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drawings/drawing9.xml" ContentType="application/vnd.openxmlformats-officedocument.drawing+xml"/>
  <Override PartName="/xl/pivotTables/pivotTable2.xml" ContentType="application/vnd.openxmlformats-officedocument.spreadsheetml.pivotTable+xml"/>
  <Override PartName="/xl/drawings/drawing10.xml" ContentType="application/vnd.openxmlformats-officedocument.drawing+xml"/>
  <Override PartName="/xl/pivotTables/pivotTable3.xml" ContentType="application/vnd.openxmlformats-officedocument.spreadsheetml.pivotTable+xml"/>
  <Override PartName="/xl/drawings/drawing11.xml" ContentType="application/vnd.openxmlformats-officedocument.drawing+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hidePivotFieldList="1" defaultThemeVersion="166925"/>
  <mc:AlternateContent xmlns:mc="http://schemas.openxmlformats.org/markup-compatibility/2006">
    <mc:Choice Requires="x15">
      <x15ac:absPath xmlns:x15ac="http://schemas.microsoft.com/office/spreadsheetml/2010/11/ac" url="C:\Users\pecas\Downloads\"/>
    </mc:Choice>
  </mc:AlternateContent>
  <xr:revisionPtr revIDLastSave="0" documentId="13_ncr:1_{29A55542-BCAF-49FE-AF69-A3E707496A98}" xr6:coauthVersionLast="44" xr6:coauthVersionMax="44" xr10:uidLastSave="{00000000-0000-0000-0000-000000000000}"/>
  <bookViews>
    <workbookView xWindow="-120" yWindow="-120" windowWidth="20730" windowHeight="11160" tabRatio="931" firstSheet="5" activeTab="5" xr2:uid="{00000000-000D-0000-FFFF-FFFF00000000}"/>
  </bookViews>
  <sheets>
    <sheet name="COMPARATIVO UR" sheetId="48" state="hidden" r:id="rId1"/>
    <sheet name="CAPÍTULO 1000" sheetId="24" state="hidden" r:id="rId2"/>
    <sheet name="CAPÍTULO 6000" sheetId="26" state="hidden" r:id="rId3"/>
    <sheet name="PORTADA SIN MOVER NOMINA" sheetId="23" state="hidden" r:id="rId4"/>
    <sheet name="3%" sheetId="27" state="hidden" r:id="rId5"/>
    <sheet name="OPD'S" sheetId="34" r:id="rId6"/>
    <sheet name="CLAS FUENTE FINANCIAMIENTO" sheetId="44" state="hidden" r:id="rId7"/>
    <sheet name="Proyecciones" sheetId="46" state="hidden" r:id="rId8"/>
    <sheet name="DIN FINALIDAD" sheetId="40" state="hidden" r:id="rId9"/>
    <sheet name="Hoja14" sheetId="76" state="hidden" r:id="rId10"/>
    <sheet name="Hoja15" sheetId="77" state="hidden" r:id="rId11"/>
    <sheet name="FINALIDAD" sheetId="39" state="hidden" r:id="rId12"/>
    <sheet name="CONAC PROGRAMATICO" sheetId="80" state="hidden" r:id="rId13"/>
    <sheet name="CLAS OBJETO DEL GASTO" sheetId="35" state="hidden" r:id="rId14"/>
    <sheet name="DIN PARTIDAS" sheetId="36" state="hidden" r:id="rId15"/>
    <sheet name="COMPARATIVO" sheetId="47" state="hidden" r:id="rId16"/>
    <sheet name="COMPARATIVO2 UR" sheetId="50" state="hidden" r:id="rId17"/>
    <sheet name="COMPLETO 1 PARTIDA" sheetId="52" state="hidden" r:id="rId18"/>
    <sheet name="CALCULO 6000" sheetId="10" state="hidden" r:id="rId19"/>
    <sheet name="OBRA PUBLICA REC MUNICIPAL" sheetId="19" state="hidden" r:id="rId20"/>
    <sheet name="COMPARATIVO ARRENDAMIENTOS" sheetId="20" state="hidden" r:id="rId21"/>
    <sheet name="SEGURIDAD PÚBLICA CAPÍTULO 1000" sheetId="21" state="hidden" r:id="rId22"/>
    <sheet name="PRORRATEO CAP 1000" sheetId="8" state="hidden" r:id="rId23"/>
    <sheet name="Hoja6" sheetId="59" state="hidden" r:id="rId24"/>
    <sheet name="CLAS TIP GAST" sheetId="60" state="hidden" r:id="rId25"/>
    <sheet name="Hoja3" sheetId="61" state="hidden" r:id="rId26"/>
    <sheet name="DIN UR" sheetId="68" state="hidden" r:id="rId27"/>
    <sheet name="CLAS ADMINISTRATIVO" sheetId="74" state="hidden" r:id="rId28"/>
    <sheet name="DIN FUNCIONAL" sheetId="78" state="hidden" r:id="rId29"/>
    <sheet name="DIN CLAS ADMIN" sheetId="83" state="hidden" r:id="rId30"/>
    <sheet name="Hoja4" sheetId="62" state="hidden" r:id="rId31"/>
    <sheet name="CAPITULOS" sheetId="88" r:id="rId32"/>
    <sheet name="CLAS OBJETO GASTO" sheetId="90" r:id="rId33"/>
    <sheet name="COMPARATIVO COG" sheetId="49" r:id="rId34"/>
    <sheet name="CLAS TIPO GASTO" sheetId="37" r:id="rId35"/>
    <sheet name="CLAS ADMIN" sheetId="38" r:id="rId36"/>
    <sheet name="ADMINISTRATIVO" sheetId="30" r:id="rId37"/>
    <sheet name="POR DEPENDENCIA POR PARTIDA" sheetId="89" r:id="rId38"/>
    <sheet name="CLAS FUNCIONAL" sheetId="42" r:id="rId39"/>
    <sheet name="FINALIDAD 2" sheetId="81" r:id="rId40"/>
    <sheet name="CLAS PROGRAMATICA" sheetId="41" r:id="rId41"/>
    <sheet name="Hoja1" sheetId="84" state="hidden" r:id="rId42"/>
    <sheet name="COM UR" sheetId="69" state="hidden" r:id="rId43"/>
    <sheet name="VINCULACIÓN CATALOGO DEPENDE." sheetId="58" state="hidden" r:id="rId44"/>
    <sheet name="PP,FIN,PROG" sheetId="22" state="hidden" r:id="rId45"/>
  </sheets>
  <definedNames>
    <definedName name="_xlnm._FilterDatabase" localSheetId="36" hidden="1">ADMINISTRATIVO!$B$6:$C$117</definedName>
    <definedName name="_xlnm._FilterDatabase" localSheetId="13" hidden="1">'CLAS OBJETO DEL GASTO'!$B$6:$D$349</definedName>
    <definedName name="_xlnm._FilterDatabase" localSheetId="40" hidden="1">'CLAS PROGRAMATICA'!$B$6:$E$36</definedName>
    <definedName name="_xlnm._FilterDatabase" localSheetId="33" hidden="1">'COMPARATIVO COG'!$B$6:$D$349</definedName>
    <definedName name="_xlnm._FilterDatabase" localSheetId="17" hidden="1">'COMPLETO 1 PARTIDA'!$A$1:$AD$1387</definedName>
    <definedName name="_xlnm._FilterDatabase" localSheetId="11" hidden="1">FINALIDAD!$B$6:$E$148</definedName>
    <definedName name="_xlnm._FilterDatabase" localSheetId="37" hidden="1">'POR DEPENDENCIA POR PARTIDA'!$A$6:$B$588</definedName>
  </definedNames>
  <calcPr calcId="191029"/>
  <pivotCaches>
    <pivotCache cacheId="10" r:id="rId46"/>
    <pivotCache cacheId="11" r:id="rId47"/>
    <pivotCache cacheId="12" r:id="rId48"/>
    <pivotCache cacheId="13" r:id="rId49"/>
    <pivotCache cacheId="14" r:id="rId50"/>
    <pivotCache cacheId="15" r:id="rId51"/>
    <pivotCache cacheId="16" r:id="rId5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1" i="88" l="1"/>
  <c r="C146" i="81"/>
  <c r="C60" i="30"/>
  <c r="C75" i="30"/>
  <c r="F36" i="41"/>
  <c r="D349" i="35"/>
  <c r="E15" i="69"/>
  <c r="E13" i="69"/>
  <c r="E11" i="69"/>
  <c r="E9" i="69"/>
  <c r="E7" i="69"/>
  <c r="E5" i="69"/>
  <c r="D16" i="69"/>
  <c r="E16" i="69" s="1"/>
  <c r="D15" i="69"/>
  <c r="D14" i="69"/>
  <c r="E14" i="69" s="1"/>
  <c r="D13" i="69"/>
  <c r="D12" i="69"/>
  <c r="E12" i="69" s="1"/>
  <c r="D11" i="69"/>
  <c r="D10" i="69"/>
  <c r="E10" i="69" s="1"/>
  <c r="D9" i="69"/>
  <c r="D8" i="69"/>
  <c r="E8" i="69" s="1"/>
  <c r="D7" i="69"/>
  <c r="D6" i="69"/>
  <c r="E6" i="69" s="1"/>
  <c r="D5" i="69"/>
  <c r="D4" i="69"/>
  <c r="E4" i="69" s="1"/>
  <c r="D3" i="69"/>
  <c r="E3" i="69"/>
  <c r="C63" i="58"/>
  <c r="C62" i="58"/>
  <c r="C61" i="58"/>
  <c r="C60" i="58"/>
  <c r="C59" i="58"/>
  <c r="C58" i="58"/>
  <c r="C57" i="58"/>
  <c r="C56" i="58"/>
  <c r="C55" i="58"/>
  <c r="C54" i="58"/>
  <c r="C53" i="58"/>
  <c r="C52" i="58"/>
  <c r="C51" i="58"/>
  <c r="C50" i="58"/>
  <c r="C49" i="58"/>
  <c r="C48" i="58"/>
  <c r="C47" i="58"/>
  <c r="C46" i="58"/>
  <c r="C45" i="58"/>
  <c r="C44" i="58"/>
  <c r="C43" i="58"/>
  <c r="C42" i="58"/>
  <c r="C41" i="58"/>
  <c r="C40" i="58"/>
  <c r="C39" i="58"/>
  <c r="C38" i="58"/>
  <c r="C37" i="58"/>
  <c r="C36" i="58"/>
  <c r="C35" i="58"/>
  <c r="C34" i="58"/>
  <c r="C33" i="58"/>
  <c r="C32" i="58"/>
  <c r="C31" i="58"/>
  <c r="C30" i="58"/>
  <c r="C29" i="58"/>
  <c r="C28" i="58"/>
  <c r="C27" i="58"/>
  <c r="C26" i="58"/>
  <c r="C25" i="58"/>
  <c r="C24" i="58"/>
  <c r="C23" i="58"/>
  <c r="C22" i="58"/>
  <c r="C21" i="58"/>
  <c r="C20" i="58"/>
  <c r="C19" i="58"/>
  <c r="C18" i="58"/>
  <c r="C17" i="58"/>
  <c r="C16" i="58"/>
  <c r="C15" i="58"/>
  <c r="C14" i="58"/>
  <c r="C13" i="58"/>
  <c r="C12" i="58"/>
  <c r="C11" i="58"/>
  <c r="C10" i="58"/>
  <c r="C9" i="58"/>
  <c r="C8" i="58"/>
  <c r="C7" i="58"/>
  <c r="C6" i="58"/>
  <c r="C5" i="58"/>
  <c r="C4" i="58"/>
  <c r="C3" i="58"/>
  <c r="C2" i="58"/>
  <c r="Q229" i="52"/>
  <c r="Q1333" i="52"/>
  <c r="Q1251" i="52"/>
  <c r="Q1223" i="52"/>
  <c r="D1388" i="62"/>
  <c r="E1388" i="62" s="1"/>
  <c r="D1387" i="62"/>
  <c r="A1387" i="62"/>
  <c r="C1387" i="62" s="1"/>
  <c r="D1386" i="62"/>
  <c r="A1386" i="62"/>
  <c r="C1386" i="62" s="1"/>
  <c r="E1386" i="62" s="1"/>
  <c r="D1385" i="62"/>
  <c r="A1385" i="62"/>
  <c r="C1385" i="62" s="1"/>
  <c r="E1385" i="62" s="1"/>
  <c r="D1384" i="62"/>
  <c r="A1384" i="62"/>
  <c r="C1384" i="62" s="1"/>
  <c r="E1384" i="62" s="1"/>
  <c r="D1383" i="62"/>
  <c r="A1383" i="62"/>
  <c r="C1383" i="62" s="1"/>
  <c r="E1383" i="62" s="1"/>
  <c r="D1382" i="62"/>
  <c r="A1382" i="62"/>
  <c r="C1382" i="62" s="1"/>
  <c r="E1382" i="62" s="1"/>
  <c r="D1381" i="62"/>
  <c r="A1381" i="62"/>
  <c r="C1381" i="62" s="1"/>
  <c r="E1381" i="62" s="1"/>
  <c r="D1380" i="62"/>
  <c r="A1380" i="62"/>
  <c r="C1380" i="62" s="1"/>
  <c r="E1380" i="62" s="1"/>
  <c r="D1379" i="62"/>
  <c r="A1379" i="62"/>
  <c r="C1379" i="62" s="1"/>
  <c r="E1379" i="62" s="1"/>
  <c r="D1378" i="62"/>
  <c r="A1378" i="62"/>
  <c r="C1378" i="62" s="1"/>
  <c r="E1378" i="62" s="1"/>
  <c r="D1377" i="62"/>
  <c r="A1377" i="62"/>
  <c r="C1377" i="62" s="1"/>
  <c r="E1377" i="62" s="1"/>
  <c r="D1376" i="62"/>
  <c r="A1376" i="62"/>
  <c r="C1376" i="62" s="1"/>
  <c r="E1376" i="62" s="1"/>
  <c r="D1375" i="62"/>
  <c r="A1375" i="62"/>
  <c r="C1375" i="62" s="1"/>
  <c r="E1375" i="62" s="1"/>
  <c r="D1374" i="62"/>
  <c r="A1374" i="62"/>
  <c r="C1374" i="62" s="1"/>
  <c r="E1374" i="62" s="1"/>
  <c r="D1373" i="62"/>
  <c r="A1373" i="62"/>
  <c r="C1373" i="62" s="1"/>
  <c r="E1373" i="62" s="1"/>
  <c r="D1372" i="62"/>
  <c r="A1372" i="62"/>
  <c r="C1372" i="62" s="1"/>
  <c r="E1372" i="62" s="1"/>
  <c r="D1371" i="62"/>
  <c r="A1371" i="62"/>
  <c r="C1371" i="62" s="1"/>
  <c r="E1371" i="62" s="1"/>
  <c r="D1370" i="62"/>
  <c r="A1370" i="62"/>
  <c r="C1370" i="62" s="1"/>
  <c r="E1370" i="62" s="1"/>
  <c r="D1369" i="62"/>
  <c r="A1369" i="62"/>
  <c r="C1369" i="62" s="1"/>
  <c r="E1369" i="62" s="1"/>
  <c r="D1368" i="62"/>
  <c r="A1368" i="62"/>
  <c r="C1368" i="62" s="1"/>
  <c r="E1368" i="62" s="1"/>
  <c r="D1367" i="62"/>
  <c r="A1367" i="62"/>
  <c r="C1367" i="62" s="1"/>
  <c r="E1367" i="62" s="1"/>
  <c r="D1366" i="62"/>
  <c r="A1366" i="62"/>
  <c r="C1366" i="62" s="1"/>
  <c r="E1366" i="62" s="1"/>
  <c r="D1365" i="62"/>
  <c r="A1365" i="62"/>
  <c r="C1365" i="62" s="1"/>
  <c r="E1365" i="62" s="1"/>
  <c r="D1364" i="62"/>
  <c r="A1364" i="62"/>
  <c r="C1364" i="62" s="1"/>
  <c r="E1364" i="62" s="1"/>
  <c r="D1363" i="62"/>
  <c r="A1363" i="62"/>
  <c r="C1363" i="62" s="1"/>
  <c r="E1363" i="62" s="1"/>
  <c r="D1362" i="62"/>
  <c r="A1362" i="62"/>
  <c r="C1362" i="62" s="1"/>
  <c r="E1362" i="62" s="1"/>
  <c r="D1361" i="62"/>
  <c r="A1361" i="62"/>
  <c r="C1361" i="62" s="1"/>
  <c r="D1360" i="62"/>
  <c r="A1360" i="62"/>
  <c r="C1360" i="62" s="1"/>
  <c r="D1359" i="62"/>
  <c r="A1359" i="62"/>
  <c r="C1359" i="62" s="1"/>
  <c r="D1358" i="62"/>
  <c r="A1358" i="62"/>
  <c r="C1358" i="62" s="1"/>
  <c r="D1357" i="62"/>
  <c r="A1357" i="62"/>
  <c r="C1357" i="62" s="1"/>
  <c r="D1356" i="62"/>
  <c r="A1356" i="62"/>
  <c r="C1356" i="62" s="1"/>
  <c r="D1355" i="62"/>
  <c r="A1355" i="62"/>
  <c r="C1355" i="62" s="1"/>
  <c r="D1354" i="62"/>
  <c r="A1354" i="62"/>
  <c r="C1354" i="62" s="1"/>
  <c r="D1353" i="62"/>
  <c r="A1353" i="62"/>
  <c r="C1353" i="62" s="1"/>
  <c r="D1352" i="62"/>
  <c r="A1352" i="62"/>
  <c r="C1352" i="62" s="1"/>
  <c r="D1351" i="62"/>
  <c r="A1351" i="62"/>
  <c r="C1351" i="62" s="1"/>
  <c r="D1350" i="62"/>
  <c r="A1350" i="62"/>
  <c r="C1350" i="62" s="1"/>
  <c r="D1349" i="62"/>
  <c r="A1349" i="62"/>
  <c r="C1349" i="62" s="1"/>
  <c r="E1349" i="62" s="1"/>
  <c r="D1348" i="62"/>
  <c r="A1348" i="62"/>
  <c r="C1348" i="62" s="1"/>
  <c r="E1348" i="62" s="1"/>
  <c r="D1347" i="62"/>
  <c r="A1347" i="62"/>
  <c r="C1347" i="62" s="1"/>
  <c r="E1347" i="62" s="1"/>
  <c r="D1346" i="62"/>
  <c r="A1346" i="62"/>
  <c r="C1346" i="62" s="1"/>
  <c r="E1346" i="62" s="1"/>
  <c r="D1345" i="62"/>
  <c r="A1345" i="62"/>
  <c r="C1345" i="62" s="1"/>
  <c r="E1345" i="62" s="1"/>
  <c r="D1344" i="62"/>
  <c r="A1344" i="62"/>
  <c r="C1344" i="62" s="1"/>
  <c r="E1344" i="62" s="1"/>
  <c r="D1343" i="62"/>
  <c r="A1343" i="62"/>
  <c r="C1343" i="62" s="1"/>
  <c r="E1343" i="62" s="1"/>
  <c r="D1342" i="62"/>
  <c r="A1342" i="62"/>
  <c r="C1342" i="62" s="1"/>
  <c r="E1342" i="62" s="1"/>
  <c r="D1341" i="62"/>
  <c r="A1341" i="62"/>
  <c r="C1341" i="62" s="1"/>
  <c r="E1341" i="62" s="1"/>
  <c r="D1340" i="62"/>
  <c r="A1340" i="62"/>
  <c r="C1340" i="62" s="1"/>
  <c r="E1340" i="62" s="1"/>
  <c r="D1339" i="62"/>
  <c r="A1339" i="62"/>
  <c r="C1339" i="62" s="1"/>
  <c r="E1339" i="62" s="1"/>
  <c r="D1338" i="62"/>
  <c r="A1338" i="62"/>
  <c r="C1338" i="62" s="1"/>
  <c r="E1338" i="62" s="1"/>
  <c r="D1337" i="62"/>
  <c r="A1337" i="62"/>
  <c r="C1337" i="62" s="1"/>
  <c r="E1337" i="62" s="1"/>
  <c r="D1336" i="62"/>
  <c r="A1336" i="62"/>
  <c r="C1336" i="62" s="1"/>
  <c r="E1336" i="62" s="1"/>
  <c r="D1335" i="62"/>
  <c r="A1335" i="62"/>
  <c r="C1335" i="62" s="1"/>
  <c r="E1335" i="62" s="1"/>
  <c r="D1334" i="62"/>
  <c r="A1334" i="62"/>
  <c r="C1334" i="62" s="1"/>
  <c r="E1334" i="62" s="1"/>
  <c r="D1333" i="62"/>
  <c r="A1333" i="62"/>
  <c r="C1333" i="62" s="1"/>
  <c r="E1333" i="62" s="1"/>
  <c r="D1332" i="62"/>
  <c r="A1332" i="62"/>
  <c r="C1332" i="62" s="1"/>
  <c r="E1332" i="62" s="1"/>
  <c r="D1331" i="62"/>
  <c r="A1331" i="62"/>
  <c r="C1331" i="62" s="1"/>
  <c r="E1331" i="62" s="1"/>
  <c r="D1330" i="62"/>
  <c r="A1330" i="62"/>
  <c r="C1330" i="62" s="1"/>
  <c r="E1330" i="62" s="1"/>
  <c r="D1329" i="62"/>
  <c r="A1329" i="62"/>
  <c r="C1329" i="62" s="1"/>
  <c r="E1329" i="62" s="1"/>
  <c r="D1328" i="62"/>
  <c r="A1328" i="62"/>
  <c r="C1328" i="62" s="1"/>
  <c r="E1328" i="62" s="1"/>
  <c r="D1327" i="62"/>
  <c r="A1327" i="62"/>
  <c r="C1327" i="62" s="1"/>
  <c r="E1327" i="62" s="1"/>
  <c r="D1326" i="62"/>
  <c r="A1326" i="62"/>
  <c r="C1326" i="62" s="1"/>
  <c r="E1326" i="62" s="1"/>
  <c r="D1325" i="62"/>
  <c r="A1325" i="62"/>
  <c r="C1325" i="62" s="1"/>
  <c r="E1325" i="62" s="1"/>
  <c r="D1324" i="62"/>
  <c r="A1324" i="62"/>
  <c r="C1324" i="62" s="1"/>
  <c r="E1324" i="62" s="1"/>
  <c r="D1323" i="62"/>
  <c r="A1323" i="62"/>
  <c r="C1323" i="62" s="1"/>
  <c r="E1323" i="62" s="1"/>
  <c r="D1322" i="62"/>
  <c r="A1322" i="62"/>
  <c r="C1322" i="62" s="1"/>
  <c r="E1322" i="62" s="1"/>
  <c r="D1321" i="62"/>
  <c r="A1321" i="62"/>
  <c r="C1321" i="62" s="1"/>
  <c r="E1321" i="62" s="1"/>
  <c r="D1320" i="62"/>
  <c r="A1320" i="62"/>
  <c r="C1320" i="62" s="1"/>
  <c r="E1320" i="62" s="1"/>
  <c r="D1319" i="62"/>
  <c r="A1319" i="62"/>
  <c r="C1319" i="62" s="1"/>
  <c r="E1319" i="62" s="1"/>
  <c r="D1318" i="62"/>
  <c r="A1318" i="62"/>
  <c r="C1318" i="62" s="1"/>
  <c r="E1318" i="62" s="1"/>
  <c r="D1317" i="62"/>
  <c r="A1317" i="62"/>
  <c r="C1317" i="62" s="1"/>
  <c r="E1317" i="62" s="1"/>
  <c r="D1316" i="62"/>
  <c r="A1316" i="62"/>
  <c r="C1316" i="62" s="1"/>
  <c r="E1316" i="62" s="1"/>
  <c r="D1315" i="62"/>
  <c r="A1315" i="62"/>
  <c r="C1315" i="62" s="1"/>
  <c r="E1315" i="62" s="1"/>
  <c r="D1314" i="62"/>
  <c r="A1314" i="62"/>
  <c r="C1314" i="62" s="1"/>
  <c r="E1314" i="62" s="1"/>
  <c r="D1313" i="62"/>
  <c r="C1313" i="62"/>
  <c r="E1313" i="62" s="1"/>
  <c r="A1313" i="62"/>
  <c r="D1312" i="62"/>
  <c r="C1312" i="62"/>
  <c r="E1312" i="62" s="1"/>
  <c r="A1312" i="62"/>
  <c r="D1311" i="62"/>
  <c r="C1311" i="62"/>
  <c r="E1311" i="62" s="1"/>
  <c r="A1311" i="62"/>
  <c r="D1310" i="62"/>
  <c r="C1310" i="62"/>
  <c r="E1310" i="62" s="1"/>
  <c r="A1310" i="62"/>
  <c r="D1309" i="62"/>
  <c r="C1309" i="62"/>
  <c r="E1309" i="62" s="1"/>
  <c r="A1309" i="62"/>
  <c r="D1308" i="62"/>
  <c r="C1308" i="62"/>
  <c r="E1308" i="62" s="1"/>
  <c r="A1308" i="62"/>
  <c r="D1307" i="62"/>
  <c r="C1307" i="62"/>
  <c r="E1307" i="62" s="1"/>
  <c r="A1307" i="62"/>
  <c r="D1306" i="62"/>
  <c r="C1306" i="62"/>
  <c r="E1306" i="62" s="1"/>
  <c r="A1306" i="62"/>
  <c r="D1305" i="62"/>
  <c r="C1305" i="62"/>
  <c r="E1305" i="62" s="1"/>
  <c r="A1305" i="62"/>
  <c r="D1304" i="62"/>
  <c r="C1304" i="62"/>
  <c r="E1304" i="62" s="1"/>
  <c r="A1304" i="62"/>
  <c r="D1303" i="62"/>
  <c r="C1303" i="62"/>
  <c r="E1303" i="62" s="1"/>
  <c r="A1303" i="62"/>
  <c r="D1302" i="62"/>
  <c r="C1302" i="62"/>
  <c r="E1302" i="62" s="1"/>
  <c r="A1302" i="62"/>
  <c r="D1301" i="62"/>
  <c r="C1301" i="62"/>
  <c r="E1301" i="62" s="1"/>
  <c r="A1301" i="62"/>
  <c r="D1300" i="62"/>
  <c r="C1300" i="62"/>
  <c r="E1300" i="62" s="1"/>
  <c r="A1300" i="62"/>
  <c r="D1299" i="62"/>
  <c r="C1299" i="62"/>
  <c r="E1299" i="62" s="1"/>
  <c r="A1299" i="62"/>
  <c r="D1298" i="62"/>
  <c r="C1298" i="62"/>
  <c r="E1298" i="62" s="1"/>
  <c r="A1298" i="62"/>
  <c r="D1297" i="62"/>
  <c r="C1297" i="62"/>
  <c r="E1297" i="62" s="1"/>
  <c r="A1297" i="62"/>
  <c r="D1296" i="62"/>
  <c r="C1296" i="62"/>
  <c r="E1296" i="62" s="1"/>
  <c r="A1296" i="62"/>
  <c r="D1295" i="62"/>
  <c r="C1295" i="62"/>
  <c r="E1295" i="62" s="1"/>
  <c r="A1295" i="62"/>
  <c r="D1294" i="62"/>
  <c r="C1294" i="62"/>
  <c r="E1294" i="62" s="1"/>
  <c r="A1294" i="62"/>
  <c r="D1293" i="62"/>
  <c r="C1293" i="62"/>
  <c r="E1293" i="62" s="1"/>
  <c r="A1293" i="62"/>
  <c r="D1292" i="62"/>
  <c r="C1292" i="62"/>
  <c r="E1292" i="62" s="1"/>
  <c r="A1292" i="62"/>
  <c r="D1291" i="62"/>
  <c r="C1291" i="62"/>
  <c r="E1291" i="62" s="1"/>
  <c r="A1291" i="62"/>
  <c r="D1290" i="62"/>
  <c r="C1290" i="62"/>
  <c r="E1290" i="62" s="1"/>
  <c r="A1290" i="62"/>
  <c r="D1289" i="62"/>
  <c r="C1289" i="62"/>
  <c r="E1289" i="62" s="1"/>
  <c r="A1289" i="62"/>
  <c r="D1288" i="62"/>
  <c r="C1288" i="62"/>
  <c r="E1288" i="62" s="1"/>
  <c r="A1288" i="62"/>
  <c r="D1287" i="62"/>
  <c r="C1287" i="62"/>
  <c r="E1287" i="62" s="1"/>
  <c r="A1287" i="62"/>
  <c r="D1286" i="62"/>
  <c r="C1286" i="62"/>
  <c r="E1286" i="62" s="1"/>
  <c r="A1286" i="62"/>
  <c r="D1285" i="62"/>
  <c r="C1285" i="62"/>
  <c r="E1285" i="62" s="1"/>
  <c r="A1285" i="62"/>
  <c r="D1284" i="62"/>
  <c r="C1284" i="62"/>
  <c r="E1284" i="62" s="1"/>
  <c r="A1284" i="62"/>
  <c r="D1283" i="62"/>
  <c r="C1283" i="62"/>
  <c r="E1283" i="62" s="1"/>
  <c r="A1283" i="62"/>
  <c r="D1282" i="62"/>
  <c r="C1282" i="62"/>
  <c r="E1282" i="62" s="1"/>
  <c r="A1282" i="62"/>
  <c r="D1281" i="62"/>
  <c r="C1281" i="62"/>
  <c r="E1281" i="62" s="1"/>
  <c r="A1281" i="62"/>
  <c r="D1280" i="62"/>
  <c r="C1280" i="62"/>
  <c r="E1280" i="62" s="1"/>
  <c r="A1280" i="62"/>
  <c r="D1279" i="62"/>
  <c r="C1279" i="62"/>
  <c r="E1279" i="62" s="1"/>
  <c r="A1279" i="62"/>
  <c r="D1278" i="62"/>
  <c r="C1278" i="62"/>
  <c r="E1278" i="62" s="1"/>
  <c r="A1278" i="62"/>
  <c r="D1277" i="62"/>
  <c r="C1277" i="62"/>
  <c r="E1277" i="62" s="1"/>
  <c r="A1277" i="62"/>
  <c r="D1276" i="62"/>
  <c r="C1276" i="62"/>
  <c r="E1276" i="62" s="1"/>
  <c r="A1276" i="62"/>
  <c r="D1275" i="62"/>
  <c r="C1275" i="62"/>
  <c r="E1275" i="62" s="1"/>
  <c r="A1275" i="62"/>
  <c r="D1274" i="62"/>
  <c r="C1274" i="62"/>
  <c r="E1274" i="62" s="1"/>
  <c r="A1274" i="62"/>
  <c r="D1273" i="62"/>
  <c r="C1273" i="62"/>
  <c r="E1273" i="62" s="1"/>
  <c r="A1273" i="62"/>
  <c r="D1272" i="62"/>
  <c r="C1272" i="62"/>
  <c r="E1272" i="62" s="1"/>
  <c r="A1272" i="62"/>
  <c r="D1271" i="62"/>
  <c r="C1271" i="62"/>
  <c r="E1271" i="62" s="1"/>
  <c r="A1271" i="62"/>
  <c r="D1270" i="62"/>
  <c r="C1270" i="62"/>
  <c r="E1270" i="62" s="1"/>
  <c r="A1270" i="62"/>
  <c r="D1269" i="62"/>
  <c r="C1269" i="62"/>
  <c r="E1269" i="62" s="1"/>
  <c r="A1269" i="62"/>
  <c r="D1268" i="62"/>
  <c r="C1268" i="62"/>
  <c r="E1268" i="62" s="1"/>
  <c r="A1268" i="62"/>
  <c r="D1267" i="62"/>
  <c r="C1267" i="62"/>
  <c r="E1267" i="62" s="1"/>
  <c r="A1267" i="62"/>
  <c r="D1266" i="62"/>
  <c r="C1266" i="62"/>
  <c r="E1266" i="62" s="1"/>
  <c r="A1266" i="62"/>
  <c r="D1265" i="62"/>
  <c r="C1265" i="62"/>
  <c r="E1265" i="62" s="1"/>
  <c r="A1265" i="62"/>
  <c r="D1264" i="62"/>
  <c r="C1264" i="62"/>
  <c r="E1264" i="62" s="1"/>
  <c r="A1264" i="62"/>
  <c r="D1263" i="62"/>
  <c r="C1263" i="62"/>
  <c r="E1263" i="62" s="1"/>
  <c r="A1263" i="62"/>
  <c r="D1262" i="62"/>
  <c r="C1262" i="62"/>
  <c r="E1262" i="62" s="1"/>
  <c r="A1262" i="62"/>
  <c r="D1261" i="62"/>
  <c r="C1261" i="62"/>
  <c r="E1261" i="62" s="1"/>
  <c r="A1261" i="62"/>
  <c r="D1260" i="62"/>
  <c r="C1260" i="62"/>
  <c r="E1260" i="62" s="1"/>
  <c r="A1260" i="62"/>
  <c r="D1259" i="62"/>
  <c r="C1259" i="62"/>
  <c r="E1259" i="62" s="1"/>
  <c r="A1259" i="62"/>
  <c r="D1258" i="62"/>
  <c r="C1258" i="62"/>
  <c r="E1258" i="62" s="1"/>
  <c r="A1258" i="62"/>
  <c r="D1257" i="62"/>
  <c r="C1257" i="62"/>
  <c r="E1257" i="62" s="1"/>
  <c r="A1257" i="62"/>
  <c r="D1256" i="62"/>
  <c r="C1256" i="62"/>
  <c r="E1256" i="62" s="1"/>
  <c r="A1256" i="62"/>
  <c r="D1255" i="62"/>
  <c r="C1255" i="62"/>
  <c r="E1255" i="62" s="1"/>
  <c r="A1255" i="62"/>
  <c r="D1254" i="62"/>
  <c r="C1254" i="62"/>
  <c r="E1254" i="62" s="1"/>
  <c r="A1254" i="62"/>
  <c r="D1253" i="62"/>
  <c r="C1253" i="62"/>
  <c r="E1253" i="62" s="1"/>
  <c r="A1253" i="62"/>
  <c r="D1252" i="62"/>
  <c r="C1252" i="62"/>
  <c r="E1252" i="62" s="1"/>
  <c r="A1252" i="62"/>
  <c r="D1251" i="62"/>
  <c r="C1251" i="62"/>
  <c r="E1251" i="62" s="1"/>
  <c r="A1251" i="62"/>
  <c r="D1250" i="62"/>
  <c r="C1250" i="62"/>
  <c r="E1250" i="62" s="1"/>
  <c r="A1250" i="62"/>
  <c r="D1249" i="62"/>
  <c r="C1249" i="62"/>
  <c r="E1249" i="62" s="1"/>
  <c r="A1249" i="62"/>
  <c r="D1248" i="62"/>
  <c r="C1248" i="62"/>
  <c r="E1248" i="62" s="1"/>
  <c r="A1248" i="62"/>
  <c r="D1247" i="62"/>
  <c r="C1247" i="62"/>
  <c r="E1247" i="62" s="1"/>
  <c r="A1247" i="62"/>
  <c r="D1246" i="62"/>
  <c r="C1246" i="62"/>
  <c r="E1246" i="62" s="1"/>
  <c r="A1246" i="62"/>
  <c r="D1245" i="62"/>
  <c r="C1245" i="62"/>
  <c r="E1245" i="62" s="1"/>
  <c r="A1245" i="62"/>
  <c r="D1244" i="62"/>
  <c r="C1244" i="62"/>
  <c r="E1244" i="62" s="1"/>
  <c r="A1244" i="62"/>
  <c r="D1243" i="62"/>
  <c r="C1243" i="62"/>
  <c r="E1243" i="62" s="1"/>
  <c r="A1243" i="62"/>
  <c r="D1242" i="62"/>
  <c r="C1242" i="62"/>
  <c r="E1242" i="62" s="1"/>
  <c r="A1242" i="62"/>
  <c r="D1241" i="62"/>
  <c r="C1241" i="62"/>
  <c r="E1241" i="62" s="1"/>
  <c r="A1241" i="62"/>
  <c r="D1240" i="62"/>
  <c r="C1240" i="62"/>
  <c r="E1240" i="62" s="1"/>
  <c r="A1240" i="62"/>
  <c r="D1239" i="62"/>
  <c r="C1239" i="62"/>
  <c r="E1239" i="62" s="1"/>
  <c r="A1239" i="62"/>
  <c r="D1238" i="62"/>
  <c r="C1238" i="62"/>
  <c r="E1238" i="62" s="1"/>
  <c r="A1238" i="62"/>
  <c r="D1237" i="62"/>
  <c r="C1237" i="62"/>
  <c r="E1237" i="62" s="1"/>
  <c r="A1237" i="62"/>
  <c r="D1236" i="62"/>
  <c r="C1236" i="62"/>
  <c r="E1236" i="62" s="1"/>
  <c r="A1236" i="62"/>
  <c r="D1235" i="62"/>
  <c r="C1235" i="62"/>
  <c r="E1235" i="62" s="1"/>
  <c r="A1235" i="62"/>
  <c r="D1234" i="62"/>
  <c r="C1234" i="62"/>
  <c r="E1234" i="62" s="1"/>
  <c r="A1234" i="62"/>
  <c r="D1233" i="62"/>
  <c r="C1233" i="62"/>
  <c r="E1233" i="62" s="1"/>
  <c r="A1233" i="62"/>
  <c r="D1232" i="62"/>
  <c r="C1232" i="62"/>
  <c r="E1232" i="62" s="1"/>
  <c r="A1232" i="62"/>
  <c r="D1231" i="62"/>
  <c r="C1231" i="62"/>
  <c r="E1231" i="62" s="1"/>
  <c r="A1231" i="62"/>
  <c r="D1230" i="62"/>
  <c r="C1230" i="62"/>
  <c r="E1230" i="62" s="1"/>
  <c r="A1230" i="62"/>
  <c r="D1229" i="62"/>
  <c r="C1229" i="62"/>
  <c r="E1229" i="62" s="1"/>
  <c r="A1229" i="62"/>
  <c r="D1228" i="62"/>
  <c r="C1228" i="62"/>
  <c r="E1228" i="62" s="1"/>
  <c r="A1228" i="62"/>
  <c r="D1227" i="62"/>
  <c r="C1227" i="62"/>
  <c r="E1227" i="62" s="1"/>
  <c r="A1227" i="62"/>
  <c r="D1226" i="62"/>
  <c r="C1226" i="62"/>
  <c r="E1226" i="62" s="1"/>
  <c r="A1226" i="62"/>
  <c r="D1225" i="62"/>
  <c r="C1225" i="62"/>
  <c r="E1225" i="62" s="1"/>
  <c r="A1225" i="62"/>
  <c r="D1224" i="62"/>
  <c r="C1224" i="62"/>
  <c r="E1224" i="62" s="1"/>
  <c r="A1224" i="62"/>
  <c r="D1223" i="62"/>
  <c r="C1223" i="62"/>
  <c r="E1223" i="62" s="1"/>
  <c r="A1223" i="62"/>
  <c r="D1222" i="62"/>
  <c r="C1222" i="62"/>
  <c r="E1222" i="62" s="1"/>
  <c r="A1222" i="62"/>
  <c r="D1221" i="62"/>
  <c r="C1221" i="62"/>
  <c r="E1221" i="62" s="1"/>
  <c r="A1221" i="62"/>
  <c r="D1220" i="62"/>
  <c r="C1220" i="62"/>
  <c r="E1220" i="62" s="1"/>
  <c r="A1220" i="62"/>
  <c r="D1219" i="62"/>
  <c r="C1219" i="62"/>
  <c r="E1219" i="62" s="1"/>
  <c r="A1219" i="62"/>
  <c r="D1218" i="62"/>
  <c r="C1218" i="62"/>
  <c r="E1218" i="62" s="1"/>
  <c r="A1218" i="62"/>
  <c r="D1217" i="62"/>
  <c r="C1217" i="62"/>
  <c r="E1217" i="62" s="1"/>
  <c r="A1217" i="62"/>
  <c r="D1216" i="62"/>
  <c r="C1216" i="62"/>
  <c r="E1216" i="62" s="1"/>
  <c r="A1216" i="62"/>
  <c r="D1215" i="62"/>
  <c r="A1215" i="62"/>
  <c r="C1215" i="62" s="1"/>
  <c r="E1215" i="62" s="1"/>
  <c r="D1214" i="62"/>
  <c r="A1214" i="62"/>
  <c r="C1214" i="62" s="1"/>
  <c r="E1214" i="62" s="1"/>
  <c r="D1213" i="62"/>
  <c r="A1213" i="62"/>
  <c r="C1213" i="62" s="1"/>
  <c r="E1213" i="62" s="1"/>
  <c r="D1212" i="62"/>
  <c r="A1212" i="62"/>
  <c r="C1212" i="62" s="1"/>
  <c r="E1212" i="62" s="1"/>
  <c r="D1211" i="62"/>
  <c r="A1211" i="62"/>
  <c r="C1211" i="62" s="1"/>
  <c r="E1211" i="62" s="1"/>
  <c r="D1210" i="62"/>
  <c r="A1210" i="62"/>
  <c r="C1210" i="62" s="1"/>
  <c r="E1210" i="62" s="1"/>
  <c r="D1209" i="62"/>
  <c r="A1209" i="62"/>
  <c r="C1209" i="62" s="1"/>
  <c r="E1209" i="62" s="1"/>
  <c r="D1208" i="62"/>
  <c r="A1208" i="62"/>
  <c r="C1208" i="62" s="1"/>
  <c r="E1208" i="62" s="1"/>
  <c r="D1207" i="62"/>
  <c r="A1207" i="62"/>
  <c r="C1207" i="62" s="1"/>
  <c r="E1207" i="62" s="1"/>
  <c r="D1206" i="62"/>
  <c r="A1206" i="62"/>
  <c r="C1206" i="62" s="1"/>
  <c r="E1206" i="62" s="1"/>
  <c r="D1205" i="62"/>
  <c r="A1205" i="62"/>
  <c r="C1205" i="62" s="1"/>
  <c r="E1205" i="62" s="1"/>
  <c r="D1204" i="62"/>
  <c r="A1204" i="62"/>
  <c r="C1204" i="62" s="1"/>
  <c r="E1204" i="62" s="1"/>
  <c r="D1203" i="62"/>
  <c r="A1203" i="62"/>
  <c r="C1203" i="62" s="1"/>
  <c r="E1203" i="62" s="1"/>
  <c r="D1202" i="62"/>
  <c r="A1202" i="62"/>
  <c r="C1202" i="62" s="1"/>
  <c r="E1202" i="62" s="1"/>
  <c r="D1201" i="62"/>
  <c r="A1201" i="62"/>
  <c r="C1201" i="62" s="1"/>
  <c r="E1201" i="62" s="1"/>
  <c r="D1200" i="62"/>
  <c r="A1200" i="62"/>
  <c r="C1200" i="62" s="1"/>
  <c r="E1200" i="62" s="1"/>
  <c r="D1199" i="62"/>
  <c r="A1199" i="62"/>
  <c r="C1199" i="62" s="1"/>
  <c r="E1199" i="62" s="1"/>
  <c r="D1198" i="62"/>
  <c r="A1198" i="62"/>
  <c r="C1198" i="62" s="1"/>
  <c r="E1198" i="62" s="1"/>
  <c r="D1197" i="62"/>
  <c r="A1197" i="62"/>
  <c r="C1197" i="62" s="1"/>
  <c r="E1197" i="62" s="1"/>
  <c r="D1196" i="62"/>
  <c r="A1196" i="62"/>
  <c r="C1196" i="62" s="1"/>
  <c r="E1196" i="62" s="1"/>
  <c r="D1195" i="62"/>
  <c r="A1195" i="62"/>
  <c r="C1195" i="62" s="1"/>
  <c r="E1195" i="62" s="1"/>
  <c r="D1194" i="62"/>
  <c r="A1194" i="62"/>
  <c r="C1194" i="62" s="1"/>
  <c r="E1194" i="62" s="1"/>
  <c r="D1193" i="62"/>
  <c r="A1193" i="62"/>
  <c r="C1193" i="62" s="1"/>
  <c r="E1193" i="62" s="1"/>
  <c r="D1192" i="62"/>
  <c r="A1192" i="62"/>
  <c r="C1192" i="62" s="1"/>
  <c r="E1192" i="62" s="1"/>
  <c r="D1191" i="62"/>
  <c r="A1191" i="62"/>
  <c r="C1191" i="62" s="1"/>
  <c r="E1191" i="62" s="1"/>
  <c r="D1190" i="62"/>
  <c r="A1190" i="62"/>
  <c r="C1190" i="62" s="1"/>
  <c r="E1190" i="62" s="1"/>
  <c r="D1189" i="62"/>
  <c r="A1189" i="62"/>
  <c r="C1189" i="62" s="1"/>
  <c r="E1189" i="62" s="1"/>
  <c r="D1188" i="62"/>
  <c r="A1188" i="62"/>
  <c r="C1188" i="62" s="1"/>
  <c r="E1188" i="62" s="1"/>
  <c r="D1187" i="62"/>
  <c r="A1187" i="62"/>
  <c r="C1187" i="62" s="1"/>
  <c r="E1187" i="62" s="1"/>
  <c r="D1186" i="62"/>
  <c r="A1186" i="62"/>
  <c r="C1186" i="62" s="1"/>
  <c r="E1186" i="62" s="1"/>
  <c r="D1185" i="62"/>
  <c r="A1185" i="62"/>
  <c r="C1185" i="62" s="1"/>
  <c r="E1185" i="62" s="1"/>
  <c r="D1184" i="62"/>
  <c r="A1184" i="62"/>
  <c r="C1184" i="62" s="1"/>
  <c r="E1184" i="62" s="1"/>
  <c r="D1183" i="62"/>
  <c r="A1183" i="62"/>
  <c r="C1183" i="62" s="1"/>
  <c r="E1183" i="62" s="1"/>
  <c r="D1182" i="62"/>
  <c r="A1182" i="62"/>
  <c r="C1182" i="62" s="1"/>
  <c r="E1182" i="62" s="1"/>
  <c r="D1181" i="62"/>
  <c r="A1181" i="62"/>
  <c r="C1181" i="62" s="1"/>
  <c r="E1181" i="62" s="1"/>
  <c r="D1180" i="62"/>
  <c r="A1180" i="62"/>
  <c r="C1180" i="62" s="1"/>
  <c r="E1180" i="62" s="1"/>
  <c r="D1179" i="62"/>
  <c r="C1179" i="62"/>
  <c r="E1179" i="62" s="1"/>
  <c r="A1179" i="62"/>
  <c r="D1178" i="62"/>
  <c r="C1178" i="62"/>
  <c r="E1178" i="62" s="1"/>
  <c r="A1178" i="62"/>
  <c r="D1177" i="62"/>
  <c r="C1177" i="62"/>
  <c r="E1177" i="62" s="1"/>
  <c r="A1177" i="62"/>
  <c r="D1176" i="62"/>
  <c r="C1176" i="62"/>
  <c r="E1176" i="62" s="1"/>
  <c r="A1176" i="62"/>
  <c r="D1175" i="62"/>
  <c r="C1175" i="62"/>
  <c r="E1175" i="62" s="1"/>
  <c r="A1175" i="62"/>
  <c r="D1174" i="62"/>
  <c r="C1174" i="62"/>
  <c r="E1174" i="62" s="1"/>
  <c r="A1174" i="62"/>
  <c r="D1173" i="62"/>
  <c r="C1173" i="62"/>
  <c r="E1173" i="62" s="1"/>
  <c r="A1173" i="62"/>
  <c r="D1172" i="62"/>
  <c r="C1172" i="62"/>
  <c r="E1172" i="62" s="1"/>
  <c r="A1172" i="62"/>
  <c r="D1171" i="62"/>
  <c r="C1171" i="62"/>
  <c r="E1171" i="62" s="1"/>
  <c r="A1171" i="62"/>
  <c r="D1170" i="62"/>
  <c r="C1170" i="62"/>
  <c r="E1170" i="62" s="1"/>
  <c r="A1170" i="62"/>
  <c r="D1169" i="62"/>
  <c r="C1169" i="62"/>
  <c r="E1169" i="62" s="1"/>
  <c r="A1169" i="62"/>
  <c r="D1168" i="62"/>
  <c r="C1168" i="62"/>
  <c r="E1168" i="62" s="1"/>
  <c r="A1168" i="62"/>
  <c r="D1167" i="62"/>
  <c r="C1167" i="62"/>
  <c r="E1167" i="62" s="1"/>
  <c r="A1167" i="62"/>
  <c r="D1166" i="62"/>
  <c r="C1166" i="62"/>
  <c r="E1166" i="62" s="1"/>
  <c r="A1166" i="62"/>
  <c r="D1165" i="62"/>
  <c r="C1165" i="62"/>
  <c r="E1165" i="62" s="1"/>
  <c r="A1165" i="62"/>
  <c r="D1164" i="62"/>
  <c r="C1164" i="62"/>
  <c r="E1164" i="62" s="1"/>
  <c r="A1164" i="62"/>
  <c r="D1163" i="62"/>
  <c r="C1163" i="62"/>
  <c r="E1163" i="62" s="1"/>
  <c r="A1163" i="62"/>
  <c r="D1162" i="62"/>
  <c r="C1162" i="62"/>
  <c r="E1162" i="62" s="1"/>
  <c r="A1162" i="62"/>
  <c r="D1161" i="62"/>
  <c r="C1161" i="62"/>
  <c r="E1161" i="62" s="1"/>
  <c r="A1161" i="62"/>
  <c r="D1160" i="62"/>
  <c r="C1160" i="62"/>
  <c r="E1160" i="62" s="1"/>
  <c r="A1160" i="62"/>
  <c r="D1159" i="62"/>
  <c r="C1159" i="62"/>
  <c r="E1159" i="62" s="1"/>
  <c r="A1159" i="62"/>
  <c r="D1158" i="62"/>
  <c r="C1158" i="62"/>
  <c r="E1158" i="62" s="1"/>
  <c r="A1158" i="62"/>
  <c r="D1157" i="62"/>
  <c r="C1157" i="62"/>
  <c r="E1157" i="62" s="1"/>
  <c r="A1157" i="62"/>
  <c r="D1156" i="62"/>
  <c r="C1156" i="62"/>
  <c r="E1156" i="62" s="1"/>
  <c r="A1156" i="62"/>
  <c r="D1155" i="62"/>
  <c r="C1155" i="62"/>
  <c r="E1155" i="62" s="1"/>
  <c r="A1155" i="62"/>
  <c r="D1154" i="62"/>
  <c r="C1154" i="62"/>
  <c r="E1154" i="62" s="1"/>
  <c r="A1154" i="62"/>
  <c r="D1153" i="62"/>
  <c r="C1153" i="62"/>
  <c r="E1153" i="62" s="1"/>
  <c r="A1153" i="62"/>
  <c r="D1152" i="62"/>
  <c r="C1152" i="62"/>
  <c r="E1152" i="62" s="1"/>
  <c r="A1152" i="62"/>
  <c r="D1151" i="62"/>
  <c r="C1151" i="62"/>
  <c r="E1151" i="62" s="1"/>
  <c r="A1151" i="62"/>
  <c r="D1150" i="62"/>
  <c r="C1150" i="62"/>
  <c r="E1150" i="62" s="1"/>
  <c r="A1150" i="62"/>
  <c r="D1149" i="62"/>
  <c r="C1149" i="62"/>
  <c r="E1149" i="62" s="1"/>
  <c r="A1149" i="62"/>
  <c r="D1148" i="62"/>
  <c r="C1148" i="62"/>
  <c r="E1148" i="62" s="1"/>
  <c r="A1148" i="62"/>
  <c r="D1147" i="62"/>
  <c r="C1147" i="62"/>
  <c r="E1147" i="62" s="1"/>
  <c r="A1147" i="62"/>
  <c r="D1146" i="62"/>
  <c r="C1146" i="62"/>
  <c r="E1146" i="62" s="1"/>
  <c r="A1146" i="62"/>
  <c r="D1145" i="62"/>
  <c r="C1145" i="62"/>
  <c r="E1145" i="62" s="1"/>
  <c r="A1145" i="62"/>
  <c r="D1144" i="62"/>
  <c r="C1144" i="62"/>
  <c r="E1144" i="62" s="1"/>
  <c r="A1144" i="62"/>
  <c r="D1143" i="62"/>
  <c r="C1143" i="62"/>
  <c r="E1143" i="62" s="1"/>
  <c r="A1143" i="62"/>
  <c r="D1142" i="62"/>
  <c r="C1142" i="62"/>
  <c r="E1142" i="62" s="1"/>
  <c r="A1142" i="62"/>
  <c r="D1141" i="62"/>
  <c r="C1141" i="62"/>
  <c r="E1141" i="62" s="1"/>
  <c r="A1141" i="62"/>
  <c r="D1140" i="62"/>
  <c r="C1140" i="62"/>
  <c r="E1140" i="62" s="1"/>
  <c r="A1140" i="62"/>
  <c r="D1139" i="62"/>
  <c r="C1139" i="62"/>
  <c r="E1139" i="62" s="1"/>
  <c r="A1139" i="62"/>
  <c r="D1138" i="62"/>
  <c r="C1138" i="62"/>
  <c r="E1138" i="62" s="1"/>
  <c r="A1138" i="62"/>
  <c r="D1137" i="62"/>
  <c r="C1137" i="62"/>
  <c r="E1137" i="62" s="1"/>
  <c r="A1137" i="62"/>
  <c r="D1136" i="62"/>
  <c r="C1136" i="62"/>
  <c r="E1136" i="62" s="1"/>
  <c r="A1136" i="62"/>
  <c r="D1135" i="62"/>
  <c r="C1135" i="62"/>
  <c r="E1135" i="62" s="1"/>
  <c r="A1135" i="62"/>
  <c r="D1134" i="62"/>
  <c r="C1134" i="62"/>
  <c r="E1134" i="62" s="1"/>
  <c r="A1134" i="62"/>
  <c r="D1133" i="62"/>
  <c r="C1133" i="62"/>
  <c r="E1133" i="62" s="1"/>
  <c r="A1133" i="62"/>
  <c r="D1132" i="62"/>
  <c r="C1132" i="62"/>
  <c r="E1132" i="62" s="1"/>
  <c r="A1132" i="62"/>
  <c r="D1131" i="62"/>
  <c r="C1131" i="62"/>
  <c r="E1131" i="62" s="1"/>
  <c r="A1131" i="62"/>
  <c r="D1130" i="62"/>
  <c r="C1130" i="62"/>
  <c r="E1130" i="62" s="1"/>
  <c r="A1130" i="62"/>
  <c r="D1129" i="62"/>
  <c r="C1129" i="62"/>
  <c r="E1129" i="62" s="1"/>
  <c r="A1129" i="62"/>
  <c r="D1128" i="62"/>
  <c r="C1128" i="62"/>
  <c r="E1128" i="62" s="1"/>
  <c r="A1128" i="62"/>
  <c r="D1127" i="62"/>
  <c r="C1127" i="62"/>
  <c r="E1127" i="62" s="1"/>
  <c r="A1127" i="62"/>
  <c r="D1126" i="62"/>
  <c r="C1126" i="62"/>
  <c r="E1126" i="62" s="1"/>
  <c r="A1126" i="62"/>
  <c r="D1125" i="62"/>
  <c r="C1125" i="62"/>
  <c r="E1125" i="62" s="1"/>
  <c r="A1125" i="62"/>
  <c r="D1124" i="62"/>
  <c r="C1124" i="62"/>
  <c r="E1124" i="62" s="1"/>
  <c r="A1124" i="62"/>
  <c r="D1123" i="62"/>
  <c r="C1123" i="62"/>
  <c r="E1123" i="62" s="1"/>
  <c r="A1123" i="62"/>
  <c r="D1122" i="62"/>
  <c r="C1122" i="62"/>
  <c r="E1122" i="62" s="1"/>
  <c r="A1122" i="62"/>
  <c r="D1121" i="62"/>
  <c r="C1121" i="62"/>
  <c r="E1121" i="62" s="1"/>
  <c r="A1121" i="62"/>
  <c r="D1120" i="62"/>
  <c r="C1120" i="62"/>
  <c r="E1120" i="62" s="1"/>
  <c r="A1120" i="62"/>
  <c r="D1119" i="62"/>
  <c r="C1119" i="62"/>
  <c r="E1119" i="62" s="1"/>
  <c r="A1119" i="62"/>
  <c r="D1118" i="62"/>
  <c r="C1118" i="62"/>
  <c r="E1118" i="62" s="1"/>
  <c r="A1118" i="62"/>
  <c r="D1117" i="62"/>
  <c r="C1117" i="62"/>
  <c r="E1117" i="62" s="1"/>
  <c r="A1117" i="62"/>
  <c r="D1116" i="62"/>
  <c r="C1116" i="62"/>
  <c r="E1116" i="62" s="1"/>
  <c r="A1116" i="62"/>
  <c r="D1115" i="62"/>
  <c r="C1115" i="62"/>
  <c r="E1115" i="62" s="1"/>
  <c r="A1115" i="62"/>
  <c r="D1114" i="62"/>
  <c r="C1114" i="62"/>
  <c r="E1114" i="62" s="1"/>
  <c r="A1114" i="62"/>
  <c r="D1113" i="62"/>
  <c r="C1113" i="62"/>
  <c r="E1113" i="62" s="1"/>
  <c r="A1113" i="62"/>
  <c r="D1112" i="62"/>
  <c r="C1112" i="62"/>
  <c r="E1112" i="62" s="1"/>
  <c r="A1112" i="62"/>
  <c r="D1111" i="62"/>
  <c r="C1111" i="62"/>
  <c r="E1111" i="62" s="1"/>
  <c r="A1111" i="62"/>
  <c r="D1110" i="62"/>
  <c r="C1110" i="62"/>
  <c r="E1110" i="62" s="1"/>
  <c r="A1110" i="62"/>
  <c r="D1109" i="62"/>
  <c r="C1109" i="62"/>
  <c r="E1109" i="62" s="1"/>
  <c r="A1109" i="62"/>
  <c r="D1108" i="62"/>
  <c r="C1108" i="62"/>
  <c r="E1108" i="62" s="1"/>
  <c r="A1108" i="62"/>
  <c r="D1107" i="62"/>
  <c r="C1107" i="62"/>
  <c r="E1107" i="62" s="1"/>
  <c r="A1107" i="62"/>
  <c r="D1106" i="62"/>
  <c r="C1106" i="62"/>
  <c r="E1106" i="62" s="1"/>
  <c r="A1106" i="62"/>
  <c r="D1105" i="62"/>
  <c r="C1105" i="62"/>
  <c r="E1105" i="62" s="1"/>
  <c r="A1105" i="62"/>
  <c r="D1104" i="62"/>
  <c r="C1104" i="62"/>
  <c r="E1104" i="62" s="1"/>
  <c r="A1104" i="62"/>
  <c r="D1103" i="62"/>
  <c r="C1103" i="62"/>
  <c r="E1103" i="62" s="1"/>
  <c r="A1103" i="62"/>
  <c r="D1102" i="62"/>
  <c r="C1102" i="62"/>
  <c r="E1102" i="62" s="1"/>
  <c r="A1102" i="62"/>
  <c r="D1101" i="62"/>
  <c r="C1101" i="62"/>
  <c r="E1101" i="62" s="1"/>
  <c r="A1101" i="62"/>
  <c r="D1100" i="62"/>
  <c r="C1100" i="62"/>
  <c r="E1100" i="62" s="1"/>
  <c r="A1100" i="62"/>
  <c r="D1099" i="62"/>
  <c r="C1099" i="62"/>
  <c r="E1099" i="62" s="1"/>
  <c r="A1099" i="62"/>
  <c r="D1098" i="62"/>
  <c r="C1098" i="62"/>
  <c r="E1098" i="62" s="1"/>
  <c r="A1098" i="62"/>
  <c r="D1097" i="62"/>
  <c r="C1097" i="62"/>
  <c r="E1097" i="62" s="1"/>
  <c r="A1097" i="62"/>
  <c r="D1096" i="62"/>
  <c r="C1096" i="62"/>
  <c r="E1096" i="62" s="1"/>
  <c r="A1096" i="62"/>
  <c r="D1095" i="62"/>
  <c r="C1095" i="62"/>
  <c r="E1095" i="62" s="1"/>
  <c r="A1095" i="62"/>
  <c r="D1094" i="62"/>
  <c r="C1094" i="62"/>
  <c r="E1094" i="62" s="1"/>
  <c r="A1094" i="62"/>
  <c r="D1093" i="62"/>
  <c r="C1093" i="62"/>
  <c r="E1093" i="62" s="1"/>
  <c r="A1093" i="62"/>
  <c r="D1092" i="62"/>
  <c r="C1092" i="62"/>
  <c r="E1092" i="62" s="1"/>
  <c r="A1092" i="62"/>
  <c r="D1091" i="62"/>
  <c r="C1091" i="62"/>
  <c r="E1091" i="62" s="1"/>
  <c r="A1091" i="62"/>
  <c r="D1090" i="62"/>
  <c r="C1090" i="62"/>
  <c r="E1090" i="62" s="1"/>
  <c r="A1090" i="62"/>
  <c r="D1089" i="62"/>
  <c r="C1089" i="62"/>
  <c r="E1089" i="62" s="1"/>
  <c r="A1089" i="62"/>
  <c r="D1088" i="62"/>
  <c r="C1088" i="62"/>
  <c r="E1088" i="62" s="1"/>
  <c r="A1088" i="62"/>
  <c r="D1087" i="62"/>
  <c r="C1087" i="62"/>
  <c r="E1087" i="62" s="1"/>
  <c r="A1087" i="62"/>
  <c r="D1086" i="62"/>
  <c r="C1086" i="62"/>
  <c r="E1086" i="62" s="1"/>
  <c r="A1086" i="62"/>
  <c r="D1085" i="62"/>
  <c r="C1085" i="62"/>
  <c r="E1085" i="62" s="1"/>
  <c r="A1085" i="62"/>
  <c r="D1084" i="62"/>
  <c r="C1084" i="62"/>
  <c r="E1084" i="62" s="1"/>
  <c r="A1084" i="62"/>
  <c r="D1083" i="62"/>
  <c r="C1083" i="62"/>
  <c r="E1083" i="62" s="1"/>
  <c r="A1083" i="62"/>
  <c r="D1082" i="62"/>
  <c r="C1082" i="62"/>
  <c r="E1082" i="62" s="1"/>
  <c r="A1082" i="62"/>
  <c r="D1081" i="62"/>
  <c r="C1081" i="62"/>
  <c r="E1081" i="62" s="1"/>
  <c r="A1081" i="62"/>
  <c r="D1080" i="62"/>
  <c r="C1080" i="62"/>
  <c r="E1080" i="62" s="1"/>
  <c r="A1080" i="62"/>
  <c r="D1079" i="62"/>
  <c r="C1079" i="62"/>
  <c r="E1079" i="62" s="1"/>
  <c r="A1079" i="62"/>
  <c r="D1078" i="62"/>
  <c r="C1078" i="62"/>
  <c r="E1078" i="62" s="1"/>
  <c r="A1078" i="62"/>
  <c r="D1077" i="62"/>
  <c r="C1077" i="62"/>
  <c r="E1077" i="62" s="1"/>
  <c r="A1077" i="62"/>
  <c r="D1076" i="62"/>
  <c r="C1076" i="62"/>
  <c r="E1076" i="62" s="1"/>
  <c r="A1076" i="62"/>
  <c r="D1075" i="62"/>
  <c r="C1075" i="62"/>
  <c r="E1075" i="62" s="1"/>
  <c r="A1075" i="62"/>
  <c r="D1074" i="62"/>
  <c r="C1074" i="62"/>
  <c r="E1074" i="62" s="1"/>
  <c r="A1074" i="62"/>
  <c r="D1073" i="62"/>
  <c r="C1073" i="62"/>
  <c r="E1073" i="62" s="1"/>
  <c r="A1073" i="62"/>
  <c r="D1072" i="62"/>
  <c r="C1072" i="62"/>
  <c r="E1072" i="62" s="1"/>
  <c r="A1072" i="62"/>
  <c r="D1071" i="62"/>
  <c r="C1071" i="62"/>
  <c r="E1071" i="62" s="1"/>
  <c r="A1071" i="62"/>
  <c r="D1070" i="62"/>
  <c r="C1070" i="62"/>
  <c r="E1070" i="62" s="1"/>
  <c r="A1070" i="62"/>
  <c r="D1069" i="62"/>
  <c r="C1069" i="62"/>
  <c r="E1069" i="62" s="1"/>
  <c r="A1069" i="62"/>
  <c r="D1068" i="62"/>
  <c r="C1068" i="62"/>
  <c r="E1068" i="62" s="1"/>
  <c r="A1068" i="62"/>
  <c r="D1067" i="62"/>
  <c r="C1067" i="62"/>
  <c r="E1067" i="62" s="1"/>
  <c r="A1067" i="62"/>
  <c r="D1066" i="62"/>
  <c r="C1066" i="62"/>
  <c r="E1066" i="62" s="1"/>
  <c r="A1066" i="62"/>
  <c r="D1065" i="62"/>
  <c r="C1065" i="62"/>
  <c r="E1065" i="62" s="1"/>
  <c r="A1065" i="62"/>
  <c r="D1064" i="62"/>
  <c r="C1064" i="62"/>
  <c r="E1064" i="62" s="1"/>
  <c r="A1064" i="62"/>
  <c r="D1063" i="62"/>
  <c r="C1063" i="62"/>
  <c r="E1063" i="62" s="1"/>
  <c r="A1063" i="62"/>
  <c r="D1062" i="62"/>
  <c r="C1062" i="62"/>
  <c r="E1062" i="62" s="1"/>
  <c r="A1062" i="62"/>
  <c r="D1061" i="62"/>
  <c r="C1061" i="62"/>
  <c r="E1061" i="62" s="1"/>
  <c r="A1061" i="62"/>
  <c r="D1060" i="62"/>
  <c r="C1060" i="62"/>
  <c r="E1060" i="62" s="1"/>
  <c r="A1060" i="62"/>
  <c r="D1059" i="62"/>
  <c r="C1059" i="62"/>
  <c r="E1059" i="62" s="1"/>
  <c r="A1059" i="62"/>
  <c r="D1058" i="62"/>
  <c r="C1058" i="62"/>
  <c r="E1058" i="62" s="1"/>
  <c r="A1058" i="62"/>
  <c r="D1057" i="62"/>
  <c r="C1057" i="62"/>
  <c r="E1057" i="62" s="1"/>
  <c r="A1057" i="62"/>
  <c r="D1056" i="62"/>
  <c r="C1056" i="62"/>
  <c r="E1056" i="62" s="1"/>
  <c r="A1056" i="62"/>
  <c r="D1055" i="62"/>
  <c r="C1055" i="62"/>
  <c r="E1055" i="62" s="1"/>
  <c r="A1055" i="62"/>
  <c r="D1054" i="62"/>
  <c r="C1054" i="62"/>
  <c r="E1054" i="62" s="1"/>
  <c r="A1054" i="62"/>
  <c r="D1053" i="62"/>
  <c r="C1053" i="62"/>
  <c r="E1053" i="62" s="1"/>
  <c r="A1053" i="62"/>
  <c r="D1052" i="62"/>
  <c r="C1052" i="62"/>
  <c r="E1052" i="62" s="1"/>
  <c r="A1052" i="62"/>
  <c r="D1051" i="62"/>
  <c r="C1051" i="62"/>
  <c r="E1051" i="62" s="1"/>
  <c r="A1051" i="62"/>
  <c r="D1050" i="62"/>
  <c r="C1050" i="62"/>
  <c r="E1050" i="62" s="1"/>
  <c r="A1050" i="62"/>
  <c r="D1049" i="62"/>
  <c r="C1049" i="62"/>
  <c r="E1049" i="62" s="1"/>
  <c r="A1049" i="62"/>
  <c r="D1048" i="62"/>
  <c r="C1048" i="62"/>
  <c r="E1048" i="62" s="1"/>
  <c r="A1048" i="62"/>
  <c r="D1047" i="62"/>
  <c r="C1047" i="62"/>
  <c r="E1047" i="62" s="1"/>
  <c r="A1047" i="62"/>
  <c r="D1046" i="62"/>
  <c r="C1046" i="62"/>
  <c r="E1046" i="62" s="1"/>
  <c r="A1046" i="62"/>
  <c r="D1045" i="62"/>
  <c r="C1045" i="62"/>
  <c r="E1045" i="62" s="1"/>
  <c r="A1045" i="62"/>
  <c r="D1044" i="62"/>
  <c r="C1044" i="62"/>
  <c r="E1044" i="62" s="1"/>
  <c r="A1044" i="62"/>
  <c r="D1043" i="62"/>
  <c r="C1043" i="62"/>
  <c r="E1043" i="62" s="1"/>
  <c r="A1043" i="62"/>
  <c r="D1042" i="62"/>
  <c r="C1042" i="62"/>
  <c r="E1042" i="62" s="1"/>
  <c r="A1042" i="62"/>
  <c r="D1041" i="62"/>
  <c r="C1041" i="62"/>
  <c r="E1041" i="62" s="1"/>
  <c r="A1041" i="62"/>
  <c r="D1040" i="62"/>
  <c r="C1040" i="62"/>
  <c r="E1040" i="62" s="1"/>
  <c r="A1040" i="62"/>
  <c r="D1039" i="62"/>
  <c r="C1039" i="62"/>
  <c r="E1039" i="62" s="1"/>
  <c r="A1039" i="62"/>
  <c r="D1038" i="62"/>
  <c r="C1038" i="62"/>
  <c r="E1038" i="62" s="1"/>
  <c r="A1038" i="62"/>
  <c r="D1037" i="62"/>
  <c r="C1037" i="62"/>
  <c r="E1037" i="62" s="1"/>
  <c r="A1037" i="62"/>
  <c r="D1036" i="62"/>
  <c r="C1036" i="62"/>
  <c r="E1036" i="62" s="1"/>
  <c r="A1036" i="62"/>
  <c r="D1035" i="62"/>
  <c r="C1035" i="62"/>
  <c r="E1035" i="62" s="1"/>
  <c r="A1035" i="62"/>
  <c r="D1034" i="62"/>
  <c r="C1034" i="62"/>
  <c r="E1034" i="62" s="1"/>
  <c r="A1034" i="62"/>
  <c r="D1033" i="62"/>
  <c r="C1033" i="62"/>
  <c r="E1033" i="62" s="1"/>
  <c r="A1033" i="62"/>
  <c r="D1032" i="62"/>
  <c r="C1032" i="62"/>
  <c r="E1032" i="62" s="1"/>
  <c r="A1032" i="62"/>
  <c r="D1031" i="62"/>
  <c r="C1031" i="62"/>
  <c r="E1031" i="62" s="1"/>
  <c r="A1031" i="62"/>
  <c r="D1030" i="62"/>
  <c r="C1030" i="62"/>
  <c r="E1030" i="62" s="1"/>
  <c r="A1030" i="62"/>
  <c r="D1029" i="62"/>
  <c r="C1029" i="62"/>
  <c r="E1029" i="62" s="1"/>
  <c r="A1029" i="62"/>
  <c r="D1028" i="62"/>
  <c r="C1028" i="62"/>
  <c r="E1028" i="62" s="1"/>
  <c r="A1028" i="62"/>
  <c r="D1027" i="62"/>
  <c r="C1027" i="62"/>
  <c r="E1027" i="62" s="1"/>
  <c r="A1027" i="62"/>
  <c r="D1026" i="62"/>
  <c r="C1026" i="62"/>
  <c r="E1026" i="62" s="1"/>
  <c r="A1026" i="62"/>
  <c r="D1025" i="62"/>
  <c r="C1025" i="62"/>
  <c r="E1025" i="62" s="1"/>
  <c r="A1025" i="62"/>
  <c r="D1024" i="62"/>
  <c r="C1024" i="62"/>
  <c r="E1024" i="62" s="1"/>
  <c r="A1024" i="62"/>
  <c r="D1023" i="62"/>
  <c r="C1023" i="62"/>
  <c r="E1023" i="62" s="1"/>
  <c r="A1023" i="62"/>
  <c r="D1022" i="62"/>
  <c r="C1022" i="62"/>
  <c r="E1022" i="62" s="1"/>
  <c r="A1022" i="62"/>
  <c r="D1021" i="62"/>
  <c r="C1021" i="62"/>
  <c r="E1021" i="62" s="1"/>
  <c r="A1021" i="62"/>
  <c r="D1020" i="62"/>
  <c r="C1020" i="62"/>
  <c r="E1020" i="62" s="1"/>
  <c r="A1020" i="62"/>
  <c r="D1019" i="62"/>
  <c r="C1019" i="62"/>
  <c r="E1019" i="62" s="1"/>
  <c r="A1019" i="62"/>
  <c r="D1018" i="62"/>
  <c r="C1018" i="62"/>
  <c r="E1018" i="62" s="1"/>
  <c r="A1018" i="62"/>
  <c r="D1017" i="62"/>
  <c r="C1017" i="62"/>
  <c r="E1017" i="62" s="1"/>
  <c r="A1017" i="62"/>
  <c r="D1016" i="62"/>
  <c r="C1016" i="62"/>
  <c r="E1016" i="62" s="1"/>
  <c r="A1016" i="62"/>
  <c r="D1015" i="62"/>
  <c r="C1015" i="62"/>
  <c r="E1015" i="62" s="1"/>
  <c r="A1015" i="62"/>
  <c r="D1014" i="62"/>
  <c r="C1014" i="62"/>
  <c r="E1014" i="62" s="1"/>
  <c r="A1014" i="62"/>
  <c r="D1013" i="62"/>
  <c r="C1013" i="62"/>
  <c r="E1013" i="62" s="1"/>
  <c r="A1013" i="62"/>
  <c r="D1012" i="62"/>
  <c r="C1012" i="62"/>
  <c r="E1012" i="62" s="1"/>
  <c r="A1012" i="62"/>
  <c r="D1011" i="62"/>
  <c r="C1011" i="62"/>
  <c r="E1011" i="62" s="1"/>
  <c r="A1011" i="62"/>
  <c r="D1010" i="62"/>
  <c r="C1010" i="62"/>
  <c r="E1010" i="62" s="1"/>
  <c r="A1010" i="62"/>
  <c r="D1009" i="62"/>
  <c r="C1009" i="62"/>
  <c r="E1009" i="62" s="1"/>
  <c r="A1009" i="62"/>
  <c r="D1008" i="62"/>
  <c r="C1008" i="62"/>
  <c r="E1008" i="62" s="1"/>
  <c r="A1008" i="62"/>
  <c r="D1007" i="62"/>
  <c r="C1007" i="62"/>
  <c r="E1007" i="62" s="1"/>
  <c r="A1007" i="62"/>
  <c r="D1006" i="62"/>
  <c r="C1006" i="62"/>
  <c r="E1006" i="62" s="1"/>
  <c r="A1006" i="62"/>
  <c r="D1005" i="62"/>
  <c r="C1005" i="62"/>
  <c r="E1005" i="62" s="1"/>
  <c r="A1005" i="62"/>
  <c r="D1004" i="62"/>
  <c r="C1004" i="62"/>
  <c r="E1004" i="62" s="1"/>
  <c r="A1004" i="62"/>
  <c r="D1003" i="62"/>
  <c r="C1003" i="62"/>
  <c r="E1003" i="62" s="1"/>
  <c r="A1003" i="62"/>
  <c r="D1002" i="62"/>
  <c r="C1002" i="62"/>
  <c r="E1002" i="62" s="1"/>
  <c r="A1002" i="62"/>
  <c r="D1001" i="62"/>
  <c r="C1001" i="62"/>
  <c r="E1001" i="62" s="1"/>
  <c r="A1001" i="62"/>
  <c r="D1000" i="62"/>
  <c r="C1000" i="62"/>
  <c r="E1000" i="62" s="1"/>
  <c r="A1000" i="62"/>
  <c r="D999" i="62"/>
  <c r="C999" i="62"/>
  <c r="E999" i="62" s="1"/>
  <c r="A999" i="62"/>
  <c r="D998" i="62"/>
  <c r="C998" i="62"/>
  <c r="E998" i="62" s="1"/>
  <c r="A998" i="62"/>
  <c r="D997" i="62"/>
  <c r="C997" i="62"/>
  <c r="E997" i="62" s="1"/>
  <c r="A997" i="62"/>
  <c r="D996" i="62"/>
  <c r="C996" i="62"/>
  <c r="E996" i="62" s="1"/>
  <c r="A996" i="62"/>
  <c r="D995" i="62"/>
  <c r="C995" i="62"/>
  <c r="E995" i="62" s="1"/>
  <c r="A995" i="62"/>
  <c r="D994" i="62"/>
  <c r="C994" i="62"/>
  <c r="E994" i="62" s="1"/>
  <c r="A994" i="62"/>
  <c r="D993" i="62"/>
  <c r="C993" i="62"/>
  <c r="E993" i="62" s="1"/>
  <c r="A993" i="62"/>
  <c r="D992" i="62"/>
  <c r="C992" i="62"/>
  <c r="E992" i="62" s="1"/>
  <c r="A992" i="62"/>
  <c r="D991" i="62"/>
  <c r="C991" i="62"/>
  <c r="E991" i="62" s="1"/>
  <c r="A991" i="62"/>
  <c r="D990" i="62"/>
  <c r="C990" i="62"/>
  <c r="E990" i="62" s="1"/>
  <c r="A990" i="62"/>
  <c r="D989" i="62"/>
  <c r="C989" i="62"/>
  <c r="E989" i="62" s="1"/>
  <c r="A989" i="62"/>
  <c r="D988" i="62"/>
  <c r="C988" i="62"/>
  <c r="E988" i="62" s="1"/>
  <c r="A988" i="62"/>
  <c r="D987" i="62"/>
  <c r="C987" i="62"/>
  <c r="E987" i="62" s="1"/>
  <c r="A987" i="62"/>
  <c r="D986" i="62"/>
  <c r="C986" i="62"/>
  <c r="E986" i="62" s="1"/>
  <c r="A986" i="62"/>
  <c r="D985" i="62"/>
  <c r="C985" i="62"/>
  <c r="E985" i="62" s="1"/>
  <c r="A985" i="62"/>
  <c r="D984" i="62"/>
  <c r="C984" i="62"/>
  <c r="E984" i="62" s="1"/>
  <c r="A984" i="62"/>
  <c r="D983" i="62"/>
  <c r="C983" i="62"/>
  <c r="E983" i="62" s="1"/>
  <c r="A983" i="62"/>
  <c r="D982" i="62"/>
  <c r="C982" i="62"/>
  <c r="E982" i="62" s="1"/>
  <c r="A982" i="62"/>
  <c r="D981" i="62"/>
  <c r="C981" i="62"/>
  <c r="E981" i="62" s="1"/>
  <c r="A981" i="62"/>
  <c r="D980" i="62"/>
  <c r="C980" i="62"/>
  <c r="E980" i="62" s="1"/>
  <c r="A980" i="62"/>
  <c r="D979" i="62"/>
  <c r="C979" i="62"/>
  <c r="E979" i="62" s="1"/>
  <c r="A979" i="62"/>
  <c r="D978" i="62"/>
  <c r="C978" i="62"/>
  <c r="E978" i="62" s="1"/>
  <c r="A978" i="62"/>
  <c r="D977" i="62"/>
  <c r="C977" i="62"/>
  <c r="E977" i="62" s="1"/>
  <c r="A977" i="62"/>
  <c r="D976" i="62"/>
  <c r="C976" i="62"/>
  <c r="E976" i="62" s="1"/>
  <c r="A976" i="62"/>
  <c r="D975" i="62"/>
  <c r="C975" i="62"/>
  <c r="E975" i="62" s="1"/>
  <c r="A975" i="62"/>
  <c r="D974" i="62"/>
  <c r="C974" i="62"/>
  <c r="E974" i="62" s="1"/>
  <c r="A974" i="62"/>
  <c r="D973" i="62"/>
  <c r="C973" i="62"/>
  <c r="E973" i="62" s="1"/>
  <c r="A973" i="62"/>
  <c r="D972" i="62"/>
  <c r="C972" i="62"/>
  <c r="E972" i="62" s="1"/>
  <c r="A972" i="62"/>
  <c r="D971" i="62"/>
  <c r="C971" i="62"/>
  <c r="E971" i="62" s="1"/>
  <c r="A971" i="62"/>
  <c r="D970" i="62"/>
  <c r="C970" i="62"/>
  <c r="E970" i="62" s="1"/>
  <c r="A970" i="62"/>
  <c r="D969" i="62"/>
  <c r="C969" i="62"/>
  <c r="E969" i="62" s="1"/>
  <c r="A969" i="62"/>
  <c r="D968" i="62"/>
  <c r="C968" i="62"/>
  <c r="E968" i="62" s="1"/>
  <c r="A968" i="62"/>
  <c r="D967" i="62"/>
  <c r="C967" i="62"/>
  <c r="E967" i="62" s="1"/>
  <c r="A967" i="62"/>
  <c r="D966" i="62"/>
  <c r="C966" i="62"/>
  <c r="E966" i="62" s="1"/>
  <c r="A966" i="62"/>
  <c r="D965" i="62"/>
  <c r="C965" i="62"/>
  <c r="E965" i="62" s="1"/>
  <c r="A965" i="62"/>
  <c r="D964" i="62"/>
  <c r="C964" i="62"/>
  <c r="E964" i="62" s="1"/>
  <c r="A964" i="62"/>
  <c r="D963" i="62"/>
  <c r="C963" i="62"/>
  <c r="E963" i="62" s="1"/>
  <c r="A963" i="62"/>
  <c r="D962" i="62"/>
  <c r="C962" i="62"/>
  <c r="E962" i="62" s="1"/>
  <c r="A962" i="62"/>
  <c r="D961" i="62"/>
  <c r="C961" i="62"/>
  <c r="E961" i="62" s="1"/>
  <c r="A961" i="62"/>
  <c r="D960" i="62"/>
  <c r="C960" i="62"/>
  <c r="E960" i="62" s="1"/>
  <c r="A960" i="62"/>
  <c r="D959" i="62"/>
  <c r="C959" i="62"/>
  <c r="E959" i="62" s="1"/>
  <c r="A959" i="62"/>
  <c r="D958" i="62"/>
  <c r="C958" i="62"/>
  <c r="E958" i="62" s="1"/>
  <c r="A958" i="62"/>
  <c r="D957" i="62"/>
  <c r="C957" i="62"/>
  <c r="E957" i="62" s="1"/>
  <c r="A957" i="62"/>
  <c r="D956" i="62"/>
  <c r="C956" i="62"/>
  <c r="E956" i="62" s="1"/>
  <c r="A956" i="62"/>
  <c r="D955" i="62"/>
  <c r="C955" i="62"/>
  <c r="E955" i="62" s="1"/>
  <c r="A955" i="62"/>
  <c r="D954" i="62"/>
  <c r="C954" i="62"/>
  <c r="E954" i="62" s="1"/>
  <c r="A954" i="62"/>
  <c r="D953" i="62"/>
  <c r="C953" i="62"/>
  <c r="E953" i="62" s="1"/>
  <c r="A953" i="62"/>
  <c r="D952" i="62"/>
  <c r="C952" i="62"/>
  <c r="E952" i="62" s="1"/>
  <c r="A952" i="62"/>
  <c r="D951" i="62"/>
  <c r="C951" i="62"/>
  <c r="E951" i="62" s="1"/>
  <c r="A951" i="62"/>
  <c r="D950" i="62"/>
  <c r="C950" i="62"/>
  <c r="E950" i="62" s="1"/>
  <c r="A950" i="62"/>
  <c r="D949" i="62"/>
  <c r="C949" i="62"/>
  <c r="E949" i="62" s="1"/>
  <c r="A949" i="62"/>
  <c r="D948" i="62"/>
  <c r="C948" i="62"/>
  <c r="E948" i="62" s="1"/>
  <c r="A948" i="62"/>
  <c r="D947" i="62"/>
  <c r="C947" i="62"/>
  <c r="E947" i="62" s="1"/>
  <c r="A947" i="62"/>
  <c r="D946" i="62"/>
  <c r="C946" i="62"/>
  <c r="E946" i="62" s="1"/>
  <c r="A946" i="62"/>
  <c r="D945" i="62"/>
  <c r="C945" i="62"/>
  <c r="E945" i="62" s="1"/>
  <c r="A945" i="62"/>
  <c r="D944" i="62"/>
  <c r="C944" i="62"/>
  <c r="E944" i="62" s="1"/>
  <c r="A944" i="62"/>
  <c r="D943" i="62"/>
  <c r="C943" i="62"/>
  <c r="E943" i="62" s="1"/>
  <c r="A943" i="62"/>
  <c r="D942" i="62"/>
  <c r="C942" i="62"/>
  <c r="E942" i="62" s="1"/>
  <c r="A942" i="62"/>
  <c r="D941" i="62"/>
  <c r="C941" i="62"/>
  <c r="E941" i="62" s="1"/>
  <c r="A941" i="62"/>
  <c r="D940" i="62"/>
  <c r="C940" i="62"/>
  <c r="E940" i="62" s="1"/>
  <c r="A940" i="62"/>
  <c r="D939" i="62"/>
  <c r="C939" i="62"/>
  <c r="E939" i="62" s="1"/>
  <c r="A939" i="62"/>
  <c r="D938" i="62"/>
  <c r="C938" i="62"/>
  <c r="E938" i="62" s="1"/>
  <c r="A938" i="62"/>
  <c r="D937" i="62"/>
  <c r="C937" i="62"/>
  <c r="E937" i="62" s="1"/>
  <c r="A937" i="62"/>
  <c r="D936" i="62"/>
  <c r="C936" i="62"/>
  <c r="E936" i="62" s="1"/>
  <c r="A936" i="62"/>
  <c r="D935" i="62"/>
  <c r="C935" i="62"/>
  <c r="E935" i="62" s="1"/>
  <c r="A935" i="62"/>
  <c r="D934" i="62"/>
  <c r="C934" i="62"/>
  <c r="E934" i="62" s="1"/>
  <c r="A934" i="62"/>
  <c r="D933" i="62"/>
  <c r="C933" i="62"/>
  <c r="E933" i="62" s="1"/>
  <c r="A933" i="62"/>
  <c r="D932" i="62"/>
  <c r="C932" i="62"/>
  <c r="E932" i="62" s="1"/>
  <c r="A932" i="62"/>
  <c r="D931" i="62"/>
  <c r="C931" i="62"/>
  <c r="E931" i="62" s="1"/>
  <c r="A931" i="62"/>
  <c r="D930" i="62"/>
  <c r="C930" i="62"/>
  <c r="E930" i="62" s="1"/>
  <c r="A930" i="62"/>
  <c r="D929" i="62"/>
  <c r="C929" i="62"/>
  <c r="E929" i="62" s="1"/>
  <c r="A929" i="62"/>
  <c r="D928" i="62"/>
  <c r="C928" i="62"/>
  <c r="E928" i="62" s="1"/>
  <c r="A928" i="62"/>
  <c r="D927" i="62"/>
  <c r="C927" i="62"/>
  <c r="E927" i="62" s="1"/>
  <c r="A927" i="62"/>
  <c r="D926" i="62"/>
  <c r="C926" i="62"/>
  <c r="E926" i="62" s="1"/>
  <c r="A926" i="62"/>
  <c r="D925" i="62"/>
  <c r="C925" i="62"/>
  <c r="E925" i="62" s="1"/>
  <c r="A925" i="62"/>
  <c r="D924" i="62"/>
  <c r="C924" i="62"/>
  <c r="E924" i="62" s="1"/>
  <c r="A924" i="62"/>
  <c r="D923" i="62"/>
  <c r="C923" i="62"/>
  <c r="E923" i="62" s="1"/>
  <c r="A923" i="62"/>
  <c r="D922" i="62"/>
  <c r="C922" i="62"/>
  <c r="E922" i="62" s="1"/>
  <c r="A922" i="62"/>
  <c r="D921" i="62"/>
  <c r="C921" i="62"/>
  <c r="E921" i="62" s="1"/>
  <c r="A921" i="62"/>
  <c r="D920" i="62"/>
  <c r="C920" i="62"/>
  <c r="E920" i="62" s="1"/>
  <c r="A920" i="62"/>
  <c r="D919" i="62"/>
  <c r="C919" i="62"/>
  <c r="E919" i="62" s="1"/>
  <c r="A919" i="62"/>
  <c r="D918" i="62"/>
  <c r="C918" i="62"/>
  <c r="E918" i="62" s="1"/>
  <c r="A918" i="62"/>
  <c r="D917" i="62"/>
  <c r="C917" i="62"/>
  <c r="E917" i="62" s="1"/>
  <c r="A917" i="62"/>
  <c r="D916" i="62"/>
  <c r="C916" i="62"/>
  <c r="E916" i="62" s="1"/>
  <c r="A916" i="62"/>
  <c r="D915" i="62"/>
  <c r="C915" i="62"/>
  <c r="E915" i="62" s="1"/>
  <c r="A915" i="62"/>
  <c r="D914" i="62"/>
  <c r="C914" i="62"/>
  <c r="E914" i="62" s="1"/>
  <c r="A914" i="62"/>
  <c r="D913" i="62"/>
  <c r="C913" i="62"/>
  <c r="E913" i="62" s="1"/>
  <c r="A913" i="62"/>
  <c r="D912" i="62"/>
  <c r="C912" i="62"/>
  <c r="E912" i="62" s="1"/>
  <c r="A912" i="62"/>
  <c r="D911" i="62"/>
  <c r="C911" i="62"/>
  <c r="E911" i="62" s="1"/>
  <c r="A911" i="62"/>
  <c r="D910" i="62"/>
  <c r="C910" i="62"/>
  <c r="E910" i="62" s="1"/>
  <c r="A910" i="62"/>
  <c r="D909" i="62"/>
  <c r="C909" i="62"/>
  <c r="E909" i="62" s="1"/>
  <c r="A909" i="62"/>
  <c r="D908" i="62"/>
  <c r="C908" i="62"/>
  <c r="E908" i="62" s="1"/>
  <c r="A908" i="62"/>
  <c r="D907" i="62"/>
  <c r="C907" i="62"/>
  <c r="E907" i="62" s="1"/>
  <c r="A907" i="62"/>
  <c r="D906" i="62"/>
  <c r="C906" i="62"/>
  <c r="E906" i="62" s="1"/>
  <c r="A906" i="62"/>
  <c r="D905" i="62"/>
  <c r="C905" i="62"/>
  <c r="E905" i="62" s="1"/>
  <c r="A905" i="62"/>
  <c r="D904" i="62"/>
  <c r="C904" i="62"/>
  <c r="E904" i="62" s="1"/>
  <c r="A904" i="62"/>
  <c r="D903" i="62"/>
  <c r="C903" i="62"/>
  <c r="E903" i="62" s="1"/>
  <c r="A903" i="62"/>
  <c r="D902" i="62"/>
  <c r="C902" i="62"/>
  <c r="E902" i="62" s="1"/>
  <c r="A902" i="62"/>
  <c r="D901" i="62"/>
  <c r="C901" i="62"/>
  <c r="E901" i="62" s="1"/>
  <c r="A901" i="62"/>
  <c r="D900" i="62"/>
  <c r="C900" i="62"/>
  <c r="E900" i="62" s="1"/>
  <c r="A900" i="62"/>
  <c r="D899" i="62"/>
  <c r="C899" i="62"/>
  <c r="E899" i="62" s="1"/>
  <c r="A899" i="62"/>
  <c r="D898" i="62"/>
  <c r="C898" i="62"/>
  <c r="E898" i="62" s="1"/>
  <c r="A898" i="62"/>
  <c r="D897" i="62"/>
  <c r="C897" i="62"/>
  <c r="E897" i="62" s="1"/>
  <c r="A897" i="62"/>
  <c r="D896" i="62"/>
  <c r="C896" i="62"/>
  <c r="E896" i="62" s="1"/>
  <c r="A896" i="62"/>
  <c r="D895" i="62"/>
  <c r="C895" i="62"/>
  <c r="E895" i="62" s="1"/>
  <c r="A895" i="62"/>
  <c r="D894" i="62"/>
  <c r="C894" i="62"/>
  <c r="E894" i="62" s="1"/>
  <c r="A894" i="62"/>
  <c r="D893" i="62"/>
  <c r="C893" i="62"/>
  <c r="E893" i="62" s="1"/>
  <c r="A893" i="62"/>
  <c r="D892" i="62"/>
  <c r="C892" i="62"/>
  <c r="E892" i="62" s="1"/>
  <c r="A892" i="62"/>
  <c r="D891" i="62"/>
  <c r="C891" i="62"/>
  <c r="E891" i="62" s="1"/>
  <c r="A891" i="62"/>
  <c r="D890" i="62"/>
  <c r="C890" i="62"/>
  <c r="E890" i="62" s="1"/>
  <c r="A890" i="62"/>
  <c r="D889" i="62"/>
  <c r="C889" i="62"/>
  <c r="E889" i="62" s="1"/>
  <c r="A889" i="62"/>
  <c r="D888" i="62"/>
  <c r="C888" i="62"/>
  <c r="E888" i="62" s="1"/>
  <c r="A888" i="62"/>
  <c r="D887" i="62"/>
  <c r="C887" i="62"/>
  <c r="E887" i="62" s="1"/>
  <c r="A887" i="62"/>
  <c r="D886" i="62"/>
  <c r="C886" i="62"/>
  <c r="E886" i="62" s="1"/>
  <c r="A886" i="62"/>
  <c r="D885" i="62"/>
  <c r="C885" i="62"/>
  <c r="E885" i="62" s="1"/>
  <c r="A885" i="62"/>
  <c r="D884" i="62"/>
  <c r="C884" i="62"/>
  <c r="E884" i="62" s="1"/>
  <c r="A884" i="62"/>
  <c r="D883" i="62"/>
  <c r="C883" i="62"/>
  <c r="E883" i="62" s="1"/>
  <c r="A883" i="62"/>
  <c r="D882" i="62"/>
  <c r="C882" i="62"/>
  <c r="E882" i="62" s="1"/>
  <c r="A882" i="62"/>
  <c r="D881" i="62"/>
  <c r="C881" i="62"/>
  <c r="E881" i="62" s="1"/>
  <c r="A881" i="62"/>
  <c r="D880" i="62"/>
  <c r="C880" i="62"/>
  <c r="E880" i="62" s="1"/>
  <c r="A880" i="62"/>
  <c r="D879" i="62"/>
  <c r="C879" i="62"/>
  <c r="E879" i="62" s="1"/>
  <c r="A879" i="62"/>
  <c r="D878" i="62"/>
  <c r="C878" i="62"/>
  <c r="E878" i="62" s="1"/>
  <c r="A878" i="62"/>
  <c r="D877" i="62"/>
  <c r="C877" i="62"/>
  <c r="E877" i="62" s="1"/>
  <c r="A877" i="62"/>
  <c r="D876" i="62"/>
  <c r="C876" i="62"/>
  <c r="E876" i="62" s="1"/>
  <c r="A876" i="62"/>
  <c r="D875" i="62"/>
  <c r="C875" i="62"/>
  <c r="E875" i="62" s="1"/>
  <c r="A875" i="62"/>
  <c r="D874" i="62"/>
  <c r="C874" i="62"/>
  <c r="E874" i="62" s="1"/>
  <c r="A874" i="62"/>
  <c r="D873" i="62"/>
  <c r="C873" i="62"/>
  <c r="E873" i="62" s="1"/>
  <c r="A873" i="62"/>
  <c r="D872" i="62"/>
  <c r="C872" i="62"/>
  <c r="E872" i="62" s="1"/>
  <c r="A872" i="62"/>
  <c r="D871" i="62"/>
  <c r="C871" i="62"/>
  <c r="E871" i="62" s="1"/>
  <c r="A871" i="62"/>
  <c r="D870" i="62"/>
  <c r="C870" i="62"/>
  <c r="E870" i="62" s="1"/>
  <c r="A870" i="62"/>
  <c r="D869" i="62"/>
  <c r="C869" i="62"/>
  <c r="E869" i="62" s="1"/>
  <c r="A869" i="62"/>
  <c r="D868" i="62"/>
  <c r="C868" i="62"/>
  <c r="E868" i="62" s="1"/>
  <c r="A868" i="62"/>
  <c r="D867" i="62"/>
  <c r="C867" i="62"/>
  <c r="E867" i="62" s="1"/>
  <c r="A867" i="62"/>
  <c r="D866" i="62"/>
  <c r="C866" i="62"/>
  <c r="E866" i="62" s="1"/>
  <c r="A866" i="62"/>
  <c r="D865" i="62"/>
  <c r="C865" i="62"/>
  <c r="E865" i="62" s="1"/>
  <c r="A865" i="62"/>
  <c r="D864" i="62"/>
  <c r="C864" i="62"/>
  <c r="E864" i="62" s="1"/>
  <c r="A864" i="62"/>
  <c r="D863" i="62"/>
  <c r="C863" i="62"/>
  <c r="E863" i="62" s="1"/>
  <c r="A863" i="62"/>
  <c r="D862" i="62"/>
  <c r="C862" i="62"/>
  <c r="E862" i="62" s="1"/>
  <c r="A862" i="62"/>
  <c r="D861" i="62"/>
  <c r="C861" i="62"/>
  <c r="E861" i="62" s="1"/>
  <c r="A861" i="62"/>
  <c r="D860" i="62"/>
  <c r="C860" i="62"/>
  <c r="E860" i="62" s="1"/>
  <c r="A860" i="62"/>
  <c r="D859" i="62"/>
  <c r="C859" i="62"/>
  <c r="E859" i="62" s="1"/>
  <c r="A859" i="62"/>
  <c r="D858" i="62"/>
  <c r="C858" i="62"/>
  <c r="E858" i="62" s="1"/>
  <c r="A858" i="62"/>
  <c r="D857" i="62"/>
  <c r="C857" i="62"/>
  <c r="E857" i="62" s="1"/>
  <c r="A857" i="62"/>
  <c r="D856" i="62"/>
  <c r="C856" i="62"/>
  <c r="E856" i="62" s="1"/>
  <c r="A856" i="62"/>
  <c r="D855" i="62"/>
  <c r="C855" i="62"/>
  <c r="E855" i="62" s="1"/>
  <c r="A855" i="62"/>
  <c r="D854" i="62"/>
  <c r="C854" i="62"/>
  <c r="E854" i="62" s="1"/>
  <c r="A854" i="62"/>
  <c r="D853" i="62"/>
  <c r="C853" i="62"/>
  <c r="E853" i="62" s="1"/>
  <c r="A853" i="62"/>
  <c r="D852" i="62"/>
  <c r="C852" i="62"/>
  <c r="E852" i="62" s="1"/>
  <c r="A852" i="62"/>
  <c r="D851" i="62"/>
  <c r="C851" i="62"/>
  <c r="E851" i="62" s="1"/>
  <c r="A851" i="62"/>
  <c r="D850" i="62"/>
  <c r="C850" i="62"/>
  <c r="E850" i="62" s="1"/>
  <c r="A850" i="62"/>
  <c r="D849" i="62"/>
  <c r="C849" i="62"/>
  <c r="E849" i="62" s="1"/>
  <c r="A849" i="62"/>
  <c r="D848" i="62"/>
  <c r="C848" i="62"/>
  <c r="E848" i="62" s="1"/>
  <c r="A848" i="62"/>
  <c r="D847" i="62"/>
  <c r="C847" i="62"/>
  <c r="E847" i="62" s="1"/>
  <c r="A847" i="62"/>
  <c r="D846" i="62"/>
  <c r="C846" i="62"/>
  <c r="E846" i="62" s="1"/>
  <c r="A846" i="62"/>
  <c r="D845" i="62"/>
  <c r="C845" i="62"/>
  <c r="E845" i="62" s="1"/>
  <c r="A845" i="62"/>
  <c r="D844" i="62"/>
  <c r="C844" i="62"/>
  <c r="E844" i="62" s="1"/>
  <c r="A844" i="62"/>
  <c r="D843" i="62"/>
  <c r="C843" i="62"/>
  <c r="E843" i="62" s="1"/>
  <c r="A843" i="62"/>
  <c r="D842" i="62"/>
  <c r="C842" i="62"/>
  <c r="E842" i="62" s="1"/>
  <c r="A842" i="62"/>
  <c r="D841" i="62"/>
  <c r="C841" i="62"/>
  <c r="E841" i="62" s="1"/>
  <c r="A841" i="62"/>
  <c r="D840" i="62"/>
  <c r="C840" i="62"/>
  <c r="E840" i="62" s="1"/>
  <c r="A840" i="62"/>
  <c r="D839" i="62"/>
  <c r="C839" i="62"/>
  <c r="E839" i="62" s="1"/>
  <c r="A839" i="62"/>
  <c r="D838" i="62"/>
  <c r="C838" i="62"/>
  <c r="E838" i="62" s="1"/>
  <c r="A838" i="62"/>
  <c r="D837" i="62"/>
  <c r="C837" i="62"/>
  <c r="E837" i="62" s="1"/>
  <c r="A837" i="62"/>
  <c r="D836" i="62"/>
  <c r="C836" i="62"/>
  <c r="E836" i="62" s="1"/>
  <c r="A836" i="62"/>
  <c r="D835" i="62"/>
  <c r="C835" i="62"/>
  <c r="E835" i="62" s="1"/>
  <c r="A835" i="62"/>
  <c r="D834" i="62"/>
  <c r="C834" i="62"/>
  <c r="E834" i="62" s="1"/>
  <c r="A834" i="62"/>
  <c r="D833" i="62"/>
  <c r="C833" i="62"/>
  <c r="E833" i="62" s="1"/>
  <c r="A833" i="62"/>
  <c r="D832" i="62"/>
  <c r="C832" i="62"/>
  <c r="E832" i="62" s="1"/>
  <c r="A832" i="62"/>
  <c r="D831" i="62"/>
  <c r="C831" i="62"/>
  <c r="E831" i="62" s="1"/>
  <c r="A831" i="62"/>
  <c r="D830" i="62"/>
  <c r="C830" i="62"/>
  <c r="E830" i="62" s="1"/>
  <c r="A830" i="62"/>
  <c r="D829" i="62"/>
  <c r="C829" i="62"/>
  <c r="E829" i="62" s="1"/>
  <c r="A829" i="62"/>
  <c r="D828" i="62"/>
  <c r="C828" i="62"/>
  <c r="E828" i="62" s="1"/>
  <c r="A828" i="62"/>
  <c r="D827" i="62"/>
  <c r="C827" i="62"/>
  <c r="E827" i="62" s="1"/>
  <c r="A827" i="62"/>
  <c r="D826" i="62"/>
  <c r="C826" i="62"/>
  <c r="E826" i="62" s="1"/>
  <c r="A826" i="62"/>
  <c r="D825" i="62"/>
  <c r="C825" i="62"/>
  <c r="E825" i="62" s="1"/>
  <c r="A825" i="62"/>
  <c r="D824" i="62"/>
  <c r="C824" i="62"/>
  <c r="E824" i="62" s="1"/>
  <c r="A824" i="62"/>
  <c r="D823" i="62"/>
  <c r="C823" i="62"/>
  <c r="E823" i="62" s="1"/>
  <c r="A823" i="62"/>
  <c r="D822" i="62"/>
  <c r="C822" i="62"/>
  <c r="E822" i="62" s="1"/>
  <c r="A822" i="62"/>
  <c r="D821" i="62"/>
  <c r="C821" i="62"/>
  <c r="E821" i="62" s="1"/>
  <c r="A821" i="62"/>
  <c r="D820" i="62"/>
  <c r="C820" i="62"/>
  <c r="E820" i="62" s="1"/>
  <c r="A820" i="62"/>
  <c r="D819" i="62"/>
  <c r="C819" i="62"/>
  <c r="E819" i="62" s="1"/>
  <c r="A819" i="62"/>
  <c r="D818" i="62"/>
  <c r="C818" i="62"/>
  <c r="E818" i="62" s="1"/>
  <c r="A818" i="62"/>
  <c r="D817" i="62"/>
  <c r="C817" i="62"/>
  <c r="E817" i="62" s="1"/>
  <c r="A817" i="62"/>
  <c r="D816" i="62"/>
  <c r="C816" i="62"/>
  <c r="E816" i="62" s="1"/>
  <c r="A816" i="62"/>
  <c r="D815" i="62"/>
  <c r="C815" i="62"/>
  <c r="E815" i="62" s="1"/>
  <c r="A815" i="62"/>
  <c r="D814" i="62"/>
  <c r="C814" i="62"/>
  <c r="E814" i="62" s="1"/>
  <c r="A814" i="62"/>
  <c r="D813" i="62"/>
  <c r="C813" i="62"/>
  <c r="E813" i="62" s="1"/>
  <c r="A813" i="62"/>
  <c r="D812" i="62"/>
  <c r="C812" i="62"/>
  <c r="E812" i="62" s="1"/>
  <c r="A812" i="62"/>
  <c r="D811" i="62"/>
  <c r="C811" i="62"/>
  <c r="E811" i="62" s="1"/>
  <c r="A811" i="62"/>
  <c r="D810" i="62"/>
  <c r="C810" i="62"/>
  <c r="E810" i="62" s="1"/>
  <c r="A810" i="62"/>
  <c r="D809" i="62"/>
  <c r="C809" i="62"/>
  <c r="E809" i="62" s="1"/>
  <c r="A809" i="62"/>
  <c r="D808" i="62"/>
  <c r="C808" i="62"/>
  <c r="E808" i="62" s="1"/>
  <c r="A808" i="62"/>
  <c r="D807" i="62"/>
  <c r="C807" i="62"/>
  <c r="E807" i="62" s="1"/>
  <c r="A807" i="62"/>
  <c r="D806" i="62"/>
  <c r="C806" i="62"/>
  <c r="E806" i="62" s="1"/>
  <c r="A806" i="62"/>
  <c r="D805" i="62"/>
  <c r="C805" i="62"/>
  <c r="E805" i="62" s="1"/>
  <c r="A805" i="62"/>
  <c r="D804" i="62"/>
  <c r="C804" i="62"/>
  <c r="E804" i="62" s="1"/>
  <c r="A804" i="62"/>
  <c r="D803" i="62"/>
  <c r="C803" i="62"/>
  <c r="E803" i="62" s="1"/>
  <c r="A803" i="62"/>
  <c r="D802" i="62"/>
  <c r="C802" i="62"/>
  <c r="E802" i="62" s="1"/>
  <c r="A802" i="62"/>
  <c r="D801" i="62"/>
  <c r="C801" i="62"/>
  <c r="E801" i="62" s="1"/>
  <c r="A801" i="62"/>
  <c r="D800" i="62"/>
  <c r="C800" i="62"/>
  <c r="E800" i="62" s="1"/>
  <c r="A800" i="62"/>
  <c r="D799" i="62"/>
  <c r="C799" i="62"/>
  <c r="E799" i="62" s="1"/>
  <c r="A799" i="62"/>
  <c r="D798" i="62"/>
  <c r="C798" i="62"/>
  <c r="E798" i="62" s="1"/>
  <c r="A798" i="62"/>
  <c r="D797" i="62"/>
  <c r="C797" i="62"/>
  <c r="E797" i="62" s="1"/>
  <c r="A797" i="62"/>
  <c r="D796" i="62"/>
  <c r="C796" i="62"/>
  <c r="E796" i="62" s="1"/>
  <c r="A796" i="62"/>
  <c r="D795" i="62"/>
  <c r="C795" i="62"/>
  <c r="E795" i="62" s="1"/>
  <c r="A795" i="62"/>
  <c r="D794" i="62"/>
  <c r="C794" i="62"/>
  <c r="E794" i="62" s="1"/>
  <c r="A794" i="62"/>
  <c r="D793" i="62"/>
  <c r="C793" i="62"/>
  <c r="E793" i="62" s="1"/>
  <c r="A793" i="62"/>
  <c r="D792" i="62"/>
  <c r="C792" i="62"/>
  <c r="E792" i="62" s="1"/>
  <c r="A792" i="62"/>
  <c r="D791" i="62"/>
  <c r="C791" i="62"/>
  <c r="E791" i="62" s="1"/>
  <c r="A791" i="62"/>
  <c r="D790" i="62"/>
  <c r="C790" i="62"/>
  <c r="E790" i="62" s="1"/>
  <c r="A790" i="62"/>
  <c r="D789" i="62"/>
  <c r="C789" i="62"/>
  <c r="E789" i="62" s="1"/>
  <c r="A789" i="62"/>
  <c r="D788" i="62"/>
  <c r="C788" i="62"/>
  <c r="E788" i="62" s="1"/>
  <c r="A788" i="62"/>
  <c r="D787" i="62"/>
  <c r="C787" i="62"/>
  <c r="E787" i="62" s="1"/>
  <c r="A787" i="62"/>
  <c r="D786" i="62"/>
  <c r="C786" i="62"/>
  <c r="E786" i="62" s="1"/>
  <c r="A786" i="62"/>
  <c r="D785" i="62"/>
  <c r="C785" i="62"/>
  <c r="E785" i="62" s="1"/>
  <c r="A785" i="62"/>
  <c r="D784" i="62"/>
  <c r="C784" i="62"/>
  <c r="E784" i="62" s="1"/>
  <c r="A784" i="62"/>
  <c r="D783" i="62"/>
  <c r="C783" i="62"/>
  <c r="E783" i="62" s="1"/>
  <c r="A783" i="62"/>
  <c r="D782" i="62"/>
  <c r="C782" i="62"/>
  <c r="E782" i="62" s="1"/>
  <c r="A782" i="62"/>
  <c r="D781" i="62"/>
  <c r="C781" i="62"/>
  <c r="E781" i="62" s="1"/>
  <c r="A781" i="62"/>
  <c r="D780" i="62"/>
  <c r="C780" i="62"/>
  <c r="E780" i="62" s="1"/>
  <c r="A780" i="62"/>
  <c r="D779" i="62"/>
  <c r="C779" i="62"/>
  <c r="E779" i="62" s="1"/>
  <c r="A779" i="62"/>
  <c r="D778" i="62"/>
  <c r="C778" i="62"/>
  <c r="E778" i="62" s="1"/>
  <c r="A778" i="62"/>
  <c r="D777" i="62"/>
  <c r="C777" i="62"/>
  <c r="E777" i="62" s="1"/>
  <c r="A777" i="62"/>
  <c r="D776" i="62"/>
  <c r="C776" i="62"/>
  <c r="E776" i="62" s="1"/>
  <c r="A776" i="62"/>
  <c r="D775" i="62"/>
  <c r="C775" i="62"/>
  <c r="E775" i="62" s="1"/>
  <c r="A775" i="62"/>
  <c r="D774" i="62"/>
  <c r="C774" i="62"/>
  <c r="E774" i="62" s="1"/>
  <c r="A774" i="62"/>
  <c r="D773" i="62"/>
  <c r="C773" i="62"/>
  <c r="E773" i="62" s="1"/>
  <c r="A773" i="62"/>
  <c r="D772" i="62"/>
  <c r="C772" i="62"/>
  <c r="E772" i="62" s="1"/>
  <c r="A772" i="62"/>
  <c r="D771" i="62"/>
  <c r="C771" i="62"/>
  <c r="E771" i="62" s="1"/>
  <c r="A771" i="62"/>
  <c r="D770" i="62"/>
  <c r="C770" i="62"/>
  <c r="E770" i="62" s="1"/>
  <c r="A770" i="62"/>
  <c r="D769" i="62"/>
  <c r="C769" i="62"/>
  <c r="E769" i="62" s="1"/>
  <c r="A769" i="62"/>
  <c r="D768" i="62"/>
  <c r="C768" i="62"/>
  <c r="E768" i="62" s="1"/>
  <c r="A768" i="62"/>
  <c r="D767" i="62"/>
  <c r="C767" i="62"/>
  <c r="E767" i="62" s="1"/>
  <c r="A767" i="62"/>
  <c r="D766" i="62"/>
  <c r="C766" i="62"/>
  <c r="E766" i="62" s="1"/>
  <c r="A766" i="62"/>
  <c r="D765" i="62"/>
  <c r="C765" i="62"/>
  <c r="E765" i="62" s="1"/>
  <c r="A765" i="62"/>
  <c r="D764" i="62"/>
  <c r="C764" i="62"/>
  <c r="E764" i="62" s="1"/>
  <c r="A764" i="62"/>
  <c r="D763" i="62"/>
  <c r="C763" i="62"/>
  <c r="E763" i="62" s="1"/>
  <c r="A763" i="62"/>
  <c r="D762" i="62"/>
  <c r="C762" i="62"/>
  <c r="E762" i="62" s="1"/>
  <c r="A762" i="62"/>
  <c r="D761" i="62"/>
  <c r="C761" i="62"/>
  <c r="E761" i="62" s="1"/>
  <c r="A761" i="62"/>
  <c r="D760" i="62"/>
  <c r="C760" i="62"/>
  <c r="E760" i="62" s="1"/>
  <c r="A760" i="62"/>
  <c r="D759" i="62"/>
  <c r="C759" i="62"/>
  <c r="E759" i="62" s="1"/>
  <c r="A759" i="62"/>
  <c r="D758" i="62"/>
  <c r="C758" i="62"/>
  <c r="E758" i="62" s="1"/>
  <c r="A758" i="62"/>
  <c r="D757" i="62"/>
  <c r="C757" i="62"/>
  <c r="E757" i="62" s="1"/>
  <c r="A757" i="62"/>
  <c r="D756" i="62"/>
  <c r="C756" i="62"/>
  <c r="E756" i="62" s="1"/>
  <c r="A756" i="62"/>
  <c r="D755" i="62"/>
  <c r="C755" i="62"/>
  <c r="E755" i="62" s="1"/>
  <c r="A755" i="62"/>
  <c r="D754" i="62"/>
  <c r="C754" i="62"/>
  <c r="E754" i="62" s="1"/>
  <c r="A754" i="62"/>
  <c r="D753" i="62"/>
  <c r="C753" i="62"/>
  <c r="E753" i="62" s="1"/>
  <c r="A753" i="62"/>
  <c r="D752" i="62"/>
  <c r="C752" i="62"/>
  <c r="E752" i="62" s="1"/>
  <c r="A752" i="62"/>
  <c r="D751" i="62"/>
  <c r="C751" i="62"/>
  <c r="E751" i="62" s="1"/>
  <c r="A751" i="62"/>
  <c r="D750" i="62"/>
  <c r="C750" i="62"/>
  <c r="E750" i="62" s="1"/>
  <c r="A750" i="62"/>
  <c r="D749" i="62"/>
  <c r="C749" i="62"/>
  <c r="E749" i="62" s="1"/>
  <c r="A749" i="62"/>
  <c r="D748" i="62"/>
  <c r="C748" i="62"/>
  <c r="E748" i="62" s="1"/>
  <c r="A748" i="62"/>
  <c r="D747" i="62"/>
  <c r="C747" i="62"/>
  <c r="E747" i="62" s="1"/>
  <c r="A747" i="62"/>
  <c r="D746" i="62"/>
  <c r="C746" i="62"/>
  <c r="E746" i="62" s="1"/>
  <c r="A746" i="62"/>
  <c r="D745" i="62"/>
  <c r="C745" i="62"/>
  <c r="E745" i="62" s="1"/>
  <c r="A745" i="62"/>
  <c r="D744" i="62"/>
  <c r="C744" i="62"/>
  <c r="E744" i="62" s="1"/>
  <c r="A744" i="62"/>
  <c r="D743" i="62"/>
  <c r="C743" i="62"/>
  <c r="E743" i="62" s="1"/>
  <c r="A743" i="62"/>
  <c r="D742" i="62"/>
  <c r="C742" i="62"/>
  <c r="E742" i="62" s="1"/>
  <c r="A742" i="62"/>
  <c r="D741" i="62"/>
  <c r="C741" i="62"/>
  <c r="E741" i="62" s="1"/>
  <c r="A741" i="62"/>
  <c r="D740" i="62"/>
  <c r="C740" i="62"/>
  <c r="E740" i="62" s="1"/>
  <c r="A740" i="62"/>
  <c r="D739" i="62"/>
  <c r="C739" i="62"/>
  <c r="E739" i="62" s="1"/>
  <c r="A739" i="62"/>
  <c r="D738" i="62"/>
  <c r="C738" i="62"/>
  <c r="E738" i="62" s="1"/>
  <c r="A738" i="62"/>
  <c r="D737" i="62"/>
  <c r="C737" i="62"/>
  <c r="E737" i="62" s="1"/>
  <c r="A737" i="62"/>
  <c r="D736" i="62"/>
  <c r="C736" i="62"/>
  <c r="E736" i="62" s="1"/>
  <c r="A736" i="62"/>
  <c r="D735" i="62"/>
  <c r="C735" i="62"/>
  <c r="E735" i="62" s="1"/>
  <c r="A735" i="62"/>
  <c r="D734" i="62"/>
  <c r="C734" i="62"/>
  <c r="E734" i="62" s="1"/>
  <c r="A734" i="62"/>
  <c r="D733" i="62"/>
  <c r="C733" i="62"/>
  <c r="E733" i="62" s="1"/>
  <c r="A733" i="62"/>
  <c r="D732" i="62"/>
  <c r="C732" i="62"/>
  <c r="E732" i="62" s="1"/>
  <c r="A732" i="62"/>
  <c r="D731" i="62"/>
  <c r="C731" i="62"/>
  <c r="E731" i="62" s="1"/>
  <c r="A731" i="62"/>
  <c r="D730" i="62"/>
  <c r="C730" i="62"/>
  <c r="E730" i="62" s="1"/>
  <c r="A730" i="62"/>
  <c r="D729" i="62"/>
  <c r="C729" i="62"/>
  <c r="E729" i="62" s="1"/>
  <c r="A729" i="62"/>
  <c r="D728" i="62"/>
  <c r="C728" i="62"/>
  <c r="E728" i="62" s="1"/>
  <c r="A728" i="62"/>
  <c r="D727" i="62"/>
  <c r="C727" i="62"/>
  <c r="E727" i="62" s="1"/>
  <c r="A727" i="62"/>
  <c r="D726" i="62"/>
  <c r="C726" i="62"/>
  <c r="E726" i="62" s="1"/>
  <c r="A726" i="62"/>
  <c r="D725" i="62"/>
  <c r="C725" i="62"/>
  <c r="E725" i="62" s="1"/>
  <c r="A725" i="62"/>
  <c r="D724" i="62"/>
  <c r="C724" i="62"/>
  <c r="E724" i="62" s="1"/>
  <c r="A724" i="62"/>
  <c r="D723" i="62"/>
  <c r="C723" i="62"/>
  <c r="E723" i="62" s="1"/>
  <c r="A723" i="62"/>
  <c r="D722" i="62"/>
  <c r="C722" i="62"/>
  <c r="E722" i="62" s="1"/>
  <c r="A722" i="62"/>
  <c r="D721" i="62"/>
  <c r="C721" i="62"/>
  <c r="E721" i="62" s="1"/>
  <c r="A721" i="62"/>
  <c r="D720" i="62"/>
  <c r="C720" i="62"/>
  <c r="E720" i="62" s="1"/>
  <c r="A720" i="62"/>
  <c r="D719" i="62"/>
  <c r="C719" i="62"/>
  <c r="E719" i="62" s="1"/>
  <c r="A719" i="62"/>
  <c r="D718" i="62"/>
  <c r="C718" i="62"/>
  <c r="E718" i="62" s="1"/>
  <c r="A718" i="62"/>
  <c r="D717" i="62"/>
  <c r="C717" i="62"/>
  <c r="E717" i="62" s="1"/>
  <c r="A717" i="62"/>
  <c r="D716" i="62"/>
  <c r="C716" i="62"/>
  <c r="E716" i="62" s="1"/>
  <c r="A716" i="62"/>
  <c r="D715" i="62"/>
  <c r="C715" i="62"/>
  <c r="E715" i="62" s="1"/>
  <c r="A715" i="62"/>
  <c r="D714" i="62"/>
  <c r="C714" i="62"/>
  <c r="E714" i="62" s="1"/>
  <c r="A714" i="62"/>
  <c r="D713" i="62"/>
  <c r="C713" i="62"/>
  <c r="E713" i="62" s="1"/>
  <c r="A713" i="62"/>
  <c r="D712" i="62"/>
  <c r="C712" i="62"/>
  <c r="E712" i="62" s="1"/>
  <c r="A712" i="62"/>
  <c r="D711" i="62"/>
  <c r="C711" i="62"/>
  <c r="E711" i="62" s="1"/>
  <c r="A711" i="62"/>
  <c r="D710" i="62"/>
  <c r="C710" i="62"/>
  <c r="E710" i="62" s="1"/>
  <c r="A710" i="62"/>
  <c r="D709" i="62"/>
  <c r="C709" i="62"/>
  <c r="E709" i="62" s="1"/>
  <c r="A709" i="62"/>
  <c r="D708" i="62"/>
  <c r="C708" i="62"/>
  <c r="E708" i="62" s="1"/>
  <c r="A708" i="62"/>
  <c r="D707" i="62"/>
  <c r="C707" i="62"/>
  <c r="E707" i="62" s="1"/>
  <c r="A707" i="62"/>
  <c r="D706" i="62"/>
  <c r="C706" i="62"/>
  <c r="E706" i="62" s="1"/>
  <c r="A706" i="62"/>
  <c r="D705" i="62"/>
  <c r="C705" i="62"/>
  <c r="E705" i="62" s="1"/>
  <c r="A705" i="62"/>
  <c r="D704" i="62"/>
  <c r="C704" i="62"/>
  <c r="E704" i="62" s="1"/>
  <c r="A704" i="62"/>
  <c r="D703" i="62"/>
  <c r="C703" i="62"/>
  <c r="E703" i="62" s="1"/>
  <c r="A703" i="62"/>
  <c r="D702" i="62"/>
  <c r="C702" i="62"/>
  <c r="E702" i="62" s="1"/>
  <c r="A702" i="62"/>
  <c r="D701" i="62"/>
  <c r="C701" i="62"/>
  <c r="E701" i="62" s="1"/>
  <c r="A701" i="62"/>
  <c r="D700" i="62"/>
  <c r="C700" i="62"/>
  <c r="E700" i="62" s="1"/>
  <c r="A700" i="62"/>
  <c r="D699" i="62"/>
  <c r="C699" i="62"/>
  <c r="E699" i="62" s="1"/>
  <c r="A699" i="62"/>
  <c r="D698" i="62"/>
  <c r="C698" i="62"/>
  <c r="E698" i="62" s="1"/>
  <c r="A698" i="62"/>
  <c r="D697" i="62"/>
  <c r="C697" i="62"/>
  <c r="E697" i="62" s="1"/>
  <c r="A697" i="62"/>
  <c r="D696" i="62"/>
  <c r="C696" i="62"/>
  <c r="E696" i="62" s="1"/>
  <c r="A696" i="62"/>
  <c r="D695" i="62"/>
  <c r="C695" i="62"/>
  <c r="E695" i="62" s="1"/>
  <c r="A695" i="62"/>
  <c r="D694" i="62"/>
  <c r="C694" i="62"/>
  <c r="E694" i="62" s="1"/>
  <c r="A694" i="62"/>
  <c r="D693" i="62"/>
  <c r="C693" i="62"/>
  <c r="E693" i="62" s="1"/>
  <c r="A693" i="62"/>
  <c r="D692" i="62"/>
  <c r="C692" i="62"/>
  <c r="E692" i="62" s="1"/>
  <c r="A692" i="62"/>
  <c r="D691" i="62"/>
  <c r="C691" i="62"/>
  <c r="E691" i="62" s="1"/>
  <c r="A691" i="62"/>
  <c r="D690" i="62"/>
  <c r="C690" i="62"/>
  <c r="E690" i="62" s="1"/>
  <c r="A690" i="62"/>
  <c r="D689" i="62"/>
  <c r="C689" i="62"/>
  <c r="E689" i="62" s="1"/>
  <c r="A689" i="62"/>
  <c r="D688" i="62"/>
  <c r="C688" i="62"/>
  <c r="E688" i="62" s="1"/>
  <c r="A688" i="62"/>
  <c r="D687" i="62"/>
  <c r="C687" i="62"/>
  <c r="E687" i="62" s="1"/>
  <c r="A687" i="62"/>
  <c r="D686" i="62"/>
  <c r="C686" i="62"/>
  <c r="E686" i="62" s="1"/>
  <c r="A686" i="62"/>
  <c r="D685" i="62"/>
  <c r="C685" i="62"/>
  <c r="E685" i="62" s="1"/>
  <c r="A685" i="62"/>
  <c r="D684" i="62"/>
  <c r="C684" i="62"/>
  <c r="E684" i="62" s="1"/>
  <c r="A684" i="62"/>
  <c r="D683" i="62"/>
  <c r="C683" i="62"/>
  <c r="E683" i="62" s="1"/>
  <c r="A683" i="62"/>
  <c r="D682" i="62"/>
  <c r="C682" i="62"/>
  <c r="E682" i="62" s="1"/>
  <c r="A682" i="62"/>
  <c r="D681" i="62"/>
  <c r="C681" i="62"/>
  <c r="E681" i="62" s="1"/>
  <c r="A681" i="62"/>
  <c r="D680" i="62"/>
  <c r="C680" i="62"/>
  <c r="E680" i="62" s="1"/>
  <c r="A680" i="62"/>
  <c r="D679" i="62"/>
  <c r="C679" i="62"/>
  <c r="E679" i="62" s="1"/>
  <c r="A679" i="62"/>
  <c r="D678" i="62"/>
  <c r="C678" i="62"/>
  <c r="E678" i="62" s="1"/>
  <c r="A678" i="62"/>
  <c r="D677" i="62"/>
  <c r="C677" i="62"/>
  <c r="E677" i="62" s="1"/>
  <c r="A677" i="62"/>
  <c r="D676" i="62"/>
  <c r="C676" i="62"/>
  <c r="E676" i="62" s="1"/>
  <c r="A676" i="62"/>
  <c r="D675" i="62"/>
  <c r="C675" i="62"/>
  <c r="E675" i="62" s="1"/>
  <c r="A675" i="62"/>
  <c r="D674" i="62"/>
  <c r="C674" i="62"/>
  <c r="E674" i="62" s="1"/>
  <c r="A674" i="62"/>
  <c r="D673" i="62"/>
  <c r="C673" i="62"/>
  <c r="E673" i="62" s="1"/>
  <c r="A673" i="62"/>
  <c r="D672" i="62"/>
  <c r="C672" i="62"/>
  <c r="E672" i="62" s="1"/>
  <c r="A672" i="62"/>
  <c r="D671" i="62"/>
  <c r="C671" i="62"/>
  <c r="E671" i="62" s="1"/>
  <c r="A671" i="62"/>
  <c r="D670" i="62"/>
  <c r="C670" i="62"/>
  <c r="E670" i="62" s="1"/>
  <c r="A670" i="62"/>
  <c r="D669" i="62"/>
  <c r="C669" i="62"/>
  <c r="E669" i="62" s="1"/>
  <c r="A669" i="62"/>
  <c r="D668" i="62"/>
  <c r="C668" i="62"/>
  <c r="E668" i="62" s="1"/>
  <c r="A668" i="62"/>
  <c r="D667" i="62"/>
  <c r="C667" i="62"/>
  <c r="E667" i="62" s="1"/>
  <c r="A667" i="62"/>
  <c r="D666" i="62"/>
  <c r="C666" i="62"/>
  <c r="E666" i="62" s="1"/>
  <c r="A666" i="62"/>
  <c r="D665" i="62"/>
  <c r="C665" i="62"/>
  <c r="E665" i="62" s="1"/>
  <c r="A665" i="62"/>
  <c r="D664" i="62"/>
  <c r="C664" i="62"/>
  <c r="E664" i="62" s="1"/>
  <c r="A664" i="62"/>
  <c r="D663" i="62"/>
  <c r="C663" i="62"/>
  <c r="E663" i="62" s="1"/>
  <c r="A663" i="62"/>
  <c r="D662" i="62"/>
  <c r="C662" i="62"/>
  <c r="E662" i="62" s="1"/>
  <c r="A662" i="62"/>
  <c r="D661" i="62"/>
  <c r="C661" i="62"/>
  <c r="E661" i="62" s="1"/>
  <c r="A661" i="62"/>
  <c r="D660" i="62"/>
  <c r="C660" i="62"/>
  <c r="E660" i="62" s="1"/>
  <c r="A660" i="62"/>
  <c r="D659" i="62"/>
  <c r="C659" i="62"/>
  <c r="E659" i="62" s="1"/>
  <c r="A659" i="62"/>
  <c r="D658" i="62"/>
  <c r="C658" i="62"/>
  <c r="E658" i="62" s="1"/>
  <c r="A658" i="62"/>
  <c r="D657" i="62"/>
  <c r="C657" i="62"/>
  <c r="E657" i="62" s="1"/>
  <c r="A657" i="62"/>
  <c r="D656" i="62"/>
  <c r="C656" i="62"/>
  <c r="E656" i="62" s="1"/>
  <c r="A656" i="62"/>
  <c r="D655" i="62"/>
  <c r="C655" i="62"/>
  <c r="E655" i="62" s="1"/>
  <c r="A655" i="62"/>
  <c r="D654" i="62"/>
  <c r="C654" i="62"/>
  <c r="E654" i="62" s="1"/>
  <c r="A654" i="62"/>
  <c r="D653" i="62"/>
  <c r="C653" i="62"/>
  <c r="E653" i="62" s="1"/>
  <c r="A653" i="62"/>
  <c r="D652" i="62"/>
  <c r="C652" i="62"/>
  <c r="E652" i="62" s="1"/>
  <c r="A652" i="62"/>
  <c r="D651" i="62"/>
  <c r="C651" i="62"/>
  <c r="E651" i="62" s="1"/>
  <c r="A651" i="62"/>
  <c r="D650" i="62"/>
  <c r="C650" i="62"/>
  <c r="E650" i="62" s="1"/>
  <c r="A650" i="62"/>
  <c r="D649" i="62"/>
  <c r="C649" i="62"/>
  <c r="E649" i="62" s="1"/>
  <c r="A649" i="62"/>
  <c r="D648" i="62"/>
  <c r="C648" i="62"/>
  <c r="E648" i="62" s="1"/>
  <c r="A648" i="62"/>
  <c r="D647" i="62"/>
  <c r="C647" i="62"/>
  <c r="E647" i="62" s="1"/>
  <c r="A647" i="62"/>
  <c r="D646" i="62"/>
  <c r="C646" i="62"/>
  <c r="E646" i="62" s="1"/>
  <c r="A646" i="62"/>
  <c r="D645" i="62"/>
  <c r="C645" i="62"/>
  <c r="E645" i="62" s="1"/>
  <c r="A645" i="62"/>
  <c r="D644" i="62"/>
  <c r="C644" i="62"/>
  <c r="E644" i="62" s="1"/>
  <c r="A644" i="62"/>
  <c r="D643" i="62"/>
  <c r="C643" i="62"/>
  <c r="E643" i="62" s="1"/>
  <c r="A643" i="62"/>
  <c r="D642" i="62"/>
  <c r="C642" i="62"/>
  <c r="E642" i="62" s="1"/>
  <c r="A642" i="62"/>
  <c r="D641" i="62"/>
  <c r="C641" i="62"/>
  <c r="E641" i="62" s="1"/>
  <c r="A641" i="62"/>
  <c r="D640" i="62"/>
  <c r="C640" i="62"/>
  <c r="E640" i="62" s="1"/>
  <c r="A640" i="62"/>
  <c r="D639" i="62"/>
  <c r="A639" i="62"/>
  <c r="C639" i="62" s="1"/>
  <c r="E639" i="62" s="1"/>
  <c r="D638" i="62"/>
  <c r="A638" i="62"/>
  <c r="C638" i="62" s="1"/>
  <c r="E638" i="62" s="1"/>
  <c r="D637" i="62"/>
  <c r="A637" i="62"/>
  <c r="C637" i="62" s="1"/>
  <c r="E637" i="62" s="1"/>
  <c r="D636" i="62"/>
  <c r="A636" i="62"/>
  <c r="C636" i="62" s="1"/>
  <c r="E636" i="62" s="1"/>
  <c r="D635" i="62"/>
  <c r="A635" i="62"/>
  <c r="C635" i="62" s="1"/>
  <c r="E635" i="62" s="1"/>
  <c r="D634" i="62"/>
  <c r="A634" i="62"/>
  <c r="C634" i="62" s="1"/>
  <c r="E634" i="62" s="1"/>
  <c r="D633" i="62"/>
  <c r="A633" i="62"/>
  <c r="C633" i="62" s="1"/>
  <c r="E633" i="62" s="1"/>
  <c r="D632" i="62"/>
  <c r="A632" i="62"/>
  <c r="C632" i="62" s="1"/>
  <c r="E632" i="62" s="1"/>
  <c r="D631" i="62"/>
  <c r="A631" i="62"/>
  <c r="C631" i="62" s="1"/>
  <c r="E631" i="62" s="1"/>
  <c r="D630" i="62"/>
  <c r="A630" i="62"/>
  <c r="C630" i="62" s="1"/>
  <c r="E630" i="62" s="1"/>
  <c r="D629" i="62"/>
  <c r="A629" i="62"/>
  <c r="C629" i="62" s="1"/>
  <c r="E629" i="62" s="1"/>
  <c r="D628" i="62"/>
  <c r="A628" i="62"/>
  <c r="C628" i="62" s="1"/>
  <c r="E628" i="62" s="1"/>
  <c r="D627" i="62"/>
  <c r="A627" i="62"/>
  <c r="C627" i="62" s="1"/>
  <c r="E627" i="62" s="1"/>
  <c r="D626" i="62"/>
  <c r="A626" i="62"/>
  <c r="C626" i="62" s="1"/>
  <c r="E626" i="62" s="1"/>
  <c r="D625" i="62"/>
  <c r="A625" i="62"/>
  <c r="C625" i="62" s="1"/>
  <c r="E625" i="62" s="1"/>
  <c r="D624" i="62"/>
  <c r="A624" i="62"/>
  <c r="C624" i="62" s="1"/>
  <c r="E624" i="62" s="1"/>
  <c r="D623" i="62"/>
  <c r="A623" i="62"/>
  <c r="C623" i="62" s="1"/>
  <c r="E623" i="62" s="1"/>
  <c r="D622" i="62"/>
  <c r="A622" i="62"/>
  <c r="C622" i="62" s="1"/>
  <c r="E622" i="62" s="1"/>
  <c r="D621" i="62"/>
  <c r="A621" i="62"/>
  <c r="C621" i="62" s="1"/>
  <c r="E621" i="62" s="1"/>
  <c r="D620" i="62"/>
  <c r="A620" i="62"/>
  <c r="C620" i="62" s="1"/>
  <c r="E620" i="62" s="1"/>
  <c r="D619" i="62"/>
  <c r="A619" i="62"/>
  <c r="C619" i="62" s="1"/>
  <c r="E619" i="62" s="1"/>
  <c r="D618" i="62"/>
  <c r="A618" i="62"/>
  <c r="C618" i="62" s="1"/>
  <c r="E618" i="62" s="1"/>
  <c r="D617" i="62"/>
  <c r="A617" i="62"/>
  <c r="C617" i="62" s="1"/>
  <c r="E617" i="62" s="1"/>
  <c r="D616" i="62"/>
  <c r="A616" i="62"/>
  <c r="C616" i="62" s="1"/>
  <c r="E616" i="62" s="1"/>
  <c r="D615" i="62"/>
  <c r="A615" i="62"/>
  <c r="C615" i="62" s="1"/>
  <c r="E615" i="62" s="1"/>
  <c r="D614" i="62"/>
  <c r="A614" i="62"/>
  <c r="C614" i="62" s="1"/>
  <c r="E614" i="62" s="1"/>
  <c r="D613" i="62"/>
  <c r="A613" i="62"/>
  <c r="C613" i="62" s="1"/>
  <c r="E613" i="62" s="1"/>
  <c r="D612" i="62"/>
  <c r="A612" i="62"/>
  <c r="C612" i="62" s="1"/>
  <c r="E612" i="62" s="1"/>
  <c r="D611" i="62"/>
  <c r="A611" i="62"/>
  <c r="C611" i="62" s="1"/>
  <c r="E611" i="62" s="1"/>
  <c r="D610" i="62"/>
  <c r="A610" i="62"/>
  <c r="C610" i="62" s="1"/>
  <c r="E610" i="62" s="1"/>
  <c r="D609" i="62"/>
  <c r="A609" i="62"/>
  <c r="C609" i="62" s="1"/>
  <c r="E609" i="62" s="1"/>
  <c r="D608" i="62"/>
  <c r="A608" i="62"/>
  <c r="C608" i="62" s="1"/>
  <c r="E608" i="62" s="1"/>
  <c r="D607" i="62"/>
  <c r="A607" i="62"/>
  <c r="C607" i="62" s="1"/>
  <c r="E607" i="62" s="1"/>
  <c r="D606" i="62"/>
  <c r="A606" i="62"/>
  <c r="C606" i="62" s="1"/>
  <c r="E606" i="62" s="1"/>
  <c r="D605" i="62"/>
  <c r="A605" i="62"/>
  <c r="C605" i="62" s="1"/>
  <c r="E605" i="62" s="1"/>
  <c r="D604" i="62"/>
  <c r="A604" i="62"/>
  <c r="C604" i="62" s="1"/>
  <c r="E604" i="62" s="1"/>
  <c r="D603" i="62"/>
  <c r="A603" i="62"/>
  <c r="C603" i="62" s="1"/>
  <c r="E603" i="62" s="1"/>
  <c r="D602" i="62"/>
  <c r="A602" i="62"/>
  <c r="C602" i="62" s="1"/>
  <c r="E602" i="62" s="1"/>
  <c r="D601" i="62"/>
  <c r="A601" i="62"/>
  <c r="C601" i="62" s="1"/>
  <c r="E601" i="62" s="1"/>
  <c r="D600" i="62"/>
  <c r="A600" i="62"/>
  <c r="C600" i="62" s="1"/>
  <c r="E600" i="62" s="1"/>
  <c r="D599" i="62"/>
  <c r="A599" i="62"/>
  <c r="C599" i="62" s="1"/>
  <c r="E599" i="62" s="1"/>
  <c r="D598" i="62"/>
  <c r="A598" i="62"/>
  <c r="C598" i="62" s="1"/>
  <c r="E598" i="62" s="1"/>
  <c r="D597" i="62"/>
  <c r="A597" i="62"/>
  <c r="C597" i="62" s="1"/>
  <c r="E597" i="62" s="1"/>
  <c r="D596" i="62"/>
  <c r="A596" i="62"/>
  <c r="C596" i="62" s="1"/>
  <c r="E596" i="62" s="1"/>
  <c r="D595" i="62"/>
  <c r="A595" i="62"/>
  <c r="C595" i="62" s="1"/>
  <c r="E595" i="62" s="1"/>
  <c r="D594" i="62"/>
  <c r="A594" i="62"/>
  <c r="C594" i="62" s="1"/>
  <c r="E594" i="62" s="1"/>
  <c r="D593" i="62"/>
  <c r="A593" i="62"/>
  <c r="C593" i="62" s="1"/>
  <c r="E593" i="62" s="1"/>
  <c r="D592" i="62"/>
  <c r="A592" i="62"/>
  <c r="C592" i="62" s="1"/>
  <c r="E592" i="62" s="1"/>
  <c r="D591" i="62"/>
  <c r="A591" i="62"/>
  <c r="C591" i="62" s="1"/>
  <c r="E591" i="62" s="1"/>
  <c r="D590" i="62"/>
  <c r="A590" i="62"/>
  <c r="C590" i="62" s="1"/>
  <c r="E590" i="62" s="1"/>
  <c r="D589" i="62"/>
  <c r="A589" i="62"/>
  <c r="C589" i="62" s="1"/>
  <c r="E589" i="62" s="1"/>
  <c r="D588" i="62"/>
  <c r="A588" i="62"/>
  <c r="C588" i="62" s="1"/>
  <c r="E588" i="62" s="1"/>
  <c r="D587" i="62"/>
  <c r="A587" i="62"/>
  <c r="C587" i="62" s="1"/>
  <c r="E587" i="62" s="1"/>
  <c r="D586" i="62"/>
  <c r="A586" i="62"/>
  <c r="C586" i="62" s="1"/>
  <c r="E586" i="62" s="1"/>
  <c r="D585" i="62"/>
  <c r="A585" i="62"/>
  <c r="C585" i="62" s="1"/>
  <c r="E585" i="62" s="1"/>
  <c r="D584" i="62"/>
  <c r="A584" i="62"/>
  <c r="C584" i="62" s="1"/>
  <c r="E584" i="62" s="1"/>
  <c r="D583" i="62"/>
  <c r="A583" i="62"/>
  <c r="C583" i="62" s="1"/>
  <c r="E583" i="62" s="1"/>
  <c r="D582" i="62"/>
  <c r="A582" i="62"/>
  <c r="C582" i="62" s="1"/>
  <c r="E582" i="62" s="1"/>
  <c r="D581" i="62"/>
  <c r="A581" i="62"/>
  <c r="C581" i="62" s="1"/>
  <c r="E581" i="62" s="1"/>
  <c r="D580" i="62"/>
  <c r="A580" i="62"/>
  <c r="C580" i="62" s="1"/>
  <c r="E580" i="62" s="1"/>
  <c r="D579" i="62"/>
  <c r="A579" i="62"/>
  <c r="C579" i="62" s="1"/>
  <c r="E579" i="62" s="1"/>
  <c r="D578" i="62"/>
  <c r="A578" i="62"/>
  <c r="C578" i="62" s="1"/>
  <c r="E578" i="62" s="1"/>
  <c r="D577" i="62"/>
  <c r="A577" i="62"/>
  <c r="C577" i="62" s="1"/>
  <c r="E577" i="62" s="1"/>
  <c r="D576" i="62"/>
  <c r="A576" i="62"/>
  <c r="C576" i="62" s="1"/>
  <c r="E576" i="62" s="1"/>
  <c r="D575" i="62"/>
  <c r="A575" i="62"/>
  <c r="C575" i="62" s="1"/>
  <c r="E575" i="62" s="1"/>
  <c r="D574" i="62"/>
  <c r="A574" i="62"/>
  <c r="C574" i="62" s="1"/>
  <c r="E574" i="62" s="1"/>
  <c r="D573" i="62"/>
  <c r="A573" i="62"/>
  <c r="C573" i="62" s="1"/>
  <c r="E573" i="62" s="1"/>
  <c r="D572" i="62"/>
  <c r="A572" i="62"/>
  <c r="C572" i="62" s="1"/>
  <c r="E572" i="62" s="1"/>
  <c r="D571" i="62"/>
  <c r="A571" i="62"/>
  <c r="C571" i="62" s="1"/>
  <c r="E571" i="62" s="1"/>
  <c r="D570" i="62"/>
  <c r="A570" i="62"/>
  <c r="C570" i="62" s="1"/>
  <c r="E570" i="62" s="1"/>
  <c r="D569" i="62"/>
  <c r="A569" i="62"/>
  <c r="C569" i="62" s="1"/>
  <c r="E569" i="62" s="1"/>
  <c r="D568" i="62"/>
  <c r="A568" i="62"/>
  <c r="C568" i="62" s="1"/>
  <c r="E568" i="62" s="1"/>
  <c r="D567" i="62"/>
  <c r="A567" i="62"/>
  <c r="C567" i="62" s="1"/>
  <c r="E567" i="62" s="1"/>
  <c r="D566" i="62"/>
  <c r="A566" i="62"/>
  <c r="C566" i="62" s="1"/>
  <c r="E566" i="62" s="1"/>
  <c r="D565" i="62"/>
  <c r="A565" i="62"/>
  <c r="C565" i="62" s="1"/>
  <c r="E565" i="62" s="1"/>
  <c r="D564" i="62"/>
  <c r="A564" i="62"/>
  <c r="C564" i="62" s="1"/>
  <c r="E564" i="62" s="1"/>
  <c r="D563" i="62"/>
  <c r="A563" i="62"/>
  <c r="C563" i="62" s="1"/>
  <c r="E563" i="62" s="1"/>
  <c r="D562" i="62"/>
  <c r="A562" i="62"/>
  <c r="C562" i="62" s="1"/>
  <c r="E562" i="62" s="1"/>
  <c r="D561" i="62"/>
  <c r="A561" i="62"/>
  <c r="C561" i="62" s="1"/>
  <c r="E561" i="62" s="1"/>
  <c r="D560" i="62"/>
  <c r="A560" i="62"/>
  <c r="C560" i="62" s="1"/>
  <c r="E560" i="62" s="1"/>
  <c r="D559" i="62"/>
  <c r="A559" i="62"/>
  <c r="C559" i="62" s="1"/>
  <c r="E559" i="62" s="1"/>
  <c r="D558" i="62"/>
  <c r="A558" i="62"/>
  <c r="C558" i="62" s="1"/>
  <c r="E558" i="62" s="1"/>
  <c r="D557" i="62"/>
  <c r="A557" i="62"/>
  <c r="C557" i="62" s="1"/>
  <c r="E557" i="62" s="1"/>
  <c r="D556" i="62"/>
  <c r="A556" i="62"/>
  <c r="C556" i="62" s="1"/>
  <c r="E556" i="62" s="1"/>
  <c r="D555" i="62"/>
  <c r="A555" i="62"/>
  <c r="C555" i="62" s="1"/>
  <c r="E555" i="62" s="1"/>
  <c r="D554" i="62"/>
  <c r="A554" i="62"/>
  <c r="C554" i="62" s="1"/>
  <c r="E554" i="62" s="1"/>
  <c r="D553" i="62"/>
  <c r="A553" i="62"/>
  <c r="C553" i="62" s="1"/>
  <c r="E553" i="62" s="1"/>
  <c r="D552" i="62"/>
  <c r="A552" i="62"/>
  <c r="C552" i="62" s="1"/>
  <c r="E552" i="62" s="1"/>
  <c r="D551" i="62"/>
  <c r="A551" i="62"/>
  <c r="C551" i="62" s="1"/>
  <c r="E551" i="62" s="1"/>
  <c r="D550" i="62"/>
  <c r="A550" i="62"/>
  <c r="C550" i="62" s="1"/>
  <c r="E550" i="62" s="1"/>
  <c r="D549" i="62"/>
  <c r="A549" i="62"/>
  <c r="C549" i="62" s="1"/>
  <c r="E549" i="62" s="1"/>
  <c r="D548" i="62"/>
  <c r="A548" i="62"/>
  <c r="C548" i="62" s="1"/>
  <c r="E548" i="62" s="1"/>
  <c r="D547" i="62"/>
  <c r="A547" i="62"/>
  <c r="C547" i="62" s="1"/>
  <c r="E547" i="62" s="1"/>
  <c r="D546" i="62"/>
  <c r="A546" i="62"/>
  <c r="C546" i="62" s="1"/>
  <c r="E546" i="62" s="1"/>
  <c r="D545" i="62"/>
  <c r="A545" i="62"/>
  <c r="C545" i="62" s="1"/>
  <c r="E545" i="62" s="1"/>
  <c r="D544" i="62"/>
  <c r="A544" i="62"/>
  <c r="C544" i="62" s="1"/>
  <c r="E544" i="62" s="1"/>
  <c r="D543" i="62"/>
  <c r="A543" i="62"/>
  <c r="C543" i="62" s="1"/>
  <c r="E543" i="62" s="1"/>
  <c r="D542" i="62"/>
  <c r="A542" i="62"/>
  <c r="C542" i="62" s="1"/>
  <c r="E542" i="62" s="1"/>
  <c r="D541" i="62"/>
  <c r="A541" i="62"/>
  <c r="C541" i="62" s="1"/>
  <c r="E541" i="62" s="1"/>
  <c r="D540" i="62"/>
  <c r="A540" i="62"/>
  <c r="C540" i="62" s="1"/>
  <c r="E540" i="62" s="1"/>
  <c r="D539" i="62"/>
  <c r="A539" i="62"/>
  <c r="C539" i="62" s="1"/>
  <c r="E539" i="62" s="1"/>
  <c r="D538" i="62"/>
  <c r="A538" i="62"/>
  <c r="C538" i="62" s="1"/>
  <c r="E538" i="62" s="1"/>
  <c r="D537" i="62"/>
  <c r="A537" i="62"/>
  <c r="C537" i="62" s="1"/>
  <c r="E537" i="62" s="1"/>
  <c r="D536" i="62"/>
  <c r="A536" i="62"/>
  <c r="C536" i="62" s="1"/>
  <c r="E536" i="62" s="1"/>
  <c r="D535" i="62"/>
  <c r="A535" i="62"/>
  <c r="C535" i="62" s="1"/>
  <c r="E535" i="62" s="1"/>
  <c r="D534" i="62"/>
  <c r="A534" i="62"/>
  <c r="C534" i="62" s="1"/>
  <c r="E534" i="62" s="1"/>
  <c r="D533" i="62"/>
  <c r="A533" i="62"/>
  <c r="C533" i="62" s="1"/>
  <c r="E533" i="62" s="1"/>
  <c r="D532" i="62"/>
  <c r="A532" i="62"/>
  <c r="C532" i="62" s="1"/>
  <c r="E532" i="62" s="1"/>
  <c r="D531" i="62"/>
  <c r="A531" i="62"/>
  <c r="C531" i="62" s="1"/>
  <c r="E531" i="62" s="1"/>
  <c r="D530" i="62"/>
  <c r="A530" i="62"/>
  <c r="C530" i="62" s="1"/>
  <c r="E530" i="62" s="1"/>
  <c r="D529" i="62"/>
  <c r="A529" i="62"/>
  <c r="C529" i="62" s="1"/>
  <c r="E529" i="62" s="1"/>
  <c r="D528" i="62"/>
  <c r="A528" i="62"/>
  <c r="C528" i="62" s="1"/>
  <c r="E528" i="62" s="1"/>
  <c r="D527" i="62"/>
  <c r="A527" i="62"/>
  <c r="C527" i="62" s="1"/>
  <c r="E527" i="62" s="1"/>
  <c r="D526" i="62"/>
  <c r="A526" i="62"/>
  <c r="C526" i="62" s="1"/>
  <c r="E526" i="62" s="1"/>
  <c r="D525" i="62"/>
  <c r="A525" i="62"/>
  <c r="C525" i="62" s="1"/>
  <c r="E525" i="62" s="1"/>
  <c r="D524" i="62"/>
  <c r="A524" i="62"/>
  <c r="C524" i="62" s="1"/>
  <c r="E524" i="62" s="1"/>
  <c r="D523" i="62"/>
  <c r="A523" i="62"/>
  <c r="C523" i="62" s="1"/>
  <c r="E523" i="62" s="1"/>
  <c r="D522" i="62"/>
  <c r="A522" i="62"/>
  <c r="C522" i="62" s="1"/>
  <c r="E522" i="62" s="1"/>
  <c r="D521" i="62"/>
  <c r="A521" i="62"/>
  <c r="C521" i="62" s="1"/>
  <c r="E521" i="62" s="1"/>
  <c r="D520" i="62"/>
  <c r="A520" i="62"/>
  <c r="C520" i="62" s="1"/>
  <c r="E520" i="62" s="1"/>
  <c r="D519" i="62"/>
  <c r="A519" i="62"/>
  <c r="C519" i="62" s="1"/>
  <c r="E519" i="62" s="1"/>
  <c r="D518" i="62"/>
  <c r="A518" i="62"/>
  <c r="C518" i="62" s="1"/>
  <c r="E518" i="62" s="1"/>
  <c r="D517" i="62"/>
  <c r="A517" i="62"/>
  <c r="C517" i="62" s="1"/>
  <c r="E517" i="62" s="1"/>
  <c r="D516" i="62"/>
  <c r="A516" i="62"/>
  <c r="C516" i="62" s="1"/>
  <c r="E516" i="62" s="1"/>
  <c r="D515" i="62"/>
  <c r="A515" i="62"/>
  <c r="C515" i="62" s="1"/>
  <c r="E515" i="62" s="1"/>
  <c r="D514" i="62"/>
  <c r="A514" i="62"/>
  <c r="C514" i="62" s="1"/>
  <c r="E514" i="62" s="1"/>
  <c r="D513" i="62"/>
  <c r="A513" i="62"/>
  <c r="C513" i="62" s="1"/>
  <c r="E513" i="62" s="1"/>
  <c r="D512" i="62"/>
  <c r="A512" i="62"/>
  <c r="C512" i="62" s="1"/>
  <c r="E512" i="62" s="1"/>
  <c r="D511" i="62"/>
  <c r="A511" i="62"/>
  <c r="C511" i="62" s="1"/>
  <c r="E511" i="62" s="1"/>
  <c r="D510" i="62"/>
  <c r="A510" i="62"/>
  <c r="C510" i="62" s="1"/>
  <c r="E510" i="62" s="1"/>
  <c r="D509" i="62"/>
  <c r="A509" i="62"/>
  <c r="C509" i="62" s="1"/>
  <c r="E509" i="62" s="1"/>
  <c r="D508" i="62"/>
  <c r="A508" i="62"/>
  <c r="C508" i="62" s="1"/>
  <c r="E508" i="62" s="1"/>
  <c r="D507" i="62"/>
  <c r="A507" i="62"/>
  <c r="C507" i="62" s="1"/>
  <c r="E507" i="62" s="1"/>
  <c r="D506" i="62"/>
  <c r="A506" i="62"/>
  <c r="C506" i="62" s="1"/>
  <c r="E506" i="62" s="1"/>
  <c r="D505" i="62"/>
  <c r="A505" i="62"/>
  <c r="C505" i="62" s="1"/>
  <c r="E505" i="62" s="1"/>
  <c r="D504" i="62"/>
  <c r="A504" i="62"/>
  <c r="C504" i="62" s="1"/>
  <c r="E504" i="62" s="1"/>
  <c r="D503" i="62"/>
  <c r="A503" i="62"/>
  <c r="C503" i="62" s="1"/>
  <c r="E503" i="62" s="1"/>
  <c r="D502" i="62"/>
  <c r="A502" i="62"/>
  <c r="C502" i="62" s="1"/>
  <c r="E502" i="62" s="1"/>
  <c r="D501" i="62"/>
  <c r="A501" i="62"/>
  <c r="C501" i="62" s="1"/>
  <c r="E501" i="62" s="1"/>
  <c r="D500" i="62"/>
  <c r="A500" i="62"/>
  <c r="C500" i="62" s="1"/>
  <c r="E500" i="62" s="1"/>
  <c r="D499" i="62"/>
  <c r="A499" i="62"/>
  <c r="C499" i="62" s="1"/>
  <c r="E499" i="62" s="1"/>
  <c r="D498" i="62"/>
  <c r="A498" i="62"/>
  <c r="C498" i="62" s="1"/>
  <c r="E498" i="62" s="1"/>
  <c r="D497" i="62"/>
  <c r="A497" i="62"/>
  <c r="C497" i="62" s="1"/>
  <c r="E497" i="62" s="1"/>
  <c r="D496" i="62"/>
  <c r="A496" i="62"/>
  <c r="C496" i="62" s="1"/>
  <c r="E496" i="62" s="1"/>
  <c r="D495" i="62"/>
  <c r="A495" i="62"/>
  <c r="C495" i="62" s="1"/>
  <c r="E495" i="62" s="1"/>
  <c r="D494" i="62"/>
  <c r="A494" i="62"/>
  <c r="C494" i="62" s="1"/>
  <c r="E494" i="62" s="1"/>
  <c r="D493" i="62"/>
  <c r="A493" i="62"/>
  <c r="C493" i="62" s="1"/>
  <c r="E493" i="62" s="1"/>
  <c r="D492" i="62"/>
  <c r="A492" i="62"/>
  <c r="C492" i="62" s="1"/>
  <c r="E492" i="62" s="1"/>
  <c r="D491" i="62"/>
  <c r="A491" i="62"/>
  <c r="C491" i="62" s="1"/>
  <c r="E491" i="62" s="1"/>
  <c r="D490" i="62"/>
  <c r="A490" i="62"/>
  <c r="C490" i="62" s="1"/>
  <c r="E490" i="62" s="1"/>
  <c r="D489" i="62"/>
  <c r="A489" i="62"/>
  <c r="C489" i="62" s="1"/>
  <c r="E489" i="62" s="1"/>
  <c r="D488" i="62"/>
  <c r="A488" i="62"/>
  <c r="C488" i="62" s="1"/>
  <c r="E488" i="62" s="1"/>
  <c r="D487" i="62"/>
  <c r="A487" i="62"/>
  <c r="C487" i="62" s="1"/>
  <c r="E487" i="62" s="1"/>
  <c r="D486" i="62"/>
  <c r="A486" i="62"/>
  <c r="C486" i="62" s="1"/>
  <c r="E486" i="62" s="1"/>
  <c r="D485" i="62"/>
  <c r="A485" i="62"/>
  <c r="C485" i="62" s="1"/>
  <c r="E485" i="62" s="1"/>
  <c r="D484" i="62"/>
  <c r="A484" i="62"/>
  <c r="C484" i="62" s="1"/>
  <c r="E484" i="62" s="1"/>
  <c r="D483" i="62"/>
  <c r="C483" i="62"/>
  <c r="E483" i="62" s="1"/>
  <c r="A483" i="62"/>
  <c r="D482" i="62"/>
  <c r="C482" i="62"/>
  <c r="E482" i="62" s="1"/>
  <c r="A482" i="62"/>
  <c r="D481" i="62"/>
  <c r="C481" i="62"/>
  <c r="E481" i="62" s="1"/>
  <c r="A481" i="62"/>
  <c r="D480" i="62"/>
  <c r="C480" i="62"/>
  <c r="E480" i="62" s="1"/>
  <c r="A480" i="62"/>
  <c r="D479" i="62"/>
  <c r="C479" i="62"/>
  <c r="E479" i="62" s="1"/>
  <c r="A479" i="62"/>
  <c r="D478" i="62"/>
  <c r="C478" i="62"/>
  <c r="E478" i="62" s="1"/>
  <c r="A478" i="62"/>
  <c r="D477" i="62"/>
  <c r="C477" i="62"/>
  <c r="E477" i="62" s="1"/>
  <c r="A477" i="62"/>
  <c r="D476" i="62"/>
  <c r="C476" i="62"/>
  <c r="E476" i="62" s="1"/>
  <c r="A476" i="62"/>
  <c r="D475" i="62"/>
  <c r="C475" i="62"/>
  <c r="E475" i="62" s="1"/>
  <c r="A475" i="62"/>
  <c r="D474" i="62"/>
  <c r="C474" i="62"/>
  <c r="E474" i="62" s="1"/>
  <c r="A474" i="62"/>
  <c r="D473" i="62"/>
  <c r="C473" i="62"/>
  <c r="E473" i="62" s="1"/>
  <c r="A473" i="62"/>
  <c r="D472" i="62"/>
  <c r="C472" i="62"/>
  <c r="E472" i="62" s="1"/>
  <c r="A472" i="62"/>
  <c r="D471" i="62"/>
  <c r="C471" i="62"/>
  <c r="E471" i="62" s="1"/>
  <c r="A471" i="62"/>
  <c r="D470" i="62"/>
  <c r="C470" i="62"/>
  <c r="E470" i="62" s="1"/>
  <c r="A470" i="62"/>
  <c r="D469" i="62"/>
  <c r="C469" i="62"/>
  <c r="E469" i="62" s="1"/>
  <c r="A469" i="62"/>
  <c r="D468" i="62"/>
  <c r="C468" i="62"/>
  <c r="E468" i="62" s="1"/>
  <c r="A468" i="62"/>
  <c r="D467" i="62"/>
  <c r="C467" i="62"/>
  <c r="E467" i="62" s="1"/>
  <c r="A467" i="62"/>
  <c r="D466" i="62"/>
  <c r="C466" i="62"/>
  <c r="E466" i="62" s="1"/>
  <c r="A466" i="62"/>
  <c r="D465" i="62"/>
  <c r="C465" i="62"/>
  <c r="E465" i="62" s="1"/>
  <c r="A465" i="62"/>
  <c r="D464" i="62"/>
  <c r="C464" i="62"/>
  <c r="E464" i="62" s="1"/>
  <c r="A464" i="62"/>
  <c r="D463" i="62"/>
  <c r="C463" i="62"/>
  <c r="E463" i="62" s="1"/>
  <c r="A463" i="62"/>
  <c r="D462" i="62"/>
  <c r="C462" i="62"/>
  <c r="E462" i="62" s="1"/>
  <c r="A462" i="62"/>
  <c r="D461" i="62"/>
  <c r="C461" i="62"/>
  <c r="E461" i="62" s="1"/>
  <c r="A461" i="62"/>
  <c r="D460" i="62"/>
  <c r="C460" i="62"/>
  <c r="E460" i="62" s="1"/>
  <c r="A460" i="62"/>
  <c r="D459" i="62"/>
  <c r="C459" i="62"/>
  <c r="E459" i="62" s="1"/>
  <c r="A459" i="62"/>
  <c r="D458" i="62"/>
  <c r="C458" i="62"/>
  <c r="E458" i="62" s="1"/>
  <c r="A458" i="62"/>
  <c r="D457" i="62"/>
  <c r="C457" i="62"/>
  <c r="E457" i="62" s="1"/>
  <c r="A457" i="62"/>
  <c r="D456" i="62"/>
  <c r="C456" i="62"/>
  <c r="E456" i="62" s="1"/>
  <c r="A456" i="62"/>
  <c r="D455" i="62"/>
  <c r="C455" i="62"/>
  <c r="E455" i="62" s="1"/>
  <c r="A455" i="62"/>
  <c r="D454" i="62"/>
  <c r="C454" i="62"/>
  <c r="E454" i="62" s="1"/>
  <c r="A454" i="62"/>
  <c r="D453" i="62"/>
  <c r="C453" i="62"/>
  <c r="E453" i="62" s="1"/>
  <c r="A453" i="62"/>
  <c r="D452" i="62"/>
  <c r="C452" i="62"/>
  <c r="E452" i="62" s="1"/>
  <c r="A452" i="62"/>
  <c r="D451" i="62"/>
  <c r="C451" i="62"/>
  <c r="E451" i="62" s="1"/>
  <c r="A451" i="62"/>
  <c r="D450" i="62"/>
  <c r="C450" i="62"/>
  <c r="E450" i="62" s="1"/>
  <c r="A450" i="62"/>
  <c r="D449" i="62"/>
  <c r="C449" i="62"/>
  <c r="E449" i="62" s="1"/>
  <c r="A449" i="62"/>
  <c r="D448" i="62"/>
  <c r="C448" i="62"/>
  <c r="E448" i="62" s="1"/>
  <c r="A448" i="62"/>
  <c r="D447" i="62"/>
  <c r="C447" i="62"/>
  <c r="E447" i="62" s="1"/>
  <c r="A447" i="62"/>
  <c r="D446" i="62"/>
  <c r="C446" i="62"/>
  <c r="E446" i="62" s="1"/>
  <c r="A446" i="62"/>
  <c r="D445" i="62"/>
  <c r="C445" i="62"/>
  <c r="E445" i="62" s="1"/>
  <c r="A445" i="62"/>
  <c r="D444" i="62"/>
  <c r="C444" i="62"/>
  <c r="E444" i="62" s="1"/>
  <c r="A444" i="62"/>
  <c r="D443" i="62"/>
  <c r="C443" i="62"/>
  <c r="E443" i="62" s="1"/>
  <c r="A443" i="62"/>
  <c r="D442" i="62"/>
  <c r="C442" i="62"/>
  <c r="E442" i="62" s="1"/>
  <c r="A442" i="62"/>
  <c r="D441" i="62"/>
  <c r="C441" i="62"/>
  <c r="E441" i="62" s="1"/>
  <c r="A441" i="62"/>
  <c r="D440" i="62"/>
  <c r="C440" i="62"/>
  <c r="E440" i="62" s="1"/>
  <c r="A440" i="62"/>
  <c r="D439" i="62"/>
  <c r="C439" i="62"/>
  <c r="E439" i="62" s="1"/>
  <c r="A439" i="62"/>
  <c r="D438" i="62"/>
  <c r="C438" i="62"/>
  <c r="E438" i="62" s="1"/>
  <c r="A438" i="62"/>
  <c r="D437" i="62"/>
  <c r="C437" i="62"/>
  <c r="E437" i="62" s="1"/>
  <c r="A437" i="62"/>
  <c r="D436" i="62"/>
  <c r="C436" i="62"/>
  <c r="E436" i="62" s="1"/>
  <c r="A436" i="62"/>
  <c r="D435" i="62"/>
  <c r="C435" i="62"/>
  <c r="E435" i="62" s="1"/>
  <c r="A435" i="62"/>
  <c r="D434" i="62"/>
  <c r="C434" i="62"/>
  <c r="E434" i="62" s="1"/>
  <c r="A434" i="62"/>
  <c r="D433" i="62"/>
  <c r="C433" i="62"/>
  <c r="E433" i="62" s="1"/>
  <c r="A433" i="62"/>
  <c r="D432" i="62"/>
  <c r="C432" i="62"/>
  <c r="E432" i="62" s="1"/>
  <c r="A432" i="62"/>
  <c r="D431" i="62"/>
  <c r="C431" i="62"/>
  <c r="E431" i="62" s="1"/>
  <c r="A431" i="62"/>
  <c r="D430" i="62"/>
  <c r="C430" i="62"/>
  <c r="E430" i="62" s="1"/>
  <c r="A430" i="62"/>
  <c r="D429" i="62"/>
  <c r="C429" i="62"/>
  <c r="E429" i="62" s="1"/>
  <c r="A429" i="62"/>
  <c r="D428" i="62"/>
  <c r="C428" i="62"/>
  <c r="E428" i="62" s="1"/>
  <c r="A428" i="62"/>
  <c r="D427" i="62"/>
  <c r="C427" i="62"/>
  <c r="E427" i="62" s="1"/>
  <c r="A427" i="62"/>
  <c r="D426" i="62"/>
  <c r="C426" i="62"/>
  <c r="E426" i="62" s="1"/>
  <c r="A426" i="62"/>
  <c r="D425" i="62"/>
  <c r="C425" i="62"/>
  <c r="E425" i="62" s="1"/>
  <c r="A425" i="62"/>
  <c r="D424" i="62"/>
  <c r="C424" i="62"/>
  <c r="E424" i="62" s="1"/>
  <c r="A424" i="62"/>
  <c r="D423" i="62"/>
  <c r="C423" i="62"/>
  <c r="E423" i="62" s="1"/>
  <c r="A423" i="62"/>
  <c r="D422" i="62"/>
  <c r="C422" i="62"/>
  <c r="E422" i="62" s="1"/>
  <c r="A422" i="62"/>
  <c r="D421" i="62"/>
  <c r="C421" i="62"/>
  <c r="E421" i="62" s="1"/>
  <c r="A421" i="62"/>
  <c r="D420" i="62"/>
  <c r="C420" i="62"/>
  <c r="E420" i="62" s="1"/>
  <c r="A420" i="62"/>
  <c r="D419" i="62"/>
  <c r="C419" i="62"/>
  <c r="E419" i="62" s="1"/>
  <c r="A419" i="62"/>
  <c r="D418" i="62"/>
  <c r="C418" i="62"/>
  <c r="E418" i="62" s="1"/>
  <c r="A418" i="62"/>
  <c r="D417" i="62"/>
  <c r="C417" i="62"/>
  <c r="E417" i="62" s="1"/>
  <c r="A417" i="62"/>
  <c r="D416" i="62"/>
  <c r="C416" i="62"/>
  <c r="E416" i="62" s="1"/>
  <c r="A416" i="62"/>
  <c r="D415" i="62"/>
  <c r="C415" i="62"/>
  <c r="E415" i="62" s="1"/>
  <c r="A415" i="62"/>
  <c r="D414" i="62"/>
  <c r="C414" i="62"/>
  <c r="E414" i="62" s="1"/>
  <c r="A414" i="62"/>
  <c r="D413" i="62"/>
  <c r="C413" i="62"/>
  <c r="E413" i="62" s="1"/>
  <c r="A413" i="62"/>
  <c r="D412" i="62"/>
  <c r="C412" i="62"/>
  <c r="E412" i="62" s="1"/>
  <c r="A412" i="62"/>
  <c r="D411" i="62"/>
  <c r="C411" i="62"/>
  <c r="E411" i="62" s="1"/>
  <c r="A411" i="62"/>
  <c r="D410" i="62"/>
  <c r="C410" i="62"/>
  <c r="E410" i="62" s="1"/>
  <c r="A410" i="62"/>
  <c r="D409" i="62"/>
  <c r="C409" i="62"/>
  <c r="E409" i="62" s="1"/>
  <c r="A409" i="62"/>
  <c r="D408" i="62"/>
  <c r="C408" i="62"/>
  <c r="E408" i="62" s="1"/>
  <c r="A408" i="62"/>
  <c r="D407" i="62"/>
  <c r="C407" i="62"/>
  <c r="E407" i="62" s="1"/>
  <c r="A407" i="62"/>
  <c r="D406" i="62"/>
  <c r="C406" i="62"/>
  <c r="E406" i="62" s="1"/>
  <c r="A406" i="62"/>
  <c r="D405" i="62"/>
  <c r="C405" i="62"/>
  <c r="E405" i="62" s="1"/>
  <c r="A405" i="62"/>
  <c r="D404" i="62"/>
  <c r="C404" i="62"/>
  <c r="E404" i="62" s="1"/>
  <c r="A404" i="62"/>
  <c r="D403" i="62"/>
  <c r="C403" i="62"/>
  <c r="E403" i="62" s="1"/>
  <c r="A403" i="62"/>
  <c r="D402" i="62"/>
  <c r="C402" i="62"/>
  <c r="E402" i="62" s="1"/>
  <c r="A402" i="62"/>
  <c r="D401" i="62"/>
  <c r="C401" i="62"/>
  <c r="E401" i="62" s="1"/>
  <c r="A401" i="62"/>
  <c r="D400" i="62"/>
  <c r="C400" i="62"/>
  <c r="E400" i="62" s="1"/>
  <c r="A400" i="62"/>
  <c r="D399" i="62"/>
  <c r="C399" i="62"/>
  <c r="E399" i="62" s="1"/>
  <c r="A399" i="62"/>
  <c r="D398" i="62"/>
  <c r="C398" i="62"/>
  <c r="E398" i="62" s="1"/>
  <c r="A398" i="62"/>
  <c r="D397" i="62"/>
  <c r="C397" i="62"/>
  <c r="E397" i="62" s="1"/>
  <c r="A397" i="62"/>
  <c r="D396" i="62"/>
  <c r="C396" i="62"/>
  <c r="E396" i="62" s="1"/>
  <c r="A396" i="62"/>
  <c r="D395" i="62"/>
  <c r="C395" i="62"/>
  <c r="E395" i="62" s="1"/>
  <c r="A395" i="62"/>
  <c r="D394" i="62"/>
  <c r="C394" i="62"/>
  <c r="E394" i="62" s="1"/>
  <c r="A394" i="62"/>
  <c r="D393" i="62"/>
  <c r="C393" i="62"/>
  <c r="E393" i="62" s="1"/>
  <c r="A393" i="62"/>
  <c r="D392" i="62"/>
  <c r="C392" i="62"/>
  <c r="E392" i="62" s="1"/>
  <c r="A392" i="62"/>
  <c r="D391" i="62"/>
  <c r="C391" i="62"/>
  <c r="E391" i="62" s="1"/>
  <c r="A391" i="62"/>
  <c r="D390" i="62"/>
  <c r="C390" i="62"/>
  <c r="E390" i="62" s="1"/>
  <c r="A390" i="62"/>
  <c r="D389" i="62"/>
  <c r="C389" i="62"/>
  <c r="E389" i="62" s="1"/>
  <c r="A389" i="62"/>
  <c r="D388" i="62"/>
  <c r="C388" i="62"/>
  <c r="E388" i="62" s="1"/>
  <c r="A388" i="62"/>
  <c r="D387" i="62"/>
  <c r="C387" i="62"/>
  <c r="E387" i="62" s="1"/>
  <c r="A387" i="62"/>
  <c r="D386" i="62"/>
  <c r="C386" i="62"/>
  <c r="E386" i="62" s="1"/>
  <c r="A386" i="62"/>
  <c r="D385" i="62"/>
  <c r="C385" i="62"/>
  <c r="E385" i="62" s="1"/>
  <c r="A385" i="62"/>
  <c r="D384" i="62"/>
  <c r="C384" i="62"/>
  <c r="E384" i="62" s="1"/>
  <c r="A384" i="62"/>
  <c r="D383" i="62"/>
  <c r="C383" i="62"/>
  <c r="E383" i="62" s="1"/>
  <c r="A383" i="62"/>
  <c r="D382" i="62"/>
  <c r="C382" i="62"/>
  <c r="E382" i="62" s="1"/>
  <c r="A382" i="62"/>
  <c r="D381" i="62"/>
  <c r="C381" i="62"/>
  <c r="E381" i="62" s="1"/>
  <c r="A381" i="62"/>
  <c r="D380" i="62"/>
  <c r="C380" i="62"/>
  <c r="E380" i="62" s="1"/>
  <c r="A380" i="62"/>
  <c r="D379" i="62"/>
  <c r="C379" i="62"/>
  <c r="E379" i="62" s="1"/>
  <c r="A379" i="62"/>
  <c r="D378" i="62"/>
  <c r="C378" i="62"/>
  <c r="E378" i="62" s="1"/>
  <c r="A378" i="62"/>
  <c r="D377" i="62"/>
  <c r="C377" i="62"/>
  <c r="E377" i="62" s="1"/>
  <c r="A377" i="62"/>
  <c r="D376" i="62"/>
  <c r="C376" i="62"/>
  <c r="E376" i="62" s="1"/>
  <c r="A376" i="62"/>
  <c r="D375" i="62"/>
  <c r="C375" i="62"/>
  <c r="E375" i="62" s="1"/>
  <c r="A375" i="62"/>
  <c r="D374" i="62"/>
  <c r="C374" i="62"/>
  <c r="E374" i="62" s="1"/>
  <c r="A374" i="62"/>
  <c r="D373" i="62"/>
  <c r="C373" i="62"/>
  <c r="E373" i="62" s="1"/>
  <c r="A373" i="62"/>
  <c r="D372" i="62"/>
  <c r="C372" i="62"/>
  <c r="E372" i="62" s="1"/>
  <c r="A372" i="62"/>
  <c r="D371" i="62"/>
  <c r="C371" i="62"/>
  <c r="E371" i="62" s="1"/>
  <c r="A371" i="62"/>
  <c r="D370" i="62"/>
  <c r="C370" i="62"/>
  <c r="E370" i="62" s="1"/>
  <c r="A370" i="62"/>
  <c r="D369" i="62"/>
  <c r="C369" i="62"/>
  <c r="E369" i="62" s="1"/>
  <c r="A369" i="62"/>
  <c r="D368" i="62"/>
  <c r="C368" i="62"/>
  <c r="E368" i="62" s="1"/>
  <c r="A368" i="62"/>
  <c r="D367" i="62"/>
  <c r="C367" i="62"/>
  <c r="E367" i="62" s="1"/>
  <c r="A367" i="62"/>
  <c r="D366" i="62"/>
  <c r="C366" i="62"/>
  <c r="E366" i="62" s="1"/>
  <c r="A366" i="62"/>
  <c r="D365" i="62"/>
  <c r="C365" i="62"/>
  <c r="E365" i="62" s="1"/>
  <c r="A365" i="62"/>
  <c r="D364" i="62"/>
  <c r="C364" i="62"/>
  <c r="E364" i="62" s="1"/>
  <c r="A364" i="62"/>
  <c r="D363" i="62"/>
  <c r="C363" i="62"/>
  <c r="E363" i="62" s="1"/>
  <c r="A363" i="62"/>
  <c r="D362" i="62"/>
  <c r="C362" i="62"/>
  <c r="E362" i="62" s="1"/>
  <c r="A362" i="62"/>
  <c r="D361" i="62"/>
  <c r="C361" i="62"/>
  <c r="E361" i="62" s="1"/>
  <c r="A361" i="62"/>
  <c r="D360" i="62"/>
  <c r="C360" i="62"/>
  <c r="E360" i="62" s="1"/>
  <c r="A360" i="62"/>
  <c r="D359" i="62"/>
  <c r="C359" i="62"/>
  <c r="E359" i="62" s="1"/>
  <c r="A359" i="62"/>
  <c r="D358" i="62"/>
  <c r="C358" i="62"/>
  <c r="E358" i="62" s="1"/>
  <c r="A358" i="62"/>
  <c r="D357" i="62"/>
  <c r="C357" i="62"/>
  <c r="E357" i="62" s="1"/>
  <c r="A357" i="62"/>
  <c r="D356" i="62"/>
  <c r="C356" i="62"/>
  <c r="E356" i="62" s="1"/>
  <c r="A356" i="62"/>
  <c r="D355" i="62"/>
  <c r="C355" i="62"/>
  <c r="E355" i="62" s="1"/>
  <c r="A355" i="62"/>
  <c r="D354" i="62"/>
  <c r="C354" i="62"/>
  <c r="E354" i="62" s="1"/>
  <c r="A354" i="62"/>
  <c r="D353" i="62"/>
  <c r="C353" i="62"/>
  <c r="E353" i="62" s="1"/>
  <c r="A353" i="62"/>
  <c r="D352" i="62"/>
  <c r="C352" i="62"/>
  <c r="E352" i="62" s="1"/>
  <c r="A352" i="62"/>
  <c r="D351" i="62"/>
  <c r="C351" i="62"/>
  <c r="E351" i="62" s="1"/>
  <c r="A351" i="62"/>
  <c r="D350" i="62"/>
  <c r="C350" i="62"/>
  <c r="E350" i="62" s="1"/>
  <c r="A350" i="62"/>
  <c r="D349" i="62"/>
  <c r="C349" i="62"/>
  <c r="E349" i="62" s="1"/>
  <c r="A349" i="62"/>
  <c r="D348" i="62"/>
  <c r="C348" i="62"/>
  <c r="E348" i="62" s="1"/>
  <c r="A348" i="62"/>
  <c r="D347" i="62"/>
  <c r="C347" i="62"/>
  <c r="E347" i="62" s="1"/>
  <c r="A347" i="62"/>
  <c r="D346" i="62"/>
  <c r="C346" i="62"/>
  <c r="E346" i="62" s="1"/>
  <c r="A346" i="62"/>
  <c r="D345" i="62"/>
  <c r="C345" i="62"/>
  <c r="E345" i="62" s="1"/>
  <c r="A345" i="62"/>
  <c r="D344" i="62"/>
  <c r="C344" i="62"/>
  <c r="E344" i="62" s="1"/>
  <c r="A344" i="62"/>
  <c r="D343" i="62"/>
  <c r="C343" i="62"/>
  <c r="E343" i="62" s="1"/>
  <c r="A343" i="62"/>
  <c r="D342" i="62"/>
  <c r="C342" i="62"/>
  <c r="E342" i="62" s="1"/>
  <c r="A342" i="62"/>
  <c r="D341" i="62"/>
  <c r="C341" i="62"/>
  <c r="E341" i="62" s="1"/>
  <c r="A341" i="62"/>
  <c r="D340" i="62"/>
  <c r="C340" i="62"/>
  <c r="E340" i="62" s="1"/>
  <c r="A340" i="62"/>
  <c r="D339" i="62"/>
  <c r="C339" i="62"/>
  <c r="E339" i="62" s="1"/>
  <c r="A339" i="62"/>
  <c r="D338" i="62"/>
  <c r="C338" i="62"/>
  <c r="E338" i="62" s="1"/>
  <c r="A338" i="62"/>
  <c r="D337" i="62"/>
  <c r="C337" i="62"/>
  <c r="E337" i="62" s="1"/>
  <c r="A337" i="62"/>
  <c r="D336" i="62"/>
  <c r="C336" i="62"/>
  <c r="E336" i="62" s="1"/>
  <c r="A336" i="62"/>
  <c r="D335" i="62"/>
  <c r="C335" i="62"/>
  <c r="E335" i="62" s="1"/>
  <c r="A335" i="62"/>
  <c r="D334" i="62"/>
  <c r="C334" i="62"/>
  <c r="E334" i="62" s="1"/>
  <c r="A334" i="62"/>
  <c r="D333" i="62"/>
  <c r="C333" i="62"/>
  <c r="E333" i="62" s="1"/>
  <c r="A333" i="62"/>
  <c r="D332" i="62"/>
  <c r="C332" i="62"/>
  <c r="E332" i="62" s="1"/>
  <c r="A332" i="62"/>
  <c r="D331" i="62"/>
  <c r="C331" i="62"/>
  <c r="E331" i="62" s="1"/>
  <c r="A331" i="62"/>
  <c r="D330" i="62"/>
  <c r="C330" i="62"/>
  <c r="E330" i="62" s="1"/>
  <c r="A330" i="62"/>
  <c r="D329" i="62"/>
  <c r="C329" i="62"/>
  <c r="E329" i="62" s="1"/>
  <c r="A329" i="62"/>
  <c r="D328" i="62"/>
  <c r="C328" i="62"/>
  <c r="E328" i="62" s="1"/>
  <c r="A328" i="62"/>
  <c r="D327" i="62"/>
  <c r="C327" i="62"/>
  <c r="E327" i="62" s="1"/>
  <c r="A327" i="62"/>
  <c r="D326" i="62"/>
  <c r="C326" i="62"/>
  <c r="E326" i="62" s="1"/>
  <c r="A326" i="62"/>
  <c r="D325" i="62"/>
  <c r="C325" i="62"/>
  <c r="E325" i="62" s="1"/>
  <c r="A325" i="62"/>
  <c r="D324" i="62"/>
  <c r="C324" i="62"/>
  <c r="E324" i="62" s="1"/>
  <c r="A324" i="62"/>
  <c r="D323" i="62"/>
  <c r="C323" i="62"/>
  <c r="E323" i="62" s="1"/>
  <c r="A323" i="62"/>
  <c r="D322" i="62"/>
  <c r="C322" i="62"/>
  <c r="E322" i="62" s="1"/>
  <c r="A322" i="62"/>
  <c r="D321" i="62"/>
  <c r="C321" i="62"/>
  <c r="E321" i="62" s="1"/>
  <c r="A321" i="62"/>
  <c r="D320" i="62"/>
  <c r="C320" i="62"/>
  <c r="E320" i="62" s="1"/>
  <c r="A320" i="62"/>
  <c r="D319" i="62"/>
  <c r="C319" i="62"/>
  <c r="E319" i="62" s="1"/>
  <c r="A319" i="62"/>
  <c r="D318" i="62"/>
  <c r="C318" i="62"/>
  <c r="E318" i="62" s="1"/>
  <c r="A318" i="62"/>
  <c r="D317" i="62"/>
  <c r="C317" i="62"/>
  <c r="E317" i="62" s="1"/>
  <c r="A317" i="62"/>
  <c r="D316" i="62"/>
  <c r="C316" i="62"/>
  <c r="E316" i="62" s="1"/>
  <c r="A316" i="62"/>
  <c r="D315" i="62"/>
  <c r="C315" i="62"/>
  <c r="E315" i="62" s="1"/>
  <c r="A315" i="62"/>
  <c r="D314" i="62"/>
  <c r="C314" i="62"/>
  <c r="E314" i="62" s="1"/>
  <c r="A314" i="62"/>
  <c r="D313" i="62"/>
  <c r="C313" i="62"/>
  <c r="E313" i="62" s="1"/>
  <c r="A313" i="62"/>
  <c r="D312" i="62"/>
  <c r="C312" i="62"/>
  <c r="E312" i="62" s="1"/>
  <c r="A312" i="62"/>
  <c r="D311" i="62"/>
  <c r="C311" i="62"/>
  <c r="E311" i="62" s="1"/>
  <c r="A311" i="62"/>
  <c r="D310" i="62"/>
  <c r="C310" i="62"/>
  <c r="E310" i="62" s="1"/>
  <c r="A310" i="62"/>
  <c r="D309" i="62"/>
  <c r="C309" i="62"/>
  <c r="E309" i="62" s="1"/>
  <c r="A309" i="62"/>
  <c r="D308" i="62"/>
  <c r="C308" i="62"/>
  <c r="E308" i="62" s="1"/>
  <c r="A308" i="62"/>
  <c r="D307" i="62"/>
  <c r="C307" i="62"/>
  <c r="E307" i="62" s="1"/>
  <c r="A307" i="62"/>
  <c r="D306" i="62"/>
  <c r="C306" i="62"/>
  <c r="E306" i="62" s="1"/>
  <c r="A306" i="62"/>
  <c r="D305" i="62"/>
  <c r="C305" i="62"/>
  <c r="E305" i="62" s="1"/>
  <c r="A305" i="62"/>
  <c r="D304" i="62"/>
  <c r="C304" i="62"/>
  <c r="E304" i="62" s="1"/>
  <c r="A304" i="62"/>
  <c r="D303" i="62"/>
  <c r="C303" i="62"/>
  <c r="E303" i="62" s="1"/>
  <c r="A303" i="62"/>
  <c r="D302" i="62"/>
  <c r="C302" i="62"/>
  <c r="E302" i="62" s="1"/>
  <c r="A302" i="62"/>
  <c r="D301" i="62"/>
  <c r="C301" i="62"/>
  <c r="E301" i="62" s="1"/>
  <c r="A301" i="62"/>
  <c r="D300" i="62"/>
  <c r="C300" i="62"/>
  <c r="E300" i="62" s="1"/>
  <c r="A300" i="62"/>
  <c r="D299" i="62"/>
  <c r="C299" i="62"/>
  <c r="E299" i="62" s="1"/>
  <c r="A299" i="62"/>
  <c r="D298" i="62"/>
  <c r="C298" i="62"/>
  <c r="E298" i="62" s="1"/>
  <c r="A298" i="62"/>
  <c r="D297" i="62"/>
  <c r="C297" i="62"/>
  <c r="E297" i="62" s="1"/>
  <c r="A297" i="62"/>
  <c r="D296" i="62"/>
  <c r="C296" i="62"/>
  <c r="E296" i="62" s="1"/>
  <c r="A296" i="62"/>
  <c r="D295" i="62"/>
  <c r="C295" i="62"/>
  <c r="E295" i="62" s="1"/>
  <c r="A295" i="62"/>
  <c r="D294" i="62"/>
  <c r="C294" i="62"/>
  <c r="E294" i="62" s="1"/>
  <c r="A294" i="62"/>
  <c r="D293" i="62"/>
  <c r="C293" i="62"/>
  <c r="E293" i="62" s="1"/>
  <c r="A293" i="62"/>
  <c r="D292" i="62"/>
  <c r="C292" i="62"/>
  <c r="E292" i="62" s="1"/>
  <c r="A292" i="62"/>
  <c r="D291" i="62"/>
  <c r="C291" i="62"/>
  <c r="E291" i="62" s="1"/>
  <c r="A291" i="62"/>
  <c r="D290" i="62"/>
  <c r="C290" i="62"/>
  <c r="E290" i="62" s="1"/>
  <c r="A290" i="62"/>
  <c r="D289" i="62"/>
  <c r="C289" i="62"/>
  <c r="E289" i="62" s="1"/>
  <c r="A289" i="62"/>
  <c r="D288" i="62"/>
  <c r="C288" i="62"/>
  <c r="E288" i="62" s="1"/>
  <c r="A288" i="62"/>
  <c r="D287" i="62"/>
  <c r="C287" i="62"/>
  <c r="E287" i="62" s="1"/>
  <c r="A287" i="62"/>
  <c r="D286" i="62"/>
  <c r="C286" i="62"/>
  <c r="E286" i="62" s="1"/>
  <c r="A286" i="62"/>
  <c r="D285" i="62"/>
  <c r="C285" i="62"/>
  <c r="E285" i="62" s="1"/>
  <c r="A285" i="62"/>
  <c r="D284" i="62"/>
  <c r="C284" i="62"/>
  <c r="E284" i="62" s="1"/>
  <c r="A284" i="62"/>
  <c r="D283" i="62"/>
  <c r="C283" i="62"/>
  <c r="E283" i="62" s="1"/>
  <c r="A283" i="62"/>
  <c r="D282" i="62"/>
  <c r="C282" i="62"/>
  <c r="E282" i="62" s="1"/>
  <c r="A282" i="62"/>
  <c r="D281" i="62"/>
  <c r="C281" i="62"/>
  <c r="E281" i="62" s="1"/>
  <c r="A281" i="62"/>
  <c r="D280" i="62"/>
  <c r="C280" i="62"/>
  <c r="E280" i="62" s="1"/>
  <c r="A280" i="62"/>
  <c r="D279" i="62"/>
  <c r="C279" i="62"/>
  <c r="E279" i="62" s="1"/>
  <c r="A279" i="62"/>
  <c r="D278" i="62"/>
  <c r="C278" i="62"/>
  <c r="E278" i="62" s="1"/>
  <c r="A278" i="62"/>
  <c r="D277" i="62"/>
  <c r="C277" i="62"/>
  <c r="E277" i="62" s="1"/>
  <c r="A277" i="62"/>
  <c r="D276" i="62"/>
  <c r="C276" i="62"/>
  <c r="E276" i="62" s="1"/>
  <c r="A276" i="62"/>
  <c r="D275" i="62"/>
  <c r="C275" i="62"/>
  <c r="E275" i="62" s="1"/>
  <c r="A275" i="62"/>
  <c r="D274" i="62"/>
  <c r="C274" i="62"/>
  <c r="E274" i="62" s="1"/>
  <c r="A274" i="62"/>
  <c r="D273" i="62"/>
  <c r="C273" i="62"/>
  <c r="E273" i="62" s="1"/>
  <c r="A273" i="62"/>
  <c r="D272" i="62"/>
  <c r="C272" i="62"/>
  <c r="E272" i="62" s="1"/>
  <c r="A272" i="62"/>
  <c r="D271" i="62"/>
  <c r="C271" i="62"/>
  <c r="E271" i="62" s="1"/>
  <c r="A271" i="62"/>
  <c r="D270" i="62"/>
  <c r="C270" i="62"/>
  <c r="E270" i="62" s="1"/>
  <c r="A270" i="62"/>
  <c r="D269" i="62"/>
  <c r="C269" i="62"/>
  <c r="E269" i="62" s="1"/>
  <c r="A269" i="62"/>
  <c r="D268" i="62"/>
  <c r="C268" i="62"/>
  <c r="E268" i="62" s="1"/>
  <c r="A268" i="62"/>
  <c r="D267" i="62"/>
  <c r="C267" i="62"/>
  <c r="E267" i="62" s="1"/>
  <c r="A267" i="62"/>
  <c r="D266" i="62"/>
  <c r="C266" i="62"/>
  <c r="E266" i="62" s="1"/>
  <c r="A266" i="62"/>
  <c r="D265" i="62"/>
  <c r="C265" i="62"/>
  <c r="E265" i="62" s="1"/>
  <c r="A265" i="62"/>
  <c r="D264" i="62"/>
  <c r="C264" i="62"/>
  <c r="E264" i="62" s="1"/>
  <c r="A264" i="62"/>
  <c r="D263" i="62"/>
  <c r="C263" i="62"/>
  <c r="E263" i="62" s="1"/>
  <c r="A263" i="62"/>
  <c r="D262" i="62"/>
  <c r="C262" i="62"/>
  <c r="E262" i="62" s="1"/>
  <c r="A262" i="62"/>
  <c r="D261" i="62"/>
  <c r="C261" i="62"/>
  <c r="E261" i="62" s="1"/>
  <c r="A261" i="62"/>
  <c r="D260" i="62"/>
  <c r="C260" i="62"/>
  <c r="E260" i="62" s="1"/>
  <c r="A260" i="62"/>
  <c r="D259" i="62"/>
  <c r="C259" i="62"/>
  <c r="E259" i="62" s="1"/>
  <c r="A259" i="62"/>
  <c r="D258" i="62"/>
  <c r="C258" i="62"/>
  <c r="E258" i="62" s="1"/>
  <c r="A258" i="62"/>
  <c r="D257" i="62"/>
  <c r="C257" i="62"/>
  <c r="E257" i="62" s="1"/>
  <c r="A257" i="62"/>
  <c r="D256" i="62"/>
  <c r="C256" i="62"/>
  <c r="E256" i="62" s="1"/>
  <c r="A256" i="62"/>
  <c r="D255" i="62"/>
  <c r="C255" i="62"/>
  <c r="E255" i="62" s="1"/>
  <c r="A255" i="62"/>
  <c r="D254" i="62"/>
  <c r="C254" i="62"/>
  <c r="E254" i="62" s="1"/>
  <c r="A254" i="62"/>
  <c r="D253" i="62"/>
  <c r="C253" i="62"/>
  <c r="E253" i="62" s="1"/>
  <c r="A253" i="62"/>
  <c r="D252" i="62"/>
  <c r="C252" i="62"/>
  <c r="E252" i="62" s="1"/>
  <c r="A252" i="62"/>
  <c r="D251" i="62"/>
  <c r="C251" i="62"/>
  <c r="E251" i="62" s="1"/>
  <c r="A251" i="62"/>
  <c r="D250" i="62"/>
  <c r="C250" i="62"/>
  <c r="E250" i="62" s="1"/>
  <c r="A250" i="62"/>
  <c r="D249" i="62"/>
  <c r="C249" i="62"/>
  <c r="E249" i="62" s="1"/>
  <c r="A249" i="62"/>
  <c r="D248" i="62"/>
  <c r="C248" i="62"/>
  <c r="E248" i="62" s="1"/>
  <c r="A248" i="62"/>
  <c r="D247" i="62"/>
  <c r="C247" i="62"/>
  <c r="E247" i="62" s="1"/>
  <c r="A247" i="62"/>
  <c r="D246" i="62"/>
  <c r="C246" i="62"/>
  <c r="E246" i="62" s="1"/>
  <c r="A246" i="62"/>
  <c r="D245" i="62"/>
  <c r="C245" i="62"/>
  <c r="E245" i="62" s="1"/>
  <c r="A245" i="62"/>
  <c r="D244" i="62"/>
  <c r="C244" i="62"/>
  <c r="E244" i="62" s="1"/>
  <c r="A244" i="62"/>
  <c r="D243" i="62"/>
  <c r="C243" i="62"/>
  <c r="E243" i="62" s="1"/>
  <c r="A243" i="62"/>
  <c r="D242" i="62"/>
  <c r="C242" i="62"/>
  <c r="E242" i="62" s="1"/>
  <c r="A242" i="62"/>
  <c r="D241" i="62"/>
  <c r="C241" i="62"/>
  <c r="E241" i="62" s="1"/>
  <c r="A241" i="62"/>
  <c r="D240" i="62"/>
  <c r="C240" i="62"/>
  <c r="E240" i="62" s="1"/>
  <c r="A240" i="62"/>
  <c r="D239" i="62"/>
  <c r="C239" i="62"/>
  <c r="E239" i="62" s="1"/>
  <c r="A239" i="62"/>
  <c r="D238" i="62"/>
  <c r="C238" i="62"/>
  <c r="E238" i="62" s="1"/>
  <c r="A238" i="62"/>
  <c r="D237" i="62"/>
  <c r="C237" i="62"/>
  <c r="E237" i="62" s="1"/>
  <c r="A237" i="62"/>
  <c r="D236" i="62"/>
  <c r="C236" i="62"/>
  <c r="E236" i="62" s="1"/>
  <c r="A236" i="62"/>
  <c r="D235" i="62"/>
  <c r="C235" i="62"/>
  <c r="E235" i="62" s="1"/>
  <c r="A235" i="62"/>
  <c r="D234" i="62"/>
  <c r="C234" i="62"/>
  <c r="E234" i="62" s="1"/>
  <c r="A234" i="62"/>
  <c r="D233" i="62"/>
  <c r="C233" i="62"/>
  <c r="E233" i="62" s="1"/>
  <c r="A233" i="62"/>
  <c r="D232" i="62"/>
  <c r="C232" i="62"/>
  <c r="E232" i="62" s="1"/>
  <c r="A232" i="62"/>
  <c r="D231" i="62"/>
  <c r="C231" i="62"/>
  <c r="E231" i="62" s="1"/>
  <c r="A231" i="62"/>
  <c r="D230" i="62"/>
  <c r="C230" i="62"/>
  <c r="E230" i="62" s="1"/>
  <c r="A230" i="62"/>
  <c r="D229" i="62"/>
  <c r="C229" i="62"/>
  <c r="E229" i="62" s="1"/>
  <c r="A229" i="62"/>
  <c r="D228" i="62"/>
  <c r="C228" i="62"/>
  <c r="E228" i="62" s="1"/>
  <c r="A228" i="62"/>
  <c r="D227" i="62"/>
  <c r="C227" i="62"/>
  <c r="E227" i="62" s="1"/>
  <c r="A227" i="62"/>
  <c r="D226" i="62"/>
  <c r="C226" i="62"/>
  <c r="E226" i="62" s="1"/>
  <c r="A226" i="62"/>
  <c r="D225" i="62"/>
  <c r="C225" i="62"/>
  <c r="E225" i="62" s="1"/>
  <c r="A225" i="62"/>
  <c r="D224" i="62"/>
  <c r="C224" i="62"/>
  <c r="E224" i="62" s="1"/>
  <c r="A224" i="62"/>
  <c r="D223" i="62"/>
  <c r="C223" i="62"/>
  <c r="E223" i="62" s="1"/>
  <c r="A223" i="62"/>
  <c r="D222" i="62"/>
  <c r="C222" i="62"/>
  <c r="E222" i="62" s="1"/>
  <c r="A222" i="62"/>
  <c r="D221" i="62"/>
  <c r="C221" i="62"/>
  <c r="E221" i="62" s="1"/>
  <c r="A221" i="62"/>
  <c r="D220" i="62"/>
  <c r="C220" i="62"/>
  <c r="E220" i="62" s="1"/>
  <c r="A220" i="62"/>
  <c r="D219" i="62"/>
  <c r="C219" i="62"/>
  <c r="E219" i="62" s="1"/>
  <c r="A219" i="62"/>
  <c r="D218" i="62"/>
  <c r="C218" i="62"/>
  <c r="E218" i="62" s="1"/>
  <c r="A218" i="62"/>
  <c r="D217" i="62"/>
  <c r="C217" i="62"/>
  <c r="E217" i="62" s="1"/>
  <c r="A217" i="62"/>
  <c r="D216" i="62"/>
  <c r="C216" i="62"/>
  <c r="E216" i="62" s="1"/>
  <c r="A216" i="62"/>
  <c r="D215" i="62"/>
  <c r="C215" i="62"/>
  <c r="E215" i="62" s="1"/>
  <c r="A215" i="62"/>
  <c r="D214" i="62"/>
  <c r="C214" i="62"/>
  <c r="E214" i="62" s="1"/>
  <c r="A214" i="62"/>
  <c r="D213" i="62"/>
  <c r="C213" i="62"/>
  <c r="E213" i="62" s="1"/>
  <c r="A213" i="62"/>
  <c r="D212" i="62"/>
  <c r="C212" i="62"/>
  <c r="E212" i="62" s="1"/>
  <c r="A212" i="62"/>
  <c r="D211" i="62"/>
  <c r="C211" i="62"/>
  <c r="E211" i="62" s="1"/>
  <c r="A211" i="62"/>
  <c r="D210" i="62"/>
  <c r="C210" i="62"/>
  <c r="E210" i="62" s="1"/>
  <c r="A210" i="62"/>
  <c r="D209" i="62"/>
  <c r="C209" i="62"/>
  <c r="E209" i="62" s="1"/>
  <c r="A209" i="62"/>
  <c r="D208" i="62"/>
  <c r="C208" i="62"/>
  <c r="E208" i="62" s="1"/>
  <c r="A208" i="62"/>
  <c r="D207" i="62"/>
  <c r="C207" i="62"/>
  <c r="E207" i="62" s="1"/>
  <c r="A207" i="62"/>
  <c r="D206" i="62"/>
  <c r="C206" i="62"/>
  <c r="E206" i="62" s="1"/>
  <c r="A206" i="62"/>
  <c r="D205" i="62"/>
  <c r="C205" i="62"/>
  <c r="E205" i="62" s="1"/>
  <c r="A205" i="62"/>
  <c r="D204" i="62"/>
  <c r="C204" i="62"/>
  <c r="E204" i="62" s="1"/>
  <c r="A204" i="62"/>
  <c r="D203" i="62"/>
  <c r="C203" i="62"/>
  <c r="E203" i="62" s="1"/>
  <c r="A203" i="62"/>
  <c r="D202" i="62"/>
  <c r="C202" i="62"/>
  <c r="E202" i="62" s="1"/>
  <c r="A202" i="62"/>
  <c r="D201" i="62"/>
  <c r="C201" i="62"/>
  <c r="E201" i="62" s="1"/>
  <c r="A201" i="62"/>
  <c r="D200" i="62"/>
  <c r="C200" i="62"/>
  <c r="E200" i="62" s="1"/>
  <c r="A200" i="62"/>
  <c r="D199" i="62"/>
  <c r="C199" i="62"/>
  <c r="E199" i="62" s="1"/>
  <c r="A199" i="62"/>
  <c r="D198" i="62"/>
  <c r="C198" i="62"/>
  <c r="E198" i="62" s="1"/>
  <c r="A198" i="62"/>
  <c r="D197" i="62"/>
  <c r="C197" i="62"/>
  <c r="E197" i="62" s="1"/>
  <c r="A197" i="62"/>
  <c r="D196" i="62"/>
  <c r="C196" i="62"/>
  <c r="E196" i="62" s="1"/>
  <c r="A196" i="62"/>
  <c r="D195" i="62"/>
  <c r="C195" i="62"/>
  <c r="E195" i="62" s="1"/>
  <c r="A195" i="62"/>
  <c r="D194" i="62"/>
  <c r="C194" i="62"/>
  <c r="E194" i="62" s="1"/>
  <c r="A194" i="62"/>
  <c r="D193" i="62"/>
  <c r="C193" i="62"/>
  <c r="E193" i="62" s="1"/>
  <c r="A193" i="62"/>
  <c r="D192" i="62"/>
  <c r="C192" i="62"/>
  <c r="E192" i="62" s="1"/>
  <c r="A192" i="62"/>
  <c r="D191" i="62"/>
  <c r="C191" i="62"/>
  <c r="E191" i="62" s="1"/>
  <c r="A191" i="62"/>
  <c r="D190" i="62"/>
  <c r="C190" i="62"/>
  <c r="E190" i="62" s="1"/>
  <c r="A190" i="62"/>
  <c r="D189" i="62"/>
  <c r="C189" i="62"/>
  <c r="E189" i="62" s="1"/>
  <c r="A189" i="62"/>
  <c r="D188" i="62"/>
  <c r="C188" i="62"/>
  <c r="E188" i="62" s="1"/>
  <c r="A188" i="62"/>
  <c r="D187" i="62"/>
  <c r="C187" i="62"/>
  <c r="E187" i="62" s="1"/>
  <c r="A187" i="62"/>
  <c r="D186" i="62"/>
  <c r="C186" i="62"/>
  <c r="E186" i="62" s="1"/>
  <c r="A186" i="62"/>
  <c r="D185" i="62"/>
  <c r="A185" i="62"/>
  <c r="C185" i="62" s="1"/>
  <c r="E185" i="62" s="1"/>
  <c r="D184" i="62"/>
  <c r="A184" i="62"/>
  <c r="C184" i="62" s="1"/>
  <c r="E184" i="62" s="1"/>
  <c r="D183" i="62"/>
  <c r="A183" i="62"/>
  <c r="C183" i="62" s="1"/>
  <c r="E183" i="62" s="1"/>
  <c r="D182" i="62"/>
  <c r="A182" i="62"/>
  <c r="C182" i="62" s="1"/>
  <c r="E182" i="62" s="1"/>
  <c r="D181" i="62"/>
  <c r="A181" i="62"/>
  <c r="C181" i="62" s="1"/>
  <c r="E181" i="62" s="1"/>
  <c r="D180" i="62"/>
  <c r="A180" i="62"/>
  <c r="C180" i="62" s="1"/>
  <c r="E180" i="62" s="1"/>
  <c r="D179" i="62"/>
  <c r="A179" i="62"/>
  <c r="C179" i="62" s="1"/>
  <c r="E179" i="62" s="1"/>
  <c r="D178" i="62"/>
  <c r="A178" i="62"/>
  <c r="C178" i="62" s="1"/>
  <c r="E178" i="62" s="1"/>
  <c r="D177" i="62"/>
  <c r="A177" i="62"/>
  <c r="C177" i="62" s="1"/>
  <c r="E177" i="62" s="1"/>
  <c r="D176" i="62"/>
  <c r="A176" i="62"/>
  <c r="C176" i="62" s="1"/>
  <c r="E176" i="62" s="1"/>
  <c r="D175" i="62"/>
  <c r="A175" i="62"/>
  <c r="C175" i="62" s="1"/>
  <c r="E175" i="62" s="1"/>
  <c r="D174" i="62"/>
  <c r="A174" i="62"/>
  <c r="C174" i="62" s="1"/>
  <c r="E174" i="62" s="1"/>
  <c r="D173" i="62"/>
  <c r="A173" i="62"/>
  <c r="C173" i="62" s="1"/>
  <c r="E173" i="62" s="1"/>
  <c r="D172" i="62"/>
  <c r="A172" i="62"/>
  <c r="C172" i="62" s="1"/>
  <c r="E172" i="62" s="1"/>
  <c r="D171" i="62"/>
  <c r="A171" i="62"/>
  <c r="C171" i="62" s="1"/>
  <c r="E171" i="62" s="1"/>
  <c r="D170" i="62"/>
  <c r="A170" i="62"/>
  <c r="C170" i="62" s="1"/>
  <c r="E170" i="62" s="1"/>
  <c r="D169" i="62"/>
  <c r="A169" i="62"/>
  <c r="C169" i="62" s="1"/>
  <c r="E169" i="62" s="1"/>
  <c r="D168" i="62"/>
  <c r="A168" i="62"/>
  <c r="C168" i="62" s="1"/>
  <c r="E168" i="62" s="1"/>
  <c r="D167" i="62"/>
  <c r="A167" i="62"/>
  <c r="C167" i="62" s="1"/>
  <c r="E167" i="62" s="1"/>
  <c r="D166" i="62"/>
  <c r="A166" i="62"/>
  <c r="C166" i="62" s="1"/>
  <c r="E166" i="62" s="1"/>
  <c r="D165" i="62"/>
  <c r="A165" i="62"/>
  <c r="C165" i="62" s="1"/>
  <c r="E165" i="62" s="1"/>
  <c r="D164" i="62"/>
  <c r="A164" i="62"/>
  <c r="C164" i="62" s="1"/>
  <c r="E164" i="62" s="1"/>
  <c r="D163" i="62"/>
  <c r="A163" i="62"/>
  <c r="C163" i="62" s="1"/>
  <c r="E163" i="62" s="1"/>
  <c r="D162" i="62"/>
  <c r="A162" i="62"/>
  <c r="C162" i="62" s="1"/>
  <c r="E162" i="62" s="1"/>
  <c r="D161" i="62"/>
  <c r="A161" i="62"/>
  <c r="C161" i="62" s="1"/>
  <c r="E161" i="62" s="1"/>
  <c r="D160" i="62"/>
  <c r="A160" i="62"/>
  <c r="C160" i="62" s="1"/>
  <c r="E160" i="62" s="1"/>
  <c r="D159" i="62"/>
  <c r="A159" i="62"/>
  <c r="C159" i="62" s="1"/>
  <c r="E159" i="62" s="1"/>
  <c r="D158" i="62"/>
  <c r="A158" i="62"/>
  <c r="C158" i="62" s="1"/>
  <c r="E158" i="62" s="1"/>
  <c r="D157" i="62"/>
  <c r="A157" i="62"/>
  <c r="C157" i="62" s="1"/>
  <c r="E157" i="62" s="1"/>
  <c r="D156" i="62"/>
  <c r="A156" i="62"/>
  <c r="C156" i="62" s="1"/>
  <c r="E156" i="62" s="1"/>
  <c r="D155" i="62"/>
  <c r="A155" i="62"/>
  <c r="C155" i="62" s="1"/>
  <c r="E155" i="62" s="1"/>
  <c r="D154" i="62"/>
  <c r="A154" i="62"/>
  <c r="C154" i="62" s="1"/>
  <c r="E154" i="62" s="1"/>
  <c r="D153" i="62"/>
  <c r="A153" i="62"/>
  <c r="C153" i="62" s="1"/>
  <c r="E153" i="62" s="1"/>
  <c r="D152" i="62"/>
  <c r="A152" i="62"/>
  <c r="C152" i="62" s="1"/>
  <c r="E152" i="62" s="1"/>
  <c r="D151" i="62"/>
  <c r="A151" i="62"/>
  <c r="C151" i="62" s="1"/>
  <c r="E151" i="62" s="1"/>
  <c r="D150" i="62"/>
  <c r="A150" i="62"/>
  <c r="C150" i="62" s="1"/>
  <c r="E150" i="62" s="1"/>
  <c r="D149" i="62"/>
  <c r="A149" i="62"/>
  <c r="C149" i="62" s="1"/>
  <c r="E149" i="62" s="1"/>
  <c r="D148" i="62"/>
  <c r="A148" i="62"/>
  <c r="C148" i="62" s="1"/>
  <c r="E148" i="62" s="1"/>
  <c r="D147" i="62"/>
  <c r="A147" i="62"/>
  <c r="C147" i="62" s="1"/>
  <c r="E147" i="62" s="1"/>
  <c r="D146" i="62"/>
  <c r="A146" i="62"/>
  <c r="C146" i="62" s="1"/>
  <c r="E146" i="62" s="1"/>
  <c r="D145" i="62"/>
  <c r="A145" i="62"/>
  <c r="C145" i="62" s="1"/>
  <c r="E145" i="62" s="1"/>
  <c r="D144" i="62"/>
  <c r="A144" i="62"/>
  <c r="C144" i="62" s="1"/>
  <c r="E144" i="62" s="1"/>
  <c r="D143" i="62"/>
  <c r="A143" i="62"/>
  <c r="C143" i="62" s="1"/>
  <c r="E143" i="62" s="1"/>
  <c r="D142" i="62"/>
  <c r="A142" i="62"/>
  <c r="C142" i="62" s="1"/>
  <c r="E142" i="62" s="1"/>
  <c r="D141" i="62"/>
  <c r="A141" i="62"/>
  <c r="C141" i="62" s="1"/>
  <c r="E141" i="62" s="1"/>
  <c r="D140" i="62"/>
  <c r="A140" i="62"/>
  <c r="C140" i="62" s="1"/>
  <c r="E140" i="62" s="1"/>
  <c r="D139" i="62"/>
  <c r="A139" i="62"/>
  <c r="C139" i="62" s="1"/>
  <c r="E139" i="62" s="1"/>
  <c r="D138" i="62"/>
  <c r="A138" i="62"/>
  <c r="C138" i="62" s="1"/>
  <c r="E138" i="62" s="1"/>
  <c r="D137" i="62"/>
  <c r="A137" i="62"/>
  <c r="C137" i="62" s="1"/>
  <c r="E137" i="62" s="1"/>
  <c r="D136" i="62"/>
  <c r="A136" i="62"/>
  <c r="C136" i="62" s="1"/>
  <c r="E136" i="62" s="1"/>
  <c r="D135" i="62"/>
  <c r="A135" i="62"/>
  <c r="C135" i="62" s="1"/>
  <c r="E135" i="62" s="1"/>
  <c r="D134" i="62"/>
  <c r="A134" i="62"/>
  <c r="C134" i="62" s="1"/>
  <c r="E134" i="62" s="1"/>
  <c r="D133" i="62"/>
  <c r="A133" i="62"/>
  <c r="C133" i="62" s="1"/>
  <c r="E133" i="62" s="1"/>
  <c r="D132" i="62"/>
  <c r="A132" i="62"/>
  <c r="C132" i="62" s="1"/>
  <c r="E132" i="62" s="1"/>
  <c r="D131" i="62"/>
  <c r="A131" i="62"/>
  <c r="C131" i="62" s="1"/>
  <c r="E131" i="62" s="1"/>
  <c r="D130" i="62"/>
  <c r="A130" i="62"/>
  <c r="C130" i="62" s="1"/>
  <c r="E130" i="62" s="1"/>
  <c r="D129" i="62"/>
  <c r="A129" i="62"/>
  <c r="C129" i="62" s="1"/>
  <c r="E129" i="62" s="1"/>
  <c r="D128" i="62"/>
  <c r="A128" i="62"/>
  <c r="C128" i="62" s="1"/>
  <c r="E128" i="62" s="1"/>
  <c r="D127" i="62"/>
  <c r="A127" i="62"/>
  <c r="C127" i="62" s="1"/>
  <c r="E127" i="62" s="1"/>
  <c r="D126" i="62"/>
  <c r="A126" i="62"/>
  <c r="C126" i="62" s="1"/>
  <c r="E126" i="62" s="1"/>
  <c r="D125" i="62"/>
  <c r="A125" i="62"/>
  <c r="C125" i="62" s="1"/>
  <c r="E125" i="62" s="1"/>
  <c r="D124" i="62"/>
  <c r="A124" i="62"/>
  <c r="C124" i="62" s="1"/>
  <c r="E124" i="62" s="1"/>
  <c r="D123" i="62"/>
  <c r="A123" i="62"/>
  <c r="C123" i="62" s="1"/>
  <c r="E123" i="62" s="1"/>
  <c r="D122" i="62"/>
  <c r="A122" i="62"/>
  <c r="C122" i="62" s="1"/>
  <c r="E122" i="62" s="1"/>
  <c r="D121" i="62"/>
  <c r="A121" i="62"/>
  <c r="C121" i="62" s="1"/>
  <c r="E121" i="62" s="1"/>
  <c r="D120" i="62"/>
  <c r="A120" i="62"/>
  <c r="C120" i="62" s="1"/>
  <c r="E120" i="62" s="1"/>
  <c r="D119" i="62"/>
  <c r="A119" i="62"/>
  <c r="C119" i="62" s="1"/>
  <c r="E119" i="62" s="1"/>
  <c r="D118" i="62"/>
  <c r="A118" i="62"/>
  <c r="C118" i="62" s="1"/>
  <c r="E118" i="62" s="1"/>
  <c r="D117" i="62"/>
  <c r="A117" i="62"/>
  <c r="C117" i="62" s="1"/>
  <c r="E117" i="62" s="1"/>
  <c r="D116" i="62"/>
  <c r="A116" i="62"/>
  <c r="C116" i="62" s="1"/>
  <c r="E116" i="62" s="1"/>
  <c r="D115" i="62"/>
  <c r="A115" i="62"/>
  <c r="C115" i="62" s="1"/>
  <c r="E115" i="62" s="1"/>
  <c r="D114" i="62"/>
  <c r="A114" i="62"/>
  <c r="C114" i="62" s="1"/>
  <c r="E114" i="62" s="1"/>
  <c r="D113" i="62"/>
  <c r="A113" i="62"/>
  <c r="C113" i="62" s="1"/>
  <c r="E113" i="62" s="1"/>
  <c r="D112" i="62"/>
  <c r="A112" i="62"/>
  <c r="C112" i="62" s="1"/>
  <c r="E112" i="62" s="1"/>
  <c r="D111" i="62"/>
  <c r="A111" i="62"/>
  <c r="C111" i="62" s="1"/>
  <c r="E111" i="62" s="1"/>
  <c r="D110" i="62"/>
  <c r="A110" i="62"/>
  <c r="C110" i="62" s="1"/>
  <c r="E110" i="62" s="1"/>
  <c r="D109" i="62"/>
  <c r="A109" i="62"/>
  <c r="C109" i="62" s="1"/>
  <c r="E109" i="62" s="1"/>
  <c r="D108" i="62"/>
  <c r="A108" i="62"/>
  <c r="C108" i="62" s="1"/>
  <c r="E108" i="62" s="1"/>
  <c r="D107" i="62"/>
  <c r="A107" i="62"/>
  <c r="C107" i="62" s="1"/>
  <c r="E107" i="62" s="1"/>
  <c r="D106" i="62"/>
  <c r="A106" i="62"/>
  <c r="C106" i="62" s="1"/>
  <c r="E106" i="62" s="1"/>
  <c r="D105" i="62"/>
  <c r="A105" i="62"/>
  <c r="C105" i="62" s="1"/>
  <c r="E105" i="62" s="1"/>
  <c r="D104" i="62"/>
  <c r="A104" i="62"/>
  <c r="C104" i="62" s="1"/>
  <c r="E104" i="62" s="1"/>
  <c r="D103" i="62"/>
  <c r="A103" i="62"/>
  <c r="C103" i="62" s="1"/>
  <c r="E103" i="62" s="1"/>
  <c r="D102" i="62"/>
  <c r="A102" i="62"/>
  <c r="C102" i="62" s="1"/>
  <c r="E102" i="62" s="1"/>
  <c r="D101" i="62"/>
  <c r="A101" i="62"/>
  <c r="C101" i="62" s="1"/>
  <c r="E101" i="62" s="1"/>
  <c r="D100" i="62"/>
  <c r="A100" i="62"/>
  <c r="C100" i="62" s="1"/>
  <c r="E100" i="62" s="1"/>
  <c r="D99" i="62"/>
  <c r="A99" i="62"/>
  <c r="C99" i="62" s="1"/>
  <c r="E99" i="62" s="1"/>
  <c r="D98" i="62"/>
  <c r="A98" i="62"/>
  <c r="C98" i="62" s="1"/>
  <c r="E98" i="62" s="1"/>
  <c r="D97" i="62"/>
  <c r="A97" i="62"/>
  <c r="C97" i="62" s="1"/>
  <c r="E97" i="62" s="1"/>
  <c r="D96" i="62"/>
  <c r="A96" i="62"/>
  <c r="C96" i="62" s="1"/>
  <c r="E96" i="62" s="1"/>
  <c r="D95" i="62"/>
  <c r="A95" i="62"/>
  <c r="C95" i="62" s="1"/>
  <c r="E95" i="62" s="1"/>
  <c r="D94" i="62"/>
  <c r="A94" i="62"/>
  <c r="C94" i="62" s="1"/>
  <c r="E94" i="62" s="1"/>
  <c r="D93" i="62"/>
  <c r="A93" i="62"/>
  <c r="C93" i="62" s="1"/>
  <c r="E93" i="62" s="1"/>
  <c r="D92" i="62"/>
  <c r="A92" i="62"/>
  <c r="C92" i="62" s="1"/>
  <c r="E92" i="62" s="1"/>
  <c r="D91" i="62"/>
  <c r="A91" i="62"/>
  <c r="C91" i="62" s="1"/>
  <c r="E91" i="62" s="1"/>
  <c r="D90" i="62"/>
  <c r="A90" i="62"/>
  <c r="C90" i="62" s="1"/>
  <c r="E90" i="62" s="1"/>
  <c r="D89" i="62"/>
  <c r="A89" i="62"/>
  <c r="C89" i="62" s="1"/>
  <c r="E89" i="62" s="1"/>
  <c r="D88" i="62"/>
  <c r="A88" i="62"/>
  <c r="C88" i="62" s="1"/>
  <c r="E88" i="62" s="1"/>
  <c r="D87" i="62"/>
  <c r="A87" i="62"/>
  <c r="C87" i="62" s="1"/>
  <c r="E87" i="62" s="1"/>
  <c r="D86" i="62"/>
  <c r="A86" i="62"/>
  <c r="C86" i="62" s="1"/>
  <c r="E86" i="62" s="1"/>
  <c r="D85" i="62"/>
  <c r="A85" i="62"/>
  <c r="C85" i="62" s="1"/>
  <c r="E85" i="62" s="1"/>
  <c r="D84" i="62"/>
  <c r="A84" i="62"/>
  <c r="C84" i="62" s="1"/>
  <c r="E84" i="62" s="1"/>
  <c r="D83" i="62"/>
  <c r="A83" i="62"/>
  <c r="C83" i="62" s="1"/>
  <c r="E83" i="62" s="1"/>
  <c r="D82" i="62"/>
  <c r="A82" i="62"/>
  <c r="C82" i="62" s="1"/>
  <c r="E82" i="62" s="1"/>
  <c r="D81" i="62"/>
  <c r="A81" i="62"/>
  <c r="C81" i="62" s="1"/>
  <c r="E81" i="62" s="1"/>
  <c r="D80" i="62"/>
  <c r="A80" i="62"/>
  <c r="C80" i="62" s="1"/>
  <c r="E80" i="62" s="1"/>
  <c r="D79" i="62"/>
  <c r="A79" i="62"/>
  <c r="C79" i="62" s="1"/>
  <c r="E79" i="62" s="1"/>
  <c r="D78" i="62"/>
  <c r="A78" i="62"/>
  <c r="C78" i="62" s="1"/>
  <c r="E78" i="62" s="1"/>
  <c r="D77" i="62"/>
  <c r="A77" i="62"/>
  <c r="C77" i="62" s="1"/>
  <c r="E77" i="62" s="1"/>
  <c r="D76" i="62"/>
  <c r="A76" i="62"/>
  <c r="C76" i="62" s="1"/>
  <c r="E76" i="62" s="1"/>
  <c r="D75" i="62"/>
  <c r="A75" i="62"/>
  <c r="C75" i="62" s="1"/>
  <c r="E75" i="62" s="1"/>
  <c r="D74" i="62"/>
  <c r="A74" i="62"/>
  <c r="C74" i="62" s="1"/>
  <c r="E74" i="62" s="1"/>
  <c r="D73" i="62"/>
  <c r="A73" i="62"/>
  <c r="C73" i="62" s="1"/>
  <c r="E73" i="62" s="1"/>
  <c r="D72" i="62"/>
  <c r="A72" i="62"/>
  <c r="C72" i="62" s="1"/>
  <c r="E72" i="62" s="1"/>
  <c r="D71" i="62"/>
  <c r="A71" i="62"/>
  <c r="C71" i="62" s="1"/>
  <c r="E71" i="62" s="1"/>
  <c r="D70" i="62"/>
  <c r="A70" i="62"/>
  <c r="C70" i="62" s="1"/>
  <c r="E70" i="62" s="1"/>
  <c r="D69" i="62"/>
  <c r="A69" i="62"/>
  <c r="C69" i="62" s="1"/>
  <c r="E69" i="62" s="1"/>
  <c r="D68" i="62"/>
  <c r="A68" i="62"/>
  <c r="C68" i="62" s="1"/>
  <c r="E68" i="62" s="1"/>
  <c r="D67" i="62"/>
  <c r="A67" i="62"/>
  <c r="C67" i="62" s="1"/>
  <c r="E67" i="62" s="1"/>
  <c r="D66" i="62"/>
  <c r="A66" i="62"/>
  <c r="C66" i="62" s="1"/>
  <c r="E66" i="62" s="1"/>
  <c r="D65" i="62"/>
  <c r="A65" i="62"/>
  <c r="C65" i="62" s="1"/>
  <c r="E65" i="62" s="1"/>
  <c r="D64" i="62"/>
  <c r="A64" i="62"/>
  <c r="C64" i="62" s="1"/>
  <c r="E64" i="62" s="1"/>
  <c r="D63" i="62"/>
  <c r="A63" i="62"/>
  <c r="C63" i="62" s="1"/>
  <c r="E63" i="62" s="1"/>
  <c r="D62" i="62"/>
  <c r="A62" i="62"/>
  <c r="C62" i="62" s="1"/>
  <c r="E62" i="62" s="1"/>
  <c r="D61" i="62"/>
  <c r="A61" i="62"/>
  <c r="C61" i="62" s="1"/>
  <c r="E61" i="62" s="1"/>
  <c r="D60" i="62"/>
  <c r="A60" i="62"/>
  <c r="C60" i="62" s="1"/>
  <c r="E60" i="62" s="1"/>
  <c r="D59" i="62"/>
  <c r="A59" i="62"/>
  <c r="C59" i="62" s="1"/>
  <c r="E59" i="62" s="1"/>
  <c r="D58" i="62"/>
  <c r="A58" i="62"/>
  <c r="C58" i="62" s="1"/>
  <c r="E58" i="62" s="1"/>
  <c r="D57" i="62"/>
  <c r="A57" i="62"/>
  <c r="C57" i="62" s="1"/>
  <c r="E57" i="62" s="1"/>
  <c r="D56" i="62"/>
  <c r="A56" i="62"/>
  <c r="C56" i="62" s="1"/>
  <c r="E56" i="62" s="1"/>
  <c r="D55" i="62"/>
  <c r="A55" i="62"/>
  <c r="C55" i="62" s="1"/>
  <c r="E55" i="62" s="1"/>
  <c r="D54" i="62"/>
  <c r="A54" i="62"/>
  <c r="C54" i="62" s="1"/>
  <c r="E54" i="62" s="1"/>
  <c r="D53" i="62"/>
  <c r="A53" i="62"/>
  <c r="C53" i="62" s="1"/>
  <c r="E53" i="62" s="1"/>
  <c r="D52" i="62"/>
  <c r="A52" i="62"/>
  <c r="C52" i="62" s="1"/>
  <c r="E52" i="62" s="1"/>
  <c r="D51" i="62"/>
  <c r="A51" i="62"/>
  <c r="C51" i="62" s="1"/>
  <c r="E51" i="62" s="1"/>
  <c r="D50" i="62"/>
  <c r="A50" i="62"/>
  <c r="C50" i="62" s="1"/>
  <c r="E50" i="62" s="1"/>
  <c r="D49" i="62"/>
  <c r="A49" i="62"/>
  <c r="C49" i="62" s="1"/>
  <c r="E49" i="62" s="1"/>
  <c r="D48" i="62"/>
  <c r="A48" i="62"/>
  <c r="C48" i="62" s="1"/>
  <c r="E48" i="62" s="1"/>
  <c r="D47" i="62"/>
  <c r="A47" i="62"/>
  <c r="C47" i="62" s="1"/>
  <c r="E47" i="62" s="1"/>
  <c r="D46" i="62"/>
  <c r="A46" i="62"/>
  <c r="C46" i="62" s="1"/>
  <c r="E46" i="62" s="1"/>
  <c r="D45" i="62"/>
  <c r="A45" i="62"/>
  <c r="C45" i="62" s="1"/>
  <c r="E45" i="62" s="1"/>
  <c r="D44" i="62"/>
  <c r="A44" i="62"/>
  <c r="C44" i="62" s="1"/>
  <c r="E44" i="62" s="1"/>
  <c r="D43" i="62"/>
  <c r="A43" i="62"/>
  <c r="C43" i="62" s="1"/>
  <c r="E43" i="62" s="1"/>
  <c r="D42" i="62"/>
  <c r="A42" i="62"/>
  <c r="C42" i="62" s="1"/>
  <c r="E42" i="62" s="1"/>
  <c r="D41" i="62"/>
  <c r="A41" i="62"/>
  <c r="C41" i="62" s="1"/>
  <c r="E41" i="62" s="1"/>
  <c r="D40" i="62"/>
  <c r="A40" i="62"/>
  <c r="C40" i="62" s="1"/>
  <c r="E40" i="62" s="1"/>
  <c r="D39" i="62"/>
  <c r="A39" i="62"/>
  <c r="C39" i="62" s="1"/>
  <c r="E39" i="62" s="1"/>
  <c r="D38" i="62"/>
  <c r="A38" i="62"/>
  <c r="C38" i="62" s="1"/>
  <c r="E38" i="62" s="1"/>
  <c r="D37" i="62"/>
  <c r="A37" i="62"/>
  <c r="C37" i="62" s="1"/>
  <c r="E37" i="62" s="1"/>
  <c r="D36" i="62"/>
  <c r="A36" i="62"/>
  <c r="C36" i="62" s="1"/>
  <c r="E36" i="62" s="1"/>
  <c r="D35" i="62"/>
  <c r="A35" i="62"/>
  <c r="C35" i="62" s="1"/>
  <c r="E35" i="62" s="1"/>
  <c r="D34" i="62"/>
  <c r="A34" i="62"/>
  <c r="C34" i="62" s="1"/>
  <c r="E34" i="62" s="1"/>
  <c r="D33" i="62"/>
  <c r="A33" i="62"/>
  <c r="C33" i="62" s="1"/>
  <c r="E33" i="62" s="1"/>
  <c r="D32" i="62"/>
  <c r="A32" i="62"/>
  <c r="C32" i="62" s="1"/>
  <c r="E32" i="62" s="1"/>
  <c r="D31" i="62"/>
  <c r="A31" i="62"/>
  <c r="C31" i="62" s="1"/>
  <c r="E31" i="62" s="1"/>
  <c r="D30" i="62"/>
  <c r="A30" i="62"/>
  <c r="C30" i="62" s="1"/>
  <c r="E30" i="62" s="1"/>
  <c r="D29" i="62"/>
  <c r="A29" i="62"/>
  <c r="C29" i="62" s="1"/>
  <c r="E29" i="62" s="1"/>
  <c r="D28" i="62"/>
  <c r="A28" i="62"/>
  <c r="C28" i="62" s="1"/>
  <c r="E28" i="62" s="1"/>
  <c r="D27" i="62"/>
  <c r="A27" i="62"/>
  <c r="C27" i="62" s="1"/>
  <c r="E27" i="62" s="1"/>
  <c r="D26" i="62"/>
  <c r="A26" i="62"/>
  <c r="C26" i="62" s="1"/>
  <c r="E26" i="62" s="1"/>
  <c r="D25" i="62"/>
  <c r="A25" i="62"/>
  <c r="C25" i="62" s="1"/>
  <c r="E25" i="62" s="1"/>
  <c r="D24" i="62"/>
  <c r="A24" i="62"/>
  <c r="C24" i="62" s="1"/>
  <c r="E24" i="62" s="1"/>
  <c r="D23" i="62"/>
  <c r="A23" i="62"/>
  <c r="C23" i="62" s="1"/>
  <c r="E23" i="62" s="1"/>
  <c r="D22" i="62"/>
  <c r="A22" i="62"/>
  <c r="C22" i="62" s="1"/>
  <c r="E22" i="62" s="1"/>
  <c r="D21" i="62"/>
  <c r="A21" i="62"/>
  <c r="C21" i="62" s="1"/>
  <c r="E21" i="62" s="1"/>
  <c r="D20" i="62"/>
  <c r="A20" i="62"/>
  <c r="C20" i="62" s="1"/>
  <c r="E20" i="62" s="1"/>
  <c r="D19" i="62"/>
  <c r="A19" i="62"/>
  <c r="C19" i="62" s="1"/>
  <c r="E19" i="62" s="1"/>
  <c r="D18" i="62"/>
  <c r="A18" i="62"/>
  <c r="C18" i="62" s="1"/>
  <c r="E18" i="62" s="1"/>
  <c r="D17" i="62"/>
  <c r="A17" i="62"/>
  <c r="C17" i="62" s="1"/>
  <c r="E17" i="62" s="1"/>
  <c r="D16" i="62"/>
  <c r="A16" i="62"/>
  <c r="C16" i="62" s="1"/>
  <c r="E16" i="62" s="1"/>
  <c r="D15" i="62"/>
  <c r="A15" i="62"/>
  <c r="C15" i="62" s="1"/>
  <c r="E15" i="62" s="1"/>
  <c r="D14" i="62"/>
  <c r="A14" i="62"/>
  <c r="C14" i="62" s="1"/>
  <c r="E14" i="62" s="1"/>
  <c r="D13" i="62"/>
  <c r="A13" i="62"/>
  <c r="C13" i="62" s="1"/>
  <c r="E13" i="62" s="1"/>
  <c r="D12" i="62"/>
  <c r="A12" i="62"/>
  <c r="C12" i="62" s="1"/>
  <c r="E12" i="62" s="1"/>
  <c r="D11" i="62"/>
  <c r="A11" i="62"/>
  <c r="C11" i="62" s="1"/>
  <c r="E11" i="62" s="1"/>
  <c r="D10" i="62"/>
  <c r="A10" i="62"/>
  <c r="C10" i="62" s="1"/>
  <c r="E10" i="62" s="1"/>
  <c r="D9" i="62"/>
  <c r="A9" i="62"/>
  <c r="C9" i="62" s="1"/>
  <c r="E9" i="62" s="1"/>
  <c r="D8" i="62"/>
  <c r="A8" i="62"/>
  <c r="C8" i="62" s="1"/>
  <c r="E8" i="62" s="1"/>
  <c r="D7" i="62"/>
  <c r="A7" i="62"/>
  <c r="C7" i="62" s="1"/>
  <c r="E7" i="62" s="1"/>
  <c r="D6" i="62"/>
  <c r="A6" i="62"/>
  <c r="C6" i="62" s="1"/>
  <c r="E6" i="62" s="1"/>
  <c r="D5" i="62"/>
  <c r="A5" i="62"/>
  <c r="C5" i="62" s="1"/>
  <c r="E5" i="62" s="1"/>
  <c r="D4" i="62"/>
  <c r="A4" i="62"/>
  <c r="C4" i="62" s="1"/>
  <c r="E4" i="62" s="1"/>
  <c r="D3" i="62"/>
  <c r="A3" i="62"/>
  <c r="C3" i="62" s="1"/>
  <c r="E3" i="62" s="1"/>
  <c r="D2" i="62"/>
  <c r="A2" i="62"/>
  <c r="C2" i="62" s="1"/>
  <c r="E2" i="62" s="1"/>
  <c r="D27" i="8"/>
  <c r="E27" i="8" s="1"/>
  <c r="C27" i="8"/>
  <c r="E26" i="8"/>
  <c r="D26" i="8"/>
  <c r="E25" i="8"/>
  <c r="D25" i="8"/>
  <c r="E24" i="8"/>
  <c r="D24" i="8"/>
  <c r="E23" i="8"/>
  <c r="D23" i="8"/>
  <c r="E22" i="8"/>
  <c r="D22" i="8"/>
  <c r="E21" i="8"/>
  <c r="D21" i="8"/>
  <c r="E20" i="8"/>
  <c r="D20" i="8"/>
  <c r="E19" i="8"/>
  <c r="D19" i="8"/>
  <c r="E18" i="8"/>
  <c r="D18" i="8"/>
  <c r="E17" i="8"/>
  <c r="D17" i="8"/>
  <c r="E16" i="8"/>
  <c r="D16" i="8"/>
  <c r="E15" i="8"/>
  <c r="D15" i="8"/>
  <c r="E14" i="8"/>
  <c r="D14" i="8"/>
  <c r="E13" i="8"/>
  <c r="D13" i="8"/>
  <c r="D9" i="20"/>
  <c r="C9" i="20"/>
  <c r="B9" i="20"/>
  <c r="D6" i="20"/>
  <c r="O11" i="10"/>
  <c r="P11" i="10" s="1"/>
  <c r="L11" i="10"/>
  <c r="M11" i="10" s="1"/>
  <c r="O10" i="10"/>
  <c r="L10" i="10"/>
  <c r="B10" i="10"/>
  <c r="A10" i="10"/>
  <c r="A11" i="10" s="1"/>
  <c r="A13" i="10" s="1"/>
  <c r="D9" i="10" s="1"/>
  <c r="Q9" i="10"/>
  <c r="I9" i="10"/>
  <c r="B9" i="10"/>
  <c r="B8" i="10"/>
  <c r="P7" i="10"/>
  <c r="M7" i="10"/>
  <c r="H7" i="10"/>
  <c r="C7" i="10"/>
  <c r="B7" i="10"/>
  <c r="Q7" i="10" s="1"/>
  <c r="Q6" i="10"/>
  <c r="N6" i="10"/>
  <c r="I6" i="10"/>
  <c r="E6" i="10"/>
  <c r="G6" i="10" s="1"/>
  <c r="C6" i="10"/>
  <c r="B6" i="10"/>
  <c r="P6" i="10" s="1"/>
  <c r="Q5" i="10"/>
  <c r="N5" i="10"/>
  <c r="I5" i="10"/>
  <c r="G5" i="10"/>
  <c r="E5" i="10"/>
  <c r="F7" i="10" s="1"/>
  <c r="C5" i="10"/>
  <c r="B5" i="10"/>
  <c r="P5" i="10" s="1"/>
  <c r="B4" i="10"/>
  <c r="P4" i="10" s="1"/>
  <c r="AC1387" i="52"/>
  <c r="AB1387" i="52"/>
  <c r="AA1387" i="52"/>
  <c r="Z1387" i="52"/>
  <c r="AC1386" i="52"/>
  <c r="AB1386" i="52"/>
  <c r="AA1386" i="52"/>
  <c r="Z1386" i="52"/>
  <c r="AC1385" i="52"/>
  <c r="AB1385" i="52"/>
  <c r="AA1385" i="52"/>
  <c r="Z1385" i="52"/>
  <c r="AC1384" i="52"/>
  <c r="AB1384" i="52"/>
  <c r="AA1384" i="52"/>
  <c r="Z1384" i="52"/>
  <c r="AC1383" i="52"/>
  <c r="AB1383" i="52"/>
  <c r="AA1383" i="52"/>
  <c r="Z1383" i="52"/>
  <c r="AC1382" i="52"/>
  <c r="AB1382" i="52"/>
  <c r="AA1382" i="52"/>
  <c r="Z1382" i="52"/>
  <c r="AC1381" i="52"/>
  <c r="AB1381" i="52"/>
  <c r="AA1381" i="52"/>
  <c r="Z1381" i="52"/>
  <c r="AC1380" i="52"/>
  <c r="AB1380" i="52"/>
  <c r="AA1380" i="52"/>
  <c r="Z1380" i="52"/>
  <c r="AC1379" i="52"/>
  <c r="AB1379" i="52"/>
  <c r="AA1379" i="52"/>
  <c r="Z1379" i="52"/>
  <c r="AC1378" i="52"/>
  <c r="AB1378" i="52"/>
  <c r="AA1378" i="52"/>
  <c r="Z1378" i="52"/>
  <c r="AC1377" i="52"/>
  <c r="AB1377" i="52"/>
  <c r="AA1377" i="52"/>
  <c r="Z1377" i="52"/>
  <c r="AC1376" i="52"/>
  <c r="AB1376" i="52"/>
  <c r="AA1376" i="52"/>
  <c r="Z1376" i="52"/>
  <c r="AC1375" i="52"/>
  <c r="AB1375" i="52"/>
  <c r="AA1375" i="52"/>
  <c r="Z1375" i="52"/>
  <c r="AC1374" i="52"/>
  <c r="AB1374" i="52"/>
  <c r="AA1374" i="52"/>
  <c r="Z1374" i="52"/>
  <c r="AC1373" i="52"/>
  <c r="AB1373" i="52"/>
  <c r="AA1373" i="52"/>
  <c r="Z1373" i="52"/>
  <c r="AC1372" i="52"/>
  <c r="AB1372" i="52"/>
  <c r="AA1372" i="52"/>
  <c r="Z1372" i="52"/>
  <c r="AC1371" i="52"/>
  <c r="AB1371" i="52"/>
  <c r="AA1371" i="52"/>
  <c r="Z1371" i="52"/>
  <c r="AC1370" i="52"/>
  <c r="AB1370" i="52"/>
  <c r="AA1370" i="52"/>
  <c r="Z1370" i="52"/>
  <c r="AC1369" i="52"/>
  <c r="AB1369" i="52"/>
  <c r="AA1369" i="52"/>
  <c r="Z1369" i="52"/>
  <c r="AC1368" i="52"/>
  <c r="AB1368" i="52"/>
  <c r="AA1368" i="52"/>
  <c r="Z1368" i="52"/>
  <c r="AC1367" i="52"/>
  <c r="AB1367" i="52"/>
  <c r="AA1367" i="52"/>
  <c r="Z1367" i="52"/>
  <c r="AC1366" i="52"/>
  <c r="AB1366" i="52"/>
  <c r="AA1366" i="52"/>
  <c r="Z1366" i="52"/>
  <c r="AC1365" i="52"/>
  <c r="AB1365" i="52"/>
  <c r="AA1365" i="52"/>
  <c r="Z1365" i="52"/>
  <c r="AC1364" i="52"/>
  <c r="AB1364" i="52"/>
  <c r="AA1364" i="52"/>
  <c r="Z1364" i="52"/>
  <c r="AC1363" i="52"/>
  <c r="AB1363" i="52"/>
  <c r="AA1363" i="52"/>
  <c r="Z1363" i="52"/>
  <c r="AC1362" i="52"/>
  <c r="AB1362" i="52"/>
  <c r="AA1362" i="52"/>
  <c r="Z1362" i="52"/>
  <c r="AC1361" i="52"/>
  <c r="AB1361" i="52"/>
  <c r="AA1361" i="52"/>
  <c r="Z1361" i="52"/>
  <c r="AC1360" i="52"/>
  <c r="AB1360" i="52"/>
  <c r="AA1360" i="52"/>
  <c r="Z1360" i="52"/>
  <c r="AC1359" i="52"/>
  <c r="AB1359" i="52"/>
  <c r="AA1359" i="52"/>
  <c r="Z1359" i="52"/>
  <c r="AC1358" i="52"/>
  <c r="AB1358" i="52"/>
  <c r="AA1358" i="52"/>
  <c r="Z1358" i="52"/>
  <c r="AC1357" i="52"/>
  <c r="AB1357" i="52"/>
  <c r="AA1357" i="52"/>
  <c r="Z1357" i="52"/>
  <c r="AC1356" i="52"/>
  <c r="AB1356" i="52"/>
  <c r="AA1356" i="52"/>
  <c r="Z1356" i="52"/>
  <c r="AC1355" i="52"/>
  <c r="AB1355" i="52"/>
  <c r="AA1355" i="52"/>
  <c r="Z1355" i="52"/>
  <c r="AC1354" i="52"/>
  <c r="AB1354" i="52"/>
  <c r="AA1354" i="52"/>
  <c r="Z1354" i="52"/>
  <c r="AC1353" i="52"/>
  <c r="AB1353" i="52"/>
  <c r="AA1353" i="52"/>
  <c r="Z1353" i="52"/>
  <c r="AC1352" i="52"/>
  <c r="AB1352" i="52"/>
  <c r="AA1352" i="52"/>
  <c r="Z1352" i="52"/>
  <c r="AC1351" i="52"/>
  <c r="AB1351" i="52"/>
  <c r="AA1351" i="52"/>
  <c r="Z1351" i="52"/>
  <c r="AC1350" i="52"/>
  <c r="AB1350" i="52"/>
  <c r="AA1350" i="52"/>
  <c r="Z1350" i="52"/>
  <c r="AC1349" i="52"/>
  <c r="AB1349" i="52"/>
  <c r="AA1349" i="52"/>
  <c r="Z1349" i="52"/>
  <c r="AC1348" i="52"/>
  <c r="AB1348" i="52"/>
  <c r="AA1348" i="52"/>
  <c r="Z1348" i="52"/>
  <c r="AC1347" i="52"/>
  <c r="AB1347" i="52"/>
  <c r="AA1347" i="52"/>
  <c r="Z1347" i="52"/>
  <c r="AC1346" i="52"/>
  <c r="AB1346" i="52"/>
  <c r="AA1346" i="52"/>
  <c r="Z1346" i="52"/>
  <c r="AC1345" i="52"/>
  <c r="AB1345" i="52"/>
  <c r="AA1345" i="52"/>
  <c r="Z1345" i="52"/>
  <c r="AC1344" i="52"/>
  <c r="AB1344" i="52"/>
  <c r="AA1344" i="52"/>
  <c r="Z1344" i="52"/>
  <c r="AC1343" i="52"/>
  <c r="AB1343" i="52"/>
  <c r="AA1343" i="52"/>
  <c r="Z1343" i="52"/>
  <c r="AC1342" i="52"/>
  <c r="AB1342" i="52"/>
  <c r="AA1342" i="52"/>
  <c r="Z1342" i="52"/>
  <c r="AC1341" i="52"/>
  <c r="AB1341" i="52"/>
  <c r="AA1341" i="52"/>
  <c r="Z1341" i="52"/>
  <c r="AC1340" i="52"/>
  <c r="AB1340" i="52"/>
  <c r="AA1340" i="52"/>
  <c r="Z1340" i="52"/>
  <c r="AC1339" i="52"/>
  <c r="AB1339" i="52"/>
  <c r="AA1339" i="52"/>
  <c r="Z1339" i="52"/>
  <c r="AC1338" i="52"/>
  <c r="AB1338" i="52"/>
  <c r="AA1338" i="52"/>
  <c r="Z1338" i="52"/>
  <c r="AC1337" i="52"/>
  <c r="AB1337" i="52"/>
  <c r="AA1337" i="52"/>
  <c r="Z1337" i="52"/>
  <c r="AC1336" i="52"/>
  <c r="AB1336" i="52"/>
  <c r="AA1336" i="52"/>
  <c r="Z1336" i="52"/>
  <c r="AC1335" i="52"/>
  <c r="AB1335" i="52"/>
  <c r="AA1335" i="52"/>
  <c r="Z1335" i="52"/>
  <c r="AC1334" i="52"/>
  <c r="AB1334" i="52"/>
  <c r="AA1334" i="52"/>
  <c r="Z1334" i="52"/>
  <c r="AC1333" i="52"/>
  <c r="AB1333" i="52"/>
  <c r="AA1333" i="52"/>
  <c r="Z1333" i="52"/>
  <c r="AC1332" i="52"/>
  <c r="AB1332" i="52"/>
  <c r="AA1332" i="52"/>
  <c r="Z1332" i="52"/>
  <c r="AC1331" i="52"/>
  <c r="AB1331" i="52"/>
  <c r="AA1331" i="52"/>
  <c r="Z1331" i="52"/>
  <c r="AC1330" i="52"/>
  <c r="AB1330" i="52"/>
  <c r="AA1330" i="52"/>
  <c r="Z1330" i="52"/>
  <c r="AC1329" i="52"/>
  <c r="AB1329" i="52"/>
  <c r="AA1329" i="52"/>
  <c r="Z1329" i="52"/>
  <c r="AC1328" i="52"/>
  <c r="AB1328" i="52"/>
  <c r="AA1328" i="52"/>
  <c r="Z1328" i="52"/>
  <c r="AC1327" i="52"/>
  <c r="AB1327" i="52"/>
  <c r="AA1327" i="52"/>
  <c r="Z1327" i="52"/>
  <c r="AC1326" i="52"/>
  <c r="AB1326" i="52"/>
  <c r="AA1326" i="52"/>
  <c r="Z1326" i="52"/>
  <c r="AC1325" i="52"/>
  <c r="AB1325" i="52"/>
  <c r="AA1325" i="52"/>
  <c r="Z1325" i="52"/>
  <c r="AC1324" i="52"/>
  <c r="AB1324" i="52"/>
  <c r="AA1324" i="52"/>
  <c r="Z1324" i="52"/>
  <c r="AC1323" i="52"/>
  <c r="AB1323" i="52"/>
  <c r="AA1323" i="52"/>
  <c r="Z1323" i="52"/>
  <c r="AC1322" i="52"/>
  <c r="AB1322" i="52"/>
  <c r="AA1322" i="52"/>
  <c r="Z1322" i="52"/>
  <c r="AC1321" i="52"/>
  <c r="AB1321" i="52"/>
  <c r="AA1321" i="52"/>
  <c r="Z1321" i="52"/>
  <c r="AC1320" i="52"/>
  <c r="AB1320" i="52"/>
  <c r="AA1320" i="52"/>
  <c r="Z1320" i="52"/>
  <c r="AC1319" i="52"/>
  <c r="AB1319" i="52"/>
  <c r="AA1319" i="52"/>
  <c r="Z1319" i="52"/>
  <c r="AC1318" i="52"/>
  <c r="AB1318" i="52"/>
  <c r="AA1318" i="52"/>
  <c r="Z1318" i="52"/>
  <c r="AC1317" i="52"/>
  <c r="AB1317" i="52"/>
  <c r="AA1317" i="52"/>
  <c r="Z1317" i="52"/>
  <c r="AC1316" i="52"/>
  <c r="AB1316" i="52"/>
  <c r="AA1316" i="52"/>
  <c r="Z1316" i="52"/>
  <c r="AC1315" i="52"/>
  <c r="AB1315" i="52"/>
  <c r="AA1315" i="52"/>
  <c r="Z1315" i="52"/>
  <c r="AC1314" i="52"/>
  <c r="AB1314" i="52"/>
  <c r="AA1314" i="52"/>
  <c r="Z1314" i="52"/>
  <c r="AC1313" i="52"/>
  <c r="AB1313" i="52"/>
  <c r="AA1313" i="52"/>
  <c r="Z1313" i="52"/>
  <c r="AC1312" i="52"/>
  <c r="AB1312" i="52"/>
  <c r="AA1312" i="52"/>
  <c r="Z1312" i="52"/>
  <c r="AC1311" i="52"/>
  <c r="AB1311" i="52"/>
  <c r="AA1311" i="52"/>
  <c r="Z1311" i="52"/>
  <c r="AC1310" i="52"/>
  <c r="AB1310" i="52"/>
  <c r="AA1310" i="52"/>
  <c r="Z1310" i="52"/>
  <c r="AC1309" i="52"/>
  <c r="AB1309" i="52"/>
  <c r="AA1309" i="52"/>
  <c r="Z1309" i="52"/>
  <c r="AC1308" i="52"/>
  <c r="AB1308" i="52"/>
  <c r="AA1308" i="52"/>
  <c r="Z1308" i="52"/>
  <c r="AC1307" i="52"/>
  <c r="AB1307" i="52"/>
  <c r="AA1307" i="52"/>
  <c r="Z1307" i="52"/>
  <c r="AC1306" i="52"/>
  <c r="AB1306" i="52"/>
  <c r="AA1306" i="52"/>
  <c r="Z1306" i="52"/>
  <c r="AC1305" i="52"/>
  <c r="AB1305" i="52"/>
  <c r="AA1305" i="52"/>
  <c r="Z1305" i="52"/>
  <c r="AC1304" i="52"/>
  <c r="AB1304" i="52"/>
  <c r="AA1304" i="52"/>
  <c r="Z1304" i="52"/>
  <c r="AC1303" i="52"/>
  <c r="AB1303" i="52"/>
  <c r="AA1303" i="52"/>
  <c r="Z1303" i="52"/>
  <c r="AC1302" i="52"/>
  <c r="AB1302" i="52"/>
  <c r="AA1302" i="52"/>
  <c r="Z1302" i="52"/>
  <c r="AC1301" i="52"/>
  <c r="AB1301" i="52"/>
  <c r="AA1301" i="52"/>
  <c r="Z1301" i="52"/>
  <c r="AC1300" i="52"/>
  <c r="AB1300" i="52"/>
  <c r="AA1300" i="52"/>
  <c r="Z1300" i="52"/>
  <c r="AC1299" i="52"/>
  <c r="AB1299" i="52"/>
  <c r="AA1299" i="52"/>
  <c r="Z1299" i="52"/>
  <c r="AC1298" i="52"/>
  <c r="AB1298" i="52"/>
  <c r="AA1298" i="52"/>
  <c r="Z1298" i="52"/>
  <c r="AC1297" i="52"/>
  <c r="AB1297" i="52"/>
  <c r="AA1297" i="52"/>
  <c r="Z1297" i="52"/>
  <c r="AC1296" i="52"/>
  <c r="AB1296" i="52"/>
  <c r="AA1296" i="52"/>
  <c r="Z1296" i="52"/>
  <c r="AC1295" i="52"/>
  <c r="AB1295" i="52"/>
  <c r="AA1295" i="52"/>
  <c r="Z1295" i="52"/>
  <c r="AC1294" i="52"/>
  <c r="AB1294" i="52"/>
  <c r="AA1294" i="52"/>
  <c r="Z1294" i="52"/>
  <c r="AC1293" i="52"/>
  <c r="AB1293" i="52"/>
  <c r="AA1293" i="52"/>
  <c r="Z1293" i="52"/>
  <c r="AC1292" i="52"/>
  <c r="AB1292" i="52"/>
  <c r="AA1292" i="52"/>
  <c r="Z1292" i="52"/>
  <c r="Q1292" i="52"/>
  <c r="AC1291" i="52"/>
  <c r="AB1291" i="52"/>
  <c r="AA1291" i="52"/>
  <c r="Z1291" i="52"/>
  <c r="AC1290" i="52"/>
  <c r="AB1290" i="52"/>
  <c r="AA1290" i="52"/>
  <c r="Z1290" i="52"/>
  <c r="AC1289" i="52"/>
  <c r="AB1289" i="52"/>
  <c r="AA1289" i="52"/>
  <c r="Z1289" i="52"/>
  <c r="AC1288" i="52"/>
  <c r="AB1288" i="52"/>
  <c r="AA1288" i="52"/>
  <c r="Z1288" i="52"/>
  <c r="AC1287" i="52"/>
  <c r="AB1287" i="52"/>
  <c r="AA1287" i="52"/>
  <c r="Z1287" i="52"/>
  <c r="AC1286" i="52"/>
  <c r="AB1286" i="52"/>
  <c r="AA1286" i="52"/>
  <c r="Z1286" i="52"/>
  <c r="AC1285" i="52"/>
  <c r="AB1285" i="52"/>
  <c r="AA1285" i="52"/>
  <c r="Z1285" i="52"/>
  <c r="AC1284" i="52"/>
  <c r="AB1284" i="52"/>
  <c r="AA1284" i="52"/>
  <c r="Z1284" i="52"/>
  <c r="AC1283" i="52"/>
  <c r="AB1283" i="52"/>
  <c r="AA1283" i="52"/>
  <c r="Z1283" i="52"/>
  <c r="AC1282" i="52"/>
  <c r="AB1282" i="52"/>
  <c r="AA1282" i="52"/>
  <c r="Z1282" i="52"/>
  <c r="AC1281" i="52"/>
  <c r="AB1281" i="52"/>
  <c r="AA1281" i="52"/>
  <c r="Z1281" i="52"/>
  <c r="AC1280" i="52"/>
  <c r="AB1280" i="52"/>
  <c r="AA1280" i="52"/>
  <c r="Z1280" i="52"/>
  <c r="AC1279" i="52"/>
  <c r="AB1279" i="52"/>
  <c r="AA1279" i="52"/>
  <c r="Z1279" i="52"/>
  <c r="AC1278" i="52"/>
  <c r="AB1278" i="52"/>
  <c r="AA1278" i="52"/>
  <c r="Z1278" i="52"/>
  <c r="AC1277" i="52"/>
  <c r="AB1277" i="52"/>
  <c r="AA1277" i="52"/>
  <c r="Z1277" i="52"/>
  <c r="AC1276" i="52"/>
  <c r="AB1276" i="52"/>
  <c r="AA1276" i="52"/>
  <c r="Z1276" i="52"/>
  <c r="AC1275" i="52"/>
  <c r="AB1275" i="52"/>
  <c r="AA1275" i="52"/>
  <c r="Z1275" i="52"/>
  <c r="AC1274" i="52"/>
  <c r="AB1274" i="52"/>
  <c r="AA1274" i="52"/>
  <c r="Z1274" i="52"/>
  <c r="AC1273" i="52"/>
  <c r="AB1273" i="52"/>
  <c r="AA1273" i="52"/>
  <c r="Z1273" i="52"/>
  <c r="AC1272" i="52"/>
  <c r="AB1272" i="52"/>
  <c r="AA1272" i="52"/>
  <c r="Z1272" i="52"/>
  <c r="AC1271" i="52"/>
  <c r="AB1271" i="52"/>
  <c r="AA1271" i="52"/>
  <c r="Z1271" i="52"/>
  <c r="AC1270" i="52"/>
  <c r="AB1270" i="52"/>
  <c r="AA1270" i="52"/>
  <c r="Z1270" i="52"/>
  <c r="AC1269" i="52"/>
  <c r="AB1269" i="52"/>
  <c r="AA1269" i="52"/>
  <c r="Z1269" i="52"/>
  <c r="AC1268" i="52"/>
  <c r="AB1268" i="52"/>
  <c r="AA1268" i="52"/>
  <c r="Z1268" i="52"/>
  <c r="AC1267" i="52"/>
  <c r="AB1267" i="52"/>
  <c r="AA1267" i="52"/>
  <c r="Z1267" i="52"/>
  <c r="AC1266" i="52"/>
  <c r="AB1266" i="52"/>
  <c r="AA1266" i="52"/>
  <c r="Z1266" i="52"/>
  <c r="AC1265" i="52"/>
  <c r="AB1265" i="52"/>
  <c r="AA1265" i="52"/>
  <c r="Z1265" i="52"/>
  <c r="AC1264" i="52"/>
  <c r="AB1264" i="52"/>
  <c r="AA1264" i="52"/>
  <c r="Z1264" i="52"/>
  <c r="AC1263" i="52"/>
  <c r="AB1263" i="52"/>
  <c r="AA1263" i="52"/>
  <c r="Z1263" i="52"/>
  <c r="AC1262" i="52"/>
  <c r="AB1262" i="52"/>
  <c r="AA1262" i="52"/>
  <c r="Z1262" i="52"/>
  <c r="AC1261" i="52"/>
  <c r="AB1261" i="52"/>
  <c r="AA1261" i="52"/>
  <c r="Z1261" i="52"/>
  <c r="AC1260" i="52"/>
  <c r="AB1260" i="52"/>
  <c r="AA1260" i="52"/>
  <c r="Z1260" i="52"/>
  <c r="AC1259" i="52"/>
  <c r="AB1259" i="52"/>
  <c r="AA1259" i="52"/>
  <c r="Z1259" i="52"/>
  <c r="AC1258" i="52"/>
  <c r="AB1258" i="52"/>
  <c r="AA1258" i="52"/>
  <c r="Z1258" i="52"/>
  <c r="AC1257" i="52"/>
  <c r="AB1257" i="52"/>
  <c r="AA1257" i="52"/>
  <c r="Z1257" i="52"/>
  <c r="AC1256" i="52"/>
  <c r="AB1256" i="52"/>
  <c r="AA1256" i="52"/>
  <c r="Z1256" i="52"/>
  <c r="AC1255" i="52"/>
  <c r="AB1255" i="52"/>
  <c r="AA1255" i="52"/>
  <c r="Z1255" i="52"/>
  <c r="AC1254" i="52"/>
  <c r="AB1254" i="52"/>
  <c r="AA1254" i="52"/>
  <c r="Z1254" i="52"/>
  <c r="AC1253" i="52"/>
  <c r="AB1253" i="52"/>
  <c r="AA1253" i="52"/>
  <c r="Z1253" i="52"/>
  <c r="AC1252" i="52"/>
  <c r="AB1252" i="52"/>
  <c r="AA1252" i="52"/>
  <c r="Z1252" i="52"/>
  <c r="AC1251" i="52"/>
  <c r="AB1251" i="52"/>
  <c r="AA1251" i="52"/>
  <c r="Z1251" i="52"/>
  <c r="AC1250" i="52"/>
  <c r="AB1250" i="52"/>
  <c r="AA1250" i="52"/>
  <c r="Z1250" i="52"/>
  <c r="AC1249" i="52"/>
  <c r="AB1249" i="52"/>
  <c r="AA1249" i="52"/>
  <c r="Z1249" i="52"/>
  <c r="AC1248" i="52"/>
  <c r="AB1248" i="52"/>
  <c r="AA1248" i="52"/>
  <c r="Z1248" i="52"/>
  <c r="AC1247" i="52"/>
  <c r="AB1247" i="52"/>
  <c r="AA1247" i="52"/>
  <c r="Z1247" i="52"/>
  <c r="AC1246" i="52"/>
  <c r="AB1246" i="52"/>
  <c r="AA1246" i="52"/>
  <c r="Z1246" i="52"/>
  <c r="AC1245" i="52"/>
  <c r="AB1245" i="52"/>
  <c r="AA1245" i="52"/>
  <c r="Z1245" i="52"/>
  <c r="AC1244" i="52"/>
  <c r="AB1244" i="52"/>
  <c r="AA1244" i="52"/>
  <c r="Z1244" i="52"/>
  <c r="AC1243" i="52"/>
  <c r="AB1243" i="52"/>
  <c r="AA1243" i="52"/>
  <c r="Z1243" i="52"/>
  <c r="AC1242" i="52"/>
  <c r="AB1242" i="52"/>
  <c r="AA1242" i="52"/>
  <c r="Z1242" i="52"/>
  <c r="AC1241" i="52"/>
  <c r="AB1241" i="52"/>
  <c r="AA1241" i="52"/>
  <c r="Z1241" i="52"/>
  <c r="AC1240" i="52"/>
  <c r="AB1240" i="52"/>
  <c r="AA1240" i="52"/>
  <c r="Z1240" i="52"/>
  <c r="AC1239" i="52"/>
  <c r="AB1239" i="52"/>
  <c r="AA1239" i="52"/>
  <c r="Z1239" i="52"/>
  <c r="AC1238" i="52"/>
  <c r="AB1238" i="52"/>
  <c r="AA1238" i="52"/>
  <c r="Z1238" i="52"/>
  <c r="AC1237" i="52"/>
  <c r="AB1237" i="52"/>
  <c r="AA1237" i="52"/>
  <c r="Z1237" i="52"/>
  <c r="AC1236" i="52"/>
  <c r="AB1236" i="52"/>
  <c r="AA1236" i="52"/>
  <c r="Z1236" i="52"/>
  <c r="AC1235" i="52"/>
  <c r="AB1235" i="52"/>
  <c r="AA1235" i="52"/>
  <c r="Z1235" i="52"/>
  <c r="AC1234" i="52"/>
  <c r="AB1234" i="52"/>
  <c r="AA1234" i="52"/>
  <c r="Z1234" i="52"/>
  <c r="AC1233" i="52"/>
  <c r="AB1233" i="52"/>
  <c r="AA1233" i="52"/>
  <c r="Z1233" i="52"/>
  <c r="AC1232" i="52"/>
  <c r="AB1232" i="52"/>
  <c r="AA1232" i="52"/>
  <c r="Z1232" i="52"/>
  <c r="AC1231" i="52"/>
  <c r="AB1231" i="52"/>
  <c r="AA1231" i="52"/>
  <c r="Z1231" i="52"/>
  <c r="AC1230" i="52"/>
  <c r="AB1230" i="52"/>
  <c r="AA1230" i="52"/>
  <c r="Z1230" i="52"/>
  <c r="AC1229" i="52"/>
  <c r="AB1229" i="52"/>
  <c r="AA1229" i="52"/>
  <c r="Z1229" i="52"/>
  <c r="AC1228" i="52"/>
  <c r="AB1228" i="52"/>
  <c r="AA1228" i="52"/>
  <c r="Z1228" i="52"/>
  <c r="AC1227" i="52"/>
  <c r="AB1227" i="52"/>
  <c r="AA1227" i="52"/>
  <c r="Z1227" i="52"/>
  <c r="AC1226" i="52"/>
  <c r="AB1226" i="52"/>
  <c r="AA1226" i="52"/>
  <c r="Z1226" i="52"/>
  <c r="AC1225" i="52"/>
  <c r="AB1225" i="52"/>
  <c r="AA1225" i="52"/>
  <c r="Z1225" i="52"/>
  <c r="AC1224" i="52"/>
  <c r="AB1224" i="52"/>
  <c r="AA1224" i="52"/>
  <c r="Z1224" i="52"/>
  <c r="AC1223" i="52"/>
  <c r="AB1223" i="52"/>
  <c r="AA1223" i="52"/>
  <c r="Z1223" i="52"/>
  <c r="AC1222" i="52"/>
  <c r="AB1222" i="52"/>
  <c r="AA1222" i="52"/>
  <c r="Z1222" i="52"/>
  <c r="AC1221" i="52"/>
  <c r="AB1221" i="52"/>
  <c r="AA1221" i="52"/>
  <c r="Z1221" i="52"/>
  <c r="AC1220" i="52"/>
  <c r="AB1220" i="52"/>
  <c r="AA1220" i="52"/>
  <c r="Z1220" i="52"/>
  <c r="AC1219" i="52"/>
  <c r="AB1219" i="52"/>
  <c r="AA1219" i="52"/>
  <c r="Z1219" i="52"/>
  <c r="AC1218" i="52"/>
  <c r="AB1218" i="52"/>
  <c r="AA1218" i="52"/>
  <c r="Z1218" i="52"/>
  <c r="AC1217" i="52"/>
  <c r="AB1217" i="52"/>
  <c r="AA1217" i="52"/>
  <c r="Z1217" i="52"/>
  <c r="AC1216" i="52"/>
  <c r="AB1216" i="52"/>
  <c r="AA1216" i="52"/>
  <c r="Z1216" i="52"/>
  <c r="AC1215" i="52"/>
  <c r="AB1215" i="52"/>
  <c r="AA1215" i="52"/>
  <c r="Z1215" i="52"/>
  <c r="AC1214" i="52"/>
  <c r="AB1214" i="52"/>
  <c r="AA1214" i="52"/>
  <c r="Z1214" i="52"/>
  <c r="AC1213" i="52"/>
  <c r="AB1213" i="52"/>
  <c r="AA1213" i="52"/>
  <c r="Z1213" i="52"/>
  <c r="AC1212" i="52"/>
  <c r="AB1212" i="52"/>
  <c r="AA1212" i="52"/>
  <c r="Z1212" i="52"/>
  <c r="AC1211" i="52"/>
  <c r="AB1211" i="52"/>
  <c r="AA1211" i="52"/>
  <c r="Z1211" i="52"/>
  <c r="AC1210" i="52"/>
  <c r="AB1210" i="52"/>
  <c r="AA1210" i="52"/>
  <c r="Z1210" i="52"/>
  <c r="AC1209" i="52"/>
  <c r="AB1209" i="52"/>
  <c r="AA1209" i="52"/>
  <c r="Z1209" i="52"/>
  <c r="AC1208" i="52"/>
  <c r="AB1208" i="52"/>
  <c r="AA1208" i="52"/>
  <c r="Z1208" i="52"/>
  <c r="AC1207" i="52"/>
  <c r="AB1207" i="52"/>
  <c r="AA1207" i="52"/>
  <c r="Z1207" i="52"/>
  <c r="AC1206" i="52"/>
  <c r="AB1206" i="52"/>
  <c r="AA1206" i="52"/>
  <c r="Z1206" i="52"/>
  <c r="AC1205" i="52"/>
  <c r="AB1205" i="52"/>
  <c r="AA1205" i="52"/>
  <c r="Z1205" i="52"/>
  <c r="AC1204" i="52"/>
  <c r="AB1204" i="52"/>
  <c r="AA1204" i="52"/>
  <c r="Z1204" i="52"/>
  <c r="AC1203" i="52"/>
  <c r="AB1203" i="52"/>
  <c r="AA1203" i="52"/>
  <c r="Z1203" i="52"/>
  <c r="AC1202" i="52"/>
  <c r="AB1202" i="52"/>
  <c r="AA1202" i="52"/>
  <c r="Z1202" i="52"/>
  <c r="AC1201" i="52"/>
  <c r="AB1201" i="52"/>
  <c r="AA1201" i="52"/>
  <c r="Z1201" i="52"/>
  <c r="AC1200" i="52"/>
  <c r="AB1200" i="52"/>
  <c r="AA1200" i="52"/>
  <c r="Z1200" i="52"/>
  <c r="AC1199" i="52"/>
  <c r="AB1199" i="52"/>
  <c r="AA1199" i="52"/>
  <c r="Z1199" i="52"/>
  <c r="AC1198" i="52"/>
  <c r="AB1198" i="52"/>
  <c r="AA1198" i="52"/>
  <c r="Z1198" i="52"/>
  <c r="AC1197" i="52"/>
  <c r="AB1197" i="52"/>
  <c r="AA1197" i="52"/>
  <c r="Z1197" i="52"/>
  <c r="AC1196" i="52"/>
  <c r="AB1196" i="52"/>
  <c r="AA1196" i="52"/>
  <c r="Z1196" i="52"/>
  <c r="AC1195" i="52"/>
  <c r="AB1195" i="52"/>
  <c r="AA1195" i="52"/>
  <c r="Z1195" i="52"/>
  <c r="AC1194" i="52"/>
  <c r="AB1194" i="52"/>
  <c r="AA1194" i="52"/>
  <c r="Z1194" i="52"/>
  <c r="AC1193" i="52"/>
  <c r="AB1193" i="52"/>
  <c r="AA1193" i="52"/>
  <c r="Z1193" i="52"/>
  <c r="AC1192" i="52"/>
  <c r="AB1192" i="52"/>
  <c r="AA1192" i="52"/>
  <c r="Z1192" i="52"/>
  <c r="AC1191" i="52"/>
  <c r="AB1191" i="52"/>
  <c r="AA1191" i="52"/>
  <c r="Z1191" i="52"/>
  <c r="AC1190" i="52"/>
  <c r="AB1190" i="52"/>
  <c r="AA1190" i="52"/>
  <c r="Z1190" i="52"/>
  <c r="AC1189" i="52"/>
  <c r="AB1189" i="52"/>
  <c r="AA1189" i="52"/>
  <c r="Z1189" i="52"/>
  <c r="AC1188" i="52"/>
  <c r="AB1188" i="52"/>
  <c r="AA1188" i="52"/>
  <c r="Z1188" i="52"/>
  <c r="AC1187" i="52"/>
  <c r="AB1187" i="52"/>
  <c r="AA1187" i="52"/>
  <c r="Z1187" i="52"/>
  <c r="AC1186" i="52"/>
  <c r="AB1186" i="52"/>
  <c r="AA1186" i="52"/>
  <c r="Z1186" i="52"/>
  <c r="AC1185" i="52"/>
  <c r="AB1185" i="52"/>
  <c r="AA1185" i="52"/>
  <c r="Z1185" i="52"/>
  <c r="AC1184" i="52"/>
  <c r="AB1184" i="52"/>
  <c r="AA1184" i="52"/>
  <c r="Z1184" i="52"/>
  <c r="AC1183" i="52"/>
  <c r="AB1183" i="52"/>
  <c r="AA1183" i="52"/>
  <c r="Z1183" i="52"/>
  <c r="AC1182" i="52"/>
  <c r="AB1182" i="52"/>
  <c r="AA1182" i="52"/>
  <c r="Z1182" i="52"/>
  <c r="AC1181" i="52"/>
  <c r="AB1181" i="52"/>
  <c r="AA1181" i="52"/>
  <c r="Z1181" i="52"/>
  <c r="AC1180" i="52"/>
  <c r="AB1180" i="52"/>
  <c r="AA1180" i="52"/>
  <c r="Z1180" i="52"/>
  <c r="AC1179" i="52"/>
  <c r="AB1179" i="52"/>
  <c r="AA1179" i="52"/>
  <c r="Z1179" i="52"/>
  <c r="AC1178" i="52"/>
  <c r="AB1178" i="52"/>
  <c r="AA1178" i="52"/>
  <c r="Z1178" i="52"/>
  <c r="AC1177" i="52"/>
  <c r="AB1177" i="52"/>
  <c r="AA1177" i="52"/>
  <c r="Z1177" i="52"/>
  <c r="AC1176" i="52"/>
  <c r="AB1176" i="52"/>
  <c r="AA1176" i="52"/>
  <c r="Z1176" i="52"/>
  <c r="AC1175" i="52"/>
  <c r="AB1175" i="52"/>
  <c r="AA1175" i="52"/>
  <c r="Z1175" i="52"/>
  <c r="AC1174" i="52"/>
  <c r="AB1174" i="52"/>
  <c r="AA1174" i="52"/>
  <c r="Z1174" i="52"/>
  <c r="AC1173" i="52"/>
  <c r="AB1173" i="52"/>
  <c r="AA1173" i="52"/>
  <c r="Z1173" i="52"/>
  <c r="Q1173" i="52"/>
  <c r="AC1172" i="52"/>
  <c r="AB1172" i="52"/>
  <c r="AA1172" i="52"/>
  <c r="Z1172" i="52"/>
  <c r="AC1171" i="52"/>
  <c r="AB1171" i="52"/>
  <c r="AA1171" i="52"/>
  <c r="Z1171" i="52"/>
  <c r="AC1170" i="52"/>
  <c r="AB1170" i="52"/>
  <c r="AA1170" i="52"/>
  <c r="Z1170" i="52"/>
  <c r="AC1169" i="52"/>
  <c r="AB1169" i="52"/>
  <c r="AA1169" i="52"/>
  <c r="Z1169" i="52"/>
  <c r="AC1168" i="52"/>
  <c r="AB1168" i="52"/>
  <c r="AA1168" i="52"/>
  <c r="Z1168" i="52"/>
  <c r="AC1167" i="52"/>
  <c r="AB1167" i="52"/>
  <c r="AA1167" i="52"/>
  <c r="Z1167" i="52"/>
  <c r="AC1166" i="52"/>
  <c r="AB1166" i="52"/>
  <c r="AA1166" i="52"/>
  <c r="Z1166" i="52"/>
  <c r="AC1165" i="52"/>
  <c r="AB1165" i="52"/>
  <c r="AA1165" i="52"/>
  <c r="Z1165" i="52"/>
  <c r="AC1164" i="52"/>
  <c r="AB1164" i="52"/>
  <c r="AA1164" i="52"/>
  <c r="Z1164" i="52"/>
  <c r="AC1163" i="52"/>
  <c r="AB1163" i="52"/>
  <c r="AA1163" i="52"/>
  <c r="Z1163" i="52"/>
  <c r="AC1162" i="52"/>
  <c r="AB1162" i="52"/>
  <c r="AA1162" i="52"/>
  <c r="Z1162" i="52"/>
  <c r="AC1161" i="52"/>
  <c r="AB1161" i="52"/>
  <c r="AA1161" i="52"/>
  <c r="Z1161" i="52"/>
  <c r="AC1160" i="52"/>
  <c r="AB1160" i="52"/>
  <c r="AA1160" i="52"/>
  <c r="Z1160" i="52"/>
  <c r="AC1159" i="52"/>
  <c r="AB1159" i="52"/>
  <c r="AA1159" i="52"/>
  <c r="Z1159" i="52"/>
  <c r="AC1158" i="52"/>
  <c r="AB1158" i="52"/>
  <c r="AA1158" i="52"/>
  <c r="Z1158" i="52"/>
  <c r="AC1157" i="52"/>
  <c r="AB1157" i="52"/>
  <c r="AA1157" i="52"/>
  <c r="Z1157" i="52"/>
  <c r="AC1156" i="52"/>
  <c r="AB1156" i="52"/>
  <c r="AA1156" i="52"/>
  <c r="Z1156" i="52"/>
  <c r="AC1155" i="52"/>
  <c r="AB1155" i="52"/>
  <c r="AA1155" i="52"/>
  <c r="Z1155" i="52"/>
  <c r="AC1154" i="52"/>
  <c r="AB1154" i="52"/>
  <c r="AA1154" i="52"/>
  <c r="Z1154" i="52"/>
  <c r="AC1153" i="52"/>
  <c r="AB1153" i="52"/>
  <c r="AA1153" i="52"/>
  <c r="Z1153" i="52"/>
  <c r="AC1152" i="52"/>
  <c r="AB1152" i="52"/>
  <c r="AA1152" i="52"/>
  <c r="Z1152" i="52"/>
  <c r="AC1151" i="52"/>
  <c r="AB1151" i="52"/>
  <c r="AA1151" i="52"/>
  <c r="Z1151" i="52"/>
  <c r="AC1150" i="52"/>
  <c r="AB1150" i="52"/>
  <c r="AA1150" i="52"/>
  <c r="Z1150" i="52"/>
  <c r="AC1149" i="52"/>
  <c r="AB1149" i="52"/>
  <c r="AA1149" i="52"/>
  <c r="Z1149" i="52"/>
  <c r="AC1148" i="52"/>
  <c r="AB1148" i="52"/>
  <c r="AA1148" i="52"/>
  <c r="Z1148" i="52"/>
  <c r="AC1147" i="52"/>
  <c r="AB1147" i="52"/>
  <c r="AA1147" i="52"/>
  <c r="Z1147" i="52"/>
  <c r="AC1146" i="52"/>
  <c r="AB1146" i="52"/>
  <c r="AA1146" i="52"/>
  <c r="Z1146" i="52"/>
  <c r="AC1145" i="52"/>
  <c r="AB1145" i="52"/>
  <c r="AA1145" i="52"/>
  <c r="Z1145" i="52"/>
  <c r="AC1144" i="52"/>
  <c r="AB1144" i="52"/>
  <c r="AA1144" i="52"/>
  <c r="Z1144" i="52"/>
  <c r="AC1143" i="52"/>
  <c r="AB1143" i="52"/>
  <c r="AA1143" i="52"/>
  <c r="Z1143" i="52"/>
  <c r="AC1142" i="52"/>
  <c r="AB1142" i="52"/>
  <c r="AA1142" i="52"/>
  <c r="Z1142" i="52"/>
  <c r="AC1141" i="52"/>
  <c r="AB1141" i="52"/>
  <c r="AA1141" i="52"/>
  <c r="Z1141" i="52"/>
  <c r="AC1140" i="52"/>
  <c r="AB1140" i="52"/>
  <c r="AA1140" i="52"/>
  <c r="Z1140" i="52"/>
  <c r="AC1139" i="52"/>
  <c r="AB1139" i="52"/>
  <c r="AA1139" i="52"/>
  <c r="Z1139" i="52"/>
  <c r="AC1138" i="52"/>
  <c r="AB1138" i="52"/>
  <c r="AA1138" i="52"/>
  <c r="Z1138" i="52"/>
  <c r="AC1137" i="52"/>
  <c r="AB1137" i="52"/>
  <c r="AA1137" i="52"/>
  <c r="Z1137" i="52"/>
  <c r="AC1136" i="52"/>
  <c r="AB1136" i="52"/>
  <c r="AA1136" i="52"/>
  <c r="Z1136" i="52"/>
  <c r="AC1135" i="52"/>
  <c r="AB1135" i="52"/>
  <c r="AA1135" i="52"/>
  <c r="Z1135" i="52"/>
  <c r="AC1134" i="52"/>
  <c r="AB1134" i="52"/>
  <c r="AA1134" i="52"/>
  <c r="Z1134" i="52"/>
  <c r="AC1133" i="52"/>
  <c r="AB1133" i="52"/>
  <c r="AA1133" i="52"/>
  <c r="Z1133" i="52"/>
  <c r="AC1132" i="52"/>
  <c r="AB1132" i="52"/>
  <c r="AA1132" i="52"/>
  <c r="Z1132" i="52"/>
  <c r="AC1131" i="52"/>
  <c r="AB1131" i="52"/>
  <c r="AA1131" i="52"/>
  <c r="Z1131" i="52"/>
  <c r="AC1130" i="52"/>
  <c r="AB1130" i="52"/>
  <c r="AA1130" i="52"/>
  <c r="Z1130" i="52"/>
  <c r="AC1129" i="52"/>
  <c r="AB1129" i="52"/>
  <c r="AA1129" i="52"/>
  <c r="Z1129" i="52"/>
  <c r="AC1128" i="52"/>
  <c r="AB1128" i="52"/>
  <c r="AA1128" i="52"/>
  <c r="Z1128" i="52"/>
  <c r="AC1127" i="52"/>
  <c r="AB1127" i="52"/>
  <c r="AA1127" i="52"/>
  <c r="Z1127" i="52"/>
  <c r="AC1126" i="52"/>
  <c r="AB1126" i="52"/>
  <c r="AA1126" i="52"/>
  <c r="Z1126" i="52"/>
  <c r="AC1125" i="52"/>
  <c r="AB1125" i="52"/>
  <c r="AA1125" i="52"/>
  <c r="Z1125" i="52"/>
  <c r="AC1124" i="52"/>
  <c r="AB1124" i="52"/>
  <c r="AA1124" i="52"/>
  <c r="Z1124" i="52"/>
  <c r="AC1123" i="52"/>
  <c r="AB1123" i="52"/>
  <c r="AA1123" i="52"/>
  <c r="Z1123" i="52"/>
  <c r="AC1122" i="52"/>
  <c r="AB1122" i="52"/>
  <c r="AA1122" i="52"/>
  <c r="Z1122" i="52"/>
  <c r="AC1121" i="52"/>
  <c r="AB1121" i="52"/>
  <c r="AA1121" i="52"/>
  <c r="Z1121" i="52"/>
  <c r="AC1120" i="52"/>
  <c r="AB1120" i="52"/>
  <c r="AA1120" i="52"/>
  <c r="Z1120" i="52"/>
  <c r="AC1119" i="52"/>
  <c r="AB1119" i="52"/>
  <c r="AA1119" i="52"/>
  <c r="Z1119" i="52"/>
  <c r="AC1118" i="52"/>
  <c r="AB1118" i="52"/>
  <c r="AA1118" i="52"/>
  <c r="Z1118" i="52"/>
  <c r="AC1117" i="52"/>
  <c r="AB1117" i="52"/>
  <c r="AA1117" i="52"/>
  <c r="Z1117" i="52"/>
  <c r="AC1116" i="52"/>
  <c r="AB1116" i="52"/>
  <c r="AA1116" i="52"/>
  <c r="Z1116" i="52"/>
  <c r="AC1115" i="52"/>
  <c r="AB1115" i="52"/>
  <c r="AA1115" i="52"/>
  <c r="Z1115" i="52"/>
  <c r="AC1114" i="52"/>
  <c r="AB1114" i="52"/>
  <c r="AA1114" i="52"/>
  <c r="Z1114" i="52"/>
  <c r="AC1113" i="52"/>
  <c r="AB1113" i="52"/>
  <c r="AA1113" i="52"/>
  <c r="Z1113" i="52"/>
  <c r="AC1112" i="52"/>
  <c r="AB1112" i="52"/>
  <c r="AA1112" i="52"/>
  <c r="Z1112" i="52"/>
  <c r="AC1111" i="52"/>
  <c r="AB1111" i="52"/>
  <c r="AA1111" i="52"/>
  <c r="Z1111" i="52"/>
  <c r="AC1110" i="52"/>
  <c r="AB1110" i="52"/>
  <c r="AA1110" i="52"/>
  <c r="Z1110" i="52"/>
  <c r="AC1109" i="52"/>
  <c r="AB1109" i="52"/>
  <c r="AA1109" i="52"/>
  <c r="Z1109" i="52"/>
  <c r="AC1108" i="52"/>
  <c r="AB1108" i="52"/>
  <c r="AA1108" i="52"/>
  <c r="Z1108" i="52"/>
  <c r="AC1107" i="52"/>
  <c r="AB1107" i="52"/>
  <c r="AA1107" i="52"/>
  <c r="Z1107" i="52"/>
  <c r="AC1106" i="52"/>
  <c r="AB1106" i="52"/>
  <c r="AA1106" i="52"/>
  <c r="Z1106" i="52"/>
  <c r="AC1105" i="52"/>
  <c r="AB1105" i="52"/>
  <c r="AA1105" i="52"/>
  <c r="Z1105" i="52"/>
  <c r="AC1104" i="52"/>
  <c r="AB1104" i="52"/>
  <c r="AA1104" i="52"/>
  <c r="Z1104" i="52"/>
  <c r="AC1103" i="52"/>
  <c r="AB1103" i="52"/>
  <c r="AA1103" i="52"/>
  <c r="Z1103" i="52"/>
  <c r="AC1102" i="52"/>
  <c r="AB1102" i="52"/>
  <c r="AA1102" i="52"/>
  <c r="Z1102" i="52"/>
  <c r="AC1101" i="52"/>
  <c r="AB1101" i="52"/>
  <c r="AA1101" i="52"/>
  <c r="Z1101" i="52"/>
  <c r="AC1100" i="52"/>
  <c r="AB1100" i="52"/>
  <c r="AA1100" i="52"/>
  <c r="Z1100" i="52"/>
  <c r="AC1099" i="52"/>
  <c r="AB1099" i="52"/>
  <c r="AA1099" i="52"/>
  <c r="Z1099" i="52"/>
  <c r="AC1098" i="52"/>
  <c r="AB1098" i="52"/>
  <c r="AA1098" i="52"/>
  <c r="Z1098" i="52"/>
  <c r="AC1097" i="52"/>
  <c r="AB1097" i="52"/>
  <c r="AA1097" i="52"/>
  <c r="Z1097" i="52"/>
  <c r="AC1096" i="52"/>
  <c r="AB1096" i="52"/>
  <c r="AA1096" i="52"/>
  <c r="Z1096" i="52"/>
  <c r="AC1095" i="52"/>
  <c r="AB1095" i="52"/>
  <c r="AA1095" i="52"/>
  <c r="Z1095" i="52"/>
  <c r="AC1094" i="52"/>
  <c r="AB1094" i="52"/>
  <c r="AA1094" i="52"/>
  <c r="Z1094" i="52"/>
  <c r="AC1093" i="52"/>
  <c r="AB1093" i="52"/>
  <c r="AA1093" i="52"/>
  <c r="Z1093" i="52"/>
  <c r="AC1092" i="52"/>
  <c r="AB1092" i="52"/>
  <c r="AA1092" i="52"/>
  <c r="Z1092" i="52"/>
  <c r="AC1091" i="52"/>
  <c r="AB1091" i="52"/>
  <c r="AA1091" i="52"/>
  <c r="Z1091" i="52"/>
  <c r="AC1090" i="52"/>
  <c r="AB1090" i="52"/>
  <c r="AA1090" i="52"/>
  <c r="Z1090" i="52"/>
  <c r="AC1089" i="52"/>
  <c r="AB1089" i="52"/>
  <c r="AA1089" i="52"/>
  <c r="Z1089" i="52"/>
  <c r="AC1088" i="52"/>
  <c r="AB1088" i="52"/>
  <c r="AA1088" i="52"/>
  <c r="Z1088" i="52"/>
  <c r="AC1087" i="52"/>
  <c r="AB1087" i="52"/>
  <c r="AA1087" i="52"/>
  <c r="Z1087" i="52"/>
  <c r="AC1086" i="52"/>
  <c r="AB1086" i="52"/>
  <c r="AA1086" i="52"/>
  <c r="Z1086" i="52"/>
  <c r="AC1085" i="52"/>
  <c r="AB1085" i="52"/>
  <c r="AA1085" i="52"/>
  <c r="Z1085" i="52"/>
  <c r="AC1084" i="52"/>
  <c r="AB1084" i="52"/>
  <c r="AA1084" i="52"/>
  <c r="Z1084" i="52"/>
  <c r="AC1083" i="52"/>
  <c r="AB1083" i="52"/>
  <c r="AA1083" i="52"/>
  <c r="Z1083" i="52"/>
  <c r="AC1082" i="52"/>
  <c r="AB1082" i="52"/>
  <c r="AA1082" i="52"/>
  <c r="Z1082" i="52"/>
  <c r="AC1081" i="52"/>
  <c r="AB1081" i="52"/>
  <c r="AA1081" i="52"/>
  <c r="Z1081" i="52"/>
  <c r="AC1080" i="52"/>
  <c r="AB1080" i="52"/>
  <c r="AA1080" i="52"/>
  <c r="Z1080" i="52"/>
  <c r="AC1079" i="52"/>
  <c r="AB1079" i="52"/>
  <c r="AA1079" i="52"/>
  <c r="Z1079" i="52"/>
  <c r="AC1078" i="52"/>
  <c r="AB1078" i="52"/>
  <c r="AA1078" i="52"/>
  <c r="Z1078" i="52"/>
  <c r="AC1077" i="52"/>
  <c r="AB1077" i="52"/>
  <c r="AA1077" i="52"/>
  <c r="Z1077" i="52"/>
  <c r="AC1076" i="52"/>
  <c r="AB1076" i="52"/>
  <c r="AA1076" i="52"/>
  <c r="Z1076" i="52"/>
  <c r="AC1075" i="52"/>
  <c r="AB1075" i="52"/>
  <c r="AA1075" i="52"/>
  <c r="Z1075" i="52"/>
  <c r="AC1074" i="52"/>
  <c r="AB1074" i="52"/>
  <c r="AA1074" i="52"/>
  <c r="Z1074" i="52"/>
  <c r="AC1073" i="52"/>
  <c r="AB1073" i="52"/>
  <c r="AA1073" i="52"/>
  <c r="Z1073" i="52"/>
  <c r="AC1072" i="52"/>
  <c r="AB1072" i="52"/>
  <c r="AA1072" i="52"/>
  <c r="Z1072" i="52"/>
  <c r="AC1071" i="52"/>
  <c r="AB1071" i="52"/>
  <c r="AA1071" i="52"/>
  <c r="Z1071" i="52"/>
  <c r="AC1070" i="52"/>
  <c r="AB1070" i="52"/>
  <c r="AA1070" i="52"/>
  <c r="Z1070" i="52"/>
  <c r="AC1069" i="52"/>
  <c r="AB1069" i="52"/>
  <c r="AA1069" i="52"/>
  <c r="Z1069" i="52"/>
  <c r="AC1068" i="52"/>
  <c r="AB1068" i="52"/>
  <c r="AA1068" i="52"/>
  <c r="Z1068" i="52"/>
  <c r="AC1067" i="52"/>
  <c r="AB1067" i="52"/>
  <c r="AA1067" i="52"/>
  <c r="Z1067" i="52"/>
  <c r="AC1066" i="52"/>
  <c r="AB1066" i="52"/>
  <c r="AA1066" i="52"/>
  <c r="Z1066" i="52"/>
  <c r="AC1065" i="52"/>
  <c r="AB1065" i="52"/>
  <c r="AA1065" i="52"/>
  <c r="Z1065" i="52"/>
  <c r="AC1064" i="52"/>
  <c r="AB1064" i="52"/>
  <c r="AA1064" i="52"/>
  <c r="Z1064" i="52"/>
  <c r="AC1063" i="52"/>
  <c r="AB1063" i="52"/>
  <c r="AA1063" i="52"/>
  <c r="Z1063" i="52"/>
  <c r="AC1062" i="52"/>
  <c r="AB1062" i="52"/>
  <c r="AA1062" i="52"/>
  <c r="Z1062" i="52"/>
  <c r="AC1061" i="52"/>
  <c r="AB1061" i="52"/>
  <c r="AA1061" i="52"/>
  <c r="Z1061" i="52"/>
  <c r="AC1060" i="52"/>
  <c r="AB1060" i="52"/>
  <c r="AA1060" i="52"/>
  <c r="Z1060" i="52"/>
  <c r="AC1059" i="52"/>
  <c r="AB1059" i="52"/>
  <c r="AA1059" i="52"/>
  <c r="Z1059" i="52"/>
  <c r="AC1058" i="52"/>
  <c r="AB1058" i="52"/>
  <c r="AA1058" i="52"/>
  <c r="Z1058" i="52"/>
  <c r="AC1057" i="52"/>
  <c r="AB1057" i="52"/>
  <c r="AA1057" i="52"/>
  <c r="Z1057" i="52"/>
  <c r="AC1056" i="52"/>
  <c r="AB1056" i="52"/>
  <c r="AA1056" i="52"/>
  <c r="Z1056" i="52"/>
  <c r="AC1055" i="52"/>
  <c r="AB1055" i="52"/>
  <c r="AA1055" i="52"/>
  <c r="Z1055" i="52"/>
  <c r="AC1054" i="52"/>
  <c r="AB1054" i="52"/>
  <c r="AA1054" i="52"/>
  <c r="Z1054" i="52"/>
  <c r="AC1053" i="52"/>
  <c r="AB1053" i="52"/>
  <c r="AA1053" i="52"/>
  <c r="Z1053" i="52"/>
  <c r="AC1052" i="52"/>
  <c r="AB1052" i="52"/>
  <c r="AA1052" i="52"/>
  <c r="Z1052" i="52"/>
  <c r="AC1051" i="52"/>
  <c r="AB1051" i="52"/>
  <c r="AA1051" i="52"/>
  <c r="Z1051" i="52"/>
  <c r="AC1050" i="52"/>
  <c r="AB1050" i="52"/>
  <c r="AA1050" i="52"/>
  <c r="Z1050" i="52"/>
  <c r="AC1049" i="52"/>
  <c r="AB1049" i="52"/>
  <c r="AA1049" i="52"/>
  <c r="Z1049" i="52"/>
  <c r="AC1048" i="52"/>
  <c r="AB1048" i="52"/>
  <c r="AA1048" i="52"/>
  <c r="Z1048" i="52"/>
  <c r="AC1047" i="52"/>
  <c r="AB1047" i="52"/>
  <c r="AA1047" i="52"/>
  <c r="Z1047" i="52"/>
  <c r="AC1046" i="52"/>
  <c r="AB1046" i="52"/>
  <c r="AA1046" i="52"/>
  <c r="Z1046" i="52"/>
  <c r="AC1045" i="52"/>
  <c r="AB1045" i="52"/>
  <c r="AA1045" i="52"/>
  <c r="Z1045" i="52"/>
  <c r="AC1044" i="52"/>
  <c r="AB1044" i="52"/>
  <c r="AA1044" i="52"/>
  <c r="Z1044" i="52"/>
  <c r="AC1043" i="52"/>
  <c r="AB1043" i="52"/>
  <c r="AA1043" i="52"/>
  <c r="Z1043" i="52"/>
  <c r="AC1042" i="52"/>
  <c r="AB1042" i="52"/>
  <c r="AA1042" i="52"/>
  <c r="Z1042" i="52"/>
  <c r="AC1041" i="52"/>
  <c r="AB1041" i="52"/>
  <c r="AA1041" i="52"/>
  <c r="Z1041" i="52"/>
  <c r="AC1040" i="52"/>
  <c r="AB1040" i="52"/>
  <c r="AA1040" i="52"/>
  <c r="Z1040" i="52"/>
  <c r="AC1039" i="52"/>
  <c r="AB1039" i="52"/>
  <c r="AA1039" i="52"/>
  <c r="Z1039" i="52"/>
  <c r="AC1038" i="52"/>
  <c r="AB1038" i="52"/>
  <c r="AA1038" i="52"/>
  <c r="Z1038" i="52"/>
  <c r="AC1037" i="52"/>
  <c r="AB1037" i="52"/>
  <c r="AA1037" i="52"/>
  <c r="Z1037" i="52"/>
  <c r="AC1036" i="52"/>
  <c r="AB1036" i="52"/>
  <c r="AA1036" i="52"/>
  <c r="Z1036" i="52"/>
  <c r="AC1035" i="52"/>
  <c r="AB1035" i="52"/>
  <c r="AA1035" i="52"/>
  <c r="Z1035" i="52"/>
  <c r="AC1034" i="52"/>
  <c r="AB1034" i="52"/>
  <c r="AA1034" i="52"/>
  <c r="Z1034" i="52"/>
  <c r="AC1033" i="52"/>
  <c r="AB1033" i="52"/>
  <c r="AA1033" i="52"/>
  <c r="Z1033" i="52"/>
  <c r="AC1032" i="52"/>
  <c r="AB1032" i="52"/>
  <c r="AA1032" i="52"/>
  <c r="Z1032" i="52"/>
  <c r="AC1031" i="52"/>
  <c r="AB1031" i="52"/>
  <c r="AA1031" i="52"/>
  <c r="Z1031" i="52"/>
  <c r="AC1030" i="52"/>
  <c r="AB1030" i="52"/>
  <c r="AA1030" i="52"/>
  <c r="Z1030" i="52"/>
  <c r="AC1029" i="52"/>
  <c r="AB1029" i="52"/>
  <c r="AA1029" i="52"/>
  <c r="Z1029" i="52"/>
  <c r="AC1028" i="52"/>
  <c r="AB1028" i="52"/>
  <c r="AA1028" i="52"/>
  <c r="Z1028" i="52"/>
  <c r="AC1027" i="52"/>
  <c r="AB1027" i="52"/>
  <c r="AA1027" i="52"/>
  <c r="Z1027" i="52"/>
  <c r="AC1026" i="52"/>
  <c r="AB1026" i="52"/>
  <c r="AA1026" i="52"/>
  <c r="Z1026" i="52"/>
  <c r="AC1025" i="52"/>
  <c r="AB1025" i="52"/>
  <c r="AA1025" i="52"/>
  <c r="Z1025" i="52"/>
  <c r="AC1024" i="52"/>
  <c r="AB1024" i="52"/>
  <c r="AA1024" i="52"/>
  <c r="Z1024" i="52"/>
  <c r="AC1023" i="52"/>
  <c r="AB1023" i="52"/>
  <c r="AA1023" i="52"/>
  <c r="Z1023" i="52"/>
  <c r="AC1022" i="52"/>
  <c r="AB1022" i="52"/>
  <c r="AA1022" i="52"/>
  <c r="Z1022" i="52"/>
  <c r="AC1021" i="52"/>
  <c r="AB1021" i="52"/>
  <c r="AA1021" i="52"/>
  <c r="Z1021" i="52"/>
  <c r="AC1020" i="52"/>
  <c r="AB1020" i="52"/>
  <c r="AA1020" i="52"/>
  <c r="Z1020" i="52"/>
  <c r="AC1019" i="52"/>
  <c r="AB1019" i="52"/>
  <c r="AA1019" i="52"/>
  <c r="Z1019" i="52"/>
  <c r="AC1018" i="52"/>
  <c r="AB1018" i="52"/>
  <c r="AA1018" i="52"/>
  <c r="Z1018" i="52"/>
  <c r="AC1017" i="52"/>
  <c r="AB1017" i="52"/>
  <c r="AA1017" i="52"/>
  <c r="Z1017" i="52"/>
  <c r="AC1016" i="52"/>
  <c r="AB1016" i="52"/>
  <c r="AA1016" i="52"/>
  <c r="Z1016" i="52"/>
  <c r="AC1015" i="52"/>
  <c r="AB1015" i="52"/>
  <c r="AA1015" i="52"/>
  <c r="Z1015" i="52"/>
  <c r="AC1014" i="52"/>
  <c r="AB1014" i="52"/>
  <c r="AA1014" i="52"/>
  <c r="Z1014" i="52"/>
  <c r="AC1013" i="52"/>
  <c r="AB1013" i="52"/>
  <c r="AA1013" i="52"/>
  <c r="Z1013" i="52"/>
  <c r="AC1012" i="52"/>
  <c r="AB1012" i="52"/>
  <c r="AA1012" i="52"/>
  <c r="Z1012" i="52"/>
  <c r="AC1011" i="52"/>
  <c r="AB1011" i="52"/>
  <c r="AA1011" i="52"/>
  <c r="Z1011" i="52"/>
  <c r="AC1010" i="52"/>
  <c r="AB1010" i="52"/>
  <c r="AA1010" i="52"/>
  <c r="Z1010" i="52"/>
  <c r="AC1009" i="52"/>
  <c r="AB1009" i="52"/>
  <c r="AA1009" i="52"/>
  <c r="Z1009" i="52"/>
  <c r="AC1008" i="52"/>
  <c r="AB1008" i="52"/>
  <c r="AA1008" i="52"/>
  <c r="Z1008" i="52"/>
  <c r="AC1007" i="52"/>
  <c r="AB1007" i="52"/>
  <c r="AA1007" i="52"/>
  <c r="Z1007" i="52"/>
  <c r="AC1006" i="52"/>
  <c r="AB1006" i="52"/>
  <c r="AA1006" i="52"/>
  <c r="Z1006" i="52"/>
  <c r="AC1005" i="52"/>
  <c r="AB1005" i="52"/>
  <c r="AA1005" i="52"/>
  <c r="Z1005" i="52"/>
  <c r="AC1004" i="52"/>
  <c r="AB1004" i="52"/>
  <c r="AA1004" i="52"/>
  <c r="Z1004" i="52"/>
  <c r="AC1003" i="52"/>
  <c r="AB1003" i="52"/>
  <c r="AA1003" i="52"/>
  <c r="Z1003" i="52"/>
  <c r="AC1002" i="52"/>
  <c r="AB1002" i="52"/>
  <c r="AA1002" i="52"/>
  <c r="Z1002" i="52"/>
  <c r="AC1001" i="52"/>
  <c r="AB1001" i="52"/>
  <c r="AA1001" i="52"/>
  <c r="Z1001" i="52"/>
  <c r="AC1000" i="52"/>
  <c r="AB1000" i="52"/>
  <c r="AA1000" i="52"/>
  <c r="Z1000" i="52"/>
  <c r="AC999" i="52"/>
  <c r="AB999" i="52"/>
  <c r="AA999" i="52"/>
  <c r="Z999" i="52"/>
  <c r="AC998" i="52"/>
  <c r="AB998" i="52"/>
  <c r="AA998" i="52"/>
  <c r="Z998" i="52"/>
  <c r="AC997" i="52"/>
  <c r="AB997" i="52"/>
  <c r="AA997" i="52"/>
  <c r="Z997" i="52"/>
  <c r="AC996" i="52"/>
  <c r="AB996" i="52"/>
  <c r="AA996" i="52"/>
  <c r="Z996" i="52"/>
  <c r="AC995" i="52"/>
  <c r="AB995" i="52"/>
  <c r="AA995" i="52"/>
  <c r="Z995" i="52"/>
  <c r="AC994" i="52"/>
  <c r="AB994" i="52"/>
  <c r="AA994" i="52"/>
  <c r="Z994" i="52"/>
  <c r="AC993" i="52"/>
  <c r="AB993" i="52"/>
  <c r="AA993" i="52"/>
  <c r="Z993" i="52"/>
  <c r="AC992" i="52"/>
  <c r="AB992" i="52"/>
  <c r="AA992" i="52"/>
  <c r="Z992" i="52"/>
  <c r="AC991" i="52"/>
  <c r="AB991" i="52"/>
  <c r="AA991" i="52"/>
  <c r="Z991" i="52"/>
  <c r="AC990" i="52"/>
  <c r="AB990" i="52"/>
  <c r="AA990" i="52"/>
  <c r="Z990" i="52"/>
  <c r="AC989" i="52"/>
  <c r="AB989" i="52"/>
  <c r="AA989" i="52"/>
  <c r="Z989" i="52"/>
  <c r="AC988" i="52"/>
  <c r="AB988" i="52"/>
  <c r="AA988" i="52"/>
  <c r="Z988" i="52"/>
  <c r="AC987" i="52"/>
  <c r="AB987" i="52"/>
  <c r="AA987" i="52"/>
  <c r="Z987" i="52"/>
  <c r="AC986" i="52"/>
  <c r="AB986" i="52"/>
  <c r="AA986" i="52"/>
  <c r="Z986" i="52"/>
  <c r="AC985" i="52"/>
  <c r="AB985" i="52"/>
  <c r="AA985" i="52"/>
  <c r="Z985" i="52"/>
  <c r="AC984" i="52"/>
  <c r="AB984" i="52"/>
  <c r="AA984" i="52"/>
  <c r="Z984" i="52"/>
  <c r="AC983" i="52"/>
  <c r="AB983" i="52"/>
  <c r="AA983" i="52"/>
  <c r="Z983" i="52"/>
  <c r="AC982" i="52"/>
  <c r="AB982" i="52"/>
  <c r="AA982" i="52"/>
  <c r="Z982" i="52"/>
  <c r="AC981" i="52"/>
  <c r="AB981" i="52"/>
  <c r="AA981" i="52"/>
  <c r="Z981" i="52"/>
  <c r="AC980" i="52"/>
  <c r="AB980" i="52"/>
  <c r="AA980" i="52"/>
  <c r="Z980" i="52"/>
  <c r="AC979" i="52"/>
  <c r="AB979" i="52"/>
  <c r="AA979" i="52"/>
  <c r="Z979" i="52"/>
  <c r="AC978" i="52"/>
  <c r="AB978" i="52"/>
  <c r="AA978" i="52"/>
  <c r="Z978" i="52"/>
  <c r="AC977" i="52"/>
  <c r="AB977" i="52"/>
  <c r="AA977" i="52"/>
  <c r="Z977" i="52"/>
  <c r="AC976" i="52"/>
  <c r="AB976" i="52"/>
  <c r="AA976" i="52"/>
  <c r="Z976" i="52"/>
  <c r="AC975" i="52"/>
  <c r="AB975" i="52"/>
  <c r="AA975" i="52"/>
  <c r="Z975" i="52"/>
  <c r="AC974" i="52"/>
  <c r="AB974" i="52"/>
  <c r="AA974" i="52"/>
  <c r="Z974" i="52"/>
  <c r="AC973" i="52"/>
  <c r="AB973" i="52"/>
  <c r="AA973" i="52"/>
  <c r="Z973" i="52"/>
  <c r="AC972" i="52"/>
  <c r="AB972" i="52"/>
  <c r="AA972" i="52"/>
  <c r="Z972" i="52"/>
  <c r="AC971" i="52"/>
  <c r="AB971" i="52"/>
  <c r="AA971" i="52"/>
  <c r="Z971" i="52"/>
  <c r="AC970" i="52"/>
  <c r="AB970" i="52"/>
  <c r="AA970" i="52"/>
  <c r="Z970" i="52"/>
  <c r="AC969" i="52"/>
  <c r="AB969" i="52"/>
  <c r="AA969" i="52"/>
  <c r="Z969" i="52"/>
  <c r="AC968" i="52"/>
  <c r="AB968" i="52"/>
  <c r="AA968" i="52"/>
  <c r="Z968" i="52"/>
  <c r="AC967" i="52"/>
  <c r="AB967" i="52"/>
  <c r="AA967" i="52"/>
  <c r="Z967" i="52"/>
  <c r="AC966" i="52"/>
  <c r="AB966" i="52"/>
  <c r="AA966" i="52"/>
  <c r="Z966" i="52"/>
  <c r="AC965" i="52"/>
  <c r="AB965" i="52"/>
  <c r="AA965" i="52"/>
  <c r="Z965" i="52"/>
  <c r="AC964" i="52"/>
  <c r="AB964" i="52"/>
  <c r="AA964" i="52"/>
  <c r="Z964" i="52"/>
  <c r="AC963" i="52"/>
  <c r="AB963" i="52"/>
  <c r="AA963" i="52"/>
  <c r="Z963" i="52"/>
  <c r="AC962" i="52"/>
  <c r="AB962" i="52"/>
  <c r="AA962" i="52"/>
  <c r="Z962" i="52"/>
  <c r="AC961" i="52"/>
  <c r="AB961" i="52"/>
  <c r="AA961" i="52"/>
  <c r="Z961" i="52"/>
  <c r="AC960" i="52"/>
  <c r="AB960" i="52"/>
  <c r="AA960" i="52"/>
  <c r="Z960" i="52"/>
  <c r="AC959" i="52"/>
  <c r="AB959" i="52"/>
  <c r="AA959" i="52"/>
  <c r="Z959" i="52"/>
  <c r="AC958" i="52"/>
  <c r="AB958" i="52"/>
  <c r="AA958" i="52"/>
  <c r="Z958" i="52"/>
  <c r="AC957" i="52"/>
  <c r="AB957" i="52"/>
  <c r="AA957" i="52"/>
  <c r="Z957" i="52"/>
  <c r="AC956" i="52"/>
  <c r="AB956" i="52"/>
  <c r="AA956" i="52"/>
  <c r="Z956" i="52"/>
  <c r="AC955" i="52"/>
  <c r="AB955" i="52"/>
  <c r="AA955" i="52"/>
  <c r="Z955" i="52"/>
  <c r="AC954" i="52"/>
  <c r="AB954" i="52"/>
  <c r="AA954" i="52"/>
  <c r="Z954" i="52"/>
  <c r="AC953" i="52"/>
  <c r="AB953" i="52"/>
  <c r="AA953" i="52"/>
  <c r="Z953" i="52"/>
  <c r="AC952" i="52"/>
  <c r="AB952" i="52"/>
  <c r="AA952" i="52"/>
  <c r="Z952" i="52"/>
  <c r="AC951" i="52"/>
  <c r="AB951" i="52"/>
  <c r="AA951" i="52"/>
  <c r="Z951" i="52"/>
  <c r="AC950" i="52"/>
  <c r="AB950" i="52"/>
  <c r="AA950" i="52"/>
  <c r="Z950" i="52"/>
  <c r="AC949" i="52"/>
  <c r="AB949" i="52"/>
  <c r="AA949" i="52"/>
  <c r="Z949" i="52"/>
  <c r="AC948" i="52"/>
  <c r="AB948" i="52"/>
  <c r="AA948" i="52"/>
  <c r="Z948" i="52"/>
  <c r="AC947" i="52"/>
  <c r="AB947" i="52"/>
  <c r="AA947" i="52"/>
  <c r="Z947" i="52"/>
  <c r="AC946" i="52"/>
  <c r="AB946" i="52"/>
  <c r="AA946" i="52"/>
  <c r="Z946" i="52"/>
  <c r="AC945" i="52"/>
  <c r="AB945" i="52"/>
  <c r="AA945" i="52"/>
  <c r="Z945" i="52"/>
  <c r="AC944" i="52"/>
  <c r="AB944" i="52"/>
  <c r="AA944" i="52"/>
  <c r="Z944" i="52"/>
  <c r="AC943" i="52"/>
  <c r="AB943" i="52"/>
  <c r="AA943" i="52"/>
  <c r="Z943" i="52"/>
  <c r="AC942" i="52"/>
  <c r="AB942" i="52"/>
  <c r="AA942" i="52"/>
  <c r="Z942" i="52"/>
  <c r="AC941" i="52"/>
  <c r="AB941" i="52"/>
  <c r="AA941" i="52"/>
  <c r="Z941" i="52"/>
  <c r="AC940" i="52"/>
  <c r="AB940" i="52"/>
  <c r="AA940" i="52"/>
  <c r="Z940" i="52"/>
  <c r="AC939" i="52"/>
  <c r="AB939" i="52"/>
  <c r="AA939" i="52"/>
  <c r="Z939" i="52"/>
  <c r="AC938" i="52"/>
  <c r="AB938" i="52"/>
  <c r="AA938" i="52"/>
  <c r="Z938" i="52"/>
  <c r="AC937" i="52"/>
  <c r="AB937" i="52"/>
  <c r="AA937" i="52"/>
  <c r="Z937" i="52"/>
  <c r="AC936" i="52"/>
  <c r="AB936" i="52"/>
  <c r="AA936" i="52"/>
  <c r="Z936" i="52"/>
  <c r="AC935" i="52"/>
  <c r="AB935" i="52"/>
  <c r="AA935" i="52"/>
  <c r="Z935" i="52"/>
  <c r="AC934" i="52"/>
  <c r="AB934" i="52"/>
  <c r="AA934" i="52"/>
  <c r="Z934" i="52"/>
  <c r="AC933" i="52"/>
  <c r="AB933" i="52"/>
  <c r="AA933" i="52"/>
  <c r="Z933" i="52"/>
  <c r="AC932" i="52"/>
  <c r="AB932" i="52"/>
  <c r="AA932" i="52"/>
  <c r="Z932" i="52"/>
  <c r="AC931" i="52"/>
  <c r="AB931" i="52"/>
  <c r="AA931" i="52"/>
  <c r="Z931" i="52"/>
  <c r="AC930" i="52"/>
  <c r="AB930" i="52"/>
  <c r="AA930" i="52"/>
  <c r="Z930" i="52"/>
  <c r="AC929" i="52"/>
  <c r="AB929" i="52"/>
  <c r="AA929" i="52"/>
  <c r="Z929" i="52"/>
  <c r="AC928" i="52"/>
  <c r="AB928" i="52"/>
  <c r="AA928" i="52"/>
  <c r="Z928" i="52"/>
  <c r="AC927" i="52"/>
  <c r="AB927" i="52"/>
  <c r="AA927" i="52"/>
  <c r="Z927" i="52"/>
  <c r="AC926" i="52"/>
  <c r="AB926" i="52"/>
  <c r="AA926" i="52"/>
  <c r="Z926" i="52"/>
  <c r="AC925" i="52"/>
  <c r="AB925" i="52"/>
  <c r="AA925" i="52"/>
  <c r="Z925" i="52"/>
  <c r="AC924" i="52"/>
  <c r="AB924" i="52"/>
  <c r="AA924" i="52"/>
  <c r="Z924" i="52"/>
  <c r="AC923" i="52"/>
  <c r="AB923" i="52"/>
  <c r="AA923" i="52"/>
  <c r="Z923" i="52"/>
  <c r="AC922" i="52"/>
  <c r="AB922" i="52"/>
  <c r="AA922" i="52"/>
  <c r="Z922" i="52"/>
  <c r="AC921" i="52"/>
  <c r="AB921" i="52"/>
  <c r="AA921" i="52"/>
  <c r="Z921" i="52"/>
  <c r="AC920" i="52"/>
  <c r="AB920" i="52"/>
  <c r="AA920" i="52"/>
  <c r="Z920" i="52"/>
  <c r="AC919" i="52"/>
  <c r="AB919" i="52"/>
  <c r="AA919" i="52"/>
  <c r="Z919" i="52"/>
  <c r="AC918" i="52"/>
  <c r="AB918" i="52"/>
  <c r="AA918" i="52"/>
  <c r="Z918" i="52"/>
  <c r="AC917" i="52"/>
  <c r="AB917" i="52"/>
  <c r="AA917" i="52"/>
  <c r="Z917" i="52"/>
  <c r="Q917" i="52"/>
  <c r="AC916" i="52"/>
  <c r="AB916" i="52"/>
  <c r="AA916" i="52"/>
  <c r="Z916" i="52"/>
  <c r="AC915" i="52"/>
  <c r="AB915" i="52"/>
  <c r="AA915" i="52"/>
  <c r="Z915" i="52"/>
  <c r="AC914" i="52"/>
  <c r="AB914" i="52"/>
  <c r="AA914" i="52"/>
  <c r="Z914" i="52"/>
  <c r="AC913" i="52"/>
  <c r="AB913" i="52"/>
  <c r="AA913" i="52"/>
  <c r="Z913" i="52"/>
  <c r="AC912" i="52"/>
  <c r="AB912" i="52"/>
  <c r="AA912" i="52"/>
  <c r="Z912" i="52"/>
  <c r="AC911" i="52"/>
  <c r="AB911" i="52"/>
  <c r="AA911" i="52"/>
  <c r="Z911" i="52"/>
  <c r="AC910" i="52"/>
  <c r="AB910" i="52"/>
  <c r="AA910" i="52"/>
  <c r="Z910" i="52"/>
  <c r="AC909" i="52"/>
  <c r="AB909" i="52"/>
  <c r="AA909" i="52"/>
  <c r="Z909" i="52"/>
  <c r="AC908" i="52"/>
  <c r="AB908" i="52"/>
  <c r="AA908" i="52"/>
  <c r="Z908" i="52"/>
  <c r="AC907" i="52"/>
  <c r="AB907" i="52"/>
  <c r="AA907" i="52"/>
  <c r="Z907" i="52"/>
  <c r="AC906" i="52"/>
  <c r="AB906" i="52"/>
  <c r="AA906" i="52"/>
  <c r="Z906" i="52"/>
  <c r="AC905" i="52"/>
  <c r="AB905" i="52"/>
  <c r="AA905" i="52"/>
  <c r="Z905" i="52"/>
  <c r="AC904" i="52"/>
  <c r="AB904" i="52"/>
  <c r="AA904" i="52"/>
  <c r="Z904" i="52"/>
  <c r="AC903" i="52"/>
  <c r="AB903" i="52"/>
  <c r="AA903" i="52"/>
  <c r="Z903" i="52"/>
  <c r="AC902" i="52"/>
  <c r="AB902" i="52"/>
  <c r="AA902" i="52"/>
  <c r="Z902" i="52"/>
  <c r="AC901" i="52"/>
  <c r="AB901" i="52"/>
  <c r="AA901" i="52"/>
  <c r="Z901" i="52"/>
  <c r="AC900" i="52"/>
  <c r="AB900" i="52"/>
  <c r="AA900" i="52"/>
  <c r="Z900" i="52"/>
  <c r="AC899" i="52"/>
  <c r="AB899" i="52"/>
  <c r="AA899" i="52"/>
  <c r="Z899" i="52"/>
  <c r="AC898" i="52"/>
  <c r="AB898" i="52"/>
  <c r="AA898" i="52"/>
  <c r="Z898" i="52"/>
  <c r="AC897" i="52"/>
  <c r="AB897" i="52"/>
  <c r="AA897" i="52"/>
  <c r="Z897" i="52"/>
  <c r="AC896" i="52"/>
  <c r="AB896" i="52"/>
  <c r="AA896" i="52"/>
  <c r="Z896" i="52"/>
  <c r="AC895" i="52"/>
  <c r="AB895" i="52"/>
  <c r="AA895" i="52"/>
  <c r="Z895" i="52"/>
  <c r="AC894" i="52"/>
  <c r="AB894" i="52"/>
  <c r="AA894" i="52"/>
  <c r="Z894" i="52"/>
  <c r="AC893" i="52"/>
  <c r="AB893" i="52"/>
  <c r="AA893" i="52"/>
  <c r="Z893" i="52"/>
  <c r="AC892" i="52"/>
  <c r="AB892" i="52"/>
  <c r="AA892" i="52"/>
  <c r="Z892" i="52"/>
  <c r="AC891" i="52"/>
  <c r="AB891" i="52"/>
  <c r="AA891" i="52"/>
  <c r="Z891" i="52"/>
  <c r="AC890" i="52"/>
  <c r="AB890" i="52"/>
  <c r="AA890" i="52"/>
  <c r="Z890" i="52"/>
  <c r="AC889" i="52"/>
  <c r="AB889" i="52"/>
  <c r="AA889" i="52"/>
  <c r="Z889" i="52"/>
  <c r="AC888" i="52"/>
  <c r="AB888" i="52"/>
  <c r="AA888" i="52"/>
  <c r="Z888" i="52"/>
  <c r="AC887" i="52"/>
  <c r="AB887" i="52"/>
  <c r="AA887" i="52"/>
  <c r="Z887" i="52"/>
  <c r="AC886" i="52"/>
  <c r="AB886" i="52"/>
  <c r="AA886" i="52"/>
  <c r="Z886" i="52"/>
  <c r="AC885" i="52"/>
  <c r="AB885" i="52"/>
  <c r="AA885" i="52"/>
  <c r="Z885" i="52"/>
  <c r="AC884" i="52"/>
  <c r="AB884" i="52"/>
  <c r="AA884" i="52"/>
  <c r="Z884" i="52"/>
  <c r="AC883" i="52"/>
  <c r="AB883" i="52"/>
  <c r="AA883" i="52"/>
  <c r="Z883" i="52"/>
  <c r="AC882" i="52"/>
  <c r="AB882" i="52"/>
  <c r="AA882" i="52"/>
  <c r="Z882" i="52"/>
  <c r="AC881" i="52"/>
  <c r="AB881" i="52"/>
  <c r="AA881" i="52"/>
  <c r="Z881" i="52"/>
  <c r="AC880" i="52"/>
  <c r="AB880" i="52"/>
  <c r="AA880" i="52"/>
  <c r="Z880" i="52"/>
  <c r="AC879" i="52"/>
  <c r="AB879" i="52"/>
  <c r="AA879" i="52"/>
  <c r="Z879" i="52"/>
  <c r="AC878" i="52"/>
  <c r="AB878" i="52"/>
  <c r="AA878" i="52"/>
  <c r="Z878" i="52"/>
  <c r="AC877" i="52"/>
  <c r="AB877" i="52"/>
  <c r="AA877" i="52"/>
  <c r="Z877" i="52"/>
  <c r="AC876" i="52"/>
  <c r="AB876" i="52"/>
  <c r="AA876" i="52"/>
  <c r="Z876" i="52"/>
  <c r="AC875" i="52"/>
  <c r="AB875" i="52"/>
  <c r="AA875" i="52"/>
  <c r="Z875" i="52"/>
  <c r="AC874" i="52"/>
  <c r="AB874" i="52"/>
  <c r="AA874" i="52"/>
  <c r="Z874" i="52"/>
  <c r="AC873" i="52"/>
  <c r="AB873" i="52"/>
  <c r="AA873" i="52"/>
  <c r="Z873" i="52"/>
  <c r="AC872" i="52"/>
  <c r="AB872" i="52"/>
  <c r="AA872" i="52"/>
  <c r="Z872" i="52"/>
  <c r="AC871" i="52"/>
  <c r="AB871" i="52"/>
  <c r="AA871" i="52"/>
  <c r="Z871" i="52"/>
  <c r="AC870" i="52"/>
  <c r="AB870" i="52"/>
  <c r="AA870" i="52"/>
  <c r="Z870" i="52"/>
  <c r="Q870" i="52"/>
  <c r="AC869" i="52"/>
  <c r="AB869" i="52"/>
  <c r="AA869" i="52"/>
  <c r="Z869" i="52"/>
  <c r="AC868" i="52"/>
  <c r="AB868" i="52"/>
  <c r="AA868" i="52"/>
  <c r="Z868" i="52"/>
  <c r="AC867" i="52"/>
  <c r="AB867" i="52"/>
  <c r="AA867" i="52"/>
  <c r="Z867" i="52"/>
  <c r="AC866" i="52"/>
  <c r="AB866" i="52"/>
  <c r="AA866" i="52"/>
  <c r="Z866" i="52"/>
  <c r="AC865" i="52"/>
  <c r="AB865" i="52"/>
  <c r="AA865" i="52"/>
  <c r="Z865" i="52"/>
  <c r="AC864" i="52"/>
  <c r="AB864" i="52"/>
  <c r="AA864" i="52"/>
  <c r="Z864" i="52"/>
  <c r="AC863" i="52"/>
  <c r="AB863" i="52"/>
  <c r="AA863" i="52"/>
  <c r="Z863" i="52"/>
  <c r="AC862" i="52"/>
  <c r="AB862" i="52"/>
  <c r="AA862" i="52"/>
  <c r="Z862" i="52"/>
  <c r="AC861" i="52"/>
  <c r="AB861" i="52"/>
  <c r="AA861" i="52"/>
  <c r="Z861" i="52"/>
  <c r="AC860" i="52"/>
  <c r="AB860" i="52"/>
  <c r="AA860" i="52"/>
  <c r="Z860" i="52"/>
  <c r="AC859" i="52"/>
  <c r="AB859" i="52"/>
  <c r="AA859" i="52"/>
  <c r="Z859" i="52"/>
  <c r="AC858" i="52"/>
  <c r="AB858" i="52"/>
  <c r="AA858" i="52"/>
  <c r="Z858" i="52"/>
  <c r="AC857" i="52"/>
  <c r="AB857" i="52"/>
  <c r="AA857" i="52"/>
  <c r="Z857" i="52"/>
  <c r="AC856" i="52"/>
  <c r="AB856" i="52"/>
  <c r="AA856" i="52"/>
  <c r="Z856" i="52"/>
  <c r="AC855" i="52"/>
  <c r="AB855" i="52"/>
  <c r="AA855" i="52"/>
  <c r="Z855" i="52"/>
  <c r="AC854" i="52"/>
  <c r="AB854" i="52"/>
  <c r="AA854" i="52"/>
  <c r="Z854" i="52"/>
  <c r="AC853" i="52"/>
  <c r="AB853" i="52"/>
  <c r="AA853" i="52"/>
  <c r="Z853" i="52"/>
  <c r="AC852" i="52"/>
  <c r="AB852" i="52"/>
  <c r="AA852" i="52"/>
  <c r="Z852" i="52"/>
  <c r="AC851" i="52"/>
  <c r="AB851" i="52"/>
  <c r="AA851" i="52"/>
  <c r="Z851" i="52"/>
  <c r="AC850" i="52"/>
  <c r="AB850" i="52"/>
  <c r="AA850" i="52"/>
  <c r="Z850" i="52"/>
  <c r="AC849" i="52"/>
  <c r="AB849" i="52"/>
  <c r="AA849" i="52"/>
  <c r="Z849" i="52"/>
  <c r="AC848" i="52"/>
  <c r="AB848" i="52"/>
  <c r="AA848" i="52"/>
  <c r="Z848" i="52"/>
  <c r="AC847" i="52"/>
  <c r="AB847" i="52"/>
  <c r="AA847" i="52"/>
  <c r="Z847" i="52"/>
  <c r="AC846" i="52"/>
  <c r="AB846" i="52"/>
  <c r="AA846" i="52"/>
  <c r="Z846" i="52"/>
  <c r="AC845" i="52"/>
  <c r="AB845" i="52"/>
  <c r="AA845" i="52"/>
  <c r="Z845" i="52"/>
  <c r="AC844" i="52"/>
  <c r="AB844" i="52"/>
  <c r="AA844" i="52"/>
  <c r="Z844" i="52"/>
  <c r="AC843" i="52"/>
  <c r="AB843" i="52"/>
  <c r="AA843" i="52"/>
  <c r="Z843" i="52"/>
  <c r="AC842" i="52"/>
  <c r="AB842" i="52"/>
  <c r="AA842" i="52"/>
  <c r="Z842" i="52"/>
  <c r="AC841" i="52"/>
  <c r="AB841" i="52"/>
  <c r="AA841" i="52"/>
  <c r="Z841" i="52"/>
  <c r="AC840" i="52"/>
  <c r="AB840" i="52"/>
  <c r="AA840" i="52"/>
  <c r="Z840" i="52"/>
  <c r="AC839" i="52"/>
  <c r="AB839" i="52"/>
  <c r="AA839" i="52"/>
  <c r="Z839" i="52"/>
  <c r="AC838" i="52"/>
  <c r="AB838" i="52"/>
  <c r="AA838" i="52"/>
  <c r="Z838" i="52"/>
  <c r="AC837" i="52"/>
  <c r="AB837" i="52"/>
  <c r="AA837" i="52"/>
  <c r="Z837" i="52"/>
  <c r="AC836" i="52"/>
  <c r="AB836" i="52"/>
  <c r="AA836" i="52"/>
  <c r="Z836" i="52"/>
  <c r="AC835" i="52"/>
  <c r="AB835" i="52"/>
  <c r="AA835" i="52"/>
  <c r="Z835" i="52"/>
  <c r="AC834" i="52"/>
  <c r="AB834" i="52"/>
  <c r="AA834" i="52"/>
  <c r="Z834" i="52"/>
  <c r="AC833" i="52"/>
  <c r="AB833" i="52"/>
  <c r="AA833" i="52"/>
  <c r="Z833" i="52"/>
  <c r="AC832" i="52"/>
  <c r="AB832" i="52"/>
  <c r="AA832" i="52"/>
  <c r="Z832" i="52"/>
  <c r="AC831" i="52"/>
  <c r="AB831" i="52"/>
  <c r="AA831" i="52"/>
  <c r="Z831" i="52"/>
  <c r="AC830" i="52"/>
  <c r="AB830" i="52"/>
  <c r="AA830" i="52"/>
  <c r="Z830" i="52"/>
  <c r="AC829" i="52"/>
  <c r="AB829" i="52"/>
  <c r="AA829" i="52"/>
  <c r="Z829" i="52"/>
  <c r="AC828" i="52"/>
  <c r="AB828" i="52"/>
  <c r="AA828" i="52"/>
  <c r="Z828" i="52"/>
  <c r="AC827" i="52"/>
  <c r="AB827" i="52"/>
  <c r="AA827" i="52"/>
  <c r="Z827" i="52"/>
  <c r="AC826" i="52"/>
  <c r="AB826" i="52"/>
  <c r="AA826" i="52"/>
  <c r="Z826" i="52"/>
  <c r="AC825" i="52"/>
  <c r="AB825" i="52"/>
  <c r="AA825" i="52"/>
  <c r="Z825" i="52"/>
  <c r="AC824" i="52"/>
  <c r="AB824" i="52"/>
  <c r="AA824" i="52"/>
  <c r="Z824" i="52"/>
  <c r="AC823" i="52"/>
  <c r="AB823" i="52"/>
  <c r="AA823" i="52"/>
  <c r="Z823" i="52"/>
  <c r="AC822" i="52"/>
  <c r="AB822" i="52"/>
  <c r="AA822" i="52"/>
  <c r="Z822" i="52"/>
  <c r="AC821" i="52"/>
  <c r="AB821" i="52"/>
  <c r="AA821" i="52"/>
  <c r="Z821" i="52"/>
  <c r="AC820" i="52"/>
  <c r="AB820" i="52"/>
  <c r="AA820" i="52"/>
  <c r="Z820" i="52"/>
  <c r="AC819" i="52"/>
  <c r="AB819" i="52"/>
  <c r="AA819" i="52"/>
  <c r="Z819" i="52"/>
  <c r="AC818" i="52"/>
  <c r="AB818" i="52"/>
  <c r="AA818" i="52"/>
  <c r="Z818" i="52"/>
  <c r="AC817" i="52"/>
  <c r="AB817" i="52"/>
  <c r="AA817" i="52"/>
  <c r="Z817" i="52"/>
  <c r="AC816" i="52"/>
  <c r="AB816" i="52"/>
  <c r="AA816" i="52"/>
  <c r="Z816" i="52"/>
  <c r="AC815" i="52"/>
  <c r="AB815" i="52"/>
  <c r="AA815" i="52"/>
  <c r="Z815" i="52"/>
  <c r="AC814" i="52"/>
  <c r="AB814" i="52"/>
  <c r="AA814" i="52"/>
  <c r="Z814" i="52"/>
  <c r="AC813" i="52"/>
  <c r="AB813" i="52"/>
  <c r="AA813" i="52"/>
  <c r="Z813" i="52"/>
  <c r="AC812" i="52"/>
  <c r="AB812" i="52"/>
  <c r="AA812" i="52"/>
  <c r="Z812" i="52"/>
  <c r="AC811" i="52"/>
  <c r="AB811" i="52"/>
  <c r="AA811" i="52"/>
  <c r="Z811" i="52"/>
  <c r="AC810" i="52"/>
  <c r="AB810" i="52"/>
  <c r="AA810" i="52"/>
  <c r="Z810" i="52"/>
  <c r="AC809" i="52"/>
  <c r="AB809" i="52"/>
  <c r="AA809" i="52"/>
  <c r="Z809" i="52"/>
  <c r="AC808" i="52"/>
  <c r="AB808" i="52"/>
  <c r="AA808" i="52"/>
  <c r="Z808" i="52"/>
  <c r="AC807" i="52"/>
  <c r="AB807" i="52"/>
  <c r="AA807" i="52"/>
  <c r="Z807" i="52"/>
  <c r="AC806" i="52"/>
  <c r="AB806" i="52"/>
  <c r="AA806" i="52"/>
  <c r="Z806" i="52"/>
  <c r="AC805" i="52"/>
  <c r="AB805" i="52"/>
  <c r="AA805" i="52"/>
  <c r="Z805" i="52"/>
  <c r="AC804" i="52"/>
  <c r="AB804" i="52"/>
  <c r="AA804" i="52"/>
  <c r="Z804" i="52"/>
  <c r="AC803" i="52"/>
  <c r="AB803" i="52"/>
  <c r="AA803" i="52"/>
  <c r="Z803" i="52"/>
  <c r="AC802" i="52"/>
  <c r="AB802" i="52"/>
  <c r="AA802" i="52"/>
  <c r="Z802" i="52"/>
  <c r="AC801" i="52"/>
  <c r="AB801" i="52"/>
  <c r="AA801" i="52"/>
  <c r="Z801" i="52"/>
  <c r="AC800" i="52"/>
  <c r="AB800" i="52"/>
  <c r="AA800" i="52"/>
  <c r="Z800" i="52"/>
  <c r="AC799" i="52"/>
  <c r="AB799" i="52"/>
  <c r="AA799" i="52"/>
  <c r="Z799" i="52"/>
  <c r="AC798" i="52"/>
  <c r="AB798" i="52"/>
  <c r="AA798" i="52"/>
  <c r="Z798" i="52"/>
  <c r="AC797" i="52"/>
  <c r="AB797" i="52"/>
  <c r="AA797" i="52"/>
  <c r="Z797" i="52"/>
  <c r="AC796" i="52"/>
  <c r="AB796" i="52"/>
  <c r="AA796" i="52"/>
  <c r="Z796" i="52"/>
  <c r="Q796" i="52"/>
  <c r="AC795" i="52"/>
  <c r="AB795" i="52"/>
  <c r="AA795" i="52"/>
  <c r="Z795" i="52"/>
  <c r="AC794" i="52"/>
  <c r="AB794" i="52"/>
  <c r="AA794" i="52"/>
  <c r="Z794" i="52"/>
  <c r="AC793" i="52"/>
  <c r="AB793" i="52"/>
  <c r="AA793" i="52"/>
  <c r="Z793" i="52"/>
  <c r="AC792" i="52"/>
  <c r="AB792" i="52"/>
  <c r="AA792" i="52"/>
  <c r="Z792" i="52"/>
  <c r="AC791" i="52"/>
  <c r="AB791" i="52"/>
  <c r="AA791" i="52"/>
  <c r="Z791" i="52"/>
  <c r="AC790" i="52"/>
  <c r="AB790" i="52"/>
  <c r="AA790" i="52"/>
  <c r="Z790" i="52"/>
  <c r="AC789" i="52"/>
  <c r="AB789" i="52"/>
  <c r="AA789" i="52"/>
  <c r="Z789" i="52"/>
  <c r="AC788" i="52"/>
  <c r="AB788" i="52"/>
  <c r="AA788" i="52"/>
  <c r="Z788" i="52"/>
  <c r="AC787" i="52"/>
  <c r="AB787" i="52"/>
  <c r="AA787" i="52"/>
  <c r="Z787" i="52"/>
  <c r="AC786" i="52"/>
  <c r="AB786" i="52"/>
  <c r="AA786" i="52"/>
  <c r="Z786" i="52"/>
  <c r="AC785" i="52"/>
  <c r="AB785" i="52"/>
  <c r="AA785" i="52"/>
  <c r="Z785" i="52"/>
  <c r="AC784" i="52"/>
  <c r="AB784" i="52"/>
  <c r="AA784" i="52"/>
  <c r="Z784" i="52"/>
  <c r="AC783" i="52"/>
  <c r="AB783" i="52"/>
  <c r="AA783" i="52"/>
  <c r="Z783" i="52"/>
  <c r="AC782" i="52"/>
  <c r="AB782" i="52"/>
  <c r="AA782" i="52"/>
  <c r="Z782" i="52"/>
  <c r="AC781" i="52"/>
  <c r="AB781" i="52"/>
  <c r="AA781" i="52"/>
  <c r="Z781" i="52"/>
  <c r="AC780" i="52"/>
  <c r="AB780" i="52"/>
  <c r="AA780" i="52"/>
  <c r="Z780" i="52"/>
  <c r="AC779" i="52"/>
  <c r="AB779" i="52"/>
  <c r="AA779" i="52"/>
  <c r="Z779" i="52"/>
  <c r="AC778" i="52"/>
  <c r="AB778" i="52"/>
  <c r="AA778" i="52"/>
  <c r="Z778" i="52"/>
  <c r="AC777" i="52"/>
  <c r="AB777" i="52"/>
  <c r="AA777" i="52"/>
  <c r="Z777" i="52"/>
  <c r="AC776" i="52"/>
  <c r="AB776" i="52"/>
  <c r="AA776" i="52"/>
  <c r="Z776" i="52"/>
  <c r="AC775" i="52"/>
  <c r="AB775" i="52"/>
  <c r="AA775" i="52"/>
  <c r="Z775" i="52"/>
  <c r="AC774" i="52"/>
  <c r="AB774" i="52"/>
  <c r="AA774" i="52"/>
  <c r="Z774" i="52"/>
  <c r="AC773" i="52"/>
  <c r="AB773" i="52"/>
  <c r="AA773" i="52"/>
  <c r="Z773" i="52"/>
  <c r="AC772" i="52"/>
  <c r="AB772" i="52"/>
  <c r="AA772" i="52"/>
  <c r="Z772" i="52"/>
  <c r="AC771" i="52"/>
  <c r="AB771" i="52"/>
  <c r="AA771" i="52"/>
  <c r="Z771" i="52"/>
  <c r="AC770" i="52"/>
  <c r="AB770" i="52"/>
  <c r="AA770" i="52"/>
  <c r="Z770" i="52"/>
  <c r="AC769" i="52"/>
  <c r="AB769" i="52"/>
  <c r="AA769" i="52"/>
  <c r="Z769" i="52"/>
  <c r="AC768" i="52"/>
  <c r="AB768" i="52"/>
  <c r="AA768" i="52"/>
  <c r="Z768" i="52"/>
  <c r="AC767" i="52"/>
  <c r="AB767" i="52"/>
  <c r="AA767" i="52"/>
  <c r="Z767" i="52"/>
  <c r="AC766" i="52"/>
  <c r="AB766" i="52"/>
  <c r="AA766" i="52"/>
  <c r="Z766" i="52"/>
  <c r="AC765" i="52"/>
  <c r="AB765" i="52"/>
  <c r="AA765" i="52"/>
  <c r="Z765" i="52"/>
  <c r="AC764" i="52"/>
  <c r="AB764" i="52"/>
  <c r="AA764" i="52"/>
  <c r="Z764" i="52"/>
  <c r="AC763" i="52"/>
  <c r="AB763" i="52"/>
  <c r="AA763" i="52"/>
  <c r="Z763" i="52"/>
  <c r="AC762" i="52"/>
  <c r="AB762" i="52"/>
  <c r="AA762" i="52"/>
  <c r="Z762" i="52"/>
  <c r="AC761" i="52"/>
  <c r="AB761" i="52"/>
  <c r="AA761" i="52"/>
  <c r="Z761" i="52"/>
  <c r="AC760" i="52"/>
  <c r="AB760" i="52"/>
  <c r="AA760" i="52"/>
  <c r="Z760" i="52"/>
  <c r="AC759" i="52"/>
  <c r="AB759" i="52"/>
  <c r="AA759" i="52"/>
  <c r="Z759" i="52"/>
  <c r="AC758" i="52"/>
  <c r="AB758" i="52"/>
  <c r="AA758" i="52"/>
  <c r="Z758" i="52"/>
  <c r="AC757" i="52"/>
  <c r="AB757" i="52"/>
  <c r="AA757" i="52"/>
  <c r="Z757" i="52"/>
  <c r="AC756" i="52"/>
  <c r="AB756" i="52"/>
  <c r="AA756" i="52"/>
  <c r="Z756" i="52"/>
  <c r="AC755" i="52"/>
  <c r="AB755" i="52"/>
  <c r="AA755" i="52"/>
  <c r="Z755" i="52"/>
  <c r="AC754" i="52"/>
  <c r="AB754" i="52"/>
  <c r="AA754" i="52"/>
  <c r="Z754" i="52"/>
  <c r="AC753" i="52"/>
  <c r="AB753" i="52"/>
  <c r="AA753" i="52"/>
  <c r="Z753" i="52"/>
  <c r="AC752" i="52"/>
  <c r="AB752" i="52"/>
  <c r="AA752" i="52"/>
  <c r="Z752" i="52"/>
  <c r="AC751" i="52"/>
  <c r="AB751" i="52"/>
  <c r="AA751" i="52"/>
  <c r="Z751" i="52"/>
  <c r="AC750" i="52"/>
  <c r="AB750" i="52"/>
  <c r="AA750" i="52"/>
  <c r="Z750" i="52"/>
  <c r="AC749" i="52"/>
  <c r="AB749" i="52"/>
  <c r="AA749" i="52"/>
  <c r="Z749" i="52"/>
  <c r="AC748" i="52"/>
  <c r="AB748" i="52"/>
  <c r="AA748" i="52"/>
  <c r="Z748" i="52"/>
  <c r="AC747" i="52"/>
  <c r="AB747" i="52"/>
  <c r="AA747" i="52"/>
  <c r="Z747" i="52"/>
  <c r="AC746" i="52"/>
  <c r="AB746" i="52"/>
  <c r="AA746" i="52"/>
  <c r="Z746" i="52"/>
  <c r="AC745" i="52"/>
  <c r="AB745" i="52"/>
  <c r="AA745" i="52"/>
  <c r="Z745" i="52"/>
  <c r="AC744" i="52"/>
  <c r="AB744" i="52"/>
  <c r="AA744" i="52"/>
  <c r="Z744" i="52"/>
  <c r="AC743" i="52"/>
  <c r="AB743" i="52"/>
  <c r="AA743" i="52"/>
  <c r="Z743" i="52"/>
  <c r="AC742" i="52"/>
  <c r="AB742" i="52"/>
  <c r="AA742" i="52"/>
  <c r="Z742" i="52"/>
  <c r="AC741" i="52"/>
  <c r="AB741" i="52"/>
  <c r="AA741" i="52"/>
  <c r="Z741" i="52"/>
  <c r="AC740" i="52"/>
  <c r="AB740" i="52"/>
  <c r="AA740" i="52"/>
  <c r="Z740" i="52"/>
  <c r="AC739" i="52"/>
  <c r="AB739" i="52"/>
  <c r="AA739" i="52"/>
  <c r="Z739" i="52"/>
  <c r="AC738" i="52"/>
  <c r="AB738" i="52"/>
  <c r="AA738" i="52"/>
  <c r="Z738" i="52"/>
  <c r="AC737" i="52"/>
  <c r="AB737" i="52"/>
  <c r="AA737" i="52"/>
  <c r="Z737" i="52"/>
  <c r="AC736" i="52"/>
  <c r="AB736" i="52"/>
  <c r="AA736" i="52"/>
  <c r="Z736" i="52"/>
  <c r="AC735" i="52"/>
  <c r="AB735" i="52"/>
  <c r="AA735" i="52"/>
  <c r="Z735" i="52"/>
  <c r="AC734" i="52"/>
  <c r="AB734" i="52"/>
  <c r="AA734" i="52"/>
  <c r="Z734" i="52"/>
  <c r="AC733" i="52"/>
  <c r="AB733" i="52"/>
  <c r="AA733" i="52"/>
  <c r="Z733" i="52"/>
  <c r="AC732" i="52"/>
  <c r="AB732" i="52"/>
  <c r="AA732" i="52"/>
  <c r="Z732" i="52"/>
  <c r="AC731" i="52"/>
  <c r="AB731" i="52"/>
  <c r="AA731" i="52"/>
  <c r="Z731" i="52"/>
  <c r="AC730" i="52"/>
  <c r="AB730" i="52"/>
  <c r="AA730" i="52"/>
  <c r="Z730" i="52"/>
  <c r="AC729" i="52"/>
  <c r="AB729" i="52"/>
  <c r="AA729" i="52"/>
  <c r="Z729" i="52"/>
  <c r="AC728" i="52"/>
  <c r="AB728" i="52"/>
  <c r="AA728" i="52"/>
  <c r="Z728" i="52"/>
  <c r="AC727" i="52"/>
  <c r="AB727" i="52"/>
  <c r="AA727" i="52"/>
  <c r="Z727" i="52"/>
  <c r="AC726" i="52"/>
  <c r="AB726" i="52"/>
  <c r="AA726" i="52"/>
  <c r="Z726" i="52"/>
  <c r="AC725" i="52"/>
  <c r="AB725" i="52"/>
  <c r="AA725" i="52"/>
  <c r="Z725" i="52"/>
  <c r="AC724" i="52"/>
  <c r="AB724" i="52"/>
  <c r="AA724" i="52"/>
  <c r="Z724" i="52"/>
  <c r="AC723" i="52"/>
  <c r="AB723" i="52"/>
  <c r="AA723" i="52"/>
  <c r="Z723" i="52"/>
  <c r="AC722" i="52"/>
  <c r="AB722" i="52"/>
  <c r="AA722" i="52"/>
  <c r="Z722" i="52"/>
  <c r="AC721" i="52"/>
  <c r="AB721" i="52"/>
  <c r="AA721" i="52"/>
  <c r="Z721" i="52"/>
  <c r="AC720" i="52"/>
  <c r="AB720" i="52"/>
  <c r="AA720" i="52"/>
  <c r="Z720" i="52"/>
  <c r="AC719" i="52"/>
  <c r="AB719" i="52"/>
  <c r="AA719" i="52"/>
  <c r="Z719" i="52"/>
  <c r="AC718" i="52"/>
  <c r="AB718" i="52"/>
  <c r="AA718" i="52"/>
  <c r="Z718" i="52"/>
  <c r="AC717" i="52"/>
  <c r="AB717" i="52"/>
  <c r="AA717" i="52"/>
  <c r="Z717" i="52"/>
  <c r="AC716" i="52"/>
  <c r="AB716" i="52"/>
  <c r="AA716" i="52"/>
  <c r="Z716" i="52"/>
  <c r="AC715" i="52"/>
  <c r="AB715" i="52"/>
  <c r="AA715" i="52"/>
  <c r="Z715" i="52"/>
  <c r="AC714" i="52"/>
  <c r="AB714" i="52"/>
  <c r="AA714" i="52"/>
  <c r="Z714" i="52"/>
  <c r="AC713" i="52"/>
  <c r="AB713" i="52"/>
  <c r="AA713" i="52"/>
  <c r="Z713" i="52"/>
  <c r="AC712" i="52"/>
  <c r="AB712" i="52"/>
  <c r="AA712" i="52"/>
  <c r="Z712" i="52"/>
  <c r="AC711" i="52"/>
  <c r="AB711" i="52"/>
  <c r="AA711" i="52"/>
  <c r="Z711" i="52"/>
  <c r="AC710" i="52"/>
  <c r="AB710" i="52"/>
  <c r="AA710" i="52"/>
  <c r="Z710" i="52"/>
  <c r="AC709" i="52"/>
  <c r="AB709" i="52"/>
  <c r="AA709" i="52"/>
  <c r="Z709" i="52"/>
  <c r="AC708" i="52"/>
  <c r="AB708" i="52"/>
  <c r="AA708" i="52"/>
  <c r="Z708" i="52"/>
  <c r="AC707" i="52"/>
  <c r="AB707" i="52"/>
  <c r="AA707" i="52"/>
  <c r="Z707" i="52"/>
  <c r="AC706" i="52"/>
  <c r="AB706" i="52"/>
  <c r="AA706" i="52"/>
  <c r="Z706" i="52"/>
  <c r="AC705" i="52"/>
  <c r="AB705" i="52"/>
  <c r="AA705" i="52"/>
  <c r="Z705" i="52"/>
  <c r="AC704" i="52"/>
  <c r="AB704" i="52"/>
  <c r="AA704" i="52"/>
  <c r="Z704" i="52"/>
  <c r="AC703" i="52"/>
  <c r="AB703" i="52"/>
  <c r="AA703" i="52"/>
  <c r="Z703" i="52"/>
  <c r="AC702" i="52"/>
  <c r="AB702" i="52"/>
  <c r="AA702" i="52"/>
  <c r="Z702" i="52"/>
  <c r="Q702" i="52"/>
  <c r="AC701" i="52"/>
  <c r="AB701" i="52"/>
  <c r="AA701" i="52"/>
  <c r="Z701" i="52"/>
  <c r="AC700" i="52"/>
  <c r="AB700" i="52"/>
  <c r="AA700" i="52"/>
  <c r="Z700" i="52"/>
  <c r="AC699" i="52"/>
  <c r="AB699" i="52"/>
  <c r="AA699" i="52"/>
  <c r="Z699" i="52"/>
  <c r="AC698" i="52"/>
  <c r="AB698" i="52"/>
  <c r="AA698" i="52"/>
  <c r="Z698" i="52"/>
  <c r="AC697" i="52"/>
  <c r="AB697" i="52"/>
  <c r="AA697" i="52"/>
  <c r="Z697" i="52"/>
  <c r="AC696" i="52"/>
  <c r="AB696" i="52"/>
  <c r="AA696" i="52"/>
  <c r="Z696" i="52"/>
  <c r="AC695" i="52"/>
  <c r="AB695" i="52"/>
  <c r="AA695" i="52"/>
  <c r="Z695" i="52"/>
  <c r="AC694" i="52"/>
  <c r="AB694" i="52"/>
  <c r="AA694" i="52"/>
  <c r="Z694" i="52"/>
  <c r="AC693" i="52"/>
  <c r="AB693" i="52"/>
  <c r="AA693" i="52"/>
  <c r="Z693" i="52"/>
  <c r="AC692" i="52"/>
  <c r="AB692" i="52"/>
  <c r="AA692" i="52"/>
  <c r="Z692" i="52"/>
  <c r="AC691" i="52"/>
  <c r="AB691" i="52"/>
  <c r="AA691" i="52"/>
  <c r="Z691" i="52"/>
  <c r="AC690" i="52"/>
  <c r="AB690" i="52"/>
  <c r="AA690" i="52"/>
  <c r="Z690" i="52"/>
  <c r="AC689" i="52"/>
  <c r="AB689" i="52"/>
  <c r="AA689" i="52"/>
  <c r="Z689" i="52"/>
  <c r="AC688" i="52"/>
  <c r="AB688" i="52"/>
  <c r="AA688" i="52"/>
  <c r="Z688" i="52"/>
  <c r="AC687" i="52"/>
  <c r="AB687" i="52"/>
  <c r="AA687" i="52"/>
  <c r="Z687" i="52"/>
  <c r="AC686" i="52"/>
  <c r="AB686" i="52"/>
  <c r="AA686" i="52"/>
  <c r="Z686" i="52"/>
  <c r="AC685" i="52"/>
  <c r="AB685" i="52"/>
  <c r="AA685" i="52"/>
  <c r="Z685" i="52"/>
  <c r="AC684" i="52"/>
  <c r="AB684" i="52"/>
  <c r="AA684" i="52"/>
  <c r="Z684" i="52"/>
  <c r="AC683" i="52"/>
  <c r="AB683" i="52"/>
  <c r="AA683" i="52"/>
  <c r="Z683" i="52"/>
  <c r="AC682" i="52"/>
  <c r="AB682" i="52"/>
  <c r="AA682" i="52"/>
  <c r="Z682" i="52"/>
  <c r="AC681" i="52"/>
  <c r="AB681" i="52"/>
  <c r="AA681" i="52"/>
  <c r="Z681" i="52"/>
  <c r="AC680" i="52"/>
  <c r="AB680" i="52"/>
  <c r="AA680" i="52"/>
  <c r="Z680" i="52"/>
  <c r="AC679" i="52"/>
  <c r="AB679" i="52"/>
  <c r="AA679" i="52"/>
  <c r="Z679" i="52"/>
  <c r="AC678" i="52"/>
  <c r="AB678" i="52"/>
  <c r="AA678" i="52"/>
  <c r="Z678" i="52"/>
  <c r="AC677" i="52"/>
  <c r="AB677" i="52"/>
  <c r="AA677" i="52"/>
  <c r="Z677" i="52"/>
  <c r="AC676" i="52"/>
  <c r="AB676" i="52"/>
  <c r="AA676" i="52"/>
  <c r="Z676" i="52"/>
  <c r="AC675" i="52"/>
  <c r="AB675" i="52"/>
  <c r="AA675" i="52"/>
  <c r="Z675" i="52"/>
  <c r="AC674" i="52"/>
  <c r="AB674" i="52"/>
  <c r="AA674" i="52"/>
  <c r="Z674" i="52"/>
  <c r="AC673" i="52"/>
  <c r="AB673" i="52"/>
  <c r="AA673" i="52"/>
  <c r="Z673" i="52"/>
  <c r="AC672" i="52"/>
  <c r="AB672" i="52"/>
  <c r="AA672" i="52"/>
  <c r="Z672" i="52"/>
  <c r="AC671" i="52"/>
  <c r="AB671" i="52"/>
  <c r="AA671" i="52"/>
  <c r="Z671" i="52"/>
  <c r="AC670" i="52"/>
  <c r="AB670" i="52"/>
  <c r="AA670" i="52"/>
  <c r="Z670" i="52"/>
  <c r="AC669" i="52"/>
  <c r="AB669" i="52"/>
  <c r="AA669" i="52"/>
  <c r="Z669" i="52"/>
  <c r="AC668" i="52"/>
  <c r="AB668" i="52"/>
  <c r="AA668" i="52"/>
  <c r="Z668" i="52"/>
  <c r="AC667" i="52"/>
  <c r="AB667" i="52"/>
  <c r="AA667" i="52"/>
  <c r="Z667" i="52"/>
  <c r="AC666" i="52"/>
  <c r="AB666" i="52"/>
  <c r="AA666" i="52"/>
  <c r="Z666" i="52"/>
  <c r="AC665" i="52"/>
  <c r="AB665" i="52"/>
  <c r="AA665" i="52"/>
  <c r="Z665" i="52"/>
  <c r="AC664" i="52"/>
  <c r="AB664" i="52"/>
  <c r="AA664" i="52"/>
  <c r="Z664" i="52"/>
  <c r="AC663" i="52"/>
  <c r="AB663" i="52"/>
  <c r="AA663" i="52"/>
  <c r="Z663" i="52"/>
  <c r="AC662" i="52"/>
  <c r="AB662" i="52"/>
  <c r="AA662" i="52"/>
  <c r="Z662" i="52"/>
  <c r="AC661" i="52"/>
  <c r="AB661" i="52"/>
  <c r="AA661" i="52"/>
  <c r="Z661" i="52"/>
  <c r="AC660" i="52"/>
  <c r="AB660" i="52"/>
  <c r="AA660" i="52"/>
  <c r="Z660" i="52"/>
  <c r="AC659" i="52"/>
  <c r="AB659" i="52"/>
  <c r="AA659" i="52"/>
  <c r="Z659" i="52"/>
  <c r="AC658" i="52"/>
  <c r="AB658" i="52"/>
  <c r="AA658" i="52"/>
  <c r="Z658" i="52"/>
  <c r="AC657" i="52"/>
  <c r="AB657" i="52"/>
  <c r="AA657" i="52"/>
  <c r="Z657" i="52"/>
  <c r="AC656" i="52"/>
  <c r="AB656" i="52"/>
  <c r="AA656" i="52"/>
  <c r="Z656" i="52"/>
  <c r="AC655" i="52"/>
  <c r="AB655" i="52"/>
  <c r="AA655" i="52"/>
  <c r="Z655" i="52"/>
  <c r="AC654" i="52"/>
  <c r="AB654" i="52"/>
  <c r="AA654" i="52"/>
  <c r="Z654" i="52"/>
  <c r="AC653" i="52"/>
  <c r="AB653" i="52"/>
  <c r="AA653" i="52"/>
  <c r="Z653" i="52"/>
  <c r="AC652" i="52"/>
  <c r="AB652" i="52"/>
  <c r="AA652" i="52"/>
  <c r="Z652" i="52"/>
  <c r="AC651" i="52"/>
  <c r="AB651" i="52"/>
  <c r="AA651" i="52"/>
  <c r="Z651" i="52"/>
  <c r="AC650" i="52"/>
  <c r="AB650" i="52"/>
  <c r="AA650" i="52"/>
  <c r="Z650" i="52"/>
  <c r="AC649" i="52"/>
  <c r="AB649" i="52"/>
  <c r="AA649" i="52"/>
  <c r="Z649" i="52"/>
  <c r="AC648" i="52"/>
  <c r="AB648" i="52"/>
  <c r="AA648" i="52"/>
  <c r="Z648" i="52"/>
  <c r="AC647" i="52"/>
  <c r="AB647" i="52"/>
  <c r="AA647" i="52"/>
  <c r="Z647" i="52"/>
  <c r="AC646" i="52"/>
  <c r="AB646" i="52"/>
  <c r="AA646" i="52"/>
  <c r="Z646" i="52"/>
  <c r="AC645" i="52"/>
  <c r="AB645" i="52"/>
  <c r="AA645" i="52"/>
  <c r="Z645" i="52"/>
  <c r="AC644" i="52"/>
  <c r="AB644" i="52"/>
  <c r="AA644" i="52"/>
  <c r="Z644" i="52"/>
  <c r="AC643" i="52"/>
  <c r="AB643" i="52"/>
  <c r="AA643" i="52"/>
  <c r="Z643" i="52"/>
  <c r="AC642" i="52"/>
  <c r="AB642" i="52"/>
  <c r="AA642" i="52"/>
  <c r="Z642" i="52"/>
  <c r="AC641" i="52"/>
  <c r="AB641" i="52"/>
  <c r="AA641" i="52"/>
  <c r="Z641" i="52"/>
  <c r="AC640" i="52"/>
  <c r="AB640" i="52"/>
  <c r="AA640" i="52"/>
  <c r="Z640" i="52"/>
  <c r="AC639" i="52"/>
  <c r="AB639" i="52"/>
  <c r="AA639" i="52"/>
  <c r="Z639" i="52"/>
  <c r="AC638" i="52"/>
  <c r="AB638" i="52"/>
  <c r="AA638" i="52"/>
  <c r="Z638" i="52"/>
  <c r="AC637" i="52"/>
  <c r="AB637" i="52"/>
  <c r="AA637" i="52"/>
  <c r="Z637" i="52"/>
  <c r="AC636" i="52"/>
  <c r="AB636" i="52"/>
  <c r="AA636" i="52"/>
  <c r="Z636" i="52"/>
  <c r="AC635" i="52"/>
  <c r="AB635" i="52"/>
  <c r="AA635" i="52"/>
  <c r="Z635" i="52"/>
  <c r="AC634" i="52"/>
  <c r="AB634" i="52"/>
  <c r="AA634" i="52"/>
  <c r="Z634" i="52"/>
  <c r="AC633" i="52"/>
  <c r="AB633" i="52"/>
  <c r="AA633" i="52"/>
  <c r="Z633" i="52"/>
  <c r="AC632" i="52"/>
  <c r="AB632" i="52"/>
  <c r="AA632" i="52"/>
  <c r="Z632" i="52"/>
  <c r="AC631" i="52"/>
  <c r="AB631" i="52"/>
  <c r="AA631" i="52"/>
  <c r="Z631" i="52"/>
  <c r="AC630" i="52"/>
  <c r="AB630" i="52"/>
  <c r="AA630" i="52"/>
  <c r="Z630" i="52"/>
  <c r="AC629" i="52"/>
  <c r="AB629" i="52"/>
  <c r="AA629" i="52"/>
  <c r="Z629" i="52"/>
  <c r="AC628" i="52"/>
  <c r="AB628" i="52"/>
  <c r="AA628" i="52"/>
  <c r="Z628" i="52"/>
  <c r="AC627" i="52"/>
  <c r="AB627" i="52"/>
  <c r="AA627" i="52"/>
  <c r="Z627" i="52"/>
  <c r="AC626" i="52"/>
  <c r="AB626" i="52"/>
  <c r="AA626" i="52"/>
  <c r="Z626" i="52"/>
  <c r="AC625" i="52"/>
  <c r="AB625" i="52"/>
  <c r="AA625" i="52"/>
  <c r="Z625" i="52"/>
  <c r="AC624" i="52"/>
  <c r="AB624" i="52"/>
  <c r="AA624" i="52"/>
  <c r="Z624" i="52"/>
  <c r="AC623" i="52"/>
  <c r="AB623" i="52"/>
  <c r="AA623" i="52"/>
  <c r="Z623" i="52"/>
  <c r="AC622" i="52"/>
  <c r="AB622" i="52"/>
  <c r="AA622" i="52"/>
  <c r="Z622" i="52"/>
  <c r="AC621" i="52"/>
  <c r="AB621" i="52"/>
  <c r="AA621" i="52"/>
  <c r="Z621" i="52"/>
  <c r="AC620" i="52"/>
  <c r="AB620" i="52"/>
  <c r="AA620" i="52"/>
  <c r="Z620" i="52"/>
  <c r="AC619" i="52"/>
  <c r="AB619" i="52"/>
  <c r="AA619" i="52"/>
  <c r="Z619" i="52"/>
  <c r="AC618" i="52"/>
  <c r="AB618" i="52"/>
  <c r="AA618" i="52"/>
  <c r="Z618" i="52"/>
  <c r="AC617" i="52"/>
  <c r="AB617" i="52"/>
  <c r="AA617" i="52"/>
  <c r="Z617" i="52"/>
  <c r="AC616" i="52"/>
  <c r="AB616" i="52"/>
  <c r="AA616" i="52"/>
  <c r="Z616" i="52"/>
  <c r="AC615" i="52"/>
  <c r="AB615" i="52"/>
  <c r="AA615" i="52"/>
  <c r="Z615" i="52"/>
  <c r="AC614" i="52"/>
  <c r="AB614" i="52"/>
  <c r="AA614" i="52"/>
  <c r="Z614" i="52"/>
  <c r="AC613" i="52"/>
  <c r="AB613" i="52"/>
  <c r="AA613" i="52"/>
  <c r="Z613" i="52"/>
  <c r="AC612" i="52"/>
  <c r="AB612" i="52"/>
  <c r="AA612" i="52"/>
  <c r="Z612" i="52"/>
  <c r="AC611" i="52"/>
  <c r="AB611" i="52"/>
  <c r="AA611" i="52"/>
  <c r="Z611" i="52"/>
  <c r="AC610" i="52"/>
  <c r="AB610" i="52"/>
  <c r="AA610" i="52"/>
  <c r="Z610" i="52"/>
  <c r="AC609" i="52"/>
  <c r="AB609" i="52"/>
  <c r="AA609" i="52"/>
  <c r="Z609" i="52"/>
  <c r="AC608" i="52"/>
  <c r="AB608" i="52"/>
  <c r="AA608" i="52"/>
  <c r="Z608" i="52"/>
  <c r="AC607" i="52"/>
  <c r="AB607" i="52"/>
  <c r="AA607" i="52"/>
  <c r="Z607" i="52"/>
  <c r="AC606" i="52"/>
  <c r="AB606" i="52"/>
  <c r="AA606" i="52"/>
  <c r="Z606" i="52"/>
  <c r="AC605" i="52"/>
  <c r="AB605" i="52"/>
  <c r="AA605" i="52"/>
  <c r="Z605" i="52"/>
  <c r="AC604" i="52"/>
  <c r="AB604" i="52"/>
  <c r="AA604" i="52"/>
  <c r="Z604" i="52"/>
  <c r="AC603" i="52"/>
  <c r="AB603" i="52"/>
  <c r="AA603" i="52"/>
  <c r="Z603" i="52"/>
  <c r="AC602" i="52"/>
  <c r="AB602" i="52"/>
  <c r="AA602" i="52"/>
  <c r="Z602" i="52"/>
  <c r="AC601" i="52"/>
  <c r="AB601" i="52"/>
  <c r="AA601" i="52"/>
  <c r="Z601" i="52"/>
  <c r="AC600" i="52"/>
  <c r="AB600" i="52"/>
  <c r="AA600" i="52"/>
  <c r="Z600" i="52"/>
  <c r="AC599" i="52"/>
  <c r="AB599" i="52"/>
  <c r="AA599" i="52"/>
  <c r="Z599" i="52"/>
  <c r="AC598" i="52"/>
  <c r="AB598" i="52"/>
  <c r="AA598" i="52"/>
  <c r="Z598" i="52"/>
  <c r="AC597" i="52"/>
  <c r="AB597" i="52"/>
  <c r="AA597" i="52"/>
  <c r="Z597" i="52"/>
  <c r="AC596" i="52"/>
  <c r="AB596" i="52"/>
  <c r="AA596" i="52"/>
  <c r="Z596" i="52"/>
  <c r="AC595" i="52"/>
  <c r="AB595" i="52"/>
  <c r="AA595" i="52"/>
  <c r="Z595" i="52"/>
  <c r="AC594" i="52"/>
  <c r="AB594" i="52"/>
  <c r="AA594" i="52"/>
  <c r="Z594" i="52"/>
  <c r="AC593" i="52"/>
  <c r="AB593" i="52"/>
  <c r="AA593" i="52"/>
  <c r="Z593" i="52"/>
  <c r="AC592" i="52"/>
  <c r="AB592" i="52"/>
  <c r="AA592" i="52"/>
  <c r="Z592" i="52"/>
  <c r="AC591" i="52"/>
  <c r="AB591" i="52"/>
  <c r="AA591" i="52"/>
  <c r="Z591" i="52"/>
  <c r="AC590" i="52"/>
  <c r="AB590" i="52"/>
  <c r="AA590" i="52"/>
  <c r="Z590" i="52"/>
  <c r="AC589" i="52"/>
  <c r="AB589" i="52"/>
  <c r="AA589" i="52"/>
  <c r="Z589" i="52"/>
  <c r="AC588" i="52"/>
  <c r="AB588" i="52"/>
  <c r="AA588" i="52"/>
  <c r="Z588" i="52"/>
  <c r="AC587" i="52"/>
  <c r="AB587" i="52"/>
  <c r="AA587" i="52"/>
  <c r="Z587" i="52"/>
  <c r="AC586" i="52"/>
  <c r="AB586" i="52"/>
  <c r="AA586" i="52"/>
  <c r="Z586" i="52"/>
  <c r="AC585" i="52"/>
  <c r="AB585" i="52"/>
  <c r="AA585" i="52"/>
  <c r="Z585" i="52"/>
  <c r="AC584" i="52"/>
  <c r="AB584" i="52"/>
  <c r="AA584" i="52"/>
  <c r="Z584" i="52"/>
  <c r="AC583" i="52"/>
  <c r="AB583" i="52"/>
  <c r="AA583" i="52"/>
  <c r="Z583" i="52"/>
  <c r="AC582" i="52"/>
  <c r="AB582" i="52"/>
  <c r="AA582" i="52"/>
  <c r="Z582" i="52"/>
  <c r="AC581" i="52"/>
  <c r="AB581" i="52"/>
  <c r="AA581" i="52"/>
  <c r="Z581" i="52"/>
  <c r="AC580" i="52"/>
  <c r="AB580" i="52"/>
  <c r="AA580" i="52"/>
  <c r="Z580" i="52"/>
  <c r="AC579" i="52"/>
  <c r="AB579" i="52"/>
  <c r="AA579" i="52"/>
  <c r="Z579" i="52"/>
  <c r="AC578" i="52"/>
  <c r="AB578" i="52"/>
  <c r="AA578" i="52"/>
  <c r="Z578" i="52"/>
  <c r="AC577" i="52"/>
  <c r="AB577" i="52"/>
  <c r="AA577" i="52"/>
  <c r="Z577" i="52"/>
  <c r="AC576" i="52"/>
  <c r="AB576" i="52"/>
  <c r="AA576" i="52"/>
  <c r="Z576" i="52"/>
  <c r="AC575" i="52"/>
  <c r="AB575" i="52"/>
  <c r="AA575" i="52"/>
  <c r="Z575" i="52"/>
  <c r="AC574" i="52"/>
  <c r="AB574" i="52"/>
  <c r="AA574" i="52"/>
  <c r="Z574" i="52"/>
  <c r="AC573" i="52"/>
  <c r="AB573" i="52"/>
  <c r="AA573" i="52"/>
  <c r="Z573" i="52"/>
  <c r="AC572" i="52"/>
  <c r="AB572" i="52"/>
  <c r="AA572" i="52"/>
  <c r="Z572" i="52"/>
  <c r="AC571" i="52"/>
  <c r="AB571" i="52"/>
  <c r="AA571" i="52"/>
  <c r="Z571" i="52"/>
  <c r="AC570" i="52"/>
  <c r="AB570" i="52"/>
  <c r="AA570" i="52"/>
  <c r="Z570" i="52"/>
  <c r="AC569" i="52"/>
  <c r="AB569" i="52"/>
  <c r="AA569" i="52"/>
  <c r="Z569" i="52"/>
  <c r="AC568" i="52"/>
  <c r="AB568" i="52"/>
  <c r="AA568" i="52"/>
  <c r="Z568" i="52"/>
  <c r="AC567" i="52"/>
  <c r="AB567" i="52"/>
  <c r="AA567" i="52"/>
  <c r="Z567" i="52"/>
  <c r="AC566" i="52"/>
  <c r="AB566" i="52"/>
  <c r="AA566" i="52"/>
  <c r="Z566" i="52"/>
  <c r="AC565" i="52"/>
  <c r="AB565" i="52"/>
  <c r="AA565" i="52"/>
  <c r="Z565" i="52"/>
  <c r="AC564" i="52"/>
  <c r="AB564" i="52"/>
  <c r="AA564" i="52"/>
  <c r="Z564" i="52"/>
  <c r="AC563" i="52"/>
  <c r="AB563" i="52"/>
  <c r="AA563" i="52"/>
  <c r="Z563" i="52"/>
  <c r="Q563" i="52"/>
  <c r="AC562" i="52"/>
  <c r="AB562" i="52"/>
  <c r="AA562" i="52"/>
  <c r="Z562" i="52"/>
  <c r="AC561" i="52"/>
  <c r="AB561" i="52"/>
  <c r="AA561" i="52"/>
  <c r="Z561" i="52"/>
  <c r="AC560" i="52"/>
  <c r="AB560" i="52"/>
  <c r="AA560" i="52"/>
  <c r="Z560" i="52"/>
  <c r="AC559" i="52"/>
  <c r="AB559" i="52"/>
  <c r="AA559" i="52"/>
  <c r="Z559" i="52"/>
  <c r="AC558" i="52"/>
  <c r="AB558" i="52"/>
  <c r="AA558" i="52"/>
  <c r="Z558" i="52"/>
  <c r="AC557" i="52"/>
  <c r="AB557" i="52"/>
  <c r="AA557" i="52"/>
  <c r="Z557" i="52"/>
  <c r="AC556" i="52"/>
  <c r="AB556" i="52"/>
  <c r="AA556" i="52"/>
  <c r="Z556" i="52"/>
  <c r="AC555" i="52"/>
  <c r="AB555" i="52"/>
  <c r="AA555" i="52"/>
  <c r="Z555" i="52"/>
  <c r="AC554" i="52"/>
  <c r="AB554" i="52"/>
  <c r="AA554" i="52"/>
  <c r="Z554" i="52"/>
  <c r="AC553" i="52"/>
  <c r="AB553" i="52"/>
  <c r="AA553" i="52"/>
  <c r="Z553" i="52"/>
  <c r="AC552" i="52"/>
  <c r="AB552" i="52"/>
  <c r="AA552" i="52"/>
  <c r="Z552" i="52"/>
  <c r="AC551" i="52"/>
  <c r="AB551" i="52"/>
  <c r="AA551" i="52"/>
  <c r="Z551" i="52"/>
  <c r="AC550" i="52"/>
  <c r="AB550" i="52"/>
  <c r="AA550" i="52"/>
  <c r="Z550" i="52"/>
  <c r="AC549" i="52"/>
  <c r="AB549" i="52"/>
  <c r="AA549" i="52"/>
  <c r="Z549" i="52"/>
  <c r="AC548" i="52"/>
  <c r="AB548" i="52"/>
  <c r="AA548" i="52"/>
  <c r="Z548" i="52"/>
  <c r="AC547" i="52"/>
  <c r="AB547" i="52"/>
  <c r="AA547" i="52"/>
  <c r="Z547" i="52"/>
  <c r="AC546" i="52"/>
  <c r="AB546" i="52"/>
  <c r="AA546" i="52"/>
  <c r="Z546" i="52"/>
  <c r="AC545" i="52"/>
  <c r="AB545" i="52"/>
  <c r="AA545" i="52"/>
  <c r="Z545" i="52"/>
  <c r="AC544" i="52"/>
  <c r="AB544" i="52"/>
  <c r="AA544" i="52"/>
  <c r="Z544" i="52"/>
  <c r="AC543" i="52"/>
  <c r="AB543" i="52"/>
  <c r="AA543" i="52"/>
  <c r="Z543" i="52"/>
  <c r="AC542" i="52"/>
  <c r="AB542" i="52"/>
  <c r="AA542" i="52"/>
  <c r="Z542" i="52"/>
  <c r="AC541" i="52"/>
  <c r="AB541" i="52"/>
  <c r="AA541" i="52"/>
  <c r="Z541" i="52"/>
  <c r="AC540" i="52"/>
  <c r="AB540" i="52"/>
  <c r="AA540" i="52"/>
  <c r="Z540" i="52"/>
  <c r="AC539" i="52"/>
  <c r="AB539" i="52"/>
  <c r="AA539" i="52"/>
  <c r="Z539" i="52"/>
  <c r="AC538" i="52"/>
  <c r="AB538" i="52"/>
  <c r="AA538" i="52"/>
  <c r="Z538" i="52"/>
  <c r="AC537" i="52"/>
  <c r="AB537" i="52"/>
  <c r="AA537" i="52"/>
  <c r="Z537" i="52"/>
  <c r="AC536" i="52"/>
  <c r="AB536" i="52"/>
  <c r="AA536" i="52"/>
  <c r="Z536" i="52"/>
  <c r="AC535" i="52"/>
  <c r="AB535" i="52"/>
  <c r="AA535" i="52"/>
  <c r="Z535" i="52"/>
  <c r="AC534" i="52"/>
  <c r="AB534" i="52"/>
  <c r="AA534" i="52"/>
  <c r="Z534" i="52"/>
  <c r="AC533" i="52"/>
  <c r="AB533" i="52"/>
  <c r="AA533" i="52"/>
  <c r="Z533" i="52"/>
  <c r="AC532" i="52"/>
  <c r="AB532" i="52"/>
  <c r="AA532" i="52"/>
  <c r="Z532" i="52"/>
  <c r="AC531" i="52"/>
  <c r="AB531" i="52"/>
  <c r="AA531" i="52"/>
  <c r="Z531" i="52"/>
  <c r="AC530" i="52"/>
  <c r="AB530" i="52"/>
  <c r="AA530" i="52"/>
  <c r="Z530" i="52"/>
  <c r="AC529" i="52"/>
  <c r="AB529" i="52"/>
  <c r="AA529" i="52"/>
  <c r="Z529" i="52"/>
  <c r="AC528" i="52"/>
  <c r="AB528" i="52"/>
  <c r="AA528" i="52"/>
  <c r="Z528" i="52"/>
  <c r="AC527" i="52"/>
  <c r="AB527" i="52"/>
  <c r="AA527" i="52"/>
  <c r="Z527" i="52"/>
  <c r="AC526" i="52"/>
  <c r="AB526" i="52"/>
  <c r="AA526" i="52"/>
  <c r="Z526" i="52"/>
  <c r="AC525" i="52"/>
  <c r="AB525" i="52"/>
  <c r="AA525" i="52"/>
  <c r="Z525" i="52"/>
  <c r="AC524" i="52"/>
  <c r="AB524" i="52"/>
  <c r="AA524" i="52"/>
  <c r="Z524" i="52"/>
  <c r="Q524" i="52"/>
  <c r="AC523" i="52"/>
  <c r="AB523" i="52"/>
  <c r="AA523" i="52"/>
  <c r="Z523" i="52"/>
  <c r="AC522" i="52"/>
  <c r="AB522" i="52"/>
  <c r="AA522" i="52"/>
  <c r="Z522" i="52"/>
  <c r="AC521" i="52"/>
  <c r="AB521" i="52"/>
  <c r="AA521" i="52"/>
  <c r="Z521" i="52"/>
  <c r="AC520" i="52"/>
  <c r="AB520" i="52"/>
  <c r="AA520" i="52"/>
  <c r="Z520" i="52"/>
  <c r="AC519" i="52"/>
  <c r="AB519" i="52"/>
  <c r="AA519" i="52"/>
  <c r="Z519" i="52"/>
  <c r="AC518" i="52"/>
  <c r="AB518" i="52"/>
  <c r="AA518" i="52"/>
  <c r="Z518" i="52"/>
  <c r="AC517" i="52"/>
  <c r="AB517" i="52"/>
  <c r="AA517" i="52"/>
  <c r="Z517" i="52"/>
  <c r="AC516" i="52"/>
  <c r="AB516" i="52"/>
  <c r="AA516" i="52"/>
  <c r="Z516" i="52"/>
  <c r="AC515" i="52"/>
  <c r="AB515" i="52"/>
  <c r="AA515" i="52"/>
  <c r="Z515" i="52"/>
  <c r="AC514" i="52"/>
  <c r="AB514" i="52"/>
  <c r="AA514" i="52"/>
  <c r="Z514" i="52"/>
  <c r="AC513" i="52"/>
  <c r="AB513" i="52"/>
  <c r="AA513" i="52"/>
  <c r="Z513" i="52"/>
  <c r="AC512" i="52"/>
  <c r="AB512" i="52"/>
  <c r="AA512" i="52"/>
  <c r="Z512" i="52"/>
  <c r="AC511" i="52"/>
  <c r="AB511" i="52"/>
  <c r="AA511" i="52"/>
  <c r="Z511" i="52"/>
  <c r="AC510" i="52"/>
  <c r="AB510" i="52"/>
  <c r="AA510" i="52"/>
  <c r="Z510" i="52"/>
  <c r="AC509" i="52"/>
  <c r="AB509" i="52"/>
  <c r="AA509" i="52"/>
  <c r="Z509" i="52"/>
  <c r="AC508" i="52"/>
  <c r="AB508" i="52"/>
  <c r="AA508" i="52"/>
  <c r="Z508" i="52"/>
  <c r="AC507" i="52"/>
  <c r="AB507" i="52"/>
  <c r="AA507" i="52"/>
  <c r="Z507" i="52"/>
  <c r="AC506" i="52"/>
  <c r="AB506" i="52"/>
  <c r="AA506" i="52"/>
  <c r="Z506" i="52"/>
  <c r="AC505" i="52"/>
  <c r="AB505" i="52"/>
  <c r="AA505" i="52"/>
  <c r="Z505" i="52"/>
  <c r="AC504" i="52"/>
  <c r="AB504" i="52"/>
  <c r="AA504" i="52"/>
  <c r="Z504" i="52"/>
  <c r="AC503" i="52"/>
  <c r="AB503" i="52"/>
  <c r="AA503" i="52"/>
  <c r="Z503" i="52"/>
  <c r="AC502" i="52"/>
  <c r="AB502" i="52"/>
  <c r="AA502" i="52"/>
  <c r="Z502" i="52"/>
  <c r="AC501" i="52"/>
  <c r="AB501" i="52"/>
  <c r="AA501" i="52"/>
  <c r="Z501" i="52"/>
  <c r="AC500" i="52"/>
  <c r="AB500" i="52"/>
  <c r="AA500" i="52"/>
  <c r="Z500" i="52"/>
  <c r="AC499" i="52"/>
  <c r="AB499" i="52"/>
  <c r="AA499" i="52"/>
  <c r="Z499" i="52"/>
  <c r="AC498" i="52"/>
  <c r="AB498" i="52"/>
  <c r="AA498" i="52"/>
  <c r="Z498" i="52"/>
  <c r="AC497" i="52"/>
  <c r="AB497" i="52"/>
  <c r="AA497" i="52"/>
  <c r="Z497" i="52"/>
  <c r="AC496" i="52"/>
  <c r="AB496" i="52"/>
  <c r="AA496" i="52"/>
  <c r="Z496" i="52"/>
  <c r="AC495" i="52"/>
  <c r="AB495" i="52"/>
  <c r="AA495" i="52"/>
  <c r="Z495" i="52"/>
  <c r="AC494" i="52"/>
  <c r="AB494" i="52"/>
  <c r="AA494" i="52"/>
  <c r="Z494" i="52"/>
  <c r="AC493" i="52"/>
  <c r="AB493" i="52"/>
  <c r="AA493" i="52"/>
  <c r="Z493" i="52"/>
  <c r="AC492" i="52"/>
  <c r="AB492" i="52"/>
  <c r="AA492" i="52"/>
  <c r="Z492" i="52"/>
  <c r="AC491" i="52"/>
  <c r="AB491" i="52"/>
  <c r="AA491" i="52"/>
  <c r="Z491" i="52"/>
  <c r="AC490" i="52"/>
  <c r="AB490" i="52"/>
  <c r="AA490" i="52"/>
  <c r="Z490" i="52"/>
  <c r="AC489" i="52"/>
  <c r="AB489" i="52"/>
  <c r="AA489" i="52"/>
  <c r="Z489" i="52"/>
  <c r="AC488" i="52"/>
  <c r="AB488" i="52"/>
  <c r="AA488" i="52"/>
  <c r="Z488" i="52"/>
  <c r="AC487" i="52"/>
  <c r="AB487" i="52"/>
  <c r="AA487" i="52"/>
  <c r="Z487" i="52"/>
  <c r="AC486" i="52"/>
  <c r="AB486" i="52"/>
  <c r="AA486" i="52"/>
  <c r="Z486" i="52"/>
  <c r="AC485" i="52"/>
  <c r="AB485" i="52"/>
  <c r="AA485" i="52"/>
  <c r="Z485" i="52"/>
  <c r="AC484" i="52"/>
  <c r="AB484" i="52"/>
  <c r="AA484" i="52"/>
  <c r="Z484" i="52"/>
  <c r="AC483" i="52"/>
  <c r="AB483" i="52"/>
  <c r="AA483" i="52"/>
  <c r="Z483" i="52"/>
  <c r="AC482" i="52"/>
  <c r="AB482" i="52"/>
  <c r="AA482" i="52"/>
  <c r="Z482" i="52"/>
  <c r="AC481" i="52"/>
  <c r="AB481" i="52"/>
  <c r="AA481" i="52"/>
  <c r="Z481" i="52"/>
  <c r="AC480" i="52"/>
  <c r="AB480" i="52"/>
  <c r="AA480" i="52"/>
  <c r="Z480" i="52"/>
  <c r="AC479" i="52"/>
  <c r="AB479" i="52"/>
  <c r="AA479" i="52"/>
  <c r="Z479" i="52"/>
  <c r="AC478" i="52"/>
  <c r="AB478" i="52"/>
  <c r="AA478" i="52"/>
  <c r="Z478" i="52"/>
  <c r="AC477" i="52"/>
  <c r="AB477" i="52"/>
  <c r="AA477" i="52"/>
  <c r="Z477" i="52"/>
  <c r="AC476" i="52"/>
  <c r="AB476" i="52"/>
  <c r="AA476" i="52"/>
  <c r="Z476" i="52"/>
  <c r="AC475" i="52"/>
  <c r="AB475" i="52"/>
  <c r="AA475" i="52"/>
  <c r="Z475" i="52"/>
  <c r="AC474" i="52"/>
  <c r="AB474" i="52"/>
  <c r="AA474" i="52"/>
  <c r="Z474" i="52"/>
  <c r="AC473" i="52"/>
  <c r="AB473" i="52"/>
  <c r="AA473" i="52"/>
  <c r="Z473" i="52"/>
  <c r="AC472" i="52"/>
  <c r="AB472" i="52"/>
  <c r="AA472" i="52"/>
  <c r="Z472" i="52"/>
  <c r="AC471" i="52"/>
  <c r="AB471" i="52"/>
  <c r="AA471" i="52"/>
  <c r="Z471" i="52"/>
  <c r="AC470" i="52"/>
  <c r="AB470" i="52"/>
  <c r="AA470" i="52"/>
  <c r="Z470" i="52"/>
  <c r="AC469" i="52"/>
  <c r="AB469" i="52"/>
  <c r="AA469" i="52"/>
  <c r="Z469" i="52"/>
  <c r="AC468" i="52"/>
  <c r="AB468" i="52"/>
  <c r="AA468" i="52"/>
  <c r="Z468" i="52"/>
  <c r="AC467" i="52"/>
  <c r="AB467" i="52"/>
  <c r="AA467" i="52"/>
  <c r="Z467" i="52"/>
  <c r="AC466" i="52"/>
  <c r="AB466" i="52"/>
  <c r="AA466" i="52"/>
  <c r="Z466" i="52"/>
  <c r="AC465" i="52"/>
  <c r="AB465" i="52"/>
  <c r="AA465" i="52"/>
  <c r="Z465" i="52"/>
  <c r="AC464" i="52"/>
  <c r="AB464" i="52"/>
  <c r="AA464" i="52"/>
  <c r="Z464" i="52"/>
  <c r="AC463" i="52"/>
  <c r="AB463" i="52"/>
  <c r="AA463" i="52"/>
  <c r="Z463" i="52"/>
  <c r="AC462" i="52"/>
  <c r="AB462" i="52"/>
  <c r="AA462" i="52"/>
  <c r="Z462" i="52"/>
  <c r="AC461" i="52"/>
  <c r="AB461" i="52"/>
  <c r="AA461" i="52"/>
  <c r="Z461" i="52"/>
  <c r="AC460" i="52"/>
  <c r="AB460" i="52"/>
  <c r="AA460" i="52"/>
  <c r="Z460" i="52"/>
  <c r="AC459" i="52"/>
  <c r="AB459" i="52"/>
  <c r="AA459" i="52"/>
  <c r="Z459" i="52"/>
  <c r="AC458" i="52"/>
  <c r="AB458" i="52"/>
  <c r="AA458" i="52"/>
  <c r="Z458" i="52"/>
  <c r="AC457" i="52"/>
  <c r="AB457" i="52"/>
  <c r="AA457" i="52"/>
  <c r="Z457" i="52"/>
  <c r="AC456" i="52"/>
  <c r="AB456" i="52"/>
  <c r="AA456" i="52"/>
  <c r="Z456" i="52"/>
  <c r="AC455" i="52"/>
  <c r="AB455" i="52"/>
  <c r="AA455" i="52"/>
  <c r="Z455" i="52"/>
  <c r="AC454" i="52"/>
  <c r="AB454" i="52"/>
  <c r="AA454" i="52"/>
  <c r="Z454" i="52"/>
  <c r="AC453" i="52"/>
  <c r="AB453" i="52"/>
  <c r="AA453" i="52"/>
  <c r="Z453" i="52"/>
  <c r="AC452" i="52"/>
  <c r="AB452" i="52"/>
  <c r="AA452" i="52"/>
  <c r="Z452" i="52"/>
  <c r="AC451" i="52"/>
  <c r="AB451" i="52"/>
  <c r="AA451" i="52"/>
  <c r="Z451" i="52"/>
  <c r="AC450" i="52"/>
  <c r="AB450" i="52"/>
  <c r="AA450" i="52"/>
  <c r="Z450" i="52"/>
  <c r="AC449" i="52"/>
  <c r="AB449" i="52"/>
  <c r="AA449" i="52"/>
  <c r="Z449" i="52"/>
  <c r="AC448" i="52"/>
  <c r="AB448" i="52"/>
  <c r="AA448" i="52"/>
  <c r="Z448" i="52"/>
  <c r="AC447" i="52"/>
  <c r="AB447" i="52"/>
  <c r="AA447" i="52"/>
  <c r="Z447" i="52"/>
  <c r="AC446" i="52"/>
  <c r="AB446" i="52"/>
  <c r="AA446" i="52"/>
  <c r="Z446" i="52"/>
  <c r="AC445" i="52"/>
  <c r="AB445" i="52"/>
  <c r="AA445" i="52"/>
  <c r="Z445" i="52"/>
  <c r="AC444" i="52"/>
  <c r="AB444" i="52"/>
  <c r="AA444" i="52"/>
  <c r="Z444" i="52"/>
  <c r="AC443" i="52"/>
  <c r="AB443" i="52"/>
  <c r="AA443" i="52"/>
  <c r="Z443" i="52"/>
  <c r="AC442" i="52"/>
  <c r="AB442" i="52"/>
  <c r="AA442" i="52"/>
  <c r="Z442" i="52"/>
  <c r="AC441" i="52"/>
  <c r="AB441" i="52"/>
  <c r="AA441" i="52"/>
  <c r="Z441" i="52"/>
  <c r="AC440" i="52"/>
  <c r="AB440" i="52"/>
  <c r="AA440" i="52"/>
  <c r="Z440" i="52"/>
  <c r="AC439" i="52"/>
  <c r="AB439" i="52"/>
  <c r="AA439" i="52"/>
  <c r="Z439" i="52"/>
  <c r="AC438" i="52"/>
  <c r="AB438" i="52"/>
  <c r="AA438" i="52"/>
  <c r="Z438" i="52"/>
  <c r="AC437" i="52"/>
  <c r="AB437" i="52"/>
  <c r="AA437" i="52"/>
  <c r="Z437" i="52"/>
  <c r="AC436" i="52"/>
  <c r="AB436" i="52"/>
  <c r="AA436" i="52"/>
  <c r="Z436" i="52"/>
  <c r="AC435" i="52"/>
  <c r="AB435" i="52"/>
  <c r="AA435" i="52"/>
  <c r="Z435" i="52"/>
  <c r="AC434" i="52"/>
  <c r="AB434" i="52"/>
  <c r="AA434" i="52"/>
  <c r="Z434" i="52"/>
  <c r="AC433" i="52"/>
  <c r="AB433" i="52"/>
  <c r="AA433" i="52"/>
  <c r="Z433" i="52"/>
  <c r="AC432" i="52"/>
  <c r="AB432" i="52"/>
  <c r="AA432" i="52"/>
  <c r="Z432" i="52"/>
  <c r="AC431" i="52"/>
  <c r="AB431" i="52"/>
  <c r="AA431" i="52"/>
  <c r="Z431" i="52"/>
  <c r="AC430" i="52"/>
  <c r="AB430" i="52"/>
  <c r="AA430" i="52"/>
  <c r="Z430" i="52"/>
  <c r="AC429" i="52"/>
  <c r="AB429" i="52"/>
  <c r="AA429" i="52"/>
  <c r="Z429" i="52"/>
  <c r="AC428" i="52"/>
  <c r="AB428" i="52"/>
  <c r="AA428" i="52"/>
  <c r="Z428" i="52"/>
  <c r="AC427" i="52"/>
  <c r="AB427" i="52"/>
  <c r="AA427" i="52"/>
  <c r="Z427" i="52"/>
  <c r="AC426" i="52"/>
  <c r="AB426" i="52"/>
  <c r="AA426" i="52"/>
  <c r="Z426" i="52"/>
  <c r="AC425" i="52"/>
  <c r="AB425" i="52"/>
  <c r="AA425" i="52"/>
  <c r="Z425" i="52"/>
  <c r="AC424" i="52"/>
  <c r="AB424" i="52"/>
  <c r="AA424" i="52"/>
  <c r="Z424" i="52"/>
  <c r="AC423" i="52"/>
  <c r="AB423" i="52"/>
  <c r="AA423" i="52"/>
  <c r="Z423" i="52"/>
  <c r="AC422" i="52"/>
  <c r="AB422" i="52"/>
  <c r="AA422" i="52"/>
  <c r="Z422" i="52"/>
  <c r="AC421" i="52"/>
  <c r="AB421" i="52"/>
  <c r="AA421" i="52"/>
  <c r="Z421" i="52"/>
  <c r="AC420" i="52"/>
  <c r="AB420" i="52"/>
  <c r="AA420" i="52"/>
  <c r="Z420" i="52"/>
  <c r="AC419" i="52"/>
  <c r="AB419" i="52"/>
  <c r="AA419" i="52"/>
  <c r="Z419" i="52"/>
  <c r="AC418" i="52"/>
  <c r="AB418" i="52"/>
  <c r="AA418" i="52"/>
  <c r="Z418" i="52"/>
  <c r="AC417" i="52"/>
  <c r="AB417" i="52"/>
  <c r="AA417" i="52"/>
  <c r="Z417" i="52"/>
  <c r="AC416" i="52"/>
  <c r="AB416" i="52"/>
  <c r="AA416" i="52"/>
  <c r="Z416" i="52"/>
  <c r="AC415" i="52"/>
  <c r="AB415" i="52"/>
  <c r="AA415" i="52"/>
  <c r="Z415" i="52"/>
  <c r="AC414" i="52"/>
  <c r="AB414" i="52"/>
  <c r="AA414" i="52"/>
  <c r="Z414" i="52"/>
  <c r="AC413" i="52"/>
  <c r="AB413" i="52"/>
  <c r="AA413" i="52"/>
  <c r="Z413" i="52"/>
  <c r="AC412" i="52"/>
  <c r="AB412" i="52"/>
  <c r="AA412" i="52"/>
  <c r="Z412" i="52"/>
  <c r="AC411" i="52"/>
  <c r="AB411" i="52"/>
  <c r="AA411" i="52"/>
  <c r="Z411" i="52"/>
  <c r="AC410" i="52"/>
  <c r="AB410" i="52"/>
  <c r="AA410" i="52"/>
  <c r="Z410" i="52"/>
  <c r="AC409" i="52"/>
  <c r="AB409" i="52"/>
  <c r="AA409" i="52"/>
  <c r="Z409" i="52"/>
  <c r="AC408" i="52"/>
  <c r="AB408" i="52"/>
  <c r="AA408" i="52"/>
  <c r="Z408" i="52"/>
  <c r="AC407" i="52"/>
  <c r="AB407" i="52"/>
  <c r="AA407" i="52"/>
  <c r="Z407" i="52"/>
  <c r="AC406" i="52"/>
  <c r="AB406" i="52"/>
  <c r="AA406" i="52"/>
  <c r="Z406" i="52"/>
  <c r="AC405" i="52"/>
  <c r="AB405" i="52"/>
  <c r="AA405" i="52"/>
  <c r="Z405" i="52"/>
  <c r="AC404" i="52"/>
  <c r="AB404" i="52"/>
  <c r="AA404" i="52"/>
  <c r="Z404" i="52"/>
  <c r="AC403" i="52"/>
  <c r="AB403" i="52"/>
  <c r="AA403" i="52"/>
  <c r="Z403" i="52"/>
  <c r="AC402" i="52"/>
  <c r="AB402" i="52"/>
  <c r="AA402" i="52"/>
  <c r="Z402" i="52"/>
  <c r="Q402" i="52"/>
  <c r="AC401" i="52"/>
  <c r="AB401" i="52"/>
  <c r="AA401" i="52"/>
  <c r="Z401" i="52"/>
  <c r="AC400" i="52"/>
  <c r="AB400" i="52"/>
  <c r="AA400" i="52"/>
  <c r="Z400" i="52"/>
  <c r="AC399" i="52"/>
  <c r="AB399" i="52"/>
  <c r="AA399" i="52"/>
  <c r="Z399" i="52"/>
  <c r="AC398" i="52"/>
  <c r="AB398" i="52"/>
  <c r="AA398" i="52"/>
  <c r="Z398" i="52"/>
  <c r="AC397" i="52"/>
  <c r="AB397" i="52"/>
  <c r="AA397" i="52"/>
  <c r="Z397" i="52"/>
  <c r="AC396" i="52"/>
  <c r="AB396" i="52"/>
  <c r="AA396" i="52"/>
  <c r="Z396" i="52"/>
  <c r="AC395" i="52"/>
  <c r="AB395" i="52"/>
  <c r="AA395" i="52"/>
  <c r="Z395" i="52"/>
  <c r="AC394" i="52"/>
  <c r="AB394" i="52"/>
  <c r="AA394" i="52"/>
  <c r="Z394" i="52"/>
  <c r="AC393" i="52"/>
  <c r="AB393" i="52"/>
  <c r="AA393" i="52"/>
  <c r="Z393" i="52"/>
  <c r="AC392" i="52"/>
  <c r="AB392" i="52"/>
  <c r="AA392" i="52"/>
  <c r="Z392" i="52"/>
  <c r="AC391" i="52"/>
  <c r="AB391" i="52"/>
  <c r="AA391" i="52"/>
  <c r="Z391" i="52"/>
  <c r="AC390" i="52"/>
  <c r="AB390" i="52"/>
  <c r="AA390" i="52"/>
  <c r="Z390" i="52"/>
  <c r="AC389" i="52"/>
  <c r="AB389" i="52"/>
  <c r="AA389" i="52"/>
  <c r="Z389" i="52"/>
  <c r="AC388" i="52"/>
  <c r="AB388" i="52"/>
  <c r="AA388" i="52"/>
  <c r="Z388" i="52"/>
  <c r="AC387" i="52"/>
  <c r="AB387" i="52"/>
  <c r="AA387" i="52"/>
  <c r="Z387" i="52"/>
  <c r="AC386" i="52"/>
  <c r="AB386" i="52"/>
  <c r="AA386" i="52"/>
  <c r="Z386" i="52"/>
  <c r="AC385" i="52"/>
  <c r="AB385" i="52"/>
  <c r="AA385" i="52"/>
  <c r="Z385" i="52"/>
  <c r="AC384" i="52"/>
  <c r="AB384" i="52"/>
  <c r="AA384" i="52"/>
  <c r="Z384" i="52"/>
  <c r="AC383" i="52"/>
  <c r="AB383" i="52"/>
  <c r="AA383" i="52"/>
  <c r="Z383" i="52"/>
  <c r="AC382" i="52"/>
  <c r="AB382" i="52"/>
  <c r="AA382" i="52"/>
  <c r="Z382" i="52"/>
  <c r="AC381" i="52"/>
  <c r="AB381" i="52"/>
  <c r="AA381" i="52"/>
  <c r="Z381" i="52"/>
  <c r="AC380" i="52"/>
  <c r="AB380" i="52"/>
  <c r="AA380" i="52"/>
  <c r="Z380" i="52"/>
  <c r="AC379" i="52"/>
  <c r="AB379" i="52"/>
  <c r="AA379" i="52"/>
  <c r="Z379" i="52"/>
  <c r="AC378" i="52"/>
  <c r="AB378" i="52"/>
  <c r="AA378" i="52"/>
  <c r="Z378" i="52"/>
  <c r="AC377" i="52"/>
  <c r="AB377" i="52"/>
  <c r="AA377" i="52"/>
  <c r="Z377" i="52"/>
  <c r="AC376" i="52"/>
  <c r="AB376" i="52"/>
  <c r="AA376" i="52"/>
  <c r="Z376" i="52"/>
  <c r="AC375" i="52"/>
  <c r="AB375" i="52"/>
  <c r="AA375" i="52"/>
  <c r="Z375" i="52"/>
  <c r="AC374" i="52"/>
  <c r="AB374" i="52"/>
  <c r="AA374" i="52"/>
  <c r="Z374" i="52"/>
  <c r="AC373" i="52"/>
  <c r="AB373" i="52"/>
  <c r="AA373" i="52"/>
  <c r="Z373" i="52"/>
  <c r="AC372" i="52"/>
  <c r="AB372" i="52"/>
  <c r="AA372" i="52"/>
  <c r="Z372" i="52"/>
  <c r="AC371" i="52"/>
  <c r="AB371" i="52"/>
  <c r="AA371" i="52"/>
  <c r="Z371" i="52"/>
  <c r="AC370" i="52"/>
  <c r="AB370" i="52"/>
  <c r="AA370" i="52"/>
  <c r="Z370" i="52"/>
  <c r="AC369" i="52"/>
  <c r="AB369" i="52"/>
  <c r="AA369" i="52"/>
  <c r="Z369" i="52"/>
  <c r="AC368" i="52"/>
  <c r="AB368" i="52"/>
  <c r="AA368" i="52"/>
  <c r="Z368" i="52"/>
  <c r="AC367" i="52"/>
  <c r="AB367" i="52"/>
  <c r="AA367" i="52"/>
  <c r="Z367" i="52"/>
  <c r="AC366" i="52"/>
  <c r="AB366" i="52"/>
  <c r="AA366" i="52"/>
  <c r="Z366" i="52"/>
  <c r="AC365" i="52"/>
  <c r="AB365" i="52"/>
  <c r="AA365" i="52"/>
  <c r="Z365" i="52"/>
  <c r="AC364" i="52"/>
  <c r="AB364" i="52"/>
  <c r="AA364" i="52"/>
  <c r="Z364" i="52"/>
  <c r="AC363" i="52"/>
  <c r="AB363" i="52"/>
  <c r="AA363" i="52"/>
  <c r="Z363" i="52"/>
  <c r="AC362" i="52"/>
  <c r="AB362" i="52"/>
  <c r="AA362" i="52"/>
  <c r="Z362" i="52"/>
  <c r="AC361" i="52"/>
  <c r="AB361" i="52"/>
  <c r="AA361" i="52"/>
  <c r="Z361" i="52"/>
  <c r="Q361" i="52"/>
  <c r="AC360" i="52"/>
  <c r="AB360" i="52"/>
  <c r="AA360" i="52"/>
  <c r="Z360" i="52"/>
  <c r="AC359" i="52"/>
  <c r="AB359" i="52"/>
  <c r="AA359" i="52"/>
  <c r="Z359" i="52"/>
  <c r="AC358" i="52"/>
  <c r="AB358" i="52"/>
  <c r="AA358" i="52"/>
  <c r="Z358" i="52"/>
  <c r="AC357" i="52"/>
  <c r="AB357" i="52"/>
  <c r="AA357" i="52"/>
  <c r="Z357" i="52"/>
  <c r="AC356" i="52"/>
  <c r="AB356" i="52"/>
  <c r="AA356" i="52"/>
  <c r="Z356" i="52"/>
  <c r="AC355" i="52"/>
  <c r="AB355" i="52"/>
  <c r="AA355" i="52"/>
  <c r="Z355" i="52"/>
  <c r="AC354" i="52"/>
  <c r="AB354" i="52"/>
  <c r="AA354" i="52"/>
  <c r="Z354" i="52"/>
  <c r="AC353" i="52"/>
  <c r="AB353" i="52"/>
  <c r="AA353" i="52"/>
  <c r="Z353" i="52"/>
  <c r="AC352" i="52"/>
  <c r="AB352" i="52"/>
  <c r="AA352" i="52"/>
  <c r="Z352" i="52"/>
  <c r="AC351" i="52"/>
  <c r="AB351" i="52"/>
  <c r="AA351" i="52"/>
  <c r="Z351" i="52"/>
  <c r="AC350" i="52"/>
  <c r="AB350" i="52"/>
  <c r="AA350" i="52"/>
  <c r="Z350" i="52"/>
  <c r="AC349" i="52"/>
  <c r="AB349" i="52"/>
  <c r="AA349" i="52"/>
  <c r="Z349" i="52"/>
  <c r="AC348" i="52"/>
  <c r="AB348" i="52"/>
  <c r="AA348" i="52"/>
  <c r="Z348" i="52"/>
  <c r="AC347" i="52"/>
  <c r="AB347" i="52"/>
  <c r="AA347" i="52"/>
  <c r="Z347" i="52"/>
  <c r="AC346" i="52"/>
  <c r="AB346" i="52"/>
  <c r="AA346" i="52"/>
  <c r="Z346" i="52"/>
  <c r="AC345" i="52"/>
  <c r="AB345" i="52"/>
  <c r="AA345" i="52"/>
  <c r="Z345" i="52"/>
  <c r="AC344" i="52"/>
  <c r="AB344" i="52"/>
  <c r="AA344" i="52"/>
  <c r="Z344" i="52"/>
  <c r="AC343" i="52"/>
  <c r="AB343" i="52"/>
  <c r="AA343" i="52"/>
  <c r="Z343" i="52"/>
  <c r="AC342" i="52"/>
  <c r="AB342" i="52"/>
  <c r="AA342" i="52"/>
  <c r="Z342" i="52"/>
  <c r="AC341" i="52"/>
  <c r="AB341" i="52"/>
  <c r="AA341" i="52"/>
  <c r="Z341" i="52"/>
  <c r="AC340" i="52"/>
  <c r="AB340" i="52"/>
  <c r="AA340" i="52"/>
  <c r="Z340" i="52"/>
  <c r="AC339" i="52"/>
  <c r="AB339" i="52"/>
  <c r="AA339" i="52"/>
  <c r="Z339" i="52"/>
  <c r="AC338" i="52"/>
  <c r="AB338" i="52"/>
  <c r="AA338" i="52"/>
  <c r="Z338" i="52"/>
  <c r="AC337" i="52"/>
  <c r="AB337" i="52"/>
  <c r="AA337" i="52"/>
  <c r="Z337" i="52"/>
  <c r="AC336" i="52"/>
  <c r="AB336" i="52"/>
  <c r="AA336" i="52"/>
  <c r="Z336" i="52"/>
  <c r="AC335" i="52"/>
  <c r="AB335" i="52"/>
  <c r="AA335" i="52"/>
  <c r="Z335" i="52"/>
  <c r="AC334" i="52"/>
  <c r="AB334" i="52"/>
  <c r="AA334" i="52"/>
  <c r="Z334" i="52"/>
  <c r="AC333" i="52"/>
  <c r="AB333" i="52"/>
  <c r="AA333" i="52"/>
  <c r="Z333" i="52"/>
  <c r="AC332" i="52"/>
  <c r="AB332" i="52"/>
  <c r="AA332" i="52"/>
  <c r="Z332" i="52"/>
  <c r="AC331" i="52"/>
  <c r="AB331" i="52"/>
  <c r="AA331" i="52"/>
  <c r="Z331" i="52"/>
  <c r="AC330" i="52"/>
  <c r="AB330" i="52"/>
  <c r="AA330" i="52"/>
  <c r="Z330" i="52"/>
  <c r="AC329" i="52"/>
  <c r="AB329" i="52"/>
  <c r="AA329" i="52"/>
  <c r="Z329" i="52"/>
  <c r="AC328" i="52"/>
  <c r="AB328" i="52"/>
  <c r="AA328" i="52"/>
  <c r="Z328" i="52"/>
  <c r="AC327" i="52"/>
  <c r="AB327" i="52"/>
  <c r="AA327" i="52"/>
  <c r="Z327" i="52"/>
  <c r="AC326" i="52"/>
  <c r="AB326" i="52"/>
  <c r="AA326" i="52"/>
  <c r="Z326" i="52"/>
  <c r="AC325" i="52"/>
  <c r="AB325" i="52"/>
  <c r="AA325" i="52"/>
  <c r="Z325" i="52"/>
  <c r="AC324" i="52"/>
  <c r="AB324" i="52"/>
  <c r="AA324" i="52"/>
  <c r="Z324" i="52"/>
  <c r="AC323" i="52"/>
  <c r="AB323" i="52"/>
  <c r="AA323" i="52"/>
  <c r="Z323" i="52"/>
  <c r="AC322" i="52"/>
  <c r="AB322" i="52"/>
  <c r="AA322" i="52"/>
  <c r="Z322" i="52"/>
  <c r="AC321" i="52"/>
  <c r="AB321" i="52"/>
  <c r="AA321" i="52"/>
  <c r="Z321" i="52"/>
  <c r="AC320" i="52"/>
  <c r="AB320" i="52"/>
  <c r="AA320" i="52"/>
  <c r="Z320" i="52"/>
  <c r="AC319" i="52"/>
  <c r="AB319" i="52"/>
  <c r="AA319" i="52"/>
  <c r="Z319" i="52"/>
  <c r="AC318" i="52"/>
  <c r="AB318" i="52"/>
  <c r="AA318" i="52"/>
  <c r="Z318" i="52"/>
  <c r="AC317" i="52"/>
  <c r="AB317" i="52"/>
  <c r="AA317" i="52"/>
  <c r="Z317" i="52"/>
  <c r="AC316" i="52"/>
  <c r="AB316" i="52"/>
  <c r="AA316" i="52"/>
  <c r="Z316" i="52"/>
  <c r="AC315" i="52"/>
  <c r="AB315" i="52"/>
  <c r="AA315" i="52"/>
  <c r="Z315" i="52"/>
  <c r="AC314" i="52"/>
  <c r="AB314" i="52"/>
  <c r="AA314" i="52"/>
  <c r="Z314" i="52"/>
  <c r="AC313" i="52"/>
  <c r="AB313" i="52"/>
  <c r="AA313" i="52"/>
  <c r="Z313" i="52"/>
  <c r="AC312" i="52"/>
  <c r="AB312" i="52"/>
  <c r="AA312" i="52"/>
  <c r="Z312" i="52"/>
  <c r="AC311" i="52"/>
  <c r="AB311" i="52"/>
  <c r="AA311" i="52"/>
  <c r="Z311" i="52"/>
  <c r="AC310" i="52"/>
  <c r="AB310" i="52"/>
  <c r="AA310" i="52"/>
  <c r="Z310" i="52"/>
  <c r="AC309" i="52"/>
  <c r="AB309" i="52"/>
  <c r="AA309" i="52"/>
  <c r="Z309" i="52"/>
  <c r="AC308" i="52"/>
  <c r="AB308" i="52"/>
  <c r="AA308" i="52"/>
  <c r="Z308" i="52"/>
  <c r="AC307" i="52"/>
  <c r="AB307" i="52"/>
  <c r="AA307" i="52"/>
  <c r="Z307" i="52"/>
  <c r="AC306" i="52"/>
  <c r="AB306" i="52"/>
  <c r="AA306" i="52"/>
  <c r="Z306" i="52"/>
  <c r="AC305" i="52"/>
  <c r="AB305" i="52"/>
  <c r="AA305" i="52"/>
  <c r="Z305" i="52"/>
  <c r="AC304" i="52"/>
  <c r="AB304" i="52"/>
  <c r="AA304" i="52"/>
  <c r="Z304" i="52"/>
  <c r="AC303" i="52"/>
  <c r="AB303" i="52"/>
  <c r="AA303" i="52"/>
  <c r="Z303" i="52"/>
  <c r="AC302" i="52"/>
  <c r="AB302" i="52"/>
  <c r="AA302" i="52"/>
  <c r="Z302" i="52"/>
  <c r="AC301" i="52"/>
  <c r="AB301" i="52"/>
  <c r="AA301" i="52"/>
  <c r="Z301" i="52"/>
  <c r="AC300" i="52"/>
  <c r="AB300" i="52"/>
  <c r="AA300" i="52"/>
  <c r="Z300" i="52"/>
  <c r="AC299" i="52"/>
  <c r="AB299" i="52"/>
  <c r="AA299" i="52"/>
  <c r="Z299" i="52"/>
  <c r="AC298" i="52"/>
  <c r="AB298" i="52"/>
  <c r="AA298" i="52"/>
  <c r="Z298" i="52"/>
  <c r="AC297" i="52"/>
  <c r="AB297" i="52"/>
  <c r="AA297" i="52"/>
  <c r="Z297" i="52"/>
  <c r="AC296" i="52"/>
  <c r="AB296" i="52"/>
  <c r="AA296" i="52"/>
  <c r="Z296" i="52"/>
  <c r="AC295" i="52"/>
  <c r="AB295" i="52"/>
  <c r="AA295" i="52"/>
  <c r="Z295" i="52"/>
  <c r="AC294" i="52"/>
  <c r="AB294" i="52"/>
  <c r="AA294" i="52"/>
  <c r="Z294" i="52"/>
  <c r="AC293" i="52"/>
  <c r="AB293" i="52"/>
  <c r="AA293" i="52"/>
  <c r="Z293" i="52"/>
  <c r="AC292" i="52"/>
  <c r="AB292" i="52"/>
  <c r="AA292" i="52"/>
  <c r="Z292" i="52"/>
  <c r="AC291" i="52"/>
  <c r="AB291" i="52"/>
  <c r="AA291" i="52"/>
  <c r="Z291" i="52"/>
  <c r="Q291" i="52"/>
  <c r="AC290" i="52"/>
  <c r="AB290" i="52"/>
  <c r="AA290" i="52"/>
  <c r="Z290" i="52"/>
  <c r="AC289" i="52"/>
  <c r="AB289" i="52"/>
  <c r="AA289" i="52"/>
  <c r="Z289" i="52"/>
  <c r="AC288" i="52"/>
  <c r="AB288" i="52"/>
  <c r="AA288" i="52"/>
  <c r="Z288" i="52"/>
  <c r="AC287" i="52"/>
  <c r="AB287" i="52"/>
  <c r="AA287" i="52"/>
  <c r="Z287" i="52"/>
  <c r="AC286" i="52"/>
  <c r="AB286" i="52"/>
  <c r="AA286" i="52"/>
  <c r="Z286" i="52"/>
  <c r="AC285" i="52"/>
  <c r="AB285" i="52"/>
  <c r="AA285" i="52"/>
  <c r="Z285" i="52"/>
  <c r="AC284" i="52"/>
  <c r="AB284" i="52"/>
  <c r="AA284" i="52"/>
  <c r="Z284" i="52"/>
  <c r="AC283" i="52"/>
  <c r="AB283" i="52"/>
  <c r="AA283" i="52"/>
  <c r="Z283" i="52"/>
  <c r="AC282" i="52"/>
  <c r="AB282" i="52"/>
  <c r="AA282" i="52"/>
  <c r="Z282" i="52"/>
  <c r="AC281" i="52"/>
  <c r="AB281" i="52"/>
  <c r="AA281" i="52"/>
  <c r="Z281" i="52"/>
  <c r="AC280" i="52"/>
  <c r="AB280" i="52"/>
  <c r="AA280" i="52"/>
  <c r="Z280" i="52"/>
  <c r="AC279" i="52"/>
  <c r="AB279" i="52"/>
  <c r="AA279" i="52"/>
  <c r="Z279" i="52"/>
  <c r="AC278" i="52"/>
  <c r="AB278" i="52"/>
  <c r="AA278" i="52"/>
  <c r="Z278" i="52"/>
  <c r="AC277" i="52"/>
  <c r="AB277" i="52"/>
  <c r="AA277" i="52"/>
  <c r="Z277" i="52"/>
  <c r="AC276" i="52"/>
  <c r="AB276" i="52"/>
  <c r="AA276" i="52"/>
  <c r="Z276" i="52"/>
  <c r="AC275" i="52"/>
  <c r="AB275" i="52"/>
  <c r="AA275" i="52"/>
  <c r="Z275" i="52"/>
  <c r="AC274" i="52"/>
  <c r="AB274" i="52"/>
  <c r="AA274" i="52"/>
  <c r="Z274" i="52"/>
  <c r="AC273" i="52"/>
  <c r="AB273" i="52"/>
  <c r="AA273" i="52"/>
  <c r="Z273" i="52"/>
  <c r="AC272" i="52"/>
  <c r="AB272" i="52"/>
  <c r="AA272" i="52"/>
  <c r="Z272" i="52"/>
  <c r="AC271" i="52"/>
  <c r="AB271" i="52"/>
  <c r="AA271" i="52"/>
  <c r="Z271" i="52"/>
  <c r="AC270" i="52"/>
  <c r="AB270" i="52"/>
  <c r="AA270" i="52"/>
  <c r="Z270" i="52"/>
  <c r="AC269" i="52"/>
  <c r="AB269" i="52"/>
  <c r="AA269" i="52"/>
  <c r="Z269" i="52"/>
  <c r="AC268" i="52"/>
  <c r="AB268" i="52"/>
  <c r="AA268" i="52"/>
  <c r="Z268" i="52"/>
  <c r="AC267" i="52"/>
  <c r="AB267" i="52"/>
  <c r="AA267" i="52"/>
  <c r="Z267" i="52"/>
  <c r="AC266" i="52"/>
  <c r="AB266" i="52"/>
  <c r="AA266" i="52"/>
  <c r="Z266" i="52"/>
  <c r="AC265" i="52"/>
  <c r="AB265" i="52"/>
  <c r="AA265" i="52"/>
  <c r="Z265" i="52"/>
  <c r="AC264" i="52"/>
  <c r="AB264" i="52"/>
  <c r="AA264" i="52"/>
  <c r="Z264" i="52"/>
  <c r="AC263" i="52"/>
  <c r="AB263" i="52"/>
  <c r="AA263" i="52"/>
  <c r="Z263" i="52"/>
  <c r="AC262" i="52"/>
  <c r="AB262" i="52"/>
  <c r="AA262" i="52"/>
  <c r="Z262" i="52"/>
  <c r="Q262" i="52"/>
  <c r="AC261" i="52"/>
  <c r="AB261" i="52"/>
  <c r="AA261" i="52"/>
  <c r="Z261" i="52"/>
  <c r="AC260" i="52"/>
  <c r="AB260" i="52"/>
  <c r="AA260" i="52"/>
  <c r="Z260" i="52"/>
  <c r="AC259" i="52"/>
  <c r="AB259" i="52"/>
  <c r="AA259" i="52"/>
  <c r="Z259" i="52"/>
  <c r="AC258" i="52"/>
  <c r="AB258" i="52"/>
  <c r="AA258" i="52"/>
  <c r="Z258" i="52"/>
  <c r="AC257" i="52"/>
  <c r="AB257" i="52"/>
  <c r="AA257" i="52"/>
  <c r="Z257" i="52"/>
  <c r="AC256" i="52"/>
  <c r="AB256" i="52"/>
  <c r="AA256" i="52"/>
  <c r="Z256" i="52"/>
  <c r="AC255" i="52"/>
  <c r="AB255" i="52"/>
  <c r="AA255" i="52"/>
  <c r="Z255" i="52"/>
  <c r="AC254" i="52"/>
  <c r="AB254" i="52"/>
  <c r="AA254" i="52"/>
  <c r="Z254" i="52"/>
  <c r="AC253" i="52"/>
  <c r="AB253" i="52"/>
  <c r="AA253" i="52"/>
  <c r="Z253" i="52"/>
  <c r="AC252" i="52"/>
  <c r="AB252" i="52"/>
  <c r="AA252" i="52"/>
  <c r="Z252" i="52"/>
  <c r="AC251" i="52"/>
  <c r="AB251" i="52"/>
  <c r="AA251" i="52"/>
  <c r="Z251" i="52"/>
  <c r="AC250" i="52"/>
  <c r="AB250" i="52"/>
  <c r="AA250" i="52"/>
  <c r="Z250" i="52"/>
  <c r="AC249" i="52"/>
  <c r="AB249" i="52"/>
  <c r="AA249" i="52"/>
  <c r="Z249" i="52"/>
  <c r="AC248" i="52"/>
  <c r="AB248" i="52"/>
  <c r="AA248" i="52"/>
  <c r="Z248" i="52"/>
  <c r="AC247" i="52"/>
  <c r="AB247" i="52"/>
  <c r="AA247" i="52"/>
  <c r="Z247" i="52"/>
  <c r="AC246" i="52"/>
  <c r="AB246" i="52"/>
  <c r="AA246" i="52"/>
  <c r="Z246" i="52"/>
  <c r="AC245" i="52"/>
  <c r="AB245" i="52"/>
  <c r="AA245" i="52"/>
  <c r="Z245" i="52"/>
  <c r="AC244" i="52"/>
  <c r="AB244" i="52"/>
  <c r="AA244" i="52"/>
  <c r="Z244" i="52"/>
  <c r="AC243" i="52"/>
  <c r="AB243" i="52"/>
  <c r="AA243" i="52"/>
  <c r="Z243" i="52"/>
  <c r="AC242" i="52"/>
  <c r="AB242" i="52"/>
  <c r="AA242" i="52"/>
  <c r="Z242" i="52"/>
  <c r="AC241" i="52"/>
  <c r="AB241" i="52"/>
  <c r="AA241" i="52"/>
  <c r="Z241" i="52"/>
  <c r="AC240" i="52"/>
  <c r="AB240" i="52"/>
  <c r="AA240" i="52"/>
  <c r="Z240" i="52"/>
  <c r="AC239" i="52"/>
  <c r="AB239" i="52"/>
  <c r="AA239" i="52"/>
  <c r="Z239" i="52"/>
  <c r="AC238" i="52"/>
  <c r="AB238" i="52"/>
  <c r="AA238" i="52"/>
  <c r="Z238" i="52"/>
  <c r="AC237" i="52"/>
  <c r="AB237" i="52"/>
  <c r="AA237" i="52"/>
  <c r="Z237" i="52"/>
  <c r="AC236" i="52"/>
  <c r="AB236" i="52"/>
  <c r="AA236" i="52"/>
  <c r="Z236" i="52"/>
  <c r="AC235" i="52"/>
  <c r="AB235" i="52"/>
  <c r="AA235" i="52"/>
  <c r="Z235" i="52"/>
  <c r="AC234" i="52"/>
  <c r="AB234" i="52"/>
  <c r="AA234" i="52"/>
  <c r="Z234" i="52"/>
  <c r="AC233" i="52"/>
  <c r="AB233" i="52"/>
  <c r="AA233" i="52"/>
  <c r="Z233" i="52"/>
  <c r="AC232" i="52"/>
  <c r="AB232" i="52"/>
  <c r="AA232" i="52"/>
  <c r="Z232" i="52"/>
  <c r="AC231" i="52"/>
  <c r="AB231" i="52"/>
  <c r="AA231" i="52"/>
  <c r="Z231" i="52"/>
  <c r="AC230" i="52"/>
  <c r="AB230" i="52"/>
  <c r="AA230" i="52"/>
  <c r="Z230" i="52"/>
  <c r="AC229" i="52"/>
  <c r="AB229" i="52"/>
  <c r="AA229" i="52"/>
  <c r="Z229" i="52"/>
  <c r="AC228" i="52"/>
  <c r="AB228" i="52"/>
  <c r="AA228" i="52"/>
  <c r="Z228" i="52"/>
  <c r="AC227" i="52"/>
  <c r="AB227" i="52"/>
  <c r="AA227" i="52"/>
  <c r="Z227" i="52"/>
  <c r="AC226" i="52"/>
  <c r="AB226" i="52"/>
  <c r="AA226" i="52"/>
  <c r="Z226" i="52"/>
  <c r="AC225" i="52"/>
  <c r="AB225" i="52"/>
  <c r="AA225" i="52"/>
  <c r="Z225" i="52"/>
  <c r="AC224" i="52"/>
  <c r="AB224" i="52"/>
  <c r="AA224" i="52"/>
  <c r="Z224" i="52"/>
  <c r="AC223" i="52"/>
  <c r="AB223" i="52"/>
  <c r="AA223" i="52"/>
  <c r="Z223" i="52"/>
  <c r="AC222" i="52"/>
  <c r="AB222" i="52"/>
  <c r="AA222" i="52"/>
  <c r="Z222" i="52"/>
  <c r="AC221" i="52"/>
  <c r="AB221" i="52"/>
  <c r="AA221" i="52"/>
  <c r="Z221" i="52"/>
  <c r="AC220" i="52"/>
  <c r="AB220" i="52"/>
  <c r="AA220" i="52"/>
  <c r="Z220" i="52"/>
  <c r="AC219" i="52"/>
  <c r="AB219" i="52"/>
  <c r="AA219" i="52"/>
  <c r="Z219" i="52"/>
  <c r="AC218" i="52"/>
  <c r="AB218" i="52"/>
  <c r="AA218" i="52"/>
  <c r="Z218" i="52"/>
  <c r="AC217" i="52"/>
  <c r="AB217" i="52"/>
  <c r="AA217" i="52"/>
  <c r="Z217" i="52"/>
  <c r="AC216" i="52"/>
  <c r="AB216" i="52"/>
  <c r="AA216" i="52"/>
  <c r="Z216" i="52"/>
  <c r="AC215" i="52"/>
  <c r="AB215" i="52"/>
  <c r="AA215" i="52"/>
  <c r="Z215" i="52"/>
  <c r="AC214" i="52"/>
  <c r="AB214" i="52"/>
  <c r="AA214" i="52"/>
  <c r="Z214" i="52"/>
  <c r="AC213" i="52"/>
  <c r="AB213" i="52"/>
  <c r="AA213" i="52"/>
  <c r="Z213" i="52"/>
  <c r="AC212" i="52"/>
  <c r="AB212" i="52"/>
  <c r="AA212" i="52"/>
  <c r="Z212" i="52"/>
  <c r="AC211" i="52"/>
  <c r="AB211" i="52"/>
  <c r="AA211" i="52"/>
  <c r="Z211" i="52"/>
  <c r="AC210" i="52"/>
  <c r="AB210" i="52"/>
  <c r="AA210" i="52"/>
  <c r="Z210" i="52"/>
  <c r="AC209" i="52"/>
  <c r="AB209" i="52"/>
  <c r="AA209" i="52"/>
  <c r="Z209" i="52"/>
  <c r="AC208" i="52"/>
  <c r="AB208" i="52"/>
  <c r="AA208" i="52"/>
  <c r="Z208" i="52"/>
  <c r="AC207" i="52"/>
  <c r="AB207" i="52"/>
  <c r="AA207" i="52"/>
  <c r="Z207" i="52"/>
  <c r="AC206" i="52"/>
  <c r="AB206" i="52"/>
  <c r="AA206" i="52"/>
  <c r="Z206" i="52"/>
  <c r="AC205" i="52"/>
  <c r="AB205" i="52"/>
  <c r="AA205" i="52"/>
  <c r="Z205" i="52"/>
  <c r="AC204" i="52"/>
  <c r="AB204" i="52"/>
  <c r="AA204" i="52"/>
  <c r="Z204" i="52"/>
  <c r="AC203" i="52"/>
  <c r="AB203" i="52"/>
  <c r="AA203" i="52"/>
  <c r="Z203" i="52"/>
  <c r="AC202" i="52"/>
  <c r="AB202" i="52"/>
  <c r="AA202" i="52"/>
  <c r="Z202" i="52"/>
  <c r="AC201" i="52"/>
  <c r="AB201" i="52"/>
  <c r="AA201" i="52"/>
  <c r="Z201" i="52"/>
  <c r="AC200" i="52"/>
  <c r="AB200" i="52"/>
  <c r="AA200" i="52"/>
  <c r="Z200" i="52"/>
  <c r="AC199" i="52"/>
  <c r="AB199" i="52"/>
  <c r="AA199" i="52"/>
  <c r="Z199" i="52"/>
  <c r="AC198" i="52"/>
  <c r="AB198" i="52"/>
  <c r="AA198" i="52"/>
  <c r="Z198" i="52"/>
  <c r="AC197" i="52"/>
  <c r="AB197" i="52"/>
  <c r="AA197" i="52"/>
  <c r="Z197" i="52"/>
  <c r="AC196" i="52"/>
  <c r="AB196" i="52"/>
  <c r="AA196" i="52"/>
  <c r="Z196" i="52"/>
  <c r="AC195" i="52"/>
  <c r="AB195" i="52"/>
  <c r="AA195" i="52"/>
  <c r="Z195" i="52"/>
  <c r="AC194" i="52"/>
  <c r="AB194" i="52"/>
  <c r="AA194" i="52"/>
  <c r="Z194" i="52"/>
  <c r="AC193" i="52"/>
  <c r="AB193" i="52"/>
  <c r="AA193" i="52"/>
  <c r="Z193" i="52"/>
  <c r="AC192" i="52"/>
  <c r="AB192" i="52"/>
  <c r="AA192" i="52"/>
  <c r="Z192" i="52"/>
  <c r="AC191" i="52"/>
  <c r="AB191" i="52"/>
  <c r="AA191" i="52"/>
  <c r="Z191" i="52"/>
  <c r="AC190" i="52"/>
  <c r="AB190" i="52"/>
  <c r="AA190" i="52"/>
  <c r="Z190" i="52"/>
  <c r="AC189" i="52"/>
  <c r="AB189" i="52"/>
  <c r="AA189" i="52"/>
  <c r="Z189" i="52"/>
  <c r="Q189" i="52"/>
  <c r="AC188" i="52"/>
  <c r="AB188" i="52"/>
  <c r="AA188" i="52"/>
  <c r="Z188" i="52"/>
  <c r="AC187" i="52"/>
  <c r="AB187" i="52"/>
  <c r="AA187" i="52"/>
  <c r="Z187" i="52"/>
  <c r="AC186" i="52"/>
  <c r="AB186" i="52"/>
  <c r="AA186" i="52"/>
  <c r="Z186" i="52"/>
  <c r="AC185" i="52"/>
  <c r="AB185" i="52"/>
  <c r="AA185" i="52"/>
  <c r="Z185" i="52"/>
  <c r="AC184" i="52"/>
  <c r="AB184" i="52"/>
  <c r="AA184" i="52"/>
  <c r="Z184" i="52"/>
  <c r="AC183" i="52"/>
  <c r="AB183" i="52"/>
  <c r="AA183" i="52"/>
  <c r="Z183" i="52"/>
  <c r="AC182" i="52"/>
  <c r="AB182" i="52"/>
  <c r="AA182" i="52"/>
  <c r="Z182" i="52"/>
  <c r="AC181" i="52"/>
  <c r="AB181" i="52"/>
  <c r="AA181" i="52"/>
  <c r="Z181" i="52"/>
  <c r="AC180" i="52"/>
  <c r="AB180" i="52"/>
  <c r="AA180" i="52"/>
  <c r="Z180" i="52"/>
  <c r="AC179" i="52"/>
  <c r="AB179" i="52"/>
  <c r="AA179" i="52"/>
  <c r="Z179" i="52"/>
  <c r="AC178" i="52"/>
  <c r="AB178" i="52"/>
  <c r="AA178" i="52"/>
  <c r="Z178" i="52"/>
  <c r="AC177" i="52"/>
  <c r="AB177" i="52"/>
  <c r="AA177" i="52"/>
  <c r="Z177" i="52"/>
  <c r="AC176" i="52"/>
  <c r="AB176" i="52"/>
  <c r="AA176" i="52"/>
  <c r="Z176" i="52"/>
  <c r="AC175" i="52"/>
  <c r="AB175" i="52"/>
  <c r="AA175" i="52"/>
  <c r="Z175" i="52"/>
  <c r="AC174" i="52"/>
  <c r="AB174" i="52"/>
  <c r="AA174" i="52"/>
  <c r="Z174" i="52"/>
  <c r="AC173" i="52"/>
  <c r="AB173" i="52"/>
  <c r="AA173" i="52"/>
  <c r="Z173" i="52"/>
  <c r="AC172" i="52"/>
  <c r="AB172" i="52"/>
  <c r="AA172" i="52"/>
  <c r="Z172" i="52"/>
  <c r="AC171" i="52"/>
  <c r="AB171" i="52"/>
  <c r="AA171" i="52"/>
  <c r="Z171" i="52"/>
  <c r="AC170" i="52"/>
  <c r="AB170" i="52"/>
  <c r="AA170" i="52"/>
  <c r="Z170" i="52"/>
  <c r="AC169" i="52"/>
  <c r="AB169" i="52"/>
  <c r="AA169" i="52"/>
  <c r="Z169" i="52"/>
  <c r="AC168" i="52"/>
  <c r="AB168" i="52"/>
  <c r="AA168" i="52"/>
  <c r="Z168" i="52"/>
  <c r="Q168" i="52"/>
  <c r="AC167" i="52"/>
  <c r="AB167" i="52"/>
  <c r="AA167" i="52"/>
  <c r="Z167" i="52"/>
  <c r="AC166" i="52"/>
  <c r="AB166" i="52"/>
  <c r="AA166" i="52"/>
  <c r="Z166" i="52"/>
  <c r="AC165" i="52"/>
  <c r="AB165" i="52"/>
  <c r="AA165" i="52"/>
  <c r="Z165" i="52"/>
  <c r="AC164" i="52"/>
  <c r="AB164" i="52"/>
  <c r="AA164" i="52"/>
  <c r="Z164" i="52"/>
  <c r="AC163" i="52"/>
  <c r="AB163" i="52"/>
  <c r="AA163" i="52"/>
  <c r="Z163" i="52"/>
  <c r="AC162" i="52"/>
  <c r="AB162" i="52"/>
  <c r="AA162" i="52"/>
  <c r="Z162" i="52"/>
  <c r="AC161" i="52"/>
  <c r="AB161" i="52"/>
  <c r="AA161" i="52"/>
  <c r="Z161" i="52"/>
  <c r="AC160" i="52"/>
  <c r="AB160" i="52"/>
  <c r="AA160" i="52"/>
  <c r="Z160" i="52"/>
  <c r="AC159" i="52"/>
  <c r="AB159" i="52"/>
  <c r="AA159" i="52"/>
  <c r="Z159" i="52"/>
  <c r="AC158" i="52"/>
  <c r="AB158" i="52"/>
  <c r="AA158" i="52"/>
  <c r="Z158" i="52"/>
  <c r="AC157" i="52"/>
  <c r="AB157" i="52"/>
  <c r="AA157" i="52"/>
  <c r="Z157" i="52"/>
  <c r="AC156" i="52"/>
  <c r="AB156" i="52"/>
  <c r="AA156" i="52"/>
  <c r="Z156" i="52"/>
  <c r="AC155" i="52"/>
  <c r="AB155" i="52"/>
  <c r="AA155" i="52"/>
  <c r="Z155" i="52"/>
  <c r="AC154" i="52"/>
  <c r="AB154" i="52"/>
  <c r="AA154" i="52"/>
  <c r="Z154" i="52"/>
  <c r="AC153" i="52"/>
  <c r="AB153" i="52"/>
  <c r="AA153" i="52"/>
  <c r="Z153" i="52"/>
  <c r="AC152" i="52"/>
  <c r="AB152" i="52"/>
  <c r="AA152" i="52"/>
  <c r="Z152" i="52"/>
  <c r="AC151" i="52"/>
  <c r="AB151" i="52"/>
  <c r="AA151" i="52"/>
  <c r="Z151" i="52"/>
  <c r="AC150" i="52"/>
  <c r="AB150" i="52"/>
  <c r="AA150" i="52"/>
  <c r="Z150" i="52"/>
  <c r="AC149" i="52"/>
  <c r="AB149" i="52"/>
  <c r="AA149" i="52"/>
  <c r="Z149" i="52"/>
  <c r="AC148" i="52"/>
  <c r="AB148" i="52"/>
  <c r="AA148" i="52"/>
  <c r="Z148" i="52"/>
  <c r="AC147" i="52"/>
  <c r="AB147" i="52"/>
  <c r="AA147" i="52"/>
  <c r="Z147" i="52"/>
  <c r="AC146" i="52"/>
  <c r="AB146" i="52"/>
  <c r="AA146" i="52"/>
  <c r="Z146" i="52"/>
  <c r="AC145" i="52"/>
  <c r="AB145" i="52"/>
  <c r="AA145" i="52"/>
  <c r="Z145" i="52"/>
  <c r="AC144" i="52"/>
  <c r="AB144" i="52"/>
  <c r="AA144" i="52"/>
  <c r="Z144" i="52"/>
  <c r="AC143" i="52"/>
  <c r="AB143" i="52"/>
  <c r="AA143" i="52"/>
  <c r="Z143" i="52"/>
  <c r="AC142" i="52"/>
  <c r="AB142" i="52"/>
  <c r="AA142" i="52"/>
  <c r="Z142" i="52"/>
  <c r="AC141" i="52"/>
  <c r="AB141" i="52"/>
  <c r="AA141" i="52"/>
  <c r="Z141" i="52"/>
  <c r="AC140" i="52"/>
  <c r="AB140" i="52"/>
  <c r="AA140" i="52"/>
  <c r="Z140" i="52"/>
  <c r="AC139" i="52"/>
  <c r="AB139" i="52"/>
  <c r="AA139" i="52"/>
  <c r="Z139" i="52"/>
  <c r="AC138" i="52"/>
  <c r="AB138" i="52"/>
  <c r="AA138" i="52"/>
  <c r="Z138" i="52"/>
  <c r="AC137" i="52"/>
  <c r="AB137" i="52"/>
  <c r="AA137" i="52"/>
  <c r="Z137" i="52"/>
  <c r="AC136" i="52"/>
  <c r="AB136" i="52"/>
  <c r="AA136" i="52"/>
  <c r="Z136" i="52"/>
  <c r="AC135" i="52"/>
  <c r="AB135" i="52"/>
  <c r="AA135" i="52"/>
  <c r="Z135" i="52"/>
  <c r="AC134" i="52"/>
  <c r="AB134" i="52"/>
  <c r="AA134" i="52"/>
  <c r="Z134" i="52"/>
  <c r="AC133" i="52"/>
  <c r="AB133" i="52"/>
  <c r="AA133" i="52"/>
  <c r="Z133" i="52"/>
  <c r="AC132" i="52"/>
  <c r="AB132" i="52"/>
  <c r="AA132" i="52"/>
  <c r="Z132" i="52"/>
  <c r="AC131" i="52"/>
  <c r="AB131" i="52"/>
  <c r="AA131" i="52"/>
  <c r="Z131" i="52"/>
  <c r="AC130" i="52"/>
  <c r="AB130" i="52"/>
  <c r="AA130" i="52"/>
  <c r="Z130" i="52"/>
  <c r="AC129" i="52"/>
  <c r="AB129" i="52"/>
  <c r="AA129" i="52"/>
  <c r="Z129" i="52"/>
  <c r="AC128" i="52"/>
  <c r="AB128" i="52"/>
  <c r="AA128" i="52"/>
  <c r="Z128" i="52"/>
  <c r="AC127" i="52"/>
  <c r="AB127" i="52"/>
  <c r="AA127" i="52"/>
  <c r="Z127" i="52"/>
  <c r="AC126" i="52"/>
  <c r="AB126" i="52"/>
  <c r="AA126" i="52"/>
  <c r="Z126" i="52"/>
  <c r="AC125" i="52"/>
  <c r="AB125" i="52"/>
  <c r="AA125" i="52"/>
  <c r="Z125" i="52"/>
  <c r="AC124" i="52"/>
  <c r="AB124" i="52"/>
  <c r="AA124" i="52"/>
  <c r="Z124" i="52"/>
  <c r="AC123" i="52"/>
  <c r="AB123" i="52"/>
  <c r="AA123" i="52"/>
  <c r="Z123" i="52"/>
  <c r="AC122" i="52"/>
  <c r="AB122" i="52"/>
  <c r="AA122" i="52"/>
  <c r="Z122" i="52"/>
  <c r="AC121" i="52"/>
  <c r="AB121" i="52"/>
  <c r="AA121" i="52"/>
  <c r="Z121" i="52"/>
  <c r="AC120" i="52"/>
  <c r="AB120" i="52"/>
  <c r="AA120" i="52"/>
  <c r="Z120" i="52"/>
  <c r="Q120" i="52"/>
  <c r="AC119" i="52"/>
  <c r="AB119" i="52"/>
  <c r="AA119" i="52"/>
  <c r="Z119" i="52"/>
  <c r="AC118" i="52"/>
  <c r="AB118" i="52"/>
  <c r="AA118" i="52"/>
  <c r="Z118" i="52"/>
  <c r="AC117" i="52"/>
  <c r="AB117" i="52"/>
  <c r="AA117" i="52"/>
  <c r="Z117" i="52"/>
  <c r="AC116" i="52"/>
  <c r="AB116" i="52"/>
  <c r="AA116" i="52"/>
  <c r="Z116" i="52"/>
  <c r="AC115" i="52"/>
  <c r="AB115" i="52"/>
  <c r="AA115" i="52"/>
  <c r="Z115" i="52"/>
  <c r="AC114" i="52"/>
  <c r="AB114" i="52"/>
  <c r="AA114" i="52"/>
  <c r="Z114" i="52"/>
  <c r="AC113" i="52"/>
  <c r="AB113" i="52"/>
  <c r="AA113" i="52"/>
  <c r="Z113" i="52"/>
  <c r="AC112" i="52"/>
  <c r="AB112" i="52"/>
  <c r="AA112" i="52"/>
  <c r="Z112" i="52"/>
  <c r="AC111" i="52"/>
  <c r="AB111" i="52"/>
  <c r="AA111" i="52"/>
  <c r="Z111" i="52"/>
  <c r="AC110" i="52"/>
  <c r="AB110" i="52"/>
  <c r="AA110" i="52"/>
  <c r="Z110" i="52"/>
  <c r="AC109" i="52"/>
  <c r="AB109" i="52"/>
  <c r="AA109" i="52"/>
  <c r="Z109" i="52"/>
  <c r="AC108" i="52"/>
  <c r="AB108" i="52"/>
  <c r="AA108" i="52"/>
  <c r="Z108" i="52"/>
  <c r="AC107" i="52"/>
  <c r="AB107" i="52"/>
  <c r="AA107" i="52"/>
  <c r="Z107" i="52"/>
  <c r="AC106" i="52"/>
  <c r="AB106" i="52"/>
  <c r="AA106" i="52"/>
  <c r="Z106" i="52"/>
  <c r="AC105" i="52"/>
  <c r="AB105" i="52"/>
  <c r="AA105" i="52"/>
  <c r="Z105" i="52"/>
  <c r="AC104" i="52"/>
  <c r="AB104" i="52"/>
  <c r="AA104" i="52"/>
  <c r="Z104" i="52"/>
  <c r="AC103" i="52"/>
  <c r="AB103" i="52"/>
  <c r="AA103" i="52"/>
  <c r="Z103" i="52"/>
  <c r="AC102" i="52"/>
  <c r="AB102" i="52"/>
  <c r="AA102" i="52"/>
  <c r="Z102" i="52"/>
  <c r="AC101" i="52"/>
  <c r="AB101" i="52"/>
  <c r="AA101" i="52"/>
  <c r="Z101" i="52"/>
  <c r="AC100" i="52"/>
  <c r="AB100" i="52"/>
  <c r="AA100" i="52"/>
  <c r="Z100" i="52"/>
  <c r="Q100" i="52"/>
  <c r="AC99" i="52"/>
  <c r="AB99" i="52"/>
  <c r="AA99" i="52"/>
  <c r="Z99" i="52"/>
  <c r="AC98" i="52"/>
  <c r="AB98" i="52"/>
  <c r="AA98" i="52"/>
  <c r="Z98" i="52"/>
  <c r="AC97" i="52"/>
  <c r="AB97" i="52"/>
  <c r="AA97" i="52"/>
  <c r="Z97" i="52"/>
  <c r="AC96" i="52"/>
  <c r="AB96" i="52"/>
  <c r="AA96" i="52"/>
  <c r="Z96" i="52"/>
  <c r="AC95" i="52"/>
  <c r="AB95" i="52"/>
  <c r="AA95" i="52"/>
  <c r="Z95" i="52"/>
  <c r="AC94" i="52"/>
  <c r="AB94" i="52"/>
  <c r="AA94" i="52"/>
  <c r="Z94" i="52"/>
  <c r="AC93" i="52"/>
  <c r="AB93" i="52"/>
  <c r="AA93" i="52"/>
  <c r="Z93" i="52"/>
  <c r="AC92" i="52"/>
  <c r="AB92" i="52"/>
  <c r="AA92" i="52"/>
  <c r="Z92" i="52"/>
  <c r="AC91" i="52"/>
  <c r="AB91" i="52"/>
  <c r="AA91" i="52"/>
  <c r="Z91" i="52"/>
  <c r="AC90" i="52"/>
  <c r="AB90" i="52"/>
  <c r="AA90" i="52"/>
  <c r="Z90" i="52"/>
  <c r="AC89" i="52"/>
  <c r="AB89" i="52"/>
  <c r="AA89" i="52"/>
  <c r="Z89" i="52"/>
  <c r="AC88" i="52"/>
  <c r="AB88" i="52"/>
  <c r="AA88" i="52"/>
  <c r="Z88" i="52"/>
  <c r="AC87" i="52"/>
  <c r="AB87" i="52"/>
  <c r="AA87" i="52"/>
  <c r="Z87" i="52"/>
  <c r="AC86" i="52"/>
  <c r="AB86" i="52"/>
  <c r="AA86" i="52"/>
  <c r="Z86" i="52"/>
  <c r="AC85" i="52"/>
  <c r="AB85" i="52"/>
  <c r="AA85" i="52"/>
  <c r="Z85" i="52"/>
  <c r="AC84" i="52"/>
  <c r="AB84" i="52"/>
  <c r="AA84" i="52"/>
  <c r="Z84" i="52"/>
  <c r="AC83" i="52"/>
  <c r="AB83" i="52"/>
  <c r="AA83" i="52"/>
  <c r="Z83" i="52"/>
  <c r="AC82" i="52"/>
  <c r="AB82" i="52"/>
  <c r="AA82" i="52"/>
  <c r="Z82" i="52"/>
  <c r="AC81" i="52"/>
  <c r="AB81" i="52"/>
  <c r="AA81" i="52"/>
  <c r="Z81" i="52"/>
  <c r="AC80" i="52"/>
  <c r="AB80" i="52"/>
  <c r="AA80" i="52"/>
  <c r="Z80" i="52"/>
  <c r="AC79" i="52"/>
  <c r="AB79" i="52"/>
  <c r="AA79" i="52"/>
  <c r="Z79" i="52"/>
  <c r="AC78" i="52"/>
  <c r="AB78" i="52"/>
  <c r="AA78" i="52"/>
  <c r="Z78" i="52"/>
  <c r="AC77" i="52"/>
  <c r="AB77" i="52"/>
  <c r="AA77" i="52"/>
  <c r="Z77" i="52"/>
  <c r="AC76" i="52"/>
  <c r="AB76" i="52"/>
  <c r="AA76" i="52"/>
  <c r="Z76" i="52"/>
  <c r="AC75" i="52"/>
  <c r="AB75" i="52"/>
  <c r="AA75" i="52"/>
  <c r="Z75" i="52"/>
  <c r="AC74" i="52"/>
  <c r="AB74" i="52"/>
  <c r="AA74" i="52"/>
  <c r="Z74" i="52"/>
  <c r="AC73" i="52"/>
  <c r="AB73" i="52"/>
  <c r="AA73" i="52"/>
  <c r="Z73" i="52"/>
  <c r="AC72" i="52"/>
  <c r="AB72" i="52"/>
  <c r="AA72" i="52"/>
  <c r="Z72" i="52"/>
  <c r="AC71" i="52"/>
  <c r="AB71" i="52"/>
  <c r="AA71" i="52"/>
  <c r="Z71" i="52"/>
  <c r="AC70" i="52"/>
  <c r="AB70" i="52"/>
  <c r="AA70" i="52"/>
  <c r="Z70" i="52"/>
  <c r="AC69" i="52"/>
  <c r="AB69" i="52"/>
  <c r="AA69" i="52"/>
  <c r="Z69" i="52"/>
  <c r="AC68" i="52"/>
  <c r="AB68" i="52"/>
  <c r="AA68" i="52"/>
  <c r="Z68" i="52"/>
  <c r="AC67" i="52"/>
  <c r="AB67" i="52"/>
  <c r="AA67" i="52"/>
  <c r="Z67" i="52"/>
  <c r="AC66" i="52"/>
  <c r="AB66" i="52"/>
  <c r="AA66" i="52"/>
  <c r="Z66" i="52"/>
  <c r="AC65" i="52"/>
  <c r="AB65" i="52"/>
  <c r="AA65" i="52"/>
  <c r="Z65" i="52"/>
  <c r="AC64" i="52"/>
  <c r="AB64" i="52"/>
  <c r="AA64" i="52"/>
  <c r="Z64" i="52"/>
  <c r="AC63" i="52"/>
  <c r="AB63" i="52"/>
  <c r="AA63" i="52"/>
  <c r="Z63" i="52"/>
  <c r="AC62" i="52"/>
  <c r="AB62" i="52"/>
  <c r="AA62" i="52"/>
  <c r="Z62" i="52"/>
  <c r="AC61" i="52"/>
  <c r="AB61" i="52"/>
  <c r="AA61" i="52"/>
  <c r="Z61" i="52"/>
  <c r="AC60" i="52"/>
  <c r="AB60" i="52"/>
  <c r="AA60" i="52"/>
  <c r="Z60" i="52"/>
  <c r="AC59" i="52"/>
  <c r="AB59" i="52"/>
  <c r="AA59" i="52"/>
  <c r="Z59" i="52"/>
  <c r="AC58" i="52"/>
  <c r="AB58" i="52"/>
  <c r="AA58" i="52"/>
  <c r="Z58" i="52"/>
  <c r="AC57" i="52"/>
  <c r="AB57" i="52"/>
  <c r="AA57" i="52"/>
  <c r="Z57" i="52"/>
  <c r="AC56" i="52"/>
  <c r="AB56" i="52"/>
  <c r="AA56" i="52"/>
  <c r="Z56" i="52"/>
  <c r="AC55" i="52"/>
  <c r="AB55" i="52"/>
  <c r="AA55" i="52"/>
  <c r="Z55" i="52"/>
  <c r="AC54" i="52"/>
  <c r="AB54" i="52"/>
  <c r="AA54" i="52"/>
  <c r="Z54" i="52"/>
  <c r="AC53" i="52"/>
  <c r="AB53" i="52"/>
  <c r="AA53" i="52"/>
  <c r="Z53" i="52"/>
  <c r="AC52" i="52"/>
  <c r="AB52" i="52"/>
  <c r="AA52" i="52"/>
  <c r="Z52" i="52"/>
  <c r="AC51" i="52"/>
  <c r="AB51" i="52"/>
  <c r="AA51" i="52"/>
  <c r="Z51" i="52"/>
  <c r="AC50" i="52"/>
  <c r="AB50" i="52"/>
  <c r="AA50" i="52"/>
  <c r="Z50" i="52"/>
  <c r="AC49" i="52"/>
  <c r="AB49" i="52"/>
  <c r="AA49" i="52"/>
  <c r="Z49" i="52"/>
  <c r="AC48" i="52"/>
  <c r="AB48" i="52"/>
  <c r="AA48" i="52"/>
  <c r="Z48" i="52"/>
  <c r="AC47" i="52"/>
  <c r="AB47" i="52"/>
  <c r="AA47" i="52"/>
  <c r="Z47" i="52"/>
  <c r="AC46" i="52"/>
  <c r="AB46" i="52"/>
  <c r="AA46" i="52"/>
  <c r="Z46" i="52"/>
  <c r="AC45" i="52"/>
  <c r="AB45" i="52"/>
  <c r="AA45" i="52"/>
  <c r="Z45" i="52"/>
  <c r="AC44" i="52"/>
  <c r="AB44" i="52"/>
  <c r="AA44" i="52"/>
  <c r="Z44" i="52"/>
  <c r="AC43" i="52"/>
  <c r="AB43" i="52"/>
  <c r="AA43" i="52"/>
  <c r="Z43" i="52"/>
  <c r="AC42" i="52"/>
  <c r="AB42" i="52"/>
  <c r="AA42" i="52"/>
  <c r="Z42" i="52"/>
  <c r="AC41" i="52"/>
  <c r="AB41" i="52"/>
  <c r="AA41" i="52"/>
  <c r="Z41" i="52"/>
  <c r="AC40" i="52"/>
  <c r="AB40" i="52"/>
  <c r="AA40" i="52"/>
  <c r="Z40" i="52"/>
  <c r="AC39" i="52"/>
  <c r="AB39" i="52"/>
  <c r="AA39" i="52"/>
  <c r="Z39" i="52"/>
  <c r="AC38" i="52"/>
  <c r="AB38" i="52"/>
  <c r="AA38" i="52"/>
  <c r="Z38" i="52"/>
  <c r="AC37" i="52"/>
  <c r="AB37" i="52"/>
  <c r="AA37" i="52"/>
  <c r="Z37" i="52"/>
  <c r="AC36" i="52"/>
  <c r="AB36" i="52"/>
  <c r="AA36" i="52"/>
  <c r="Z36" i="52"/>
  <c r="AC35" i="52"/>
  <c r="AB35" i="52"/>
  <c r="AA35" i="52"/>
  <c r="Z35" i="52"/>
  <c r="AC34" i="52"/>
  <c r="AB34" i="52"/>
  <c r="AA34" i="52"/>
  <c r="Z34" i="52"/>
  <c r="AC33" i="52"/>
  <c r="AB33" i="52"/>
  <c r="AA33" i="52"/>
  <c r="Z33" i="52"/>
  <c r="AC32" i="52"/>
  <c r="AB32" i="52"/>
  <c r="AA32" i="52"/>
  <c r="Z32" i="52"/>
  <c r="AC31" i="52"/>
  <c r="AB31" i="52"/>
  <c r="AA31" i="52"/>
  <c r="Z31" i="52"/>
  <c r="AC30" i="52"/>
  <c r="AB30" i="52"/>
  <c r="AA30" i="52"/>
  <c r="Z30" i="52"/>
  <c r="AC29" i="52"/>
  <c r="AB29" i="52"/>
  <c r="AA29" i="52"/>
  <c r="Z29" i="52"/>
  <c r="AC28" i="52"/>
  <c r="AB28" i="52"/>
  <c r="AA28" i="52"/>
  <c r="Z28" i="52"/>
  <c r="AC27" i="52"/>
  <c r="AB27" i="52"/>
  <c r="AA27" i="52"/>
  <c r="Z27" i="52"/>
  <c r="AC26" i="52"/>
  <c r="AB26" i="52"/>
  <c r="AA26" i="52"/>
  <c r="Z26" i="52"/>
  <c r="AC25" i="52"/>
  <c r="AB25" i="52"/>
  <c r="AA25" i="52"/>
  <c r="Z25" i="52"/>
  <c r="AC24" i="52"/>
  <c r="AB24" i="52"/>
  <c r="AA24" i="52"/>
  <c r="Z24" i="52"/>
  <c r="AC23" i="52"/>
  <c r="AB23" i="52"/>
  <c r="AA23" i="52"/>
  <c r="Z23" i="52"/>
  <c r="AC22" i="52"/>
  <c r="AB22" i="52"/>
  <c r="AA22" i="52"/>
  <c r="Z22" i="52"/>
  <c r="AC21" i="52"/>
  <c r="AB21" i="52"/>
  <c r="AA21" i="52"/>
  <c r="Z21" i="52"/>
  <c r="AC20" i="52"/>
  <c r="AB20" i="52"/>
  <c r="AA20" i="52"/>
  <c r="Z20" i="52"/>
  <c r="AC19" i="52"/>
  <c r="AB19" i="52"/>
  <c r="AA19" i="52"/>
  <c r="Z19" i="52"/>
  <c r="AC18" i="52"/>
  <c r="AB18" i="52"/>
  <c r="AA18" i="52"/>
  <c r="Z18" i="52"/>
  <c r="AC17" i="52"/>
  <c r="AB17" i="52"/>
  <c r="AA17" i="52"/>
  <c r="Z17" i="52"/>
  <c r="AC16" i="52"/>
  <c r="AB16" i="52"/>
  <c r="AA16" i="52"/>
  <c r="Z16" i="52"/>
  <c r="Q16" i="52"/>
  <c r="AC15" i="52"/>
  <c r="AB15" i="52"/>
  <c r="AA15" i="52"/>
  <c r="Z15" i="52"/>
  <c r="AC14" i="52"/>
  <c r="AB14" i="52"/>
  <c r="AA14" i="52"/>
  <c r="Z14" i="52"/>
  <c r="AC13" i="52"/>
  <c r="AB13" i="52"/>
  <c r="AA13" i="52"/>
  <c r="Z13" i="52"/>
  <c r="AC12" i="52"/>
  <c r="AB12" i="52"/>
  <c r="AA12" i="52"/>
  <c r="Z12" i="52"/>
  <c r="AC11" i="52"/>
  <c r="AB11" i="52"/>
  <c r="AA11" i="52"/>
  <c r="Z11" i="52"/>
  <c r="AC10" i="52"/>
  <c r="AB10" i="52"/>
  <c r="AA10" i="52"/>
  <c r="Z10" i="52"/>
  <c r="AC9" i="52"/>
  <c r="AB9" i="52"/>
  <c r="AA9" i="52"/>
  <c r="Z9" i="52"/>
  <c r="AC8" i="52"/>
  <c r="AB8" i="52"/>
  <c r="AA8" i="52"/>
  <c r="Z8" i="52"/>
  <c r="AC7" i="52"/>
  <c r="AB7" i="52"/>
  <c r="AA7" i="52"/>
  <c r="Z7" i="52"/>
  <c r="AC6" i="52"/>
  <c r="AB6" i="52"/>
  <c r="AA6" i="52"/>
  <c r="Z6" i="52"/>
  <c r="AC5" i="52"/>
  <c r="AB5" i="52"/>
  <c r="AA5" i="52"/>
  <c r="Z5" i="52"/>
  <c r="AC4" i="52"/>
  <c r="AB4" i="52"/>
  <c r="AA4" i="52"/>
  <c r="Z4" i="52"/>
  <c r="AC3" i="52"/>
  <c r="AB3" i="52"/>
  <c r="AA3" i="52"/>
  <c r="Z3" i="52"/>
  <c r="AC2" i="52"/>
  <c r="AB2" i="52"/>
  <c r="AA2" i="52"/>
  <c r="Z2" i="52"/>
  <c r="E13" i="47"/>
  <c r="D13" i="47"/>
  <c r="G12" i="47"/>
  <c r="F12" i="47"/>
  <c r="G11" i="47"/>
  <c r="F11" i="47"/>
  <c r="G10" i="47"/>
  <c r="F10" i="47"/>
  <c r="G9" i="47"/>
  <c r="F9" i="47"/>
  <c r="G8" i="47"/>
  <c r="F8" i="47"/>
  <c r="G7" i="47"/>
  <c r="F7" i="47"/>
  <c r="G6" i="47"/>
  <c r="F6" i="47"/>
  <c r="G5" i="47"/>
  <c r="F5" i="47"/>
  <c r="F13" i="47" s="1"/>
  <c r="G13" i="47" s="1"/>
  <c r="F165" i="36"/>
  <c r="D344" i="49" s="1"/>
  <c r="D343" i="49" s="1"/>
  <c r="F164" i="36"/>
  <c r="D342" i="49" s="1"/>
  <c r="D341" i="49" s="1"/>
  <c r="F163" i="36"/>
  <c r="D340" i="49" s="1"/>
  <c r="D339" i="49" s="1"/>
  <c r="F162" i="36"/>
  <c r="F161" i="36"/>
  <c r="F160" i="36"/>
  <c r="D317" i="49" s="1"/>
  <c r="D312" i="49" s="1"/>
  <c r="D311" i="49" s="1"/>
  <c r="F159" i="36"/>
  <c r="F158" i="36"/>
  <c r="F157" i="36"/>
  <c r="F156" i="36"/>
  <c r="D313" i="49"/>
  <c r="F155" i="36"/>
  <c r="D308" i="49"/>
  <c r="F154" i="36"/>
  <c r="F153" i="36"/>
  <c r="F152" i="36"/>
  <c r="F151" i="36"/>
  <c r="D294" i="49" s="1"/>
  <c r="D286" i="49" s="1"/>
  <c r="F150" i="36"/>
  <c r="F149" i="36"/>
  <c r="D285" i="49"/>
  <c r="F148" i="36"/>
  <c r="D284" i="49"/>
  <c r="F147" i="36"/>
  <c r="D283" i="49"/>
  <c r="F146" i="36"/>
  <c r="D282" i="49"/>
  <c r="F145" i="36"/>
  <c r="F144" i="36"/>
  <c r="D280" i="49" s="1"/>
  <c r="F143" i="36"/>
  <c r="D279" i="49" s="1"/>
  <c r="F142" i="36"/>
  <c r="D278" i="49" s="1"/>
  <c r="D277" i="49" s="1"/>
  <c r="F141" i="36"/>
  <c r="D276" i="49" s="1"/>
  <c r="D275" i="49" s="1"/>
  <c r="F140" i="36"/>
  <c r="D274" i="49" s="1"/>
  <c r="F139" i="36"/>
  <c r="D273" i="49" s="1"/>
  <c r="F138" i="36"/>
  <c r="F137" i="36"/>
  <c r="F136" i="36"/>
  <c r="D267" i="49" s="1"/>
  <c r="F135" i="36"/>
  <c r="D266" i="49" s="1"/>
  <c r="F134" i="36"/>
  <c r="F133" i="36"/>
  <c r="F132" i="36"/>
  <c r="D262" i="49" s="1"/>
  <c r="F131" i="36"/>
  <c r="D261" i="49" s="1"/>
  <c r="F130" i="36"/>
  <c r="D259" i="49" s="1"/>
  <c r="F129" i="36"/>
  <c r="D258" i="49" s="1"/>
  <c r="F128" i="36"/>
  <c r="D255" i="49" s="1"/>
  <c r="F127" i="36"/>
  <c r="D254" i="49" s="1"/>
  <c r="D253" i="49" s="1"/>
  <c r="F126" i="36"/>
  <c r="F125" i="36"/>
  <c r="F124" i="36"/>
  <c r="D227" i="49" s="1"/>
  <c r="F123" i="36"/>
  <c r="D225" i="49" s="1"/>
  <c r="D222" i="49" s="1"/>
  <c r="F122" i="36"/>
  <c r="F121" i="36"/>
  <c r="F120" i="36"/>
  <c r="D210" i="49" s="1"/>
  <c r="F119" i="36"/>
  <c r="D207" i="49" s="1"/>
  <c r="D206" i="49" s="1"/>
  <c r="D195" i="49" s="1"/>
  <c r="F118" i="36"/>
  <c r="F117" i="36"/>
  <c r="F116" i="36"/>
  <c r="D192" i="49" s="1"/>
  <c r="F115" i="36"/>
  <c r="D191" i="49" s="1"/>
  <c r="D187" i="49" s="1"/>
  <c r="F114" i="36"/>
  <c r="F113" i="36"/>
  <c r="F112" i="36"/>
  <c r="D184" i="49" s="1"/>
  <c r="D181" i="49" s="1"/>
  <c r="F111" i="36"/>
  <c r="F110" i="36"/>
  <c r="F109" i="36"/>
  <c r="F108" i="36"/>
  <c r="D177" i="49"/>
  <c r="F107" i="36"/>
  <c r="F106" i="36"/>
  <c r="D173" i="49" s="1"/>
  <c r="D171" i="49" s="1"/>
  <c r="F105" i="36"/>
  <c r="F104" i="36"/>
  <c r="D170" i="49"/>
  <c r="F103" i="36"/>
  <c r="F102" i="36"/>
  <c r="D167" i="49" s="1"/>
  <c r="D163" i="49" s="1"/>
  <c r="F101" i="36"/>
  <c r="F100" i="36"/>
  <c r="D164" i="49"/>
  <c r="F99" i="36"/>
  <c r="F98" i="36"/>
  <c r="F97" i="36"/>
  <c r="D160" i="49"/>
  <c r="F96" i="36"/>
  <c r="F95" i="36"/>
  <c r="D157" i="49" s="1"/>
  <c r="F94" i="36"/>
  <c r="D156" i="49" s="1"/>
  <c r="F93" i="36"/>
  <c r="D155" i="49" s="1"/>
  <c r="F92" i="36"/>
  <c r="D154" i="49" s="1"/>
  <c r="F91" i="36"/>
  <c r="D150" i="49" s="1"/>
  <c r="F90" i="36"/>
  <c r="F89" i="36"/>
  <c r="F88" i="36"/>
  <c r="D147" i="49" s="1"/>
  <c r="F87" i="36"/>
  <c r="D146" i="49" s="1"/>
  <c r="D143" i="49" s="1"/>
  <c r="F86" i="36"/>
  <c r="F85" i="36"/>
  <c r="F84" i="36"/>
  <c r="D142" i="49" s="1"/>
  <c r="F83" i="36"/>
  <c r="D141" i="49" s="1"/>
  <c r="F82" i="36"/>
  <c r="F81" i="36"/>
  <c r="F80" i="36"/>
  <c r="D138" i="49" s="1"/>
  <c r="F79" i="36"/>
  <c r="D137" i="49" s="1"/>
  <c r="F78" i="36"/>
  <c r="F77" i="36"/>
  <c r="F76" i="36"/>
  <c r="D134" i="49" s="1"/>
  <c r="F75" i="36"/>
  <c r="D132" i="49" s="1"/>
  <c r="F74" i="36"/>
  <c r="F73" i="36"/>
  <c r="F72" i="36"/>
  <c r="D128" i="49" s="1"/>
  <c r="F71" i="36"/>
  <c r="D127" i="49" s="1"/>
  <c r="D123" i="49" s="1"/>
  <c r="F70" i="36"/>
  <c r="F69" i="36"/>
  <c r="D125" i="49"/>
  <c r="F68" i="36"/>
  <c r="D122" i="49"/>
  <c r="F67" i="36"/>
  <c r="D121" i="49"/>
  <c r="F66" i="36"/>
  <c r="D120" i="49"/>
  <c r="F65" i="36"/>
  <c r="F64" i="36"/>
  <c r="D118" i="49" s="1"/>
  <c r="F63" i="36"/>
  <c r="D117" i="49" s="1"/>
  <c r="D113" i="49" s="1"/>
  <c r="F62" i="36"/>
  <c r="F61" i="36"/>
  <c r="D115" i="49"/>
  <c r="F60" i="36"/>
  <c r="D114" i="49"/>
  <c r="F59" i="36"/>
  <c r="D111" i="49"/>
  <c r="F58" i="36"/>
  <c r="D110" i="49"/>
  <c r="F57" i="36"/>
  <c r="F56" i="36"/>
  <c r="F55" i="36"/>
  <c r="D105" i="49"/>
  <c r="F54" i="36"/>
  <c r="F53" i="36"/>
  <c r="F52" i="36"/>
  <c r="D101" i="49"/>
  <c r="F51" i="36"/>
  <c r="D97" i="49"/>
  <c r="F50" i="36"/>
  <c r="D96" i="49"/>
  <c r="F49" i="36"/>
  <c r="F48" i="36"/>
  <c r="D94" i="49" s="1"/>
  <c r="F47" i="36"/>
  <c r="D93" i="49" s="1"/>
  <c r="D92" i="49" s="1"/>
  <c r="F46" i="36"/>
  <c r="F45" i="36"/>
  <c r="F44" i="36"/>
  <c r="D87" i="49" s="1"/>
  <c r="F43" i="36"/>
  <c r="D86" i="49" s="1"/>
  <c r="F42" i="36"/>
  <c r="F41" i="36"/>
  <c r="F40" i="36"/>
  <c r="D83" i="49" s="1"/>
  <c r="F39" i="36"/>
  <c r="D82" i="49" s="1"/>
  <c r="D81" i="49" s="1"/>
  <c r="F38" i="36"/>
  <c r="F37" i="36"/>
  <c r="D79" i="49"/>
  <c r="F36" i="36"/>
  <c r="D78" i="49"/>
  <c r="F35" i="36"/>
  <c r="D77" i="49"/>
  <c r="F34" i="36"/>
  <c r="F33" i="36"/>
  <c r="D75" i="49" s="1"/>
  <c r="F32" i="36"/>
  <c r="D74" i="49" s="1"/>
  <c r="F31" i="36"/>
  <c r="D73" i="49" s="1"/>
  <c r="F30" i="36"/>
  <c r="F29" i="36"/>
  <c r="F28" i="36"/>
  <c r="D59" i="49" s="1"/>
  <c r="F27" i="36"/>
  <c r="D58" i="49" s="1"/>
  <c r="F26" i="36"/>
  <c r="D56" i="49" s="1"/>
  <c r="F25" i="36"/>
  <c r="F24" i="36"/>
  <c r="D54" i="49"/>
  <c r="F23" i="36"/>
  <c r="D53" i="49"/>
  <c r="F22" i="36"/>
  <c r="D52" i="49"/>
  <c r="F21" i="36"/>
  <c r="F20" i="36"/>
  <c r="D50" i="49" s="1"/>
  <c r="F19" i="36"/>
  <c r="D49" i="49" s="1"/>
  <c r="D48" i="49" s="1"/>
  <c r="F18" i="36"/>
  <c r="F17" i="36"/>
  <c r="F16" i="36"/>
  <c r="D36" i="49" s="1"/>
  <c r="F15" i="36"/>
  <c r="D34" i="49" s="1"/>
  <c r="D32" i="49" s="1"/>
  <c r="F14" i="36"/>
  <c r="F13" i="36"/>
  <c r="D30" i="49"/>
  <c r="F12" i="36"/>
  <c r="D29" i="49"/>
  <c r="F11" i="36"/>
  <c r="D28" i="49"/>
  <c r="F10" i="36"/>
  <c r="D22" i="49"/>
  <c r="F9" i="36"/>
  <c r="D21" i="49"/>
  <c r="F8" i="36"/>
  <c r="F7" i="36"/>
  <c r="D15" i="49" s="1"/>
  <c r="D13" i="49" s="1"/>
  <c r="F6" i="36"/>
  <c r="F5" i="36"/>
  <c r="F4" i="36"/>
  <c r="D9" i="49" s="1"/>
  <c r="D8" i="49" s="1"/>
  <c r="D7" i="49" s="1"/>
  <c r="E28" i="40"/>
  <c r="E27" i="40"/>
  <c r="F26" i="40"/>
  <c r="E26" i="40"/>
  <c r="F25" i="40"/>
  <c r="E25" i="40"/>
  <c r="F24" i="40"/>
  <c r="E24" i="40"/>
  <c r="F23" i="40"/>
  <c r="E23" i="40"/>
  <c r="F22" i="40"/>
  <c r="E22" i="40"/>
  <c r="F21" i="40"/>
  <c r="E21" i="40"/>
  <c r="F20" i="40"/>
  <c r="E20" i="40"/>
  <c r="F19" i="40"/>
  <c r="E19" i="40"/>
  <c r="F18" i="40"/>
  <c r="E18" i="40"/>
  <c r="F17" i="40"/>
  <c r="E17" i="40"/>
  <c r="F16" i="40"/>
  <c r="E16" i="40"/>
  <c r="F15" i="40"/>
  <c r="E15" i="40"/>
  <c r="F14" i="40"/>
  <c r="E14" i="40"/>
  <c r="F13" i="40"/>
  <c r="E13" i="40"/>
  <c r="F12" i="40"/>
  <c r="E12" i="40"/>
  <c r="F11" i="40"/>
  <c r="E11" i="40"/>
  <c r="F10" i="40"/>
  <c r="E10" i="40"/>
  <c r="F9" i="40"/>
  <c r="E9" i="40"/>
  <c r="F8" i="40"/>
  <c r="E8" i="40"/>
  <c r="F7" i="40"/>
  <c r="E7" i="40"/>
  <c r="F6" i="40"/>
  <c r="E6" i="40"/>
  <c r="F5" i="40"/>
  <c r="E5" i="40"/>
  <c r="F4" i="40"/>
  <c r="E4" i="40"/>
  <c r="C115" i="30"/>
  <c r="C114" i="30"/>
  <c r="C102" i="30"/>
  <c r="C93" i="30"/>
  <c r="C83" i="30"/>
  <c r="C54" i="30"/>
  <c r="C30" i="30"/>
  <c r="C21" i="30"/>
  <c r="C12" i="30"/>
  <c r="C7" i="30"/>
  <c r="C117" i="30" s="1"/>
  <c r="F18" i="46"/>
  <c r="E18" i="46"/>
  <c r="D18" i="46"/>
  <c r="C18" i="46"/>
  <c r="F7" i="46"/>
  <c r="E7" i="46"/>
  <c r="E29" i="46" s="1"/>
  <c r="D7" i="46"/>
  <c r="D29" i="46" s="1"/>
  <c r="C7" i="46"/>
  <c r="C29" i="46" s="1"/>
  <c r="C15" i="44"/>
  <c r="C7" i="44"/>
  <c r="C19" i="44" s="1"/>
  <c r="C11" i="34"/>
  <c r="C12" i="27"/>
  <c r="E11" i="27"/>
  <c r="E10" i="27"/>
  <c r="E12" i="27" s="1"/>
  <c r="D10" i="27"/>
  <c r="D12" i="27" s="1"/>
  <c r="E6" i="27"/>
  <c r="C6" i="27"/>
  <c r="D5" i="27"/>
  <c r="D4" i="27"/>
  <c r="D6" i="27" s="1"/>
  <c r="H16" i="23"/>
  <c r="F16" i="23"/>
  <c r="E16" i="23"/>
  <c r="C16" i="23"/>
  <c r="G15" i="23"/>
  <c r="I15" i="23" s="1"/>
  <c r="J15" i="23" s="1"/>
  <c r="D15" i="23"/>
  <c r="G14" i="23"/>
  <c r="I14" i="23" s="1"/>
  <c r="J14" i="23" s="1"/>
  <c r="D14" i="23"/>
  <c r="G13" i="23"/>
  <c r="I13" i="23" s="1"/>
  <c r="J13" i="23" s="1"/>
  <c r="D13" i="23"/>
  <c r="G12" i="23"/>
  <c r="I12" i="23" s="1"/>
  <c r="J12" i="23" s="1"/>
  <c r="D12" i="23"/>
  <c r="G11" i="23"/>
  <c r="I11" i="23" s="1"/>
  <c r="J11" i="23" s="1"/>
  <c r="D11" i="23"/>
  <c r="G10" i="23"/>
  <c r="I10" i="23" s="1"/>
  <c r="J10" i="23" s="1"/>
  <c r="D10" i="23"/>
  <c r="G9" i="23"/>
  <c r="I9" i="23" s="1"/>
  <c r="J9" i="23" s="1"/>
  <c r="D9" i="23"/>
  <c r="G8" i="23"/>
  <c r="I8" i="23" s="1"/>
  <c r="J8" i="23" s="1"/>
  <c r="D8" i="23"/>
  <c r="G7" i="23"/>
  <c r="I7" i="23" s="1"/>
  <c r="J7" i="23" s="1"/>
  <c r="D7" i="23"/>
  <c r="G6" i="23"/>
  <c r="I6" i="23" s="1"/>
  <c r="J6" i="23" s="1"/>
  <c r="D6" i="23"/>
  <c r="G5" i="23"/>
  <c r="I5" i="23" s="1"/>
  <c r="J5" i="23" s="1"/>
  <c r="D5" i="23"/>
  <c r="G4" i="23"/>
  <c r="I4" i="23" s="1"/>
  <c r="J4" i="23" s="1"/>
  <c r="D4" i="23"/>
  <c r="G3" i="23"/>
  <c r="I3" i="23" s="1"/>
  <c r="D3" i="23"/>
  <c r="D16" i="23" s="1"/>
  <c r="D6" i="26"/>
  <c r="C6" i="26"/>
  <c r="E6" i="24"/>
  <c r="C6" i="24"/>
  <c r="D5" i="24"/>
  <c r="D4" i="24"/>
  <c r="D6" i="24" s="1"/>
  <c r="D348" i="49"/>
  <c r="D347" i="49" s="1"/>
  <c r="D346" i="49"/>
  <c r="D337" i="49"/>
  <c r="D336" i="49"/>
  <c r="D332" i="49"/>
  <c r="D331" i="49"/>
  <c r="D329" i="49"/>
  <c r="D328" i="49"/>
  <c r="D327" i="49"/>
  <c r="D326" i="49"/>
  <c r="D325" i="49"/>
  <c r="D324" i="49"/>
  <c r="D322" i="49"/>
  <c r="D320" i="49"/>
  <c r="D319" i="49"/>
  <c r="D318" i="49"/>
  <c r="D310" i="49"/>
  <c r="D309" i="49"/>
  <c r="D307" i="49"/>
  <c r="D306" i="49"/>
  <c r="D305" i="49"/>
  <c r="D304" i="49"/>
  <c r="D303" i="49"/>
  <c r="D299" i="49"/>
  <c r="D298" i="49"/>
  <c r="D295" i="49"/>
  <c r="D292" i="49"/>
  <c r="D291" i="49"/>
  <c r="D290" i="49"/>
  <c r="D289" i="49"/>
  <c r="D288" i="49"/>
  <c r="D287" i="49"/>
  <c r="D272" i="49"/>
  <c r="D271" i="49"/>
  <c r="D257" i="49"/>
  <c r="D256" i="49"/>
  <c r="D251" i="49"/>
  <c r="D250" i="49"/>
  <c r="D249" i="49"/>
  <c r="D247" i="49"/>
  <c r="D245" i="49"/>
  <c r="D244" i="49"/>
  <c r="D241" i="49"/>
  <c r="D240" i="49"/>
  <c r="D239" i="49"/>
  <c r="D238" i="49"/>
  <c r="D237" i="49"/>
  <c r="D236" i="49"/>
  <c r="D234" i="49"/>
  <c r="D233" i="49"/>
  <c r="D232" i="49"/>
  <c r="D230" i="49"/>
  <c r="D229" i="49"/>
  <c r="D228" i="49"/>
  <c r="D226" i="49"/>
  <c r="D224" i="49"/>
  <c r="D221" i="49"/>
  <c r="D220" i="49"/>
  <c r="D219" i="49"/>
  <c r="D218" i="49"/>
  <c r="D217" i="49"/>
  <c r="D216" i="49"/>
  <c r="D215" i="49"/>
  <c r="D214" i="49"/>
  <c r="D211" i="49"/>
  <c r="D209" i="49"/>
  <c r="D208" i="49"/>
  <c r="D205" i="49"/>
  <c r="D204" i="49"/>
  <c r="D202" i="49"/>
  <c r="D201" i="49"/>
  <c r="D200" i="49"/>
  <c r="D199" i="49"/>
  <c r="D198" i="49"/>
  <c r="D197" i="49"/>
  <c r="D194" i="49"/>
  <c r="D190" i="49"/>
  <c r="D188" i="49"/>
  <c r="D186" i="49"/>
  <c r="D183" i="49"/>
  <c r="D179" i="49"/>
  <c r="D178" i="49"/>
  <c r="D176" i="49"/>
  <c r="D175" i="49"/>
  <c r="D174" i="49"/>
  <c r="D169" i="49"/>
  <c r="D168" i="49"/>
  <c r="D165" i="49"/>
  <c r="D162" i="49"/>
  <c r="D159" i="49"/>
  <c r="D152" i="49"/>
  <c r="D151" i="49"/>
  <c r="D149" i="49"/>
  <c r="D131" i="49"/>
  <c r="D124" i="49"/>
  <c r="D109" i="49"/>
  <c r="D107" i="49"/>
  <c r="D106" i="49"/>
  <c r="D100" i="49"/>
  <c r="D99" i="49"/>
  <c r="D91" i="49"/>
  <c r="D70" i="49"/>
  <c r="D69" i="49"/>
  <c r="D68" i="49"/>
  <c r="D67" i="49"/>
  <c r="D66" i="49"/>
  <c r="D65" i="49"/>
  <c r="D64" i="49"/>
  <c r="D63" i="49"/>
  <c r="D62" i="49"/>
  <c r="D46" i="49"/>
  <c r="D45" i="49"/>
  <c r="D43" i="49"/>
  <c r="D38" i="49"/>
  <c r="D37" i="49"/>
  <c r="D35" i="49"/>
  <c r="D33" i="49"/>
  <c r="D26" i="49"/>
  <c r="D25" i="49"/>
  <c r="D24" i="49"/>
  <c r="D23" i="49"/>
  <c r="D19" i="49"/>
  <c r="D17" i="49"/>
  <c r="D16" i="49"/>
  <c r="D12" i="49"/>
  <c r="D10" i="49"/>
  <c r="D16" i="48"/>
  <c r="E16" i="48" s="1"/>
  <c r="F16" i="48" s="1"/>
  <c r="C16" i="48"/>
  <c r="E15" i="48"/>
  <c r="F15" i="48" s="1"/>
  <c r="E14" i="48"/>
  <c r="F14" i="48" s="1"/>
  <c r="E13" i="48"/>
  <c r="F13" i="48" s="1"/>
  <c r="E12" i="48"/>
  <c r="F12" i="48" s="1"/>
  <c r="F11" i="48"/>
  <c r="E11" i="48"/>
  <c r="E10" i="48"/>
  <c r="F10" i="48" s="1"/>
  <c r="E9" i="48"/>
  <c r="F9" i="48" s="1"/>
  <c r="E8" i="48"/>
  <c r="F8" i="48" s="1"/>
  <c r="E7" i="48"/>
  <c r="F7" i="48" s="1"/>
  <c r="E6" i="48"/>
  <c r="F6" i="48" s="1"/>
  <c r="E5" i="48"/>
  <c r="F5" i="48" s="1"/>
  <c r="E4" i="48"/>
  <c r="F4" i="48" s="1"/>
  <c r="F3" i="48"/>
  <c r="E3" i="48"/>
  <c r="Q23" i="52"/>
  <c r="Q737" i="52"/>
  <c r="Q768" i="52"/>
  <c r="Q48" i="52"/>
  <c r="Q127" i="52"/>
  <c r="Q204" i="52"/>
  <c r="Q309" i="52"/>
  <c r="Q445" i="52"/>
  <c r="Q610" i="52"/>
  <c r="Q1007" i="52"/>
  <c r="Q1362" i="52"/>
  <c r="Q85" i="52"/>
  <c r="Q144" i="52"/>
  <c r="Q223" i="52"/>
  <c r="Q329" i="52"/>
  <c r="Q487" i="52"/>
  <c r="Q658" i="52"/>
  <c r="Q1097" i="52"/>
  <c r="C931" i="52"/>
  <c r="Q1385" i="52"/>
  <c r="Q1380" i="52"/>
  <c r="Q1282" i="52"/>
  <c r="Q1055" i="52"/>
  <c r="Q1016" i="52"/>
  <c r="Q1012" i="52"/>
  <c r="Q965" i="52"/>
  <c r="Q961" i="52"/>
  <c r="Q957" i="52"/>
  <c r="Q953" i="52"/>
  <c r="Q949" i="52"/>
  <c r="Q919" i="52"/>
  <c r="Q915" i="52"/>
  <c r="Q911" i="52"/>
  <c r="Q907" i="52"/>
  <c r="Q903" i="52"/>
  <c r="Q1384" i="52"/>
  <c r="Q1227" i="52"/>
  <c r="Q1124" i="52"/>
  <c r="Q1057" i="52"/>
  <c r="Q1052" i="52"/>
  <c r="Q1032" i="52"/>
  <c r="Q1017" i="52"/>
  <c r="Q1011" i="52"/>
  <c r="Q963" i="52"/>
  <c r="Q958" i="52"/>
  <c r="Q952" i="52"/>
  <c r="Q947" i="52"/>
  <c r="Q916" i="52"/>
  <c r="Q910" i="52"/>
  <c r="Q905" i="52"/>
  <c r="Q900" i="52"/>
  <c r="Q896" i="52"/>
  <c r="Q892" i="52"/>
  <c r="Q888" i="52"/>
  <c r="Q884" i="52"/>
  <c r="Q880" i="52"/>
  <c r="Q876" i="52"/>
  <c r="Q872" i="52"/>
  <c r="Q868" i="52"/>
  <c r="Q864" i="52"/>
  <c r="Q860" i="52"/>
  <c r="Q856" i="52"/>
  <c r="Q789" i="52"/>
  <c r="Q1233" i="52"/>
  <c r="Q1056" i="52"/>
  <c r="Q1033" i="52"/>
  <c r="Q1015" i="52"/>
  <c r="Q960" i="52"/>
  <c r="Q954" i="52"/>
  <c r="Q946" i="52"/>
  <c r="Q914" i="52"/>
  <c r="Q908" i="52"/>
  <c r="Q901" i="52"/>
  <c r="Q895" i="52"/>
  <c r="Q890" i="52"/>
  <c r="Q885" i="52"/>
  <c r="Q879" i="52"/>
  <c r="Q874" i="52"/>
  <c r="Q869" i="52"/>
  <c r="Q863" i="52"/>
  <c r="Q858" i="52"/>
  <c r="Q1065" i="52"/>
  <c r="Q1054" i="52"/>
  <c r="Q1014" i="52"/>
  <c r="Q966" i="52"/>
  <c r="Q959" i="52"/>
  <c r="Q951" i="52"/>
  <c r="Q920" i="52"/>
  <c r="Q913" i="52"/>
  <c r="Q906" i="52"/>
  <c r="Q899" i="52"/>
  <c r="Q894" i="52"/>
  <c r="Q889" i="52"/>
  <c r="Q883" i="52"/>
  <c r="Q878" i="52"/>
  <c r="Q873" i="52"/>
  <c r="Q867" i="52"/>
  <c r="Q862" i="52"/>
  <c r="Q857" i="52"/>
  <c r="Q1129" i="52"/>
  <c r="Q1053" i="52"/>
  <c r="Q964" i="52"/>
  <c r="Q950" i="52"/>
  <c r="Q912" i="52"/>
  <c r="Q898" i="52"/>
  <c r="Q887" i="52"/>
  <c r="Q877" i="52"/>
  <c r="Q866" i="52"/>
  <c r="Q855" i="52"/>
  <c r="Q788" i="52"/>
  <c r="Q69" i="52"/>
  <c r="Q1018" i="52"/>
  <c r="Q962" i="52"/>
  <c r="Q909" i="52"/>
  <c r="Q897" i="52"/>
  <c r="Q886" i="52"/>
  <c r="Q875" i="52"/>
  <c r="Q865" i="52"/>
  <c r="Q854" i="52"/>
  <c r="Q1387" i="52"/>
  <c r="Q1226" i="52"/>
  <c r="Q1013" i="52"/>
  <c r="Q956" i="52"/>
  <c r="Q904" i="52"/>
  <c r="Q893" i="52"/>
  <c r="Q882" i="52"/>
  <c r="Q871" i="52"/>
  <c r="Q861" i="52"/>
  <c r="Q2" i="52"/>
  <c r="Q20" i="52"/>
  <c r="Q64" i="52"/>
  <c r="Q89" i="52"/>
  <c r="Q104" i="52"/>
  <c r="Q131" i="52"/>
  <c r="Q148" i="52"/>
  <c r="Q172" i="52"/>
  <c r="Q192" i="52"/>
  <c r="Q208" i="52"/>
  <c r="Q231" i="52"/>
  <c r="Q277" i="52"/>
  <c r="Q295" i="52"/>
  <c r="Q313" i="52"/>
  <c r="Q335" i="52"/>
  <c r="Q369" i="52"/>
  <c r="Q410" i="52"/>
  <c r="Q455" i="52"/>
  <c r="Q495" i="52"/>
  <c r="Q539" i="52"/>
  <c r="Q577" i="52"/>
  <c r="Q623" i="52"/>
  <c r="Q675" i="52"/>
  <c r="Q710" i="52"/>
  <c r="Q753" i="52"/>
  <c r="Q824" i="52"/>
  <c r="Q881" i="52"/>
  <c r="Q930" i="52"/>
  <c r="Q1035" i="52"/>
  <c r="Q1112" i="52"/>
  <c r="Q1186" i="52"/>
  <c r="Q1315" i="52"/>
  <c r="Q1386" i="52"/>
  <c r="D1385" i="52"/>
  <c r="D1370" i="52"/>
  <c r="D1361" i="52"/>
  <c r="D254" i="52"/>
  <c r="D27" i="52"/>
  <c r="D190" i="52"/>
  <c r="D94" i="52"/>
  <c r="Q1382" i="52"/>
  <c r="Q1383" i="52"/>
  <c r="Q1381" i="52"/>
  <c r="Q6" i="52"/>
  <c r="Q76" i="52"/>
  <c r="Q93" i="52"/>
  <c r="Q135" i="52"/>
  <c r="Q158" i="52"/>
  <c r="Q176" i="52"/>
  <c r="Q196" i="52"/>
  <c r="Q212" i="52"/>
  <c r="Q239" i="52"/>
  <c r="Q281" i="52"/>
  <c r="Q299" i="52"/>
  <c r="Q318" i="52"/>
  <c r="Q342" i="52"/>
  <c r="Q377" i="52"/>
  <c r="Q422" i="52"/>
  <c r="Q467" i="52"/>
  <c r="Q503" i="52"/>
  <c r="Q547" i="52"/>
  <c r="Q585" i="52"/>
  <c r="Q631" i="52"/>
  <c r="Q684" i="52"/>
  <c r="Q726" i="52"/>
  <c r="Q840" i="52"/>
  <c r="Q891" i="52"/>
  <c r="Q955" i="52"/>
  <c r="Q1058" i="52"/>
  <c r="Q1139" i="52"/>
  <c r="Q1364" i="52"/>
  <c r="Q1343" i="52"/>
  <c r="Q1339" i="52"/>
  <c r="Q1335" i="52"/>
  <c r="Q1324" i="52"/>
  <c r="Q1320" i="52"/>
  <c r="Q1316" i="52"/>
  <c r="Q1309" i="52"/>
  <c r="Q1305" i="52"/>
  <c r="Q1295" i="52"/>
  <c r="Q1291" i="52"/>
  <c r="Q1243" i="52"/>
  <c r="Q1239" i="52"/>
  <c r="Q1235" i="52"/>
  <c r="Q1228" i="52"/>
  <c r="Q1222" i="52"/>
  <c r="Q1213" i="52"/>
  <c r="Q1188" i="52"/>
  <c r="Q1184" i="52"/>
  <c r="Q1180" i="52"/>
  <c r="Q1176" i="52"/>
  <c r="Q1172" i="52"/>
  <c r="Q1156" i="52"/>
  <c r="Q1152" i="52"/>
  <c r="Q1148" i="52"/>
  <c r="Q1144" i="52"/>
  <c r="Q1140" i="52"/>
  <c r="Q1134" i="52"/>
  <c r="Q1126" i="52"/>
  <c r="Q1110" i="52"/>
  <c r="Q1106" i="52"/>
  <c r="Q1102" i="52"/>
  <c r="Q1098" i="52"/>
  <c r="Q1093" i="52"/>
  <c r="Q1087" i="52"/>
  <c r="Q1079" i="52"/>
  <c r="Q1075" i="52"/>
  <c r="Q1068" i="52"/>
  <c r="Q1042" i="52"/>
  <c r="Q1038" i="52"/>
  <c r="Q1034" i="52"/>
  <c r="Q1020" i="52"/>
  <c r="Q1005" i="52"/>
  <c r="Q1001" i="52"/>
  <c r="Q996" i="52"/>
  <c r="Q934" i="52"/>
  <c r="Q927" i="52"/>
  <c r="Q923" i="52"/>
  <c r="Q1365" i="52"/>
  <c r="Q1360" i="52"/>
  <c r="Q1342" i="52"/>
  <c r="Q1337" i="52"/>
  <c r="Q1323" i="52"/>
  <c r="Q1318" i="52"/>
  <c r="Q1298" i="52"/>
  <c r="Q1293" i="52"/>
  <c r="Q1241" i="52"/>
  <c r="Q1236" i="52"/>
  <c r="Q1215" i="52"/>
  <c r="Q1187" i="52"/>
  <c r="Q1182" i="52"/>
  <c r="Q1177" i="52"/>
  <c r="Q1171" i="52"/>
  <c r="Q1157" i="52"/>
  <c r="Q1151" i="52"/>
  <c r="Q1146" i="52"/>
  <c r="Q1141" i="52"/>
  <c r="Q1130" i="52"/>
  <c r="Q1111" i="52"/>
  <c r="Q1105" i="52"/>
  <c r="Q1100" i="52"/>
  <c r="Q1095" i="52"/>
  <c r="Q1081" i="52"/>
  <c r="Q1076" i="52"/>
  <c r="Q1066" i="52"/>
  <c r="Q1037" i="52"/>
  <c r="Q1003" i="52"/>
  <c r="Q968" i="52"/>
  <c r="Q931" i="52"/>
  <c r="Q926" i="52"/>
  <c r="Q921" i="52"/>
  <c r="Q830" i="52"/>
  <c r="Q826" i="52"/>
  <c r="Q822" i="52"/>
  <c r="Q810" i="52"/>
  <c r="Q778" i="52"/>
  <c r="Q756" i="52"/>
  <c r="Q733" i="52"/>
  <c r="Q729" i="52"/>
  <c r="Q725" i="52"/>
  <c r="Q1367" i="52"/>
  <c r="Q1361" i="52"/>
  <c r="Q1345" i="52"/>
  <c r="Q1338" i="52"/>
  <c r="Q1321" i="52"/>
  <c r="Q1314" i="52"/>
  <c r="Q1297" i="52"/>
  <c r="Q1290" i="52"/>
  <c r="Q1240" i="52"/>
  <c r="Q1221" i="52"/>
  <c r="Q1185" i="52"/>
  <c r="Q1178" i="52"/>
  <c r="Q1170" i="52"/>
  <c r="Q1159" i="52"/>
  <c r="Q1153" i="52"/>
  <c r="Q1145" i="52"/>
  <c r="Q1138" i="52"/>
  <c r="Q1125" i="52"/>
  <c r="Q1109" i="52"/>
  <c r="Q1103" i="52"/>
  <c r="Q1096" i="52"/>
  <c r="Q1078" i="52"/>
  <c r="Q1070" i="52"/>
  <c r="Q1040" i="52"/>
  <c r="Q1006" i="52"/>
  <c r="Q999" i="52"/>
  <c r="Q967" i="52"/>
  <c r="Q929" i="52"/>
  <c r="Q922" i="52"/>
  <c r="Q844" i="52"/>
  <c r="Q828" i="52"/>
  <c r="Q823" i="52"/>
  <c r="Q780" i="52"/>
  <c r="Q757" i="52"/>
  <c r="Q735" i="52"/>
  <c r="Q730" i="52"/>
  <c r="Q709" i="52"/>
  <c r="Q705" i="52"/>
  <c r="Q701" i="52"/>
  <c r="Q697" i="52"/>
  <c r="Q693" i="52"/>
  <c r="Q673" i="52"/>
  <c r="Q626" i="52"/>
  <c r="Q622" i="52"/>
  <c r="Q613" i="52"/>
  <c r="Q609" i="52"/>
  <c r="Q596" i="52"/>
  <c r="Q592" i="52"/>
  <c r="Q588" i="52"/>
  <c r="Q584" i="52"/>
  <c r="Q580" i="52"/>
  <c r="Q562" i="52"/>
  <c r="Q558" i="52"/>
  <c r="Q554" i="52"/>
  <c r="Q550" i="52"/>
  <c r="Q546" i="52"/>
  <c r="Q527" i="52"/>
  <c r="Q523" i="52"/>
  <c r="Q519" i="52"/>
  <c r="Q510" i="52"/>
  <c r="Q506" i="52"/>
  <c r="Q502" i="52"/>
  <c r="Q498" i="52"/>
  <c r="Q494" i="52"/>
  <c r="Q490" i="52"/>
  <c r="Q482" i="52"/>
  <c r="Q478" i="52"/>
  <c r="Q462" i="52"/>
  <c r="Q458" i="52"/>
  <c r="Q454" i="52"/>
  <c r="Q448" i="52"/>
  <c r="Q444" i="52"/>
  <c r="Q438" i="52"/>
  <c r="Q434" i="52"/>
  <c r="Q428" i="52"/>
  <c r="Q413" i="52"/>
  <c r="Q409" i="52"/>
  <c r="Q405" i="52"/>
  <c r="Q401" i="52"/>
  <c r="Q380" i="52"/>
  <c r="Q376" i="52"/>
  <c r="Q372" i="52"/>
  <c r="Q368" i="52"/>
  <c r="Q364" i="52"/>
  <c r="Q360" i="52"/>
  <c r="Q349" i="52"/>
  <c r="Q345" i="52"/>
  <c r="Q341" i="52"/>
  <c r="Q337" i="52"/>
  <c r="Q332" i="52"/>
  <c r="Q326" i="52"/>
  <c r="Q1366" i="52"/>
  <c r="Q1359" i="52"/>
  <c r="Q1344" i="52"/>
  <c r="Q1336" i="52"/>
  <c r="Q1319" i="52"/>
  <c r="Q1308" i="52"/>
  <c r="Q1296" i="52"/>
  <c r="Q1238" i="52"/>
  <c r="Q1229" i="52"/>
  <c r="Q1214" i="52"/>
  <c r="Q1183" i="52"/>
  <c r="Q1175" i="52"/>
  <c r="Q1158" i="52"/>
  <c r="Q1150" i="52"/>
  <c r="Q1143" i="52"/>
  <c r="Q1135" i="52"/>
  <c r="Q1123" i="52"/>
  <c r="Q1108" i="52"/>
  <c r="Q1101" i="52"/>
  <c r="Q1092" i="52"/>
  <c r="Q1077" i="52"/>
  <c r="Q1039" i="52"/>
  <c r="Q1021" i="52"/>
  <c r="Q1004" i="52"/>
  <c r="Q995" i="52"/>
  <c r="Q933" i="52"/>
  <c r="Q928" i="52"/>
  <c r="Q832" i="52"/>
  <c r="Q827" i="52"/>
  <c r="Q821" i="52"/>
  <c r="Q791" i="52"/>
  <c r="Q779" i="52"/>
  <c r="Q755" i="52"/>
  <c r="Q734" i="52"/>
  <c r="Q728" i="52"/>
  <c r="Q708" i="52"/>
  <c r="Q704" i="52"/>
  <c r="Q700" i="52"/>
  <c r="Q696" i="52"/>
  <c r="Q665" i="52"/>
  <c r="Q629" i="52"/>
  <c r="Q625" i="52"/>
  <c r="Q621" i="52"/>
  <c r="Q612" i="52"/>
  <c r="Q599" i="52"/>
  <c r="Q595" i="52"/>
  <c r="Q591" i="52"/>
  <c r="Q587" i="52"/>
  <c r="Q583" i="52"/>
  <c r="Q579" i="52"/>
  <c r="Q561" i="52"/>
  <c r="Q557" i="52"/>
  <c r="Q553" i="52"/>
  <c r="Q549" i="52"/>
  <c r="Q545" i="52"/>
  <c r="Q530" i="52"/>
  <c r="Q526" i="52"/>
  <c r="Q522" i="52"/>
  <c r="Q509" i="52"/>
  <c r="Q505" i="52"/>
  <c r="Q501" i="52"/>
  <c r="Q497" i="52"/>
  <c r="Q493" i="52"/>
  <c r="Q489" i="52"/>
  <c r="Q481" i="52"/>
  <c r="Q477" i="52"/>
  <c r="Q471" i="52"/>
  <c r="Q461" i="52"/>
  <c r="Q453" i="52"/>
  <c r="Q447" i="52"/>
  <c r="Q442" i="52"/>
  <c r="Q437" i="52"/>
  <c r="Q431" i="52"/>
  <c r="Q416" i="52"/>
  <c r="Q412" i="52"/>
  <c r="Q408" i="52"/>
  <c r="Q404" i="52"/>
  <c r="Q400" i="52"/>
  <c r="Q383" i="52"/>
  <c r="Q379" i="52"/>
  <c r="Q375" i="52"/>
  <c r="Q371" i="52"/>
  <c r="Q367" i="52"/>
  <c r="Q363" i="52"/>
  <c r="Q359" i="52"/>
  <c r="Q348" i="52"/>
  <c r="Q344" i="52"/>
  <c r="Q340" i="52"/>
  <c r="Q1358" i="52"/>
  <c r="Q1341" i="52"/>
  <c r="Q1307" i="52"/>
  <c r="Q1237" i="52"/>
  <c r="Q1181" i="52"/>
  <c r="Q1149" i="52"/>
  <c r="Q1107" i="52"/>
  <c r="Q1091" i="52"/>
  <c r="Q1074" i="52"/>
  <c r="Q1002" i="52"/>
  <c r="Q925" i="52"/>
  <c r="Q831" i="52"/>
  <c r="Q820" i="52"/>
  <c r="Q732" i="52"/>
  <c r="Q707" i="52"/>
  <c r="Q699" i="52"/>
  <c r="Q628" i="52"/>
  <c r="Q620" i="52"/>
  <c r="Q598" i="52"/>
  <c r="Q590" i="52"/>
  <c r="Q582" i="52"/>
  <c r="Q560" i="52"/>
  <c r="Q552" i="52"/>
  <c r="Q544" i="52"/>
  <c r="Q529" i="52"/>
  <c r="Q521" i="52"/>
  <c r="Q508" i="52"/>
  <c r="Q500" i="52"/>
  <c r="Q492" i="52"/>
  <c r="Q484" i="52"/>
  <c r="Q475" i="52"/>
  <c r="Q460" i="52"/>
  <c r="Q452" i="52"/>
  <c r="Q441" i="52"/>
  <c r="Q430" i="52"/>
  <c r="Q415" i="52"/>
  <c r="Q407" i="52"/>
  <c r="Q382" i="52"/>
  <c r="Q374" i="52"/>
  <c r="Q366" i="52"/>
  <c r="Q347" i="52"/>
  <c r="Q339" i="52"/>
  <c r="Q333" i="52"/>
  <c r="Q325" i="52"/>
  <c r="Q321" i="52"/>
  <c r="Q317" i="52"/>
  <c r="Q308" i="52"/>
  <c r="Q302" i="52"/>
  <c r="Q298" i="52"/>
  <c r="Q294" i="52"/>
  <c r="Q280" i="52"/>
  <c r="Q276" i="52"/>
  <c r="Q261" i="52"/>
  <c r="Q238" i="52"/>
  <c r="Q227" i="52"/>
  <c r="Q222" i="52"/>
  <c r="Q215" i="52"/>
  <c r="Q211" i="52"/>
  <c r="Q207" i="52"/>
  <c r="Q203" i="52"/>
  <c r="Q199" i="52"/>
  <c r="Q195" i="52"/>
  <c r="Q191" i="52"/>
  <c r="Q188" i="52"/>
  <c r="Q184" i="52"/>
  <c r="Q175" i="52"/>
  <c r="Q171" i="52"/>
  <c r="Q167" i="52"/>
  <c r="Q161" i="52"/>
  <c r="Q147" i="52"/>
  <c r="Q139" i="52"/>
  <c r="Q103" i="52"/>
  <c r="Q99" i="52"/>
  <c r="Q95" i="52"/>
  <c r="Q92" i="52"/>
  <c r="Q88" i="52"/>
  <c r="Q84" i="52"/>
  <c r="Q80" i="52"/>
  <c r="Q59" i="52"/>
  <c r="Q40" i="52"/>
  <c r="Q19" i="52"/>
  <c r="Q15" i="52"/>
  <c r="Q9" i="52"/>
  <c r="Q5" i="52"/>
  <c r="Q1340" i="52"/>
  <c r="Q1322" i="52"/>
  <c r="Q1306" i="52"/>
  <c r="Q1234" i="52"/>
  <c r="Q1179" i="52"/>
  <c r="Q1147" i="52"/>
  <c r="Q1104" i="52"/>
  <c r="Q1090" i="52"/>
  <c r="Q1073" i="52"/>
  <c r="Q1041" i="52"/>
  <c r="Q1000" i="52"/>
  <c r="Q924" i="52"/>
  <c r="Q829" i="52"/>
  <c r="Q819" i="52"/>
  <c r="Q777" i="52"/>
  <c r="Q764" i="52"/>
  <c r="Q745" i="52"/>
  <c r="Q731" i="52"/>
  <c r="Q706" i="52"/>
  <c r="Q698" i="52"/>
  <c r="Q627" i="52"/>
  <c r="Q597" i="52"/>
  <c r="Q589" i="52"/>
  <c r="Q581" i="52"/>
  <c r="Q559" i="52"/>
  <c r="Q551" i="52"/>
  <c r="Q528" i="52"/>
  <c r="Q520" i="52"/>
  <c r="Q507" i="52"/>
  <c r="Q499" i="52"/>
  <c r="Q491" i="52"/>
  <c r="Q483" i="52"/>
  <c r="Q459" i="52"/>
  <c r="Q451" i="52"/>
  <c r="Q429" i="52"/>
  <c r="Q414" i="52"/>
  <c r="Q406" i="52"/>
  <c r="Q381" i="52"/>
  <c r="Q373" i="52"/>
  <c r="Q365" i="52"/>
  <c r="Q346" i="52"/>
  <c r="Q338" i="52"/>
  <c r="Q331" i="52"/>
  <c r="Q324" i="52"/>
  <c r="Q311" i="52"/>
  <c r="Q305" i="52"/>
  <c r="Q301" i="52"/>
  <c r="Q293" i="52"/>
  <c r="Q279" i="52"/>
  <c r="Q260" i="52"/>
  <c r="Q241" i="52"/>
  <c r="Q237" i="52"/>
  <c r="Q226" i="52"/>
  <c r="Q218" i="52"/>
  <c r="Q214" i="52"/>
  <c r="Q210" i="52"/>
  <c r="Q206" i="52"/>
  <c r="Q202" i="52"/>
  <c r="Q198" i="52"/>
  <c r="Q194" i="52"/>
  <c r="Q190" i="52"/>
  <c r="Q187" i="52"/>
  <c r="Q181" i="52"/>
  <c r="Q174" i="52"/>
  <c r="Q170" i="52"/>
  <c r="Q166" i="52"/>
  <c r="Q160" i="52"/>
  <c r="Q152" i="52"/>
  <c r="Q142" i="52"/>
  <c r="Q138" i="52"/>
  <c r="Q102" i="52"/>
  <c r="Q98" i="52"/>
  <c r="Q94" i="52"/>
  <c r="Q91" i="52"/>
  <c r="Q87" i="52"/>
  <c r="Q83" i="52"/>
  <c r="Q79" i="52"/>
  <c r="Q58" i="52"/>
  <c r="Q18" i="52"/>
  <c r="Q14" i="52"/>
  <c r="Q8" i="52"/>
  <c r="Q4" i="52"/>
  <c r="Q1363" i="52"/>
  <c r="Q1334" i="52"/>
  <c r="Q1317" i="52"/>
  <c r="Q1294" i="52"/>
  <c r="Q1244" i="52"/>
  <c r="Q1174" i="52"/>
  <c r="Q1155" i="52"/>
  <c r="Q1142" i="52"/>
  <c r="Q1113" i="52"/>
  <c r="Q1099" i="52"/>
  <c r="Q1060" i="52"/>
  <c r="Q1036" i="52"/>
  <c r="Q932" i="52"/>
  <c r="Q825" i="52"/>
  <c r="Q727" i="52"/>
  <c r="Q711" i="52"/>
  <c r="Q703" i="52"/>
  <c r="Q695" i="52"/>
  <c r="Q685" i="52"/>
  <c r="Q624" i="52"/>
  <c r="Q611" i="52"/>
  <c r="Q594" i="52"/>
  <c r="Q586" i="52"/>
  <c r="Q578" i="52"/>
  <c r="Q556" i="52"/>
  <c r="Q548" i="52"/>
  <c r="Q525" i="52"/>
  <c r="Q504" i="52"/>
  <c r="Q496" i="52"/>
  <c r="Q488" i="52"/>
  <c r="Q480" i="52"/>
  <c r="Q456" i="52"/>
  <c r="Q446" i="52"/>
  <c r="Q436" i="52"/>
  <c r="Q411" i="52"/>
  <c r="Q403" i="52"/>
  <c r="Q378" i="52"/>
  <c r="Q370" i="52"/>
  <c r="Q362" i="52"/>
  <c r="Q351" i="52"/>
  <c r="Q343" i="52"/>
  <c r="Q336" i="52"/>
  <c r="Q330" i="52"/>
  <c r="Q323" i="52"/>
  <c r="Q319" i="52"/>
  <c r="Q310" i="52"/>
  <c r="Q304" i="52"/>
  <c r="Q300" i="52"/>
  <c r="Q296" i="52"/>
  <c r="Q292" i="52"/>
  <c r="Q287" i="52"/>
  <c r="Q282" i="52"/>
  <c r="Q278" i="52"/>
  <c r="Q240" i="52"/>
  <c r="Q236" i="52"/>
  <c r="Q225" i="52"/>
  <c r="Q217" i="52"/>
  <c r="Q213" i="52"/>
  <c r="Q209" i="52"/>
  <c r="Q205" i="52"/>
  <c r="Q201" i="52"/>
  <c r="Q197" i="52"/>
  <c r="Q193" i="52"/>
  <c r="Q186" i="52"/>
  <c r="Q180" i="52"/>
  <c r="Q173" i="52"/>
  <c r="Q169" i="52"/>
  <c r="Q165" i="52"/>
  <c r="Q141" i="52"/>
  <c r="Q137" i="52"/>
  <c r="Q101" i="52"/>
  <c r="Q97" i="52"/>
  <c r="Q90" i="52"/>
  <c r="Q86" i="52"/>
  <c r="Q82" i="52"/>
  <c r="Q78" i="52"/>
  <c r="Q65" i="52"/>
  <c r="Q55" i="52"/>
  <c r="Q21" i="52"/>
  <c r="Q17" i="52"/>
  <c r="Q13" i="52"/>
  <c r="Q7" i="52"/>
  <c r="Q3" i="52"/>
  <c r="Q1357" i="52"/>
  <c r="Q1353" i="52"/>
  <c r="Q1349" i="52"/>
  <c r="Q1331" i="52"/>
  <c r="Q1286" i="52"/>
  <c r="Q1202" i="52"/>
  <c r="Q1168" i="52"/>
  <c r="Q1164" i="52"/>
  <c r="Q1122" i="52"/>
  <c r="Q1083" i="52"/>
  <c r="Q1059" i="52"/>
  <c r="Q991" i="52"/>
  <c r="Q1375" i="52"/>
  <c r="Q1355" i="52"/>
  <c r="Q1350" i="52"/>
  <c r="Q1332" i="52"/>
  <c r="Q1312" i="52"/>
  <c r="Q1287" i="52"/>
  <c r="Q1246" i="52"/>
  <c r="Q1203" i="52"/>
  <c r="Q1166" i="52"/>
  <c r="Q1086" i="52"/>
  <c r="Q998" i="52"/>
  <c r="Q843" i="52"/>
  <c r="Q839" i="52"/>
  <c r="Q752" i="52"/>
  <c r="Q748" i="52"/>
  <c r="Q1354" i="52"/>
  <c r="Q1330" i="52"/>
  <c r="Q1283" i="52"/>
  <c r="Q1201" i="52"/>
  <c r="Q1085" i="52"/>
  <c r="Q838" i="52"/>
  <c r="Q775" i="52"/>
  <c r="Q751" i="52"/>
  <c r="Q744" i="52"/>
  <c r="Q724" i="52"/>
  <c r="Q720" i="52"/>
  <c r="Q687" i="52"/>
  <c r="Q683" i="52"/>
  <c r="Q679" i="52"/>
  <c r="Q666" i="52"/>
  <c r="Q655" i="52"/>
  <c r="Q645" i="52"/>
  <c r="Q638" i="52"/>
  <c r="Q634" i="52"/>
  <c r="Q630" i="52"/>
  <c r="Q576" i="52"/>
  <c r="Q572" i="52"/>
  <c r="Q542" i="52"/>
  <c r="Q538" i="52"/>
  <c r="Q486" i="52"/>
  <c r="Q473" i="52"/>
  <c r="Q421" i="52"/>
  <c r="Q397" i="52"/>
  <c r="Q393" i="52"/>
  <c r="Q356" i="52"/>
  <c r="Q1352" i="52"/>
  <c r="Q1329" i="52"/>
  <c r="Q1288" i="52"/>
  <c r="Q1245" i="52"/>
  <c r="Q1200" i="52"/>
  <c r="Q1169" i="52"/>
  <c r="Q1084" i="52"/>
  <c r="Q842" i="52"/>
  <c r="Q750" i="52"/>
  <c r="Q743" i="52"/>
  <c r="Q723" i="52"/>
  <c r="Q719" i="52"/>
  <c r="Q692" i="52"/>
  <c r="Q686" i="52"/>
  <c r="Q682" i="52"/>
  <c r="Q678" i="52"/>
  <c r="Q672" i="52"/>
  <c r="Q648" i="52"/>
  <c r="Q642" i="52"/>
  <c r="Q637" i="52"/>
  <c r="Q633" i="52"/>
  <c r="Q575" i="52"/>
  <c r="Q571" i="52"/>
  <c r="Q541" i="52"/>
  <c r="Q516" i="52"/>
  <c r="Q485" i="52"/>
  <c r="Q457" i="52"/>
  <c r="Q427" i="52"/>
  <c r="Q396" i="52"/>
  <c r="Q355" i="52"/>
  <c r="Q1376" i="52"/>
  <c r="Q1328" i="52"/>
  <c r="Q1285" i="52"/>
  <c r="Q1205" i="52"/>
  <c r="Q1167" i="52"/>
  <c r="Q1019" i="52"/>
  <c r="Q766" i="52"/>
  <c r="Q749" i="52"/>
  <c r="Q722" i="52"/>
  <c r="Q690" i="52"/>
  <c r="Q681" i="52"/>
  <c r="Q671" i="52"/>
  <c r="Q647" i="52"/>
  <c r="Q636" i="52"/>
  <c r="Q574" i="52"/>
  <c r="Q399" i="52"/>
  <c r="Q358" i="52"/>
  <c r="Q312" i="52"/>
  <c r="Q290" i="52"/>
  <c r="Q284" i="52"/>
  <c r="Q155" i="52"/>
  <c r="Q143" i="52"/>
  <c r="Q134" i="52"/>
  <c r="Q130" i="52"/>
  <c r="Q126" i="52"/>
  <c r="Q122" i="52"/>
  <c r="Q24" i="52"/>
  <c r="Q1374" i="52"/>
  <c r="Q1356" i="52"/>
  <c r="Q1284" i="52"/>
  <c r="Q1204" i="52"/>
  <c r="Q1165" i="52"/>
  <c r="Q1128" i="52"/>
  <c r="Q948" i="52"/>
  <c r="Q721" i="52"/>
  <c r="Q689" i="52"/>
  <c r="Q680" i="52"/>
  <c r="Q667" i="52"/>
  <c r="Q646" i="52"/>
  <c r="Q635" i="52"/>
  <c r="Q619" i="52"/>
  <c r="Q573" i="52"/>
  <c r="Q543" i="52"/>
  <c r="Q474" i="52"/>
  <c r="Q440" i="52"/>
  <c r="Q398" i="52"/>
  <c r="Q357" i="52"/>
  <c r="Q320" i="52"/>
  <c r="Q316" i="52"/>
  <c r="Q297" i="52"/>
  <c r="Q289" i="52"/>
  <c r="Q283" i="52"/>
  <c r="Q271" i="52"/>
  <c r="Q146" i="52"/>
  <c r="Q133" i="52"/>
  <c r="Q129" i="52"/>
  <c r="Q125" i="52"/>
  <c r="Q121" i="52"/>
  <c r="Q67" i="52"/>
  <c r="Q1351" i="52"/>
  <c r="Q1199" i="52"/>
  <c r="Q1082" i="52"/>
  <c r="Q994" i="52"/>
  <c r="Q918" i="52"/>
  <c r="Q841" i="52"/>
  <c r="Q776" i="52"/>
  <c r="Q754" i="52"/>
  <c r="Q677" i="52"/>
  <c r="Q659" i="52"/>
  <c r="Q641" i="52"/>
  <c r="Q632" i="52"/>
  <c r="Q570" i="52"/>
  <c r="Q540" i="52"/>
  <c r="Q515" i="52"/>
  <c r="Q470" i="52"/>
  <c r="Q423" i="52"/>
  <c r="Q395" i="52"/>
  <c r="Q315" i="52"/>
  <c r="Q270" i="52"/>
  <c r="Q259" i="52"/>
  <c r="Q159" i="52"/>
  <c r="Q149" i="52"/>
  <c r="Q145" i="52"/>
  <c r="Q132" i="52"/>
  <c r="Q128" i="52"/>
  <c r="Q124" i="52"/>
  <c r="Q26" i="52"/>
  <c r="D11" i="52"/>
  <c r="Q25" i="52"/>
  <c r="Q81" i="52"/>
  <c r="Q96" i="52"/>
  <c r="Q123" i="52"/>
  <c r="Q140" i="52"/>
  <c r="Q164" i="52"/>
  <c r="Q185" i="52"/>
  <c r="Q200" i="52"/>
  <c r="Q216" i="52"/>
  <c r="Q258" i="52"/>
  <c r="Q285" i="52"/>
  <c r="Q303" i="52"/>
  <c r="Q322" i="52"/>
  <c r="Q350" i="52"/>
  <c r="Q394" i="52"/>
  <c r="Q435" i="52"/>
  <c r="Q479" i="52"/>
  <c r="Q514" i="52"/>
  <c r="Q555" i="52"/>
  <c r="Q593" i="52"/>
  <c r="Q639" i="52"/>
  <c r="Q694" i="52"/>
  <c r="Q736" i="52"/>
  <c r="Q790" i="52"/>
  <c r="Q859" i="52"/>
  <c r="Q902" i="52"/>
  <c r="Q992" i="52"/>
  <c r="Q1080" i="52"/>
  <c r="Q1154" i="52"/>
  <c r="Q1242" i="52"/>
  <c r="Q1346" i="52"/>
  <c r="D51" i="52"/>
  <c r="C393" i="52"/>
  <c r="C346" i="52"/>
  <c r="D6" i="52"/>
  <c r="D19" i="52"/>
  <c r="D23" i="52"/>
  <c r="Q63" i="52"/>
  <c r="Q251" i="52"/>
  <c r="C377" i="52"/>
  <c r="C867" i="52"/>
  <c r="D931" i="52"/>
  <c r="C1170" i="52"/>
  <c r="C486" i="52"/>
  <c r="C525" i="52"/>
  <c r="D718" i="52"/>
  <c r="C1079" i="52"/>
  <c r="C506" i="52"/>
  <c r="C565" i="52"/>
  <c r="C614" i="52"/>
  <c r="C1126" i="52"/>
  <c r="C1155" i="52"/>
  <c r="Q1192" i="52"/>
  <c r="D1330" i="52"/>
  <c r="D1265" i="52"/>
  <c r="D963" i="52"/>
  <c r="D947" i="52"/>
  <c r="D923" i="52"/>
  <c r="D907" i="52"/>
  <c r="D891" i="52"/>
  <c r="D875" i="52"/>
  <c r="D859" i="52"/>
  <c r="D808" i="52"/>
  <c r="D792" i="52"/>
  <c r="D780" i="52"/>
  <c r="D698" i="52"/>
  <c r="D678" i="52"/>
  <c r="D674" i="52"/>
  <c r="D663" i="52"/>
  <c r="D647" i="52"/>
  <c r="D643" i="52"/>
  <c r="D639" i="52"/>
  <c r="D623" i="52"/>
  <c r="D251" i="52"/>
  <c r="D198" i="52"/>
  <c r="D158" i="52"/>
  <c r="D134" i="52"/>
  <c r="D90" i="52"/>
  <c r="D59" i="52"/>
  <c r="D54" i="52"/>
  <c r="D46" i="52"/>
  <c r="D38" i="52"/>
  <c r="D30" i="52"/>
  <c r="D15" i="52"/>
  <c r="D10" i="52"/>
  <c r="D1262" i="52"/>
  <c r="D1246" i="52"/>
  <c r="D848" i="52"/>
  <c r="D807" i="52"/>
  <c r="D752" i="52"/>
  <c r="D731" i="52"/>
  <c r="D715" i="52"/>
  <c r="D710" i="52"/>
  <c r="D694" i="52"/>
  <c r="D690" i="52"/>
  <c r="D667" i="52"/>
  <c r="D662" i="52"/>
  <c r="D658" i="52"/>
  <c r="D650" i="52"/>
  <c r="D635" i="52"/>
  <c r="D243" i="52"/>
  <c r="D239" i="52"/>
  <c r="D235" i="52"/>
  <c r="D210" i="52"/>
  <c r="D194" i="52"/>
  <c r="D130" i="52"/>
  <c r="D115" i="52"/>
  <c r="D107" i="52"/>
  <c r="D102" i="52"/>
  <c r="D86" i="52"/>
  <c r="D1318" i="52"/>
  <c r="D1183" i="52"/>
  <c r="D943" i="52"/>
  <c r="D915" i="52"/>
  <c r="D883" i="52"/>
  <c r="D702" i="52"/>
  <c r="D686" i="52"/>
  <c r="D631" i="52"/>
  <c r="D382" i="52"/>
  <c r="D259" i="52"/>
  <c r="D234" i="52"/>
  <c r="D227" i="52"/>
  <c r="D223" i="52"/>
  <c r="D214" i="52"/>
  <c r="D186" i="52"/>
  <c r="D126" i="52"/>
  <c r="D118" i="52"/>
  <c r="D82" i="52"/>
  <c r="D70" i="52"/>
  <c r="D2" i="52"/>
  <c r="D1346" i="52"/>
  <c r="D1233" i="52"/>
  <c r="D682" i="52"/>
  <c r="D627" i="52"/>
  <c r="D246" i="52"/>
  <c r="D206" i="52"/>
  <c r="D122" i="52"/>
  <c r="D78" i="52"/>
  <c r="D43" i="52"/>
  <c r="D1064" i="52"/>
  <c r="D218" i="52"/>
  <c r="D110" i="52"/>
  <c r="D98" i="52"/>
  <c r="D35" i="52"/>
  <c r="Q797" i="52"/>
  <c r="C1372" i="52"/>
  <c r="C1361" i="52"/>
  <c r="C1333" i="52"/>
  <c r="C1220" i="52"/>
  <c r="C1211" i="52"/>
  <c r="C1198" i="52"/>
  <c r="C1147" i="52"/>
  <c r="C1114" i="52"/>
  <c r="C966" i="52"/>
  <c r="C950" i="52"/>
  <c r="C938" i="52"/>
  <c r="C850" i="52"/>
  <c r="C610" i="52"/>
  <c r="C606" i="52"/>
  <c r="C586" i="52"/>
  <c r="C570" i="52"/>
  <c r="C557" i="52"/>
  <c r="C541" i="52"/>
  <c r="C521" i="52"/>
  <c r="C498" i="52"/>
  <c r="C482" i="52"/>
  <c r="C458" i="52"/>
  <c r="C429" i="52"/>
  <c r="C405" i="52"/>
  <c r="C369" i="52"/>
  <c r="C338" i="52"/>
  <c r="C309" i="52"/>
  <c r="C298" i="52"/>
  <c r="C278" i="52"/>
  <c r="C273" i="52"/>
  <c r="C1223" i="52"/>
  <c r="C1195" i="52"/>
  <c r="C1178" i="52"/>
  <c r="C1139" i="52"/>
  <c r="C1106" i="52"/>
  <c r="C1087" i="52"/>
  <c r="C923" i="52"/>
  <c r="C907" i="52"/>
  <c r="C891" i="52"/>
  <c r="C875" i="52"/>
  <c r="C859" i="52"/>
  <c r="C617" i="52"/>
  <c r="C605" i="52"/>
  <c r="C598" i="52"/>
  <c r="C582" i="52"/>
  <c r="C553" i="52"/>
  <c r="C510" i="52"/>
  <c r="C494" i="52"/>
  <c r="C478" i="52"/>
  <c r="C474" i="52"/>
  <c r="C470" i="52"/>
  <c r="C454" i="52"/>
  <c r="C450" i="52"/>
  <c r="C417" i="52"/>
  <c r="C401" i="52"/>
  <c r="C390" i="52"/>
  <c r="C381" i="52"/>
  <c r="C365" i="52"/>
  <c r="C350" i="52"/>
  <c r="C333" i="52"/>
  <c r="C325" i="52"/>
  <c r="C294" i="52"/>
  <c r="C1296" i="52"/>
  <c r="C1273" i="52"/>
  <c r="C1186" i="52"/>
  <c r="C1098" i="52"/>
  <c r="C578" i="52"/>
  <c r="C549" i="52"/>
  <c r="C514" i="52"/>
  <c r="C502" i="52"/>
  <c r="C462" i="52"/>
  <c r="C449" i="52"/>
  <c r="C413" i="52"/>
  <c r="C361" i="52"/>
  <c r="C354" i="52"/>
  <c r="C342" i="52"/>
  <c r="C321" i="52"/>
  <c r="C302" i="52"/>
  <c r="C286" i="52"/>
  <c r="C943" i="52"/>
  <c r="C915" i="52"/>
  <c r="C883" i="52"/>
  <c r="C574" i="52"/>
  <c r="C545" i="52"/>
  <c r="C534" i="52"/>
  <c r="C529" i="52"/>
  <c r="C490" i="52"/>
  <c r="C469" i="52"/>
  <c r="C445" i="52"/>
  <c r="C441" i="52"/>
  <c r="C437" i="52"/>
  <c r="C433" i="52"/>
  <c r="C409" i="52"/>
  <c r="C385" i="52"/>
  <c r="C357" i="52"/>
  <c r="C329" i="52"/>
  <c r="C317" i="52"/>
  <c r="C313" i="52"/>
  <c r="C290" i="52"/>
  <c r="C282" i="52"/>
  <c r="C1316" i="52"/>
  <c r="C899" i="52"/>
  <c r="C561" i="52"/>
  <c r="C533" i="52"/>
  <c r="C422" i="52"/>
  <c r="C373" i="52"/>
  <c r="C306" i="52"/>
  <c r="Q1379" i="52"/>
  <c r="Q1045" i="52"/>
  <c r="Q1029" i="52"/>
  <c r="Q997" i="52"/>
  <c r="Q972" i="52"/>
  <c r="Q817" i="52"/>
  <c r="Q715" i="52"/>
  <c r="Q652" i="52"/>
  <c r="Q536" i="52"/>
  <c r="Q464" i="52"/>
  <c r="Q432" i="52"/>
  <c r="Q419" i="52"/>
  <c r="Q392" i="52"/>
  <c r="Q384" i="52"/>
  <c r="Q288" i="52"/>
  <c r="Q268" i="52"/>
  <c r="Q243" i="52"/>
  <c r="Q220" i="52"/>
  <c r="Q115" i="52"/>
  <c r="Q107" i="52"/>
  <c r="Q1160" i="52"/>
  <c r="Q1132" i="52"/>
  <c r="Q1072" i="52"/>
  <c r="Q1024" i="52"/>
  <c r="Q1008" i="52"/>
  <c r="Q937" i="52"/>
  <c r="Q836" i="52"/>
  <c r="Q812" i="52"/>
  <c r="Q785" i="52"/>
  <c r="Q761" i="52"/>
  <c r="Q740" i="52"/>
  <c r="Q567" i="52"/>
  <c r="Q535" i="52"/>
  <c r="Q463" i="52"/>
  <c r="Q272" i="52"/>
  <c r="Q267" i="52"/>
  <c r="Q256" i="52"/>
  <c r="Q179" i="52"/>
  <c r="Q156" i="52"/>
  <c r="Q136" i="52"/>
  <c r="Q75" i="52"/>
  <c r="Q68" i="52"/>
  <c r="Q51" i="52"/>
  <c r="Q43" i="52"/>
  <c r="Q35" i="52"/>
  <c r="Q1326" i="52"/>
  <c r="Q1302" i="52"/>
  <c r="Q1189" i="52"/>
  <c r="Q1089" i="52"/>
  <c r="Q712" i="52"/>
  <c r="Q643" i="52"/>
  <c r="Q387" i="52"/>
  <c r="Q275" i="52"/>
  <c r="Q248" i="52"/>
  <c r="Q32" i="52"/>
  <c r="Q1254" i="52"/>
  <c r="Q1088" i="52"/>
  <c r="Q988" i="52"/>
  <c r="Q853" i="52"/>
  <c r="Q760" i="52"/>
  <c r="Q688" i="52"/>
  <c r="Q608" i="52"/>
  <c r="Q511" i="52"/>
  <c r="Q232" i="52"/>
  <c r="Q112" i="52"/>
  <c r="Q56" i="52"/>
  <c r="Q27" i="52"/>
  <c r="Q1121" i="52"/>
  <c r="Q784" i="52"/>
  <c r="Q564" i="52"/>
  <c r="D71" i="52"/>
  <c r="D182" i="52"/>
  <c r="D202" i="52"/>
  <c r="C397" i="52"/>
  <c r="C426" i="52"/>
  <c r="C590" i="52"/>
  <c r="Q600" i="52"/>
  <c r="Q616" i="52"/>
  <c r="D655" i="52"/>
  <c r="Q660" i="52"/>
  <c r="Q676" i="52"/>
  <c r="D706" i="52"/>
  <c r="D723" i="52"/>
  <c r="D812" i="52"/>
  <c r="D867" i="52"/>
  <c r="C1276" i="52"/>
  <c r="D1290" i="52"/>
  <c r="D66" i="52"/>
  <c r="D263" i="52"/>
  <c r="C594" i="52"/>
  <c r="Q607" i="52"/>
  <c r="D899" i="52"/>
  <c r="D955" i="52"/>
  <c r="C958" i="52"/>
  <c r="Q977" i="52"/>
  <c r="C145" i="52"/>
  <c r="C161" i="52"/>
  <c r="C249" i="52"/>
  <c r="C213" i="52"/>
  <c r="C121" i="52"/>
  <c r="D142" i="52"/>
  <c r="D175" i="52"/>
  <c r="D1160" i="52"/>
  <c r="D1103" i="52"/>
  <c r="D1221" i="52"/>
  <c r="D1047" i="52"/>
  <c r="C995" i="52"/>
  <c r="C978" i="52"/>
  <c r="C1039" i="52"/>
  <c r="C1030" i="52"/>
  <c r="C983" i="52"/>
  <c r="C1055" i="52"/>
  <c r="C1051" i="52"/>
  <c r="C1003" i="52"/>
  <c r="C33" i="52"/>
  <c r="C153" i="52"/>
  <c r="D294" i="52"/>
  <c r="D423" i="52"/>
  <c r="D590" i="52"/>
  <c r="C713" i="52"/>
  <c r="C726" i="52"/>
  <c r="D832" i="52"/>
  <c r="D171" i="52"/>
  <c r="D839" i="52"/>
  <c r="D824" i="52"/>
  <c r="D167" i="52"/>
  <c r="D1205" i="52"/>
  <c r="D1175" i="52"/>
  <c r="D1116" i="52"/>
  <c r="D511" i="52"/>
  <c r="D503" i="52"/>
  <c r="D495" i="52"/>
  <c r="D487" i="52"/>
  <c r="D479" i="52"/>
  <c r="D466" i="52"/>
  <c r="D462" i="52"/>
  <c r="D454" i="52"/>
  <c r="D426" i="52"/>
  <c r="D419" i="52"/>
  <c r="D354" i="52"/>
  <c r="D331" i="52"/>
  <c r="D327" i="52"/>
  <c r="D319" i="52"/>
  <c r="D279" i="52"/>
  <c r="D1212" i="52"/>
  <c r="D1111" i="52"/>
  <c r="D1095" i="52"/>
  <c r="D1091" i="52"/>
  <c r="D1075" i="52"/>
  <c r="D614" i="52"/>
  <c r="D594" i="52"/>
  <c r="D586" i="52"/>
  <c r="D578" i="52"/>
  <c r="D518" i="52"/>
  <c r="D514" i="52"/>
  <c r="D475" i="52"/>
  <c r="D447" i="52"/>
  <c r="D435" i="52"/>
  <c r="D414" i="52"/>
  <c r="D406" i="52"/>
  <c r="D398" i="52"/>
  <c r="D378" i="52"/>
  <c r="D370" i="52"/>
  <c r="D362" i="52"/>
  <c r="D347" i="52"/>
  <c r="D339" i="52"/>
  <c r="D310" i="52"/>
  <c r="D306" i="52"/>
  <c r="D298" i="52"/>
  <c r="D290" i="52"/>
  <c r="D1068" i="52"/>
  <c r="D619" i="52"/>
  <c r="D610" i="52"/>
  <c r="D602" i="52"/>
  <c r="D598" i="52"/>
  <c r="D499" i="52"/>
  <c r="D471" i="52"/>
  <c r="D443" i="52"/>
  <c r="D430" i="52"/>
  <c r="D402" i="52"/>
  <c r="D358" i="52"/>
  <c r="D302" i="52"/>
  <c r="D275" i="52"/>
  <c r="D1119" i="52"/>
  <c r="D1083" i="52"/>
  <c r="D574" i="52"/>
  <c r="D507" i="52"/>
  <c r="D467" i="52"/>
  <c r="D439" i="52"/>
  <c r="D410" i="52"/>
  <c r="D366" i="52"/>
  <c r="D335" i="52"/>
  <c r="D315" i="52"/>
  <c r="D283" i="52"/>
  <c r="D270" i="52"/>
  <c r="D582" i="52"/>
  <c r="D483" i="52"/>
  <c r="D458" i="52"/>
  <c r="D387" i="52"/>
  <c r="D374" i="52"/>
  <c r="D343" i="52"/>
  <c r="D323" i="52"/>
  <c r="D314" i="52"/>
  <c r="D1055" i="52"/>
  <c r="D1036" i="52"/>
  <c r="D1024" i="52"/>
  <c r="D1003" i="52"/>
  <c r="D988" i="52"/>
  <c r="D983" i="52"/>
  <c r="D972" i="52"/>
  <c r="D491" i="52"/>
  <c r="D1015" i="52"/>
  <c r="C1018" i="52"/>
  <c r="C840" i="52"/>
  <c r="C836" i="52"/>
  <c r="C832" i="52"/>
  <c r="C828" i="52"/>
  <c r="C824" i="52"/>
  <c r="C820" i="52"/>
  <c r="C816" i="52"/>
  <c r="C812" i="52"/>
  <c r="C808" i="52"/>
  <c r="C804" i="52"/>
  <c r="C800" i="52"/>
  <c r="C796" i="52"/>
  <c r="C792" i="52"/>
  <c r="C788" i="52"/>
  <c r="C784" i="52"/>
  <c r="C780" i="52"/>
  <c r="C776" i="52"/>
  <c r="C772" i="52"/>
  <c r="C768" i="52"/>
  <c r="C764" i="52"/>
  <c r="C760" i="52"/>
  <c r="C756" i="52"/>
  <c r="C752" i="52"/>
  <c r="C748" i="52"/>
  <c r="C744" i="52"/>
  <c r="C740" i="52"/>
  <c r="C736" i="52"/>
  <c r="C732" i="52"/>
  <c r="C728" i="52"/>
  <c r="C724" i="52"/>
  <c r="C720" i="52"/>
  <c r="C841" i="52"/>
  <c r="C837" i="52"/>
  <c r="C833" i="52"/>
  <c r="C829" i="52"/>
  <c r="C825" i="52"/>
  <c r="C821" i="52"/>
  <c r="C817" i="52"/>
  <c r="C813" i="52"/>
  <c r="C809" i="52"/>
  <c r="C805" i="52"/>
  <c r="C801" i="52"/>
  <c r="C797" i="52"/>
  <c r="C793" i="52"/>
  <c r="C789" i="52"/>
  <c r="C785" i="52"/>
  <c r="C781" i="52"/>
  <c r="C777" i="52"/>
  <c r="C773" i="52"/>
  <c r="C769" i="52"/>
  <c r="C765" i="52"/>
  <c r="C761" i="52"/>
  <c r="C757" i="52"/>
  <c r="C753" i="52"/>
  <c r="C749" i="52"/>
  <c r="C745" i="52"/>
  <c r="C741" i="52"/>
  <c r="C737" i="52"/>
  <c r="C733" i="52"/>
  <c r="C729" i="52"/>
  <c r="C725" i="52"/>
  <c r="C721" i="52"/>
  <c r="C814" i="52"/>
  <c r="C807" i="52"/>
  <c r="C799" i="52"/>
  <c r="C787" i="52"/>
  <c r="C770" i="52"/>
  <c r="C763" i="52"/>
  <c r="C747" i="52"/>
  <c r="C742" i="52"/>
  <c r="C735" i="52"/>
  <c r="C731" i="52"/>
  <c r="C727" i="52"/>
  <c r="C723" i="52"/>
  <c r="C719" i="52"/>
  <c r="C715" i="52"/>
  <c r="C711" i="52"/>
  <c r="C707" i="52"/>
  <c r="C703" i="52"/>
  <c r="C699" i="52"/>
  <c r="C695" i="52"/>
  <c r="C691" i="52"/>
  <c r="C687" i="52"/>
  <c r="C683" i="52"/>
  <c r="C679" i="52"/>
  <c r="C675" i="52"/>
  <c r="C671" i="52"/>
  <c r="C667" i="52"/>
  <c r="C663" i="52"/>
  <c r="C659" i="52"/>
  <c r="C655" i="52"/>
  <c r="C651" i="52"/>
  <c r="C647" i="52"/>
  <c r="C643" i="52"/>
  <c r="C639" i="52"/>
  <c r="C635" i="52"/>
  <c r="C631" i="52"/>
  <c r="C627" i="52"/>
  <c r="C623" i="52"/>
  <c r="C267" i="52"/>
  <c r="C263" i="52"/>
  <c r="C259" i="52"/>
  <c r="C255" i="52"/>
  <c r="C251" i="52"/>
  <c r="C247" i="52"/>
  <c r="C243" i="52"/>
  <c r="C239" i="52"/>
  <c r="C235" i="52"/>
  <c r="C231" i="52"/>
  <c r="C227" i="52"/>
  <c r="C223" i="52"/>
  <c r="C219" i="52"/>
  <c r="C215" i="52"/>
  <c r="C211" i="52"/>
  <c r="C207" i="52"/>
  <c r="C203" i="52"/>
  <c r="C199" i="52"/>
  <c r="C195" i="52"/>
  <c r="C191" i="52"/>
  <c r="C187" i="52"/>
  <c r="C183" i="52"/>
  <c r="C179" i="52"/>
  <c r="C175" i="52"/>
  <c r="C171" i="52"/>
  <c r="C167" i="52"/>
  <c r="C163" i="52"/>
  <c r="C159" i="52"/>
  <c r="C155" i="52"/>
  <c r="C151" i="52"/>
  <c r="C147" i="52"/>
  <c r="C143" i="52"/>
  <c r="C139" i="52"/>
  <c r="C135" i="52"/>
  <c r="C131" i="52"/>
  <c r="C127" i="52"/>
  <c r="C123" i="52"/>
  <c r="C119" i="52"/>
  <c r="C115" i="52"/>
  <c r="C111" i="52"/>
  <c r="C107" i="52"/>
  <c r="C103" i="52"/>
  <c r="C99" i="52"/>
  <c r="C95" i="52"/>
  <c r="C91" i="52"/>
  <c r="C87" i="52"/>
  <c r="C83" i="52"/>
  <c r="C79" i="52"/>
  <c r="C75" i="52"/>
  <c r="C71" i="52"/>
  <c r="C67" i="52"/>
  <c r="C63" i="52"/>
  <c r="C59" i="52"/>
  <c r="C55" i="52"/>
  <c r="C51" i="52"/>
  <c r="C47" i="52"/>
  <c r="C43" i="52"/>
  <c r="C39" i="52"/>
  <c r="C35" i="52"/>
  <c r="C31" i="52"/>
  <c r="C27" i="52"/>
  <c r="C23" i="52"/>
  <c r="C19" i="52"/>
  <c r="C15" i="52"/>
  <c r="C11" i="52"/>
  <c r="C7" i="52"/>
  <c r="C3" i="52"/>
  <c r="C842" i="52"/>
  <c r="C838" i="52"/>
  <c r="C831" i="52"/>
  <c r="C827" i="52"/>
  <c r="C823" i="52"/>
  <c r="C819" i="52"/>
  <c r="C811" i="52"/>
  <c r="C806" i="52"/>
  <c r="C798" i="52"/>
  <c r="C791" i="52"/>
  <c r="C786" i="52"/>
  <c r="C779" i="52"/>
  <c r="C775" i="52"/>
  <c r="C767" i="52"/>
  <c r="C762" i="52"/>
  <c r="C755" i="52"/>
  <c r="C751" i="52"/>
  <c r="C746" i="52"/>
  <c r="C739" i="52"/>
  <c r="C716" i="52"/>
  <c r="C712" i="52"/>
  <c r="C708" i="52"/>
  <c r="C704" i="52"/>
  <c r="C700" i="52"/>
  <c r="C696" i="52"/>
  <c r="C692" i="52"/>
  <c r="C688" i="52"/>
  <c r="C684" i="52"/>
  <c r="C680" i="52"/>
  <c r="C676" i="52"/>
  <c r="C672" i="52"/>
  <c r="C668" i="52"/>
  <c r="C664" i="52"/>
  <c r="C660" i="52"/>
  <c r="C656" i="52"/>
  <c r="C652" i="52"/>
  <c r="C648" i="52"/>
  <c r="C644" i="52"/>
  <c r="C640" i="52"/>
  <c r="C636" i="52"/>
  <c r="C632" i="52"/>
  <c r="C628" i="52"/>
  <c r="C624" i="52"/>
  <c r="C620" i="52"/>
  <c r="C268" i="52"/>
  <c r="C264" i="52"/>
  <c r="C260" i="52"/>
  <c r="C256" i="52"/>
  <c r="C252" i="52"/>
  <c r="C248" i="52"/>
  <c r="C244" i="52"/>
  <c r="C240" i="52"/>
  <c r="C236" i="52"/>
  <c r="C232" i="52"/>
  <c r="C228" i="52"/>
  <c r="C224" i="52"/>
  <c r="C220" i="52"/>
  <c r="C216" i="52"/>
  <c r="C212" i="52"/>
  <c r="C208" i="52"/>
  <c r="C204" i="52"/>
  <c r="C200" i="52"/>
  <c r="C196" i="52"/>
  <c r="C192" i="52"/>
  <c r="C188" i="52"/>
  <c r="C184" i="52"/>
  <c r="C180" i="52"/>
  <c r="C176" i="52"/>
  <c r="C172" i="52"/>
  <c r="C168" i="52"/>
  <c r="C164" i="52"/>
  <c r="C160" i="52"/>
  <c r="C156" i="52"/>
  <c r="C152" i="52"/>
  <c r="C148" i="52"/>
  <c r="C144" i="52"/>
  <c r="C140" i="52"/>
  <c r="C136" i="52"/>
  <c r="C132" i="52"/>
  <c r="C128" i="52"/>
  <c r="C124" i="52"/>
  <c r="C120" i="52"/>
  <c r="C116" i="52"/>
  <c r="C112" i="52"/>
  <c r="C108" i="52"/>
  <c r="C104" i="52"/>
  <c r="C100" i="52"/>
  <c r="C96" i="52"/>
  <c r="C92" i="52"/>
  <c r="C88" i="52"/>
  <c r="C84" i="52"/>
  <c r="C80" i="52"/>
  <c r="C76" i="52"/>
  <c r="C72" i="52"/>
  <c r="C68" i="52"/>
  <c r="C64" i="52"/>
  <c r="C60" i="52"/>
  <c r="C56" i="52"/>
  <c r="C52" i="52"/>
  <c r="C48" i="52"/>
  <c r="C44" i="52"/>
  <c r="C40" i="52"/>
  <c r="C36" i="52"/>
  <c r="C32" i="52"/>
  <c r="C28" i="52"/>
  <c r="C24" i="52"/>
  <c r="C20" i="52"/>
  <c r="C16" i="52"/>
  <c r="C12" i="52"/>
  <c r="C8" i="52"/>
  <c r="C4" i="52"/>
  <c r="C834" i="52"/>
  <c r="C795" i="52"/>
  <c r="C783" i="52"/>
  <c r="C759" i="52"/>
  <c r="C717" i="52"/>
  <c r="C710" i="52"/>
  <c r="C706" i="52"/>
  <c r="C702" i="52"/>
  <c r="C698" i="52"/>
  <c r="C694" i="52"/>
  <c r="C690" i="52"/>
  <c r="C686" i="52"/>
  <c r="C682" i="52"/>
  <c r="C678" i="52"/>
  <c r="C662" i="52"/>
  <c r="C657" i="52"/>
  <c r="C649" i="52"/>
  <c r="C645" i="52"/>
  <c r="C641" i="52"/>
  <c r="C637" i="52"/>
  <c r="C633" i="52"/>
  <c r="C629" i="52"/>
  <c r="C625" i="52"/>
  <c r="C621" i="52"/>
  <c r="C253" i="52"/>
  <c r="C245" i="52"/>
  <c r="C234" i="52"/>
  <c r="C218" i="52"/>
  <c r="C214" i="52"/>
  <c r="C210" i="52"/>
  <c r="C206" i="52"/>
  <c r="C202" i="52"/>
  <c r="C198" i="52"/>
  <c r="C194" i="52"/>
  <c r="C190" i="52"/>
  <c r="C186" i="52"/>
  <c r="C162" i="52"/>
  <c r="C158" i="52"/>
  <c r="C150" i="52"/>
  <c r="C146" i="52"/>
  <c r="C142" i="52"/>
  <c r="C138" i="52"/>
  <c r="C134" i="52"/>
  <c r="C130" i="52"/>
  <c r="C126" i="52"/>
  <c r="C122" i="52"/>
  <c r="C117" i="52"/>
  <c r="C109" i="52"/>
  <c r="C102" i="52"/>
  <c r="C98" i="52"/>
  <c r="C94" i="52"/>
  <c r="C90" i="52"/>
  <c r="C86" i="52"/>
  <c r="C82" i="52"/>
  <c r="C78" i="52"/>
  <c r="C70" i="52"/>
  <c r="C53" i="52"/>
  <c r="C45" i="52"/>
  <c r="C37" i="52"/>
  <c r="C29" i="52"/>
  <c r="C25" i="52"/>
  <c r="C10" i="52"/>
  <c r="C6" i="52"/>
  <c r="C2" i="52"/>
  <c r="C843" i="52"/>
  <c r="C830" i="52"/>
  <c r="C822" i="52"/>
  <c r="C815" i="52"/>
  <c r="C810" i="52"/>
  <c r="C794" i="52"/>
  <c r="C790" i="52"/>
  <c r="C782" i="52"/>
  <c r="C758" i="52"/>
  <c r="C750" i="52"/>
  <c r="C738" i="52"/>
  <c r="C730" i="52"/>
  <c r="C722" i="52"/>
  <c r="C714" i="52"/>
  <c r="C673" i="52"/>
  <c r="C666" i="52"/>
  <c r="C661" i="52"/>
  <c r="C654" i="52"/>
  <c r="C269" i="52"/>
  <c r="C262" i="52"/>
  <c r="C258" i="52"/>
  <c r="C250" i="52"/>
  <c r="C242" i="52"/>
  <c r="C238" i="52"/>
  <c r="C233" i="52"/>
  <c r="C226" i="52"/>
  <c r="C222" i="52"/>
  <c r="C181" i="52"/>
  <c r="C174" i="52"/>
  <c r="C170" i="52"/>
  <c r="C166" i="52"/>
  <c r="C157" i="52"/>
  <c r="C114" i="52"/>
  <c r="C106" i="52"/>
  <c r="C77" i="52"/>
  <c r="C65" i="52"/>
  <c r="C58" i="52"/>
  <c r="C50" i="52"/>
  <c r="C42" i="52"/>
  <c r="C34" i="52"/>
  <c r="C22" i="52"/>
  <c r="C18" i="52"/>
  <c r="C14" i="52"/>
  <c r="C839" i="52"/>
  <c r="C826" i="52"/>
  <c r="C803" i="52"/>
  <c r="C771" i="52"/>
  <c r="C734" i="52"/>
  <c r="C718" i="52"/>
  <c r="C685" i="52"/>
  <c r="C677" i="52"/>
  <c r="C674" i="52"/>
  <c r="C670" i="52"/>
  <c r="C653" i="52"/>
  <c r="C646" i="52"/>
  <c r="C634" i="52"/>
  <c r="C626" i="52"/>
  <c r="C257" i="52"/>
  <c r="C217" i="52"/>
  <c r="C209" i="52"/>
  <c r="C201" i="52"/>
  <c r="C193" i="52"/>
  <c r="C185" i="52"/>
  <c r="C177" i="52"/>
  <c r="C169" i="52"/>
  <c r="C149" i="52"/>
  <c r="C141" i="52"/>
  <c r="C133" i="52"/>
  <c r="C125" i="52"/>
  <c r="C113" i="52"/>
  <c r="C101" i="52"/>
  <c r="C93" i="52"/>
  <c r="C85" i="52"/>
  <c r="C41" i="52"/>
  <c r="C818" i="52"/>
  <c r="C802" i="52"/>
  <c r="C709" i="52"/>
  <c r="C701" i="52"/>
  <c r="C693" i="52"/>
  <c r="C669" i="52"/>
  <c r="C658" i="52"/>
  <c r="C642" i="52"/>
  <c r="C246" i="52"/>
  <c r="C241" i="52"/>
  <c r="C230" i="52"/>
  <c r="C118" i="52"/>
  <c r="C74" i="52"/>
  <c r="C46" i="52"/>
  <c r="C30" i="52"/>
  <c r="C26" i="52"/>
  <c r="C17" i="52"/>
  <c r="C5" i="52"/>
  <c r="C743" i="52"/>
  <c r="C622" i="52"/>
  <c r="C266" i="52"/>
  <c r="C254" i="52"/>
  <c r="C229" i="52"/>
  <c r="C189" i="52"/>
  <c r="C182" i="52"/>
  <c r="C178" i="52"/>
  <c r="C165" i="52"/>
  <c r="C129" i="52"/>
  <c r="C97" i="52"/>
  <c r="C38" i="52"/>
  <c r="C766" i="52"/>
  <c r="C754" i="52"/>
  <c r="C697" i="52"/>
  <c r="C650" i="52"/>
  <c r="C630" i="52"/>
  <c r="C265" i="52"/>
  <c r="C261" i="52"/>
  <c r="C225" i="52"/>
  <c r="C221" i="52"/>
  <c r="C197" i="52"/>
  <c r="C137" i="52"/>
  <c r="C105" i="52"/>
  <c r="C73" i="52"/>
  <c r="C69" i="52"/>
  <c r="C66" i="52"/>
  <c r="C62" i="52"/>
  <c r="C49" i="52"/>
  <c r="C13" i="52"/>
  <c r="C9" i="52"/>
  <c r="C778" i="52"/>
  <c r="C774" i="52"/>
  <c r="C705" i="52"/>
  <c r="C681" i="52"/>
  <c r="C665" i="52"/>
  <c r="C638" i="52"/>
  <c r="C237" i="52"/>
  <c r="C205" i="52"/>
  <c r="C173" i="52"/>
  <c r="C154" i="52"/>
  <c r="C110" i="52"/>
  <c r="C81" i="52"/>
  <c r="C61" i="52"/>
  <c r="C57" i="52"/>
  <c r="C54" i="52"/>
  <c r="C21" i="52"/>
  <c r="D163" i="52"/>
  <c r="D146" i="52"/>
  <c r="D138" i="52"/>
  <c r="D162" i="52"/>
  <c r="D151" i="52"/>
  <c r="D150" i="52"/>
  <c r="D1123" i="52"/>
  <c r="D567" i="52"/>
  <c r="D527" i="52"/>
  <c r="D519" i="52"/>
  <c r="D1152" i="52"/>
  <c r="D570" i="52"/>
  <c r="D562" i="52"/>
  <c r="D554" i="52"/>
  <c r="D546" i="52"/>
  <c r="D538" i="52"/>
  <c r="D542" i="52"/>
  <c r="D550" i="52"/>
  <c r="D523" i="52"/>
  <c r="D1167" i="52"/>
  <c r="D1144" i="52"/>
  <c r="D1136" i="52"/>
  <c r="D1132" i="52"/>
  <c r="D558" i="52"/>
  <c r="D531" i="52"/>
  <c r="C89" i="52"/>
  <c r="D351" i="52"/>
  <c r="D390" i="52"/>
  <c r="D394" i="52"/>
  <c r="D603" i="52"/>
  <c r="C689" i="52"/>
  <c r="C835" i="52"/>
  <c r="D995" i="52"/>
  <c r="D1387" i="52"/>
  <c r="D1383" i="52"/>
  <c r="D1379" i="52"/>
  <c r="D1375" i="52"/>
  <c r="D1371" i="52"/>
  <c r="D1367" i="52"/>
  <c r="D1363" i="52"/>
  <c r="D1359" i="52"/>
  <c r="D1355" i="52"/>
  <c r="D1351" i="52"/>
  <c r="D1347" i="52"/>
  <c r="D1343" i="52"/>
  <c r="D1339" i="52"/>
  <c r="D1335" i="52"/>
  <c r="D1331" i="52"/>
  <c r="D1327" i="52"/>
  <c r="D1323" i="52"/>
  <c r="D1319" i="52"/>
  <c r="D1315" i="52"/>
  <c r="D1311" i="52"/>
  <c r="D1307" i="52"/>
  <c r="D1303" i="52"/>
  <c r="D1299" i="52"/>
  <c r="D1295" i="52"/>
  <c r="D1291" i="52"/>
  <c r="D1287" i="52"/>
  <c r="D1283" i="52"/>
  <c r="D1279" i="52"/>
  <c r="D1275" i="52"/>
  <c r="D1271" i="52"/>
  <c r="D1267" i="52"/>
  <c r="D1263" i="52"/>
  <c r="D1259" i="52"/>
  <c r="D1255" i="52"/>
  <c r="D1251" i="52"/>
  <c r="D1247" i="52"/>
  <c r="D1243" i="52"/>
  <c r="D1239" i="52"/>
  <c r="D1235" i="52"/>
  <c r="D1231" i="52"/>
  <c r="D1227" i="52"/>
  <c r="D1223" i="52"/>
  <c r="D1219" i="52"/>
  <c r="D1215" i="52"/>
  <c r="D1211" i="52"/>
  <c r="D1207" i="52"/>
  <c r="D1203" i="52"/>
  <c r="D1199" i="52"/>
  <c r="D1384" i="52"/>
  <c r="D1380" i="52"/>
  <c r="D1376" i="52"/>
  <c r="D1372" i="52"/>
  <c r="D1368" i="52"/>
  <c r="D1364" i="52"/>
  <c r="D1360" i="52"/>
  <c r="D1356" i="52"/>
  <c r="D1352" i="52"/>
  <c r="D1348" i="52"/>
  <c r="D1344" i="52"/>
  <c r="D1340" i="52"/>
  <c r="D1336" i="52"/>
  <c r="D1332" i="52"/>
  <c r="D1328" i="52"/>
  <c r="D1324" i="52"/>
  <c r="D1320" i="52"/>
  <c r="D1316" i="52"/>
  <c r="D1312" i="52"/>
  <c r="D1308" i="52"/>
  <c r="D1304" i="52"/>
  <c r="D1300" i="52"/>
  <c r="D1296" i="52"/>
  <c r="D1292" i="52"/>
  <c r="D1288" i="52"/>
  <c r="D1284" i="52"/>
  <c r="D1280" i="52"/>
  <c r="D1276" i="52"/>
  <c r="D1272" i="52"/>
  <c r="D1268" i="52"/>
  <c r="D1264" i="52"/>
  <c r="D1260" i="52"/>
  <c r="D1256" i="52"/>
  <c r="D1252" i="52"/>
  <c r="D1248" i="52"/>
  <c r="D1244" i="52"/>
  <c r="D1240" i="52"/>
  <c r="D1374" i="52"/>
  <c r="D1366" i="52"/>
  <c r="D1362" i="52"/>
  <c r="D1358" i="52"/>
  <c r="D1354" i="52"/>
  <c r="D1350" i="52"/>
  <c r="D1325" i="52"/>
  <c r="D1321" i="52"/>
  <c r="D1317" i="52"/>
  <c r="D1302" i="52"/>
  <c r="D1297" i="52"/>
  <c r="D1293" i="52"/>
  <c r="D1277" i="52"/>
  <c r="D1269" i="52"/>
  <c r="D1261" i="52"/>
  <c r="D1253" i="52"/>
  <c r="D1236" i="52"/>
  <c r="D1229" i="52"/>
  <c r="D1226" i="52"/>
  <c r="D1224" i="52"/>
  <c r="D1217" i="52"/>
  <c r="D1210" i="52"/>
  <c r="D1208" i="52"/>
  <c r="D1200" i="52"/>
  <c r="D1197" i="52"/>
  <c r="D1193" i="52"/>
  <c r="D1189" i="52"/>
  <c r="D1185" i="52"/>
  <c r="D1181" i="52"/>
  <c r="D1177" i="52"/>
  <c r="D1173" i="52"/>
  <c r="D1169" i="52"/>
  <c r="D1165" i="52"/>
  <c r="D1161" i="52"/>
  <c r="D1157" i="52"/>
  <c r="D1153" i="52"/>
  <c r="D1149" i="52"/>
  <c r="D1145" i="52"/>
  <c r="D1141" i="52"/>
  <c r="D1137" i="52"/>
  <c r="D1133" i="52"/>
  <c r="D1129" i="52"/>
  <c r="D1125" i="52"/>
  <c r="D1121" i="52"/>
  <c r="D1117" i="52"/>
  <c r="D1113" i="52"/>
  <c r="D1109" i="52"/>
  <c r="D1105" i="52"/>
  <c r="D1101" i="52"/>
  <c r="D1097" i="52"/>
  <c r="D1093" i="52"/>
  <c r="D1089" i="52"/>
  <c r="D1085" i="52"/>
  <c r="D1081" i="52"/>
  <c r="D1077" i="52"/>
  <c r="D1073" i="52"/>
  <c r="D1069" i="52"/>
  <c r="D1065" i="52"/>
  <c r="D1061" i="52"/>
  <c r="D1057" i="52"/>
  <c r="D1053" i="52"/>
  <c r="D1049" i="52"/>
  <c r="D1045" i="52"/>
  <c r="D1041" i="52"/>
  <c r="D1037" i="52"/>
  <c r="D1033" i="52"/>
  <c r="D1029" i="52"/>
  <c r="D1025" i="52"/>
  <c r="D1021" i="52"/>
  <c r="D1017" i="52"/>
  <c r="D1013" i="52"/>
  <c r="D1009" i="52"/>
  <c r="D1005" i="52"/>
  <c r="D1001" i="52"/>
  <c r="D997" i="52"/>
  <c r="D993" i="52"/>
  <c r="D989" i="52"/>
  <c r="D985" i="52"/>
  <c r="D981" i="52"/>
  <c r="D977" i="52"/>
  <c r="D973" i="52"/>
  <c r="D969" i="52"/>
  <c r="D965" i="52"/>
  <c r="D961" i="52"/>
  <c r="D957" i="52"/>
  <c r="D953" i="52"/>
  <c r="D949" i="52"/>
  <c r="D945" i="52"/>
  <c r="D941" i="52"/>
  <c r="D937" i="52"/>
  <c r="D933" i="52"/>
  <c r="D929" i="52"/>
  <c r="D925" i="52"/>
  <c r="D921" i="52"/>
  <c r="D917" i="52"/>
  <c r="D913" i="52"/>
  <c r="D909" i="52"/>
  <c r="D905" i="52"/>
  <c r="D901" i="52"/>
  <c r="D897" i="52"/>
  <c r="D893" i="52"/>
  <c r="D889" i="52"/>
  <c r="D885" i="52"/>
  <c r="D881" i="52"/>
  <c r="D877" i="52"/>
  <c r="D873" i="52"/>
  <c r="D869" i="52"/>
  <c r="D865" i="52"/>
  <c r="D861" i="52"/>
  <c r="D857" i="52"/>
  <c r="D853" i="52"/>
  <c r="D849" i="52"/>
  <c r="D845" i="52"/>
  <c r="D841" i="52"/>
  <c r="D837" i="52"/>
  <c r="D833" i="52"/>
  <c r="D829" i="52"/>
  <c r="D825" i="52"/>
  <c r="D821" i="52"/>
  <c r="D817" i="52"/>
  <c r="D813" i="52"/>
  <c r="D809" i="52"/>
  <c r="D805" i="52"/>
  <c r="D801" i="52"/>
  <c r="D797" i="52"/>
  <c r="D793" i="52"/>
  <c r="D789" i="52"/>
  <c r="D785" i="52"/>
  <c r="D781" i="52"/>
  <c r="D777" i="52"/>
  <c r="D773" i="52"/>
  <c r="D769" i="52"/>
  <c r="D765" i="52"/>
  <c r="D761" i="52"/>
  <c r="D757" i="52"/>
  <c r="D753" i="52"/>
  <c r="D749" i="52"/>
  <c r="D745" i="52"/>
  <c r="D741" i="52"/>
  <c r="D737" i="52"/>
  <c r="D733" i="52"/>
  <c r="D729" i="52"/>
  <c r="D725" i="52"/>
  <c r="D721" i="52"/>
  <c r="D1386" i="52"/>
  <c r="D1382" i="52"/>
  <c r="D1378" i="52"/>
  <c r="D1373" i="52"/>
  <c r="D1345" i="52"/>
  <c r="D1341" i="52"/>
  <c r="D1337" i="52"/>
  <c r="D1333" i="52"/>
  <c r="D1329" i="52"/>
  <c r="D1310" i="52"/>
  <c r="D1306" i="52"/>
  <c r="D1301" i="52"/>
  <c r="D1286" i="52"/>
  <c r="D1282" i="52"/>
  <c r="D1274" i="52"/>
  <c r="D1266" i="52"/>
  <c r="D1258" i="52"/>
  <c r="D1250" i="52"/>
  <c r="D1245" i="52"/>
  <c r="D1241" i="52"/>
  <c r="D1237" i="52"/>
  <c r="D1234" i="52"/>
  <c r="D1232" i="52"/>
  <c r="D1222" i="52"/>
  <c r="D1220" i="52"/>
  <c r="D1213" i="52"/>
  <c r="D1206" i="52"/>
  <c r="D1201" i="52"/>
  <c r="D1198" i="52"/>
  <c r="D1194" i="52"/>
  <c r="D1190" i="52"/>
  <c r="D1186" i="52"/>
  <c r="D1182" i="52"/>
  <c r="D1178" i="52"/>
  <c r="D1174" i="52"/>
  <c r="D1170" i="52"/>
  <c r="D1166" i="52"/>
  <c r="D1162" i="52"/>
  <c r="D1158" i="52"/>
  <c r="D1154" i="52"/>
  <c r="D1150" i="52"/>
  <c r="D1146" i="52"/>
  <c r="D1142" i="52"/>
  <c r="D1138" i="52"/>
  <c r="D1134" i="52"/>
  <c r="D1130" i="52"/>
  <c r="D1126" i="52"/>
  <c r="D1122" i="52"/>
  <c r="D1118" i="52"/>
  <c r="D1114" i="52"/>
  <c r="D1110" i="52"/>
  <c r="D1106" i="52"/>
  <c r="D1102" i="52"/>
  <c r="D1098" i="52"/>
  <c r="D1094" i="52"/>
  <c r="D1090" i="52"/>
  <c r="D1086" i="52"/>
  <c r="D1082" i="52"/>
  <c r="D1078" i="52"/>
  <c r="D1074" i="52"/>
  <c r="D1070" i="52"/>
  <c r="D1066" i="52"/>
  <c r="D1062" i="52"/>
  <c r="D1058" i="52"/>
  <c r="D1054" i="52"/>
  <c r="D1050" i="52"/>
  <c r="D1046" i="52"/>
  <c r="D1042" i="52"/>
  <c r="D1038" i="52"/>
  <c r="D1034" i="52"/>
  <c r="D1030" i="52"/>
  <c r="D1026" i="52"/>
  <c r="D1022" i="52"/>
  <c r="D1018" i="52"/>
  <c r="D1014" i="52"/>
  <c r="D1010" i="52"/>
  <c r="D1006" i="52"/>
  <c r="D1002" i="52"/>
  <c r="D998" i="52"/>
  <c r="D994" i="52"/>
  <c r="D990" i="52"/>
  <c r="D986" i="52"/>
  <c r="D982" i="52"/>
  <c r="D978" i="52"/>
  <c r="D974" i="52"/>
  <c r="D970" i="52"/>
  <c r="D966" i="52"/>
  <c r="D962" i="52"/>
  <c r="D958" i="52"/>
  <c r="D954" i="52"/>
  <c r="D950" i="52"/>
  <c r="D946" i="52"/>
  <c r="D942" i="52"/>
  <c r="D938" i="52"/>
  <c r="D934" i="52"/>
  <c r="D930" i="52"/>
  <c r="D926" i="52"/>
  <c r="D922" i="52"/>
  <c r="D918" i="52"/>
  <c r="D914" i="52"/>
  <c r="D910" i="52"/>
  <c r="D906" i="52"/>
  <c r="D902" i="52"/>
  <c r="D898" i="52"/>
  <c r="D894" i="52"/>
  <c r="D890" i="52"/>
  <c r="D886" i="52"/>
  <c r="D882" i="52"/>
  <c r="D878" i="52"/>
  <c r="D874" i="52"/>
  <c r="D870" i="52"/>
  <c r="D866" i="52"/>
  <c r="D862" i="52"/>
  <c r="D858" i="52"/>
  <c r="D854" i="52"/>
  <c r="D850" i="52"/>
  <c r="D846" i="52"/>
  <c r="D842" i="52"/>
  <c r="D838" i="52"/>
  <c r="D834" i="52"/>
  <c r="D830" i="52"/>
  <c r="D826" i="52"/>
  <c r="D822" i="52"/>
  <c r="D818" i="52"/>
  <c r="D814" i="52"/>
  <c r="D810" i="52"/>
  <c r="D806" i="52"/>
  <c r="D802" i="52"/>
  <c r="D798" i="52"/>
  <c r="D794" i="52"/>
  <c r="D790" i="52"/>
  <c r="D786" i="52"/>
  <c r="D782" i="52"/>
  <c r="D778" i="52"/>
  <c r="D774" i="52"/>
  <c r="D770" i="52"/>
  <c r="D766" i="52"/>
  <c r="D762" i="52"/>
  <c r="D758" i="52"/>
  <c r="D754" i="52"/>
  <c r="D750" i="52"/>
  <c r="D746" i="52"/>
  <c r="D742" i="52"/>
  <c r="D738" i="52"/>
  <c r="D734" i="52"/>
  <c r="D730" i="52"/>
  <c r="D726" i="52"/>
  <c r="D722" i="52"/>
  <c r="D1381" i="52"/>
  <c r="D1377" i="52"/>
  <c r="D1369" i="52"/>
  <c r="D1365" i="52"/>
  <c r="D1357" i="52"/>
  <c r="D1349" i="52"/>
  <c r="D1326" i="52"/>
  <c r="D1289" i="52"/>
  <c r="D1270" i="52"/>
  <c r="D1254" i="52"/>
  <c r="D1242" i="52"/>
  <c r="D1228" i="52"/>
  <c r="D1225" i="52"/>
  <c r="D1204" i="52"/>
  <c r="D1202" i="52"/>
  <c r="D1191" i="52"/>
  <c r="D1131" i="52"/>
  <c r="D1115" i="52"/>
  <c r="D1092" i="52"/>
  <c r="D1088" i="52"/>
  <c r="D1084" i="52"/>
  <c r="D1080" i="52"/>
  <c r="D1076" i="52"/>
  <c r="D1072" i="52"/>
  <c r="D1067" i="52"/>
  <c r="D1060" i="52"/>
  <c r="D1056" i="52"/>
  <c r="D1052" i="52"/>
  <c r="D1044" i="52"/>
  <c r="D1031" i="52"/>
  <c r="D1023" i="52"/>
  <c r="D1008" i="52"/>
  <c r="D1004" i="52"/>
  <c r="D1000" i="52"/>
  <c r="D996" i="52"/>
  <c r="D992" i="52"/>
  <c r="D987" i="52"/>
  <c r="D979" i="52"/>
  <c r="D971" i="52"/>
  <c r="D939" i="52"/>
  <c r="D932" i="52"/>
  <c r="D928" i="52"/>
  <c r="D924" i="52"/>
  <c r="D920" i="52"/>
  <c r="D916" i="52"/>
  <c r="D912" i="52"/>
  <c r="D908" i="52"/>
  <c r="D904" i="52"/>
  <c r="D900" i="52"/>
  <c r="D896" i="52"/>
  <c r="D892" i="52"/>
  <c r="D888" i="52"/>
  <c r="D884" i="52"/>
  <c r="D880" i="52"/>
  <c r="D876" i="52"/>
  <c r="D872" i="52"/>
  <c r="D868" i="52"/>
  <c r="D864" i="52"/>
  <c r="D860" i="52"/>
  <c r="D856" i="52"/>
  <c r="D852" i="52"/>
  <c r="D844" i="52"/>
  <c r="D840" i="52"/>
  <c r="D836" i="52"/>
  <c r="D831" i="52"/>
  <c r="D827" i="52"/>
  <c r="D823" i="52"/>
  <c r="D819" i="52"/>
  <c r="D811" i="52"/>
  <c r="D804" i="52"/>
  <c r="D796" i="52"/>
  <c r="D791" i="52"/>
  <c r="D784" i="52"/>
  <c r="D779" i="52"/>
  <c r="D775" i="52"/>
  <c r="D767" i="52"/>
  <c r="D760" i="52"/>
  <c r="D755" i="52"/>
  <c r="D751" i="52"/>
  <c r="D744" i="52"/>
  <c r="D739" i="52"/>
  <c r="D716" i="52"/>
  <c r="D712" i="52"/>
  <c r="D708" i="52"/>
  <c r="D704" i="52"/>
  <c r="D700" i="52"/>
  <c r="D696" i="52"/>
  <c r="D692" i="52"/>
  <c r="D688" i="52"/>
  <c r="D684" i="52"/>
  <c r="D680" i="52"/>
  <c r="D676" i="52"/>
  <c r="D672" i="52"/>
  <c r="D668" i="52"/>
  <c r="D664" i="52"/>
  <c r="D660" i="52"/>
  <c r="D656" i="52"/>
  <c r="D652" i="52"/>
  <c r="D648" i="52"/>
  <c r="D644" i="52"/>
  <c r="D640" i="52"/>
  <c r="D636" i="52"/>
  <c r="D632" i="52"/>
  <c r="D628" i="52"/>
  <c r="D624" i="52"/>
  <c r="D620" i="52"/>
  <c r="D616" i="52"/>
  <c r="D612" i="52"/>
  <c r="D608" i="52"/>
  <c r="D604" i="52"/>
  <c r="D600" i="52"/>
  <c r="D596" i="52"/>
  <c r="D592" i="52"/>
  <c r="D588" i="52"/>
  <c r="D584" i="52"/>
  <c r="D580" i="52"/>
  <c r="D576" i="52"/>
  <c r="D572" i="52"/>
  <c r="D568" i="52"/>
  <c r="D564" i="52"/>
  <c r="D560" i="52"/>
  <c r="D556" i="52"/>
  <c r="D552" i="52"/>
  <c r="D548" i="52"/>
  <c r="D544" i="52"/>
  <c r="D540" i="52"/>
  <c r="D536" i="52"/>
  <c r="D532" i="52"/>
  <c r="D528" i="52"/>
  <c r="D524" i="52"/>
  <c r="D520" i="52"/>
  <c r="D516" i="52"/>
  <c r="D512" i="52"/>
  <c r="D508" i="52"/>
  <c r="D504" i="52"/>
  <c r="D500" i="52"/>
  <c r="D496" i="52"/>
  <c r="D492" i="52"/>
  <c r="D488" i="52"/>
  <c r="D484" i="52"/>
  <c r="D480" i="52"/>
  <c r="D476" i="52"/>
  <c r="D472" i="52"/>
  <c r="D468" i="52"/>
  <c r="D464" i="52"/>
  <c r="D460" i="52"/>
  <c r="D456" i="52"/>
  <c r="D452" i="52"/>
  <c r="D448" i="52"/>
  <c r="D444" i="52"/>
  <c r="D440" i="52"/>
  <c r="D436" i="52"/>
  <c r="D432" i="52"/>
  <c r="D428" i="52"/>
  <c r="D424" i="52"/>
  <c r="D420" i="52"/>
  <c r="D416" i="52"/>
  <c r="D412" i="52"/>
  <c r="D408" i="52"/>
  <c r="D404" i="52"/>
  <c r="D400" i="52"/>
  <c r="D396" i="52"/>
  <c r="D392" i="52"/>
  <c r="D388" i="52"/>
  <c r="D384" i="52"/>
  <c r="D380" i="52"/>
  <c r="D376" i="52"/>
  <c r="D372" i="52"/>
  <c r="D368" i="52"/>
  <c r="D364" i="52"/>
  <c r="D360" i="52"/>
  <c r="D356" i="52"/>
  <c r="D352" i="52"/>
  <c r="D348" i="52"/>
  <c r="D344" i="52"/>
  <c r="D340" i="52"/>
  <c r="D336" i="52"/>
  <c r="D332" i="52"/>
  <c r="D328" i="52"/>
  <c r="D324" i="52"/>
  <c r="D320" i="52"/>
  <c r="D316" i="52"/>
  <c r="D312" i="52"/>
  <c r="D308" i="52"/>
  <c r="D304" i="52"/>
  <c r="D300" i="52"/>
  <c r="D296" i="52"/>
  <c r="D292" i="52"/>
  <c r="D288" i="52"/>
  <c r="D284" i="52"/>
  <c r="D280" i="52"/>
  <c r="D276" i="52"/>
  <c r="D272" i="52"/>
  <c r="D268" i="52"/>
  <c r="D264" i="52"/>
  <c r="D260" i="52"/>
  <c r="D256" i="52"/>
  <c r="D252" i="52"/>
  <c r="D248" i="52"/>
  <c r="D244" i="52"/>
  <c r="D240" i="52"/>
  <c r="D236" i="52"/>
  <c r="D232" i="52"/>
  <c r="D228" i="52"/>
  <c r="D224" i="52"/>
  <c r="D220" i="52"/>
  <c r="D216" i="52"/>
  <c r="D212" i="52"/>
  <c r="D208" i="52"/>
  <c r="D204" i="52"/>
  <c r="D200" i="52"/>
  <c r="D196" i="52"/>
  <c r="D192" i="52"/>
  <c r="D188" i="52"/>
  <c r="D184" i="52"/>
  <c r="D180" i="52"/>
  <c r="D176" i="52"/>
  <c r="D172" i="52"/>
  <c r="D168" i="52"/>
  <c r="D164" i="52"/>
  <c r="D160" i="52"/>
  <c r="D156" i="52"/>
  <c r="D152" i="52"/>
  <c r="D148" i="52"/>
  <c r="D144" i="52"/>
  <c r="D140" i="52"/>
  <c r="D136" i="52"/>
  <c r="D132" i="52"/>
  <c r="D128" i="52"/>
  <c r="D124" i="52"/>
  <c r="D120" i="52"/>
  <c r="D116" i="52"/>
  <c r="D112" i="52"/>
  <c r="D108" i="52"/>
  <c r="D104" i="52"/>
  <c r="D100" i="52"/>
  <c r="D96" i="52"/>
  <c r="D92" i="52"/>
  <c r="D88" i="52"/>
  <c r="D84" i="52"/>
  <c r="D80" i="52"/>
  <c r="D76" i="52"/>
  <c r="D72" i="52"/>
  <c r="D68" i="52"/>
  <c r="D64" i="52"/>
  <c r="D60" i="52"/>
  <c r="D56" i="52"/>
  <c r="D52" i="52"/>
  <c r="D48" i="52"/>
  <c r="D44" i="52"/>
  <c r="D40" i="52"/>
  <c r="D36" i="52"/>
  <c r="D32" i="52"/>
  <c r="D28" i="52"/>
  <c r="D24" i="52"/>
  <c r="D20" i="52"/>
  <c r="D16" i="52"/>
  <c r="D12" i="52"/>
  <c r="D8" i="52"/>
  <c r="D4" i="52"/>
  <c r="D1342" i="52"/>
  <c r="D1334" i="52"/>
  <c r="D1322" i="52"/>
  <c r="D1314" i="52"/>
  <c r="D1305" i="52"/>
  <c r="D1294" i="52"/>
  <c r="D1273" i="52"/>
  <c r="D1257" i="52"/>
  <c r="D1230" i="52"/>
  <c r="D1218" i="52"/>
  <c r="D1209" i="52"/>
  <c r="D1196" i="52"/>
  <c r="D1188" i="52"/>
  <c r="D1184" i="52"/>
  <c r="D1180" i="52"/>
  <c r="D1176" i="52"/>
  <c r="D1172" i="52"/>
  <c r="D1168" i="52"/>
  <c r="D1164" i="52"/>
  <c r="D1159" i="52"/>
  <c r="D1155" i="52"/>
  <c r="D1151" i="52"/>
  <c r="D1147" i="52"/>
  <c r="D1143" i="52"/>
  <c r="D1139" i="52"/>
  <c r="D1135" i="52"/>
  <c r="D1124" i="52"/>
  <c r="D1120" i="52"/>
  <c r="D1112" i="52"/>
  <c r="D1108" i="52"/>
  <c r="D1104" i="52"/>
  <c r="D1100" i="52"/>
  <c r="D1096" i="52"/>
  <c r="D1071" i="52"/>
  <c r="D1051" i="52"/>
  <c r="D1043" i="52"/>
  <c r="D1039" i="52"/>
  <c r="D1035" i="52"/>
  <c r="D1028" i="52"/>
  <c r="D1020" i="52"/>
  <c r="D1016" i="52"/>
  <c r="D1012" i="52"/>
  <c r="D984" i="52"/>
  <c r="D976" i="52"/>
  <c r="D968" i="52"/>
  <c r="D964" i="52"/>
  <c r="D960" i="52"/>
  <c r="D956" i="52"/>
  <c r="D952" i="52"/>
  <c r="D948" i="52"/>
  <c r="D944" i="52"/>
  <c r="D936" i="52"/>
  <c r="D851" i="52"/>
  <c r="D835" i="52"/>
  <c r="D816" i="52"/>
  <c r="D803" i="52"/>
  <c r="D795" i="52"/>
  <c r="D783" i="52"/>
  <c r="D772" i="52"/>
  <c r="D759" i="52"/>
  <c r="D736" i="52"/>
  <c r="D732" i="52"/>
  <c r="D728" i="52"/>
  <c r="D724" i="52"/>
  <c r="D720" i="52"/>
  <c r="D717" i="52"/>
  <c r="D713" i="52"/>
  <c r="D709" i="52"/>
  <c r="D705" i="52"/>
  <c r="D701" i="52"/>
  <c r="D697" i="52"/>
  <c r="D693" i="52"/>
  <c r="D689" i="52"/>
  <c r="D685" i="52"/>
  <c r="D681" i="52"/>
  <c r="D677" i="52"/>
  <c r="D673" i="52"/>
  <c r="D669" i="52"/>
  <c r="D665" i="52"/>
  <c r="D661" i="52"/>
  <c r="D657" i="52"/>
  <c r="D653" i="52"/>
  <c r="D649" i="52"/>
  <c r="D645" i="52"/>
  <c r="D641" i="52"/>
  <c r="D637" i="52"/>
  <c r="D633" i="52"/>
  <c r="D629" i="52"/>
  <c r="D625" i="52"/>
  <c r="D621" i="52"/>
  <c r="D617" i="52"/>
  <c r="D613" i="52"/>
  <c r="D609" i="52"/>
  <c r="D605" i="52"/>
  <c r="D601" i="52"/>
  <c r="D597" i="52"/>
  <c r="D593" i="52"/>
  <c r="D589" i="52"/>
  <c r="D585" i="52"/>
  <c r="D581" i="52"/>
  <c r="D577" i="52"/>
  <c r="D573" i="52"/>
  <c r="D569" i="52"/>
  <c r="D565" i="52"/>
  <c r="D561" i="52"/>
  <c r="D557" i="52"/>
  <c r="D553" i="52"/>
  <c r="D549" i="52"/>
  <c r="D545" i="52"/>
  <c r="D541" i="52"/>
  <c r="D537" i="52"/>
  <c r="D533" i="52"/>
  <c r="D529" i="52"/>
  <c r="D525" i="52"/>
  <c r="D521" i="52"/>
  <c r="D517" i="52"/>
  <c r="D513" i="52"/>
  <c r="D509" i="52"/>
  <c r="D505" i="52"/>
  <c r="D501" i="52"/>
  <c r="D497" i="52"/>
  <c r="D493" i="52"/>
  <c r="D489" i="52"/>
  <c r="D485" i="52"/>
  <c r="D481" i="52"/>
  <c r="D477" i="52"/>
  <c r="D473" i="52"/>
  <c r="D469" i="52"/>
  <c r="D465" i="52"/>
  <c r="D461" i="52"/>
  <c r="D457" i="52"/>
  <c r="D453" i="52"/>
  <c r="D449" i="52"/>
  <c r="D445" i="52"/>
  <c r="D441" i="52"/>
  <c r="D437" i="52"/>
  <c r="D433" i="52"/>
  <c r="D429" i="52"/>
  <c r="D425" i="52"/>
  <c r="D421" i="52"/>
  <c r="D417" i="52"/>
  <c r="D413" i="52"/>
  <c r="D409" i="52"/>
  <c r="D405" i="52"/>
  <c r="D401" i="52"/>
  <c r="D397" i="52"/>
  <c r="D393" i="52"/>
  <c r="D389" i="52"/>
  <c r="D385" i="52"/>
  <c r="D381" i="52"/>
  <c r="D377" i="52"/>
  <c r="D373" i="52"/>
  <c r="D369" i="52"/>
  <c r="D365" i="52"/>
  <c r="D361" i="52"/>
  <c r="D357" i="52"/>
  <c r="D353" i="52"/>
  <c r="D349" i="52"/>
  <c r="D345" i="52"/>
  <c r="D341" i="52"/>
  <c r="D337" i="52"/>
  <c r="D333" i="52"/>
  <c r="D329" i="52"/>
  <c r="D325" i="52"/>
  <c r="D321" i="52"/>
  <c r="D317" i="52"/>
  <c r="D313" i="52"/>
  <c r="D309" i="52"/>
  <c r="D305" i="52"/>
  <c r="D301" i="52"/>
  <c r="D297" i="52"/>
  <c r="D293" i="52"/>
  <c r="D289" i="52"/>
  <c r="D285" i="52"/>
  <c r="D281" i="52"/>
  <c r="D277" i="52"/>
  <c r="D273" i="52"/>
  <c r="D269" i="52"/>
  <c r="D265" i="52"/>
  <c r="D261" i="52"/>
  <c r="D257" i="52"/>
  <c r="D253" i="52"/>
  <c r="D249" i="52"/>
  <c r="D245" i="52"/>
  <c r="D241" i="52"/>
  <c r="D237" i="52"/>
  <c r="D233" i="52"/>
  <c r="D229" i="52"/>
  <c r="D225" i="52"/>
  <c r="D221" i="52"/>
  <c r="D217" i="52"/>
  <c r="D213" i="52"/>
  <c r="D209" i="52"/>
  <c r="D205" i="52"/>
  <c r="D201" i="52"/>
  <c r="D197" i="52"/>
  <c r="D193" i="52"/>
  <c r="D189" i="52"/>
  <c r="D185" i="52"/>
  <c r="D181" i="52"/>
  <c r="D177" i="52"/>
  <c r="D173" i="52"/>
  <c r="D169" i="52"/>
  <c r="D165" i="52"/>
  <c r="D161" i="52"/>
  <c r="D157" i="52"/>
  <c r="D153" i="52"/>
  <c r="D149" i="52"/>
  <c r="D145" i="52"/>
  <c r="D141" i="52"/>
  <c r="D137" i="52"/>
  <c r="D133" i="52"/>
  <c r="D129" i="52"/>
  <c r="D125" i="52"/>
  <c r="D121" i="52"/>
  <c r="D117" i="52"/>
  <c r="D113" i="52"/>
  <c r="D109" i="52"/>
  <c r="D105" i="52"/>
  <c r="D101" i="52"/>
  <c r="D97" i="52"/>
  <c r="D93" i="52"/>
  <c r="D89" i="52"/>
  <c r="D85" i="52"/>
  <c r="D81" i="52"/>
  <c r="D77" i="52"/>
  <c r="D73" i="52"/>
  <c r="D69" i="52"/>
  <c r="D65" i="52"/>
  <c r="D61" i="52"/>
  <c r="D57" i="52"/>
  <c r="D53" i="52"/>
  <c r="D49" i="52"/>
  <c r="D45" i="52"/>
  <c r="D41" i="52"/>
  <c r="D37" i="52"/>
  <c r="D33" i="52"/>
  <c r="D29" i="52"/>
  <c r="D25" i="52"/>
  <c r="D21" i="52"/>
  <c r="D17" i="52"/>
  <c r="D13" i="52"/>
  <c r="D9" i="52"/>
  <c r="D5" i="52"/>
  <c r="Q1094" i="52"/>
  <c r="Q806" i="52"/>
  <c r="Q802" i="52"/>
  <c r="Q798" i="52"/>
  <c r="Q1067" i="52"/>
  <c r="Q807" i="52"/>
  <c r="Q803" i="52"/>
  <c r="Q799" i="52"/>
  <c r="Q809" i="52"/>
  <c r="Q801" i="52"/>
  <c r="Q77" i="52"/>
  <c r="Q808" i="52"/>
  <c r="Q800" i="52"/>
  <c r="Q334" i="52"/>
  <c r="Q306" i="52"/>
  <c r="Q1212" i="52"/>
  <c r="Q1208" i="52"/>
  <c r="Q1206" i="52"/>
  <c r="Q1211" i="52"/>
  <c r="Q1209" i="52"/>
  <c r="Q1210" i="52"/>
  <c r="Q469" i="52"/>
  <c r="D3" i="52"/>
  <c r="D7" i="52"/>
  <c r="Q11" i="52"/>
  <c r="D26" i="52"/>
  <c r="Q28" i="52"/>
  <c r="D31" i="52"/>
  <c r="Q36" i="52"/>
  <c r="D39" i="52"/>
  <c r="Q44" i="52"/>
  <c r="D47" i="52"/>
  <c r="Q52" i="52"/>
  <c r="D55" i="52"/>
  <c r="D62" i="52"/>
  <c r="D67" i="52"/>
  <c r="Q71" i="52"/>
  <c r="D74" i="52"/>
  <c r="D79" i="52"/>
  <c r="D83" i="52"/>
  <c r="D87" i="52"/>
  <c r="D91" i="52"/>
  <c r="D95" i="52"/>
  <c r="D99" i="52"/>
  <c r="D103" i="52"/>
  <c r="Q108" i="52"/>
  <c r="D111" i="52"/>
  <c r="Q116" i="52"/>
  <c r="D119" i="52"/>
  <c r="D123" i="52"/>
  <c r="D127" i="52"/>
  <c r="D131" i="52"/>
  <c r="D135" i="52"/>
  <c r="D139" i="52"/>
  <c r="D143" i="52"/>
  <c r="D147" i="52"/>
  <c r="Q151" i="52"/>
  <c r="D154" i="52"/>
  <c r="D159" i="52"/>
  <c r="Q163" i="52"/>
  <c r="D178" i="52"/>
  <c r="D183" i="52"/>
  <c r="D187" i="52"/>
  <c r="D191" i="52"/>
  <c r="D195" i="52"/>
  <c r="D199" i="52"/>
  <c r="D203" i="52"/>
  <c r="D207" i="52"/>
  <c r="D211" i="52"/>
  <c r="D215" i="52"/>
  <c r="D219" i="52"/>
  <c r="D230" i="52"/>
  <c r="Q235" i="52"/>
  <c r="Q244" i="52"/>
  <c r="D247" i="52"/>
  <c r="Q252" i="52"/>
  <c r="D255" i="52"/>
  <c r="Q263" i="52"/>
  <c r="D266" i="52"/>
  <c r="D271" i="52"/>
  <c r="C274" i="52"/>
  <c r="D278" i="52"/>
  <c r="D282" i="52"/>
  <c r="D286" i="52"/>
  <c r="C289" i="52"/>
  <c r="C293" i="52"/>
  <c r="C297" i="52"/>
  <c r="C301" i="52"/>
  <c r="C305" i="52"/>
  <c r="D307" i="52"/>
  <c r="D311" i="52"/>
  <c r="C318" i="52"/>
  <c r="C322" i="52"/>
  <c r="C326" i="52"/>
  <c r="Q327" i="52"/>
  <c r="C330" i="52"/>
  <c r="C334" i="52"/>
  <c r="D338" i="52"/>
  <c r="D342" i="52"/>
  <c r="D346" i="52"/>
  <c r="D350" i="52"/>
  <c r="Q352" i="52"/>
  <c r="D355" i="52"/>
  <c r="D359" i="52"/>
  <c r="D363" i="52"/>
  <c r="D367" i="52"/>
  <c r="D371" i="52"/>
  <c r="D375" i="52"/>
  <c r="D379" i="52"/>
  <c r="D383" i="52"/>
  <c r="C386" i="52"/>
  <c r="Q388" i="52"/>
  <c r="D391" i="52"/>
  <c r="D395" i="52"/>
  <c r="D399" i="52"/>
  <c r="D403" i="52"/>
  <c r="D407" i="52"/>
  <c r="D411" i="52"/>
  <c r="D415" i="52"/>
  <c r="C418" i="52"/>
  <c r="Q420" i="52"/>
  <c r="D422" i="52"/>
  <c r="Q424" i="52"/>
  <c r="D427" i="52"/>
  <c r="D431" i="52"/>
  <c r="C434" i="52"/>
  <c r="C438" i="52"/>
  <c r="Q439" i="52"/>
  <c r="C442" i="52"/>
  <c r="Q443" i="52"/>
  <c r="C446" i="52"/>
  <c r="D450" i="52"/>
  <c r="C453" i="52"/>
  <c r="C457" i="52"/>
  <c r="C461" i="52"/>
  <c r="C465" i="52"/>
  <c r="D470" i="52"/>
  <c r="Q472" i="52"/>
  <c r="D474" i="52"/>
  <c r="Q476" i="52"/>
  <c r="D478" i="52"/>
  <c r="D482" i="52"/>
  <c r="D486" i="52"/>
  <c r="D490" i="52"/>
  <c r="D494" i="52"/>
  <c r="D498" i="52"/>
  <c r="D502" i="52"/>
  <c r="D506" i="52"/>
  <c r="D510" i="52"/>
  <c r="Q512" i="52"/>
  <c r="C517" i="52"/>
  <c r="C522" i="52"/>
  <c r="C526" i="52"/>
  <c r="C530" i="52"/>
  <c r="Q531" i="52"/>
  <c r="D534" i="52"/>
  <c r="C537" i="52"/>
  <c r="D539" i="52"/>
  <c r="D543" i="52"/>
  <c r="D547" i="52"/>
  <c r="D551" i="52"/>
  <c r="D555" i="52"/>
  <c r="D559" i="52"/>
  <c r="D563" i="52"/>
  <c r="C566" i="52"/>
  <c r="Q568" i="52"/>
  <c r="C573" i="52"/>
  <c r="C577" i="52"/>
  <c r="C581" i="52"/>
  <c r="C585" i="52"/>
  <c r="C589" i="52"/>
  <c r="C593" i="52"/>
  <c r="C597" i="52"/>
  <c r="C601" i="52"/>
  <c r="Q603" i="52"/>
  <c r="D606" i="52"/>
  <c r="C609" i="52"/>
  <c r="C613" i="52"/>
  <c r="D615" i="52"/>
  <c r="C618" i="52"/>
  <c r="D622" i="52"/>
  <c r="D626" i="52"/>
  <c r="D630" i="52"/>
  <c r="D634" i="52"/>
  <c r="D638" i="52"/>
  <c r="Q640" i="52"/>
  <c r="D642" i="52"/>
  <c r="Q644" i="52"/>
  <c r="D646" i="52"/>
  <c r="D651" i="52"/>
  <c r="Q656" i="52"/>
  <c r="Q663" i="52"/>
  <c r="D670" i="52"/>
  <c r="D675" i="52"/>
  <c r="D679" i="52"/>
  <c r="D683" i="52"/>
  <c r="D687" i="52"/>
  <c r="D691" i="52"/>
  <c r="D695" i="52"/>
  <c r="D699" i="52"/>
  <c r="D703" i="52"/>
  <c r="D707" i="52"/>
  <c r="D711" i="52"/>
  <c r="Q716" i="52"/>
  <c r="D719" i="52"/>
  <c r="D727" i="52"/>
  <c r="D735" i="52"/>
  <c r="D743" i="52"/>
  <c r="D747" i="52"/>
  <c r="D763" i="52"/>
  <c r="D771" i="52"/>
  <c r="D776" i="52"/>
  <c r="D787" i="52"/>
  <c r="D799" i="52"/>
  <c r="Q804" i="52"/>
  <c r="Q837" i="52"/>
  <c r="Q845" i="52"/>
  <c r="C851" i="52"/>
  <c r="C855" i="52"/>
  <c r="C863" i="52"/>
  <c r="C871" i="52"/>
  <c r="C879" i="52"/>
  <c r="C887" i="52"/>
  <c r="C895" i="52"/>
  <c r="C903" i="52"/>
  <c r="C911" i="52"/>
  <c r="C919" i="52"/>
  <c r="C927" i="52"/>
  <c r="C935" i="52"/>
  <c r="D940" i="52"/>
  <c r="Q945" i="52"/>
  <c r="Q969" i="52"/>
  <c r="C975" i="52"/>
  <c r="D980" i="52"/>
  <c r="Q985" i="52"/>
  <c r="C991" i="52"/>
  <c r="Q993" i="52"/>
  <c r="C999" i="52"/>
  <c r="C1007" i="52"/>
  <c r="Q1009" i="52"/>
  <c r="C1027" i="52"/>
  <c r="D1032" i="52"/>
  <c r="C1035" i="52"/>
  <c r="D1040" i="52"/>
  <c r="C1043" i="52"/>
  <c r="D1048" i="52"/>
  <c r="C1059" i="52"/>
  <c r="Q1061" i="52"/>
  <c r="C1066" i="52"/>
  <c r="D1079" i="52"/>
  <c r="D1087" i="52"/>
  <c r="D1099" i="52"/>
  <c r="C1102" i="52"/>
  <c r="D1107" i="52"/>
  <c r="C1110" i="52"/>
  <c r="Q1116" i="52"/>
  <c r="C1122" i="52"/>
  <c r="D1127" i="52"/>
  <c r="C1130" i="52"/>
  <c r="Q1136" i="52"/>
  <c r="D1140" i="52"/>
  <c r="C1143" i="52"/>
  <c r="D1148" i="52"/>
  <c r="C1151" i="52"/>
  <c r="D1156" i="52"/>
  <c r="C1159" i="52"/>
  <c r="C1163" i="52"/>
  <c r="C1166" i="52"/>
  <c r="D1171" i="52"/>
  <c r="C1174" i="52"/>
  <c r="D1179" i="52"/>
  <c r="C1182" i="52"/>
  <c r="D1187" i="52"/>
  <c r="C1190" i="52"/>
  <c r="D1195" i="52"/>
  <c r="Q1207" i="52"/>
  <c r="D1216" i="52"/>
  <c r="C1257" i="52"/>
  <c r="Q1267" i="52"/>
  <c r="D1278" i="52"/>
  <c r="Q1303" i="52"/>
  <c r="D1313" i="52"/>
  <c r="D1338" i="52"/>
  <c r="C1341" i="52"/>
  <c r="C1353" i="52"/>
  <c r="C1386" i="52"/>
  <c r="C1382" i="52"/>
  <c r="C1378" i="52"/>
  <c r="C1374" i="52"/>
  <c r="C1370" i="52"/>
  <c r="C1366" i="52"/>
  <c r="C1362" i="52"/>
  <c r="C1358" i="52"/>
  <c r="C1354" i="52"/>
  <c r="C1350" i="52"/>
  <c r="C1346" i="52"/>
  <c r="C1342" i="52"/>
  <c r="C1338" i="52"/>
  <c r="C1334" i="52"/>
  <c r="C1330" i="52"/>
  <c r="C1326" i="52"/>
  <c r="C1322" i="52"/>
  <c r="C1318" i="52"/>
  <c r="C1314" i="52"/>
  <c r="C1310" i="52"/>
  <c r="C1306" i="52"/>
  <c r="C1302" i="52"/>
  <c r="C1298" i="52"/>
  <c r="C1294" i="52"/>
  <c r="C1290" i="52"/>
  <c r="C1286" i="52"/>
  <c r="C1282" i="52"/>
  <c r="C1278" i="52"/>
  <c r="C1274" i="52"/>
  <c r="C1270" i="52"/>
  <c r="C1266" i="52"/>
  <c r="C1262" i="52"/>
  <c r="C1258" i="52"/>
  <c r="C1254" i="52"/>
  <c r="C1250" i="52"/>
  <c r="C1246" i="52"/>
  <c r="C1242" i="52"/>
  <c r="C1238" i="52"/>
  <c r="C1234" i="52"/>
  <c r="C1230" i="52"/>
  <c r="C1226" i="52"/>
  <c r="C1222" i="52"/>
  <c r="C1218" i="52"/>
  <c r="C1214" i="52"/>
  <c r="C1210" i="52"/>
  <c r="C1206" i="52"/>
  <c r="C1202" i="52"/>
  <c r="C1387" i="52"/>
  <c r="C1383" i="52"/>
  <c r="C1379" i="52"/>
  <c r="C1375" i="52"/>
  <c r="C1371" i="52"/>
  <c r="C1367" i="52"/>
  <c r="C1363" i="52"/>
  <c r="C1359" i="52"/>
  <c r="C1355" i="52"/>
  <c r="C1351" i="52"/>
  <c r="C1347" i="52"/>
  <c r="C1343" i="52"/>
  <c r="C1339" i="52"/>
  <c r="C1335" i="52"/>
  <c r="C1331" i="52"/>
  <c r="C1327" i="52"/>
  <c r="C1323" i="52"/>
  <c r="C1319" i="52"/>
  <c r="C1315" i="52"/>
  <c r="C1311" i="52"/>
  <c r="C1307" i="52"/>
  <c r="C1303" i="52"/>
  <c r="C1299" i="52"/>
  <c r="C1295" i="52"/>
  <c r="C1291" i="52"/>
  <c r="C1287" i="52"/>
  <c r="C1283" i="52"/>
  <c r="C1279" i="52"/>
  <c r="C1275" i="52"/>
  <c r="C1271" i="52"/>
  <c r="C1267" i="52"/>
  <c r="C1263" i="52"/>
  <c r="C1259" i="52"/>
  <c r="C1255" i="52"/>
  <c r="C1251" i="52"/>
  <c r="C1247" i="52"/>
  <c r="C1243" i="52"/>
  <c r="C1239" i="52"/>
  <c r="C1385" i="52"/>
  <c r="C1381" i="52"/>
  <c r="C1369" i="52"/>
  <c r="C1348" i="52"/>
  <c r="C1344" i="52"/>
  <c r="C1340" i="52"/>
  <c r="C1336" i="52"/>
  <c r="C1332" i="52"/>
  <c r="C1328" i="52"/>
  <c r="C1313" i="52"/>
  <c r="C1309" i="52"/>
  <c r="C1305" i="52"/>
  <c r="C1289" i="52"/>
  <c r="C1285" i="52"/>
  <c r="C1280" i="52"/>
  <c r="C1272" i="52"/>
  <c r="C1264" i="52"/>
  <c r="C1256" i="52"/>
  <c r="C1248" i="52"/>
  <c r="C1244" i="52"/>
  <c r="C1240" i="52"/>
  <c r="C1233" i="52"/>
  <c r="C1231" i="52"/>
  <c r="C1228" i="52"/>
  <c r="C1221" i="52"/>
  <c r="C1219" i="52"/>
  <c r="C1212" i="52"/>
  <c r="C1205" i="52"/>
  <c r="C1196" i="52"/>
  <c r="C1192" i="52"/>
  <c r="C1188" i="52"/>
  <c r="C1184" i="52"/>
  <c r="C1180" i="52"/>
  <c r="C1176" i="52"/>
  <c r="C1172" i="52"/>
  <c r="C1168" i="52"/>
  <c r="C1164" i="52"/>
  <c r="C1160" i="52"/>
  <c r="C1156" i="52"/>
  <c r="C1152" i="52"/>
  <c r="C1148" i="52"/>
  <c r="C1144" i="52"/>
  <c r="C1140" i="52"/>
  <c r="C1136" i="52"/>
  <c r="C1132" i="52"/>
  <c r="C1128" i="52"/>
  <c r="C1124" i="52"/>
  <c r="C1120" i="52"/>
  <c r="C1116" i="52"/>
  <c r="C1112" i="52"/>
  <c r="C1108" i="52"/>
  <c r="C1104" i="52"/>
  <c r="C1100" i="52"/>
  <c r="C1096" i="52"/>
  <c r="C1092" i="52"/>
  <c r="C1088" i="52"/>
  <c r="C1084" i="52"/>
  <c r="C1080" i="52"/>
  <c r="C1076" i="52"/>
  <c r="C1072" i="52"/>
  <c r="C1068" i="52"/>
  <c r="C1064" i="52"/>
  <c r="C1060" i="52"/>
  <c r="C1056" i="52"/>
  <c r="C1052" i="52"/>
  <c r="C1048" i="52"/>
  <c r="C1044" i="52"/>
  <c r="C1040" i="52"/>
  <c r="C1036" i="52"/>
  <c r="C1032" i="52"/>
  <c r="C1028" i="52"/>
  <c r="C1024" i="52"/>
  <c r="C1020" i="52"/>
  <c r="C1016" i="52"/>
  <c r="C1012" i="52"/>
  <c r="C1008" i="52"/>
  <c r="C1004" i="52"/>
  <c r="C1000" i="52"/>
  <c r="C996" i="52"/>
  <c r="C992" i="52"/>
  <c r="C988" i="52"/>
  <c r="C984" i="52"/>
  <c r="C980" i="52"/>
  <c r="C976" i="52"/>
  <c r="C972" i="52"/>
  <c r="C968" i="52"/>
  <c r="C964" i="52"/>
  <c r="C960" i="52"/>
  <c r="C956" i="52"/>
  <c r="C952" i="52"/>
  <c r="C948" i="52"/>
  <c r="C944" i="52"/>
  <c r="C940" i="52"/>
  <c r="C936" i="52"/>
  <c r="C932" i="52"/>
  <c r="C928" i="52"/>
  <c r="C924" i="52"/>
  <c r="C920" i="52"/>
  <c r="C916" i="52"/>
  <c r="C912" i="52"/>
  <c r="C908" i="52"/>
  <c r="C904" i="52"/>
  <c r="C900" i="52"/>
  <c r="C896" i="52"/>
  <c r="C892" i="52"/>
  <c r="C888" i="52"/>
  <c r="C884" i="52"/>
  <c r="C880" i="52"/>
  <c r="C876" i="52"/>
  <c r="C872" i="52"/>
  <c r="C868" i="52"/>
  <c r="C864" i="52"/>
  <c r="C860" i="52"/>
  <c r="C856" i="52"/>
  <c r="C852" i="52"/>
  <c r="C848" i="52"/>
  <c r="C844" i="52"/>
  <c r="C1376" i="52"/>
  <c r="C1368" i="52"/>
  <c r="C1364" i="52"/>
  <c r="C1360" i="52"/>
  <c r="C1356" i="52"/>
  <c r="C1352" i="52"/>
  <c r="C1325" i="52"/>
  <c r="C1321" i="52"/>
  <c r="C1317" i="52"/>
  <c r="C1304" i="52"/>
  <c r="C1297" i="52"/>
  <c r="C1293" i="52"/>
  <c r="C1277" i="52"/>
  <c r="C1269" i="52"/>
  <c r="C1261" i="52"/>
  <c r="C1253" i="52"/>
  <c r="C1236" i="52"/>
  <c r="C1229" i="52"/>
  <c r="C1224" i="52"/>
  <c r="C1217" i="52"/>
  <c r="C1215" i="52"/>
  <c r="C1208" i="52"/>
  <c r="C1203" i="52"/>
  <c r="C1200" i="52"/>
  <c r="C1197" i="52"/>
  <c r="C1193" i="52"/>
  <c r="C1189" i="52"/>
  <c r="C1185" i="52"/>
  <c r="C1181" i="52"/>
  <c r="C1177" i="52"/>
  <c r="C1173" i="52"/>
  <c r="C1169" i="52"/>
  <c r="C1165" i="52"/>
  <c r="C1161" i="52"/>
  <c r="C1157" i="52"/>
  <c r="C1153" i="52"/>
  <c r="C1149" i="52"/>
  <c r="C1145" i="52"/>
  <c r="C1141" i="52"/>
  <c r="C1137" i="52"/>
  <c r="C1133" i="52"/>
  <c r="C1129" i="52"/>
  <c r="C1125" i="52"/>
  <c r="C1121" i="52"/>
  <c r="C1117" i="52"/>
  <c r="C1113" i="52"/>
  <c r="C1109" i="52"/>
  <c r="C1105" i="52"/>
  <c r="C1101" i="52"/>
  <c r="C1097" i="52"/>
  <c r="C1093" i="52"/>
  <c r="C1089" i="52"/>
  <c r="C1085" i="52"/>
  <c r="C1081" i="52"/>
  <c r="C1077" i="52"/>
  <c r="C1073" i="52"/>
  <c r="C1069" i="52"/>
  <c r="C1065" i="52"/>
  <c r="C1061" i="52"/>
  <c r="C1057" i="52"/>
  <c r="C1053" i="52"/>
  <c r="C1049" i="52"/>
  <c r="C1045" i="52"/>
  <c r="C1041" i="52"/>
  <c r="C1037" i="52"/>
  <c r="C1033" i="52"/>
  <c r="C1029" i="52"/>
  <c r="C1025" i="52"/>
  <c r="C1021" i="52"/>
  <c r="C1017" i="52"/>
  <c r="C1013" i="52"/>
  <c r="C1009" i="52"/>
  <c r="C1005" i="52"/>
  <c r="C1001" i="52"/>
  <c r="C997" i="52"/>
  <c r="C993" i="52"/>
  <c r="C989" i="52"/>
  <c r="C985" i="52"/>
  <c r="C981" i="52"/>
  <c r="C977" i="52"/>
  <c r="C973" i="52"/>
  <c r="C969" i="52"/>
  <c r="C965" i="52"/>
  <c r="C961" i="52"/>
  <c r="C957" i="52"/>
  <c r="C953" i="52"/>
  <c r="C949" i="52"/>
  <c r="C945" i="52"/>
  <c r="C941" i="52"/>
  <c r="C937" i="52"/>
  <c r="C933" i="52"/>
  <c r="C929" i="52"/>
  <c r="C925" i="52"/>
  <c r="C921" i="52"/>
  <c r="C917" i="52"/>
  <c r="C913" i="52"/>
  <c r="C909" i="52"/>
  <c r="C905" i="52"/>
  <c r="C901" i="52"/>
  <c r="C897" i="52"/>
  <c r="C893" i="52"/>
  <c r="C889" i="52"/>
  <c r="C885" i="52"/>
  <c r="C881" i="52"/>
  <c r="C877" i="52"/>
  <c r="C873" i="52"/>
  <c r="C869" i="52"/>
  <c r="C865" i="52"/>
  <c r="C861" i="52"/>
  <c r="C857" i="52"/>
  <c r="C853" i="52"/>
  <c r="C849" i="52"/>
  <c r="C845" i="52"/>
  <c r="C1384" i="52"/>
  <c r="C1320" i="52"/>
  <c r="C1312" i="52"/>
  <c r="C1301" i="52"/>
  <c r="C1292" i="52"/>
  <c r="C1284" i="52"/>
  <c r="C1281" i="52"/>
  <c r="C1265" i="52"/>
  <c r="C1249" i="52"/>
  <c r="C1245" i="52"/>
  <c r="C1237" i="52"/>
  <c r="C1216" i="52"/>
  <c r="C1207" i="52"/>
  <c r="C1194" i="52"/>
  <c r="C1187" i="52"/>
  <c r="C1183" i="52"/>
  <c r="C1179" i="52"/>
  <c r="C1175" i="52"/>
  <c r="C1171" i="52"/>
  <c r="C1167" i="52"/>
  <c r="C1162" i="52"/>
  <c r="C1158" i="52"/>
  <c r="C1154" i="52"/>
  <c r="C1150" i="52"/>
  <c r="C1146" i="52"/>
  <c r="C1142" i="52"/>
  <c r="C1138" i="52"/>
  <c r="C1134" i="52"/>
  <c r="C1127" i="52"/>
  <c r="C1123" i="52"/>
  <c r="C1118" i="52"/>
  <c r="C1111" i="52"/>
  <c r="C1107" i="52"/>
  <c r="C1103" i="52"/>
  <c r="C1099" i="52"/>
  <c r="C1095" i="52"/>
  <c r="C1070" i="52"/>
  <c r="C1063" i="52"/>
  <c r="C1047" i="52"/>
  <c r="C1042" i="52"/>
  <c r="C1038" i="52"/>
  <c r="C1034" i="52"/>
  <c r="C1026" i="52"/>
  <c r="C1019" i="52"/>
  <c r="C1015" i="52"/>
  <c r="C1011" i="52"/>
  <c r="C990" i="52"/>
  <c r="C982" i="52"/>
  <c r="C974" i="52"/>
  <c r="C967" i="52"/>
  <c r="C963" i="52"/>
  <c r="C959" i="52"/>
  <c r="C955" i="52"/>
  <c r="C951" i="52"/>
  <c r="C947" i="52"/>
  <c r="C942" i="52"/>
  <c r="C847" i="52"/>
  <c r="C619" i="52"/>
  <c r="C615" i="52"/>
  <c r="C611" i="52"/>
  <c r="C607" i="52"/>
  <c r="C603" i="52"/>
  <c r="C599" i="52"/>
  <c r="C595" i="52"/>
  <c r="C591" i="52"/>
  <c r="C587" i="52"/>
  <c r="C583" i="52"/>
  <c r="C579" i="52"/>
  <c r="C575" i="52"/>
  <c r="C571" i="52"/>
  <c r="C567" i="52"/>
  <c r="C563" i="52"/>
  <c r="C559" i="52"/>
  <c r="C555" i="52"/>
  <c r="C551" i="52"/>
  <c r="C547" i="52"/>
  <c r="C543" i="52"/>
  <c r="C539" i="52"/>
  <c r="C535" i="52"/>
  <c r="C531" i="52"/>
  <c r="C527" i="52"/>
  <c r="C523" i="52"/>
  <c r="C519" i="52"/>
  <c r="C515" i="52"/>
  <c r="C511" i="52"/>
  <c r="C507" i="52"/>
  <c r="C503" i="52"/>
  <c r="C499" i="52"/>
  <c r="C495" i="52"/>
  <c r="C491" i="52"/>
  <c r="C487" i="52"/>
  <c r="C483" i="52"/>
  <c r="C479" i="52"/>
  <c r="C475" i="52"/>
  <c r="C471" i="52"/>
  <c r="C467" i="52"/>
  <c r="C463" i="52"/>
  <c r="C459" i="52"/>
  <c r="C455" i="52"/>
  <c r="C451" i="52"/>
  <c r="C447" i="52"/>
  <c r="C443" i="52"/>
  <c r="C439" i="52"/>
  <c r="C435" i="52"/>
  <c r="C431" i="52"/>
  <c r="C427" i="52"/>
  <c r="C423" i="52"/>
  <c r="C419" i="52"/>
  <c r="C415" i="52"/>
  <c r="C411" i="52"/>
  <c r="C407" i="52"/>
  <c r="C403" i="52"/>
  <c r="C399" i="52"/>
  <c r="C395" i="52"/>
  <c r="C391" i="52"/>
  <c r="C387" i="52"/>
  <c r="C383" i="52"/>
  <c r="C379" i="52"/>
  <c r="C375" i="52"/>
  <c r="C371" i="52"/>
  <c r="C367" i="52"/>
  <c r="C363" i="52"/>
  <c r="C359" i="52"/>
  <c r="C355" i="52"/>
  <c r="C351" i="52"/>
  <c r="C347" i="52"/>
  <c r="C343" i="52"/>
  <c r="C339" i="52"/>
  <c r="C335" i="52"/>
  <c r="C331" i="52"/>
  <c r="C327" i="52"/>
  <c r="C323" i="52"/>
  <c r="C319" i="52"/>
  <c r="C315" i="52"/>
  <c r="C311" i="52"/>
  <c r="C307" i="52"/>
  <c r="C303" i="52"/>
  <c r="C299" i="52"/>
  <c r="C295" i="52"/>
  <c r="C291" i="52"/>
  <c r="C287" i="52"/>
  <c r="C283" i="52"/>
  <c r="C279" i="52"/>
  <c r="C275" i="52"/>
  <c r="C271" i="52"/>
  <c r="C1377" i="52"/>
  <c r="C1373" i="52"/>
  <c r="C1365" i="52"/>
  <c r="C1357" i="52"/>
  <c r="C1349" i="52"/>
  <c r="C1345" i="52"/>
  <c r="C1337" i="52"/>
  <c r="C1329" i="52"/>
  <c r="C1308" i="52"/>
  <c r="C1300" i="52"/>
  <c r="C1268" i="52"/>
  <c r="C1252" i="52"/>
  <c r="C1225" i="52"/>
  <c r="C1213" i="52"/>
  <c r="C1204" i="52"/>
  <c r="C1199" i="52"/>
  <c r="C1191" i="52"/>
  <c r="C1131" i="52"/>
  <c r="C1115" i="52"/>
  <c r="C1094" i="52"/>
  <c r="C1090" i="52"/>
  <c r="C1086" i="52"/>
  <c r="C1082" i="52"/>
  <c r="C1078" i="52"/>
  <c r="C1074" i="52"/>
  <c r="C1067" i="52"/>
  <c r="C1062" i="52"/>
  <c r="C1058" i="52"/>
  <c r="C1054" i="52"/>
  <c r="C1046" i="52"/>
  <c r="C1031" i="52"/>
  <c r="C1023" i="52"/>
  <c r="C1010" i="52"/>
  <c r="C1006" i="52"/>
  <c r="C1002" i="52"/>
  <c r="C998" i="52"/>
  <c r="C994" i="52"/>
  <c r="C987" i="52"/>
  <c r="C979" i="52"/>
  <c r="C971" i="52"/>
  <c r="C939" i="52"/>
  <c r="C934" i="52"/>
  <c r="C930" i="52"/>
  <c r="C926" i="52"/>
  <c r="C922" i="52"/>
  <c r="C918" i="52"/>
  <c r="C914" i="52"/>
  <c r="C910" i="52"/>
  <c r="C906" i="52"/>
  <c r="C902" i="52"/>
  <c r="C898" i="52"/>
  <c r="C894" i="52"/>
  <c r="C890" i="52"/>
  <c r="C886" i="52"/>
  <c r="C882" i="52"/>
  <c r="C878" i="52"/>
  <c r="C874" i="52"/>
  <c r="C870" i="52"/>
  <c r="C866" i="52"/>
  <c r="C862" i="52"/>
  <c r="C858" i="52"/>
  <c r="C854" i="52"/>
  <c r="C846" i="52"/>
  <c r="C616" i="52"/>
  <c r="C612" i="52"/>
  <c r="C608" i="52"/>
  <c r="C604" i="52"/>
  <c r="C600" i="52"/>
  <c r="C596" i="52"/>
  <c r="C592" i="52"/>
  <c r="C588" i="52"/>
  <c r="C584" i="52"/>
  <c r="C580" i="52"/>
  <c r="C576" i="52"/>
  <c r="C572" i="52"/>
  <c r="C568" i="52"/>
  <c r="C564" i="52"/>
  <c r="C560" i="52"/>
  <c r="C556" i="52"/>
  <c r="C552" i="52"/>
  <c r="C548" i="52"/>
  <c r="C544" i="52"/>
  <c r="C540" i="52"/>
  <c r="C536" i="52"/>
  <c r="C532" i="52"/>
  <c r="C528" i="52"/>
  <c r="C524" i="52"/>
  <c r="C520" i="52"/>
  <c r="C516" i="52"/>
  <c r="C512" i="52"/>
  <c r="C508" i="52"/>
  <c r="C504" i="52"/>
  <c r="C500" i="52"/>
  <c r="C496" i="52"/>
  <c r="C492" i="52"/>
  <c r="C488" i="52"/>
  <c r="C484" i="52"/>
  <c r="C480" i="52"/>
  <c r="C476" i="52"/>
  <c r="C472" i="52"/>
  <c r="C468" i="52"/>
  <c r="C464" i="52"/>
  <c r="C460" i="52"/>
  <c r="C456" i="52"/>
  <c r="C452" i="52"/>
  <c r="C448" i="52"/>
  <c r="C444" i="52"/>
  <c r="C440" i="52"/>
  <c r="C436" i="52"/>
  <c r="C432" i="52"/>
  <c r="C428" i="52"/>
  <c r="C424" i="52"/>
  <c r="C420" i="52"/>
  <c r="C416" i="52"/>
  <c r="C412" i="52"/>
  <c r="C408" i="52"/>
  <c r="C404" i="52"/>
  <c r="C400" i="52"/>
  <c r="C396" i="52"/>
  <c r="C392" i="52"/>
  <c r="C388" i="52"/>
  <c r="C384" i="52"/>
  <c r="C380" i="52"/>
  <c r="C376" i="52"/>
  <c r="C372" i="52"/>
  <c r="C368" i="52"/>
  <c r="C364" i="52"/>
  <c r="C360" i="52"/>
  <c r="C356" i="52"/>
  <c r="C352" i="52"/>
  <c r="C348" i="52"/>
  <c r="C344" i="52"/>
  <c r="C340" i="52"/>
  <c r="C336" i="52"/>
  <c r="C332" i="52"/>
  <c r="C328" i="52"/>
  <c r="C324" i="52"/>
  <c r="C320" i="52"/>
  <c r="C316" i="52"/>
  <c r="C312" i="52"/>
  <c r="C308" i="52"/>
  <c r="C304" i="52"/>
  <c r="C300" i="52"/>
  <c r="C296" i="52"/>
  <c r="C292" i="52"/>
  <c r="C288" i="52"/>
  <c r="C284" i="52"/>
  <c r="C280" i="52"/>
  <c r="C276" i="52"/>
  <c r="C272" i="52"/>
  <c r="Q1372" i="52"/>
  <c r="Q1368" i="52"/>
  <c r="Q1348" i="52"/>
  <c r="Q1304" i="52"/>
  <c r="Q1300" i="52"/>
  <c r="Q1280" i="52"/>
  <c r="Q1276" i="52"/>
  <c r="Q1272" i="52"/>
  <c r="Q1268" i="52"/>
  <c r="Q1264" i="52"/>
  <c r="Q1260" i="52"/>
  <c r="Q1256" i="52"/>
  <c r="Q1252" i="52"/>
  <c r="Q1248" i="52"/>
  <c r="Q1232" i="52"/>
  <c r="Q1224" i="52"/>
  <c r="Q1220" i="52"/>
  <c r="Q1216" i="52"/>
  <c r="Q1377" i="52"/>
  <c r="Q1373" i="52"/>
  <c r="Q1369" i="52"/>
  <c r="Q1325" i="52"/>
  <c r="Q1313" i="52"/>
  <c r="Q1301" i="52"/>
  <c r="Q1289" i="52"/>
  <c r="Q1281" i="52"/>
  <c r="Q1277" i="52"/>
  <c r="Q1273" i="52"/>
  <c r="Q1269" i="52"/>
  <c r="Q1265" i="52"/>
  <c r="Q1261" i="52"/>
  <c r="Q1257" i="52"/>
  <c r="Q1253" i="52"/>
  <c r="Q1249" i="52"/>
  <c r="Q1378" i="52"/>
  <c r="Q1371" i="52"/>
  <c r="Q1310" i="52"/>
  <c r="Q1299" i="52"/>
  <c r="Q1274" i="52"/>
  <c r="Q1266" i="52"/>
  <c r="Q1258" i="52"/>
  <c r="Q1250" i="52"/>
  <c r="Q1198" i="52"/>
  <c r="Q1194" i="52"/>
  <c r="Q1190" i="52"/>
  <c r="Q1162" i="52"/>
  <c r="Q1118" i="52"/>
  <c r="Q1114" i="52"/>
  <c r="Q1062" i="52"/>
  <c r="Q1050" i="52"/>
  <c r="Q1046" i="52"/>
  <c r="Q1030" i="52"/>
  <c r="Q1026" i="52"/>
  <c r="Q1022" i="52"/>
  <c r="Q1010" i="52"/>
  <c r="Q990" i="52"/>
  <c r="Q986" i="52"/>
  <c r="Q982" i="52"/>
  <c r="Q978" i="52"/>
  <c r="Q974" i="52"/>
  <c r="Q970" i="52"/>
  <c r="Q942" i="52"/>
  <c r="Q938" i="52"/>
  <c r="Q850" i="52"/>
  <c r="Q846" i="52"/>
  <c r="Q834" i="52"/>
  <c r="Q818" i="52"/>
  <c r="Q814" i="52"/>
  <c r="Q794" i="52"/>
  <c r="Q786" i="52"/>
  <c r="Q782" i="52"/>
  <c r="Q774" i="52"/>
  <c r="Q770" i="52"/>
  <c r="Q762" i="52"/>
  <c r="Q758" i="52"/>
  <c r="Q746" i="52"/>
  <c r="Q742" i="52"/>
  <c r="Q738" i="52"/>
  <c r="Q1370" i="52"/>
  <c r="Q1347" i="52"/>
  <c r="Q1327" i="52"/>
  <c r="Q1279" i="52"/>
  <c r="Q1271" i="52"/>
  <c r="Q1263" i="52"/>
  <c r="Q1255" i="52"/>
  <c r="Q1247" i="52"/>
  <c r="Q1230" i="52"/>
  <c r="Q1225" i="52"/>
  <c r="Q1218" i="52"/>
  <c r="Q1195" i="52"/>
  <c r="Q1191" i="52"/>
  <c r="Q1163" i="52"/>
  <c r="Q1131" i="52"/>
  <c r="Q1127" i="52"/>
  <c r="Q1119" i="52"/>
  <c r="Q1115" i="52"/>
  <c r="Q1071" i="52"/>
  <c r="Q1063" i="52"/>
  <c r="Q1051" i="52"/>
  <c r="Q1047" i="52"/>
  <c r="Q1043" i="52"/>
  <c r="Q1031" i="52"/>
  <c r="Q1027" i="52"/>
  <c r="Q1023" i="52"/>
  <c r="Q987" i="52"/>
  <c r="Q983" i="52"/>
  <c r="Q979" i="52"/>
  <c r="Q975" i="52"/>
  <c r="Q971" i="52"/>
  <c r="Q943" i="52"/>
  <c r="Q939" i="52"/>
  <c r="Q935" i="52"/>
  <c r="Q851" i="52"/>
  <c r="Q847" i="52"/>
  <c r="Q835" i="52"/>
  <c r="Q815" i="52"/>
  <c r="Q811" i="52"/>
  <c r="Q795" i="52"/>
  <c r="Q787" i="52"/>
  <c r="Q783" i="52"/>
  <c r="Q771" i="52"/>
  <c r="Q767" i="52"/>
  <c r="Q763" i="52"/>
  <c r="Q759" i="52"/>
  <c r="Q747" i="52"/>
  <c r="Q739" i="52"/>
  <c r="Q1275" i="52"/>
  <c r="Q1259" i="52"/>
  <c r="Q1231" i="52"/>
  <c r="Q1219" i="52"/>
  <c r="Q1196" i="52"/>
  <c r="Q1120" i="52"/>
  <c r="Q1049" i="52"/>
  <c r="Q1028" i="52"/>
  <c r="Q984" i="52"/>
  <c r="Q976" i="52"/>
  <c r="Q944" i="52"/>
  <c r="Q936" i="52"/>
  <c r="Q849" i="52"/>
  <c r="Q833" i="52"/>
  <c r="Q816" i="52"/>
  <c r="Q793" i="52"/>
  <c r="Q781" i="52"/>
  <c r="Q772" i="52"/>
  <c r="Q765" i="52"/>
  <c r="Q717" i="52"/>
  <c r="Q713" i="52"/>
  <c r="Q669" i="52"/>
  <c r="Q661" i="52"/>
  <c r="Q657" i="52"/>
  <c r="Q653" i="52"/>
  <c r="Q649" i="52"/>
  <c r="Q617" i="52"/>
  <c r="Q605" i="52"/>
  <c r="Q601" i="52"/>
  <c r="Q569" i="52"/>
  <c r="Q565" i="52"/>
  <c r="Q537" i="52"/>
  <c r="Q533" i="52"/>
  <c r="Q517" i="52"/>
  <c r="Q513" i="52"/>
  <c r="Q465" i="52"/>
  <c r="Q449" i="52"/>
  <c r="Q433" i="52"/>
  <c r="Q425" i="52"/>
  <c r="Q417" i="52"/>
  <c r="Q389" i="52"/>
  <c r="Q385" i="52"/>
  <c r="Q353" i="52"/>
  <c r="Q273" i="52"/>
  <c r="Q269" i="52"/>
  <c r="Q265" i="52"/>
  <c r="Q257" i="52"/>
  <c r="Q253" i="52"/>
  <c r="Q249" i="52"/>
  <c r="Q245" i="52"/>
  <c r="Q233" i="52"/>
  <c r="Q221" i="52"/>
  <c r="Q177" i="52"/>
  <c r="Q157" i="52"/>
  <c r="Q153" i="52"/>
  <c r="Q117" i="52"/>
  <c r="Q113" i="52"/>
  <c r="Q109" i="52"/>
  <c r="Q105" i="52"/>
  <c r="Q73" i="52"/>
  <c r="Q61" i="52"/>
  <c r="Q57" i="52"/>
  <c r="Q53" i="52"/>
  <c r="Q49" i="52"/>
  <c r="Q45" i="52"/>
  <c r="Q41" i="52"/>
  <c r="Q37" i="52"/>
  <c r="Q33" i="52"/>
  <c r="Q29" i="52"/>
  <c r="Q1311" i="52"/>
  <c r="Q1278" i="52"/>
  <c r="Q1262" i="52"/>
  <c r="Q1193" i="52"/>
  <c r="Q1161" i="52"/>
  <c r="Q1137" i="52"/>
  <c r="Q1133" i="52"/>
  <c r="Q1117" i="52"/>
  <c r="Q1069" i="52"/>
  <c r="Q1064" i="52"/>
  <c r="Q1048" i="52"/>
  <c r="Q1025" i="52"/>
  <c r="Q989" i="52"/>
  <c r="Q981" i="52"/>
  <c r="Q973" i="52"/>
  <c r="Q941" i="52"/>
  <c r="Q848" i="52"/>
  <c r="Q813" i="52"/>
  <c r="Q792" i="52"/>
  <c r="Q769" i="52"/>
  <c r="Q741" i="52"/>
  <c r="Q718" i="52"/>
  <c r="Q714" i="52"/>
  <c r="Q674" i="52"/>
  <c r="Q670" i="52"/>
  <c r="Q662" i="52"/>
  <c r="Q654" i="52"/>
  <c r="Q650" i="52"/>
  <c r="Q618" i="52"/>
  <c r="Q614" i="52"/>
  <c r="Q606" i="52"/>
  <c r="Q602" i="52"/>
  <c r="Q566" i="52"/>
  <c r="Q534" i="52"/>
  <c r="Q518" i="52"/>
  <c r="Q466" i="52"/>
  <c r="Q450" i="52"/>
  <c r="Q426" i="52"/>
  <c r="Q418" i="52"/>
  <c r="Q390" i="52"/>
  <c r="Q386" i="52"/>
  <c r="Q354" i="52"/>
  <c r="Q314" i="52"/>
  <c r="Q286" i="52"/>
  <c r="Q274" i="52"/>
  <c r="Q266" i="52"/>
  <c r="Q254" i="52"/>
  <c r="Q250" i="52"/>
  <c r="Q246" i="52"/>
  <c r="Q242" i="52"/>
  <c r="Q234" i="52"/>
  <c r="Q230" i="52"/>
  <c r="Q182" i="52"/>
  <c r="Q178" i="52"/>
  <c r="Q162" i="52"/>
  <c r="Q154" i="52"/>
  <c r="Q150" i="52"/>
  <c r="Q118" i="52"/>
  <c r="Q114" i="52"/>
  <c r="Q110" i="52"/>
  <c r="Q106" i="52"/>
  <c r="Q74" i="52"/>
  <c r="Q70" i="52"/>
  <c r="Q66" i="52"/>
  <c r="Q62" i="52"/>
  <c r="Q54" i="52"/>
  <c r="Q50" i="52"/>
  <c r="Q46" i="52"/>
  <c r="Q42" i="52"/>
  <c r="Q38" i="52"/>
  <c r="Q34" i="52"/>
  <c r="Q30" i="52"/>
  <c r="Q22" i="52"/>
  <c r="Q10" i="52"/>
  <c r="Q12" i="52"/>
  <c r="D14" i="52"/>
  <c r="D18" i="52"/>
  <c r="D22" i="52"/>
  <c r="Q31" i="52"/>
  <c r="D34" i="52"/>
  <c r="Q39" i="52"/>
  <c r="D42" i="52"/>
  <c r="Q47" i="52"/>
  <c r="D50" i="52"/>
  <c r="D58" i="52"/>
  <c r="Q60" i="52"/>
  <c r="D63" i="52"/>
  <c r="Q72" i="52"/>
  <c r="D75" i="52"/>
  <c r="D106" i="52"/>
  <c r="Q111" i="52"/>
  <c r="D114" i="52"/>
  <c r="Q119" i="52"/>
  <c r="D155" i="52"/>
  <c r="D166" i="52"/>
  <c r="D170" i="52"/>
  <c r="D174" i="52"/>
  <c r="D179" i="52"/>
  <c r="Q183" i="52"/>
  <c r="Q219" i="52"/>
  <c r="D222" i="52"/>
  <c r="Q224" i="52"/>
  <c r="D226" i="52"/>
  <c r="Q228" i="52"/>
  <c r="D231" i="52"/>
  <c r="D238" i="52"/>
  <c r="D242" i="52"/>
  <c r="Q247" i="52"/>
  <c r="D250" i="52"/>
  <c r="Q255" i="52"/>
  <c r="D258" i="52"/>
  <c r="D262" i="52"/>
  <c r="Q264" i="52"/>
  <c r="D267" i="52"/>
  <c r="C270" i="52"/>
  <c r="D274" i="52"/>
  <c r="C277" i="52"/>
  <c r="C281" i="52"/>
  <c r="C285" i="52"/>
  <c r="D287" i="52"/>
  <c r="D291" i="52"/>
  <c r="D295" i="52"/>
  <c r="D299" i="52"/>
  <c r="D303" i="52"/>
  <c r="Q307" i="52"/>
  <c r="C310" i="52"/>
  <c r="C314" i="52"/>
  <c r="D318" i="52"/>
  <c r="D322" i="52"/>
  <c r="D326" i="52"/>
  <c r="Q328" i="52"/>
  <c r="D330" i="52"/>
  <c r="D334" i="52"/>
  <c r="C337" i="52"/>
  <c r="C341" i="52"/>
  <c r="C345" i="52"/>
  <c r="C349" i="52"/>
  <c r="C353" i="52"/>
  <c r="C358" i="52"/>
  <c r="C362" i="52"/>
  <c r="C366" i="52"/>
  <c r="C370" i="52"/>
  <c r="C374" i="52"/>
  <c r="C378" i="52"/>
  <c r="C382" i="52"/>
  <c r="D386" i="52"/>
  <c r="C389" i="52"/>
  <c r="Q391" i="52"/>
  <c r="C394" i="52"/>
  <c r="C398" i="52"/>
  <c r="C402" i="52"/>
  <c r="C406" i="52"/>
  <c r="C410" i="52"/>
  <c r="C414" i="52"/>
  <c r="D418" i="52"/>
  <c r="C421" i="52"/>
  <c r="C425" i="52"/>
  <c r="C430" i="52"/>
  <c r="D434" i="52"/>
  <c r="D438" i="52"/>
  <c r="D442" i="52"/>
  <c r="D446" i="52"/>
  <c r="D451" i="52"/>
  <c r="D455" i="52"/>
  <c r="D459" i="52"/>
  <c r="D463" i="52"/>
  <c r="C466" i="52"/>
  <c r="Q468" i="52"/>
  <c r="C473" i="52"/>
  <c r="C477" i="52"/>
  <c r="C481" i="52"/>
  <c r="C485" i="52"/>
  <c r="C489" i="52"/>
  <c r="C493" i="52"/>
  <c r="C497" i="52"/>
  <c r="C501" i="52"/>
  <c r="C505" i="52"/>
  <c r="C509" i="52"/>
  <c r="C513" i="52"/>
  <c r="D515" i="52"/>
  <c r="C518" i="52"/>
  <c r="D522" i="52"/>
  <c r="D526" i="52"/>
  <c r="D530" i="52"/>
  <c r="Q532" i="52"/>
  <c r="D535" i="52"/>
  <c r="C538" i="52"/>
  <c r="C542" i="52"/>
  <c r="C546" i="52"/>
  <c r="C550" i="52"/>
  <c r="C554" i="52"/>
  <c r="C558" i="52"/>
  <c r="C562" i="52"/>
  <c r="D566" i="52"/>
  <c r="C569" i="52"/>
  <c r="D571" i="52"/>
  <c r="D575" i="52"/>
  <c r="D579" i="52"/>
  <c r="D583" i="52"/>
  <c r="D587" i="52"/>
  <c r="D591" i="52"/>
  <c r="D595" i="52"/>
  <c r="D599" i="52"/>
  <c r="C602" i="52"/>
  <c r="Q604" i="52"/>
  <c r="D607" i="52"/>
  <c r="D611" i="52"/>
  <c r="Q615" i="52"/>
  <c r="D618" i="52"/>
  <c r="Q651" i="52"/>
  <c r="D654" i="52"/>
  <c r="D659" i="52"/>
  <c r="Q664" i="52"/>
  <c r="D666" i="52"/>
  <c r="Q668" i="52"/>
  <c r="D671" i="52"/>
  <c r="Q691" i="52"/>
  <c r="D714" i="52"/>
  <c r="D740" i="52"/>
  <c r="D748" i="52"/>
  <c r="D756" i="52"/>
  <c r="D764" i="52"/>
  <c r="D768" i="52"/>
  <c r="Q773" i="52"/>
  <c r="D788" i="52"/>
  <c r="D800" i="52"/>
  <c r="Q805" i="52"/>
  <c r="D815" i="52"/>
  <c r="D820" i="52"/>
  <c r="D828" i="52"/>
  <c r="D843" i="52"/>
  <c r="D847" i="52"/>
  <c r="Q852" i="52"/>
  <c r="D855" i="52"/>
  <c r="D863" i="52"/>
  <c r="D871" i="52"/>
  <c r="D879" i="52"/>
  <c r="D887" i="52"/>
  <c r="D895" i="52"/>
  <c r="D903" i="52"/>
  <c r="D911" i="52"/>
  <c r="D919" i="52"/>
  <c r="D927" i="52"/>
  <c r="D935" i="52"/>
  <c r="Q940" i="52"/>
  <c r="C946" i="52"/>
  <c r="D951" i="52"/>
  <c r="C954" i="52"/>
  <c r="D959" i="52"/>
  <c r="C962" i="52"/>
  <c r="D967" i="52"/>
  <c r="C970" i="52"/>
  <c r="D975" i="52"/>
  <c r="Q980" i="52"/>
  <c r="C986" i="52"/>
  <c r="D991" i="52"/>
  <c r="D999" i="52"/>
  <c r="D1007" i="52"/>
  <c r="D1011" i="52"/>
  <c r="C1014" i="52"/>
  <c r="D1019" i="52"/>
  <c r="C1022" i="52"/>
  <c r="D1027" i="52"/>
  <c r="Q1044" i="52"/>
  <c r="C1050" i="52"/>
  <c r="D1059" i="52"/>
  <c r="D1063" i="52"/>
  <c r="C1071" i="52"/>
  <c r="C1075" i="52"/>
  <c r="C1083" i="52"/>
  <c r="C1091" i="52"/>
  <c r="C1119" i="52"/>
  <c r="D1128" i="52"/>
  <c r="C1135" i="52"/>
  <c r="D1163" i="52"/>
  <c r="D1192" i="52"/>
  <c r="Q1197" i="52"/>
  <c r="C1201" i="52"/>
  <c r="C1209" i="52"/>
  <c r="D1214" i="52"/>
  <c r="Q1217" i="52"/>
  <c r="C1227" i="52"/>
  <c r="C1232" i="52"/>
  <c r="C1235" i="52"/>
  <c r="D1238" i="52"/>
  <c r="C1241" i="52"/>
  <c r="D1249" i="52"/>
  <c r="C1260" i="52"/>
  <c r="Q1270" i="52"/>
  <c r="D1281" i="52"/>
  <c r="D1285" i="52"/>
  <c r="C1288" i="52"/>
  <c r="D1298" i="52"/>
  <c r="D1309" i="52"/>
  <c r="C1324" i="52"/>
  <c r="D1353" i="52"/>
  <c r="C1380" i="52"/>
  <c r="D20" i="49"/>
  <c r="D158" i="49"/>
  <c r="D189" i="49"/>
  <c r="D297" i="49"/>
  <c r="E146" i="39"/>
  <c r="D140" i="49"/>
  <c r="D145" i="49"/>
  <c r="D40" i="49"/>
  <c r="D14" i="49"/>
  <c r="D88" i="49"/>
  <c r="D136" i="49"/>
  <c r="D161" i="49"/>
  <c r="D182" i="49"/>
  <c r="D203" i="49"/>
  <c r="D335" i="49"/>
  <c r="D119" i="49"/>
  <c r="D263" i="49"/>
  <c r="D51" i="49"/>
  <c r="D55" i="49"/>
  <c r="D72" i="49"/>
  <c r="D85" i="49"/>
  <c r="D235" i="49"/>
  <c r="D11" i="49"/>
  <c r="D213" i="49"/>
  <c r="D300" i="49"/>
  <c r="D60" i="49"/>
  <c r="D180" i="49"/>
  <c r="D31" i="49"/>
  <c r="D76" i="49"/>
  <c r="D95" i="49"/>
  <c r="D104" i="49"/>
  <c r="D116" i="49"/>
  <c r="D126" i="49"/>
  <c r="D129" i="49"/>
  <c r="D243" i="49"/>
  <c r="D270" i="49"/>
  <c r="D281" i="49"/>
  <c r="D323" i="49"/>
  <c r="D103" i="49"/>
  <c r="D193" i="49"/>
  <c r="D42" i="49"/>
  <c r="D80" i="49"/>
  <c r="D84" i="49"/>
  <c r="D90" i="49"/>
  <c r="D139" i="49"/>
  <c r="D148" i="49"/>
  <c r="D166" i="49"/>
  <c r="D172" i="49"/>
  <c r="D185" i="49"/>
  <c r="D246" i="49"/>
  <c r="D108" i="49"/>
  <c r="D135" i="49"/>
  <c r="D144" i="49"/>
  <c r="D269" i="49"/>
  <c r="D314" i="49"/>
  <c r="F33" i="41"/>
  <c r="F27" i="41"/>
  <c r="D130" i="49"/>
  <c r="D223" i="49"/>
  <c r="D264" i="49"/>
  <c r="D293" i="49"/>
  <c r="D302" i="49"/>
  <c r="D231" i="49"/>
  <c r="D44" i="49"/>
  <c r="D98" i="49"/>
  <c r="D18" i="49"/>
  <c r="D39" i="49"/>
  <c r="D61" i="49"/>
  <c r="D248" i="49"/>
  <c r="D330" i="49"/>
  <c r="D345" i="49"/>
  <c r="F17" i="41"/>
  <c r="F29" i="41"/>
  <c r="E14" i="39"/>
  <c r="E18" i="39"/>
  <c r="E22" i="39"/>
  <c r="E32" i="39"/>
  <c r="E36" i="39"/>
  <c r="E40" i="39"/>
  <c r="E44" i="39"/>
  <c r="E48" i="39"/>
  <c r="E52" i="39"/>
  <c r="E56" i="39"/>
  <c r="E60" i="39"/>
  <c r="E64" i="39"/>
  <c r="E68" i="39"/>
  <c r="E76" i="39"/>
  <c r="E80" i="39"/>
  <c r="E84" i="39"/>
  <c r="E88" i="39"/>
  <c r="E97" i="39"/>
  <c r="E101" i="39"/>
  <c r="E106" i="39"/>
  <c r="E111" i="39"/>
  <c r="E116" i="39"/>
  <c r="E121" i="39"/>
  <c r="E126" i="39"/>
  <c r="E131" i="39"/>
  <c r="E139" i="39"/>
  <c r="E143" i="39"/>
  <c r="F16" i="41"/>
  <c r="F24" i="41"/>
  <c r="F28" i="41"/>
  <c r="F32" i="41"/>
  <c r="F31" i="41" s="1"/>
  <c r="E11" i="39"/>
  <c r="E19" i="39"/>
  <c r="E23" i="39"/>
  <c r="E28" i="39"/>
  <c r="E33" i="39"/>
  <c r="E37" i="39"/>
  <c r="E41" i="39"/>
  <c r="E49" i="39"/>
  <c r="E57" i="39"/>
  <c r="E65" i="39"/>
  <c r="E69" i="39"/>
  <c r="E73" i="39"/>
  <c r="E72" i="39" s="1"/>
  <c r="E77" i="39"/>
  <c r="E81" i="39"/>
  <c r="E79" i="39" s="1"/>
  <c r="E85" i="39"/>
  <c r="E93" i="39"/>
  <c r="E98" i="39"/>
  <c r="E103" i="39"/>
  <c r="E107" i="39"/>
  <c r="E112" i="39"/>
  <c r="E117" i="39"/>
  <c r="E127" i="39"/>
  <c r="E132" i="39"/>
  <c r="E136" i="39"/>
  <c r="E135" i="39" s="1"/>
  <c r="E134" i="39" s="1"/>
  <c r="C10" i="42" s="1"/>
  <c r="E140" i="39"/>
  <c r="E144" i="39"/>
  <c r="E148" i="39"/>
  <c r="E147" i="39"/>
  <c r="E8" i="39"/>
  <c r="E12" i="39"/>
  <c r="E10" i="39" s="1"/>
  <c r="E16" i="39"/>
  <c r="E20" i="39"/>
  <c r="E24" i="39"/>
  <c r="E29" i="39"/>
  <c r="E38" i="39"/>
  <c r="E42" i="39"/>
  <c r="E50" i="39"/>
  <c r="E54" i="39"/>
  <c r="E58" i="39"/>
  <c r="E62" i="39"/>
  <c r="E66" i="39"/>
  <c r="E70" i="39"/>
  <c r="E67" i="39" s="1"/>
  <c r="E74" i="39"/>
  <c r="E78" i="39"/>
  <c r="E82" i="39"/>
  <c r="E86" i="39"/>
  <c r="E90" i="39"/>
  <c r="E89" i="39"/>
  <c r="E94" i="39"/>
  <c r="E99" i="39"/>
  <c r="E104" i="39"/>
  <c r="E108" i="39"/>
  <c r="E114" i="39"/>
  <c r="E118" i="39"/>
  <c r="E123" i="39"/>
  <c r="E128" i="39"/>
  <c r="E133" i="39"/>
  <c r="E137" i="39"/>
  <c r="E141" i="39"/>
  <c r="E145" i="39"/>
  <c r="F18" i="41"/>
  <c r="F22" i="41"/>
  <c r="F30" i="41"/>
  <c r="E9" i="39"/>
  <c r="E13" i="39"/>
  <c r="E17" i="39"/>
  <c r="E21" i="39"/>
  <c r="E26" i="39"/>
  <c r="E31" i="39"/>
  <c r="E35" i="39"/>
  <c r="E34" i="39" s="1"/>
  <c r="E43" i="39"/>
  <c r="E47" i="39"/>
  <c r="E46" i="39" s="1"/>
  <c r="E45" i="39" s="1"/>
  <c r="E51" i="39"/>
  <c r="E55" i="39"/>
  <c r="E59" i="39"/>
  <c r="E63" i="39"/>
  <c r="E71" i="39"/>
  <c r="E75" i="39"/>
  <c r="E83" i="39"/>
  <c r="E87" i="39"/>
  <c r="E96" i="39"/>
  <c r="E100" i="39"/>
  <c r="E105" i="39"/>
  <c r="E110" i="39"/>
  <c r="E115" i="39"/>
  <c r="E119" i="39"/>
  <c r="E124" i="39"/>
  <c r="E129" i="39"/>
  <c r="D196" i="49"/>
  <c r="D89" i="49"/>
  <c r="D27" i="49"/>
  <c r="D212" i="49"/>
  <c r="D334" i="49"/>
  <c r="D296" i="49"/>
  <c r="D321" i="49"/>
  <c r="D242" i="49"/>
  <c r="D41" i="49"/>
  <c r="D102" i="49"/>
  <c r="D301" i="49"/>
  <c r="F26" i="41"/>
  <c r="E7" i="39"/>
  <c r="E6" i="39" s="1"/>
  <c r="E149" i="39" s="1"/>
  <c r="E92" i="39"/>
  <c r="E91" i="39" s="1"/>
  <c r="C9" i="42" s="1"/>
  <c r="C11" i="42" s="1"/>
  <c r="E27" i="39"/>
  <c r="E138" i="39"/>
  <c r="E39" i="39"/>
  <c r="E61" i="39"/>
  <c r="E15" i="39"/>
  <c r="E122" i="39"/>
  <c r="E53" i="39"/>
  <c r="E142" i="39"/>
  <c r="D333" i="49"/>
  <c r="C12" i="37"/>
  <c r="D10" i="38"/>
  <c r="D9" i="38" s="1"/>
  <c r="D8" i="38" s="1"/>
  <c r="D7" i="38" s="1"/>
  <c r="D57" i="49" l="1"/>
  <c r="D71" i="49"/>
  <c r="D133" i="49"/>
  <c r="D153" i="49"/>
  <c r="J3" i="23"/>
  <c r="I16" i="23"/>
  <c r="D47" i="49"/>
  <c r="D112" i="49"/>
  <c r="D260" i="49"/>
  <c r="D252" i="49" s="1"/>
  <c r="D265" i="49"/>
  <c r="D268" i="49"/>
  <c r="D338" i="49"/>
  <c r="G16" i="23"/>
  <c r="D4" i="10"/>
  <c r="G4" i="10"/>
  <c r="I4" i="10"/>
  <c r="N4" i="10"/>
  <c r="Q4" i="10"/>
  <c r="Q8" i="10"/>
  <c r="N8" i="10"/>
  <c r="I8" i="10"/>
  <c r="G8" i="10"/>
  <c r="D8" i="10"/>
  <c r="H8" i="10"/>
  <c r="P8" i="10"/>
  <c r="P10" i="10"/>
  <c r="N10" i="10"/>
  <c r="F10" i="10"/>
  <c r="M10" i="10"/>
  <c r="Q10" i="10"/>
  <c r="C4" i="10"/>
  <c r="F4" i="10"/>
  <c r="H4" i="10"/>
  <c r="M4" i="10"/>
  <c r="D5" i="10"/>
  <c r="F5" i="10"/>
  <c r="H5" i="10"/>
  <c r="M5" i="10"/>
  <c r="D6" i="10"/>
  <c r="F6" i="10"/>
  <c r="H6" i="10"/>
  <c r="M6" i="10"/>
  <c r="D7" i="10"/>
  <c r="G7" i="10"/>
  <c r="I7" i="10"/>
  <c r="N7" i="10"/>
  <c r="C8" i="10"/>
  <c r="F8" i="10"/>
  <c r="M8" i="10"/>
  <c r="P9" i="10"/>
  <c r="M9" i="10"/>
  <c r="H9" i="10"/>
  <c r="F9" i="10"/>
  <c r="C9" i="10"/>
  <c r="G9" i="10"/>
  <c r="N9" i="10"/>
  <c r="G10" i="10"/>
  <c r="E1350" i="62"/>
  <c r="E1351" i="62"/>
  <c r="E1352" i="62"/>
  <c r="E1353" i="62"/>
  <c r="E1354" i="62"/>
  <c r="E1355" i="62"/>
  <c r="E1356" i="62"/>
  <c r="E1357" i="62"/>
  <c r="E1358" i="62"/>
  <c r="E1359" i="62"/>
  <c r="E1360" i="62"/>
  <c r="E1361" i="62"/>
  <c r="E1387" i="62"/>
  <c r="D349" i="49" l="1"/>
  <c r="I10" i="10"/>
  <c r="J16" i="23"/>
  <c r="H10" i="10"/>
</calcChain>
</file>

<file path=xl/sharedStrings.xml><?xml version="1.0" encoding="utf-8"?>
<sst xmlns="http://schemas.openxmlformats.org/spreadsheetml/2006/main" count="35818" uniqueCount="3092">
  <si>
    <t>UNIDAD RESPONSABLE</t>
  </si>
  <si>
    <t>PARTIDA PRESUPUESTARIA</t>
  </si>
  <si>
    <t>211 MATERIALES, UTILES Y EQUIPOS MENORES DE OFICINA</t>
  </si>
  <si>
    <t>215 MATERIAL IMPRESO E INFORMACION DIGITAL</t>
  </si>
  <si>
    <t>216 MATERIAL DE LIMPIEZA</t>
  </si>
  <si>
    <t>217 MATERIALES Y UTILES DE ENSEÑANZA</t>
  </si>
  <si>
    <t>221 PRODUCTOS ALIMENTICIOS PARA PERSONAS</t>
  </si>
  <si>
    <t>223 UTENSILIOS PARA EL SERVICIO DE ALIMENTACION</t>
  </si>
  <si>
    <t>271 VESTUARIO Y UNIFORMES</t>
  </si>
  <si>
    <t>274 PRODUCTOS TEXTILES</t>
  </si>
  <si>
    <t>291 HERRAMIENTAS MENORES</t>
  </si>
  <si>
    <t>292 REFACCIONES Y ACCESORIOS MENORES DE EDIFICIOS</t>
  </si>
  <si>
    <t>318 SERVICIOS POSTALES Y TELEGRAFICOS</t>
  </si>
  <si>
    <t>334 SERVICIOS DE CAPACITACION</t>
  </si>
  <si>
    <t>372 PASAJES TERRESTRES</t>
  </si>
  <si>
    <t>511 MUEBLES DE OFICINA Y ESTANTERIA</t>
  </si>
  <si>
    <t>512 MUEBLES, EXCEPTO DE OFICINA Y ESTANTERIA</t>
  </si>
  <si>
    <t>519 OTROS MOBILIARIOS Y EQUIPOS DE ADMINISTRACION</t>
  </si>
  <si>
    <t>531 EQUIPO MEDICO Y DE LABORATORIO</t>
  </si>
  <si>
    <t>532 INSTRUMENTAL MEDICO Y DE LABORATORIO</t>
  </si>
  <si>
    <t>PRESIDENCIA</t>
  </si>
  <si>
    <t>RELACIONES PÚBLICAS</t>
  </si>
  <si>
    <t>DIRECCIÓN</t>
  </si>
  <si>
    <t>TRANSPARENCIA</t>
  </si>
  <si>
    <t>GESTIÓN INTEGRAL DE LA CIUDAD</t>
  </si>
  <si>
    <t>MEDIO AMBIENTE</t>
  </si>
  <si>
    <t>MOVILIDAD</t>
  </si>
  <si>
    <t>ANIMAL</t>
  </si>
  <si>
    <t>COPLADEMUN</t>
  </si>
  <si>
    <t>ORDENAMIENTO</t>
  </si>
  <si>
    <t>INNOVACIÓN</t>
  </si>
  <si>
    <t>INSPECCIÓN Y VIGILANCIA</t>
  </si>
  <si>
    <t>Etiquetas de fila</t>
  </si>
  <si>
    <t>Total general</t>
  </si>
  <si>
    <t>Unidad Responsable</t>
  </si>
  <si>
    <t>CAPITULO</t>
  </si>
  <si>
    <t>CONCEPTO</t>
  </si>
  <si>
    <t>381 GASTOS DE CEREMONIAL</t>
  </si>
  <si>
    <t>354 INSTALACIÓN, REPARACIÓN Y MANTENIMIENTO DE EQUIPO E INSTRUMENTAL MÉDICO Y DE LABORATORIO</t>
  </si>
  <si>
    <t>134 COMPENSACIONES</t>
  </si>
  <si>
    <t>578 ÁRBOLES Y PLANTAS</t>
  </si>
  <si>
    <t>212 MATERIALES Y UTILES DE IMPRESION Y REPRODUCCION</t>
  </si>
  <si>
    <t>254 MATERIALES, ACCESORIOS Y SUMINISTROS MEDICOS</t>
  </si>
  <si>
    <t>275 BLANCOS Y OTROS PRODUCTOS TEXTILES, EXCEPTO PRENDAS DE VESTIR</t>
  </si>
  <si>
    <t>331 SERVICIOS LEGALES, DE CONTABILIDAD, AUDITORIA Y RELACIONADOS</t>
  </si>
  <si>
    <t>336 SERVICIOS DE APOYO ADMINISTRATIVO, TRADUCCION, FOTOCOPIADO E IMPRESION</t>
  </si>
  <si>
    <t>394 SENTENCIAS Y RESOLUCIONES POR AUTORIDAD COMPETENTE</t>
  </si>
  <si>
    <t>395 PENAS, MULTAS, ACCESORIOS Y ACTUALIZACIONES</t>
  </si>
  <si>
    <t>396 OTROS GASTOS POR RESPONSABILIDADES</t>
  </si>
  <si>
    <t>551 EQUIPO DE DEFENSA Y SEGURIDAD</t>
  </si>
  <si>
    <t>567 HERRAMIENTAS Y MAQUINAS¿HERRAMIENTA</t>
  </si>
  <si>
    <t>214 MATERIALES, UTILES Y EQUIPOS MENORES DE TECNOLOGIAS DE LA INFORMACION Y COMUNICACIONES</t>
  </si>
  <si>
    <t>246 MATERIAL ELECTRICO Y ELECTRONICO</t>
  </si>
  <si>
    <t>293 REFACCIONES Y ACCESORIOS MENORES DE MOBILIARIO Y EQUIPO DE ADMINISTRACION, EDUCACIONAL Y RECREATIVO</t>
  </si>
  <si>
    <t>294 REFACCIONES Y ACCESORIOS MENORES DE EQUIPO DE COMPUTO Y TECNOLOGIAS DE LA INFORMACION</t>
  </si>
  <si>
    <t>296 REFACCIONES Y ACCESORIOS MENORES DE EQUIPO DE TRANSPORTE</t>
  </si>
  <si>
    <t>371 PASAJES AEREOS</t>
  </si>
  <si>
    <t>375 VIATICOS EN EL PAIS</t>
  </si>
  <si>
    <t>247 ARTICULOS METALICOS PARA LA CONSTRUCCION</t>
  </si>
  <si>
    <t>249 OTROS MATERIALES Y ARTICULOS DE CONSTRUCCION Y REPARACION</t>
  </si>
  <si>
    <t>329 OTROS ARRENDAMIENTOS</t>
  </si>
  <si>
    <t>382 GASTOS DE ORDEN SOCIAL Y CULTURAL</t>
  </si>
  <si>
    <t>441 AYUDAS SOCIALES A PERSONAS</t>
  </si>
  <si>
    <t>529 OTRO MOBILIARIO Y EQUIPO EDUCACIONAL Y RECREATIVO</t>
  </si>
  <si>
    <t>417 TRANSFERENCIAS INTERNAS OTORGADAS A FIDEICOMISOS PUBLICOS EMPRESARIALES Y NO FINANCIEROS</t>
  </si>
  <si>
    <t>358 SERVICIOS DE LIMPIEZA Y MANEJO DE DESECHOS</t>
  </si>
  <si>
    <t>325 ARRENDAMIENTO DE EQUIPO DE TRANSPORTE</t>
  </si>
  <si>
    <t>272 PRENDAS DE SEGURIDAD Y PROTECCION PERSONAL</t>
  </si>
  <si>
    <t>113 SUELDOS BASE AL PERSONAL PERMANENTE</t>
  </si>
  <si>
    <t>256 FIBRAS SINTETICAS, HULES, PLASTICOS Y DERIVADOS</t>
  </si>
  <si>
    <t>316 SERVICIOS DE TELECOMUNICACIONES Y SATELITES</t>
  </si>
  <si>
    <t>339 SERVICIOS PROFESIONALES, CIENTIFICOS Y TECNICOS INTEGRALES</t>
  </si>
  <si>
    <t>353 INSTALACION, REPARACION Y MANTENIMIENTO DE EQUIPO DE COMPUTO Y TECNOLOGIA DE LA INFORMACION</t>
  </si>
  <si>
    <t>515 EQUIPO DE COMPUTO Y DE TECNOLOGIAS DE LA INFORMACION</t>
  </si>
  <si>
    <t>222 PRODUCTOS ALIMENTICIOS PARA ANIMALES</t>
  </si>
  <si>
    <t>253 MEDICINAS Y PRODUCTOS FARMACEUTICOS</t>
  </si>
  <si>
    <t>255 MATERIALES, ACCESORIOS Y SUMINISTROS DE LABORATORIO</t>
  </si>
  <si>
    <t>298 REFACCIONES Y ACCESORIOS MENORES DE MAQUINARIA Y OTROS EQUIPOS</t>
  </si>
  <si>
    <t>569 OTROS EQUIPOS</t>
  </si>
  <si>
    <t>218 MATERIALES PARA EL REGISTRO E IDENTIFICACION DE BIENES Y PERSONAS</t>
  </si>
  <si>
    <t>521 EQUIPOS Y APARATOS AUDIOVISUALES</t>
  </si>
  <si>
    <t>357 INSTALACION, REPARACION Y MANTENIMIENTO DE MAQUINARIA, OTROS EQUIPOS Y HERRAMIENTA</t>
  </si>
  <si>
    <t>565 EQUIPO DE COMUNICACION Y TELECOMUNICACION</t>
  </si>
  <si>
    <t>327 ARRENDAMIENTO DE ACTIVOS INTANGIBLES</t>
  </si>
  <si>
    <t>591 SOFTWARE</t>
  </si>
  <si>
    <t>333 SERVICIOS DE CONSULTORIA ADMINISTRATIVA, PROCESOS, TECNICA Y EN TECNOLOGIAS DE LA INFORMACION</t>
  </si>
  <si>
    <t>597 LICENCIAS INFORMATICAS E INTELECTUALES</t>
  </si>
  <si>
    <t>317 SERVICIOS DE ACCESO DE INTERNET, REDES Y PROCESAMIENTO DE INFORMACION</t>
  </si>
  <si>
    <t>323 ARRENDAMIENTO DE MOBILIARIO Y EQUIPO DE ADMINISTRACION, EDUCACIONAL Y RECREATIVO</t>
  </si>
  <si>
    <t>273 ARTICULOS DEPORTIVOS</t>
  </si>
  <si>
    <t>347 FLETES Y MANIOBRAS</t>
  </si>
  <si>
    <t>566 EQUIPOS DE GENERACION ELECTRICA, APARATOS Y ACCESORIOS ELECTRICOS</t>
  </si>
  <si>
    <t>241 PRODUCTOS MINERALES NO METALICOS</t>
  </si>
  <si>
    <t>242 CEMENTO Y PRODUCTOS DE CONCRETO</t>
  </si>
  <si>
    <t>243 CAL, YESO Y PRODUCTOS DE YESO</t>
  </si>
  <si>
    <t>244 MADERA Y PRODUCTOS DE MADERA</t>
  </si>
  <si>
    <t>245 VIDRIO Y PRODUCTOS DE VIDRIO</t>
  </si>
  <si>
    <t>248 MATERIALES COMPLEMENTARIOS</t>
  </si>
  <si>
    <t>261 COMBUSTIBLES, LUBRICANTES Y ADITIVOS</t>
  </si>
  <si>
    <t>351 CONSERVACION Y MANTENIMIENTO MENOR DE INMUEBLES</t>
  </si>
  <si>
    <t>352 INSTALACION, REPARACION Y MANTENIMIENTO DE MOBILIARIO Y EQUIPO DE ADMINISTRACION, EDUCACIONAL Y RECREATIVO</t>
  </si>
  <si>
    <t>359 SERVICIOS DE JARDINERIA Y FUMIGACION</t>
  </si>
  <si>
    <t>562 MAQUINARIA Y EQUIPO INDUSTRIAL</t>
  </si>
  <si>
    <t>564 SISTEMAS DE AIRE ACONDICIONADO, CALEFACCION Y DE REFRIGERACION INDUSTRIAL Y COMERCIAL</t>
  </si>
  <si>
    <t>355 REPARACION Y MANTENIMIENTO DE EQUIPO DE TRANSPORTE</t>
  </si>
  <si>
    <t>392 IMPUESTOS Y DERECHOS</t>
  </si>
  <si>
    <t>523 CAMARAS FOTOGRAFICAS Y DE VIDEO</t>
  </si>
  <si>
    <t>341 SERVICIOS FINANCIEROS Y BANCARIOS</t>
  </si>
  <si>
    <t>589 OTROS BIENES INMUEBLES</t>
  </si>
  <si>
    <t>324 ARRENDAMIENTO DE EQUIPO E INSTRUMENTAL MEDICO Y DE LABORATORIO</t>
  </si>
  <si>
    <t>445 AYUDAS SOCIALES A INSTITUCIONES SIN FINES DE LUCRO</t>
  </si>
  <si>
    <t>376 VIATICOS EN EL EXTRANJERO</t>
  </si>
  <si>
    <t>332 SERVICIOS DE DISEÑO, ARQUITECTURA, INGENIERIA Y ACTIVIDADES RELACIONADAS</t>
  </si>
  <si>
    <t>315 TELEFONIA CELULAR</t>
  </si>
  <si>
    <t>361 DIFUSION POR RADIO, TELEVISION Y OTROS MEDIOS DE MENSAJES SOBRE PROGRAMAS Y ACTIVIDADES GUBERNAMENTALES</t>
  </si>
  <si>
    <t>363 SERVICIOS DE CREATIVIDAD, PREPRODUCCION Y PRODUCCION DE PUBLICIDAD, EXCEPTO INTERNET</t>
  </si>
  <si>
    <t>364 SERVICIOS DE REVELADO DE FOTOGRAFIAS</t>
  </si>
  <si>
    <t>366 SERVICIO DE CREACION Y DIFUSION DE CONTENIDO EXCLUSIVAMENTE A TRAVES DE INTERNET</t>
  </si>
  <si>
    <t>369 OTROS SERVICIOS DE INFORMACION</t>
  </si>
  <si>
    <t>379 OTROS SERVICIOS DE TRASLADO Y HOSPEDAJE</t>
  </si>
  <si>
    <t>TESORERÍA</t>
  </si>
  <si>
    <t>FIDEICOMISO TURISMO</t>
  </si>
  <si>
    <t>342 SERVICIOS DE COBRANZA, INVESTIGACION CREDITICIA Y SIMILAR</t>
  </si>
  <si>
    <t>343 SERVICIOS DE RECAUDACION, TRASLADO Y CUSTODIA DE VALORES</t>
  </si>
  <si>
    <t>344 SEGUROS DE RESPONSABILIDAD PATRIMONIAL Y FIANZAS</t>
  </si>
  <si>
    <t>421 TRANSFERENCIAS OTORGADAS A ENTIDADES PARAESTATALES NO EMPRESARIALES Y NO FINANCIERAS</t>
  </si>
  <si>
    <t>484 DONATIVOS A FIDEICOMISOS ESTATALES</t>
  </si>
  <si>
    <t>911 AMORTIZACION DE LA DEUDA INTERNA CON INSTITUCIONES DE CREDITO</t>
  </si>
  <si>
    <t>921 INTERESES DE LA DEUDA INTERNA CON INSTITUCIONES DE CRÉDITO</t>
  </si>
  <si>
    <t>941 GASTOS DE LA DEUDA PÚBLICA INTERNA</t>
  </si>
  <si>
    <t>04 SINDICATURA</t>
  </si>
  <si>
    <t>01 PRESIDENCIA</t>
  </si>
  <si>
    <t>02 JEFATURA DE GABINETE</t>
  </si>
  <si>
    <t>11 GESTIÓN INTEGRAL DE LA CIUDAD</t>
  </si>
  <si>
    <t>09 ADMINISTRACIÓN E INNOVACIÓN GUBERNAMENTAL</t>
  </si>
  <si>
    <t>07 CONTRALORÍA</t>
  </si>
  <si>
    <t>06 TESORERÍA</t>
  </si>
  <si>
    <t>12 OBRAS PÚBLICAS</t>
  </si>
  <si>
    <t>611 EDIFICACION HABITACIONAL</t>
  </si>
  <si>
    <t>612 EDIFICACION NO HABITACIONAL</t>
  </si>
  <si>
    <t>613 CONSTRUCCION DE OBRAS PARA EL ABASTECIMIENTO DE AGUA, PETROLEO, GAS, ELECTRICIDAD Y TELECOMUNICACIONES</t>
  </si>
  <si>
    <t>614 DIVISION DE TERRENOS Y CONSTRUCCION DE OBRAS DE URBANIZACION</t>
  </si>
  <si>
    <t>615 CONSTRUCCION DE VIAS DE COMUNICACION</t>
  </si>
  <si>
    <t>622 EDIFICACION NO HABITACIONAL</t>
  </si>
  <si>
    <t>111 DIETAS</t>
  </si>
  <si>
    <t>121 HONORARIOS ASIMILABLES A SALARIOS</t>
  </si>
  <si>
    <t>122 SUELDOS BASE AL PERSONAL EVENTUAL</t>
  </si>
  <si>
    <t>132 PRIMAS DE VACACIONES, DOMINICAL Y GRATIFICACION DE FIN DE AÑO</t>
  </si>
  <si>
    <t>133 HORAS EXTRAORDINARIAS</t>
  </si>
  <si>
    <t>141 APORTACIONES DE SEGURIDAD SOCIAL</t>
  </si>
  <si>
    <t>142 APORTACIONES A FONDOS DE VIVIENDA</t>
  </si>
  <si>
    <t>143 APORTACIONES AL SISTEMA PARA EL RETIRO</t>
  </si>
  <si>
    <t>144 APORTACIONES PARA SEGUROS</t>
  </si>
  <si>
    <t>152 INDEMNIZACIONES</t>
  </si>
  <si>
    <t>154 PRESTACIONES CONTRACTUALES</t>
  </si>
  <si>
    <t>171 ESTIMULOS</t>
  </si>
  <si>
    <t xml:space="preserve"> 9000 DEUDA PUBLICA</t>
  </si>
  <si>
    <t>03 COMISARÍA</t>
  </si>
  <si>
    <t>283 PRENDAS DE PROTECCION PARA SEGURIDAD PUBLICA Y NACIONAL</t>
  </si>
  <si>
    <t>335 SERVICIOS DE INVESTIGACION CIENTIFICA Y DESARROLLO</t>
  </si>
  <si>
    <t>541 VEHICULOS Y EQUIPO TERRESTRE</t>
  </si>
  <si>
    <t>542 CARROCERIAS Y REMOLQUES</t>
  </si>
  <si>
    <t>549 OTROS EQUIPOS DE TRANSPORTE</t>
  </si>
  <si>
    <t>561 MAQUINARIA Y EQUIPO AGROPECUARIO</t>
  </si>
  <si>
    <t>563 MAQUINARIA Y EQUIPO DE CONSTRUCCION</t>
  </si>
  <si>
    <t>338 SERVICIOS DE VIGILANCIA</t>
  </si>
  <si>
    <t>577 ESPECIES MENORES Y DE ZOOLOGICO</t>
  </si>
  <si>
    <t>0404 SINDICATURA DEL AYUNTAMIENTO</t>
  </si>
  <si>
    <t>401 DIRECCION DE LO JURÍDICO CONTENCIOSO</t>
  </si>
  <si>
    <t>0407  DIRECCION DE JUZGADOS MUNICIPALES</t>
  </si>
  <si>
    <t>402 DIRECCION JURIDICO CONSULTIVO</t>
  </si>
  <si>
    <t>AGUA</t>
  </si>
  <si>
    <t>08 SERVICIOS MUNICIPALES</t>
  </si>
  <si>
    <t>ALUMBRADO</t>
  </si>
  <si>
    <t>ASEO</t>
  </si>
  <si>
    <t>CEMENTERIOS</t>
  </si>
  <si>
    <t>MEJORAMIENTO</t>
  </si>
  <si>
    <t>MERCADOS</t>
  </si>
  <si>
    <t>PARQUES Y JARDINES</t>
  </si>
  <si>
    <t>PAVIMENTOS</t>
  </si>
  <si>
    <t>PROYECTOS</t>
  </si>
  <si>
    <t>RASTRO</t>
  </si>
  <si>
    <t>TIANGUIS</t>
  </si>
  <si>
    <t>SERVICIOS MUNICIPALES</t>
  </si>
  <si>
    <t>259 OTROS PRODUCTOS QUIMICOS</t>
  </si>
  <si>
    <t>213 MATERIAL ESTADISTICO Y GEOGRAFICO</t>
  </si>
  <si>
    <t>251 PRODUCTOS QUIMICOS BASICOS</t>
  </si>
  <si>
    <t>319 SERVICIOS INTEGRALES Y OTROS SERVICIOS</t>
  </si>
  <si>
    <t>326 ARRENDAMIENTO DE MAQUINARIA, OTROS EQUIPOS Y HERRAMIENTAS</t>
  </si>
  <si>
    <t>545 EMBARCACIONES</t>
  </si>
  <si>
    <t>252 FERTILIZANTES, PESTICIDAS Y OTROS AGROQUIMICOS</t>
  </si>
  <si>
    <t>312 GAS</t>
  </si>
  <si>
    <t>337 SERVICIOS DE PROTECCION Y SEGURIDAD</t>
  </si>
  <si>
    <t>161 PREVISIONES DE CARACTER LABORAL, ECONOMICA Y DE SEGURIDAD SOCIAL</t>
  </si>
  <si>
    <t>10 DESARROLLO ECONÓMICO</t>
  </si>
  <si>
    <t>PADRON Y LICENCIAS</t>
  </si>
  <si>
    <t>GESTIÓN DE PROGRAMAS SOCIALES ESTATALES Y MUNICIPALES</t>
  </si>
  <si>
    <t>DESARROLLO AGROPECUARIO</t>
  </si>
  <si>
    <t>ICOE</t>
  </si>
  <si>
    <t>PROGRAMAS SOCIALES MUNICIPALES</t>
  </si>
  <si>
    <t>FOMENTO AL EMPLEO Y EMPRENDURISMO</t>
  </si>
  <si>
    <t>TURISMO Y CENTRO HISTÓRICO</t>
  </si>
  <si>
    <t>DESARROLLO ECONÓMICO</t>
  </si>
  <si>
    <t>424 TRANSFERENCIAS OTORGADAS A ENTIDADES FEDERATIVAS Y MUNICIPIOS</t>
  </si>
  <si>
    <t>431 SUBSIDIOS A LA PRODUCCION</t>
  </si>
  <si>
    <t>346 ALMACENAJE, ENVASE Y EMBALAJE</t>
  </si>
  <si>
    <t>481 DONATIVOS A INSTITUCIONES SIN FINES DE LUCRO</t>
  </si>
  <si>
    <t>522 APARATOS DEPORTIVOS</t>
  </si>
  <si>
    <t>383 CONGRESOS Y CONVENCIONES</t>
  </si>
  <si>
    <t>311 ENERGIA ELECTRICA</t>
  </si>
  <si>
    <t>314 TELEFONIA TRADICIONAL</t>
  </si>
  <si>
    <t>322 ARRENDAMIENTO DE EDIFICIOS</t>
  </si>
  <si>
    <t>345 SEGURO DE BIENES PATRIMONIALES</t>
  </si>
  <si>
    <t>313 AGUA</t>
  </si>
  <si>
    <t xml:space="preserve"> IRREDUCTIBLE</t>
  </si>
  <si>
    <t>13 CONSTRUCCIÓN DE LA COMUNIDAD</t>
  </si>
  <si>
    <t>CULTURA</t>
  </si>
  <si>
    <t>384 EXPOSICIONES</t>
  </si>
  <si>
    <t>DESARROLLO COMUNITARIO</t>
  </si>
  <si>
    <t>EDUCACIÓN</t>
  </si>
  <si>
    <t>443 AYUDAS SOCIALES A INSTITUCIONES DE ENSEÑANZA</t>
  </si>
  <si>
    <t>INSTITUTO DE LA JUVENTUD</t>
  </si>
  <si>
    <t>MAZ</t>
  </si>
  <si>
    <t>CONSTRUCCIÓN DE LA COMUNIDAD</t>
  </si>
  <si>
    <t>PROGRAMA PRESUPUESTARIO</t>
  </si>
  <si>
    <t>05 SECRETARÍA DEL AYUNTAMIENTO</t>
  </si>
  <si>
    <t>299 REFACCIONES Y ACCESORIOS MENORES OTROS BIENES MUEBLES</t>
  </si>
  <si>
    <t xml:space="preserve">Donativos extraordinarios </t>
  </si>
  <si>
    <t>PAPIROLAS</t>
  </si>
  <si>
    <t>FICG</t>
  </si>
  <si>
    <t>COLEGIO DE JALISCO</t>
  </si>
  <si>
    <t>EXTRA</t>
  </si>
  <si>
    <t>TELETON</t>
  </si>
  <si>
    <t>Juntos por lo demás</t>
  </si>
  <si>
    <t>UDG CCU</t>
  </si>
  <si>
    <t>FIL</t>
  </si>
  <si>
    <t>Cruz Roja</t>
  </si>
  <si>
    <t>Canal 44 (UDG)</t>
  </si>
  <si>
    <t>Pro Dignidad</t>
  </si>
  <si>
    <t>Eventos Extraordinarios</t>
  </si>
  <si>
    <t>ARTE 40 TELEVISA</t>
  </si>
  <si>
    <t>WTA (COMUDE)</t>
  </si>
  <si>
    <t>Eventos Ochoa Sports</t>
  </si>
  <si>
    <t>ACTIVIDAD</t>
  </si>
  <si>
    <t>Kidzania</t>
  </si>
  <si>
    <t>Informe de Gobierno (339)</t>
  </si>
  <si>
    <t>Programa Anual de Evaluación (339)</t>
  </si>
  <si>
    <t>Planeación Estratégica Institucional (339)</t>
  </si>
  <si>
    <t>Juntos para la Prevención de la Violencia (339)</t>
  </si>
  <si>
    <t>Juntos para la Prevención de la Violencia (336)</t>
  </si>
  <si>
    <t>OPERACIÓN</t>
  </si>
  <si>
    <t>CAPÍTULO</t>
  </si>
  <si>
    <t>2000 MATERIALES Y SUMINISTROS</t>
  </si>
  <si>
    <t>3000 SERVICIOS GENERALES</t>
  </si>
  <si>
    <t>4000 TRANSFERENCIAS, ASIGNACIONES, SUBSIDIOS Y OTRAS AYUDAS</t>
  </si>
  <si>
    <t>5000 BIENES MUEBLES, INMUEBLES E INTANGIBLES</t>
  </si>
  <si>
    <t>6000 INVERSION PUBLICA</t>
  </si>
  <si>
    <t>9000 DEUDA PUBLICA</t>
  </si>
  <si>
    <t>1000 SERVICIOS PERSONALES</t>
  </si>
  <si>
    <t>CONS</t>
  </si>
  <si>
    <t>NOTAS</t>
  </si>
  <si>
    <t>Adquisición de papelería para operación diaria</t>
  </si>
  <si>
    <t>Equipos menores de tecnología</t>
  </si>
  <si>
    <t>Consumo de alimentos en reuniones operativas y de planeación estratégica del Despacho de la Presidencia</t>
  </si>
  <si>
    <t>Adquisición de material eléctrico y electrónico</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</si>
  <si>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</si>
  <si>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</si>
  <si>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</si>
  <si>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de transporte</t>
  </si>
  <si>
    <t xml:space="preserve">Envío de documentos con término a dependecias </t>
  </si>
  <si>
    <t>Compra de vuelos para el Despacho de Presidencia</t>
  </si>
  <si>
    <t>Pago de hospedajes</t>
  </si>
  <si>
    <t>Materiales, útiles y equipos</t>
  </si>
  <si>
    <t>Material impreso</t>
  </si>
  <si>
    <t>Productos Alimenticios (Cocina)</t>
  </si>
  <si>
    <t>Útensilio de cocina( Cafetera, licuadoras, etc.)</t>
  </si>
  <si>
    <t>Material Electrico (Cables)</t>
  </si>
  <si>
    <t>Articulos Metalicos (Tornillos)</t>
  </si>
  <si>
    <t>Otros Materiales (Pintura)</t>
  </si>
  <si>
    <t>Productos Textiles (Manteles)</t>
  </si>
  <si>
    <t>Blancos y otros productos (Cubre Manteles)</t>
  </si>
  <si>
    <t>Arrendamientos de  sillas, toldos</t>
  </si>
  <si>
    <t>Gastos Ceremonial</t>
  </si>
  <si>
    <t>Microfonos</t>
  </si>
  <si>
    <t>Otros Mobiliarios (Podium)</t>
  </si>
  <si>
    <t>Biene muebles, inmuebles</t>
  </si>
  <si>
    <t>Dia de reyes</t>
  </si>
  <si>
    <t>Dia del niño</t>
  </si>
  <si>
    <t>Fiestas Nextipack</t>
  </si>
  <si>
    <t>Informe de Gobierno</t>
  </si>
  <si>
    <t>Ormantacion Patrias</t>
  </si>
  <si>
    <t>Cena de Rebozo</t>
  </si>
  <si>
    <t>Verbena y Grito de independencia</t>
  </si>
  <si>
    <t>Fiestas Patrias Delegaciones</t>
  </si>
  <si>
    <t>Fiestas Patrias las Aguilas</t>
  </si>
  <si>
    <t>Ornamentacion Navideñas</t>
  </si>
  <si>
    <t>Navidad Plaza de las Americas</t>
  </si>
  <si>
    <t>Regalos Navidad</t>
  </si>
  <si>
    <t>Desarrollo de eventos del ayuntamiento</t>
  </si>
  <si>
    <t>Inventario de Emisiones GEI</t>
  </si>
  <si>
    <t>Mérito Ambiental</t>
  </si>
  <si>
    <t>Programa Educación Ambiental</t>
  </si>
  <si>
    <t>DIAGNOSTICO DE LA GESTIÓN DE RESIDUOS DEL MUNICIPIO</t>
  </si>
  <si>
    <t>GESTIÓN INTEGRAL DE RESIDUOS</t>
  </si>
  <si>
    <t>SOCIALIZACIÓN DE GESTION INTEGRAL DE RESIUDOS</t>
  </si>
  <si>
    <t>HELICOPTERO CUIDADO Y PROTECCIÓN DE AREA NATURALES PROTEGIDAS</t>
  </si>
  <si>
    <t xml:space="preserve">FORTALECIMIENTO INSTITUCIONAL </t>
  </si>
  <si>
    <t>FUNCIONALIDAD DE LA OFICINA</t>
  </si>
  <si>
    <t>HORAS EXTRAS LABORADAS</t>
  </si>
  <si>
    <t>APLICACIÓN DIGITAL DE FOLIOS DE INFRACCIÓN</t>
  </si>
  <si>
    <t>ELABORACIÓN DE PLANOS</t>
  </si>
  <si>
    <t>CARTAS DERECHOS DE PEATON</t>
  </si>
  <si>
    <t>EJECUCIÓN SOLUCIÓN</t>
  </si>
  <si>
    <t>BALIZAMIENTO</t>
  </si>
  <si>
    <t>ACREDITACIONES PARA PERSONAS CON DISCAPACIDAD</t>
  </si>
  <si>
    <t>DICTAMINACIÓN</t>
  </si>
  <si>
    <t>NUEVA INFRAESTRUCTURA (NO INCLUYE OBRA PÚBLICA)</t>
  </si>
  <si>
    <t>UNIFORMES AGENTES DE MOVILIDAD</t>
  </si>
  <si>
    <t>DISFRACES, PLAYERAS, MASCARAS, MALLAS, ETC.</t>
  </si>
  <si>
    <t>APLICACIÓN DE FOLIOS DE INFRACCIÓN</t>
  </si>
  <si>
    <t xml:space="preserve">APLICACIÓN DE APERCIBIMIENTOS </t>
  </si>
  <si>
    <t>ELABORACIÓN E IMPRESIÓN DE NOTIFICACIONES</t>
  </si>
  <si>
    <t>LUCHADORES VIALES</t>
  </si>
  <si>
    <t>EDUCAVIAL Y BICIESCUELA</t>
  </si>
  <si>
    <t>MANTENIMIENTO DE EQUIPO</t>
  </si>
  <si>
    <t>CAPTURA DE FOLIOS DE INFRACCIÓN AL SISTEMA DE PARQUIMETROS Y VERIFICACIÓN DE INFORMACIÓN PARA RESOLVER INCONFORMIDADES</t>
  </si>
  <si>
    <t xml:space="preserve">Articulos de papeleria </t>
  </si>
  <si>
    <t xml:space="preserve">Formatos, e impresiones </t>
  </si>
  <si>
    <t>Compra de material, jabon, cloro, papel higienico, sanitas, limpiador aromatico, jabon para manos, bolsa de basura  etc.</t>
  </si>
  <si>
    <t xml:space="preserve">Compra de material didáctico y matarial educativo </t>
  </si>
  <si>
    <t>Compra de alimentos necesarios tales como arroz, huevo, cereales, verduras, fruta, etc.</t>
  </si>
  <si>
    <t>Compra de alimentos balanceados, alfalfa y croquetas para perros y gatos.</t>
  </si>
  <si>
    <t>Compra de cuchillos, chiras, sartenes, casuelas y cucharas.</t>
  </si>
  <si>
    <t>Compra de lamparas, focos y tubos fluorescentes</t>
  </si>
  <si>
    <t>Para la compra de alambres, clavos,tornillos  y acero</t>
  </si>
  <si>
    <t>Compra de medicamentos y  productos farmacéuticos</t>
  </si>
  <si>
    <t xml:space="preserve">Compra de Jeringas, sutura, algodón, e instrumental medico </t>
  </si>
  <si>
    <t xml:space="preserve">Material necesario para analisis y copros de los animales </t>
  </si>
  <si>
    <t>Laminas para proteger del clima para animales</t>
  </si>
  <si>
    <t>Compra de pantalones, playeras, filipinas, overoles, batas de intendencia</t>
  </si>
  <si>
    <t>Impermiables y botas de hule y botas de seguridad</t>
  </si>
  <si>
    <t>Compra de manta quirurgica</t>
  </si>
  <si>
    <t>Compra de colchonetas</t>
  </si>
  <si>
    <t>Compra e Herramientas</t>
  </si>
  <si>
    <t>Compra de candados y chapas</t>
  </si>
  <si>
    <t>Cuchillas para maquinas de rasurar</t>
  </si>
  <si>
    <t>Servicio de capacitación</t>
  </si>
  <si>
    <t>Lonas y Dipticos y folletos impresos</t>
  </si>
  <si>
    <t>Servicios de estudios y analisis de laboratorio</t>
  </si>
  <si>
    <t>Servicio de recolección de residuos infecciosos</t>
  </si>
  <si>
    <t>Videocamaras</t>
  </si>
  <si>
    <t xml:space="preserve">Compra de  equipo </t>
  </si>
  <si>
    <t>Compra de Equipo clinico</t>
  </si>
  <si>
    <t xml:space="preserve">Desbrozadoras, y sopladoras </t>
  </si>
  <si>
    <t xml:space="preserve">Rifle y pistolas de dardos </t>
  </si>
  <si>
    <t>Organizar la documentación por colonia, para evitar extravío de documentos</t>
  </si>
  <si>
    <t>Indispensble como herramienta de trabajo de acceso inmediato de informacion; para el cronograma de actividades diaria</t>
  </si>
  <si>
    <t>Para identificacion institucional ante la ciudadania, lo que permitira generar  confianza con esta.</t>
  </si>
  <si>
    <t>Para mostrar una imagen institucional ante la ciudadania, lo que permitira generar  confianza con esta.</t>
  </si>
  <si>
    <t>Para proteccion solar en campo, ya que el trabajo en calle es exaustivo</t>
  </si>
  <si>
    <t>Para protegerse en el temporal de lluvia, pricipalmente la documentacion y/o equipos tecnologicos que se tengan en el momento</t>
  </si>
  <si>
    <t>Para el traslado de documentacion e insumos necesarios para el trabajo en campo</t>
  </si>
  <si>
    <t>Facilita el caminar en las colinas con topografias irregulares y evita algun tipo de accidente o lesion por lo complicado de los caminos o brechas</t>
  </si>
  <si>
    <t>Visualizacion de los programas de trabajo en campo, mediante un sistema para geo referenciar a tiempo real las actividades, para comunicación en video con instancias de participacion social</t>
  </si>
  <si>
    <t>Para dar capacitaciones al equipo de organización, socializar tablas y contenidos de trabajo. Así mismo para las exposiciones de plamneacion y coordinacion de actividades en campo y oficina</t>
  </si>
  <si>
    <t>Para ver de manera clara y eficaz las proyecciones de trabajo en la oficina.</t>
  </si>
  <si>
    <t xml:space="preserve">Para el desarrollo de las mesas de trabajo de Organización y coordinacion de las acticidades </t>
  </si>
  <si>
    <t>Para las sesiones informativas o reuniones de exposicion de diferentes tematicas con la ciudadania en sus colonias</t>
  </si>
  <si>
    <t xml:space="preserve">HERRAMIENTAS NECESARIAS PARA CUMPLIR CON LAS FUNCIONES INTRINSÉCAS DE LA DIRECCIÓN. </t>
  </si>
  <si>
    <t>REPARACIÓN Y MANTENIMEINTO DE EQUIPO TOPOGRAFÍCO</t>
  </si>
  <si>
    <t>PAPEL SEGURIDAD</t>
  </si>
  <si>
    <t>INSUMOS NECESARIOS PARA LAS FUNCIONES ADMINISTRATIVAS</t>
  </si>
  <si>
    <t>COMPRA DE INSUMOS COMO TINTA VARIOS COLORES, TONER Y CABEZALES PARA PLOTTER; ESTO  SE NECESITA PARA DAR RESPUESTA A: SOLICITUDES DE LA CIUDADANIA, ARCHIVO CARTOGRAFICO Y BASE DE DATOS DE INFORMACION GEOGRAFICA, IMPRESIÓN DE PLANOS PARA SOLICITUDES DE AUDITORIAS DEL ESTADO Y MUNICIPALES, PARA PROYECTOS DE URBANIZACIÓN E INTEGRACIÓN URBANA.</t>
  </si>
  <si>
    <t>IMPRESIÓN DE PLANOS PARA LOS DICTAMÉNES</t>
  </si>
  <si>
    <t>CONTAR CON LOS INSUMOS NECESARIOS PARA EL ADECUADO FUNCIONAMIENTO ADMINISTRATIVO DE LA COORDINACIÓN.</t>
  </si>
  <si>
    <t>APOYO AL PERSONAL  QUE REALIZA FUNCIONES QUE NO CORRESPONDEN A SU NOMBRAMIENTO</t>
  </si>
  <si>
    <t>MATERIAL NECESARIO PARA LA LIMPIEZA DE LAS INSTALACIONES DE LA COORDIANCIÓN ASÍ COMO DE SUS DIRECCIONES.</t>
  </si>
  <si>
    <t>IMPRESIÓN DE LONAS Y POSTERS PARA LOS PROGRAMAS QUE SE MANEJAN EN LA COORDINACIÓN</t>
  </si>
  <si>
    <t>COFFE BREAK Y ALIMENTOS QUE SE OFRECEN EN REUNIONES Y CONSEJOS QUE PRESIDE LA COORDINACIÓN</t>
  </si>
  <si>
    <t xml:space="preserve">PRESEA QUE SE ENTREGA A LOS GANADORES DEL MÉRITO AMBIENTAL </t>
  </si>
  <si>
    <t>PROYECTOS DE SEGUIMIENTO DE PLANES PARCIALES Y POEL</t>
  </si>
  <si>
    <t xml:space="preserve">Estación de trabajo digital para soldar y desoldar </t>
  </si>
  <si>
    <t xml:space="preserve">Maletín de herramientas para sitio. </t>
  </si>
  <si>
    <t>Kit de rollos de soldadura de 60% sn y torres.</t>
  </si>
  <si>
    <t>Kit de herramientas pata laboratorio de radios.</t>
  </si>
  <si>
    <t>Sacabocado para montaje de antena.</t>
  </si>
  <si>
    <t>Repuesto de segueta sacabocado.</t>
  </si>
  <si>
    <t>Lámpara de led en correa frontal con lente de aumento.</t>
  </si>
  <si>
    <t>Banco de baterías para reemplazo de los equipos ubicados en el sitio de cerro alto, cerro del tequila y cerro del 4</t>
  </si>
  <si>
    <t>Equipo laboratorio, analizador de espectro en sistemas de radios digitales.</t>
  </si>
  <si>
    <t>Batería para taladro</t>
  </si>
  <si>
    <t xml:space="preserve">1 Equipo repetidor digital, para instalación en el Cerro Alto </t>
  </si>
  <si>
    <t xml:space="preserve">90 Radios portátiles digitales sin localizador satelital </t>
  </si>
  <si>
    <t>18 Radios portátiles ejecutivos con localizador satelital</t>
  </si>
  <si>
    <t>12 Radios móviles digitales  con localizador satelital.</t>
  </si>
  <si>
    <t xml:space="preserve">23 Radios móviles digitales sin localizador satelital </t>
  </si>
  <si>
    <t>5 Radios bases digitales.</t>
  </si>
  <si>
    <t>Equipo de cómputo, sistema de monitoreo GPS.</t>
  </si>
  <si>
    <t>1229 Baterías de alta capacidad</t>
  </si>
  <si>
    <t>91 Baterías de alta capacidad</t>
  </si>
  <si>
    <t>50 Micrófono / audífono para radio portátil.</t>
  </si>
  <si>
    <t>4 Actualización a Licencias de ArcGIS Desktop y ArcGIS 3D Analyst.</t>
  </si>
  <si>
    <t>Software de plataforma multifinalitaria GIS web móvil, para la recolección, almacenamiento, análisis,  procesamiento de información georeferenciada.</t>
  </si>
  <si>
    <t>20 Tablets para uso de aplicativo móvil</t>
  </si>
  <si>
    <t>Servicio de actualización Cartográfica con drones,  60 km2 al año  (vuelo, procesamiento, ortofoto y restitución)</t>
  </si>
  <si>
    <t>Convenio ERMEX (costo anual.)</t>
  </si>
  <si>
    <t>2 GPS Submétricos ($32,480.00 c/u)</t>
  </si>
  <si>
    <t>1 Estación total  láser Leica TS-06-5" R-500</t>
  </si>
  <si>
    <t>Impresora HP DesignJet T1700dr de 44” PostScript  
(Escaneo y copia planos)</t>
  </si>
  <si>
    <t>4 Equipos de cómputo tipo WorkStation con monitores de 24"</t>
  </si>
  <si>
    <t xml:space="preserve">Servicio de Call Center para operadora telefónica </t>
  </si>
  <si>
    <t>Sistema para Recursos Humanos Eslabón</t>
  </si>
  <si>
    <t>Renta de alojamiento y mantenimiento de repetidores a BEFETEL en cerro Alto</t>
  </si>
  <si>
    <t>Renta de alojamiento y mantenimiento de repetidores a UNICOM  en cerro del tequila</t>
  </si>
  <si>
    <t>Mantenimiento y soporte de Data Center</t>
  </si>
  <si>
    <t>Estrasol, mantenimiento de los quioscos e islas</t>
  </si>
  <si>
    <t>Renovación certificado de seguridad SSL</t>
  </si>
  <si>
    <t xml:space="preserve">Servicio de tienda en línea para descargar aplicativos del Gobierno Municipal en Itunes </t>
  </si>
  <si>
    <t>Servicio de tienda en línea para descargar aplicativos del Gobierno Municipal en Android</t>
  </si>
  <si>
    <t>Ipad, Tablets</t>
  </si>
  <si>
    <t>Licencias de Software</t>
  </si>
  <si>
    <t>Compra de vuelos para eventos y congresos de la CONAMER</t>
  </si>
  <si>
    <t>Pago de servicio de traslado terrestre para los eventos que desarrolla al CONAMER en el 2019</t>
  </si>
  <si>
    <t>Pago de servicios de hospedaje y alimentación en los congresos desarrollados por la CONAMER</t>
  </si>
  <si>
    <t>Contratación de auditoría de tercera parte y certificación en la norma ISO 9001/2015</t>
  </si>
  <si>
    <t>Se requieren personificadores, pines, plumas con impresión, caballetes con protocolo de atención</t>
  </si>
  <si>
    <t>Se requieren la compra de algunos elementos tecnológicos para el proyecto Gatos negros, como: Cargadores,  bocinas, USB, entre otros</t>
  </si>
  <si>
    <t>Licenciamiento anual del software QuicktapSurvey (5 licencias actuales)</t>
  </si>
  <si>
    <t>110 Licencias Software Antivirus</t>
  </si>
  <si>
    <t>Póliza de mantenimiento para el sistema de cámara de video vigilancia CCTV Urbano</t>
  </si>
  <si>
    <t xml:space="preserve">Renovación de la infraestructura tecnológica que soporta el sistema de video vigilancia CCTV Urbano </t>
  </si>
  <si>
    <t>Enlace de fibra óptica alterno</t>
  </si>
  <si>
    <t>Renovación  de Telefonía Municipal</t>
  </si>
  <si>
    <t>Renovación Equipo de Red del Municipio</t>
  </si>
  <si>
    <t>Refacciones y accesorios para equipos de cómputo portátiles y de escritorio</t>
  </si>
  <si>
    <t>Renta de equipo de impresión y copiado</t>
  </si>
  <si>
    <t>Material para cableado e instalaciones</t>
  </si>
  <si>
    <t>Soporte técnico y actualización de la herramienta Service Desk x 3 meses</t>
  </si>
  <si>
    <t>2000 Licencias Microsoft Office x 1 año</t>
  </si>
  <si>
    <t>18 Licencias Adobe x 1 año</t>
  </si>
  <si>
    <t>30 Licencias AUTOCAD x 1 año</t>
  </si>
  <si>
    <t>2 Licencias CorelDraw x 1 año</t>
  </si>
  <si>
    <t>2650 Cuentas de Correo de Microsoft</t>
  </si>
  <si>
    <t>Adquisición de 200 equipos de cómputo</t>
  </si>
  <si>
    <t>300 Compra de Teléfonos</t>
  </si>
  <si>
    <t>450 Licencias Software Antivirus</t>
  </si>
  <si>
    <t>Consumible para Plotter</t>
  </si>
  <si>
    <t>Ciudapp</t>
  </si>
  <si>
    <t xml:space="preserve">SAC  </t>
  </si>
  <si>
    <t>Geoware</t>
  </si>
  <si>
    <t>Sigob / Sir</t>
  </si>
  <si>
    <t xml:space="preserve">5 Licencia GEV Catastro </t>
  </si>
  <si>
    <t>INSUMOS Y CONSUMIBLES DE COMPUTO</t>
  </si>
  <si>
    <t>FORMAS VALORADAS, FORMATOS OFICIALES E IMPRESIÓN DE CAMINEROS</t>
  </si>
  <si>
    <t>OPERATIVOS ESPECIALES, EVENTOS MASIVOS Y HORARIOS ESPECIALES</t>
  </si>
  <si>
    <t>HERRAMIENTAS PARA PERSONAL DE RASTROS EN TECNICA</t>
  </si>
  <si>
    <t>CABLES, MULTICONTACTOS, CONEXCIONES, APAGADORES</t>
  </si>
  <si>
    <t>INSUMOS PARA LIMPIEZA DE SANITARIOS</t>
  </si>
  <si>
    <t>UNIFORMES COMPLETOS PARA TODA LA SEMANA DEL PERSONAL OPERATIVO</t>
  </si>
  <si>
    <t>PARA PERSONAL DE CONSTRUCCION, TECNICA Y HORARIOS ESPECIALES</t>
  </si>
  <si>
    <t>MACUILAS PARA PERSONAL OPERATIVO DE LOS TRES TURNOS</t>
  </si>
  <si>
    <t>CORTINAS PARA EDIFICIO Y OFICINAS</t>
  </si>
  <si>
    <t>CONSERVACION DEL MOBILIARIOS DE OFICINA</t>
  </si>
  <si>
    <t>CONSERVACION DEL EQUIPO DE COMPUTO</t>
  </si>
  <si>
    <t>ACCESORIOS DEL PARQUE VEHICULAR</t>
  </si>
  <si>
    <t>CONSERVACION CON REFACCIONES PARA EQUIPOS MENORES</t>
  </si>
  <si>
    <t>CONTRATACION PAQUETE DE DATOS NUEVO SISTEMA DE INFRACCIONES</t>
  </si>
  <si>
    <t>EVENTOS ESPECIALES Y/O MASIVOS</t>
  </si>
  <si>
    <t>FOTOCOPIADORAS FALTA EN AREA TECNICA Y JURIDICO</t>
  </si>
  <si>
    <t>CAPACITACION ESPECIALIZADA EN AREA DE JURIDICO, CONSTRUCCION, TECNICA E INFORMATICA</t>
  </si>
  <si>
    <t>RETIRO Y MANIOBRAS DE ANUNCIOS ESPECTACULARES, ANTENAS Y ESTRUCTURAS METALICAS</t>
  </si>
  <si>
    <t>COMPUTADORAS E IMPRESORA A COLOR PARA CREDENCIALES DE INSPECTORES</t>
  </si>
  <si>
    <t>CCTV, ALARMA PARA EDIFICIO, ALMACENES Y AREA DE ESTACIONAMIENTO</t>
  </si>
  <si>
    <t>RESPALDO Y CARGA DE TRANSPORTE ELECTRICO</t>
  </si>
  <si>
    <t>SONOMETROS, TERMOMETROS LASER, EQUIPO PARA AREA DE CONSTRUCCION</t>
  </si>
  <si>
    <t>SISTEMA DE CONTROL DE INVENTARIOS Y ALMACENES (DECOMISOS) Y ACTAS</t>
  </si>
  <si>
    <t>Atención a solicitudes de reparación/ servicios menores en edificios públicos</t>
  </si>
  <si>
    <t>Servicio de intendencia en los edificios público</t>
  </si>
  <si>
    <t>Distribución de garrafones de agua todas las dependencias del municipio.</t>
  </si>
  <si>
    <t>Atención a solicitudes de remodelación y/o servicio mayor en edificios públicos</t>
  </si>
  <si>
    <t>Mantenimiento a extintores de unidad basílica Presidencia y Otras Areas</t>
  </si>
  <si>
    <t>Servicio de Fumigación en los inmuebles municipales</t>
  </si>
  <si>
    <t>Reservación de auditorios</t>
  </si>
  <si>
    <t xml:space="preserve">impresión de vales </t>
  </si>
  <si>
    <t>paileria para reparacion de vehiculos incluye soldadura y laminas, por lo general este servicio se brinda a los camiones de aseo publico</t>
  </si>
  <si>
    <t>COMPRA DE ARTICULOS PARA REPARACION DE CAJAS HIDRAULICAS DE LOS CAMIONES</t>
  </si>
  <si>
    <t xml:space="preserve">surtir botiquin en cada area para cualquier contingencia presentada, debido a que se manejan quimicos y herramienta </t>
  </si>
  <si>
    <t>compra de aceites y lubricantes para los vehiculos ,este servicio se presenta de acuerdo al diagnostico o cuando se solicita por medio de las dependencia</t>
  </si>
  <si>
    <t>compra de uniformes, por imagen para el personal ya que se dañan por las grasas y el uso rudo que les da debido a la reparacion de vehiculos</t>
  </si>
  <si>
    <t>COMPRA DE VESTUARIO 2 VECES POR AÑO DE ACUERDO A LAS POLITICAS DE FRANQUICIAS PEMEX</t>
  </si>
  <si>
    <t>por seguridad del perdonal que les debe proporcionar el equipo debido para realizar la reparacion de vehiculos</t>
  </si>
  <si>
    <t>ARTICULOS PARA PRETECCION PERSONAL E IMPERMIABLES.</t>
  </si>
  <si>
    <t>compra de herramientas,debido a que con el uso que se les da al reparar los vehiculos sufren desgaste</t>
  </si>
  <si>
    <t>compra de refacciones, se pretende cambiar las llantas de las unidades de aseo publico al igual que tener un amplio stock refacciones en almacen para reparacionde vehiculos.</t>
  </si>
  <si>
    <t>COMPRA DE ACCESORIOS PARA ESTACINES ABASTECEDORAS.</t>
  </si>
  <si>
    <t>SISTEMA OPERATIVO CONTROLNET</t>
  </si>
  <si>
    <t>para servicios preventivos de vehiculos al igual que sus respectivas verificaciones con hologramas incluyendo motos y patrullas. Cabe mencionar que en aseo publico cuentan con 550 vehiculos diesel para servicio lo que implica un gasto de 14 millones,servicio de patrullas 8 millones, servicio de motocicletas 2 millones y 2.5 millones de 90 posibles unidades de seguridad publica.</t>
  </si>
  <si>
    <t>traslado de aceites y lubricantes desechados de los vehiculos</t>
  </si>
  <si>
    <t>LIMPIEZA ECOLOGICA TRIMESTRAL PARA CUMPLIR CON ESTANDARIZACION PEMEX</t>
  </si>
  <si>
    <t>tramite de Verificacion vehicular</t>
  </si>
  <si>
    <t>COMPRA DE HERRAMIENTAS DE USO RUDO, LABORATORIO DE DIESEL, PRENSAS, MAQUINAS PARA SOLDAR, ENTRE OTRAS ARTICULOS, YA QUE EL EQUIPO CON EL QUE SE CUENTA YA NO ESTA EN BUENAS CONDICIONES NI APTO PARA LABORAR</t>
  </si>
  <si>
    <t>COMPRA DE PLANTAS PARA CUMPLIR CON ESTANDARIZACION PEMEX</t>
  </si>
  <si>
    <t>Tóner para impresoras a color</t>
  </si>
  <si>
    <t>SERVICIO INTEGRAL VAMOS COMERCIANDO</t>
  </si>
  <si>
    <t>ARRENDAMIENTO DE STAND VAMOS COMERCIANDO</t>
  </si>
  <si>
    <t>3 SCANNER DE ALTA VELOCIDAD</t>
  </si>
  <si>
    <t>SOFTWARE PARA TRANSCRIBIR AUDIOS CON USO DE CLOUD</t>
  </si>
  <si>
    <t>equipo de grabación con micrófonos ambientales para audios en sala de juntas</t>
  </si>
  <si>
    <t>Equipamiento en diversas oficinas como son Bibliotecas, Delegaciones, Agencias, Comunidad Digna, Registro Civil (s).</t>
  </si>
  <si>
    <t>Apoyo de emergencias para diversas operativas (Mamparas, cama, estufa, colchonetas, parrilla, burro de planchar, atril, biombo, etc.)</t>
  </si>
  <si>
    <t>Apoyo de emergencias para oficinas (Bandera, ventilador, enfriador, frigobar, guillotina, engargoladora, etc.)</t>
  </si>
  <si>
    <t>Apoyo de emergencias para oficinas operativas. (Camara fotografica, videocamara, pantalla, lente, etc.)</t>
  </si>
  <si>
    <t>Vestuario y equipo de Seguridad; personal operativos que laboran en bodega recibiendo bienes en mal estado, deshecho, estibandolos y haciendo entrega de los mismos.</t>
  </si>
  <si>
    <t>Materiales y útiles de impresión y reproducción/ Proyecto 026 Alta de vehiculos en inventario oficial</t>
  </si>
  <si>
    <t>Material impreso e información digital/ Proyecto 026 Alta de vehiculos en inventario oficial</t>
  </si>
  <si>
    <t>Impuestos y derechos/ Proyecto 026 Alta de vehiculos en inventario oficial</t>
  </si>
  <si>
    <t xml:space="preserve">Impuestos y derechos/ Proyecto 097 Baja de Vehículos en inventario oficial </t>
  </si>
  <si>
    <t xml:space="preserve">Otros gastos por responsabilidades/ Proyecto 0370 Integración de Expedientes para requerir el pago de Deducibles </t>
  </si>
  <si>
    <t>Impuestos y derechos/ Proyecto0386 Liberación de Vehículos</t>
  </si>
  <si>
    <t>Arrendamiento de Equipo de transporte/ Servicio de Gruas</t>
  </si>
  <si>
    <t xml:space="preserve">Impuestos y derechos/ Proyecto 0656 Trámite anual para refrendos </t>
  </si>
  <si>
    <t>Equipo para el correcto desempeño del personal operativo en cuanto a la instalacion de letreros propiedad municipal y demas tareas para coadyuvar a la recuperacion de un inmueble y preservar la propiedad Municipal</t>
  </si>
  <si>
    <t>Para dar respuesta a la solicitud de diversas Dependencias sobre el valor comercial de predios, los cuales se pretendan llevar diversos tramites administrativos y/o Acuerdos de Ayuntamiento</t>
  </si>
  <si>
    <t>Apoyo a oficinas que realizan impresiones en grandes dimensiones (planos, mapas, etc.)</t>
  </si>
  <si>
    <t>mantenimiento, calibracion y reparacion del equipo utilizado para la realizacion de trabajos topograficos para dar un certero seguimiento a las solicitudes de diversas Dependencias, para la demarcacion de predios propiedad Municipal, y remision de dichos trabajos</t>
  </si>
  <si>
    <t>Resulta necesario cubrir honorarios de los Notarios y profesionistas externos que presten sus servicios al Municipio por conducto de esta Unidad de Patrimonio, a fin de protocolizar las compraventas de inmuebles.</t>
  </si>
  <si>
    <t xml:space="preserve">Resulta necesario cubrir honorarios de los Notarios y profesionistas externos que presten sus servicios al Municipio por conducto de esta Unidad de Patrimonio, a fin de protocolizar las compraventas de inmuebles. En especifico cuando sea donaciones </t>
  </si>
  <si>
    <t xml:space="preserve">Resulta necesario cubrir honorarios de los Notarios y profesionistas externos que presten sus servicios al Municipio por conducto de esta Unidad de Patrimonio, a fin de protocolizar las compraventas de inmuebles. En especifico cuando sea donaciones lisa y llana </t>
  </si>
  <si>
    <t>Dado que no contamos en muchas ocasiones con la maquinaria de reproducción de diversos documentos resulta necesario acudir a establecimientos que cuenten con ellos, resultando necesario cubrir los gastos que por ello se generen</t>
  </si>
  <si>
    <t>Por instrucciones del Pleno o por necesidad de la unidad resulta necesario contratar peritos valuadores a fin de obtener avalúos específicos de inmuebles municipales o respecto de los predios propiedad particular que quiera adquirir el Municipio, siendo esta partida para cubrir los honorarios de los profesionistas en valuación</t>
  </si>
  <si>
    <t xml:space="preserve">Por instrucciones del Pleno o por necesidad de la unidad resulta necesario contratar peritos valuadores a fin de obtener avalúos específicos de inmuebles municipales o respecto de los predios propiedad particular que quiera adquirir el Municipio, siendo esta partida para cubrir los honorarios de los profesionistas en valuación, en especifico cuando sea por medio de donación </t>
  </si>
  <si>
    <t xml:space="preserve">Por instrucciones del Pleno o por necesidad de la unidad resulta necesario contratar peritos valuadores a fin de obtener avalúos específicos de inmuebles municipales o respecto de los predios propiedad particular que quiera adquirir el Municipio, siendo esta partida para cubrir los honorarios de los profesionistas en valuación, en especifico cuando sea por medio de donación lisa y llana </t>
  </si>
  <si>
    <t xml:space="preserve">Esta cantidad resulta necesaria a fin de poder adquirir los terrenos propiedad particular que el Pleno ordene </t>
  </si>
  <si>
    <t>Esta cantidad resulta necesaria a fin de poder adquirir inmuebles (Que no se pueda catalogar como terrenos) por instrucción del Pleno</t>
  </si>
  <si>
    <t>Compra de Toners para la impresión de gafetes para los empleados</t>
  </si>
  <si>
    <t>Compra de insumos para Coffee Breaks en curso de inducción para contratación de inspectoras multimodales</t>
  </si>
  <si>
    <t>Medicamentos para surtir los vales a los empleados derivados de un riesgo de trabajo</t>
  </si>
  <si>
    <t>Suminsitros medicos tales como tornillos, ferulas, placas, etc. del personal por riesgo de trabajo</t>
  </si>
  <si>
    <t>Renta de equipo médico para el tratamiento médico de los trabajadores</t>
  </si>
  <si>
    <t>Pago del Dictamen Fiscal del IMSS deacuerdo a al Ley del seguro social ya que se paga la parte correspondiente al 2017 y 2018 ademas de Contratación de consultoría para asesorias fiscales para la Unidad de Nóminas RH</t>
  </si>
  <si>
    <t xml:space="preserve">Paquete de Movimientos Afiliatorios Sistemea IDSE </t>
  </si>
  <si>
    <t>Impresión de formatos oficiales de Carta Designación de Beneficiarios y Carta Convenio e Impresión de carteles e invitaciones oficiales</t>
  </si>
  <si>
    <t>Pago de servicios de rehabilitaciones derivadas de riesgos de trabajo además de la contratación de una empresa que elabore lo exámenes psicométricos para la campaña de contratación de inspectoras multimodales segunda fase.</t>
  </si>
  <si>
    <t>Contratación de servicio de alimentos para la ceremonia de entrega de reconocimientos por antigüedad al personal.</t>
  </si>
  <si>
    <t>Para dar cumplimiento al ordenamiento por el  Tribunal, validado por las areas jurídicas y evitar sanciones por parte de dicha entidad para pagar, penas, multas, actualizaciones y recargos de laudos ante IPEJAL.</t>
  </si>
  <si>
    <t>Entrega de Vale de juguetes, día de la madre, premio de antigüedad, utiles escolares conforme a las Condiciones Generales.</t>
  </si>
  <si>
    <t>Apoyo pagos a los 8 sindicatos por conceptos de vales de útiles, día de la madre y día del servidor público</t>
  </si>
  <si>
    <t>Requerida para el desahogo de los trabajos propios de la Dirección de Recursos Humanos y las presentaciones de información porporcionadas al Alcalde y Jefe de Gabinete.</t>
  </si>
  <si>
    <t xml:space="preserve">Compra de papeleria para la Coordinacion y la Unidad de Control Gestion </t>
  </si>
  <si>
    <t>Viajes de Trabajo del Coordinador</t>
  </si>
  <si>
    <t>Suscripiones periodicos, placas, señaletica</t>
  </si>
  <si>
    <t>Impresos</t>
  </si>
  <si>
    <t>Encuestas</t>
  </si>
  <si>
    <t>Difusión publicidad TV, Radio, Prensa</t>
  </si>
  <si>
    <t>Euzen, covacha, (papirolas, FIL, exposiciones)</t>
  </si>
  <si>
    <t>Revelado fotografias</t>
  </si>
  <si>
    <t>Pauta y estrategia internet</t>
  </si>
  <si>
    <t>Monitoreo</t>
  </si>
  <si>
    <t>Cámaras</t>
  </si>
  <si>
    <t>CAPACITACIÓN</t>
  </si>
  <si>
    <t>UNIFORMES INGRESOS</t>
  </si>
  <si>
    <t>RECUPERACIÓN ISR</t>
  </si>
  <si>
    <t>POLIZA DE SEGUROS DE GASTOS MEDICOS MAYORES POLICIAS</t>
  </si>
  <si>
    <t xml:space="preserve">ARTÍCULOS DE PAPELERÍA, CAJAS DE ARCHIVO PARA ARCHIVO </t>
  </si>
  <si>
    <t>DISCOS COMPACTOS CD Y DVD</t>
  </si>
  <si>
    <t xml:space="preserve">CINTA DE ACORDONAR, FORMATOS IPH, IMPRESOS </t>
  </si>
  <si>
    <t>MATERIAL DE LIMPIEZA C5</t>
  </si>
  <si>
    <t>JUEGO DE GOLPES Y BAQUETAS  (Banda de guerra)</t>
  </si>
  <si>
    <t>ALIMENTO PARA PERROS Y CABALLOS</t>
  </si>
  <si>
    <t>ARENA, GRAVA, LADRILLOS</t>
  </si>
  <si>
    <t xml:space="preserve">CEMENTO GRIS Y BLANCO </t>
  </si>
  <si>
    <t>CAL Y YESO</t>
  </si>
  <si>
    <t>MADERA</t>
  </si>
  <si>
    <t>VIDRIO (NO REEMPLAZO DE PUERTAS DE VIDRIO)</t>
  </si>
  <si>
    <t>CABLE, APAGADORES, CONECTORES, LAMPARAS</t>
  </si>
  <si>
    <t xml:space="preserve">CLAVOS TORNILLOS </t>
  </si>
  <si>
    <t>PINTURA, ESMALTES THINNER</t>
  </si>
  <si>
    <t>MEDICAMENTO PARA HUMANOS Y ANIMALES</t>
  </si>
  <si>
    <t xml:space="preserve">MATERIALES DE CURACIÓN PARA HUMANOS Y ANIMALES Y PROYECTOS ESPECIALES </t>
  </si>
  <si>
    <t>MATERIALES PARA DACTILOSCOPÍA  (UPCP)</t>
  </si>
  <si>
    <t>TUBOS PVC</t>
  </si>
  <si>
    <t>TURBOSINA Y LUBRICANTES</t>
  </si>
  <si>
    <t>PRENDAS DE PROTECCIÓN, TRAJES DE AJITACIÓN (CANINOS)</t>
  </si>
  <si>
    <t>ARTÍCULOS DEPORTIVOS/ MUJER SEGURA</t>
  </si>
  <si>
    <t xml:space="preserve">CASCOS DE CICLOS Y ACCESORIOS PARA BICIS Y PARA LA PROPIA ACTIVIDAD </t>
  </si>
  <si>
    <t>HERRAMIENTAS Y ACCESORISO DE ENTRENAMIENTO PARA PERROS</t>
  </si>
  <si>
    <t>CANDADOS CHAPAS, FERRETERÍA</t>
  </si>
  <si>
    <t>AROMAS PARA ENTRENAMIENTO DE PERROS/ANTENAS /BATERIAS</t>
  </si>
  <si>
    <t xml:space="preserve">DISCOS DUROS EXTERNOS </t>
  </si>
  <si>
    <t>HILO PARA DESBROZADORA</t>
  </si>
  <si>
    <t>SERVICIO DE GPS 130 MOTOS Y 400 PATRULLAS/ PULSOS DE VIDA</t>
  </si>
  <si>
    <t>INSTALACIÓN DE INTERNET, SOLICITUD DE C5</t>
  </si>
  <si>
    <t xml:space="preserve">ENVÍO DE PAQUETERÍA </t>
  </si>
  <si>
    <t>CAPACITACIÓN DE ALTA ESPECIALIDAD</t>
  </si>
  <si>
    <t>PRUEBAS TOXICOLOGICAS</t>
  </si>
  <si>
    <t xml:space="preserve">TRIPTICOS, DIPTICOS, BANER´S, FOTOS </t>
  </si>
  <si>
    <t>RENTA DE UN DRONE</t>
  </si>
  <si>
    <t>COMPLEMENTO DE TURBOSINA</t>
  </si>
  <si>
    <t>RECARGA DE EXTINTORES VUELOS, VEHICULOS Y PROYECTO AUTORIZADO POR PROTECCION CIVIL Y BOMBEROS DE LOS 11 EDIFICIOS</t>
  </si>
  <si>
    <t>MANTTO DEL HELICÓPTERO</t>
  </si>
  <si>
    <t xml:space="preserve">AVIÓN </t>
  </si>
  <si>
    <t>TAXI</t>
  </si>
  <si>
    <t>VIÁTICOS EN EL PAÍS</t>
  </si>
  <si>
    <t>VIÁTICOS EN EL EXTRANJERO</t>
  </si>
  <si>
    <t>EVENTOS REQUERIDOS POR RELACIONES PÚBLICAS</t>
  </si>
  <si>
    <t>MUEBLES DE OFICINA, SILLAS ,PROYECTO ALMACEN Y ARCHIVO CENTRAL</t>
  </si>
  <si>
    <t>ESTACIONES MÓVILES DE LIMPIEZA</t>
  </si>
  <si>
    <t>COMPUTADORAS, IMPRESORAS, TABLETS/ ESCANER</t>
  </si>
  <si>
    <t>TRITURADORAS, ASPIRADORAS, PODIUM</t>
  </si>
  <si>
    <t>CÁMARAS GO PRO</t>
  </si>
  <si>
    <t>TOLDOS REQUERIDOS POR RELACIONES PÚBLICAS</t>
  </si>
  <si>
    <t xml:space="preserve">SILLAS DE RUEDAS, CAMILLAS, BASCULAS DE PEDESTAL </t>
  </si>
  <si>
    <t>JAULAS DE TRANSPORTE PARA PERROS</t>
  </si>
  <si>
    <t>EQUIPO DE DESCENSO (VUELOS) /CHALECOS/ GPS/ CASCOS MOTOCICLISTA/ 400 ARMAS CORTAS</t>
  </si>
  <si>
    <t>PODADORA (CANINOS)</t>
  </si>
  <si>
    <t>COMPRESORA</t>
  </si>
  <si>
    <t>ANDAMIOS</t>
  </si>
  <si>
    <t>VENTILADORES</t>
  </si>
  <si>
    <t>PULIDORA REQUERIDA POR VUELOS</t>
  </si>
  <si>
    <t xml:space="preserve">PERROS ESPECIALIZADOS </t>
  </si>
  <si>
    <t>HONORARIOS DE ESCRITURAS, AVISO A DIRECCION DE INSTRUMENTOS PÚBLICOS, SERVICIOS DE PERITOS, SERVICIOS DE DESPACHOS EXTERNOS. (DIR. GRAL.  JURIDICA, DIR. JURIDICO CONTENCIOSO, DIR. JURIDICO LABORAL)</t>
  </si>
  <si>
    <t>JUICIOS DE RESPONSABILIDAD PATRIMONIAL</t>
  </si>
  <si>
    <t>MATERIAL DE PAPELERIA PARA AMBOS PROGRAMAS</t>
  </si>
  <si>
    <t>SENTENCIAS Y RESOLUCIONES POR AUTORIDAD COMPETENTE</t>
  </si>
  <si>
    <t>ALIMENTOS PARA DETENIDOS</t>
  </si>
  <si>
    <t xml:space="preserve">MULTAS DE HACIENDA (MEDIDA PREVENTIVA) </t>
  </si>
  <si>
    <t>UNIFORMES PARA CUSTODIOS</t>
  </si>
  <si>
    <t>EQUIPAMIENTO DE COCINA Y AREA DE SEPAROS DE JUZGADOS MUNICIPALES (ESTUFA, LAVADORA, REFRIGERADOR, HORNO ETC.)</t>
  </si>
  <si>
    <t>ACTUALIZACION Y CAPACITACION EN MATERIA JURÍDICA DE LOS ABOGADOS DE SINDICATURA</t>
  </si>
  <si>
    <t>COPIAS CERTIFICADAS Y PAGO DE GACETA ELECTRONICA</t>
  </si>
  <si>
    <t>COLCHONES Y COBIJAS PARA LAS CELDAS</t>
  </si>
  <si>
    <t xml:space="preserve">ARTICULOS DE LIMPIEZA PARA JUZGADOS MUNICIPALES, JURIDICO LABORAL, JURIDICO DE COMISARIA, JURIDICO CONSULTIVO </t>
  </si>
  <si>
    <t>VAJILLAS, CUBIERTOS, BATERIA DE COCINA, LICUADORA ETC.</t>
  </si>
  <si>
    <t>LIBROS, LEYES PARA ACTUALIZACION Y CONSULTA DE LOS ABOGADOS DE LA SIN DICATURA</t>
  </si>
  <si>
    <t>EQUIPAMIENTO DE COCINA</t>
  </si>
  <si>
    <t>CUBRE BOCAS, GUANTES ETC</t>
  </si>
  <si>
    <t>HAROS APRENSORES</t>
  </si>
  <si>
    <t>LAMPARAS DE EMERGENCIA</t>
  </si>
  <si>
    <t>KARCHER PARA LAVADO DE CELDAS</t>
  </si>
  <si>
    <t>TARJA DE ACERO PARA EL AREA MEDICA DE JUZGADOS MUNICIPALES</t>
  </si>
  <si>
    <t>TINTAS, PASTAS Y ARILLOS</t>
  </si>
  <si>
    <t>AGUJAS, HILO DE CAÑAMO PARA EXPEDIENTES</t>
  </si>
  <si>
    <t>TRANSPORTE DE PERSONAL VIA TERRESTRE</t>
  </si>
  <si>
    <t>PILAS PARA LOS APARATOS MEDICOS</t>
  </si>
  <si>
    <t>MENSAJERIA Y PAQUETERIA</t>
  </si>
  <si>
    <t>JUEGOS DE MESA PARA LOS NIÑOS DETENIDOS</t>
  </si>
  <si>
    <t>PINZAS QUIRURGICAS PARA EL AREA MEDICA DE JUZGADOS MUNICIPALES</t>
  </si>
  <si>
    <t>Tableros para automatización de pozos; transformadores para sustitución de anteriores en fuentes de abastecimiento</t>
  </si>
  <si>
    <t>compra de motores y bombas para fuentes de abastecimiento y plantas de tratamiento</t>
  </si>
  <si>
    <t>Pagos ante la CONAGUA por uso y aprovechamiento de agua en fuentes de abastecimiento y aprovechamiento de plantas de tratamiento</t>
  </si>
  <si>
    <t>Trabajos de análisis y muestreo de aguas residuales y de fuentes de abastecimiento</t>
  </si>
  <si>
    <t>Reparación de maquinaria que realizan trabajos operativos</t>
  </si>
  <si>
    <t>Trabajos de desazolve de Plantas de Tratamiento. Y pozos de absorción. Limpieza y confinamiento de desechos para mantener las plantas trabajando correctamente y evitar derrames</t>
  </si>
  <si>
    <t>Material requerido para llevar a cabo trabajos operativos de mantenimiento, conservación y reparación en redes hidraúlicas principalmente, así como en fuentes de abastecimiento y plantas de tratamiento</t>
  </si>
  <si>
    <t>Productos requeridos para tratamiento de aguas residuales</t>
  </si>
  <si>
    <t>Material requerido para realización de trabajos operativos de mantenimiento electromecánico en fuentes de abastecimiento y plantas de tratamiento</t>
  </si>
  <si>
    <t>Uniformes para personal que labora en ésta Dirección</t>
  </si>
  <si>
    <t>Equipos para protección personal de los trabajadores de ésta Dirección</t>
  </si>
  <si>
    <t>Material requerido para realización de trabajos operativos, los brocales son para reemplazo de los que se dañan</t>
  </si>
  <si>
    <t>Equipos requeridos para realizar labores de topografía en el área técnica</t>
  </si>
  <si>
    <t>Compra de herramienta menor como taladros, rotomartillos,apisanadoras, para realización de trabajos operativos</t>
  </si>
  <si>
    <t>Refacciones para  maquinaria utilizados en trabajos operativos</t>
  </si>
  <si>
    <t>Renta de pipas para contingencias</t>
  </si>
  <si>
    <t>Refacciones para  vehículos utilizados en trabajos operativos</t>
  </si>
  <si>
    <t>Reparación de vehículos que realizan trabajos operativos</t>
  </si>
  <si>
    <t>Mobiliario para reemplazar archiveros y escritorios que ya se encuentran en mal estado</t>
  </si>
  <si>
    <t>Compra de equipos de cómputo y teléfonos debido a que los que se tienen ya están muy obsoletos.</t>
  </si>
  <si>
    <t>Candados para protección de puertas de fuentes de abastecimiento</t>
  </si>
  <si>
    <t>Herramienta menor requerida para realización de trabajos operativos</t>
  </si>
  <si>
    <t>Material para trabajos de rehabilitación en fuentes de abastecimiento ; la soldadura es requerida para trabajos de reparación en rejillas y alcantarillas</t>
  </si>
  <si>
    <t>Papelería requerida para llevar acabo trabajos operativos de ésta Dirección</t>
  </si>
  <si>
    <t>Material requerido para realización de trabajos operativos</t>
  </si>
  <si>
    <t>Material requerido para limpieza de instalaciones, tanto de oficina, como en pozos y plantas de tratamiento</t>
  </si>
  <si>
    <t>Compra de ventiladores para almacén</t>
  </si>
  <si>
    <t>Material requerido en el taller de soldadura de ésta Dirección</t>
  </si>
  <si>
    <t>Material requerido para señalamaiento de áreas de trabajo, con lo cual se protege al personal y a la ciudadanía</t>
  </si>
  <si>
    <t>Material requerido para usarse en el laboratorio de ésta Dirección</t>
  </si>
  <si>
    <t>Para mantenimiento, renovación e instalación de la infraestructura de alumbrado público.</t>
  </si>
  <si>
    <t>Para proyecto de cambio de luminarias LED e instalación de bases de medición, controles y su mantenimiento</t>
  </si>
  <si>
    <t>Curso de media tensión, además de capacitación y actualizacion en sistemas de calidad</t>
  </si>
  <si>
    <t>Salvaguardar la integridad física del personal operativo e identificación en campo</t>
  </si>
  <si>
    <t>Salvaguardar la integridad física del personal operativo</t>
  </si>
  <si>
    <t>Para instalación en lugares considerados peligrosos y de dificil acceso.</t>
  </si>
  <si>
    <t>Herramientas requeridas para realizar trabajos operativos realizados de la Dependencia.</t>
  </si>
  <si>
    <t>Para óptimizar el servicio</t>
  </si>
  <si>
    <t>Para reparaciónes menores del parque vehicular</t>
  </si>
  <si>
    <t>Óptimo funcionamiento de maquinaria, otros equipos y herramienta.</t>
  </si>
  <si>
    <t>Para realizar trabajos operativos diversos</t>
  </si>
  <si>
    <t>Para recabar evidencia fotofráfica de trabajos operativos</t>
  </si>
  <si>
    <t>Para el desempeño administrativo y operativo, asi como trabajo con un sistema de calidad</t>
  </si>
  <si>
    <t>Para respaldo de información y actualizaciones de programas.</t>
  </si>
  <si>
    <t>Equipo de circuito cerrado para almacenes de la Dirección de Alumbrado Público.</t>
  </si>
  <si>
    <t>Para impresión de diverso marterial  para las áreas de la Dependencia.</t>
  </si>
  <si>
    <t xml:space="preserve">Para limpieza de las instalaciones </t>
  </si>
  <si>
    <t xml:space="preserve">Para ubicación actualizada </t>
  </si>
  <si>
    <t>Para adecuado control de entradas y salidas.</t>
  </si>
  <si>
    <t>Para pintado de postes metálicos</t>
  </si>
  <si>
    <t>Para reparaciones menores de mobiliario</t>
  </si>
  <si>
    <t>Óptimo funcionamiento de  equipo de cómputo y tecnologías de la información</t>
  </si>
  <si>
    <t>Productos para traslado y manejo de materiales diversos</t>
  </si>
  <si>
    <t>Para reparaciónes menores de equipos diversos</t>
  </si>
  <si>
    <t>Para personal de la Dependencia</t>
  </si>
  <si>
    <t>Mantenimiento de las instalaciones.</t>
  </si>
  <si>
    <t>La Norma Oficial Mexicana NOM-083-SEMARNAT-2003, en el punto  7.2, señala que; se debe garantizar la extracción, captación, conducción y control del biogás generado en el sitio de disposición final. Una vez que los volúmenes y edad de los residuos propicien la generación de biogás.
Por lo que es necesario dar mantenimiento a los diversos pozos de captación de biogás, requiriendo grava para el proceso de filtración de biogás</t>
  </si>
  <si>
    <t>Para el cumplimiento de dicho señalamiento en el Relleno Sanitario de Picachos se tiene toda una infraestructura encaminada al manejo de los lixiviados generados en el sitio, la cual requiere de mantenimiento y sustitución constante de diversas piezas dañadas y así garantizar el adecuado manejo de los líquidos y evitar con ello posibles daños y afectaciones medio ambientales.</t>
  </si>
  <si>
    <t>El terreno que ocupan las instalaciones del Relleno Sanitario de Picachos tiene una superficie de 600 hectáreas en la cual se encuentra instalada diversa infraestructura la cual requiere de un mantenimiento constante, dicho mantenimiento en su mayor parte se por parte del personal adscrito al Departamento, por lo que se requieren de diversos insumos para ello.</t>
  </si>
  <si>
    <t>Material necesario para el tratamienot del lixiviado que se genera en el Relleno Sanitario</t>
  </si>
  <si>
    <t>Botiquin de primeros auxilios básico, obligatorio según el reglamento general de la Ley de Movilidad y Transporte del Estado de Jalisco.</t>
  </si>
  <si>
    <t>El municipio de Zapopan cuenta con una población total de 1,332,272 habitantes, la cual genera aproximadamente 1500 toneladas por día de residuos sólidos los cuales deben ser dispuestos y cubiertos en un plazo no mayor a 24 horas, conforme a lo establecido en le Norma Oficial Mexicana NOM-083-SEMARNAT-2003, por lo que se requiere de una flota de maquinaria que este en optimas condiciones, por lo que resulta necesario contar con un programa permanente y oportuno de lubricación de los equipos.</t>
  </si>
  <si>
    <t>Los actividades realizadas por el personal adscrito a la Dirección de Aseo Publico y el  Departamento del Relleno Sanitario requiere de equipo de protección personal tal y como lo establece la NOM-017-STPS-1993, ya que efectúan trabajos que requieren equipos de protección personal especializado para evitar posibles afectaciones a su salud.</t>
  </si>
  <si>
    <t>Los actividades realizadas por el personal adscrito al Departamento del Relleno Sanitario requiere de equipo de protección personal tal y como lo establece la NOM-017-STPS-1993, ya que efectúan trabajos que requieren equipos de protección personal especializado para evitar posibles afectaciones a su salud.</t>
  </si>
  <si>
    <t>En Aseo Publico se cuenta con un extenso parque vehicular; asi como en el Relleno Sanitario de Picachos se encuentran adscritos 6 volteos que se encargan de sumistrar diversos materiales para la operación de la celda diaria, en dicha celda se encuentran depositados diversos materiales corrosivos por lo que resulta necesario realizar cambios frecuentes de las llantas de los volteos; por ello es necesarios los insumos solicitados.</t>
  </si>
  <si>
    <t>La Norma Oficial Mexicana NOM-083-SEMARNAT-2003 establece las especificaciones de protección ambiental para la selección del sitio, diseño, construcción, operación, monitoreo, clausura y obras complementarias de un sitio de disposición final de residuos sólidos urbanos y de manejo especial. Concretamente en el Punto7.9, señala lo siguiente:
 7.9 Los sitios de disposición final deberán contener las siguientes obras complementarias: Báscula
Actualmente se cuenta con una báscula que se encuentra colapsada y es necesario su sustitución total</t>
  </si>
  <si>
    <t>Se tiene que tener previsto en caso de contingencia por falla de la maquinaria pesada, la opcion de arrendamiento de maquinaria para poder cumplir con la demanda diaria.</t>
  </si>
  <si>
    <t xml:space="preserve">La Norma Oficial Mexicana NOM-083-SEMARTNAT-2003 establece las especificaciones de protección ambiental para la selección del sitio, diseño construcción, operación, monitoreo, clausura y obras complementarias de un sitio de disposición final de residuos sólidos urbanos y de manejo especial. concretamente en el punto 7.3, señala lo siguiente - Deberá construirse un sistema que garantice la captación y extracción del lixiviado generado en el sitio de disposición final. El lixiviado debe ser recirculado en las celdas de residuos confinados en función de los requerimientos de humedad para la descomposición de los residuos, o bien ser tratado, o una combinación de ambas. Ante tal situación en el Relleno Sanitario de Picachos se encuentra instalada una planta de tratamiento de lixiviados la cual no funciona desde la administración pasada en virtud de que resultó ineficiente y actualmente se encuentra obsoleta. </t>
  </si>
  <si>
    <t>Las normas oficial mexicana NOM-083-SEMARNAT-2003, establece la especificaciones de protección ambiental para la selección del sitio, diseño, construcción, congelación, monitoreo, clausura y obras complementarias de un sitio de disposición final de REsiduos SOlidos Urbanos  y de manejo especial. concretamente en el punto 7.3 señala, lo siguiente: - que debe garantizar la extracció´, captaci´pn conducción  y control de biogas generado en elmsiotio de disposicion final, una vez que los volumenes y la edad de los residuos propicie la generación del biogas y de no disponerse del sistema para su aprovechamiento conveniente, se procedera  a la quema, ya sea a traves de pozos individuales o mediante el establecimiento de una red con quemadores centrales. - al respecto, si bien, el relleno sanitario de picachos cuenta con algunos pozos de expanción y captacion de biogas, resulta necesario la instalación de los nuevos pozos, en virtud de que esl espacio que ocupa la celda I, II, III y IV carece de dichos sistemas.</t>
  </si>
  <si>
    <t>En las instalaciones del relleno solo se encuentgra adscrito un velador para resguardar diversos valores y procesos, los cuales se encuentran distribuidos en una superficie de 600 hectareas, razón por la cual se ha presentado el robo de piezas en maquinaria, unidades e infraestryctura instalada por lo que se requiere de equipo de apoyo para realizar una adecuada vigilancia.</t>
  </si>
  <si>
    <t>La reparación y renovación de la maquinaria es un proceso necesario para las operaciones del Relleno Sanitario de Picachos ya que dicho equipo actualmente se encuentra en pésimas condiciones, lo anterior por falta de mantenimiento y reparación oportuna de las unidades.   Es necesario señalar además que la vida útil de los equipos llegó a su fin, por lo que regularmente y a pesar de que se invierte dinero constantemente presentan descomposturas, por lo que resulta económicamente más viable mandar reconstruir totalmente los equipos en el entendido de que te entregan una maquina nueva.</t>
  </si>
  <si>
    <t>Es tradición de cada año en la Dirección de Aseo Público, se celebra al Santo Patrono San Marín de Porres, ya que es el patrono del personal de recolección domiciliaria; siendo el día 03 de noviembre de cada año, en el cual se hace un convivio para todos los empleados de aseo público.</t>
  </si>
  <si>
    <t>Por disposición e indicaciones de Protección Civil de Zapopan y el buen funcionamiento de los protocolos de seguridad y bienestar del personal y del inmueble de la Dirección d Aseo Publico</t>
  </si>
  <si>
    <t xml:space="preserve">El parque vehicular del área de centro histórico se encuentra en muy malas condiciones, ya que son modelos del año 2004; por lo cual, se encuentran en proceso de finalizar la vida útil de las unidades; es de gran necesidad realizar el remplazo para seguir otorgando el servicio oportuno a las dependencias públicas, así como a las escuelas de educación básica; evitando con ello que se desarrollen focos de infección que pudieran afectar a los menores de edad
</t>
  </si>
  <si>
    <t>El Relleno Sanitario de Picachos cuenta con procesos que requiere responder oportunamente a diversas emergencias que se presentan comúnmente, como la reparación de maquinaria, vehículos, sistemas de conducción y extracción de lixiviados, bombas e infraestructura presente en el Sitio de Disposición Final, por lo que es necesario contar con las herramientas necesarias para hacer frente a dicha situación.</t>
  </si>
  <si>
    <t>La Norma Oficial Mexicana NOM-083-SEMARNAT-2003 establece las especificaciones de protección ambiental para la selección del sitio, diseño, construcción, operación, monitoreo, clausura y obras complementarias de un sitio de disposición final de residuos sólidos urbanos y de manejo especial.
Concretamente en el Punto7.3, señala lo siguiente:
-Deberá construirse un sistema que garantice la captación y extracción del lixiviado generado en el sitio de disposición final. El lixiviado debe ser recirculado en las celdas de residuos confinados en función de los requerimientos de humedad para la descomposición de los residuos, o bien ser tratado, o una combinación de ambas.
Para el cumplimiento de dicho señalamiento en el Relleno Sanitario de Picachos se tiene toda una infraestructura encaminada al manejo de los lixiviados generados en el sitio, la cual requiere de mantenimiento y sustitución constante de diversas piezas dañadas y así garantizar el adecuado manejo de los líquidos y evitar con ello posibles daños y afectaciones medio ambientales.
La parte fundamental del sistema de manejo de lixiviados es su sistema de bombeo, bajo el cual se recirculan más de 30,000, 000 (treinta millones) de litros de lixiviados anualmente, por  lo que las bombas tienen que ser sustituidas constantemente.</t>
  </si>
  <si>
    <t>incremento a 300 por cada cremación</t>
  </si>
  <si>
    <t xml:space="preserve">uso diario </t>
  </si>
  <si>
    <t>Titulos con diseño nueva adminstración</t>
  </si>
  <si>
    <t>para la atención de dias festivos en Cementerios y limpieza diaria</t>
  </si>
  <si>
    <t xml:space="preserve">para la atención de dias festivos en Cementerios </t>
  </si>
  <si>
    <t>sacos de cemento para mantenimiento</t>
  </si>
  <si>
    <t>varios articulos electricos</t>
  </si>
  <si>
    <t>Mejorar imagen</t>
  </si>
  <si>
    <t>herbicida</t>
  </si>
  <si>
    <t>medicina general para los cementerios municipales</t>
  </si>
  <si>
    <t>material medico para los cementerios</t>
  </si>
  <si>
    <t>tuberia pvc, mantenimiento</t>
  </si>
  <si>
    <t>Aceite 2 tiempos para maquinaria</t>
  </si>
  <si>
    <t>uniformes para personal</t>
  </si>
  <si>
    <t>protección, cinta precaucion</t>
  </si>
  <si>
    <t>herramienta en general para mantenimiento</t>
  </si>
  <si>
    <t>mantenimiento vehicular</t>
  </si>
  <si>
    <t>bujias, filtros, bobinas entre otros para maquinaria</t>
  </si>
  <si>
    <t>Toldos</t>
  </si>
  <si>
    <t>Para el personal y ciudadania que acude a los Cementerios</t>
  </si>
  <si>
    <t>compra de planta de luz de gasolina para mantenimiento</t>
  </si>
  <si>
    <t>desbrozadora, sopladoras, y equipo de soldadura</t>
  </si>
  <si>
    <t>compra de lockers para el personal operativo</t>
  </si>
  <si>
    <t>Mantenimiento basico para el buen funcionamiento del Horno Crematorio</t>
  </si>
  <si>
    <t>ACTIVIDADES ADMINISTRATIVAS</t>
  </si>
  <si>
    <t>MEMORIAS USB PARA EL PERSONAL ADMINISTRATIVO Y SUPERVISORES OPERATIVO PARA GUARDAR FOTOS DE TODOS LOS SERVICIOS REALIZADOS</t>
  </si>
  <si>
    <t>SEÑALETICA, LONAS DE CONCIENTIZACION CIUDADANA Y VALES DE ALMACEN</t>
  </si>
  <si>
    <t>RECOLECCIÓN DE DESHECHOS SOLIDOS, LIMPIEZA DE PLAZAS PUBLICAS, LIMPIEZA DE FUENTES</t>
  </si>
  <si>
    <t>NECESARIOS PARA LA REHABILITACION DE JARDINERAS, BANQUETAS Y OTRAS OBRAS CONSTRUCTIVAS</t>
  </si>
  <si>
    <t>REHABILITACION E INSTALACION DE MOBILIARIO URBANO</t>
  </si>
  <si>
    <t>MEJORAMIENTO DE SUELO, Y MARCAR LIEAMIENTO DE BALIZAMIENTO</t>
  </si>
  <si>
    <t>REHABILITACION DE SISTEMA ELECTRICOS, ALUMBRADO PARA CONTINGENCIAS</t>
  </si>
  <si>
    <t>REHABILITACION DE MOBILIARIO URBANO</t>
  </si>
  <si>
    <t>PINTURA DE MOBILIARIO URBANO, BALIZAMIENTO, FONDEO DE MUROS Y SUSTITUCION DE MOBILIARIO URBANO QUE PONE EN RIESGO A LA CIUDADANIA</t>
  </si>
  <si>
    <t> NECESARIO PARA DEGRADAR LAS GRASAS Y DE CONTROLAR MALOS OLORES Y GASES TÓXICOS PROVENIENTES DE LA DESCOMPOSICIÓN DE LA MATERIA ORGÁNICA</t>
  </si>
  <si>
    <t>NECESARIO PARA EL COMBATE DE LA MALEZA,  PRESENTE EN PARQUES Y SOBRE TODO LOS CANALES DEL MUNICIPIO, COADYUVANDO AL FLUJO DEL AGUA, EVITANDO TAPONAMIENTOS Y A SU VEZ POSIBLES INUNDACIONES</t>
  </si>
  <si>
    <t>ATENCION MEDICA MENOR (DOLOR DE CABEZA, DOLOR DE ESTOMAGO, ETC)</t>
  </si>
  <si>
    <t>ATENCION MEDICA MENOR  (HERIDAS LEVES)</t>
  </si>
  <si>
    <t>LLENADO DE FUENTES Y APOYO A MANTENIMIENTO DE PASOS A DESNIVEL</t>
  </si>
  <si>
    <t xml:space="preserve">REMOVER GRAFFITI </t>
  </si>
  <si>
    <t>NECESARIO PARA EL MANTENIMIENTO DE MAQUINARIA Y VEHICULOS</t>
  </si>
  <si>
    <t>UNIFORMES PARA TODO EL PERSONAL OPERATIVO DE LA DEPENDECNIA</t>
  </si>
  <si>
    <t>PROTEGER LA INTEGRIDAD FISICA DEL PEERSONAL</t>
  </si>
  <si>
    <t>TODOS AQUELLOS PRODUCTOS NECESARIOS PARA LA REALIZACIÓN DE LOS TRABAJOS COTIDIANOS DE ÉSTA DIRECCIÓN.</t>
  </si>
  <si>
    <t>SEGURIDAD DE CUARTO DE MAQUINAS DE FUENTES DEL MUNICIPIO, MAQUINARIA Y EQUIPO</t>
  </si>
  <si>
    <t>RESERVA DE BATERIA PARA COMUNICACIÓN POR RADIO</t>
  </si>
  <si>
    <t>MANTENIMIENTO Y REPARACIONES MENORES DEL VEHICULO NECESARIO PARA BRINDAR LOS SERVICIOS AL CIUDADANO</t>
  </si>
  <si>
    <t>MANTENIMIENTO Y REPARACION DE MAQUINARIA PARA OPERAR DE MANERA OPTIMA</t>
  </si>
  <si>
    <t>EQUIPO DE OXICORTE</t>
  </si>
  <si>
    <t>RENTA DE EQUIPO DE BARRIDO MECANICO</t>
  </si>
  <si>
    <t>LICENCIAS SOFTWARE</t>
  </si>
  <si>
    <t>SE BUSCA REINSTALACION DE MONUMENTOS QUE ESTAN RESGUARDADOS Y BALIZAMIENTO CON PINTURA TERMOPLASTICA LOS CRUCES PEATONALES CON MAYOR AFLUENCIA DEL MUNICIPIO</t>
  </si>
  <si>
    <t>INSTALACION DE MOBILIARIO URBANO PARA SUSTITUIR AQUELLOS QUE REPRESENTAN UN RIESGO PARA EL CIUDADANO(JUEGOS INFANTILES, BANCAS, CESTOS, BOLARDOS, ETC.)</t>
  </si>
  <si>
    <t>MANTENER EL PARQUE VEHICUAR EN OPTIMAS CONDICIONES PARA BRINDAR LOS SERVICIOS</t>
  </si>
  <si>
    <t>MANTENER EN OPTIMAS CONDICIONES EL EQUIPO Y MAQUINARIA PARA REALIZAR TRABAJOS DE MAYOR CALIDAD</t>
  </si>
  <si>
    <t>DISPOSICION FINAL DE ANIMALES MUERTOS EN LA VIA PUBLICA</t>
  </si>
  <si>
    <t xml:space="preserve">REALIZACIÓN DE MURALES CON FINES ARTISTICOS </t>
  </si>
  <si>
    <t>NECESARIO PARA LA IMPLEMENTACIÓN DE SERVICIOS ADMINISTRATIVOS REQUERIDOS EN LA DIRECCIÓN</t>
  </si>
  <si>
    <t xml:space="preserve">GARANTIZAR LA SEGURIDAD DEL INMUEBLE DE LA DIRECCION DE MEJORAMIENTO URBANO </t>
  </si>
  <si>
    <t>OPTIMIZAR LAS REUNIONES LABORALES PREVIAS A LOS OPERATIVOS Y REFORZAR EL PROYECTO DE ARTE URBANO</t>
  </si>
  <si>
    <t>MANEJO ADECUADO DE ALGUN MIEMBRO DEL PERSONAL EN CASO DE ACCIDENTE</t>
  </si>
  <si>
    <t>REHABILITACION DE CAJAS, REDILAS E INSTALACION DE CAJA DE REFRIGERACION PARA EL SERVICIO DE RECOLECCION DE  ANIMALES MUERTOS</t>
  </si>
  <si>
    <t>EQUIPO PARA MONITOREO DE RADIOS CON GPS PARA EL AREA OPERATIVA</t>
  </si>
  <si>
    <t>ELEMENTOS INDISPENSABLES PARA LA OPERATIVIDAD DE LA MAQUINARIA Y REALIZACION DE LOS TRABAJO OPERATIVOS</t>
  </si>
  <si>
    <t>Papelería, libretas, correspondencia y archivo y otros productos similares</t>
  </si>
  <si>
    <t xml:space="preserve">Insumos utilizados en la administración de concesionarios </t>
  </si>
  <si>
    <t xml:space="preserve">Material necesario para que personal de intendencia realice actividades diarias de limpieza. Cumplir con metas anuales de acciones de intendencia en mercados </t>
  </si>
  <si>
    <t>Insumos utilizados para atender acciones de mejoramiento física de los mercados</t>
  </si>
  <si>
    <t>Insumos utilizados para el mejoramiento y rehabilitación de la instalación eléctrica, iluminación y alumbrado en los mercados</t>
  </si>
  <si>
    <t>Insumos utilizados como parte del programa de mantenimiento y mejora de los mercados</t>
  </si>
  <si>
    <t>Buscar mejorar las condiciones generales de los mercados,  brindando de esta forma las condiciones aptas para realizar los servicios de comercio que necesita la comunidad</t>
  </si>
  <si>
    <t>Cubrir las necesidades de atención de primera necesidad en los mercados y poder mantener surtidos los botiquines existentes con los medicamentos y materiales de curación. Cumpliendo de esta manera con los requerimientos de Protección Civil y Bomberos del Municipio</t>
  </si>
  <si>
    <t>Remplazar tinacos de asbesto de los mercados</t>
  </si>
  <si>
    <t>Producto para el personal de intendencia que realiza a diario las actividades de limpieza e higiene de las instalaciones de los mercados</t>
  </si>
  <si>
    <t>Insumos para uso en hidrolavadoras, sopladoras, desbrosadoras que se usan para el mantenimiento de los mercados</t>
  </si>
  <si>
    <t>Prendas de vestir necesarias para cumplir con la normatividad relativa a la protección de los servidores públicos que laboran en los mercados</t>
  </si>
  <si>
    <t>Proveer ropa y equipo de máxima seguridad al personal operativo y al personal administrativo que realice actividades (eventuales o permanentes en los mercados), así como actividades de supervisión.</t>
  </si>
  <si>
    <t>Herramientas necesarias para que se puedan realizar todo tipo de actos tendientes a la remodelación, conservación y remozamiento de los mercados.</t>
  </si>
  <si>
    <t>Instrumental necesario para el resguardo de equipos y materiales. Repuestos para reemplazar partes de las instalaciones de los mercados</t>
  </si>
  <si>
    <t>Insumos para atender necesidades de las hidrolavadoras, sopladoras, desbrozadoras que se usan en las actividades de los mercados</t>
  </si>
  <si>
    <t>Desarrollar un manual que defina los pasos metodológicos para iniciar el proceso que permita el
reconocimiento y la certificación de mercados dignos y saludables. Dirigido específicamente a los responsables de la gestión de los mercados,
a los coordinadores y a los locatarios que manipulan alimentos. Se ejecutará con 5 mercados pilotos.</t>
  </si>
  <si>
    <t>Cumplir con medida de COPRISJAL y Protección Civil y Bomberos de Zapopan, para los 61 extintores asignados a los mercados</t>
  </si>
  <si>
    <t>Atender desperfectos extraordinarios por el uso de las maquinas que se utilizan en las actividades de mantenimiento en los mercados</t>
  </si>
  <si>
    <t xml:space="preserve">Asignación destinada a brindar, por una única ocasión, una solución emergente del manejo de grasas en el mercado Atemajac. </t>
  </si>
  <si>
    <t>Muebles para reemplazar equipos deteriorados y resguardar juegos de llaves de los mercados</t>
  </si>
  <si>
    <t xml:space="preserve">Equipos de computo y telefónico  para cambiar equipo que ya no cumple con el desempeño requerido. </t>
  </si>
  <si>
    <t>Equipos y herramientas para realizar operaciones técnicas que están dirigidas a la atención de los mercados a través de obras de restauración, renovación, remodelación y rehabilitación.</t>
  </si>
  <si>
    <t>Proyecto de eliminación de muerdago</t>
  </si>
  <si>
    <t>Indispensable para los viveros así como para las áreas verdes municipales y camellones</t>
  </si>
  <si>
    <t>Necesarias para la operatividad del dia a día</t>
  </si>
  <si>
    <t>Para compra de refacciones de maquinaria, además de material necesario para la operatividad</t>
  </si>
  <si>
    <t>Para el personal adscrito a la dependencia</t>
  </si>
  <si>
    <t>Indispensable para la reparación de unidades</t>
  </si>
  <si>
    <t>Indispensable para reparaciones emergentes de vehículos</t>
  </si>
  <si>
    <t>Indispensable para reparaciones emergentes de maquinaria</t>
  </si>
  <si>
    <t>Para las distintas áreas operativas de la dependencia</t>
  </si>
  <si>
    <t>Escritorios, sillas, mesas etc.</t>
  </si>
  <si>
    <t>Para la rehabilitación de áreas verdes y camellones</t>
  </si>
  <si>
    <t>Necesario para el vivero y áreas verdes municipales</t>
  </si>
  <si>
    <t>Necesario para embolsar la planta para su desarrollo, plastico para cubrir zonas de la plaga, separador para las áreas verdes municipales y los conos para cerrar algunas calles o carriles al estar podando áreas verdes o árbolado.</t>
  </si>
  <si>
    <t>Movimientos de desechos forestales en el vertedero la azucena para abrir caminos y realizar guardarallas.</t>
  </si>
  <si>
    <t>Computadoras para las distintas áreas</t>
  </si>
  <si>
    <t>Indispensable para todas las áreas de la dependencia</t>
  </si>
  <si>
    <t>Necesario para motosierras y desbrozadoras para el dia a día, algunas motobombas, relleno de vehículos y maquinaria en general.</t>
  </si>
  <si>
    <t>Invernadero de lumbricultura</t>
  </si>
  <si>
    <t>Para rehabilitar y realizar nuevos sistemas de riego</t>
  </si>
  <si>
    <t>Necesario para la operatividad en los viveros, así como en el área operativa</t>
  </si>
  <si>
    <t>Indispensable para todas las oficinas de la dependencia.</t>
  </si>
  <si>
    <t>Necesario para realizar el riego de áreas verdes</t>
  </si>
  <si>
    <t>Mantenimiento y ampliación de almácen general</t>
  </si>
  <si>
    <t>Necesario para el festejo que se realiza año con año</t>
  </si>
  <si>
    <t>Para la rehabilitación de sistemas de riego</t>
  </si>
  <si>
    <t>Material necesario para el festejo de día de muertos</t>
  </si>
  <si>
    <t>Alimento necesario para los peces que se encuentran dentro del parque hundido.</t>
  </si>
  <si>
    <t>Necesario para funcionamientos de sistemas de riego</t>
  </si>
  <si>
    <t>Motobombas para sistemas de riego</t>
  </si>
  <si>
    <t>Material necesario para lo niños que asisten al curso de verano que se otorga dentro de las instalaciones del parque hundido de la Dependencia.</t>
  </si>
  <si>
    <t>Curso de verano que se otorga en el parque hundido en el cual asisten aproximadamente entre 70 y 80 niños.</t>
  </si>
  <si>
    <t>Para el personal de las disntintas áreas de la dependencia</t>
  </si>
  <si>
    <t>Periodico mural que se instala dentro de la dependencia, el cual se realiza cada mes del año</t>
  </si>
  <si>
    <t>Diplomas para festejo día de muertos</t>
  </si>
  <si>
    <t>Diplomas para festejo día del jardinero</t>
  </si>
  <si>
    <t>Diplomas para festejo día del niño</t>
  </si>
  <si>
    <t>Maceta de plastico para curso de verano</t>
  </si>
  <si>
    <t>Insumo para la realización de las labores operativas de mantenimiento profundo y bacheo a vialidades del municipio.</t>
  </si>
  <si>
    <t>Mantenimiento Preventivo y emergente de vialidades del municipio.</t>
  </si>
  <si>
    <t>Equipamiento para el mejor desempeño en las labores de mantenimiento profundo a vialidades y bacheo.</t>
  </si>
  <si>
    <t>Adecuada operación y desempeño de la maquinaria en insumos de desgaste y refacciones averiadas.</t>
  </si>
  <si>
    <t>Adecuada operación y desempeño de la maquinaria.</t>
  </si>
  <si>
    <t>Equipamiento para el mejor desempeño en las labores de bacheo.</t>
  </si>
  <si>
    <t>Armado de laboratorio y de esta manera realizar pruebas internamente a las mezclas asfálticas.</t>
  </si>
  <si>
    <t>Materiales de construcción para las labores operativas en el mantenimiento de vialidades.</t>
  </si>
  <si>
    <t>Análisis y muestreo de mezclas asfálticas</t>
  </si>
  <si>
    <t>Materiales de apoyo en la realización de pruebas de calidad a mezclas asfálticas.</t>
  </si>
  <si>
    <t>Prendas adecuadas para la ejecución de las labores operativas.</t>
  </si>
  <si>
    <t>Insumo para la rehabilitación de vialidades con concreto hidráulico, empedrado zampeado, adoquín y registros.</t>
  </si>
  <si>
    <t>Equipo de seguridad personal para la ejecución de las labores operativas.</t>
  </si>
  <si>
    <t>Herramientas manuales básicas auxiliares en las labores operativas de mantenimiento a vialidades.</t>
  </si>
  <si>
    <t>Aceites para cambio y relleno de vehículos para su adecuada operación.</t>
  </si>
  <si>
    <t>Limpieza de instalaciones (Oficinas, baños, vestidores, almacén, áreas verdes, patio de maniobras y estacionamiento.</t>
  </si>
  <si>
    <t>Aceros en tramos de diversos tipos para mantenimiento en estructuras de camionetas y refuerzo en área de almacén.</t>
  </si>
  <si>
    <t>Solicitud de equipo para cubrir al personal que no cuenta con ello.</t>
  </si>
  <si>
    <t>Equipamiento de la Dirección para el área de almacén, operativa y administrativa.</t>
  </si>
  <si>
    <t>Mobiliario para el completo desempeño de labores administrativas.</t>
  </si>
  <si>
    <t>Artículos de apoyo para las labores administrativas, oficios, generación de reportes, elaboración de inventario, etc.</t>
  </si>
  <si>
    <t>Para la protección de mezclas asfálticas en caliente en el traslado de planta al punto de intervención con el fin de mantener lo más posible la temperatura ideal.</t>
  </si>
  <si>
    <t>Polines de apoyo para maniobras y aseguramiento en el traslado de maquinaria pesada sobre cama baja. Duela para mantenimiento y reposición en carrocerías con este tipo de material.</t>
  </si>
  <si>
    <t>Para la señalización en puntos de intervención de mantenimiento profundo a vialidades.</t>
  </si>
  <si>
    <t>Extensiones eléctricas de apoyo en las labores operativas nocturnas.</t>
  </si>
  <si>
    <t>Soporte de información (respaldos y fotografías en el desempeño de las labores operativas).</t>
  </si>
  <si>
    <t>Abastecimiento de botiquín para el personal en el alivio de malestares generales.</t>
  </si>
  <si>
    <t xml:space="preserve">Control en Almacén </t>
  </si>
  <si>
    <t>Abastecimiento de botiquín para el personal ante cualquier incidente menor (golpes, quemaduras, heridas o torceduras).</t>
  </si>
  <si>
    <t>Seguridad en instlaciones de la Dirección.</t>
  </si>
  <si>
    <t>Plumones, lápices de carne papel grado sanitario</t>
  </si>
  <si>
    <t>Formatos y señalética</t>
  </si>
  <si>
    <t>Mantenimiento de limpieza de instalaciones de corrales</t>
  </si>
  <si>
    <t>Materiales no metalicos</t>
  </si>
  <si>
    <t>Concreto</t>
  </si>
  <si>
    <t>Mantenimiento de piezas de madera</t>
  </si>
  <si>
    <t>Mantenimiento de iluminación, manejo de ganado y sistema eléctrico</t>
  </si>
  <si>
    <t>Mantenimiento de corrales estructura metálica</t>
  </si>
  <si>
    <t>Mantenimiento de señaletica e instalaciones sanitarias</t>
  </si>
  <si>
    <t>Productos especializados de mantenimiento sanitario</t>
  </si>
  <si>
    <t>Productos farmacéuticos</t>
  </si>
  <si>
    <t>materiales de apoyo a ergonomía del personal</t>
  </si>
  <si>
    <t>Recipientes, empaques, y tubería de pvc</t>
  </si>
  <si>
    <t>Elementos de corte</t>
  </si>
  <si>
    <t>Lubricantes especializados</t>
  </si>
  <si>
    <t>Uniformes del personal</t>
  </si>
  <si>
    <t xml:space="preserve">Equipo de seguridad a personal, para el cumplimiento Normativo </t>
  </si>
  <si>
    <t>Adquisición de mantas, para canales de bovinos</t>
  </si>
  <si>
    <t>Herramientas para llevar acabo el proceso de sacrificio, cuchillo, chairas,  ganchos de carga</t>
  </si>
  <si>
    <t>Refacciones de cambio</t>
  </si>
  <si>
    <t>Capacitación</t>
  </si>
  <si>
    <t xml:space="preserve">estudios de laboratorios </t>
  </si>
  <si>
    <t>Mantenimiento de maquinaria para continuar con el proceso</t>
  </si>
  <si>
    <t>Recolección y disposición final de desechos</t>
  </si>
  <si>
    <t>Fiesta del día del tablajero (carnicero)</t>
  </si>
  <si>
    <t>Papelería para operación diaria de la dependencia</t>
  </si>
  <si>
    <t>Formatos para la tramitología de ventanilla y la operación interna</t>
  </si>
  <si>
    <t>Material de limpieza para el mantenimiento de las intalaciones</t>
  </si>
  <si>
    <t>Plafones para instalarlos en techo las instalaciones de la dependencia</t>
  </si>
  <si>
    <t>Pintura tráfico para el balizamiento de los espacios de comercio</t>
  </si>
  <si>
    <t>Rafía para el balizamiento</t>
  </si>
  <si>
    <t>Botiquin para personal</t>
  </si>
  <si>
    <t>Uniformes para el personal operativo</t>
  </si>
  <si>
    <t xml:space="preserve">Herramientas menores utilizadas para balizar </t>
  </si>
  <si>
    <t>Refacciones para el mantenimiento preventivo del parque vehícular de la dependencia</t>
  </si>
  <si>
    <t>Refacciones para la máquina pinta rallas (esprea)</t>
  </si>
  <si>
    <t>Renta de datos móviles para la toma de asistencia de comerciantes en línea</t>
  </si>
  <si>
    <t>Mantenimiento a los extintores de la dependencia</t>
  </si>
  <si>
    <t>Mantenimiento correctivo del parque vehícular de la dependencia</t>
  </si>
  <si>
    <t>Mobiliario para cambiarlo por existente en malas condiciones</t>
  </si>
  <si>
    <t xml:space="preserve">Para prevención </t>
  </si>
  <si>
    <t xml:space="preserve">Para limpieza antes de realizar el balizamiento </t>
  </si>
  <si>
    <t>Proporcionar a los usuarios las herramientas necesarias , para poder brindar el mejor servicio posible a la ciudadanía</t>
  </si>
  <si>
    <t>Proporcionar a los usuarios las herramientas necesarias , para poder brindar el mejor servicio posible a la ciudadanía.</t>
  </si>
  <si>
    <t>LA PARTICIPACIÓN MUNICIPAL CON EL GOBIERNO DEL ESTADO TIENE COMO OBJETO BUSCAR LA COHESION SOCIAL, MENDIANTE EL IMPULSO A LOS PROYECTOS DE MANERA CONJUNTA DONDE LOS PLANTEAMIENTOS DE CONTROL, SEGUIMIENTO Y FISCALIZACIÓN PERMITA UN MANEJO CLARO, TRANSPARENTE, EFICAZ Y EFICIENTE DE LOS MISMOS.</t>
  </si>
  <si>
    <t>DISPONER DE RECURSOS DONDE LA PARTICIPACIÓN MUNICIPAL SEA INDISPENSABLE PARA LA OPERACIÓN Y ACCESO A FONDOS FEDERALES MEDIANTE PLANTEAMIENTOS DE CONTROL, SEGUIMIENTO Y REGLAS DE OPERACIÓN DE LOS PROGRAMAS DEL RAMO FEDERAL, QUE PERMITAN ACCEDER A APOYOS A LOS CIUDADANOS DE ZAPOPAN</t>
  </si>
  <si>
    <t>LEY FEDERAL DEL TRABAJO/TITULO CUARTO/CAPITULO I/ARTÍCULO 132.- FRACCIÓN: III/LEY DE SERVIDORES PUBLICOS DEL ESTADO DE JALISCO/TÍTULO TERCERO/CAPÍTULO I/ARTÍCULO 56.- FRACCION V:                                                                     PLAN MUNICIPAL DE DESARROLLO/PROGRAMA ZAPOPAN VERDE Y SUSTENTABLE/ ODZ1-2-3-4/LINEAS DE ACCION: E. APROVECHAMIENTO SUSTENTABLES DE LOS ECOSISTEMAS PRODUCTIVOS/ UTILES,INSTRUMENTOS Y MATERIALES DE TRABAJO Y SEGURIDAD PARA PERSONAL OPERATIVO DE LA UNIDAD DE DESARROLLO AGROPECUARIO. (EQUIPO DE PROTECCIÓN Y SEGURIDAD PARA PERSONAL QUE CUBRE EL PROGRAMA PORCICOLA DE TRASPATIO)</t>
  </si>
  <si>
    <t>LEY FEDERAL DEL TRABAJO/TITULO CUARTO/CAPITULO I/ARTÍCULO 132.- FRACCIÓN: III/LEY DE SERVIDORES PUBLICOS DEL ESTADO DE JALISCO/TÍTULO TERCERO/CAPÍTULO I/ARTÍCULO 56.- FRACCION V:                                             UTILES,INSTRUMENTOS Y MATERIALES DE TRABAJO Y SEGURIDAD PARA PERSONAL OPERATIVO DE LA UNIDAD DE DESARROLLO AGROPECUARIO.</t>
  </si>
  <si>
    <t>PLAN MUNICIPAL DE DESARROLLO/PROGRAMA ZAPOPAN VERDE Y SUSTENTABLE/ ODZ1-2-3-4/LINEAS DE ACCION: E. APROVECHAMIENTO SUSTENTABLES DE LOS ECOSISTEMAS PRODUCTIVOS. PARA USO EN CENTRO DE COMPOSTAJE MUNICIPAL</t>
  </si>
  <si>
    <t>BRINDAR ASESORIAS TECNICAS A LOS INTEGRANTES DE LA COMUNIDAD PARA EL FORTALECIMIENTO DEL PROGRAMA DE APROVECHAMIENTO SUSTENTABLE DE LOS ECOSISTEMAS PRODUCTIVOS (PMDZ)</t>
  </si>
  <si>
    <t xml:space="preserve">REACTIVAR EL MERCADO INTERNO PARA MEJORAR LOS INGRESOS DE LA GENTE DEDICADA A LA ACTIVIDAD AGROPECUARIA. </t>
  </si>
  <si>
    <t>INCENTIVO A LOS PRODUCTORES APICOLAS DEL MUNICIPIO PARA INCREMENTAR LA PRODUCCIÓN DE MIEL Y SUS DERIVADOS.</t>
  </si>
  <si>
    <t>INCENTIVO A LOS PRODUCTORES AGROPECUARIOS PARA AUMENTAR LA PRODUCCION PECUARIA EN BENEFICIO DE LA ECONOMIA LOCAL Y FAMILIAR.</t>
  </si>
  <si>
    <t>PLAN MUNICIPAL DE DESARROLLO/PROGRAMA ZAPOPAN VERDE Y SUSTENTABLE/ ODZ1-2-3-4/LINEAS DE ACCION: E. APROVECHAMIENTO SUSTENTABLES DE LOS ECOSISTEMAS PRODUCTIVOS. IMPLEMENTAR UN PROGRAMA INTEGRAL DE APOYO A LA PRODUCTIVIDAD RURAL, QUE CONTRIBUYA EN LA ECONOMIA DE FAMILIAS DEL SECTOR RURAL, PARA DISMINUIR LOS COSTOS DE PRODUCCION Y POR ENDE INCREMENTAR SU RENTABILIDAD.</t>
  </si>
  <si>
    <t>IMPLEMENTAR MODULOS PRODUTIVOS Y ALTERNATIVOS DE FOMENTO AL SECTOR, QUE PERMITAN MEJORAR LOS PARAMETROS PRODUCTIVOS COMERCIALES, AUMENTANDO LOS INDICES DE PRODUCTIVIDAD CON EL USO DE TECNOLOGIA ADEACUADA Y APLICACIÓN DE LA INOCUIDAD PARA PODER GARANTIZAR UNA MEJOR CALIDAD DE VIDA AL PRODUCTOR</t>
  </si>
  <si>
    <t>PLAN MUNICIPAL DE DESARROLLO/PROGRAMA ZAPOPAN VERDE Y SUSTENTABLE/ ODZ1-2-3-4/LINEAS DE ACCION: E. APROVECHAMIENTO SUSTENTABLES DE LOS ECOSISTEMAS PRODUCTIVOS/ INCENTIVO PARA EL PROGRAMA PORCICOLA DE TRASPATIO</t>
  </si>
  <si>
    <t>SE REQUIERE MATERIAL DE  PAPELERIA PARA EL INSTITUTO DE CAPACITACION Y OFERTA EDUCATIVA</t>
  </si>
  <si>
    <t xml:space="preserve"> MATERIAL PARA DIFUSIÓN DEL PROGRAMA </t>
  </si>
  <si>
    <t>MATERIAL PARA DIFUSION  DEL PROGRAMA</t>
  </si>
  <si>
    <t xml:space="preserve"> REALIZACIÓN DE EVENTO PARA ENTREGA DE CONSTANCIAS Y CIERRE DEL PROGRAMA  </t>
  </si>
  <si>
    <t xml:space="preserve"> REALIZACIÓN DE EVENTO PARA ENTREGA DE CONSTANCIAS Y CIERRE DE CAPACITACIONES </t>
  </si>
  <si>
    <t xml:space="preserve"> PAGO DE CURSOS Y CAPACITACIONES A ASOCIACIONES CIVILES, INSTITUCIONES EDUCATIVAS Y  PERSONAS FISICAS  </t>
  </si>
  <si>
    <t xml:space="preserve">COMPRA DE CARTUCHOS PARA IMPRESIÓN DE CONSTANCIAS PARA LOS ALUMNOS QUE NO CUENTAN CON LOS MEDIOS PARA OBTNERLAS. </t>
  </si>
  <si>
    <t>COMPRA DE HOJAS TIPO OPALINA TAMAÑO CARTA PARA LOS ALUMNOS QUE NO CUENTAN CON MEDIOS ELECTRÓNICOS PARA LA IMPRESIÓN DE SU CONSTANCIA.</t>
  </si>
  <si>
    <t xml:space="preserve">C0MPRA DE PIZARRONES  BLANCOS   NECESARIO PARA EL DESARROLLO DEL CURSO 
</t>
  </si>
  <si>
    <t xml:space="preserve">COMPRA DE MARCADORES PARA PIZARRÓN NECESARIO PARA EL DESARROLLO DEL CURSO 
</t>
  </si>
  <si>
    <t xml:space="preserve">COMPRA DE PARRILLAS  ELÉCTRICAS NECESARIAS PARA EL DESARROLLO DEL CURSO 
</t>
  </si>
  <si>
    <t xml:space="preserve">COMPRA DE CAMAS PARA CURSOS DE MASAJES NECESARIAS PARA EL DESARROLLO DEL CURSOS </t>
  </si>
  <si>
    <t xml:space="preserve">COMPRA DE TABLONES NECESARIO PARA EL DESARROLLO DEL CURSO 
</t>
  </si>
  <si>
    <t xml:space="preserve">COMPRA DE SILLAS NECESARIO PARA EL DESARROLLO DEL CURSO 
</t>
  </si>
  <si>
    <t xml:space="preserve">COMPRA DE HORNO DE MICROONDAS MATERIAL  NECESARIO PARA EL DESARROLLO DEL CURSO </t>
  </si>
  <si>
    <t xml:space="preserve">COMPRA DE EXTENCIONES NECESARIAS  PARA EL DESARROLLO DEL CURSO 
</t>
  </si>
  <si>
    <t xml:space="preserve">COMPRA DE TOLDOS NECESARIOS PARA EL DESARROLLO DEL CURSO </t>
  </si>
  <si>
    <t xml:space="preserve"> PAGO DE BECAS A INSTITUCIONES EDUCATIVAS Y/O ASOCIACIONES CIVILES  </t>
  </si>
  <si>
    <t>COMPRA E ARTICULOS PROMOCIONALES</t>
  </si>
  <si>
    <t xml:space="preserve"> PAGO A CAPACITACIÓNES PARA SERVIDORES PUBLICOS </t>
  </si>
  <si>
    <t>CAPACITACION PARA JOVENES EN INNOVACION Y EMPRENDIMIENTO EN COLABORACION CON EL CUCEA</t>
  </si>
  <si>
    <t>OPERACIÓN Y MANTENIMIENTO DE PLATAFORMA EN LINEA</t>
  </si>
  <si>
    <t xml:space="preserve"> PAGO A CAPACITACIÓNES PARA PERSONAL DE BIBLIOTECAS BASADO EN EL MODELO  EDUCATIVO FINLANDES </t>
  </si>
  <si>
    <t>CONTRATACIÓN DE SERVICIOS PROFESIONALES EN MATERIA DE SOFTWARE (MANTENIMIENTO Y HOSTING) PARA LA PERMANENCIA DE LA PLATAFORMA DE INNOVACIÓN ABIERTA "MIZAPOPAN"</t>
  </si>
  <si>
    <t>DISEÑO E IMPLEMENTACIÓN DE ESTRATEGIAS TERRITORIALES PARA EL POSICIONAMIENTO DE LA PLATAFORMA DE UNNOVACIÓN ABIERTA "MIZAPOPAN"</t>
  </si>
  <si>
    <t xml:space="preserve">COMPRA Y ADAPTACIÓN DE BICILITECAS PARA EL PROYECTO DE "BILIOBICIS" PARA ACTIVACIONES INTINERANTES </t>
  </si>
  <si>
    <t xml:space="preserve">EQUIPAMIENTO DE ESPACIOS EDUCATIVOS </t>
  </si>
  <si>
    <t>IMPRESIÓN DE DIPLOMAS Y RECONOCIMIENTOS PARA CURSOS DE ACADEMIAS Y BILIOTECAS MUNICIPALES</t>
  </si>
  <si>
    <t xml:space="preserve">MATERIAL DE LIMPIEZA PARA LAS 14 ACADEMIAS Y 19 BIBLIOTECAS </t>
  </si>
  <si>
    <t xml:space="preserve">MANTENIMIENTO Y REHABILITACIÓN DE 7 ACADEMIAS MUNICIPALES </t>
  </si>
  <si>
    <t>MANTENIMIENTO Y REHABILITACIÓN DE 19 BIBLIOTECAS MUNICIPALES</t>
  </si>
  <si>
    <t>IMPLEMENTACIÓN DE CURSOS DE CAPACITACIÓN EN ACADEMIAS MUNICIPALES PARA NIÑOS Y JOVENES</t>
  </si>
  <si>
    <t>SE REQUIERE PARA LA PROYECCIÓN DEL MATERIAL DIDÁCTICO DE LOS EXPOSITORES DURANTE LAS CAPACITACIONES, COMO INSTRUMENTO PEDAGÓGICO PARA TRANSMITIR LA INFORMACIÓN DE MANERA VISUAL</t>
  </si>
  <si>
    <t xml:space="preserve">PAPELERIA NECESARIA PARA TODAS LAS AREAS DE LA DIRECCIÓN </t>
  </si>
  <si>
    <t>PROPORCIONAR A LOS USUARIOS LAS HERRAMIENTAS NECESARIAS , PARA PODER BRINDAR EL MEJOR SERVICIO POSIBLE A LA CIUDADANÍA</t>
  </si>
  <si>
    <t>PAPELERÍA BÁSICA PARA EL FUNCIONAMIENTO DEL PROGRAMA (MATERIAL PARA OPERATIVO)</t>
  </si>
  <si>
    <t>PAPELERÍA BÁSICA PARA EL FUNCIONAMIENTO DEL PROGRAMA</t>
  </si>
  <si>
    <t>EQUIPO DE PROCESAMIENTO Y ALMACENAMIENTO DE INFORMACION DEL MUNICIPIO</t>
  </si>
  <si>
    <t>DAR A CONOCER Y AGRADECER POR EL APOYO A 800 AUTORIDADES DEL SISTEMA DE EDUCACIÓN PÚBLICA DE NIVEL PREESCOLAR, PRIMARIA Y SECUNDARIA</t>
  </si>
  <si>
    <t xml:space="preserve">DAR IMAGEN Y SENTIDO DE PERTENENCIA AL EQUIPO, ASI COMO TRANSMITIR SEGURIDAD Y CONFIANZA A LOS DIRECTIVOS Y PADRES EN LAS ESCUELAS CON PERSONAL UNIFORMADO QUE LE IDENTIFIQUE COMO PARTE DEL PROGRAMA </t>
  </si>
  <si>
    <t xml:space="preserve">PARA EL MANTENIMIENTO DE LAS OFICNAS DE TODAS LAS AREAS DE LA DIRECCIÓN </t>
  </si>
  <si>
    <t>PARA CUMPLIR CON LOS OBJETIVOS Y METAS PLANTEADOS EN EL PROGRAMA ZAPOPAN MI COLONIA</t>
  </si>
  <si>
    <t>HERRAMIENTA NECESARIA PARA LA INSTALACIÓN DE LONAS INFORMATIVAS</t>
  </si>
  <si>
    <t xml:space="preserve"> RESCATE DE ESPACIOS PÚBLICOS POR MEDIO DEL ARTE URBANO</t>
  </si>
  <si>
    <t>PARA DAR UNA BUENA IMAGEN A LA CIUDADANIA ASI COMO INCENTIVAR A MEJORAR LA CALIDAD DE LOS SERVICIOS DE LOS COLOABORADORES</t>
  </si>
  <si>
    <t>BRINDAR SEGURIDAD Y SOPORTE FISICO PARA LOS OPERADORES TANTO EXTERNOS COMO INTERNOS QUE APOYAN EL PROGRAMA ZAPOPAN PRESENTE EN EL AREA OPERATIVA  Y DE BODEGA</t>
  </si>
  <si>
    <t>CAPACITACION A PERSONAL DOCENTE DEL SISTEMA DE EDUCACIÓN PÚBLICA DE NIVEL PREESCOLAR, PRIMARIA Y SECUNDARIA Y PADRES DE FAMILIA, REFERENTE A COMO FUNCIONA EL PROGRAMA Y LAS ENTREGAS</t>
  </si>
  <si>
    <t>PAPELERIA NECESARIA PARA KITS DE ENTREGA, IMPRESIÓN DE FORMATOS Y VALES DE INCIDENCIA, E IMPRESIÓN DE LONAS INFORMATIVAS A COLOCAR EN LOS PLANTELES  CON INFORMACION DE FECHAS DE ENTREGA</t>
  </si>
  <si>
    <t>VALES DE SUBSIDIO IMPRESOS NECESARIOS PARA LA COMPROBACIÓN DEL GASTO EROGADO, QUE SON FIRMADOS POR LOS BENEFICIARIOS DEL PROGRAMA. Y LONAS OFICIALES QUE SE COLOCAN EN LAS ESTANCIAS</t>
  </si>
  <si>
    <t>IMPRESIONES VARIAS (VALES, LONAS, FLYERS,)</t>
  </si>
  <si>
    <t>ASIGNACIONES DESTINADAS A CUBRIR EL COSTO DE LONAS, FLYERS, CARTELONES, Y DEMÁS SERVICIOS DE IMPRESIÓN Y ELABORACIÓN DE MATERIAL INFORMATIVO, PARA DAR A CONOCER FECHAS DE LAS CONVOCATORIAS PARA QUE LOS ALUMNOS DE NIVEL BACHILLERATO CONOZCAN EL PROGRAMA Y LOS BENEFICIOS A LOS QUE PUEDEN ACCEDER AL INSCRIBIRSE AL PROGRAMA, PADRONES DE BENEFICIARIOS,  REGLAS DE OPERACIÓN, MANUALES DE ORGANIZACIÓN DE PROCEDIMIENTOS.</t>
  </si>
  <si>
    <t xml:space="preserve">VALES IMPRESOS NECESARIOS PARA LA COMPROBACIÓN DEL GASTO EROGADO, QUE SON FIRMADOS POR LOS BENEFICIARIOS DEL PROGRAMA. E IMPRESIÓN PLAN ESTRATÉGICO CIUDAD AMIGABLE  100 EJEMPLARES. </t>
  </si>
  <si>
    <t xml:space="preserve">VALES IMPRESOS NECESARIOS PARA LA COMPROBACIÓN DEL GASTO EROGADO, QUE SON FIRMADOS POR LOS BENEFICIARIOS DEL PROGRAMA. </t>
  </si>
  <si>
    <t>CERTIFICAR LA CALIDAD DE LA TELA DE LOS UNIFORMES Y PLAYERAS QUE SERÁN ENTREGADOS A 200,000 BENEFICIARIOS</t>
  </si>
  <si>
    <t>SERVICIOS PROFESIONALES  PARA CONTINUAR CON EL RED MUNDIAL CIUDADES AMIGABLES.</t>
  </si>
  <si>
    <t>COMISIÓN POR SERVICIO DE DISPERSIÓN E IMPRESIÓN DE 100,000 VALES CANJEABLES POR ÚTILES ESCOLARES</t>
  </si>
  <si>
    <t>ASIGNACIONES DESTINADAS A CUBRIR EL PAGO A INSTITUCIONES FINANCIERAS POR LA DISPERSIÓN DEL APOYO ECONÓMICO ASIGNADO A LOS ALUMNOS BECADOS.</t>
  </si>
  <si>
    <t>ALMACENAMIENTO DE MATERIAL PARA SU CONTROL Y RESGUARDO, ASÍ COMO EL EMBALAJE Y ARMADO DE KITS ESCOLARES POR PLANTEL</t>
  </si>
  <si>
    <t>ENVÍO DE KITS ESCOLARES EN DOS ETAPAS A 800 ESCUELAS DEL SISTEMA DE EDUCACIÓN PÚBLICA DE NIVEL PREESCOLAR, PRIMARIA Y SECUNDARIA PARTICIPANTES EN EL PROGRAMA ZAPOPAN ¡PRESENTE!</t>
  </si>
  <si>
    <t xml:space="preserve">ESPACIOS PARA COMERCIALIZACIÓN, PROMOCIÓN, DIFUSIÓN  APOYO A EMPRENDEDORES (EVENTOS) Y EXPOS,CRÉDITOS A PROYECTOS PRODUCTIVOS EN GRUPO SOLIDARIOS ,ARTICULOS VARIOS PARA PROMOCIÓN Y DIFUSIÓN,ELABORACIÓN DE MANUALES, FLYERS, POSTERS, MATERIAL DIDACTICO TALLERES,ELABORACIÓN VIDEOS PROMOCIONALES, VIDEOS Y  TALLERES </t>
  </si>
  <si>
    <t xml:space="preserve">A TRAVÉS DE LOS CENTROS DE ATENCIÓN INFANTIL (CAI) </t>
  </si>
  <si>
    <t>MONTO QUE CUBRE EL COSTO DE UNIFORMES DEPORTIVOS, PLAYERA TIPO POLO Y TENNIS PARA EL TOTAL DE PADRON DE NIÑOS CALCULADO EN 200,000  ALUMNOS QUE SE ENCUENTREN EN LA MATRICULA DEL SISTEMA DE EDUCACIÓN PÚBLICA DE NIVEL PREESCOLAR, PRIMARIA Y SECUNDARIA, ASI COMO DE MOCHILAS Y VALES PARA CANJE DE PAQUETES DE UTILES ESCOLARES</t>
  </si>
  <si>
    <t xml:space="preserve">A PARTIR DE LA IMPLEMENTACIÓN DEL PROGRAMA SONRIE ZAPOPAN, SE OFRECE UNA ALTERNATIVA DE APOYO A PADRES Y TUTORES PARA QUE PUEDAN RECURRIR A ESTANCIAS INFANTILES PRIVADAS QUE TIENEN CONVENIO CON EL MUNICIPIO DE ZAPOPAN, COMPLEMENTANDO A TRAVÉS DEL SUBSIDIO OTORGADO, LA CUOTA O MENSUALIDAD DE LA ESTANCIA INFANTIL Y Y BENEFICIANDO DE ESTA FORMA LA ECONOMIA DE LAS FAMILIAS ZAPOPANAS. </t>
  </si>
  <si>
    <t xml:space="preserve">BECAS ESTUDIANTES NIVEL MEDIA SUPERIOR </t>
  </si>
  <si>
    <t xml:space="preserve">APOYO DESPENSAS PADRON DE 6,000 BENEFICIARIOS, 72 MIL DESPENSAS ANUALES </t>
  </si>
  <si>
    <t xml:space="preserve">APOYO DESPENSAS PADRON DE 12,000 BENEFICIARIAS, 150,000 DESPENSAS ANUALES </t>
  </si>
  <si>
    <t>APOYO EN ESPECIE PARA NIÑOS DE COLONIAS VULNERABLES</t>
  </si>
  <si>
    <t>USO DIARIO DE PAPELERIA Y EQUIPOS MENORES DE OFICINA</t>
  </si>
  <si>
    <t>PARA LIMPIEZA Y MANTENIMIENTO DE LAS AREAS</t>
  </si>
  <si>
    <t>DISTRIBUCIÓN DE MATERIAL PROMOCIONAL A ORGANISMOS EMPRESARIALES</t>
  </si>
  <si>
    <t>DISTRIBUCIÓN DE MATERIAL PROMOCIONAL A DELEGACIONES O CIUDADES HERMANAS</t>
  </si>
  <si>
    <t>RENTA DE TOLDO, MESAS Y SILLAS PARA CARAVANAS METROPOLITANAS</t>
  </si>
  <si>
    <t>PROMOVER LAS VENTAJAS DE INVERTIR EN ZAPOPAN, Y QUE LOS EMPRESARIOS DECIDAN INSTALARSE EN NUESTRO MUNICIPIO.</t>
  </si>
  <si>
    <t>COMPRA DE MATERIAL IMPRESO PARA DIFUSION DE CARAVANAS</t>
  </si>
  <si>
    <t>COMPRA DE BOLETOS DE AVION PARA TRASLADOS EN EL PAIS</t>
  </si>
  <si>
    <t xml:space="preserve">VIAJES PARA ACUDIR A COMPROMISOS O COMISIONES DE CABILDO O DEL COORDINADOR </t>
  </si>
  <si>
    <t>REPRESENTACIÓN OFICIAL CON DELEGACIONES O CIUDADES HERMANAS</t>
  </si>
  <si>
    <t>IMPLEMENTACION DE 3 MACRO-CARAVANAS DEL EMPLEO</t>
  </si>
  <si>
    <t>FINANCIAMIENTO PARA LOS EMPRENDEDORES Y LAS MICRO Y PEQUEÑAS EMPRESAS DE ZAPOPAN (EMPRENDE, RETO ZAPOPAN, SONRIE ZAPOPAN, MUJERES DE ZAPOPAN, CONSTRUYE ZAPOPAN)</t>
  </si>
  <si>
    <t>PROGRAMAS CAPACITACIÓN GRUPOS VULNERABLES, CAPACITACIÓN SMF, PROGRAMAS CAPACITACIÓN PARA VALIDACIÓN IDEA NEGOCIO, PROGRAMAS CAPACITACIÓN DESARROLLO DE HABILIDADES, BÚSQUEDA EVENTOS LOCALES, REGIONALES, ESTATALES EXPOSICIÓN SICE PROGRAMAS CAPACITACIÓN PARA GENERAR HERRAMIENTAS PARA FORTALECER  EL MODELO DE NEGOCIOS Y EL PLAN PUESTO EN MARCHA LIDERAZGO Y FORTALECIMIENTO PERSONAL AL EMPRENDEDOR, CONVOCATORIA, DIFUSIÓN E IMPRESOS</t>
  </si>
  <si>
    <t xml:space="preserve">El sello actual es de Unidad y cambia a Dirección de Turismo y Centro Histórico, la guillotina se requiere como insumo básico de oficina. </t>
  </si>
  <si>
    <t>Mantenimiento de cadenas en el acceso a la Plaza de las Américas San Juan Pablo II</t>
  </si>
  <si>
    <t xml:space="preserve">Estas verbenas se llevan a cabo en plazas públicas que carecen de este servicio de baños, </t>
  </si>
  <si>
    <t xml:space="preserve">Materiales para promoción turística </t>
  </si>
  <si>
    <t xml:space="preserve">Turismo no cuenta con un Banco profesional de fotografias de los diversos atractivos turísticos del Municipio,  indispensables para ser integradas en los materiales de promoción. </t>
  </si>
  <si>
    <t>Asistencia y participación en el Tianguis Turístico edición 44,  que en 2019 tendrá como sede Acapulco, Guerrero  del 7 al 10 de Abril.</t>
  </si>
  <si>
    <t>Viajes de promoción turistica</t>
  </si>
  <si>
    <t xml:space="preserve">Llevar la música tradicional a pobladores, turistas y visitantes así como promocionar los lugares donde se llevan a cabo los eventos.                          ( Plaza de las américas, delegaciones y/o colonias emblématicas). </t>
  </si>
  <si>
    <t xml:space="preserve">Programa de conservación de la zona arqueológica,  así como llevar actividades culturales a los espacios públicos. </t>
  </si>
  <si>
    <t>Invitación a productores y artesanos para impulsar la economía en este sector. Para exposición y venta</t>
  </si>
  <si>
    <t>Gestión de espacios en plazas comerciales de artesanos para impulsar la economía 9 Ferias</t>
  </si>
  <si>
    <t xml:space="preserve">Actividad para impulsar la actividad económica en los mercados (10 eventos) </t>
  </si>
  <si>
    <t xml:space="preserve"> Establecer una agenda de trabajo para impulsar el turismo tomando en cuenta a los principales actores en el tema de turismo. </t>
  </si>
  <si>
    <t>Conmeración de la fecha del aniversario del Municipio de Zapopan</t>
  </si>
  <si>
    <t>Promoción de Restaurantes del Centro Histórico.</t>
  </si>
  <si>
    <t>Promoción del Turismo en la zona Centro de Zapopan</t>
  </si>
  <si>
    <t>Entrenamiento a promotores turisticos</t>
  </si>
  <si>
    <t xml:space="preserve">Programa para enseñar a los niños de diferentes zonas de zapopan los beneficios turísticos con los que cuenta el Municipio. </t>
  </si>
  <si>
    <t>Realizar un festival en conmemoración al día de Muertos conservando las tradiciones en combinación con lo contemporaneo. ofreciendo a los Zapopanos una serie de actividades en el Centro Histórico para la celebración de este tradicional día.</t>
  </si>
  <si>
    <t xml:space="preserve">Colaboración de Turismo de Zapopan con la Universidad de Guadalajara a través de los estudiantes de la carrera de turismo en la implemetación de Recorridos turísticos para incrementar las visitas Turísticas al Municipio. </t>
  </si>
  <si>
    <t xml:space="preserve">Conmemoracion del día mundial del Turismo (27 de Septiembre) celebrando en conjunto el 51 Aniversario de la Carrera de Turismo de la Universidad de Guadalajara. </t>
  </si>
  <si>
    <t xml:space="preserve">Contar con recursos para llevar a cabo eventos estratégicos que no estén planeados pero que surgen de alguna actividad de la Coordinación, Dirección o Presidencia. </t>
  </si>
  <si>
    <t xml:space="preserve">Material necesario para identificación </t>
  </si>
  <si>
    <t>Necesarios para el desarrollo de las actividades de esta Unidad</t>
  </si>
  <si>
    <t>Equipo necesario para los diversos eventos en Turismo y Centro Histórico</t>
  </si>
  <si>
    <t xml:space="preserve">De acuerdo a Instrucción recibida por el Pleno del Ayuntamiento. </t>
  </si>
  <si>
    <t>Se requiere reemplazar la cámara actual</t>
  </si>
  <si>
    <t xml:space="preserve">Compra de papelería para abastecer todas las direcciones y areas de la Coordinacíon </t>
  </si>
  <si>
    <t xml:space="preserve">"Zapopan en paz" Desarrollar las capacidades de base local para el empleo (Acceso al mercado laboral). </t>
  </si>
  <si>
    <t xml:space="preserve">"Zapopan en paz" Fomentar un desarrollo economico incluyente para emprendedores y crear encadenamientos productivos. </t>
  </si>
  <si>
    <t xml:space="preserve">"Zapopan Funcional" Atendender a la poblacion marginada para abatir las carencias. </t>
  </si>
  <si>
    <t xml:space="preserve">Zapopan en paz Fomentar un desarrollo economico incluyente para emprendedores y crear encadenamientos productivos. </t>
  </si>
  <si>
    <t>Zapopan Emprendedor" Fomentar un desarrollo economico incluyente con personas.</t>
  </si>
  <si>
    <t xml:space="preserve">Posicionar difundir y capitalizar los distintos programas y logors de la Coordinación. </t>
  </si>
  <si>
    <t xml:space="preserve">Vinculación Ciudadana, como ente que recibe, atiende, gestiona y canaliza las peticiones de los ciudadanos en materia de desarrollo económico y combate a la desigualdad, pretende continuar con actividades en las colonias que ayuden a difundir lo que la Coordinación de Desarrollo Económico y Combate a la Desigualdad tiene para ofrecer a la ciudadanía. Estos eventos son culturales, como el festejo de día de muertos, día de la madre, día del niño y posadas navideñas; donde aprovechamos para promover una transversalidad entre las dependencias de la Coordinación e involucrarlos con las colonias en situación de marginación, y así generar un acercamiento eficaz y permanente con la ciudadanía. </t>
  </si>
  <si>
    <t>LA UNIDAD DE RETO ZAPOPAN SE CONFORMA DE DIVERSAS LÍNEAS DE ACCIÓN AL SERVICIO DE EMPRENDEDORES, EMPRESARIOS Y CREATIVOS. LOS PROGRAMAS QUE CONFORMAN LA UNIDAD SON: RETO ZAPOPAN, DIRIGIDO A EMPRENDEDORES DE ALTO IMPACTO, HECHO EN ZAPOPAN, DIRIGIDO A MICRO Y PEQUEÑAS EMPRESAS EN SECTORES TRADICIONALES DEL MUNICIPIO, LIN ZAPOPAN DIRIGIDO A EMPRENDEDORES, ESTUDIANTES Y PÚBLICO EN GENERAL QUE BUSQUEN CREAR PROTOTIPOS FUNCIONALES, RETO KIDS DIRIGIDO A NIÑAS Y NIÑOS CON ESPÍRITU EMPRENDEDOR Y ROCKET SESSIONS DIRIGIDO A PUBLICO EN GENERAL CON EL PROPÓSITO DE INSPIRAR AL ÉXITO.</t>
  </si>
  <si>
    <t>Material para enseñanza en el taller de pintura</t>
  </si>
  <si>
    <t>Material para enseñanza en el PROYECTO de la compañía de danza (éste es compromiso de campaña)</t>
  </si>
  <si>
    <t>Refrigerios en los eventos culturales (conciertos, conversatorios, inauguraciones)</t>
  </si>
  <si>
    <t>Materiales para reparaciones menores en los edificios de Cultura</t>
  </si>
  <si>
    <t>Derechos y renta de partituras de obras musicales y teatrales</t>
  </si>
  <si>
    <t>Software de diseño gráfico</t>
  </si>
  <si>
    <t>Impesión de carteles, programas de mano, banners, trípticos</t>
  </si>
  <si>
    <t>Estudios especializados (ejemplo: expediente a Unesco de la Romería)</t>
  </si>
  <si>
    <t>Materiales para reparaciones menores de mobiliario</t>
  </si>
  <si>
    <t>Para gestiones principalmente en CDMX</t>
  </si>
  <si>
    <t>Correspondientes a "Actividades Artístico Culturales"</t>
  </si>
  <si>
    <t>Servicio de capacitación en actividades artístico-culturales en centros culturales</t>
  </si>
  <si>
    <t>Servicios de formación artística en la escuela de pintura</t>
  </si>
  <si>
    <t>Servicio de formación artística en escuela de música</t>
  </si>
  <si>
    <t>Correspondientes a "brigadas culturales"</t>
  </si>
  <si>
    <t>Fomento a la plástica y el diseño mexicano</t>
  </si>
  <si>
    <t>Visionado de portafolios de artistas visuales </t>
  </si>
  <si>
    <t>Sensibilización a la lectura</t>
  </si>
  <si>
    <t>Festival del libro infantil y juvenil   </t>
  </si>
  <si>
    <t>Concursos literarios </t>
  </si>
  <si>
    <t>Encuentros de escritores</t>
  </si>
  <si>
    <t>Charlas y conferencias en torno al arte, la cultura, el patrimonio y las políticas culturales</t>
  </si>
  <si>
    <t>Talleres, rutas culturales y actividades de sensibilización en torno al Patrimonio Cultural</t>
  </si>
  <si>
    <t>Los niños y el Patrimonio Cultural</t>
  </si>
  <si>
    <t>Cursos y talleres profesionalizantes </t>
  </si>
  <si>
    <t>Declaratorias de Patrimonio Cultural</t>
  </si>
  <si>
    <t>Ejecución de los programas de difusión cultural 
(SE ANEXA EL DESGLOSE DE LOS 16 PROGRAMAS)</t>
  </si>
  <si>
    <t>Programa de gestión cultural comunitaria </t>
  </si>
  <si>
    <t>Proyecto del Museo de Zapopan y el Maíz</t>
  </si>
  <si>
    <t>18 exposiciones en total a lo largo del año, tanto en instalaciones del ayuntamiento como itinerantes en espacios públicos</t>
  </si>
  <si>
    <t>Costo de trámite de REVOE</t>
  </si>
  <si>
    <t>Impartición de clases y becas a estudiantes, ensayos y presentación del Coro Municipal y La Orquesta Sinfónica Juvenil de Zapopan, Orquesta de Cámara</t>
  </si>
  <si>
    <t>Adquisición de impresoras-copiadoras</t>
  </si>
  <si>
    <t>Proyector para escuela de pintura</t>
  </si>
  <si>
    <t>Proyector para escuela de danza</t>
  </si>
  <si>
    <t>Para transimisión en vivo en web de los conciertos, conversatorios, conferencias</t>
  </si>
  <si>
    <t>Adquisición y renovación de instrumentos de percusión para la orquesta y escuelas</t>
  </si>
  <si>
    <t xml:space="preserve">Papelería para Oficina Central y Colmenas de Miramar, Villa de Guadalupe y San Juan de Ocotán. </t>
  </si>
  <si>
    <t xml:space="preserve">Impresión de material gráfico para la oferta servicios, talleres y capacitaciones de las Colmenas de Miramar, Villa de Guadalupe y San Juan de Ocotán. </t>
  </si>
  <si>
    <t xml:space="preserve">Material de limpieza para las Colmenas de Miramar, Villa de Guadalupe y San Juan de Ocotán. </t>
  </si>
  <si>
    <t xml:space="preserve">Suministro designado para los talleres de las áres de Arte, Cultura, Deporte, Salud, Medio Ambiente, Tecnología y Educación para toda la población de las Colmenas de Miramar, Villa de Guadalupe y San Juan de Ocotán. </t>
  </si>
  <si>
    <t xml:space="preserve">Suministro designado para el equipamiento de las cocinas comunitarias de las Colmenas de Miramar, Villa de Guadalupe y San Juan de Ocotán, donde se desarrollan clases de cocina saludable, taller de pan y donde opera el programa de comedores comunitarios. </t>
  </si>
  <si>
    <t xml:space="preserve">Suministro de ventiladores para las Colmenas de Miramar, Villa de Guadalupe y San Juan de Ocotán. </t>
  </si>
  <si>
    <t xml:space="preserve">Suministro de conos plásticos para las actividades de arte, cultura y deporte de las Colmenas de Miramar, Villa de Guadalupe y San Juan de Ocotán. </t>
  </si>
  <si>
    <t xml:space="preserve">Suministro destinado a uniformes, prendas de vestir y calzado en beneficio de la comunidad que asiste y participa en los talleres, actividades y eventos de las Colmenas de Miramar, Villa de Guadalupe y San Juan de Ocotán. </t>
  </si>
  <si>
    <t xml:space="preserve">Suministro de artículos deportivos para el desarrollo de las actividades, talleres y capacitaciones que se ofertan ea toda la población de las Colmenas de Miramar, Villa de Guadalupe y San Juan de Ocotán. </t>
  </si>
  <si>
    <t xml:space="preserve">Suministro de herramientas y artículos necesarios para la operación y desarrollo de la Red de Parques Agroecológicos de las Colmenas de Miramar, Villa de Guadalupe y San Juan de Ocotán. </t>
  </si>
  <si>
    <t>Suministro de dispositivos internos y externos para el mantenimiento del equipo de cómputo de los laboratorios de tecnología de las Colmenas de Miramar, Villa de Guadalupe y San Juan de Ocotan.</t>
  </si>
  <si>
    <t xml:space="preserve">Asignación destinada a cubrir el costo de servicios de ploteo, fotocopiado y preparación de documentos, engargolado, enmicado, corte de papel, entre otros, necesarios para las talleres participativos realizados con las comunidades de las Colmenas de Miramar, Villa de Guadalupe y San Juan de Ocotán. </t>
  </si>
  <si>
    <t xml:space="preserve">Asignación destinada a servicios profesionales de los diversos talleres y capacitaciones para la población general de las Colmenas de Miramar, Villa de Guadalupe y San Juan de Ocotán. </t>
  </si>
  <si>
    <t>Proyectos colectivos, creativos y culturales e incluyen festivales comunitarios, proyectos de exposiciones de arte comuniatrias, conciertos, ferias, kermesses, festivales deportivos, ferias de cine, etc.</t>
  </si>
  <si>
    <t xml:space="preserve">Suministro de equipo de cómputo core i7700, b250m-ds3h 16gb ram, 1 tb, sistema operativo y licencia de windows 10 oem home, monitor led 28" widescreen 4k UFHD para equipar los laboratorios de tecnologías de las Colmenas de Miramar, San Juan de Ocotán y Villa de Guadalupe. </t>
  </si>
  <si>
    <t xml:space="preserve">Asignación para la adquisición de impresoras multifuncionales de las Colmenas de Miramar, Villa de Guadalupe y San Juan de Ocotán. </t>
  </si>
  <si>
    <t xml:space="preserve">Suministro de cámaras, videocamaras y otros equipos para equipar el laboratorio de tecnología, la mediateca y el salón de robótica, donde se desarrollarán talleres enfocados a la prevención de la violencia en jóvenes. Además de proyectores para la impartición de talleres, proyecciones y presentaciones en las Colmenas de Miramar, Villa de Guadalupe, San Juan de Ocotán y Oficina Central. </t>
  </si>
  <si>
    <t xml:space="preserve">Suministro de cámaras, grabadoras de voz, bafles, consola, microfonos, lámpara, tripie y accesorios necesarios para equipar el aula de audiovisuales de la Colmena de San Juan de Ocotán y la radio comunitaria de la Colmena de Villa de Guadalupe. </t>
  </si>
  <si>
    <t xml:space="preserve">Suministro de equipamiento médico para los consultorios médicos de las Colmenas de Miramar, San Juan de Ocotán y Villa de Guadalupe. </t>
  </si>
  <si>
    <t xml:space="preserve">Suministro de herramientas para los talleres de oficios, carpintería, fontanería, construcción con tierra natural, baños secos, electricidad, etc., de las Colmenas de Miramar, Villa de Guadalupe y San Juan de Ocotán. </t>
  </si>
  <si>
    <t>Papelería para el uso de la Unidad de Vía Recreactiva.</t>
  </si>
  <si>
    <t xml:space="preserve">Cinta amarilla de cerramiento impresa para uso en Vía Recreactiva. </t>
  </si>
  <si>
    <t xml:space="preserve">Asignaciones destinadas a la adquisición de material didáctico así como materiales y suministros necesarios para las funciones educativas de la Vía Recreactiva. </t>
  </si>
  <si>
    <t xml:space="preserve">Bebederos Caninos, platos de acero inoxidable, de 24 onzas para uso en Vía Recreactiva. </t>
  </si>
  <si>
    <t xml:space="preserve">Extensiones de luz de uso rudo, color negro, entrada tierra de 10 m para uso en la Vía Recreactiva. </t>
  </si>
  <si>
    <t xml:space="preserve">Pintura de aceite, terminado brillante y color naranja. 10 cubetas de 19 litros para pintar las vallas de la Vía Recreactiva. </t>
  </si>
  <si>
    <t xml:space="preserve">Cloruro de Etilo en spray de 175ml y Solución Microdacyn esterelizante con atomizador de 240ml para uso en la Vía Recreactiva. </t>
  </si>
  <si>
    <t xml:space="preserve">Artículos y materiales médicos para armar los kits de nutriciión y kits de glaucometro, así como baumanometro de muñeca para uso en la Vía Recreactiva.  </t>
  </si>
  <si>
    <t xml:space="preserve">Uniformes para el personal operativo de la Vía Recreactiva. </t>
  </si>
  <si>
    <t xml:space="preserve">Cascos, trajes impermeables,  chalecos para tráfico reflejante, botas de seguridad y guantes de seguridad para protección del personal de la Vía Recreactiva. </t>
  </si>
  <si>
    <t xml:space="preserve">Artículos destinados a las actividades deportivas de la Vía Recreactiva. </t>
  </si>
  <si>
    <t xml:space="preserve">Herramientas para equipar la Vía Recreactiva, tales como, sogas, cintas, lámparas señalizadoras, señalamientos de cerramiento, bombas de aire y conos de tráfico. </t>
  </si>
  <si>
    <t>Refacciones para las bicicletas de la Vía Recreactiva.</t>
  </si>
  <si>
    <t>Lonas, faldones, block de formatos foliado, cartillas y demás material de impresión para las jornadas de la Vía Recreactiva.</t>
  </si>
  <si>
    <t>Servicio integral de animación de la Vía Recreactiva.</t>
  </si>
  <si>
    <t xml:space="preserve">Dron, 24 núcleos de alto rendimiento, alcance 7 km (4.3 millas), 5 sensores visuales y una cámara DJI de 4K , apoyada por un estabilizador en tres ejes y control remoto para monitoreo en Vía Recreactiva. </t>
  </si>
  <si>
    <t xml:space="preserve">Radios con cargadores y vallas de contención tubular de acero, calibre 16" 1 1/4, con patas fijas,sin ganchos de medidas 2.40 x 1.10 m, para uso en Vía Recreactiva. </t>
  </si>
  <si>
    <t>Kit de microfocnos inalambricos con diadema y megáfono de hombro, tipo patrullero, de 25 watts, recargable, con amplificador portátil,, bocina, sirena, y micrófono tipo patrullero y alcace de hasta 1 km.</t>
  </si>
  <si>
    <t xml:space="preserve">Mobiliario educativo y recreativo, como tarimas, brincolines, kit de juegos gigantes, bocinas, pasto sintético, toldo tipo arabe, tablones, sillas plegables, mesas para picnic, etc., para uso en Vía Recreactiva. </t>
  </si>
  <si>
    <t xml:space="preserve">Bicicletas urbanas y bicicletas de montaña para préstamo a los usuarios de la Vía Recreactiva. </t>
  </si>
  <si>
    <t xml:space="preserve">Planta de luz con llantas, generador monofásico de 3500 w con motor de 6.5 hp, encendido manual y electrónico, sensor de aceite, corriente 110/220v continuo 3000 watts para uso en la Vía Recreactiva. </t>
  </si>
  <si>
    <t xml:space="preserve">Herramientas para dar mantenimiento a los artículos de la Vía Recreactiva, tales como, compresor de aire, paquete soldador, esmeriladora, cortadora de metal, pistola para pintar, bola de arrastre, kit de herramientas para bicicletas y Mini torreta ambar preventiva de LED cuarta generación. </t>
  </si>
  <si>
    <t xml:space="preserve">Software grabadora de radiocomunicaciones para uso en Vía Recreactiva. </t>
  </si>
  <si>
    <t>Remolques y oficina móvil para la operación y gestión de la Vía Recreactiva. Cinco remolques cama baja, de 16 pies de largo por 2.10 mts de ancho, fabricado con piso de lámina troquelada, jalón para bola de 2"pulgadas, cadenas de seguridad, gato de elevación, luces reglamnetarias según SCT, 2 ejes y cuatro llantas R-15,  con rin de 5 birlos, capacidad de carga de 3,000 kg, salpicaderos, puerta trasera abatible, pintura general en un tono color negro, laterales de lámina lisa a 40 cm de altura, estructurado en PTR. Tres remolques con tubulares para Bicicletas,  de  cama baja, de16 pies de largo por 2.10 mts de ancho, fabricado con piso de lámina troquelada, jalón para bola de 2"pulgadas, cadenas de seguridad, gato de elevación, luces reglamnetarias según SCT, 2 ejes y cuatro llantas R-15,  con rin de 5 birlos, capacidad de carga de 3,000 kg, salpicaderos, puerta trasera abatible, pintura general en un tono color negro, laterales de lámina lisa a 40 cm de altura, estructurado en PTR. Una oficina móvil.</t>
  </si>
  <si>
    <t>Papelería</t>
  </si>
  <si>
    <t>Materiales para limpieza</t>
  </si>
  <si>
    <t>Materiales didácticos talleres</t>
  </si>
  <si>
    <t>Fotocopiado, elaboración de trípticos, lonas</t>
  </si>
  <si>
    <t>Presea al mérito magisterial</t>
  </si>
  <si>
    <t xml:space="preserve">Infraestructura, PAME </t>
  </si>
  <si>
    <t>Banderas nacionales, tambores y cornetas para entregar a escuelas y fomentar los eventos cívicos</t>
  </si>
  <si>
    <t>Materiales para limpieza de oficinas</t>
  </si>
  <si>
    <t>Apoyos en especie a proyectos de impacto social que son idea e iniciativa de jóvenes</t>
  </si>
  <si>
    <t>Zapopan Rifa. Servicio profesional para implementación de talleres de Zapopan Rifa que deberán incluir: proceso de avanzada, 144 hrs por taller, dando un total de 6 talleres distribuidos en 3 colonias. Para cada colonia se realizará un diagnóstico participativo para selección de beneficiarios, un evento de graduación por colonia, y 10 activaciones por taller dando un total de 60 activaciones. Y un grupo formado por colonia donde se proporcionará el material didáctico necesario para la creación de colectivos. Así como material publicitario por cada taller. Asimismo, se creará el contenido audiovisual y manejo de sitios oficiales y redes sociales.</t>
  </si>
  <si>
    <t>Zapopan Extremo Tour. Servicio intergral para generar 6 actvidades para comunidades alternativas, en conjunto con asociaciones o empresas afines al tema.</t>
  </si>
  <si>
    <t>Participación Juvenil. Servicio integral para 8 actividades de participación juvenil, entre ellas, evento de inicio, apoyo a proyectos de jóvenes, viajes culturales, etc.</t>
  </si>
  <si>
    <t>El material que se requiere es para las labores del personal administrativo. (papelería)</t>
  </si>
  <si>
    <t>El material que necesita el personal de intendencia para la limpieza de las instalaciones</t>
  </si>
  <si>
    <t xml:space="preserve">dos viajes a la ciudad de mexico, el primero es asistir a zona maco, en el mes de febrero y el segundo es para visitar artistas, curadores o coleccionistas para las proximas exposiciones. dos viajes al extranjero, el primero es para asistir a la bienal sur, en buenos aires, argentina, y el segundo a la bienal de arte contemporaneo de lyon, francia. </t>
  </si>
  <si>
    <t xml:space="preserve">hospedaje, alimentos y taxis </t>
  </si>
  <si>
    <t>(SE ANEXA DESGLOSE DE LAS EXPOSICIONES)</t>
  </si>
  <si>
    <t>Papelería para la operación de la Dirección</t>
  </si>
  <si>
    <t>Cd´s, usb´s, toner</t>
  </si>
  <si>
    <t>Impresión de boletas y actas para los mecanismos de participación ciudadana</t>
  </si>
  <si>
    <t>Para operación de consejos sociales</t>
  </si>
  <si>
    <t>Urnas de acrílico para los mecanismos de participación ciudadana</t>
  </si>
  <si>
    <t xml:space="preserve">Eventualidades para el mantenimiento de vehículos </t>
  </si>
  <si>
    <t>Chalecos y playeras para que se identifique el personal operativo en calle</t>
  </si>
  <si>
    <t>Para el mantenimiento menor en oficinas</t>
  </si>
  <si>
    <t>Para mantenimiento de mobiliario</t>
  </si>
  <si>
    <t>Renta de mobiliario para los mecanismos de participación ciudadana</t>
  </si>
  <si>
    <t>Renta de toldos para los mecanismos de participación ciudadana</t>
  </si>
  <si>
    <t>Impresión de lonas, manuales que son para los ciudadanos</t>
  </si>
  <si>
    <t>Foro de participación ciudadana; Foro de innovación social</t>
  </si>
  <si>
    <t>Sustitución de archiveros y escritorios</t>
  </si>
  <si>
    <t xml:space="preserve">Reposición de bocinas, micrófonos, </t>
  </si>
  <si>
    <t>Proyecto plataforma virtual interactiva en web, para la formación ciudadana</t>
  </si>
  <si>
    <t>Proyecto de capacitación a los 70 consejos sociales</t>
  </si>
  <si>
    <t>Proyecto el desarrollo de la plataforma virtual interactiva en web, para la formación ciudadana</t>
  </si>
  <si>
    <t>Vamos a la feria</t>
  </si>
  <si>
    <t>Romería</t>
  </si>
  <si>
    <t>Conservación de espacios</t>
  </si>
  <si>
    <t xml:space="preserve">Atención a grupos vunerables </t>
  </si>
  <si>
    <t>Fortalecimiento Institucional</t>
  </si>
  <si>
    <t>Socialización de proyectos estratégicos</t>
  </si>
  <si>
    <t>INCITY</t>
  </si>
  <si>
    <t>COCINETAS, MAMPARAS</t>
  </si>
  <si>
    <t>COMPUTADORAS, PANTALLAS, NOBREAKS</t>
  </si>
  <si>
    <t>TINTA, PAPEL</t>
  </si>
  <si>
    <t>SOCIALIZACIÓN MERCADO DEL MAR</t>
  </si>
  <si>
    <t>MOBILIARIO COMPLEMENTARIO 20 DE NOVIEMBRE</t>
  </si>
  <si>
    <t>PLAN MAESTRO EL BAJÍO</t>
  </si>
  <si>
    <t>DONATIVO CÍRCULO DE AMIGOS</t>
  </si>
  <si>
    <t>ESTACIONAMIENTO CISZ</t>
  </si>
  <si>
    <t>EDIFICIO PLAZA ARCOS</t>
  </si>
  <si>
    <t>ENLAZAR ZAPOPAN</t>
  </si>
  <si>
    <t>MÓDULOS DE SERVICIOS BÁSICOS</t>
  </si>
  <si>
    <t>MODELO DE OPERACIÓN POLICIA</t>
  </si>
  <si>
    <t>MODELO DE OPERACIÓN P. CIVIL</t>
  </si>
  <si>
    <t>581 TERRENOS</t>
  </si>
  <si>
    <t>.CAP</t>
  </si>
  <si>
    <t>.CONC</t>
  </si>
  <si>
    <t>SOLICITADO</t>
  </si>
  <si>
    <t>APROBADO</t>
  </si>
  <si>
    <t>INTERNO</t>
  </si>
  <si>
    <t>DIFERENCIA APROBADO</t>
  </si>
  <si>
    <t>DIFERENCIA INTERNO</t>
  </si>
  <si>
    <t>Suma de SOLICITADO</t>
  </si>
  <si>
    <t>Suma de APROBADO</t>
  </si>
  <si>
    <t>Suma de INTERNO</t>
  </si>
  <si>
    <t>(Reparación de luminarias) Para mantenimiento, renovación e instalación de la infraestructura de alumbrado público.</t>
  </si>
  <si>
    <t>(Reparación de línea) Para mantenimiento, renovación e instalación de la infraestructura de alumbrado público.</t>
  </si>
  <si>
    <t>PAGO LUZ ALUMBRADO PÚBLICO</t>
  </si>
  <si>
    <t>PAGO LUZ EDIFICIOS</t>
  </si>
  <si>
    <t>PREVISIONES</t>
  </si>
  <si>
    <t>791 CONTINGENCIAS POR FENOMENOS NATURALES</t>
  </si>
  <si>
    <t>7000 INVERSIONES FINANCIERAS Y OTRAS PROVISIONES</t>
  </si>
  <si>
    <t>FACTOR</t>
  </si>
  <si>
    <t>MONTO</t>
  </si>
  <si>
    <t>Capítulo 6000 Recursos Municipales</t>
  </si>
  <si>
    <t>ORIGINAL</t>
  </si>
  <si>
    <t>MODIFICADO</t>
  </si>
  <si>
    <t>EJERCIDO</t>
  </si>
  <si>
    <t>DISPONIBLE</t>
  </si>
  <si>
    <t>Centro Integral de Servicios del Municipio de Zapopan</t>
  </si>
  <si>
    <t>CUSMAX</t>
  </si>
  <si>
    <t>Obras Varias</t>
  </si>
  <si>
    <t>TOTAL</t>
  </si>
  <si>
    <t>Capítulo 6000 por Fuente de Financiamiento</t>
  </si>
  <si>
    <t>01 APORTACIONES ESTATALES</t>
  </si>
  <si>
    <t>05 FAIS</t>
  </si>
  <si>
    <t>09 FORTAMUN</t>
  </si>
  <si>
    <t>21 RECURSOS MUNICIPALES</t>
  </si>
  <si>
    <t>Arrendamiento Financiero 2018</t>
  </si>
  <si>
    <t>ARRENDAMIENTOS</t>
  </si>
  <si>
    <t>OTRAS PARTIDAS</t>
  </si>
  <si>
    <t>03 COMISARIA GENERAL DE SEGURIDAD PUBLICA</t>
  </si>
  <si>
    <t>05 SECRETARIA DEL AYUNTAMIENTO</t>
  </si>
  <si>
    <t>12 DIRECCION DE OBRAS PUBLICAS E INFRAESTRUCTURA</t>
  </si>
  <si>
    <t>PERSONAL OPERATIVO COMISARIA</t>
  </si>
  <si>
    <t>ADQUISICIÓN DE VEHICULOS POR LEASING</t>
  </si>
  <si>
    <t>INCREMENTO COMISARIA 210 OPERATIVOS</t>
  </si>
  <si>
    <t>DIRECCION DE TRANSPARENCIA Y BUENAS PRACTICAS</t>
  </si>
  <si>
    <t>RELACIONES PUBLICAS, PROTOCOLO Y EVENTOS</t>
  </si>
  <si>
    <t>DIRECCION DE MEDIO AMBIENTE</t>
  </si>
  <si>
    <t>DIRECCION DE MOVILIDAD Y TRANSPORTE</t>
  </si>
  <si>
    <t>DIRECCION DE PROTECCION ANIMAL</t>
  </si>
  <si>
    <t>DIRECCION DE COPLADEMUN</t>
  </si>
  <si>
    <t>DIRECCION DE ORDENAMIENTO DEL TERRITORIO</t>
  </si>
  <si>
    <t>COORDINACION GENERAL DE GESTION INTEGRAL DE LA CIUDAD</t>
  </si>
  <si>
    <t>DIRECCION DE INNOVACION GUBERNAMENTAL</t>
  </si>
  <si>
    <t>DIRECCION DE INSPECCION Y VIGILANCIA</t>
  </si>
  <si>
    <t>DIRECCION DE ADMINISTRACION</t>
  </si>
  <si>
    <t>DIRECCION DE ADQUISICIONES</t>
  </si>
  <si>
    <t>DIRECCION DE RECURSOS HUMANOS</t>
  </si>
  <si>
    <t>COORDINACION GENERAL DE ADMINISTRACION E INNOVACION GUBERNAMENTAL</t>
  </si>
  <si>
    <t>CONTRALORIA CIUDADANA</t>
  </si>
  <si>
    <t>COORDINACION DE ANALISIS ESTRATEGICO Y COMUNICACION</t>
  </si>
  <si>
    <t>TESORERIA MUNICIPAL</t>
  </si>
  <si>
    <t>DIRECCION DE INGRESOS</t>
  </si>
  <si>
    <t>DIRECCION DE OBRAS PUBLICAS E INFRAESTRUCTURA</t>
  </si>
  <si>
    <t>COMISARIA GENERAL DE SEGURIDAD PUBLICA</t>
  </si>
  <si>
    <t>SINDICATURA DEL AYUNTAMIENTO</t>
  </si>
  <si>
    <t>DIRECCION JURIDICO CONTENCIOSO</t>
  </si>
  <si>
    <t>DIRECCION JURIDICO CONSULTIVO</t>
  </si>
  <si>
    <t>DIRECCION DE JUZGADOS MUNICIPALES</t>
  </si>
  <si>
    <t>DIRECCION DE GESTION INTEGRAL DEL AGUA Y DRENAJE</t>
  </si>
  <si>
    <t>DIRECCION DE ALUMBRADO PUBLICO</t>
  </si>
  <si>
    <t>DIRECCION DE ASEO PUBLICO</t>
  </si>
  <si>
    <t>DIRECCION DE CEMENTERIOS</t>
  </si>
  <si>
    <t>DIRECCION DE MEJORAMIENTO URBANO</t>
  </si>
  <si>
    <t>DIRECCION DE MERCADOS</t>
  </si>
  <si>
    <t>DIRECCION DE PARQUES Y JARDINES</t>
  </si>
  <si>
    <t>DIRECCION DE PAVIMENTOS</t>
  </si>
  <si>
    <t>DIRECCION DE SOCIALIZACION Y PROYECTOS</t>
  </si>
  <si>
    <t>DIRECCION DE RASTRO MUNICIPAL</t>
  </si>
  <si>
    <t>DIRECCION DE TIANGUIS Y COMERCIO EN ESPACIOS ABIERTOS</t>
  </si>
  <si>
    <t>COORDINACION GENERAL DE SERVICIOS MUNICIPALES</t>
  </si>
  <si>
    <t>DIRECCION DE PADRON Y LICENCIAS</t>
  </si>
  <si>
    <t>DIRECCION DE GESTION DE PROGRAMAS SOCIALES ESTATALES Y FEDERALES</t>
  </si>
  <si>
    <t>DIRECCION DE DESARROLLO AGROPECUARIO</t>
  </si>
  <si>
    <t>DIRECCION DE PROGRAMAS SOCIALES MUNICIPALES</t>
  </si>
  <si>
    <t>INSTITUTO DE CAPACITACION Y OFERTA EDUCATIVA</t>
  </si>
  <si>
    <t>DIRECCION DE PROMOCION ECONOMICA</t>
  </si>
  <si>
    <t>DIRECCION DE TURISMO Y CENTRO HISTORICO</t>
  </si>
  <si>
    <t>DIRECCION DE CULTURA</t>
  </si>
  <si>
    <t>DIRECCION DE DESARROLLO COMUNITARIO</t>
  </si>
  <si>
    <t>DIRECCION DE EDUCACION</t>
  </si>
  <si>
    <t>INSTITUTO MUNICIPAL DE ATENCION A LA JUVENTUD DE ZAPOPAN</t>
  </si>
  <si>
    <t>MUSEO MAZ</t>
  </si>
  <si>
    <t>DIRECCION DE PARTICIPACION CIUDADANA</t>
  </si>
  <si>
    <t>COORDINACION GENERAL DE CONSTRUCCION DE COMUNIDAD</t>
  </si>
  <si>
    <t>SECRETARIA DEL AYUNTAMIENTO</t>
  </si>
  <si>
    <t>COORDINACION MUNICIPAL DE PROTECCION CIVIL Y BOMBEROS</t>
  </si>
  <si>
    <t>COORDINACION GENERAL DE DESARROLLO ECONOMICO Y COMBATE A LA DESIGUALDAD</t>
  </si>
  <si>
    <t>DIRECCION DE PROYECTOS ESTRATEGICOS</t>
  </si>
  <si>
    <t>JEFATURA DE GABINETE</t>
  </si>
  <si>
    <t>UNIDAD</t>
  </si>
  <si>
    <t>PRESUPUESTO ORIGINAL 2018</t>
  </si>
  <si>
    <t>MODIFICACIONES</t>
  </si>
  <si>
    <t>PRESUPUESTO 2018</t>
  </si>
  <si>
    <t>ARRENDAMIENTOS 2018</t>
  </si>
  <si>
    <t>PRESUPUESTO 2018 NO ARRENDAM.</t>
  </si>
  <si>
    <t>PRESUPUESTO 2019</t>
  </si>
  <si>
    <t>DIFERENCIA</t>
  </si>
  <si>
    <t>%</t>
  </si>
  <si>
    <t>DONATIVOS A INSTITUCIONES SE TRANSFIRIERON A DESARROLLO ECONÓMICO</t>
  </si>
  <si>
    <t>FALTAN FORTASEG 2019</t>
  </si>
  <si>
    <t>04 SINDICATURA DEL AYUNTAMIENTO</t>
  </si>
  <si>
    <t>EQUIPAMIENTO ADQUIRIDO PCYB 2018</t>
  </si>
  <si>
    <t>06 TESORERIA</t>
  </si>
  <si>
    <t>INCREMENTO EN OPD'S</t>
  </si>
  <si>
    <t>07 CONTRALORIA CIUDADANA</t>
  </si>
  <si>
    <t>08 COORDINACION GENERAL DE SERVICIOS MUNICIPALES</t>
  </si>
  <si>
    <t>09 COORDINACION GENERAL DE ADMINISTRACION E INNOVACION GUBERNAMENTAL</t>
  </si>
  <si>
    <t>INCREMENTO EN COMBUSTIBLE, ENERGÍA ELECTRICA Y ELEMENTOS OPERATIVOS DE SEGURIDAD PÚBLICA</t>
  </si>
  <si>
    <t>10 COORDINACION GENERAL DE DESARROLLO ECONOMICO Y COMBATE A LA DESIGUALDAD</t>
  </si>
  <si>
    <t>DONATIVOS A INSTITUCIONES SE TRANSFIRIERON DE JEFATURA DE GABINETE</t>
  </si>
  <si>
    <t>11 COORDINACION GENERAL DE GESTION INTEGRAL DE LA CIUDAD</t>
  </si>
  <si>
    <t>INCORPORACIÓN DE DIR. SANIDAD ANIMAL</t>
  </si>
  <si>
    <t>13 COORDINACION GENERAL DE CONSTRUCCION DE LA COMUNIDAD</t>
  </si>
  <si>
    <t>INCORPORACIÓN DE DIR. DESARROLLO COMUNITARIO</t>
  </si>
  <si>
    <t>Servidores Públicos</t>
  </si>
  <si>
    <t>Seguridad Pública (Operativos)</t>
  </si>
  <si>
    <t>INCREMENTO</t>
  </si>
  <si>
    <t>CAPÍTULO 1000 SERVICIOS PERSONALES</t>
  </si>
  <si>
    <t>JUSTIFICACIÓN</t>
  </si>
  <si>
    <t>INCREMENTO DEL 3% GLOBAL POR LEY DE DISCIPLINA FINANCIERA</t>
  </si>
  <si>
    <t>210 NUEVOS ELEMENTOS DE SEGURIDAD EXCENTOS DE LA LEY DE DISCIPLINA FINANCIERA</t>
  </si>
  <si>
    <t>Recurso Municipal</t>
  </si>
  <si>
    <t>Otros</t>
  </si>
  <si>
    <t>INICIAL 2018</t>
  </si>
  <si>
    <t>MODIFICADO 2018</t>
  </si>
  <si>
    <t>OBRA PÚBLICA MUNICIPAL 2018</t>
  </si>
  <si>
    <t>FUENTE FINANCIAMIENTO</t>
  </si>
  <si>
    <t>PROPUESTA CON INCREMENTO DEL 3% SÓLO DE SERVIDORES PÚBLICOS</t>
  </si>
  <si>
    <t>PROPUESTA DE RECURSOS HUMANOS CON AUMENTO DEL 3% DEL TOTAL DEL PRESUPUESTO</t>
  </si>
  <si>
    <t>COMPONENTE</t>
  </si>
  <si>
    <t>01 GESTIÓN GUBERNAMENTAL</t>
  </si>
  <si>
    <t>03 TRANSPARENCIA</t>
  </si>
  <si>
    <t>02 APOYO A LA FUNCIÓN PUBLICA Y AL MEJORAMIENTO DE LA GESTIÓN</t>
  </si>
  <si>
    <t>801 KIDZANIA</t>
  </si>
  <si>
    <t>30 MEDIO AMBIENTE</t>
  </si>
  <si>
    <t>29 MOVILIDAD Y TRANSPORTE</t>
  </si>
  <si>
    <t>28 ORDENAMIENTO DEL TERRITORIO</t>
  </si>
  <si>
    <t>27 AUTORIDAD DEL ESPACIO PÚBLICO MUNICIPAL</t>
  </si>
  <si>
    <t>19 TECNOLOGIAS DE LA INFORMACION Y LA COMUNICACIÓN.</t>
  </si>
  <si>
    <t>21 INSPECCIÓN DE LUGARES QUE REQUIEREN LICENCIA O PERMISO</t>
  </si>
  <si>
    <t>20 MANTENIMIENTO</t>
  </si>
  <si>
    <t>13 VIGILANCIA</t>
  </si>
  <si>
    <t>11 INGRESOS</t>
  </si>
  <si>
    <t>12 CONTABILIDAD Y EGRESOS</t>
  </si>
  <si>
    <t>10 CATASTRO</t>
  </si>
  <si>
    <t>31 OBRA PÚBLICA MUNICIPAL</t>
  </si>
  <si>
    <t>04 SEGURIDAD PÚBLICA</t>
  </si>
  <si>
    <t>06 CERTEZA JURÍDICA</t>
  </si>
  <si>
    <t>05 PROCURACIÓN DE JUSTICIA</t>
  </si>
  <si>
    <t>14 IMAGEN URBANA</t>
  </si>
  <si>
    <t>15 ESPACIOS PÚBLICOS SEGUROS Y SALUBRES</t>
  </si>
  <si>
    <t>18 SERVICIOS PÚBLICOS DE EXCELENCIA.</t>
  </si>
  <si>
    <t>16 AMPLIACIÓN DE LA COBERTURA DE SERVICIOS PÚBLICOS</t>
  </si>
  <si>
    <t>25 EMPRENDEDORES</t>
  </si>
  <si>
    <t>23 COMBATE A LA DESIGUALDAD</t>
  </si>
  <si>
    <t>22 ACCESO AL MERCADO LABORAL</t>
  </si>
  <si>
    <t>24 TURISMO</t>
  </si>
  <si>
    <t>34 CULTURA PARA TODOS</t>
  </si>
  <si>
    <t>33 EDUCACIÓN ZAPOPAN</t>
  </si>
  <si>
    <t>32 MAZ ARTE ZAPOPAN</t>
  </si>
  <si>
    <t>35 PARTICIPACIÓN CIUDADANA</t>
  </si>
  <si>
    <t>26 ZAPOPAN PRESENTE</t>
  </si>
  <si>
    <t>09 GESTIÓN INTEGRAL DE RIESGO DE DESASTRE PARA EL MUNICIPIO DE ZAPOPAN</t>
  </si>
  <si>
    <t>08 GESTIÓN INTERNA EFICIENTE</t>
  </si>
  <si>
    <t>07 EFICIENCIA GUBERNAMENTAL PARA LA POBLACIÓN</t>
  </si>
  <si>
    <t>17 PLANEACIÓN Y PREVENCION</t>
  </si>
  <si>
    <t>CONAC FIN</t>
  </si>
  <si>
    <t>CONAC PROGRAMATICO</t>
  </si>
  <si>
    <t>131 PRESIDENCIA/GUBERNATURA</t>
  </si>
  <si>
    <t>132 POLITICA INTERIOR</t>
  </si>
  <si>
    <t>184 ACCESO A LA INFORMACION PUBLICA GUBERNAMENTAL</t>
  </si>
  <si>
    <t>171 POLICIA</t>
  </si>
  <si>
    <t>122 PROCURACION DE JUSTICIA</t>
  </si>
  <si>
    <t>P PLANEACIÓN, SEGUIMIENTO Y EVALUACIÓN DE POLÍTICAS PÚBLICAS</t>
  </si>
  <si>
    <t>O APOYO A LA FUNCIÓN PÚBLICA Y AL MEJORAMIENTO DE LA GESTIÓN</t>
  </si>
  <si>
    <t>E PRESTACIÓN DE SERVICIOS PÚBLICOS</t>
  </si>
  <si>
    <t>181 SERVICIOS REGISTRALES, ADMINISTRATIVOS Y PATRIMONIALES</t>
  </si>
  <si>
    <t>B PROVISIÓN DE BIENES PÚBLICOS</t>
  </si>
  <si>
    <t>M APOYO AL PROCESO PRESUPUESTARIO Y PARA MEJORAR LA EFICIENCIA INSTITUCIONAL</t>
  </si>
  <si>
    <t>134 FUNCION PUBLICA</t>
  </si>
  <si>
    <t>172 PROTECCION CIVIL</t>
  </si>
  <si>
    <t>N DESASTRES NATURALES</t>
  </si>
  <si>
    <t>152 ASUNTOS HACENDARIOS</t>
  </si>
  <si>
    <t>112 FISCALIZACION</t>
  </si>
  <si>
    <t>G REGULACIÓN Y SUPERVISIÓN</t>
  </si>
  <si>
    <t>221 URBANIZACION</t>
  </si>
  <si>
    <t>214 REDUCCION DE LA CONTAMINACION</t>
  </si>
  <si>
    <t>222 DESARROLLO COMUNITARIO</t>
  </si>
  <si>
    <t>226 SERVICIOS COMUNALES</t>
  </si>
  <si>
    <t>185 OTROS</t>
  </si>
  <si>
    <t>311 ASUNTOS ECONOMICOS Y COMERCIALES EN GENERAL</t>
  </si>
  <si>
    <t>F PROMOCIÓN Y FOMENTO</t>
  </si>
  <si>
    <t>212 ADMINISTRACION DEL AGUA</t>
  </si>
  <si>
    <t>242 CULTURA</t>
  </si>
  <si>
    <t>251 EDUCACION BASICA</t>
  </si>
  <si>
    <t>271 OTROS ASUNTOS SOCIALES</t>
  </si>
  <si>
    <t>S SUJETOS A REGLAS DE OPERACIÓN</t>
  </si>
  <si>
    <t>U OTROS SUBSIDIOS</t>
  </si>
  <si>
    <t>231 PRESTACIÓN DE SERVICIOS DE SALUD A LA COMUNIDAD</t>
  </si>
  <si>
    <t>263 FAMILIA E HIJOS</t>
  </si>
  <si>
    <t>241 DEPORTE Y RECREACIÓN</t>
  </si>
  <si>
    <t>268 OTROS GRUPOS VULNERABLES</t>
  </si>
  <si>
    <t>411 DEUDA PÚBLICA INTERNA</t>
  </si>
  <si>
    <t>D COSTO FINANCIERO, DEUDA O APOYOS A DEUDORES Y AHORRADORES DE LA BANCA</t>
  </si>
  <si>
    <t>37 DEUDA PÚBLICA</t>
  </si>
  <si>
    <t>38 SERVICIOS DE SALUD</t>
  </si>
  <si>
    <t>39 DESARROLLO INTEGRAL DE LA FAMILIA</t>
  </si>
  <si>
    <t>40 CONSEJO MUNICIPAL DEL DEPORTE</t>
  </si>
  <si>
    <t>41 INSTITUTO MUNICIPAL DE LAS MUJERES</t>
  </si>
  <si>
    <t>UNIDAD DE ENLACE ADMINISTRATIVO JURIDICO CONTRALORIA</t>
  </si>
  <si>
    <t>UNIDAD DE REVISION DEL GASTO</t>
  </si>
  <si>
    <t>DIRECCION DE AUDITORIA</t>
  </si>
  <si>
    <t>DIRECCION DE RESPONSABILIDADES ADMINISTRATIVAS</t>
  </si>
  <si>
    <t>REGIDORES</t>
  </si>
  <si>
    <t>UNIDAD DE ENLACE ADMINISTRATIVO JURIDICO PRESIDENCIA</t>
  </si>
  <si>
    <t>SECRETARIA PARTICULAR</t>
  </si>
  <si>
    <t>UNIDAD DE ENLACE DE LOS ORGANISMOS PUBLICOS DESCENTRALIZADOS Y FINANCIEROS</t>
  </si>
  <si>
    <t>UNIDAD DE VINCULACIÓN INSTITUCIONAL</t>
  </si>
  <si>
    <t>DIRECCION DE PROCESOS CIUDADANOS Y EVALUACION Y SEGUIMIENTO</t>
  </si>
  <si>
    <t>UNIDAD DE ENLACE ADMINISTRATIVO JURIDICO SINDICATURA</t>
  </si>
  <si>
    <t>DIRECCION JURIDICO LABORAL</t>
  </si>
  <si>
    <t>DIRECCION DE JUSTICIA MUNICIPAL</t>
  </si>
  <si>
    <t>COORDINACION JURIDICA ADSCRITA A LA COMISARIA GENERAL DE SEGURIDAD PUBLICA</t>
  </si>
  <si>
    <t>UNIDAD DE ENLACE ADMINISTRATIVO JURIDICO SECRETARIA DEL AYUNTAMIENTO</t>
  </si>
  <si>
    <t>UNIDAD DE ENLACE DE RELACIONES EXTERIORES</t>
  </si>
  <si>
    <t>JUNTA MUNICIPAL DE RECLUTAMIENTO</t>
  </si>
  <si>
    <t>UNIDAD DE COMBATE FORESTAL</t>
  </si>
  <si>
    <t>DIRECCION DE REGISTRO CIVIL</t>
  </si>
  <si>
    <t>DIRECCION DE ARCHIVO GENERAL DEL MUNICIPIO DE ZAPOPAN</t>
  </si>
  <si>
    <t>DIRECCION DE INTEGRACION Y DICTAMINACION</t>
  </si>
  <si>
    <t>DIRECCION DE ACTAS, ACUERDOS Y SEGUIMIENTO</t>
  </si>
  <si>
    <t>DIRECCION DE ATENCION CIUDADANA</t>
  </si>
  <si>
    <t>DIRECCION DE DELEGACIONES Y AGENCIAS MUNICIPALES</t>
  </si>
  <si>
    <t>DIRECCION DE DERECHOS HUMANOS Y ATENCION A VICTIMAS DE LOS DESAPARECIDOS</t>
  </si>
  <si>
    <t>DIRECCIÓN DE INCLUSION Y MIGRANTES</t>
  </si>
  <si>
    <t>UNIDAD DE ENLACE ADMINISTRATIVO JURIDICO TESORERIA</t>
  </si>
  <si>
    <t>DIRECCION DE PRESUPUESTO Y EGRESOS</t>
  </si>
  <si>
    <t>DIRECCION DE CONTABILIDAD</t>
  </si>
  <si>
    <t>DIRECCION DE GLOSA</t>
  </si>
  <si>
    <t>DIRECCION DE CATASTRO</t>
  </si>
  <si>
    <t>UNIDAD DE ENLACE ADMINISTRATIVO JURIDICO SERVICIOS MUNICIPALES</t>
  </si>
  <si>
    <t>DIRECCION DE CONTROL DE CALIDAD DE SERVICIOS MUNICIPALES</t>
  </si>
  <si>
    <t>UNIDAD DE ENLACE ADMINISTRATIVO JURIDICO ADMINISTRACION E INNOVACION</t>
  </si>
  <si>
    <t>DIRECCION DE MEJORA REGULATORIA</t>
  </si>
  <si>
    <t>UNIDAD DE ENLACE ADMINISTRATIVO JURIDICO DESARROLLO ECONOMICO</t>
  </si>
  <si>
    <t>UNIDAD DE ENLACE ADMINISTRATIVO JURIDICO GESTION</t>
  </si>
  <si>
    <t>UNIDAD DE ENLACE ADMINISTRATIVO JURIDICO CONSTRUCCION DE COMUNIDAD</t>
  </si>
  <si>
    <t>DIRECCION CIUDAD DE LOS NIÑOS</t>
  </si>
  <si>
    <t>PRESUPUESTO TOTAL</t>
  </si>
  <si>
    <t>SERVICIOS DE SALUD</t>
  </si>
  <si>
    <t>DESARROLLO INTEGRAL DE LA FAMILIA</t>
  </si>
  <si>
    <t>CONSEJO MUNICIPAL DEL DEPORTE</t>
  </si>
  <si>
    <t>INSTITUTO MUNICIPAL DE LAS MUJERES</t>
  </si>
  <si>
    <t>1100 REMUNERACIONES AL PERSONAL DE CARACTER PERMANENTE</t>
  </si>
  <si>
    <t>1200 REMUNERACIONES AL PERSONAL DE CARACTER TRANSITORIO</t>
  </si>
  <si>
    <t>1300 REMUNERACIONES ADICIONALES Y ESPECIALES</t>
  </si>
  <si>
    <t>1400 SEGURIDAD SOCIAL</t>
  </si>
  <si>
    <t>1500 OTRAS PRESTACIONES SOCIALES Y ECONOMICAS</t>
  </si>
  <si>
    <t>1600 PREVISIONES</t>
  </si>
  <si>
    <t>1700 PAGO DE ESTIMULOS A SERVIDORES PUBLICOS</t>
  </si>
  <si>
    <t>2100 MATERIALES DE ADMINISTRACION, EMISION DE DOCUMENTOS Y ARTICULOS OFICIALES</t>
  </si>
  <si>
    <t>2200 ALIMENTOS Y UTENSILIOS</t>
  </si>
  <si>
    <t>2400 MATERIALES Y ARTICULOS DE CONSTRUCCION Y DE REPARACION</t>
  </si>
  <si>
    <t>2500 PRODUCTOS QUIMICOS, FARMACEUTICOS Y DE LABORATORIO</t>
  </si>
  <si>
    <t>2600 COMBUSTIBLES, LUBRICANTES Y ADITIVOS</t>
  </si>
  <si>
    <t>2700 VESTUARIO, BLANCOS, PRENDAS DE PROTECCION Y ARTICULOS DEPORTIVOS</t>
  </si>
  <si>
    <t>2800 MATERIALES Y SUMINISTROS PARA SEGURIDAD</t>
  </si>
  <si>
    <t>2900 HERRAMIENTAS, REFACCIONES Y ACCESORIOS MENORES</t>
  </si>
  <si>
    <t>3100 SERVICIOS BASICOS</t>
  </si>
  <si>
    <t>3200 SERVICIOS DE ARRENDAMIENTO</t>
  </si>
  <si>
    <t>3300 SERVICIOS PROFESIONALES, CIENTIFICOS, TECNICOS Y OTROS SERVICIOS</t>
  </si>
  <si>
    <t>3400 SERVICIOS FINANCIEROS, BANCARIOS Y COMERCIALES</t>
  </si>
  <si>
    <t>3500 SERVICIOS DE INSTALACION, REPARACION, MANTENIMIENTO Y CONSERVACION</t>
  </si>
  <si>
    <t>3600 SERVICIOS DE COMUNICACION SOCIAL Y PUBLICIDAD</t>
  </si>
  <si>
    <t>3700 SERVICIOS DE TRASLADO Y VIATICOS</t>
  </si>
  <si>
    <t>3800 SERVICIOS OFICIALES</t>
  </si>
  <si>
    <t>3900 OTROS SERVICIOS GENERALES</t>
  </si>
  <si>
    <t>4100 TRANSFERENCIAS INTERNAS Y ASIGNACIONES AL SECTOR PUBLICO</t>
  </si>
  <si>
    <t>4200 TRANSFERENCIAS AL RESTO DEL SECTOR PUBLICO</t>
  </si>
  <si>
    <t>4300 SUBSIDIOS Y SUBVENCIONES</t>
  </si>
  <si>
    <t>4400 AYUDAS SOCIALES</t>
  </si>
  <si>
    <t>4800 DONATIVOS</t>
  </si>
  <si>
    <t>5100 MOBILIARIO Y EQUIPO DE ADMINISTRACION</t>
  </si>
  <si>
    <t>5200 MOBILIARIO Y EQUIPO EDUCACIONAL Y RECREATIVO</t>
  </si>
  <si>
    <t>5300 EQUIPO E INSTRUMENTAL MEDICO Y DE LABORATORIO</t>
  </si>
  <si>
    <t>5400 VEHICULOS Y EQUIPO DE TRANSPORTE</t>
  </si>
  <si>
    <t>5500 EQUIPO DE DEFENSA Y SEGURIDAD</t>
  </si>
  <si>
    <t>5600 MAQUINARIA, OTROS EQUIPOS Y HERRAMIENTAS</t>
  </si>
  <si>
    <t>5700 ACTIVOS BIOLOGICOS</t>
  </si>
  <si>
    <t>5800 BIENES INMUEBLES</t>
  </si>
  <si>
    <t>5900 ACTIVOS INTANGIBLES</t>
  </si>
  <si>
    <t>6100 OBRA PUBLICA EN BIENES DE DOMINIO PUBLICO</t>
  </si>
  <si>
    <t>6200 OBRA PUBLICA EN BIENES PROPIOS</t>
  </si>
  <si>
    <t>7900 PROVISIONES PARA CONTINGENCIAS Y OTRAS EROGACIONES ESPECIALES</t>
  </si>
  <si>
    <t>9100 AMORTIZACION DE LA DEUDA PUBLICA</t>
  </si>
  <si>
    <t>9200 INTERESES DE LA DEUDA PÚBLICA</t>
  </si>
  <si>
    <t>9400 GASTOS DE LA DEUDA PÚBLICA</t>
  </si>
  <si>
    <t>ADEFAS</t>
  </si>
  <si>
    <t>SERVICIOS PERSONALES</t>
  </si>
  <si>
    <t>REMUNERACIONES AL PERSONAL DE CARÁCTER PERMANENTE</t>
  </si>
  <si>
    <t>Dietas</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</si>
  <si>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</si>
  <si>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</si>
  <si>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</si>
  <si>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</si>
  <si>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</si>
  <si>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</si>
  <si>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</si>
  <si>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</si>
  <si>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</si>
  <si>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</si>
  <si>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</si>
  <si>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</si>
  <si>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</si>
  <si>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</si>
  <si>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</si>
  <si>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</si>
  <si>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</si>
  <si>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</si>
  <si>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</si>
  <si>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</si>
  <si>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</si>
  <si>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</si>
  <si>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</si>
  <si>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</si>
  <si>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</si>
  <si>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</si>
  <si>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</si>
  <si>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</si>
  <si>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</si>
  <si>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 de carácter laboral, económica y de seguridad social</t>
  </si>
  <si>
    <t>PAGO DE ESTÍMULOS A SERVIDORES PÚBLICOS</t>
  </si>
  <si>
    <t>Estímulos</t>
  </si>
  <si>
    <t>Recompensas</t>
  </si>
  <si>
    <t>IMPUESTO SOBRE NÓMINAS Y OTROS QUE SE DERIVEN DE UNA RELACIÓN LABORAL</t>
  </si>
  <si>
    <t>Impuesto sobre nóminas</t>
  </si>
  <si>
    <t>Otros impuestos derivados de una relación laboral</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</si>
  <si>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</si>
  <si>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</si>
  <si>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</si>
  <si>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</si>
  <si>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</si>
  <si>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</si>
  <si>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</si>
  <si>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</si>
  <si>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</si>
  <si>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</si>
  <si>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</si>
  <si>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</si>
  <si>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</si>
  <si>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</si>
  <si>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</si>
  <si>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</si>
  <si>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</si>
  <si>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</si>
  <si>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</si>
  <si>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</si>
  <si>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</si>
  <si>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</si>
  <si>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</si>
  <si>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</si>
  <si>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</si>
  <si>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</si>
  <si>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</si>
  <si>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</si>
  <si>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</si>
  <si>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</si>
  <si>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</si>
  <si>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</si>
  <si>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</si>
  <si>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</si>
  <si>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</si>
  <si>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</si>
  <si>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</si>
  <si>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</si>
  <si>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</si>
  <si>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</si>
  <si>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</si>
  <si>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</si>
  <si>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</si>
  <si>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</si>
  <si>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</si>
  <si>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</si>
  <si>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</si>
  <si>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</si>
  <si>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</si>
  <si>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</si>
  <si>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</si>
  <si>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</si>
  <si>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</si>
  <si>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</si>
  <si>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</si>
  <si>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</si>
  <si>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</si>
  <si>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mobiliario  y equipo de administración, educacional y recreativo</t>
  </si>
  <si>
    <t>Refacciones y accesorios menores de equipo e instrumental médico y de laboratorio</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</si>
  <si>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</si>
  <si>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</si>
  <si>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</si>
  <si>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</si>
  <si>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</si>
  <si>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</si>
  <si>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</si>
  <si>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</si>
  <si>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</si>
  <si>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</si>
  <si>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</si>
  <si>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procedimiento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</si>
  <si>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</si>
  <si>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</si>
  <si>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</si>
  <si>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</si>
  <si>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</si>
  <si>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</si>
  <si>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</si>
  <si>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</si>
  <si>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</si>
  <si>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</si>
  <si>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</si>
  <si>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</si>
  <si>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</si>
  <si>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</si>
  <si>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</si>
  <si>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</si>
  <si>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</si>
  <si>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</si>
  <si>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</si>
  <si>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</si>
  <si>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</si>
  <si>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</si>
  <si>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</si>
  <si>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</si>
  <si>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</si>
  <si>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</si>
  <si>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</si>
  <si>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</si>
  <si>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</si>
  <si>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</si>
  <si>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</si>
  <si>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</si>
  <si>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</si>
  <si>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</si>
  <si>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</si>
  <si>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</si>
  <si>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</si>
  <si>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</si>
  <si>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</si>
  <si>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</si>
  <si>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</si>
  <si>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</si>
  <si>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</si>
  <si>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</si>
  <si>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</si>
  <si>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</si>
  <si>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</si>
  <si>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</si>
  <si>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</si>
  <si>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</si>
  <si>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</si>
  <si>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</si>
  <si>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</si>
  <si>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</si>
  <si>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</si>
  <si>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</si>
  <si>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</si>
  <si>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</si>
  <si>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</si>
  <si>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</si>
  <si>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</si>
  <si>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</si>
  <si>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</si>
  <si>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</si>
  <si>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</si>
  <si>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</si>
  <si>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</si>
  <si>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</si>
  <si>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</si>
  <si>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</si>
  <si>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</si>
  <si>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</si>
  <si>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</si>
  <si>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Impuesto sobre nóminas y otros que se deriven de una relación laboral</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</si>
  <si>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</si>
  <si>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</si>
  <si>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</si>
  <si>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</si>
  <si>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</si>
  <si>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</si>
  <si>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</si>
  <si>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</si>
  <si>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</si>
  <si>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</si>
  <si>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</si>
  <si>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</si>
  <si>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</si>
  <si>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</si>
  <si>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</si>
  <si>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</si>
  <si>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</si>
  <si>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</si>
  <si>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</si>
  <si>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</si>
  <si>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</si>
  <si>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</si>
  <si>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</si>
  <si>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</si>
  <si>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</si>
  <si>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</si>
  <si>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</si>
  <si>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</si>
  <si>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</si>
  <si>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</si>
  <si>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</si>
  <si>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</si>
  <si>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</si>
  <si>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</si>
  <si>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</si>
  <si>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</si>
  <si>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</si>
  <si>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</si>
  <si>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</si>
  <si>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</si>
  <si>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</si>
  <si>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</si>
  <si>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</si>
  <si>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</si>
  <si>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</si>
  <si>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</si>
  <si>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</si>
  <si>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</si>
  <si>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</si>
  <si>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</si>
  <si>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</si>
  <si>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</si>
  <si>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</si>
  <si>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</si>
  <si>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</si>
  <si>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</si>
  <si>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</si>
  <si>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</si>
  <si>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</si>
  <si>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</si>
  <si>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</si>
  <si>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</si>
  <si>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</si>
  <si>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</si>
  <si>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</si>
  <si>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</si>
  <si>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</si>
  <si>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</si>
  <si>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</si>
  <si>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</si>
  <si>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</si>
  <si>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</si>
  <si>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laboratorio</t>
  </si>
  <si>
    <t>VEHÍCULOS Y EQUIPO DE TRANSPORTE</t>
  </si>
  <si>
    <t>Automóviles y camiones</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</si>
  <si>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</si>
  <si>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</si>
  <si>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</si>
  <si>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</si>
  <si>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</si>
  <si>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</si>
  <si>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</si>
  <si>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</si>
  <si>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</si>
  <si>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</si>
  <si>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</si>
  <si>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</si>
  <si>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</si>
  <si>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</si>
  <si>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</si>
  <si>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</si>
  <si>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</si>
  <si>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</si>
  <si>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</si>
  <si>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</si>
  <si>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</si>
  <si>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</si>
  <si>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</si>
  <si>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</si>
  <si>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</si>
  <si>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</si>
  <si>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</si>
  <si>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</si>
  <si>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</si>
  <si>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</si>
  <si>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</si>
  <si>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</si>
  <si>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</si>
  <si>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</si>
  <si>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</si>
  <si>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</si>
  <si>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</si>
  <si>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</si>
  <si>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</si>
  <si>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</si>
  <si>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</si>
  <si>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</si>
  <si>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</si>
  <si>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</si>
  <si>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</si>
  <si>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</si>
  <si>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</si>
  <si>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</si>
  <si>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</si>
  <si>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</si>
  <si>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</si>
  <si>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</si>
  <si>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</si>
  <si>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</si>
  <si>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</si>
  <si>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</si>
  <si>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</si>
  <si>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</si>
  <si>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</si>
  <si>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PROVISIONES PARA CONTINGENCIAS Y OTRAS EROGACIONES ESPECIALES</t>
  </si>
  <si>
    <t>Contingencias  por fenómenos naturales</t>
  </si>
  <si>
    <t>Contingencias socioeconómicas</t>
  </si>
  <si>
    <t>Otras erogaciones especiales</t>
  </si>
  <si>
    <t>DEUDA  PÚBLICA</t>
  </si>
  <si>
    <t xml:space="preserve">AMORTIZACIÓN DE LA DEUDA PÚBLICA </t>
  </si>
  <si>
    <t>Amortización de la deuda interna con instituciones de crédito</t>
  </si>
  <si>
    <t>INTERESES DE LA DEUDA PÚBLICA</t>
  </si>
  <si>
    <t>Intereses de la deuda interna con instituciones  de crédito</t>
  </si>
  <si>
    <t>GASTOS DE LA DEUDA PÚBLICA</t>
  </si>
  <si>
    <t>Gastos de la deuda pública interna</t>
  </si>
  <si>
    <t>COSTO POR COBERTURAS</t>
  </si>
  <si>
    <t>Costos por cobertura de la deuda pública interna</t>
  </si>
  <si>
    <t>ADEUDOS DE EJERCICIOS FISCALES ANTERIORES (ADEFAS)</t>
  </si>
  <si>
    <t>MUNICIPIO DE ZAPOPAN, JALISCO.</t>
  </si>
  <si>
    <t>TESORERÍA MUNICIPAL</t>
  </si>
  <si>
    <t>Clasificación por Tipo de Gasto</t>
  </si>
  <si>
    <t>Importe</t>
  </si>
  <si>
    <t>Total</t>
  </si>
  <si>
    <t>Gasto Corriente</t>
  </si>
  <si>
    <t>Gasto de Capital</t>
  </si>
  <si>
    <t>Amortización de la deuda y disminución de pasivos</t>
  </si>
  <si>
    <t>Pensiones y Jubilaciones</t>
  </si>
  <si>
    <t>Participaciones</t>
  </si>
  <si>
    <t>CLAVE</t>
  </si>
  <si>
    <t>Clasificación Administrativa</t>
  </si>
  <si>
    <t xml:space="preserve">3.1.0.0.0 </t>
  </si>
  <si>
    <t>SECTOR PUBLICO NO FINANCIERO</t>
  </si>
  <si>
    <t xml:space="preserve">3.1.1.0.0 </t>
  </si>
  <si>
    <t>GOBIERNO GENERAL MUNICIPAL</t>
  </si>
  <si>
    <t xml:space="preserve">3.1.1.1.0 </t>
  </si>
  <si>
    <t>Gobierno Municipal</t>
  </si>
  <si>
    <t xml:space="preserve">3.1.1.1.1 </t>
  </si>
  <si>
    <t>Organo Ejecutivo Municipal (Ayuntamiento)</t>
  </si>
  <si>
    <t>1 GOBIERNO</t>
  </si>
  <si>
    <t>1.1.1</t>
  </si>
  <si>
    <t>Legislación</t>
  </si>
  <si>
    <t>1.1.2</t>
  </si>
  <si>
    <t>Fiscalización</t>
  </si>
  <si>
    <t>1.2.1</t>
  </si>
  <si>
    <t>1.2.2</t>
  </si>
  <si>
    <t>Procuración de Justicia</t>
  </si>
  <si>
    <t>1.2.3</t>
  </si>
  <si>
    <t>Reclusión y Readaptación Social</t>
  </si>
  <si>
    <t>1.2.4</t>
  </si>
  <si>
    <t>Derechos Humanos</t>
  </si>
  <si>
    <t>1.3.1</t>
  </si>
  <si>
    <t>Presidencia / Gubernatura</t>
  </si>
  <si>
    <t>1.3.2</t>
  </si>
  <si>
    <t>Política Interior</t>
  </si>
  <si>
    <t>1.3.3</t>
  </si>
  <si>
    <t>Preservación y Cuidado del Patrimonio Público</t>
  </si>
  <si>
    <t>1.3.4</t>
  </si>
  <si>
    <t>Función Pública</t>
  </si>
  <si>
    <t>1.3.5</t>
  </si>
  <si>
    <t>Asuntos Jurídicos</t>
  </si>
  <si>
    <t>1.3.6</t>
  </si>
  <si>
    <t>Organización de Procesos Electorales</t>
  </si>
  <si>
    <t>1.3.7</t>
  </si>
  <si>
    <t>Población</t>
  </si>
  <si>
    <t>1.3.8</t>
  </si>
  <si>
    <t>Territorio</t>
  </si>
  <si>
    <t>1.3.9</t>
  </si>
  <si>
    <t>1.4.1</t>
  </si>
  <si>
    <t>Relaciones Exteriores</t>
  </si>
  <si>
    <t>1.5.1</t>
  </si>
  <si>
    <t>Asuntos Financieros</t>
  </si>
  <si>
    <t>1.5.2</t>
  </si>
  <si>
    <t>Asuntos Hacendarios</t>
  </si>
  <si>
    <t>1.6.1</t>
  </si>
  <si>
    <t>Defensa</t>
  </si>
  <si>
    <t>1.6.2</t>
  </si>
  <si>
    <t>Marina</t>
  </si>
  <si>
    <t>1.6.3</t>
  </si>
  <si>
    <t>Inteligencia para la Preservación de la Seguridad Nacional</t>
  </si>
  <si>
    <t>1.7.1</t>
  </si>
  <si>
    <t>Policía</t>
  </si>
  <si>
    <t>1.7.2</t>
  </si>
  <si>
    <t>Protección Civil</t>
  </si>
  <si>
    <t>1.7.3</t>
  </si>
  <si>
    <t>Otros Asuntos de Orden Público y Seguridad</t>
  </si>
  <si>
    <t>1.7.4</t>
  </si>
  <si>
    <t>Sistema Nacional de Seguridad Pública</t>
  </si>
  <si>
    <t>1.8.1</t>
  </si>
  <si>
    <t>Servicios Registrales, Administrativos y Patrimoniales</t>
  </si>
  <si>
    <t>1.8.2</t>
  </si>
  <si>
    <t>Servicios Estadísticos</t>
  </si>
  <si>
    <t>1.8.3</t>
  </si>
  <si>
    <t>Servicios de Comunicación y Medios</t>
  </si>
  <si>
    <t>1.8.4</t>
  </si>
  <si>
    <t>Acceso a la Información Pública Gubernamental</t>
  </si>
  <si>
    <t>1.8.5</t>
  </si>
  <si>
    <t>2 DESARROLLO SOCIAL</t>
  </si>
  <si>
    <t>2.1.1</t>
  </si>
  <si>
    <t>Ordenación de Desechos</t>
  </si>
  <si>
    <t>2.1.2</t>
  </si>
  <si>
    <t>Administración del Agua</t>
  </si>
  <si>
    <t>2.1.3</t>
  </si>
  <si>
    <t>Ordenación de Aguas Residuales, Drenaje y Alcantarillado</t>
  </si>
  <si>
    <t>2.1.4</t>
  </si>
  <si>
    <t>Reducción de la Contaminación</t>
  </si>
  <si>
    <t>2.1.5</t>
  </si>
  <si>
    <t>Protección de la Diversidad Biológica y del Paisaje</t>
  </si>
  <si>
    <t>2.1.6</t>
  </si>
  <si>
    <t>Otros de Protección Ambiental</t>
  </si>
  <si>
    <t>2.2.1</t>
  </si>
  <si>
    <t>Urbanización</t>
  </si>
  <si>
    <t>2.2.2</t>
  </si>
  <si>
    <t>Desarrollo Comunitario</t>
  </si>
  <si>
    <t>2.2.3</t>
  </si>
  <si>
    <t>Abastecimiento de Agua</t>
  </si>
  <si>
    <t>2.2.4</t>
  </si>
  <si>
    <t>Alumbrado Público</t>
  </si>
  <si>
    <t>2.2.5</t>
  </si>
  <si>
    <t>Vivienda</t>
  </si>
  <si>
    <t>2.2.6</t>
  </si>
  <si>
    <t>Servicios Comunales</t>
  </si>
  <si>
    <t>2.2.7</t>
  </si>
  <si>
    <t>Desarrollo Regional</t>
  </si>
  <si>
    <t>2.3.1</t>
  </si>
  <si>
    <t>Prestación de Servicios de Salud a la Comunidad</t>
  </si>
  <si>
    <t>2.3.2</t>
  </si>
  <si>
    <t>Prestación de Servicios de Salud a la Persona</t>
  </si>
  <si>
    <t>2.3.3</t>
  </si>
  <si>
    <t>Generación de Recursos para la Salud</t>
  </si>
  <si>
    <t>2.3.4</t>
  </si>
  <si>
    <t>Rectoría del Sistema de Salud</t>
  </si>
  <si>
    <t>2.3.5</t>
  </si>
  <si>
    <t>Protección Social en Salud</t>
  </si>
  <si>
    <t>2.4.1</t>
  </si>
  <si>
    <t>Deporte y Recreación</t>
  </si>
  <si>
    <t>2.4.2</t>
  </si>
  <si>
    <t>Cultura</t>
  </si>
  <si>
    <t>2.4.3</t>
  </si>
  <si>
    <t>Radio, Televisión y Editoriales</t>
  </si>
  <si>
    <t>2.4.4</t>
  </si>
  <si>
    <t>Asuntos Religiosos y Otras Manifestaciones Sociales</t>
  </si>
  <si>
    <t>2.5.1</t>
  </si>
  <si>
    <t>Educación Básica</t>
  </si>
  <si>
    <t>2.5.2</t>
  </si>
  <si>
    <t>Educación Media Superior</t>
  </si>
  <si>
    <t>2.5.3</t>
  </si>
  <si>
    <t>Educación Superior</t>
  </si>
  <si>
    <t>2.5.4</t>
  </si>
  <si>
    <t>Posgrado</t>
  </si>
  <si>
    <t>2.5.5</t>
  </si>
  <si>
    <t>Educación para Adultos</t>
  </si>
  <si>
    <t>2.5.6</t>
  </si>
  <si>
    <t>Otros Servicios Educativos y Actividades Inherentes</t>
  </si>
  <si>
    <t>2.6.1</t>
  </si>
  <si>
    <t>Enfermedad e Incapacidad</t>
  </si>
  <si>
    <t>2.6.2</t>
  </si>
  <si>
    <t>Edad Avanzada</t>
  </si>
  <si>
    <t>2.6.3</t>
  </si>
  <si>
    <t>Familia e Hijos</t>
  </si>
  <si>
    <t>2.6.4</t>
  </si>
  <si>
    <t>Desempleo</t>
  </si>
  <si>
    <t>2.6.5</t>
  </si>
  <si>
    <t>Alimentación y Nutrición</t>
  </si>
  <si>
    <t>2.6.6</t>
  </si>
  <si>
    <t>Apoyo Social para la Vivienda</t>
  </si>
  <si>
    <t>2.6.7</t>
  </si>
  <si>
    <t>Indígenas</t>
  </si>
  <si>
    <t>2.6.8</t>
  </si>
  <si>
    <t>Otros Grupos Vulnerables</t>
  </si>
  <si>
    <t>2.6.9</t>
  </si>
  <si>
    <t>Otros de Seguridad Social y Asistencia Social</t>
  </si>
  <si>
    <t>2.7.1</t>
  </si>
  <si>
    <t>Otros Asuntos Sociales</t>
  </si>
  <si>
    <t>3 DESARROLLO ECONOMICO</t>
  </si>
  <si>
    <t>3.1.1</t>
  </si>
  <si>
    <t>Asuntos Económicos y Comerciales en General</t>
  </si>
  <si>
    <t>3.1.2</t>
  </si>
  <si>
    <t>Asuntos Laborales Generales</t>
  </si>
  <si>
    <t>3.2.1</t>
  </si>
  <si>
    <t>Agropecuaria</t>
  </si>
  <si>
    <t>3.2.2</t>
  </si>
  <si>
    <t>Silvicultura</t>
  </si>
  <si>
    <t>3.2.3</t>
  </si>
  <si>
    <t>Acuacultura, Pesca y Caza</t>
  </si>
  <si>
    <t>3.2.4</t>
  </si>
  <si>
    <t>Agroindustrial</t>
  </si>
  <si>
    <t>3.2.5</t>
  </si>
  <si>
    <t>Hidroagrícola</t>
  </si>
  <si>
    <t>3.2.6</t>
  </si>
  <si>
    <t>Apoyo Financiero a la Banca y Seguro Agropecuario</t>
  </si>
  <si>
    <t>3.3.1</t>
  </si>
  <si>
    <t>Carbón y Otros Combustibles Minerales Sólidos</t>
  </si>
  <si>
    <t>3.3.2</t>
  </si>
  <si>
    <t>Petróleo y Gas Natural (Hidrocarburos)</t>
  </si>
  <si>
    <t>3.3.3</t>
  </si>
  <si>
    <t>Combustibles Nucleares</t>
  </si>
  <si>
    <t>3.3.4</t>
  </si>
  <si>
    <t>Otros Combustibles</t>
  </si>
  <si>
    <t>3.3.5</t>
  </si>
  <si>
    <t>Electricidad</t>
  </si>
  <si>
    <t>3.3.6</t>
  </si>
  <si>
    <t>Energía no Eléctrica</t>
  </si>
  <si>
    <t>3.4.1</t>
  </si>
  <si>
    <t>Extracción de Recursos Minerales excepto los Combustibles Minerales</t>
  </si>
  <si>
    <t>3.4.2</t>
  </si>
  <si>
    <t>Manufacturas</t>
  </si>
  <si>
    <t>3.4.3</t>
  </si>
  <si>
    <t>Construcción</t>
  </si>
  <si>
    <t>3.5.1</t>
  </si>
  <si>
    <t>Transporte por Carretera</t>
  </si>
  <si>
    <t>3.5.2</t>
  </si>
  <si>
    <t>Transporte por Agua y Puertos</t>
  </si>
  <si>
    <t>3.5.3</t>
  </si>
  <si>
    <t>Transporte por Ferrocarril</t>
  </si>
  <si>
    <t>3.5.4</t>
  </si>
  <si>
    <t>Transporte Aéreo</t>
  </si>
  <si>
    <t>3.5.5</t>
  </si>
  <si>
    <t>Transporte por Oleoductos y Gasoductos y Otros Sistemas de Transporte</t>
  </si>
  <si>
    <t>3.5.6</t>
  </si>
  <si>
    <t>Otros Relacionados con Transporte</t>
  </si>
  <si>
    <t>3.6.1</t>
  </si>
  <si>
    <t>Comunicaciones</t>
  </si>
  <si>
    <t>3.7.1</t>
  </si>
  <si>
    <t>Turismo</t>
  </si>
  <si>
    <t>3.7.2</t>
  </si>
  <si>
    <t>Hoteles y Restaurantes</t>
  </si>
  <si>
    <t>3.8.1</t>
  </si>
  <si>
    <t>Investigación Científica</t>
  </si>
  <si>
    <t>3.8.2</t>
  </si>
  <si>
    <t>Desarrollo Tecnológico</t>
  </si>
  <si>
    <t>3.8.3</t>
  </si>
  <si>
    <t>Servicios Científicos y Tecnológicos</t>
  </si>
  <si>
    <t>3.8.4</t>
  </si>
  <si>
    <t>Innovación</t>
  </si>
  <si>
    <t>3.9.1</t>
  </si>
  <si>
    <t>Comercio, Distribución, Almacenamiento y Depósito</t>
  </si>
  <si>
    <t>3.9.2</t>
  </si>
  <si>
    <t>Otras Industrias</t>
  </si>
  <si>
    <t>3.9.3</t>
  </si>
  <si>
    <t>Otros Asuntos Económicos</t>
  </si>
  <si>
    <t>4 OTRAS NO CLASIFICADAS EN FUNCIONES ANTERIORES</t>
  </si>
  <si>
    <t>4.1.1</t>
  </si>
  <si>
    <t>Deuda Pública Interna</t>
  </si>
  <si>
    <t>4.1.2</t>
  </si>
  <si>
    <t>Deuda Pública Externa</t>
  </si>
  <si>
    <t>4.2.1</t>
  </si>
  <si>
    <t>Transferencias entre Diferentes Niveles y Ordenes de Gobierno</t>
  </si>
  <si>
    <t>4.2.2</t>
  </si>
  <si>
    <t>Participaciones entre Diferentes Niveles y Ordenes de Gobierno</t>
  </si>
  <si>
    <t>4.2.3</t>
  </si>
  <si>
    <t>Aportaciones entre Diferentes Niveles y Ordenes de Gobierno</t>
  </si>
  <si>
    <t>4.3.1</t>
  </si>
  <si>
    <t>Saneamiento del Sistema Financiero</t>
  </si>
  <si>
    <t>4.3.2</t>
  </si>
  <si>
    <t>Apoyos IPAB</t>
  </si>
  <si>
    <t>4.3.3</t>
  </si>
  <si>
    <t>Banca de Desarrollo</t>
  </si>
  <si>
    <t>4.3.4</t>
  </si>
  <si>
    <t>Apoyo a los programas de reestructura en unidades de inversión (UDIS)</t>
  </si>
  <si>
    <t>4.4.1</t>
  </si>
  <si>
    <t>Adeudos de Ejercicios Fiscales Anteriores</t>
  </si>
  <si>
    <t>1.1. LEGISLACION</t>
  </si>
  <si>
    <t>1.2. JUSTICIA</t>
  </si>
  <si>
    <t>1.3. COORDINACION DE LA POLITICA DE GOBIERNO</t>
  </si>
  <si>
    <t>1.4. RELACIONES EXTERIORES</t>
  </si>
  <si>
    <t>1.5. ASUNTOS FINANCIEROS Y HACENDARIOS</t>
  </si>
  <si>
    <t>1.6. SEGURIDAD NACIONAL</t>
  </si>
  <si>
    <t>1.7. ASUNTOS DE ORDEN PÚBLICO Y DE SEGURIDAD INTERIOR</t>
  </si>
  <si>
    <t>1.8. OTROS SERVICIOS GENERALES</t>
  </si>
  <si>
    <t>2.1. PROTECCION AMBIENTAL</t>
  </si>
  <si>
    <t>2.2. VIVIENDA Y SERVICIOS A LA COMUNIDAD</t>
  </si>
  <si>
    <t>2.3. SALUD</t>
  </si>
  <si>
    <t>2.4. RECREACION, CULTURA Y OTRAS MANIFESTACIONES SOCIALES</t>
  </si>
  <si>
    <t>2.5. EDUCACION</t>
  </si>
  <si>
    <t>2.6. PROTECCION SOCIAL</t>
  </si>
  <si>
    <t>2.7. OTROS ASUNTOS SOCIALES</t>
  </si>
  <si>
    <t>3.1. ASUNTOS ECONOMICOS, COMERCIALES Y LABORALES EN GENERAL</t>
  </si>
  <si>
    <t>3.2. AGROPECUARIA, SILVICULTURA, PESCA Y CAZA</t>
  </si>
  <si>
    <t>3.3. COMBUSTIBLES Y ENERGIA</t>
  </si>
  <si>
    <t>3.4. MINERIA, MANUFACTURAS Y CONSTRUCCION</t>
  </si>
  <si>
    <t>3.5. TRANSPORTE</t>
  </si>
  <si>
    <t>3.6. COMUNICACIONES</t>
  </si>
  <si>
    <t>3.7. TURISMO</t>
  </si>
  <si>
    <t>3.8. CIENCIA, TECNOLOGIA E INNOVACION</t>
  </si>
  <si>
    <t>3.9. OTRAS INDUSTRIAS Y OTROS ASUNTOS ECONOMICOS</t>
  </si>
  <si>
    <t>4.1. TRANSACCIONES DE LA DEUDA PUBLICA / COSTO FINANCIERO DE LA DEUDA</t>
  </si>
  <si>
    <t>4.2. TRANSFERENCIAS, PARTICIPACIONES Y APORTACIONES ENTRE DIFERENTES NIVELES Y ORDENES DE GOBIERNO</t>
  </si>
  <si>
    <t>4.3. SANEAMIENTO DEL SISTEMA FINANCIERO</t>
  </si>
  <si>
    <t>4.4. ADEUDOS DE EJERCICIOS FISCALES ANTERIORES</t>
  </si>
  <si>
    <t>Programas Presupuestarios</t>
  </si>
  <si>
    <t>Identificación</t>
  </si>
  <si>
    <t>Subsidios: Sector Social y Privado o Entidades Federativas y Municipios</t>
  </si>
  <si>
    <t>Sujetos a Reglas de Operación</t>
  </si>
  <si>
    <t>S</t>
  </si>
  <si>
    <t>U</t>
  </si>
  <si>
    <t>Desempeño de las Funciones</t>
  </si>
  <si>
    <t>Prestación de Servicios Públicos</t>
  </si>
  <si>
    <t>E</t>
  </si>
  <si>
    <t>Provisión de Bienes Públicos</t>
  </si>
  <si>
    <t>B</t>
  </si>
  <si>
    <t>Planeación, seguimiento y evaluación de políticas públicas</t>
  </si>
  <si>
    <t>P</t>
  </si>
  <si>
    <t>Promoción y fomento</t>
  </si>
  <si>
    <t>F</t>
  </si>
  <si>
    <t>Regulación y supervisión</t>
  </si>
  <si>
    <t>G</t>
  </si>
  <si>
    <t>Funciones de las Fuerzas Armadas (Únicamente Gobierno Federal)</t>
  </si>
  <si>
    <t>A</t>
  </si>
  <si>
    <t>Específicos</t>
  </si>
  <si>
    <t>R</t>
  </si>
  <si>
    <t>Proyectos de Inversión</t>
  </si>
  <si>
    <t>K</t>
  </si>
  <si>
    <t>Administrativos y de Apoyo</t>
  </si>
  <si>
    <t>Apoyo al proceso presupuestario y para mejorar la eficiencia institucional</t>
  </si>
  <si>
    <t>M</t>
  </si>
  <si>
    <t>Apoyo a la función pública y al mejoramiento de la gestión</t>
  </si>
  <si>
    <t>O</t>
  </si>
  <si>
    <t>Operaciones ajenas</t>
  </si>
  <si>
    <t>W</t>
  </si>
  <si>
    <t>Compromisos</t>
  </si>
  <si>
    <t>Obligaciones de cumplimiento de resolución jurisdiccional</t>
  </si>
  <si>
    <t>L</t>
  </si>
  <si>
    <t>Desastres Naturales</t>
  </si>
  <si>
    <t>N</t>
  </si>
  <si>
    <t>Obligaciones</t>
  </si>
  <si>
    <t>Pensiones y jubilaciones</t>
  </si>
  <si>
    <t>J</t>
  </si>
  <si>
    <t>Aportaciones a la seguridad social</t>
  </si>
  <si>
    <t>T</t>
  </si>
  <si>
    <t>Aportaciones a fondos de estabilización</t>
  </si>
  <si>
    <t>Y</t>
  </si>
  <si>
    <t>Aportaciones a fondos de inversión y reestructura de pensiones</t>
  </si>
  <si>
    <t>Z</t>
  </si>
  <si>
    <t>Programas de Gasto Federalizado (Gobierno Federal)</t>
  </si>
  <si>
    <t>Gasto Federalizado</t>
  </si>
  <si>
    <t xml:space="preserve"> I</t>
  </si>
  <si>
    <t>Participaciones a entidades federativas y municipios</t>
  </si>
  <si>
    <t>C</t>
  </si>
  <si>
    <t>Costo financiero, deuda o apoyos a deudores y ahorradores de la banca</t>
  </si>
  <si>
    <t>D</t>
  </si>
  <si>
    <t>Adeudos de ejercicios fiscales anteriores</t>
  </si>
  <si>
    <t>H</t>
  </si>
  <si>
    <t>Clasificación Funcional del Gasto</t>
  </si>
  <si>
    <t>Gobierno</t>
  </si>
  <si>
    <t>Desarrollo Social</t>
  </si>
  <si>
    <t>Desarrollo Económico</t>
  </si>
  <si>
    <t>Otras no clasificadas en funciones anteriores</t>
  </si>
  <si>
    <t>PRESUPUESTO DE EGRESOS 2019</t>
  </si>
  <si>
    <t>Presupuesto por Unidad Responsable</t>
  </si>
  <si>
    <t>Presupuesto para Organismos Públicos Descentralizados</t>
  </si>
  <si>
    <t>OPD</t>
  </si>
  <si>
    <t>Tipo de Gasto</t>
  </si>
  <si>
    <t>Clasificación Programática</t>
  </si>
  <si>
    <t>Clasificación Funcional</t>
  </si>
  <si>
    <t>Clasificador por Objeto del Gasto</t>
  </si>
  <si>
    <r>
      <t>Impartición</t>
    </r>
    <r>
      <rPr>
        <sz val="14"/>
        <color rgb="FF000000"/>
        <rFont val="Century Gothic"/>
        <family val="2"/>
      </rPr>
      <t xml:space="preserve"> de Justicia</t>
    </r>
  </si>
  <si>
    <t>Descripción</t>
  </si>
  <si>
    <t>Objeto del Gasto</t>
  </si>
  <si>
    <t>12. Financiamientos Internos</t>
  </si>
  <si>
    <t xml:space="preserve">13. Financiamientos Externos </t>
  </si>
  <si>
    <t xml:space="preserve">14. Ingresos Propios </t>
  </si>
  <si>
    <t xml:space="preserve">15. Recursos Federales </t>
  </si>
  <si>
    <t>16. Recursos Estatales</t>
  </si>
  <si>
    <t xml:space="preserve">25. Recursos Federales </t>
  </si>
  <si>
    <t xml:space="preserve">26. Recursos Estatales </t>
  </si>
  <si>
    <t>27. Otros Recursos de Transferencias Federales Etiquetadas</t>
  </si>
  <si>
    <t>Clasificador por Fuente de Financiamiento</t>
  </si>
  <si>
    <t>Fuente Financiamiento</t>
  </si>
  <si>
    <t>2. Etiquetado</t>
  </si>
  <si>
    <t>1. No Etiquetado</t>
  </si>
  <si>
    <t>17. Otros Recursos de Libre Disposición</t>
  </si>
  <si>
    <t>TOTAL DE RECURSOS</t>
  </si>
  <si>
    <t>Fuente: Tesorería Municipal</t>
  </si>
  <si>
    <t>Concepto</t>
  </si>
  <si>
    <t>1.  Gasto No Etiquetado (1=A+B+C+D+E+F+G+H+I)</t>
  </si>
  <si>
    <t>A.  Servicios Personales</t>
  </si>
  <si>
    <t>B.  Materiales y Suministros</t>
  </si>
  <si>
    <t>C.  Servicios Generales</t>
  </si>
  <si>
    <t>D.  Transferencias, Asignaciones, Subsidios y Otras Ayudas</t>
  </si>
  <si>
    <t>E.  Bienes Muebles, Inmuebles e Intangibles</t>
  </si>
  <si>
    <t>F.  Inversión Pública</t>
  </si>
  <si>
    <t>G.  Inversiones Financieras y Otras Provisiones</t>
  </si>
  <si>
    <t>H.  Participaciones y Aportaciones</t>
  </si>
  <si>
    <t>I.   Deuda Pública</t>
  </si>
  <si>
    <t>2.  Gasto Etiquetado (2=A+B+C+D+E+F+G+H+I)</t>
  </si>
  <si>
    <t>3.  Total de Egresos Proyectados (3 = 1 + 2)</t>
  </si>
  <si>
    <t>Proyecciones de Egresos</t>
  </si>
  <si>
    <t>11. Recursos Fiscales </t>
  </si>
  <si>
    <t>Diferencia</t>
  </si>
  <si>
    <t>Anteproyecto  2019</t>
  </si>
  <si>
    <t>Presupuesto 2018</t>
  </si>
  <si>
    <t>Municipio de Zapopan, Jalisco.</t>
  </si>
  <si>
    <t>COMPARATIVO DE PRESUPUESTO DE EGRESOS</t>
  </si>
  <si>
    <t xml:space="preserve">Rehabilitación San Esteban hacia san miguel tateposco </t>
  </si>
  <si>
    <t>Arrendamiento  de computadoras solicitado por regidor Abel Salgado</t>
  </si>
  <si>
    <t>Compra 100 camaras solicitadas por el Regidor Abel Salgado para C5</t>
  </si>
  <si>
    <t>Creación Sistema Municipal de protección integral de niñas,niños y adolescentes peticon Abel Salgado</t>
  </si>
  <si>
    <t>FIN</t>
  </si>
  <si>
    <t>FIN.</t>
  </si>
  <si>
    <t>FUNCIÓN.</t>
  </si>
  <si>
    <t>SUBF.</t>
  </si>
  <si>
    <t xml:space="preserve">FUNCIÓN </t>
  </si>
  <si>
    <t xml:space="preserve">EJE </t>
  </si>
  <si>
    <t xml:space="preserve">PMD </t>
  </si>
  <si>
    <t xml:space="preserve">ODZ </t>
  </si>
  <si>
    <t xml:space="preserve">ESTRATEGÍA </t>
  </si>
  <si>
    <t xml:space="preserve"> 6 ZAPOPAN CIUDADANO</t>
  </si>
  <si>
    <t>17 GARANTIZAR UNA ADMINISTRACIÓN DE LOS RECURSOS PÚBLICOS AL SERVICIO DE LA CIUDADANÍA</t>
  </si>
  <si>
    <t>20 C. EFICIENCIA GUBERNAMENTAL</t>
  </si>
  <si>
    <t>4 UN GOBIERNO PARA LA CIUDADANÍA</t>
  </si>
  <si>
    <t xml:space="preserve">BENEFICIARIO </t>
  </si>
  <si>
    <t>91 CIUDADANOS</t>
  </si>
  <si>
    <t>97 INDISTINTO</t>
  </si>
  <si>
    <t>19 TECNOLOGÍAS DE LA INFORMACIÓN Y COMUNICACIÓN</t>
  </si>
  <si>
    <t xml:space="preserve"> 5 ZAPOPAN EN PAZ</t>
  </si>
  <si>
    <t>16 PREVENIR Y ATENDER LAS PRÁCTICAS DELICTIVAS QUE AMENAZAN LA SEGURIDAD</t>
  </si>
  <si>
    <t>03 C. ATENCIÓN Y PROXIMIDAD DE LOS CUERPOS DE SEGURIDAD Y PROCURACIÓN DE JUSTICIA</t>
  </si>
  <si>
    <t>15 PROMOVER LA CONVIVENCIA PACÍFICA Y EQUITATIVA ENTRE GÉNEROS</t>
  </si>
  <si>
    <t>02 B. PREVENCIÓN DE LAS VIOLENCIAS</t>
  </si>
  <si>
    <t>19 B. TRANSPARENCIA Y RENDICIÓN DE CUENTAS</t>
  </si>
  <si>
    <t>1 INTEGRACIÓN SOCIAL Y CULTURAL</t>
  </si>
  <si>
    <t xml:space="preserve"> 2 ZAPOPAN FUNCIONAL</t>
  </si>
  <si>
    <t>13 MEJORAR EL ACCESO A SERVICIOS BÁSICOS Y OPORTUNIDADES DE DESARROLLO PERMANENTE</t>
  </si>
  <si>
    <t>06 C. INTERVENCIÓN INTEGRAL EN ESPACIOS PÚBLICOS Y COMUNITARIOS</t>
  </si>
  <si>
    <t>04 A. DESARROLLO EQUITATIVO E INCLUYENTE</t>
  </si>
  <si>
    <t>12 SECTOR PÚBLICO</t>
  </si>
  <si>
    <t>2 ARTICULACIÓN DE REDES TERRITORIALES Y PRODUCTIVAS</t>
  </si>
  <si>
    <t xml:space="preserve"> 3 ZAPOPAN EMPRENDEDOR</t>
  </si>
  <si>
    <t>10 DESARROLLAR LAS CAPACIDADES DE BASE LOCAL PARA EL EMPLEO DIGNO Y EL EMPRENDIMIENTO</t>
  </si>
  <si>
    <t>15 A. ENCADENAMIENTOS PRODUCTIVOS</t>
  </si>
  <si>
    <t>5 ZAPOPAN EMPRENDEDOR</t>
  </si>
  <si>
    <t>17 C. FORMACIÓN Y DESARROLLO DE CAPACIDADES PARA LA INTEGRACIÓN ECONÓMICA</t>
  </si>
  <si>
    <t>09 FOMENTAR UN DESARROLLO ECONÓMICO INCLUYENTE CON PERSPECTIVA REGIONAL, BASADA EN LAS VOCACIONES Y POTENCIALIDADES LOCALES</t>
  </si>
  <si>
    <t xml:space="preserve"> 4 ZAPOPAN EQUITATIVO</t>
  </si>
  <si>
    <t>11 ATENDER POBLACIONES MARGINADAS PARA ABATIR LAS CARENCIAS SOCIALES</t>
  </si>
  <si>
    <t>05 B. ATENCIÓN A POBLACIONES EN MARGINACIÓN</t>
  </si>
  <si>
    <t>12 REDUCIR LAS DESIGUALDADES TERRITORIALES EN EL ACCESO A OPORTUNIDADES Y ESPACIOS PÚBLICOS DE CALIDAD</t>
  </si>
  <si>
    <t>05 REORIENTAR LA GESTIÓN DEL TERRITORIO HACIA EL DESARROLLO URBANO EQUITATIVO, SUSTENTABLE Y CON PERSPECTIVA METROPOLITANA</t>
  </si>
  <si>
    <t>12 A. ORDENACIÓN DEL CRECIMIENTO</t>
  </si>
  <si>
    <t>07 IMPULSAR LA MOVILIDAD EQUITATIVA Y SUSTENTABLE</t>
  </si>
  <si>
    <t>13 B. ESTRUCTURACIÓN DE REDES TERRITORIALES</t>
  </si>
  <si>
    <t>3 GESTIÓN SUSTENTABLE DE LOS ECOSISTEMAS</t>
  </si>
  <si>
    <t xml:space="preserve"> 1 ZAPOPAN VERDE Y SUSTENTABLE</t>
  </si>
  <si>
    <t>01 CONSERVAR Y MANEJAR SUSTENTABLEMENTE LOS ECOSISTEMAS</t>
  </si>
  <si>
    <t>07 A. GESTIÓN Y PROTECCIÓN AL MEDIO AMBIENTE EN CONTEXTO DE CAMBIO CLIMÁTICO</t>
  </si>
  <si>
    <t>08 CONSOLIDAR CENTRALIDADES URBANAS CON EQUIPAMIENTO, MEZCLA DE USOS Y UNA ÓPTIMA DENSIDAD DE VIVIENDA ACCESIBLE PARA REVERTIR LA EXPANSIÓN URBANA</t>
  </si>
  <si>
    <t>14 PRESERVAR Y PROMOVER EL PATRIMONIO Y DIVERSIDAD CULTURAL</t>
  </si>
  <si>
    <t>01 A. FORTALECIMIENTO DEL TEJIDO SOCIAL</t>
  </si>
  <si>
    <t>03 NIÑOS</t>
  </si>
  <si>
    <t>18 A. PARTICIPACIÓN EFECTIVA</t>
  </si>
  <si>
    <t>X</t>
  </si>
  <si>
    <t>001   DISEÑO DE NUEVAS COLMENAS</t>
  </si>
  <si>
    <t xml:space="preserve">003   SUPERVISIÓN Y MANTENIMIENTO DE LAS COLMENAS  </t>
  </si>
  <si>
    <t>004  CAPACITACIÓN JURÍDICA PARA EL QUEHACER MUNICIPAL BRINDADA</t>
  </si>
  <si>
    <t>005  CURADURÍA DE ACUERDO A LAS LÍNEAS CURATORIALES DEL MUSEO REALIZADA</t>
  </si>
  <si>
    <t>006  DECLARACIONES PATRIMONIALES ASESORADAS</t>
  </si>
  <si>
    <t>007  DICTAMENES  PARA ESTUDIO Y DICTAMINACIÓN DE COMISIONES COLEGIADAS Y PERMANENTES DEL AYUNTAMIENTO PROYECTADOS</t>
  </si>
  <si>
    <t>008  JÓVENES BENEFICIARIOS DE LOS CURSOS EN EL PROGRAMA AQUÍ HAY FUTURO SATISFECHOS</t>
  </si>
  <si>
    <t>009  ABASTECIMIENTO DE AGUA POTABLE APEGADA A LAS NORMATIVAS ENTREGADA</t>
  </si>
  <si>
    <t xml:space="preserve">010 
MERCADOS PÚBLICOS ENTREGADOS </t>
  </si>
  <si>
    <t>011 ACCIONES DE CAPACITACIÓN REALIZADAS</t>
  </si>
  <si>
    <t>012 ACCIONES DE MANTENIMIENTO Y ACONDICIONAMIENTO GENERAL DE LAS INSTALACIONES REALIZADAS</t>
  </si>
  <si>
    <t>013 ACCIONES DE PREVENCIÓN DEL DELITO REALIZADAS</t>
  </si>
  <si>
    <t xml:space="preserve">014 ACCIONES EMERGENTES EN CONTINGENCIAS Y EVENTUALIDADES REALIZADAS </t>
  </si>
  <si>
    <t>015 ACCIONES URBANÍSTICAS  RECIBIDAS</t>
  </si>
  <si>
    <t>016 ACCIONES Y ACTIVIDADES GUBERNAMENTALES EN EL MUNICIPIO DE ZAPOPAN DIFUNDIDAS</t>
  </si>
  <si>
    <t xml:space="preserve">017 ACERVO PATRIMONIAL DE LA DEFENSA EN ASUNTOS, CIVILES, MERCANTILES, AMPARO, AGRARIO, CONTENSIOSO ADMINISTRATIVO, LABORAL, PENAL, TRANSPARENCIA  Y FISCAL PROTEGIDOS </t>
  </si>
  <si>
    <t>018 ACTIVIDADES CULTURALES RECIBIDAS</t>
  </si>
  <si>
    <t>019 ACTIVIDADES PARALELAS A LAS EXPOSICIONES PARA LA EXPERIENCIA COMPLETA DEL VISITANTE REALIZADAS</t>
  </si>
  <si>
    <t>020 ADMINISTRACIÓN DE LOS RECURSOS FINANCIEROS PARA SOPORTE A LAS ÁREAS  EFICIENTADA</t>
  </si>
  <si>
    <t>021 ADMINISTRACIÓN DE LOS RECURSOS HUMANOS EFICIENTADA</t>
  </si>
  <si>
    <t>022 ADMINISTRACIÓN Y MANTENIMIENTO DE LOS BIENES MUEBLES E INMUEBLES EFICIENTADA</t>
  </si>
  <si>
    <t>023 AFORO A LAS PRESENTACIONES DE LAS COMPAÑÍAS MUNICIPALES CONSOLIDADO</t>
  </si>
  <si>
    <t xml:space="preserve">024 ANÁLISIS DE RIESGOS EFECTUADOS </t>
  </si>
  <si>
    <t>025 ANTEPROYECTO DE LEY DE INGRESOS REALIZADO</t>
  </si>
  <si>
    <t xml:space="preserve">026 APLICACIÓN DE LA LEY VIGILADA </t>
  </si>
  <si>
    <t>027 APOYO ECONÓMICO PARA ACCESO A ESTANCIAS INFANTILES OTORGADOS</t>
  </si>
  <si>
    <t>028 APOYOS A REHABILITACIÓN DE COLONIAS ENTREGADOS</t>
  </si>
  <si>
    <t>029 APOYOS AL SECTOR PRIMARIO ENTREGADOS</t>
  </si>
  <si>
    <t>030 APOYOS ECONÓMICOS OTORGADOS</t>
  </si>
  <si>
    <t xml:space="preserve">031 APOYOS EN ESPECIE OTORGADOS </t>
  </si>
  <si>
    <t>032 ASESORÍA JURIDICA BRINDADA</t>
  </si>
  <si>
    <t xml:space="preserve">033 ATENCIÓN Y CANALIZACIÓN DE PETICIONES </t>
  </si>
  <si>
    <t>034 AUTORIZACIÓNES Y REVISIONES DE PROYECTOS URBANOS ATENDIDOS</t>
  </si>
  <si>
    <t>036 CALZADO ESCOLAR ENTREGADO</t>
  </si>
  <si>
    <t>037 CAMBIO CLIMÁTICO MITIGADO</t>
  </si>
  <si>
    <t>038 CAMPAÑA DE MEDIOS PARA DIFUNDIR EL MUSEO Y LAS EXPOSICIONES EFECTUADA</t>
  </si>
  <si>
    <t>039 CAMPAÑAS Y SENSIBILIZACIÓN DE PROTECCIÓN ANIMAL RECIBIDA</t>
  </si>
  <si>
    <t>040 CAPACITACIÓN EN PREVENCIÓN DE RIESGOS REALIZADA</t>
  </si>
  <si>
    <t>041 CAPACITACIONES  A SERVIDORES PÚBLICOS DEL MUNICIPIO DE ZAPOPAN EN EL PROGRAMA DE FORMACIÓN INSTITUCIONAL OTORGADAS</t>
  </si>
  <si>
    <t xml:space="preserve">042 CAPACITACIONES A JÓVENES DE 15 - 35 AÑOS DE EDAD EN EL PROGRAMA AQUÍ HAY FUTURO OTORGADAS </t>
  </si>
  <si>
    <t>043 CAPACITACIONES A PERSONAS EN TEMAS DEL SECTOR EMPRESARIAL REALIZADAS</t>
  </si>
  <si>
    <t>044 CAPACITACIONES A ZAPOPANOS MAYORES DE 18 AÑOS  EN EL PROGRAMA TEJIDOS PRODUCTIVOS OTORGADAS</t>
  </si>
  <si>
    <t xml:space="preserve">045 CAPACITACIONESA ZAPOPANOS A TRAVÉS DEL PROGRAMA DE ACADEMIAS MUNICIPALES ITINERANTES  OTORGADAS </t>
  </si>
  <si>
    <t>047 CERTEZA JURÍDICA A LOS DETENIDOS Y PARTES AFECTADAS BRINDADA</t>
  </si>
  <si>
    <t>049 COMERCIOS TRABAJANDO REGLAMENTADOS</t>
  </si>
  <si>
    <t>050 CONFLICTOS DEL CENTRO DE MEDIACIÓN ATENDIDOS</t>
  </si>
  <si>
    <t>051 CONTROL DE ACCESO A LOS SISTEMAS ADMINISTRADOS</t>
  </si>
  <si>
    <t>052 DESEMPEÑO Y EJECUCIÓN OPERATIVO- ADMINISTRATIVA DE LAS ÁREAS DE PRESIDENCIA PARA EL DESARROLLO DE PROYECTOS Y OPORTUNIDADES MEJORADAS</t>
  </si>
  <si>
    <t>053 DICTÁMEN DE TRANSFORMACIÓN DEL SUELO RURAL -URBANO ATENDIDOS</t>
  </si>
  <si>
    <t>054 DIFUSIÓN EN MATERIA DE PROTECCIÓN CIVIL EFECTUADA</t>
  </si>
  <si>
    <t>056 DISEÑO, PRODUCCIÓN Y DESARROLLO DE EVENTOS EFECTUADOS</t>
  </si>
  <si>
    <t>058 DOTACIÓN DE MATERIALES PARA EL MEJORAMIENTO DE LA INFRAESTRUCTURA, MOBILIARIO Y QUIPO ELECTRONICO A  PLANTELES EDUCACTIVOS (PROGRAMA "ZAPOPAN MEJORA TU ESCUELA)</t>
  </si>
  <si>
    <t>059 ESPACIOS PÚBLICOS ILUMINADOS ENTREGADOS</t>
  </si>
  <si>
    <t>060 ESPACIOS PÚBLICOS ORDENADOS Y LIMPIOS ENTREGADOS</t>
  </si>
  <si>
    <t>061 ESPACIOS PÚBLICOS SALUBRES ENTREGADOS.</t>
  </si>
  <si>
    <t>062 ESPACIOS PÚBLICOS SEGUROS ENTREGADOS</t>
  </si>
  <si>
    <t>063 ESTUDIOS Y PROYECTOS REALIZADOS</t>
  </si>
  <si>
    <t>065 GACETA MUNICIPAL  PUBLICADA IMPRESAS Y DISTRIBUIDAS</t>
  </si>
  <si>
    <t>066 GESTIONES EN RELACIONES INTERNACIONALES EXITOSAMENTE REALIZADAS</t>
  </si>
  <si>
    <t>067 GESTIONES PARA OBTENCIÓN DE RECURSOS REALIZADAS</t>
  </si>
  <si>
    <t>068 IMPARTICIÓN DE CLASES DE REGULARIZACIÓN ACADÉMICA  A  ALUMNOS CON REZAGO EDUCATIVO DE NIVEL PRIMARIA.</t>
  </si>
  <si>
    <t>069 IMPLEMENTACION DE LA ARMONZACION  CONTABLE REVISADA Y CON SEGUIMIENTO</t>
  </si>
  <si>
    <t>070 INCENTIVO A MAESTRO POR TRAYECTORIA MAGISTERIAL SOBRESALIENTE</t>
  </si>
  <si>
    <t>071 INFORMACION CONTABLE REVISADA Y VALORADA</t>
  </si>
  <si>
    <t xml:space="preserve">072 INFORMACIÓN EN MOVILIDAD OTORGADA  </t>
  </si>
  <si>
    <t>073 INFORMES FINANCIEROS Y CUENTAS PUBLICAS PRESENTADAS EN APEGO A LAS NORMAS</t>
  </si>
  <si>
    <t xml:space="preserve">074 INGRESOS PROPIOS RECAUDADOS </t>
  </si>
  <si>
    <t>075 INSPECCIONES A LAS ACTIVIDADES QUE REQUIEREN LICENCIA O PERMISO REALIZADAS</t>
  </si>
  <si>
    <t>076 INSTRUMENTOS TECNOLÓGICOS Y METODOLÓGICOS DE INNOVACIÓN SOCIAL PARA LA VINCULACIÓN, DIVULGACIÓN E INTERACCIÓN ENTRE CIUDADANÍA Y MUNICIPIO PARA LA GOBERNANZA IMPLEMENTADOS.</t>
  </si>
  <si>
    <t xml:space="preserve">077 INVERSIÓN EN EL MUNICIPIO ATRAÍDA </t>
  </si>
  <si>
    <t>078 LICENCIAS DE EDIFICACIÓN OTORGADAS</t>
  </si>
  <si>
    <t>079 MANTENIMIENTO PREVENTIVO DE LOS SERVICIOS PÚBLICOS REALIZADO</t>
  </si>
  <si>
    <t>080 MECANISMOS DE PARTICIPACIÓN CIUDADANA INSTRUMENTADOS</t>
  </si>
  <si>
    <t>081 MEDIO AMBIENTE NORMADO Y PROTEGIDO</t>
  </si>
  <si>
    <t xml:space="preserve">082 MODALIDADES Y MECANISMOS DE ATENCIÓN PARA EL COBRO EFICIENTADOS </t>
  </si>
  <si>
    <t>083 NORMATIVIDAD CORRESPONDIENTE APLICADA</t>
  </si>
  <si>
    <t>084 NOTIFICACIONES A DEPENDENCIAS O PARTICULARES ENVIADAS</t>
  </si>
  <si>
    <t xml:space="preserve">085 NÚMERO DE EMPRESAS FORMALES AUMENTADO </t>
  </si>
  <si>
    <t>086 OBRA PÚBLICA EJECUTADA</t>
  </si>
  <si>
    <t>087 OFERTA CONSTANTE DE CURSOS Y TALLERES EN LOS CENTROS CULTURALES</t>
  </si>
  <si>
    <t>088 ORDENAMIENTO DEL COMERCIO EN VÍA PÚBLICA Y MERCADOS MUNICIPALES LOGRADO.</t>
  </si>
  <si>
    <t>089 ORGANICACIÓN DE EVENTOS CIVICOS PARA FORTALECER LA IDENTIDAD DE LOS EDUCANDOS CON EL MUNICIPIO</t>
  </si>
  <si>
    <t>090 ORGANISMOS SOCIALES PARA LA PARTICIPACIÓN CIUDADANA CONFORMADOS.</t>
  </si>
  <si>
    <t>091 ORGANIZACIÓN VECINAL A LAS DECISIONES MUNICIPALES VINCULADA Y DEMOCRATIZADA</t>
  </si>
  <si>
    <t>094 PERSONAS BENEFICIADAS DE LAS ACADEMIAS MUNICIPALES OFERTADAS</t>
  </si>
  <si>
    <t>095 PERSONAS BENEFICIADAS POR ACTIVIDADES EDUCATIVAS EN BIBLIOTECAS MUNICIPALES OTORGADAS</t>
  </si>
  <si>
    <t>096 PERSONAS Y EMPRESAS VINCULADAS</t>
  </si>
  <si>
    <t xml:space="preserve">098 PLANEACIÓN DE LA CIUDAD ENTREGADA </t>
  </si>
  <si>
    <t>099 PLANEACIÓN, DESARROLLO Y EJECUCIÓN DE PROYECTOS ESTRATÉGICOS Y  DE MEJORA EN BENEFICIO DE LA CIUDADANÍA DE ZAPOPAN REALIZADOS</t>
  </si>
  <si>
    <t>100 PLANES OPERATIVOS REALIZADOS</t>
  </si>
  <si>
    <t>101 PLATAFORMA PARA LA DERIVACIÓN, MONITOREO Y SEGUIMIENTO DE ASUNTOS HASTA SU ATENCIÓN Y CONCLUSIÓN IMPLEMENTADA</t>
  </si>
  <si>
    <t>102 PRESENCIA DEL MUNICIPIO EN FERIAS, CONGRESOS Y CONVENCIONES  NACIONALES E INTERNACIONALES</t>
  </si>
  <si>
    <t>103 PRESTADORES DE SERVICIOS TURISTICOS CAPACITADOS</t>
  </si>
  <si>
    <t>105 PRODUCTOS CÁRNICOS PARA EL CONSUMO HUMANO PROCESADOS.</t>
  </si>
  <si>
    <t xml:space="preserve">106 PROYECTOS PARA INFRAESTRUCTURA Y POLÍTICAS DE MOVILIDAD ELABORADOS </t>
  </si>
  <si>
    <t>107 PROYECTOS Y  REHABILITACIÓN DE PUNTOS TURÍSTICOS GESTIONADOS</t>
  </si>
  <si>
    <t>108 PUBLICACIÓN DE INFORMACIÓN FUNDAMENTAL REALIZADA</t>
  </si>
  <si>
    <t>109 QUEJAS CIUDADANAS ATENDIDAS</t>
  </si>
  <si>
    <t xml:space="preserve">110 RECORRIDOS TURÍSTICOS DE BUENA CALIDAD GUIADOS </t>
  </si>
  <si>
    <t xml:space="preserve">111 RECORRIDOS TURÍSTICOS Y TRASLADOS </t>
  </si>
  <si>
    <t>112 RECURSOS FEDERALES REALIZADOS, VALIDADOS Y ENTERADOS</t>
  </si>
  <si>
    <t xml:space="preserve">113 RECURSOS NATURALES GESTIONADOS Y PROTEGIDOS </t>
  </si>
  <si>
    <t>114 REGISTRO CONTABLE  FINANCIERO Y PRESUPUESTADO REALIZADO</t>
  </si>
  <si>
    <t>116 RESIDUOS ACORDE A LA NORMATIVIDAD DE MANERA INTEGRAL GESTIONADOS</t>
  </si>
  <si>
    <t>119 RETOS EN MIZAPOPAN IMPLEMENTADOS</t>
  </si>
  <si>
    <t>120 ROMERIA ZAPOPAN ORGANIZADA Y REALIZADA</t>
  </si>
  <si>
    <t>121 SENSIBILIZACIÓN  EN RESPONSABILIDADES Y FUNCIONES REALIZADAS</t>
  </si>
  <si>
    <t>122 SERVICIOS CATASTRALES REALIZADOS</t>
  </si>
  <si>
    <t xml:space="preserve">123 SERVICIOS DE CALIDAD EN EL ARCHIVO GENERAL DEL  MUNICIPIO </t>
  </si>
  <si>
    <t>124 SERVICIOS DE EMERGENCIA ATENDIDOS</t>
  </si>
  <si>
    <t xml:space="preserve">125 SERVICIOS DE MANTENIMIENTO CORRECTIVO Y PREVENTIVO EN ESPACIOS PÚBLICOS REALIZADOS </t>
  </si>
  <si>
    <t>126 SERVICIOS DE PREVENCIÓN ANIMAL ENTREGADOS</t>
  </si>
  <si>
    <t>127 SERVICIOS DE PROXIMIDAD ENTREGADOS</t>
  </si>
  <si>
    <t>128 SERVICIOS DE RECOLECCIÓN DE RESIDUOS SÓLIDOS MUNICIPALES REALIZADOS.</t>
  </si>
  <si>
    <t xml:space="preserve">129 SERVICIOS PARA LA GESTIÓN DE LA MOVILIDAD APLICADA         </t>
  </si>
  <si>
    <t>130 SERVICIOS PÚBLICOS ELEMENTALES A LA POBLACIÓN QUE SE UBICA EN ZONAS ALEJADAS DEL CENTRO BRINDADOS</t>
  </si>
  <si>
    <t>131 SISTEMA DE EVALUACIÓN DEL DESEMPEÑO IMPLEMENTADO</t>
  </si>
  <si>
    <t>132 SISTEMAS IMPLEMENTADOS</t>
  </si>
  <si>
    <t>133 SISTEMAS Y/O REDES CONSERVADOS</t>
  </si>
  <si>
    <t>134 SUPERVISIÓN DE MEDIDAS DE SEGURIDAD REALIZADAS</t>
  </si>
  <si>
    <t>135 SUPERVISIÓN DE OBRA CONTRATADA</t>
  </si>
  <si>
    <t>136 TALLERES Y CURSOS DIRIGIDOS A  CIUDADANOS, ORGANISMOS SOCIALES Y FUNCIONARIOS ASÍ COMO EVENTOS PARA IMPULSAR CULTURA DE PARTICIPACIÓN CIUDADANA PARA LA GOBERNANZA IMPARTIDOS.</t>
  </si>
  <si>
    <t>137 UNIFORMES ESCOLARES ENTREGADOS</t>
  </si>
  <si>
    <t>138 ÚTILES ESCOLARES ENTREGADOS</t>
  </si>
  <si>
    <t>001958 PROYECTOS DE COLMENAS</t>
  </si>
  <si>
    <t>001986 SERVICIOS PROFESIONALES DE ACTIVACION Y EVALUACION DE PROYECTOS Y PROGRAMAS EN LOS PUIS (PROYECTOS URBANOS INTEGRALES SUSTENTABLES).</t>
  </si>
  <si>
    <t>003919 GESTION DE PROGRAMAS Y FONDOS PARA EL DESARROLLO COMUNITARIO.</t>
  </si>
  <si>
    <t>003993 TALLERES PARTICIPATIVOS PARA EL DISEÑO DE PROGRAMAS Y PROYECTOS DE ESPACIO PUBLICO Y DESARROLLO COMUNITARIO EN LOS PUIS (PROYECTOS URBANOS INTEGRALES SUSTENTABLES) DE LAS ZONAS DE SAN JUAN DE OCOTAN, LAS MESAS Y MIRAMAR.</t>
  </si>
  <si>
    <t>004174 CAPACITACION EN MATERIA JURIDICA</t>
  </si>
  <si>
    <t>005910 EXPOSICIONES INTERNACIONALES COLECTIVAS REALIZADAS EN EL MAZ</t>
  </si>
  <si>
    <t>005928 INTERVENCION EN ESPACIOS PUBLICOS REALIZADOS POR EL MAZ</t>
  </si>
  <si>
    <t>005961 PROYECTOS IN SITU REALIZADOS EN EL MAZ</t>
  </si>
  <si>
    <t>006311 ASESORIA PARA ELABORAR DECLARACION DE SITUACION PATRIMONIAL</t>
  </si>
  <si>
    <t>007246 PROYECTO DE DICTAMEN PARA ESTUDIO Y DICTAMINACION DE LAS COMISIONES COLEGIADAS Y PERMANENTES DE REGIDORES</t>
  </si>
  <si>
    <t>007250 OPINION TECNICA SOBRE MODIFICACION, REFORMA O ACTUALIZACION DE REGLAMENTOS MUNICIPALES</t>
  </si>
  <si>
    <t>008899 ENCUESTAS DE SATISFACCION AQUI HAY FUTURO</t>
  </si>
  <si>
    <t>009358 DISTRIBUCION DE AGUA POTABLE EN CAMION TIPO CISTERNA.</t>
  </si>
  <si>
    <t>009359 FACTIBILIDAD DE SERVICIOS DE AGUA POTABLE, ALCANTARILLADO, SANITARIO Y PLUVIAL.</t>
  </si>
  <si>
    <t>009360 MUESTREO Y VERIFICACION DE LA CALIDAD AGUAS RESIDUALES</t>
  </si>
  <si>
    <t>009361 MUESTREO Y VERIFICACION DE LA CALIDAD DEL AGUA EN FUENTES DE ABASTECIMIENTO Y REDES</t>
  </si>
  <si>
    <t>009362 OPERACION DE FUENTES DE ABASTECIMIENTO Y PLANTAS DE TRATAMIENTO</t>
  </si>
  <si>
    <t>009363 SERVICIO DE MANTENIMIENTO, CONSERVACION Y LIMPIEZA DE REDES E INFRAESTRUCTURA HIDRAULICA.</t>
  </si>
  <si>
    <t>009365 ATENCION A SOLICITUD DE VISTO BUENO PARA RECEPCION DE LAS OBRAS DE URBANIZACION</t>
  </si>
  <si>
    <t>009366 ATENCION A SOLICITUD DE SUPERVISION DE OBRA DE AGUA DRENAJE</t>
  </si>
  <si>
    <t>009367 SUPERVISION PARA LA RECEPCION DE INFRAESTRUCTURA HIDROSANITARIA DE NUEVOS FRACCIONAMIENTOS</t>
  </si>
  <si>
    <t>009368 SERVICIO DE DESAZOLVE DE FOSA SEPTICAS COLONIAS</t>
  </si>
  <si>
    <t>009369 PAGO DE DERECHOS A CONAGUA</t>
  </si>
  <si>
    <t>009400 VISTO BUENO DE LA RECEPCION DEL FRACCIONAMIENTO</t>
  </si>
  <si>
    <t>009407 MANTENIMIENTO PREVENTIVO Y CORRECTIVO ELECTROMECANICO EN FUENTES DE ABASTECIMIENTO (POZOS) Y PLANTAS DE TRATAMIENTO.</t>
  </si>
  <si>
    <t>009989 SOLICITUD DE REVISION Y APROBACION DE PROYECTOS DE AGUA POTABLE, DRENAJE SANITARIO, DRENAJE PLUVIAL Y OBRAS DE INFRAESTRUCTURA</t>
  </si>
  <si>
    <t>010323 ADMINISTRACION DE CONCESIONARIOS</t>
  </si>
  <si>
    <t>010410 CONSTRUCCION DE NUEVO MERCADO EN COPARTICIPACION EL SECTOR PRIVADO</t>
  </si>
  <si>
    <t>011975 SERVICIO PROFESIONAL DE CARRERA POLICIAL</t>
  </si>
  <si>
    <t>012827 ACCIONES DE MANTENIMIENTO A LAS INSTALACIONES DEL MAZ</t>
  </si>
  <si>
    <t>012828 ACONDICIONAMIENTO DE ESPACIOS DEL MAZ PARA EL MONTAJE DE EXPOSICIONES</t>
  </si>
  <si>
    <t>013950 PLATICAS Y TALLERES EN MATERIA DE PREVENCION DEL DELITO</t>
  </si>
  <si>
    <t>014315 PAGO DEL SERVICIO DE ALUMBRADO PUBLICO</t>
  </si>
  <si>
    <t>014414 REPARACION DE LUMINARIA</t>
  </si>
  <si>
    <t>014415 REPARACION DE LINEA (CABLE)</t>
  </si>
  <si>
    <t>014416 CUANTIFICACION DE DAÑOS VEHICULARES E INFRACCIONES</t>
  </si>
  <si>
    <t>015931 LICENCIAS , AUTORIZACIONES Y RECEPCIONES</t>
  </si>
  <si>
    <t>016015 DISEÑO E IMAGEN</t>
  </si>
  <si>
    <t>016017 CAMPAÑAS PUBLICITARIAS</t>
  </si>
  <si>
    <t>017190 PROCEDIMIENTO DE RECURSO DE REVISION</t>
  </si>
  <si>
    <t>017952 PROCEDIMIENTO DE ELABORACION DE CONTRATOS Y CONVENIOS</t>
  </si>
  <si>
    <t>017953 PROCEDIMIENTO DE ELABORACION DE CONVENIOS DE UTILIZACION DE PREDIOS</t>
  </si>
  <si>
    <t>018746 EXPOSICIONES TEMPORALES E ITINERANTES</t>
  </si>
  <si>
    <t xml:space="preserve">018829 ACTIVIDADES DE SENSIBILIZACION EN TORNO AL ARTE, LA CULTURA Y PATRIMONIO </t>
  </si>
  <si>
    <t xml:space="preserve">018864 CHARLA Y CONFERENCIA SOBRE ARTE Y CULTURA </t>
  </si>
  <si>
    <t>018912 FORMACION EN TALLERES ARTISTICO CULTURALES</t>
  </si>
  <si>
    <t xml:space="preserve">018974 SERVICIO DE BIBLIOTECAS Y SALAS DE LECTURA </t>
  </si>
  <si>
    <t>019717 PRESENTACION DE ACTIVIDADES ARTISTICO-CULTURALES PARALELAS A LAS EXPOSICIONES</t>
  </si>
  <si>
    <t>019719 EVENTOS EN FORO JUAN JOSE ARREOLA</t>
  </si>
  <si>
    <t>020502 ADQUISICION DE BIENES Y SERVICIOS</t>
  </si>
  <si>
    <t>020503 COMISION DE ADQUISICIONES</t>
  </si>
  <si>
    <t>020504 REGISTRO DE PROVEEDORES AL PADRON DE LA DIRECCION DE ADQUISICIONES</t>
  </si>
  <si>
    <t>021464 MOVIMIENTOS DE PERSONAL</t>
  </si>
  <si>
    <t>021473 SUPERVISION Y REGISTRO DE LA NOMINA ADMINISTRATIVA</t>
  </si>
  <si>
    <t>021475 SERVICIO SOCIAL Y PRACTICAS PROFESIONALES</t>
  </si>
  <si>
    <t>021484 ELABORACION DE NOMBRAMIENTOS</t>
  </si>
  <si>
    <t>021488 CONTROL DE LA ESTRUCTURA DE PERSONAL</t>
  </si>
  <si>
    <t>021505 ATENCION A SINDICATOS</t>
  </si>
  <si>
    <t>021511 CREDENCIALIZACION OFICIAL DE EMPLEADOS</t>
  </si>
  <si>
    <t>021513 DIAGNOSTICO ORGANIZACIONAL</t>
  </si>
  <si>
    <t>021514 COMUNICACION INSTITUCIONAL</t>
  </si>
  <si>
    <t>021515 ENTREGA DE APOYOS Y/O BENEFICIOS A LOS EMPLEADOS.</t>
  </si>
  <si>
    <t xml:space="preserve">021833 ADMINISTRACION DE PERSONAL </t>
  </si>
  <si>
    <t xml:space="preserve">021973 SEGURIDAD SOCIAL </t>
  </si>
  <si>
    <t>022443 ATENCION A SOLICITUDES DE REPARACION/ SERVICIOS MENORES EN EDIFICIOS PUBLICOS</t>
  </si>
  <si>
    <t>022444 ATENCION A SOLICITUDES DE REMODELACION Y/O SERVICIO MAYOR EN EDIFICIOS PUBLICOS</t>
  </si>
  <si>
    <t>022450 MANTENIMIENTO PREVENTIVO A LAS INSTALACIONES FIJAS</t>
  </si>
  <si>
    <t>022458 MANTENIMIENTO PREVENTIVO Y CORRECTIVO DE VEHICULOS</t>
  </si>
  <si>
    <t>022459 SERVICIO A BIENES MUEBLES</t>
  </si>
  <si>
    <t xml:space="preserve">022916 GESTION DE ESCRITURACION </t>
  </si>
  <si>
    <t xml:space="preserve">022917 GESTION DE INMUEBLES </t>
  </si>
  <si>
    <t xml:space="preserve">022985 SERVICIOS GENERALES EN LOS EDIFICIOS PUBLICOS </t>
  </si>
  <si>
    <t>022994 TRAMITE DE VEHICULOS</t>
  </si>
  <si>
    <t xml:space="preserve">023896 EDUCACION ARTISTICA FORMAL </t>
  </si>
  <si>
    <t>023977 SERVICIOS BRINDADOS POR LAS COMPAÑIAS ARTISTICAS DE ZAPOPAN</t>
  </si>
  <si>
    <t xml:space="preserve">024929 INVESTIGACION TECNICA Y CIENTIFICA </t>
  </si>
  <si>
    <t>025279 ANTEPROYECTO DE LEY DE INGRESOS</t>
  </si>
  <si>
    <t>026301 REVISION DE ANTICIPOS Y ESTIMACIONES DE OBRA PUBLICA</t>
  </si>
  <si>
    <t>026303 AUDITORIA A ENTES PUBLICOS MUNICIPALES</t>
  </si>
  <si>
    <t>026304 REVISION DE CUENTA PUBLICA</t>
  </si>
  <si>
    <t>026312 RECEPCION DE CONTRATOS Y CONVENIOS</t>
  </si>
  <si>
    <t>026314 DICTAMEN SOBRE EL PAGO DE FACTURAS</t>
  </si>
  <si>
    <t>027529 APOYO ECONOMICO -VALES-PARA ESTANCIAS INFANTILES (SONRIE ZAPOPAM)</t>
  </si>
  <si>
    <t xml:space="preserve">027901 ESTANCIAS INFANTILES CON APOYOS ECONOMICOS RECIBIDOS </t>
  </si>
  <si>
    <t>028527 APOYOS EN ESPECIE PARA MEJORAMIENTO DE VIVIENDA(ZAPOPAN MI CASA)</t>
  </si>
  <si>
    <t>028528 APOYOS PARA REHABILITACION DE COLONIAS (ZAPOPAN MI COLONIA)</t>
  </si>
  <si>
    <t>028530 PREVENCION DEL DELITO (DEPORTE, CULTURA, ARTE - ZAPOPAN CIUDAD DE TODOS)</t>
  </si>
  <si>
    <t>028537 PINTA ZAPOPAN</t>
  </si>
  <si>
    <t xml:space="preserve">029926 INOCUIDAD VEGETAL Y ANIMAL </t>
  </si>
  <si>
    <t>029962 RECONVERSION PRODUCTIVA (CULTIVOS REMUNERADOS ECONOMICAMENTE)</t>
  </si>
  <si>
    <t>030525 ESTIMULOS ECONOMICO PARA CONTINUIDAD DE ESTUDIOS A NIVEL PREPARATORIA PARA JOVENES (AQUI TE PREPARAS)</t>
  </si>
  <si>
    <t>030529 APOYO ECONOMICO - VALES- PARA ESTANCIAS INFANTILES (SONRIE ZAPOPAN)</t>
  </si>
  <si>
    <t>030535 APOYO ECONOMICO PARA ESTANCIAS INFANTILES (SONRIE ZAPOPAN)</t>
  </si>
  <si>
    <t>030536 APOYO DE BECAS DE EDUCACION PARA ADULTOS</t>
  </si>
  <si>
    <t>030935 MUJERES BENEFICIADAS CON HERRAMIENTAS PARA EL DESARROLLO DE PROYECTOS PRODUCTIVOS</t>
  </si>
  <si>
    <t>030947 PINTEMOS ZAPOPAN (ESPACIOS REHABILITADOS POR MEDIO DE ARTE URBANO)</t>
  </si>
  <si>
    <t>031527 APOYOS EN ESPECIE PARA MEJORAMIENTO DE VIVIENDA(ZAPOPAN MI CASA)</t>
  </si>
  <si>
    <t>031531 APOYO EN ESPECIE Y/O ECONOMICO-DESPENSAS- PARA MUJERES JEFAS DE FAMILIA (ZAPOPAN POR ELLAS)</t>
  </si>
  <si>
    <t>031532 APOYO EN ESPECIE - DESPENSAS - (ZAPOPAN POR EL ADULTO MAYOR)</t>
  </si>
  <si>
    <t>031533 SERVICIO DE ALIMENTOS EN COMEDORES COMUNITARIOS</t>
  </si>
  <si>
    <t>031534 ENLACE MUNICIPAL PROSPERA</t>
  </si>
  <si>
    <t>031539 EVENTO PARA JOVENES</t>
  </si>
  <si>
    <t>031965 RED MUNDIAL DE CIUDADES AMIGABLES CON EL ADULTO MAYOR</t>
  </si>
  <si>
    <t>031988 SISTEMA INTEGRAL DE CAPACITACION EMPRESARIAL (SICE)</t>
  </si>
  <si>
    <t>032167 ASESORIA A PRESIDENTE Y REGIDORES</t>
  </si>
  <si>
    <t>033221 ATENCION CIUDADANA</t>
  </si>
  <si>
    <t>034889 DICTAMENES Y OPINIONES TECNICAS</t>
  </si>
  <si>
    <t>034903 ESTUDIOS Y PROYECTOS</t>
  </si>
  <si>
    <t>036837 APOYO A ALUMNOS CON CALZADO ESCOLAR ENTREGADO</t>
  </si>
  <si>
    <t>037682 EDUCACION AMBIENTAL EN ESCUELAS</t>
  </si>
  <si>
    <t>037683 PROGRAMA PILOTO DE GESTION SUSTENTABLE DE LADRILLERAS</t>
  </si>
  <si>
    <t>037692 PROGRAMA DE INVENTARIO DE EMISIONES FUENTES FIJAS</t>
  </si>
  <si>
    <t xml:space="preserve">037885 DESCUENTOS POR ECOTECNOLOGIAS </t>
  </si>
  <si>
    <t>038856 CAMPAÑAS DE COMUNICACION E INFORMACION SOBRE LAS EXPOSICIONES Y ACTIVIDADES PARALELAS EN LA CUENTA DE FACEBOOK DEL MAZ</t>
  </si>
  <si>
    <t>038857 CAMPAÑAS DE COMUNICACION E INFORMACION SOBRE LAS EXPOSICIONES Y ACTIVIDADES PARALELAS EN LA CUENTA DE INSTAGRAM DEL MAZ</t>
  </si>
  <si>
    <t>039386 CAMPAÑA DE ESTERILIZACION</t>
  </si>
  <si>
    <t>039387 CAMPAÑA DE VACUNACION ANTIRRABICA</t>
  </si>
  <si>
    <t>039389 CIRUGIA VETERINARIA</t>
  </si>
  <si>
    <t>039399 RGISTRO DE ANIMALES</t>
  </si>
  <si>
    <t>039419 PLATICAS DE SENSIBILIZACION DE TENENCIA RESPONSABLE DE MASCOTAS</t>
  </si>
  <si>
    <t>040253 CAPACITACION A LA POBLACION EN PREVENCION DE RIESGOS</t>
  </si>
  <si>
    <t>040861 CAPACITACION A OTRAS INSTITUCIONES Y/O ESPECIALIZADA</t>
  </si>
  <si>
    <t>040879 CURSOS DE CAPACITACION IMPARTIDOS A POBLACION</t>
  </si>
  <si>
    <t>041522 CAPACITACION EN ACADEMIAS MUNICIPALES</t>
  </si>
  <si>
    <t>041913 FORMACION INSTITUCIONAL</t>
  </si>
  <si>
    <t xml:space="preserve">042524 BECAS AQUI HAY FUTURO </t>
  </si>
  <si>
    <t xml:space="preserve">042880 CURSOS IMPLEMENTADOS A JOVENES </t>
  </si>
  <si>
    <t>043586 CAPACITACION Y ACCESO A LA TECNOLOGIA PARA FOMENTAR EL EMPRENDIMIENTO EN NIÑOS Y NIÑAS ZAPOPANAS</t>
  </si>
  <si>
    <t>043862 CAPACITACION Y ACCESO A LA TECNOLOGIA DE PUNTA PARA EL ECOSISTEMA DE INNOVACION Y EMPRENDIMIENTO DE ZAPOPAN</t>
  </si>
  <si>
    <t>043873 CONVOCATORIAS EN HECHO ZAPOPAN</t>
  </si>
  <si>
    <t>043874 CONVOCATORIAS RETO KIDS</t>
  </si>
  <si>
    <t>043875 CONVOCATORIAS RETO ZAPOPAN</t>
  </si>
  <si>
    <t xml:space="preserve">043930 LABORATORIO DE INNOVACION </t>
  </si>
  <si>
    <t>043942 PERSONAS ATENDIDAS EN HECHO ZAPOPAN</t>
  </si>
  <si>
    <t>043943 PERSONAS ATENDIDAS EN RETO KIDS</t>
  </si>
  <si>
    <t>043944 PERSONAS ATENDIDAS EN RETO ZAPOPAN</t>
  </si>
  <si>
    <t xml:space="preserve">044523 DESARROLLO DE OPORTUNIDADES A TRAVES DE TEJIDOS PRODUCTIVOS </t>
  </si>
  <si>
    <t xml:space="preserve">045881 CURSOS IMPLEMENTADOS A ZAPOPANOS </t>
  </si>
  <si>
    <t>045945 PERSONAS CAPACITADAS EN CURSOS</t>
  </si>
  <si>
    <t>047162 ATENCION PSICOLOGICA AL DETENIDO</t>
  </si>
  <si>
    <t>047164 DEFENSORIA DE OFICIO</t>
  </si>
  <si>
    <t>047193 IMPARTICION DE JUSTICIA DE JUECES MUNICIPALES</t>
  </si>
  <si>
    <t>049545 LICENCIAS DE COMERCIO TIPO A</t>
  </si>
  <si>
    <t>049546 LICENCIAS DE COMERCIO TIPO B,C Y D</t>
  </si>
  <si>
    <t>049547 TRAMITE DE TRASPASO</t>
  </si>
  <si>
    <t>049548 TRAMITE DE AMPLIACION DE MEDIDAS</t>
  </si>
  <si>
    <t>049549 TRAMITE DE ANEXO</t>
  </si>
  <si>
    <t>049550 TRAMITE DE CAMBIO DE GIRO O ANUNCIO</t>
  </si>
  <si>
    <t>049552 TRAMITE DE MODIFICACION</t>
  </si>
  <si>
    <t>049553 BAJA POR TITULAR Y BAJA POR PRESIDENCIA PARA TODO TIPO DE LICENCIA</t>
  </si>
  <si>
    <t>049554 PERMISO PARA EVENTOS Y ESPACTACULOS</t>
  </si>
  <si>
    <t>049555 PERMISO PARA HORAS EXTRAS, ISLAS, ACTIVIDADES EXTRACTIVAS, VALET PARKING</t>
  </si>
  <si>
    <t>049556 PERMISOS PARA ANUNCIOS</t>
  </si>
  <si>
    <t>049557 PERSMISOS PROVISIONALES EN AUTORIZACION DE LICENCIA</t>
  </si>
  <si>
    <t>049558 PERMISO NUEVO Y REFRENDO, PARA EL COMERCIO EN ESPACIOS ABIERTOS, PUBLICOS O PRIVADOS</t>
  </si>
  <si>
    <t>050158 MEDIACION</t>
  </si>
  <si>
    <t>051427 ADMINISTRACION DE LA RED DE VOZ Y RENOVACION DE EQUIPO</t>
  </si>
  <si>
    <t>051431 FIRMA ELECTRONICA</t>
  </si>
  <si>
    <t>052015 DISEÑO E IMAGEN</t>
  </si>
  <si>
    <t>052016 ANALISIS DE TEMAS COYUNTURALES</t>
  </si>
  <si>
    <t>053967 REGULARIZACIONES Y TITULACIONES</t>
  </si>
  <si>
    <t>054892 DIFUSION EN MATERIA DE PROTECCION CIVIL</t>
  </si>
  <si>
    <t>056002 DIA DE REYES</t>
  </si>
  <si>
    <t>056004 FESTIVAL DEL NIÑO</t>
  </si>
  <si>
    <t>056005 3ER. INFORME DE GOBIERNO Y ACTO POLITICO</t>
  </si>
  <si>
    <t>056006 CENA DEL REBOZO</t>
  </si>
  <si>
    <t>056007 GRITO DE INDEPENDENCIA Y VERBENA</t>
  </si>
  <si>
    <t>056008 FIESTAS PATRIAS LAS AGUILAS</t>
  </si>
  <si>
    <t>056012 ORNAMENTACION NAVIDEÑA</t>
  </si>
  <si>
    <t>056023 FIESTAS PATRIAS DELEGACIONES</t>
  </si>
  <si>
    <t>056908 EVENTOS NAVIDEÑOS</t>
  </si>
  <si>
    <t>058720 APOYOS MATERIALES A LA EDUCACION</t>
  </si>
  <si>
    <t>058721 MEJORA DE INFRAESTRUCTURA EDUCATIVA</t>
  </si>
  <si>
    <t>058957 PROVISION DE MATERIALES PARA LA MEJORA EDUCATIVA</t>
  </si>
  <si>
    <t>059315 PAGO DEL SERVICIO DE ALUMBRADO PUBLICO</t>
  </si>
  <si>
    <t>059414 REPARACION DE LUMINARIA</t>
  </si>
  <si>
    <t>059415 REPARACION DE LINEA (CABLE)</t>
  </si>
  <si>
    <t>059798 OBRA IMAGEN URBANA</t>
  </si>
  <si>
    <t>060324 SERVICIOS DE BARRIDO MANUAL EN CENTRO HISTORICO</t>
  </si>
  <si>
    <t>060325 SERVICIO DE LIMPIEZA DE AVENIDAS PRINCIPALES</t>
  </si>
  <si>
    <t>060328 RETIRO DE PROPAGANDA EN MOBILIARIO URBANO</t>
  </si>
  <si>
    <t>060329 RETIRO DE GRAFFITI</t>
  </si>
  <si>
    <t>060332 CONTROL FORESTAL</t>
  </si>
  <si>
    <t>060333 VERIFICACION DE AREAS VERDES PARA DESCUENTO DE PREDIAL</t>
  </si>
  <si>
    <t>060338 VISTO BUENO DEL PROYECTO DE ARBOLADO</t>
  </si>
  <si>
    <t>061316 SERVICIO DE ASEO PUBLICO MUNICIPAL</t>
  </si>
  <si>
    <t>061317 MANTENIMIENTO DE AREAS COMUNES</t>
  </si>
  <si>
    <t>061319 MANTENIMIENTO DE CEMENTERIOS</t>
  </si>
  <si>
    <t>061338 VISTO BUENO DEL PROYECTO DE ARBOLADO</t>
  </si>
  <si>
    <t>061355 MANTENIMIENTO DE PAVIMENTOS</t>
  </si>
  <si>
    <t>061370 SERVICIO DE INHUMACION</t>
  </si>
  <si>
    <t>061373 SERVICIO DE CREMACION</t>
  </si>
  <si>
    <t>061381 OPERATIVO DE CEMENTERIOS</t>
  </si>
  <si>
    <t>061408 MANTENIMIENTO Y LIMPIEZA DE LAS INSTALACIONES EN PLANTAS DE TRATAMIENTO.</t>
  </si>
  <si>
    <t>061411 PROYECTO DE REPRODUCCION, CULTIVO, DESARROLLO DE PLANTAS, ARBOLADO PARA SU DONACION</t>
  </si>
  <si>
    <t>061414 REPARACION DE LUMINARIA</t>
  </si>
  <si>
    <t>061415 REPARACION DE LINEA (CABLE)</t>
  </si>
  <si>
    <t>061804 ADEUDOS DE EJERCICIOS ANTERIORES</t>
  </si>
  <si>
    <t>062406 MANEJO DE RESIDUOS SOLIDOS EN EL RELLENO SANITARIO DE PICACHOS</t>
  </si>
  <si>
    <t>063411 PROYECTO DE REPRODUCCION, CULTIVO, DESARROLLO DE PLANTAS, ARBOLADO PARA SU DONACION</t>
  </si>
  <si>
    <t>065194 GACETA MUNICIPAL</t>
  </si>
  <si>
    <t>065196 PUBLICACIONES DIVERSAS</t>
  </si>
  <si>
    <t>066915 GESTION DE ACUERDOS Y CONVENIOS</t>
  </si>
  <si>
    <t>066995 VINCULACION CON ORGANISMOS Y MERCADOS INTERNACIONALES</t>
  </si>
  <si>
    <t>067538 GESTION DE RECURSOS PARA EL DESARROLLO DE DIVERSOS PROGRAMAS DEL MUNICIPIO</t>
  </si>
  <si>
    <t>068724 TALLERES DE REGULARIZACION ACADEMICA EN ESPAÑOL Y MATEMATICAS</t>
  </si>
  <si>
    <t>068865 CLASES DE REGULARIZACON ACADEMICA</t>
  </si>
  <si>
    <t>069294 ADOPCION DE POLITICAS CONTABLES Y PRESUPUESTALES CONFORME A LOS LINEAMIENTOS ESTABLECIDOS POR EL CONAC</t>
  </si>
  <si>
    <t>069297 ANALISIS DE LOS INDICADORES DE GESTION Y DESEMPEÑO</t>
  </si>
  <si>
    <t>069811 DIGITALIZACION DE DOCUMENTOS</t>
  </si>
  <si>
    <t>070726 ENTREGA DE RECONOCIMIENTO (PRESEA MAGISTERIAL PROF. ERVIRO RAFAEL SALAZAR ALCAZAR)</t>
  </si>
  <si>
    <t>071283 ATENCION DE AUDITORIAS</t>
  </si>
  <si>
    <t>071291 COMPROBACION DE GASTOS A COMPROBAR</t>
  </si>
  <si>
    <t>071292 CONCILIACIONES BANCARIAS</t>
  </si>
  <si>
    <t>071293 DEVOLUCION DE CHEQUES</t>
  </si>
  <si>
    <t>072666 LUCHADORES VIALES</t>
  </si>
  <si>
    <t>072675 ATENCION A REPORTES EN PLATAFORMAS DIGITALES O REDES SOCIALES</t>
  </si>
  <si>
    <t>072932 MEJORAS REGLAMENTARIAS EN MOVILIDAD Y VINCULACION CON EMPRESAS, SOC. CIVIL Y ACADEMIA</t>
  </si>
  <si>
    <t>073018 COBERTURA DE ACTIVIDADES DEL AYUNTAMIENTO</t>
  </si>
  <si>
    <t>073285 ENLACE TRANSPARENCIA</t>
  </si>
  <si>
    <t>073296 CUENTA PUBLICA</t>
  </si>
  <si>
    <t>073298 MICROSITIO DE LA TESORERIA</t>
  </si>
  <si>
    <t>073299 INTEGRACION DE DOCUMENTACION COMPROBATORIA DEL GASTO Y EL INGRESO</t>
  </si>
  <si>
    <t>074276 RECAUDACION</t>
  </si>
  <si>
    <t>075517 INSPECCION AL AREA DE COMERCIO</t>
  </si>
  <si>
    <t>075519 INSPECCION DE HORARIOS ESPECIALES</t>
  </si>
  <si>
    <t>076778 FOROS DE INNOVACION SOCIAL</t>
  </si>
  <si>
    <t>076779 INSTRUMENTOS DE INNOVACION SOCIAL PARA LA CIUDADANIA EN ZAPOPAN</t>
  </si>
  <si>
    <t>077846 ATENCION DE EMPRESAS</t>
  </si>
  <si>
    <t>077927 INTELIGENCIA DE NEGOCIOS</t>
  </si>
  <si>
    <t>078693 CAMBIO DE PROYECTO DE EDIFICACION</t>
  </si>
  <si>
    <t>078694 LICENCIA DE DEMOLICION</t>
  </si>
  <si>
    <t>078695 LICENCIA DE CONSTRUCCION MAYOR Y MENOR</t>
  </si>
  <si>
    <t>078696 RENOVACION Y AUTORIZACION DE BITACORA DE EDIFICACION</t>
  </si>
  <si>
    <t>078697 PRORROGA DE LICENCIA O PERMISO VENCIDO</t>
  </si>
  <si>
    <t>078699 BUSQUEDA DE ARCHIVO DE EDIFICACION Y CERTIFICACION</t>
  </si>
  <si>
    <t>078702 AUTORIZACION DE TRABAJOS MENORES</t>
  </si>
  <si>
    <t>078703 CERTIFICADO O CONSTANCIA DE HABITABILIDAD</t>
  </si>
  <si>
    <t>078704 CERTIFICADO DE ALINEAMIENTO Y NUMERO OFICIAL</t>
  </si>
  <si>
    <t>078705 CONSTANCIA DE NUMERO</t>
  </si>
  <si>
    <t>078707 ASIGNACION DE NUMERO OFICIAL</t>
  </si>
  <si>
    <t>078709 CAMBIO DE DIRECTOR RESPONSABLE</t>
  </si>
  <si>
    <t>078844 ATENCION A CONTROVERSIAS Y DEMANDAS CONTRA LOS PROCEDIMIENTOS Y CRITERIOS EN LA EXPEDICION DE LICENCIAS DE CONSTRUCCION O PERMISOS EN LA VIA PUBLICA</t>
  </si>
  <si>
    <t>079368 SERVICIO DE DESAZOLVE DE FOSA SEPTICAS COLONIAS</t>
  </si>
  <si>
    <t>079407 MANTENIMIENTO PREVENTIVO Y CORRECTIVO ELECTROMECANICO EN FUENTES DE ABASTECIMIENTO (POZOS) Y PLANTAS DE TRATAMIENTO.</t>
  </si>
  <si>
    <t>079408 MANTENIMIENTO Y LIMPIEZA DE LAS INSTALACIONES EN PLANTAS DE TRATAMIENTO.</t>
  </si>
  <si>
    <t>079417 MANTENIMIENTO PREVENTIVO DE ARBOLADO</t>
  </si>
  <si>
    <t>080760 IMPLEMENTACION DE LOS MECANISMOS DE PARTICIPACION CIUDADANA</t>
  </si>
  <si>
    <t>080770 PLANEACION Y SEGUIMIENTO DEL DESARROLLO MUNICIPAL</t>
  </si>
  <si>
    <t>080772 GESTION DE OBRA SOCIAL.</t>
  </si>
  <si>
    <t>080780 PLANEACION Y ASESORIA, PARA LAS PETICIONES DE OBRA.</t>
  </si>
  <si>
    <t>080781 PLANEACION, SOCIALIZACION, VISITA A CONSEJOS DE COLONIA.</t>
  </si>
  <si>
    <t>081688 EVALUACION DEL IMPACTO AMBIENTAL</t>
  </si>
  <si>
    <t>081690 TRAMITE A LAS DENUNCIAS AMBIENTALES</t>
  </si>
  <si>
    <t>081909 EXPEDICION DE LICENCIAS DE GIROS COMERCIALES (DIRECCION DE PADRON Y LICIENCIAS)</t>
  </si>
  <si>
    <t xml:space="preserve">081990 SOLICITUDES DE INFORMACION DE TRANSPARENCIA </t>
  </si>
  <si>
    <t>082018 COBERTURA DE ACTIVIDADES DEL AYUNTAMIENTO</t>
  </si>
  <si>
    <t>083518 INSPECCION DE ACCIONES URBANISTICAS Y EDIFICACION EN EL MUNICIPIO DE ZAPOPAN</t>
  </si>
  <si>
    <t>083520 INSPECCION TECNICA EN MATERIA DE RASTRO, INDUSTRIA, ECOLOGIA Y ANUNCIOS</t>
  </si>
  <si>
    <t>084247 ENVIO DE NOTIFICACIONES A DEPENDENCIAS O PARTICULARES</t>
  </si>
  <si>
    <t>085570 FINANCIAMIENTO A EMPRENDORES Y EMPRESARIOS</t>
  </si>
  <si>
    <t>085583 APOYOS A PEQUEÑAS Y MEDIANAS EMPRESAS</t>
  </si>
  <si>
    <t>086700 INSTALACION DE TAPIALES Y ANDAMIOS EN LA VIA PUBLICA</t>
  </si>
  <si>
    <t>086701 RUPTURA DE PAVIMENTOS PARA INSTALACIONES SUBTERRANEAS</t>
  </si>
  <si>
    <t>086711 GESTION DE OBRA PUBLICA MUNICIPAL</t>
  </si>
  <si>
    <t xml:space="preserve">087826 ACCESO Y DIFUSION DE LA CULTURA Y LAS ARTES </t>
  </si>
  <si>
    <t>087830 ACTIVIDADES DE TRANSVERSALIZACION DE LA CULTURA</t>
  </si>
  <si>
    <t>087832 ACTIVIDADES LUDICO Y RECREATIVAS EN ESPACIOS PUBLICOS Y CENTROS CULTURALES</t>
  </si>
  <si>
    <t>088318 SERVICIO DE CAMBIO DE PROPIETARIO</t>
  </si>
  <si>
    <t>088322 INTENDENCIA EN MERCADOS MUNICIPALES</t>
  </si>
  <si>
    <t>088323 ADMINISTRACION DE CONCESIONARIOS</t>
  </si>
  <si>
    <t>088345 ATENCION A QUEJAS SOBRE EL COMERCIO EN TIANGUIS</t>
  </si>
  <si>
    <t>088346 MODIFICACION AL PADRON DEL COMERCIO EN TIANGUIS</t>
  </si>
  <si>
    <t>088347 PERMISO DE AUSENCIA TEMPORAL EN COMERCIO EN TIANGUIS</t>
  </si>
  <si>
    <t>088348 ASIGNACION DE ESPACIOS DE ROLL EN COMERCIO EN TIANGUIS</t>
  </si>
  <si>
    <t>088349 REGISTRO DE COMERCIANTES DE JUEGOS MECANICOS, JUEGOS COMPLEMENTARIOS Y COMPLEMENTOS</t>
  </si>
  <si>
    <t>088350 OPERATIVOS DE ORDENAMIENTO, FESTIVIDADES Y EVENTOS ESPECIALES (DIA DE MUERTOS, DIEZ DE MAYO, ROMERIA, EVENTOS ESPECIALES)</t>
  </si>
  <si>
    <t>088351 BALIZAMIENTO DE ESPACIOS PARA COMERCIO EN TIANGUIS</t>
  </si>
  <si>
    <t>088352 CREDENCIALIZACION DE COMERCIANTES EN TIANGUIS</t>
  </si>
  <si>
    <t>088353 CESION DE DERECHOS SOBRE COMERCIO EN TIANGUIS</t>
  </si>
  <si>
    <t>088354 SUPLENCIA DE COMERCIANTES EN TIANGUIS</t>
  </si>
  <si>
    <t xml:space="preserve">089852 AYUNTAMIENTO INFANTIL Y JUVENIL </t>
  </si>
  <si>
    <t>089907 EVENTOS CIVICOS</t>
  </si>
  <si>
    <t>090762 BRIGADAS ITINERANTES PARA EL FOMENTO DE LA PARTICIPACION CIUDADANA Y GOBERNANZA.</t>
  </si>
  <si>
    <t>090771 CREACION, RATIFICACION Y REESTRUCTURACION DE CONSEJOS DE COLONIA.</t>
  </si>
  <si>
    <t>090987 SESIONES DE LOS CONSEJOS DE PARTICIPACION CIUDADANA</t>
  </si>
  <si>
    <t>091759 SEGUIMIENTO, ORIENTACION Y ASESORAMIENTO A CONSEJOS SOCIALES Y VECINOS DE ZAPOPAN</t>
  </si>
  <si>
    <t>091765 CONSTITUCION Y RENOVACION DE MESAS DIRECTIVAS DE ASOCIACIONES VECINALES</t>
  </si>
  <si>
    <t>091767 REGISTRO Y RECONOCIMIENTO DE ORGANIZACIONES VECINALES</t>
  </si>
  <si>
    <t xml:space="preserve">094521 CAPACITACION EN ACADEMIAS MUNICIPALES </t>
  </si>
  <si>
    <t xml:space="preserve">094882 CURSOS IMPLEMENTADOS EN ACADEMIAS </t>
  </si>
  <si>
    <t xml:space="preserve">095831 ACTIVIDADES EN BIBLIOTECAS </t>
  </si>
  <si>
    <t xml:space="preserve">095841 ASISTENTES A BIBLIOTECAS </t>
  </si>
  <si>
    <t>096569 CARAVANA DE EMPLEO</t>
  </si>
  <si>
    <t>096591 BOLSA DE TRABAJO</t>
  </si>
  <si>
    <t>098763 FOMENTO DE LA PARTICIPACION CIUDADANA MEDIANTE CURSOS Y TALLERES</t>
  </si>
  <si>
    <t>098768 ENCUESTAS Y CONSULTAS CIUDADANAS</t>
  </si>
  <si>
    <t>098770 PLANEACION Y SEGUIMIENTO DEL DESARROLLO MUNICIPAL</t>
  </si>
  <si>
    <t>098869 CONFORMACION DE LOS CONSEJOS DE ZONA</t>
  </si>
  <si>
    <t>098876 CREACION, RATIFICACION Y REESTRUCTURACION DE CONSEJOS DE COLONIA</t>
  </si>
  <si>
    <t>098918 GESTION DE OBRA SOCIAL</t>
  </si>
  <si>
    <t>098948 PLANEACION Y ASESORIA, PARA LAS PETICIONES DE OBRA</t>
  </si>
  <si>
    <t>098949 PLANEACION, SOCIALIZACION, VISITA A CONSEJOS DE COLONIA</t>
  </si>
  <si>
    <t>099043 EDIFICIO ARCOS DE ZAPOPAN (CONJUNTO DE USOS MIXTOS; COMERCIAL, MUSEO,PORTAL DE EXPOSICIONES, HOTEL, OFICINAS)</t>
  </si>
  <si>
    <t>099960 PROYECTOS ESTRATEGICOS MUNICIPALES</t>
  </si>
  <si>
    <t xml:space="preserve">100849 ATENCION EVENTOS MASIVOS </t>
  </si>
  <si>
    <t xml:space="preserve">101895 DONATIVOS Y AYUDAS SOCIALES A PERSONAS </t>
  </si>
  <si>
    <t>101920 GESTION Y COORDINACION METROPOLITANA</t>
  </si>
  <si>
    <t>102541 FERIAS Y EVENTOS INTERNACIONALES Y NACIONALES CON PRESENCIA DEL MUNICIPIO</t>
  </si>
  <si>
    <t>102842 ASISTENTES A FERIAS Y EVENTOS</t>
  </si>
  <si>
    <t xml:space="preserve">102843 ASISTTENTES A FERIAS Y EVENTOS </t>
  </si>
  <si>
    <t xml:space="preserve">103543 ACTUALIZACION DE PRESTADORES DE SERVICIO </t>
  </si>
  <si>
    <t xml:space="preserve">103946 PERSONAS CAPACITADAS EN SERVICIOS TURISTICOS </t>
  </si>
  <si>
    <t>105401 CARTA DE INTRODUCTOR</t>
  </si>
  <si>
    <t>105402 SACRIFICIO DE PORCINOS ZAPOPAN</t>
  </si>
  <si>
    <t>105403 SACRIFICIO DE BOVINOS</t>
  </si>
  <si>
    <t>105404 SERVICIO DE SACRIFICIO DE PORCINOS TIPO OBRADOR DEL RASTRO DE ATEMAJAC</t>
  </si>
  <si>
    <t>105405 CERTIFICACION RASTRO TIF</t>
  </si>
  <si>
    <t>106668 PROYECTO CRUCEROS SEGUROS</t>
  </si>
  <si>
    <t>106669 PROYECTO DE BALIZAMIENTO</t>
  </si>
  <si>
    <t>106674 DICTAMENES, AUTORIZACIONES TECNICAS Y VISTOS BUENOS SOBRE TRANSITO E INFRAESTRUCTURA VIAL</t>
  </si>
  <si>
    <t>106679 INSTALACION DE INFRAESTRUCTURA CICLISTA Y ELEMENTOS PARA SU SEGURIDAD</t>
  </si>
  <si>
    <t>106680 PROYECTOS DE SEÑALIZACION VERTICAL</t>
  </si>
  <si>
    <t>106681 PROYECTOS DE REDUCCION DE VELOCIDAD</t>
  </si>
  <si>
    <t>106835 ANALISIS Y PLANEACION DE MOVILIDAD</t>
  </si>
  <si>
    <t>107544 GESTION DE PROYECTOS Y REHABILITACION DE PUNTOS TURISTICOS</t>
  </si>
  <si>
    <t>108114 ATENCION A RECURSO DE TRANSPARENCIA</t>
  </si>
  <si>
    <t>109845 ATENCION A QUEJAS Y DENUNCIAS SOBRE EL ACTUAR DE UN SERVIDOR PUBLICO</t>
  </si>
  <si>
    <t>110542 RECORRIDOS TURISTICOS GUIADOS</t>
  </si>
  <si>
    <t>110900 ENCUESTAS DE SATISFACCION EN RECORRIDOS TURISTICOS GUIADOS</t>
  </si>
  <si>
    <t xml:space="preserve">111963 RECORRIDOS ESPECIALES </t>
  </si>
  <si>
    <t xml:space="preserve">111964 RECORRIDOS TURISTICOS PARA NIÑOS ANFITRIONES </t>
  </si>
  <si>
    <t>112286 SEGUIMIENTO Y CONTROL FINANCIERO DE PROGRAMAS MUNICIPALES Y/O ESTATALES Y/O FEDERALES</t>
  </si>
  <si>
    <t>112300 ELABORACION, DESARROLLO Y ACOMPAÑAMIENTO DE PROYECTOS PARA APLICACION A PROGRAMAS FEDERALES</t>
  </si>
  <si>
    <t>112799 FUNDACION JUNTOS POR LOS DEMAS</t>
  </si>
  <si>
    <t>113684 PREVENCION, CONTROL Y COMBATE DE INCENDIOS FORESTALES</t>
  </si>
  <si>
    <t>113685 REFORESTACION</t>
  </si>
  <si>
    <t>113686 VERIFICACION DE DERRIBO DE ARBOLADO</t>
  </si>
  <si>
    <t>113687 ADMINISTRACION DE LAS AREAS NATURALES PROTEGIDAS DEL MUNICIPIO</t>
  </si>
  <si>
    <t>114284 CONTABILIDAD DEL INGRESO</t>
  </si>
  <si>
    <t>114287 PAGO DE BIENES Y SERVICIOS</t>
  </si>
  <si>
    <t>114288 PAGO DE NOMINA</t>
  </si>
  <si>
    <t>114289 PRESUPUESTO DE EGRESOS</t>
  </si>
  <si>
    <t>114290 MODIFICACION DEL PRESUPUESTO DE EGRESOS</t>
  </si>
  <si>
    <t>114295 CONTABILIDAD DEL EGRESO</t>
  </si>
  <si>
    <t>114460 ALTA DE VEHICULOS EN INVENTARIO OFICIAL</t>
  </si>
  <si>
    <t>116689 GESTION INTEGRAL DE RESIDUOS</t>
  </si>
  <si>
    <t>116855 CAMPAÑAS DE ACOPIO DE RESIDUOS DE MANEJO ESPECIAL</t>
  </si>
  <si>
    <t>116966 REGULARIZACION EN MATERIA DE RESIDUOS EN COMERCIOS Y SERVICIOS</t>
  </si>
  <si>
    <t xml:space="preserve">119969 RESPUESTAS A RETOS OBTENIDOS </t>
  </si>
  <si>
    <t xml:space="preserve">119970 RETOS MIZAPOPAN IMPLEMENTADOS </t>
  </si>
  <si>
    <t>120940 OPERATIVO ROMERIA 2017</t>
  </si>
  <si>
    <t>121018 COBERTURA DE ACTIVIDADES DEL AYUNTAMIENTO</t>
  </si>
  <si>
    <t>121823 REGALOS A TITULO INSTITUCIONAL 2018</t>
  </si>
  <si>
    <t>122261 CERTIFICADOS DE INFORMACION CATASTRAL</t>
  </si>
  <si>
    <t>123200 ATENCION Y SEGUIMIENTO A SOLICITUDES DE DOCUMENTACION E INFORMACION PUBLICA</t>
  </si>
  <si>
    <t>124254 ATENCION DE SERVICIOS DE EMERGENCIAS</t>
  </si>
  <si>
    <t>125317 MANTENIMIENTO DE AREAS COMUNES</t>
  </si>
  <si>
    <t>125319 MANTENIMIENTO DE CEMENTERIOS</t>
  </si>
  <si>
    <t>125320 MANTENIMIENTO DE MERCADOS MUNICIPALES</t>
  </si>
  <si>
    <t>125321 REHABILITACION EN MERCADOS MUNICIPALES</t>
  </si>
  <si>
    <t>125327 REHABILITACION DE MOBILIARIO URBANO EN PLAZAS MUNICIPALES Y ESPACIOS PUBLICOS</t>
  </si>
  <si>
    <t>125330 PINTADO DE MACHUELOS Y BALIZAMIENTO DE AVENIDAS PRINCIPALES</t>
  </si>
  <si>
    <t>125331 REPARACION Y REHABILITACION DE BANQUETAS</t>
  </si>
  <si>
    <t>125335 MANTENIMIENTO DE AREAS VERDES POR CONVENIO</t>
  </si>
  <si>
    <t>125336 MANTENIMIENTO DE AREAS VERDES URBANAS DE PROPIEDAD MUNICIPAL</t>
  </si>
  <si>
    <t>125343 EVENTO DIA DEL JARDINERO</t>
  </si>
  <si>
    <t>125344 FESTEJO DIA DE MUERTOS</t>
  </si>
  <si>
    <t>125355 MANTENIMIENTO DE PAVIMENTOS</t>
  </si>
  <si>
    <t>125356 MEJORA DE LUMINARIAS PUBLICAS</t>
  </si>
  <si>
    <t>125357 FESTEJO DEL DIA DEL NIÑO</t>
  </si>
  <si>
    <t>125363 SERVICIO DE MANTENIMIENTO, CONSERVACION Y LIMPIEZA DE REDES E INFRAESTRUCTURA HIDRAULICA.</t>
  </si>
  <si>
    <t>125368 SERVICIO DE DESAZOLVE DE FOSA SEPTICAS COLONIAS</t>
  </si>
  <si>
    <t>125381 OPERATIVO DE CEMENTERIOS</t>
  </si>
  <si>
    <t>125402 SACRIFICIO DE PORCINOS ZAPOPAN</t>
  </si>
  <si>
    <t>125403 SACRIFICIO DE BOVINOS</t>
  </si>
  <si>
    <t>125404 SERVICIO DE SACRIFICIO DE PORCINOS TIPO OBRADOR DEL RASTRO DE ATEMAJAC</t>
  </si>
  <si>
    <t>125406 MANEJO DE RESIDUOS SOLIDOS EN EL RELLENO SANITARIO DE PICACHOS</t>
  </si>
  <si>
    <t>125411 PROYECTO DE REPRODUCCION, CULTIVO, DESARROLLO DE PLANTAS, ARBOLADO PARA SU DONACION</t>
  </si>
  <si>
    <t>125417 MANTENIMIENTO PREVENTIVO DE ARBOLADO</t>
  </si>
  <si>
    <t>125798 OBRA IMAGEN URBANA</t>
  </si>
  <si>
    <t>126382 ATENCION A QUEJAS DE AGRESION</t>
  </si>
  <si>
    <t>126383 VINCULACION PARA ADOPCION</t>
  </si>
  <si>
    <t>126384 ATENCION MEDICA VETERINARIA</t>
  </si>
  <si>
    <t>126385 ATENCION A REPORTES DE ANIMALES CALLEJEROS</t>
  </si>
  <si>
    <t>126388 INCINERACION</t>
  </si>
  <si>
    <t>126390 CONSTANCIA DE SALUD CANINA Y FELINA</t>
  </si>
  <si>
    <t>126391 APLICACION DE EUTANASIA</t>
  </si>
  <si>
    <t>126392 EXTRACCION Y ENVIO DE MUESTRAS</t>
  </si>
  <si>
    <t>126393 MANEJO DE RESIDUOS PATOLOGICOS</t>
  </si>
  <si>
    <t>126394 ATENCION A EMERGENCIAS DE CAPTURA DE ANIMALES SILVESTRES</t>
  </si>
  <si>
    <t>126395 RECORRIDOS GUIADOS Y VISTAS AL ZOOLOGICO.</t>
  </si>
  <si>
    <t>126396 ATENCION MEDICA, ALIMENTACION DE ANIMALES A RESGUARDO</t>
  </si>
  <si>
    <t>126397 ATENCION DE EMERGENCIAS DE ANIMALES EN VIA PUBLICA</t>
  </si>
  <si>
    <t>126398 ATENCION A DENUNCIAS DE MALTRATO ANIMAL</t>
  </si>
  <si>
    <t>127976 SERVICIOS ADMINISTRATIVOS DE LA COMISARIA</t>
  </si>
  <si>
    <t>128316 SERVICIO DE ASEO PUBLICO MUNICIPAL</t>
  </si>
  <si>
    <t>128326 SERVICIOS DE SANEAMIENTO URBANO (RETIRO DE ANIMALES MUERTOS,RETIRO DE ESCOMBRO, RETIRO DE ARRASTRE,CANALES, PREDIOS MUNICIPALES, RECOLECCION DE LL</t>
  </si>
  <si>
    <t>128334 TARJETON DE ACCESO AL VERTEDERO MUNICIPAL</t>
  </si>
  <si>
    <t>129660 ACREDITACIONES PARA PERSONAS CON DISCAPACIDAD, ADULTOS MAYORES O MUJERES EMBARAZADAS</t>
  </si>
  <si>
    <t>129662 VIGILANCIA, CONTROL, INFRACCIONES Y MANTENIMIENTO DE LOS APARATOS ESTACIONOMETROS EN LA VIA PUBLICA</t>
  </si>
  <si>
    <t>129663 BALIZAMIENTO DE LOS ESTACIONAMIENTOS PUBLICO MUNICIPALES Y EXCLUSIVOS</t>
  </si>
  <si>
    <t>129664 AUTORIZACION PARA LUGARES EXCLUSIVOS EN LA VIA PUBLICA</t>
  </si>
  <si>
    <t>129665 BANQUETAS LIBRES</t>
  </si>
  <si>
    <t>129670 ATENCION A INCONFORMIDADES SOBRE INFRACCIONES</t>
  </si>
  <si>
    <t>129671 AUTORIZACION Y SUPERVISION DE ESTACIONAMIENTOS (CENTROS COMERCIALES, PUBLICOS, EVENTUALES ETC)</t>
  </si>
  <si>
    <t>129672 RETIRO DE OBJETOS EN LA VIA PUBLICA</t>
  </si>
  <si>
    <t>129673 REGULACION DEL SERVICIO DE ESTACIONAMIENTO CON ACOMODADORES DE VEHICULOS</t>
  </si>
  <si>
    <t>129676 DICTAMEN DE MOVILIDAD NO MOTORIZADA</t>
  </si>
  <si>
    <t xml:space="preserve">129677 DICTAMEN TECNICO PARA CONTROLES DE ACCESO EN VIALIDAD PRIVADA Y VIALIDAD PUBLICA EN CONDOMINIOS Y FRACCIONAMIENTOS </t>
  </si>
  <si>
    <t>129678 DICTAMEN AL FUNCIONAMIENTO DEL ESTACIONAMIENTO</t>
  </si>
  <si>
    <t xml:space="preserve">129886 DICTAMEN DE INFRAESTRUCTURA DE MOVILIDAD </t>
  </si>
  <si>
    <t>129887 DICTAMEN SOBRE EL ESTUDIO DE IMPACTO AL TRANSITO Y/O AUDITORIAS DE SEGURIDAD VIAL</t>
  </si>
  <si>
    <t>129888 DICTAMEN SOBRE PROYECTOS DE INGRESOS Y SALIDAS Y/O INTEGRACION A LA VIALIDAD</t>
  </si>
  <si>
    <t>130336 MANTENIMIENTO DE AREAS VERDES URBANAS DE PROPIEDAD MUNICIPAL</t>
  </si>
  <si>
    <t>130417 MANTENIMIENTO PREVENTIVO DE ARBOLADO</t>
  </si>
  <si>
    <t>131031 PLAN MUNICIPAL DE DESARROLLO</t>
  </si>
  <si>
    <t>131032 EVALUACION Y SEGUIMIENTO DE LOS TRABAJOS DE LAS DEPENDENCIAS MUNICIPALES</t>
  </si>
  <si>
    <t>131034 INFORME DE GOBIERNO</t>
  </si>
  <si>
    <t>131035 ATENCION A INFORMES REQUERIDOS POR DIFERENTES INSTANCIAS FEDERALES, ESTATALES Y ORGANIZACIONES CIVILES</t>
  </si>
  <si>
    <t>132425 DESARROLLO E IMPLEMENTACION DE SISTEMAS</t>
  </si>
  <si>
    <t>132437 GEOPROCESAMIENTO E IMPLEMENTACIONDE SISTEMAS DE INFORMACION GEOGRAFICA</t>
  </si>
  <si>
    <t>132441 SIMPLIFICA</t>
  </si>
  <si>
    <t xml:space="preserve">132902 ESTRATEGIA DE CALIDAD </t>
  </si>
  <si>
    <t>132921 IMPLEMENTACION DEL SISTEMA DE GESTION PARA LA CALIDAD</t>
  </si>
  <si>
    <t>133427 ADMINISTRACION DE LA RED DE VOZ Y RENOVACION DE EQUIPO</t>
  </si>
  <si>
    <t>133428 ACTUALIZACION DE MANUALES DE ORGANIZACION</t>
  </si>
  <si>
    <t>133429 ACTUALIZACION DE MANUALES DE PROCEDIMIENTOS</t>
  </si>
  <si>
    <t>133433 ATENCION A SOLICITUDES DE REPARACION, MANTENIMIENTO E INSTALACION DE EQUIPO DE COMPUTO EN GENERAL Y TELEFONICO.</t>
  </si>
  <si>
    <t>133436 ADMINISTRACION DE RED DE DATOS Y RENOVACION DE EQUIPO</t>
  </si>
  <si>
    <t>133438 ATENCION A SOLICITUDES DE COMPRA, PRESTAMO, RENTA Y ACTUALIZACION DE EQUIPO DE COMPUTO GENERAL Y TELEFONICO</t>
  </si>
  <si>
    <t>133508 MEJORA REGULATORIA</t>
  </si>
  <si>
    <t xml:space="preserve">134890 DICTAMINACION </t>
  </si>
  <si>
    <t>134905 EVALUACION DE MEDIDAS DE SEGURIDAD</t>
  </si>
  <si>
    <t>135698 SUSPENSION Y REINICIO DE OBRA DE EDIFICACION</t>
  </si>
  <si>
    <t>135708 VERIFICACION PARA RECONSIDERAR NORMAS DE CONTROL</t>
  </si>
  <si>
    <t>136763 FOMENTO DE LA PARTICIPACION CIUDADANA MEDIANTE CURSOS Y TALLERES</t>
  </si>
  <si>
    <t>136764 JORNADAS DE FORMACION EN GOBERNANZA PARA NIÑOS Y JOVENES</t>
  </si>
  <si>
    <t>137838 APOYO A ALUMNOS CON UNIFORMES ESCOLARES ENTREGADOS</t>
  </si>
  <si>
    <t>138836 APOYO A ALUMNOS CON ARTICULOS ESCOLARES ENTREGADOS</t>
  </si>
  <si>
    <t>(en blanco)</t>
  </si>
  <si>
    <t>UR.</t>
  </si>
  <si>
    <t>DEPENDENCIA</t>
  </si>
  <si>
    <t>06 TESORERIA MUNICIPAL</t>
  </si>
  <si>
    <t>1212 DIRECCION DE OBRAS PUBLICAS E INFRAESTRUCTURA</t>
  </si>
  <si>
    <t>13COORDINACION GENERAL DE CONSTRUCCION DE COMUNIDAD</t>
  </si>
  <si>
    <t>0203 RELACIONES PUBLICAS, PROTOCOLO Y EVENTOS</t>
  </si>
  <si>
    <t>0401 DIRECCION JURIDICO CONTENCIOSO</t>
  </si>
  <si>
    <t>0402 DIRECCION JURIDICO CONSULTIVO</t>
  </si>
  <si>
    <t>0403 DIRECCION JURIDICO LABORAL</t>
  </si>
  <si>
    <t>0404 DIRECCION DE JUSTICIA MUNICIPAL</t>
  </si>
  <si>
    <t>0406 DIRECCION DE JUZGADOS MUNICIPALES</t>
  </si>
  <si>
    <t>0501 JUNTA MUNICIPAL DE RECLUTAMIENTO</t>
  </si>
  <si>
    <t>0502 DIRECCION DE REGISTRO CIVIL</t>
  </si>
  <si>
    <t>0503 PROTECCION CIVIL Y BOMBEROS</t>
  </si>
  <si>
    <t>0504 DIRECCION DE ARCHIVO GENERAL DEL MUNICIPIO DE ZAPOPAN</t>
  </si>
  <si>
    <t>0505 DIRECCION DE INTEGRACION Y DICTAMINACION</t>
  </si>
  <si>
    <t>0506 DIRECCION DE ACTAS, ACUERDOS Y SEGUIMIENTO</t>
  </si>
  <si>
    <t>0507 DIRECCION DE ATENCION CIUDADANA</t>
  </si>
  <si>
    <t>0508 DIRECCION DE DELEGACIONES Y AGENCIAS MUNICIPALES</t>
  </si>
  <si>
    <t>0509 DIRECCION DE INSPECCION Y VIGILANCIA</t>
  </si>
  <si>
    <t>0510 DIRECCION DE DERECHOS HUMANOS Y ATENCION A VICTIMAS DE LOS DESAPARECIDOS</t>
  </si>
  <si>
    <t>0511 DIRECCIÓN DE INCLUSION Y MIGRANTES</t>
  </si>
  <si>
    <t>0601 DIRECCION DE INGRESOS</t>
  </si>
  <si>
    <t>0602 DIRECCION DE PRESUPUESTO Y EGRESOS</t>
  </si>
  <si>
    <t>0603 DIRECCION DE CONTABILIDAD</t>
  </si>
  <si>
    <t>0604 DIRECCION DE GLOSA</t>
  </si>
  <si>
    <t>0605 DIRECCION DE CATASTRO</t>
  </si>
  <si>
    <t>0701 DIRECCION DE AUDITORIA</t>
  </si>
  <si>
    <t>0702 DIRECCION DE RESPONSABILIDADES ADMINISTRATIVAS</t>
  </si>
  <si>
    <t>0801 DIRECCION DE GESTION INTEGRAL DEL AGUA Y DRENAJE</t>
  </si>
  <si>
    <t>0802 DIRECCION DE MERCADOS</t>
  </si>
  <si>
    <t>0803 DIRECCION DE MEJORAMIENTO URBANO</t>
  </si>
  <si>
    <t>0804 DIRECCION DE PARQUES Y JARDINES</t>
  </si>
  <si>
    <t>0805 DIRECCION DE PAVIMENTOS</t>
  </si>
  <si>
    <t>0806 DIRECCION DE SOCIALIZACION Y PROYECTOS</t>
  </si>
  <si>
    <t>0807 DIRECCION DE RASTRO MUNICIPAL</t>
  </si>
  <si>
    <t>0808 DIRECCION DE CEMENTERIOS</t>
  </si>
  <si>
    <t>0809 DIRECCION DE TIANGUIS Y COMERCIO EN ESPACIOS ABIERTOS</t>
  </si>
  <si>
    <t>0810 DIRECCION DE ALUMBRADO PUBLICO</t>
  </si>
  <si>
    <t>0811 DIRECCION DE ASEO PUBLICO</t>
  </si>
  <si>
    <t>0812 DIRECCION DE CONTROL DE CALIDAD DE SERVICIOS MUNICIPALES</t>
  </si>
  <si>
    <t>0901 DIRECCION DE ADMINISTRACION</t>
  </si>
  <si>
    <t>0902 DIRECCION DE INNOVACION GUBERNAMENTAL</t>
  </si>
  <si>
    <t>0903 DIRECCION DE RECURSOS HUMANOS</t>
  </si>
  <si>
    <t>0904 DIRECCION DE ADQUISICIONES</t>
  </si>
  <si>
    <t>0905 DIRECCION DE MEJORA REGULATORIA</t>
  </si>
  <si>
    <t>1006 INSTITUTO DE CAPACITACION Y OFERTA EDUCATIVA</t>
  </si>
  <si>
    <t>1007 DIRECCION DE PROGRAMAS SOCIALES MUNICIPALES</t>
  </si>
  <si>
    <t>1008 DIRECCION DE GESTION DE PROGRAMAS SOCIALES ESTATALES Y FEDERALES</t>
  </si>
  <si>
    <t>1009 DIRECCION DE PROMOCION ECONOMICA</t>
  </si>
  <si>
    <t>1010 DIRECCION DE PADRON Y LICENCIAS</t>
  </si>
  <si>
    <t>1011 DIRECCION DE TURISMO Y CENTRO HISTORICO</t>
  </si>
  <si>
    <t>1012 DIRECCION DE DESARROLLO AGROPECUARIO</t>
  </si>
  <si>
    <t>1101 DIRECCION DE ORDENAMIENTO DEL TERRITORIO</t>
  </si>
  <si>
    <t>1102 DIRECCION DE OBRAS PUBLICAS E INFRAESTRUCTURA</t>
  </si>
  <si>
    <t>1103 DIRECCION DE MOVILIDAD Y TRANSPORTE</t>
  </si>
  <si>
    <t>1104 DIRECCION DE MEDIO AMBIENTE</t>
  </si>
  <si>
    <t>1105 DIRECCION DE PROTECCION ANIMAL</t>
  </si>
  <si>
    <t>1106 DIRECCION DE COPLADEMUN</t>
  </si>
  <si>
    <t>1301 INSTITUTO MUNICIPAL DE ATENCION A LA JUVENTUD DE ZAPOPAN</t>
  </si>
  <si>
    <t>UR</t>
  </si>
  <si>
    <t>0301 COMISARIA GENERAL DE SEGURIDAD PUBLICA</t>
  </si>
  <si>
    <t>UNIDAD EJECUTORA : 0102 SECRETARIA PARTICULAR</t>
  </si>
  <si>
    <t>UNIDAD EJECUTORA : 0201 COORDINACION DE ANALISIS ESTRATEGICO Y COMUNICACION</t>
  </si>
  <si>
    <t>UNIDAD EJECUTORA : 0202 JEFATURA DE GABINETE</t>
  </si>
  <si>
    <t>UNIDAD EJECUTORA : 0203 DIRECCION DE RELACIONES PUBLICAS</t>
  </si>
  <si>
    <t>UNIDAD EJECUTORA : 0204 DIRECCION DE PROYECTOS ESTRATEGICOS</t>
  </si>
  <si>
    <t>UNIDAD EJECUTORA : 0205 DIRECCION DE PROCESOS CIUDADANOS Y EVALUACION Y SEGUIMIENTO</t>
  </si>
  <si>
    <t>UNIDAD EJECUTORA : 0206 DIRECCION DE TRANSPARENCIA Y BUENAS PRACTICAS</t>
  </si>
  <si>
    <t>UNIDAD EJECUTORA : 0303 COMISARIA GENERAL DE SEGURIDAD PUBLICA</t>
  </si>
  <si>
    <t>UNIDAD EJECUTORA : 0401 DIRECCION DE LO JURIDICO CONTENCIOSO</t>
  </si>
  <si>
    <t>UNIDAD EJECUTORA : 0402 DIRECCION JURIDICO CONSULTIVO</t>
  </si>
  <si>
    <t>UNIDAD EJECUTORA : 0403 DIRECCION DE LO JURIDICO LABORAL</t>
  </si>
  <si>
    <t>UNIDAD EJECUTORA : 0406 DIRECCION DE JUSTICIA MUNICIPAL</t>
  </si>
  <si>
    <t>UNIDAD EJECUTORA : 0501 DIRECCION DE REGISTRO CIVIL</t>
  </si>
  <si>
    <t>UNIDAD EJECUTORA : 0502 DIRECCION DE PROTECCION CIVIL Y BOMBEROS</t>
  </si>
  <si>
    <t>UNIDAD EJECUTORA : 0503 DIRECCION DE ARCHIVO GENERAL MUNICIPAL</t>
  </si>
  <si>
    <t>UNIDAD EJECUTORA : 0504 DIRECCION DE INTEGRACION Y DICTAMINACION</t>
  </si>
  <si>
    <t>UNIDAD EJECUTORA : 0505 SECRETARIA DEL AYUNTAMIENTO</t>
  </si>
  <si>
    <t>UNIDAD EJECUTORA : 0506 DIRECCION DE ACTAS, ACUERDO Y SEGUIMIENTO</t>
  </si>
  <si>
    <t>UNIDAD EJECUTORA : 0507 DIRECCION DE ATENCION CIUDADANA</t>
  </si>
  <si>
    <t>UNIDAD EJECUTORA : 0508 DIRECCION DE DELEGACIONES Y AGENCIAS MUNICIPALES</t>
  </si>
  <si>
    <t>UNIDAD EJECUTORA : 0601 DIRECCION DE INGRESOS</t>
  </si>
  <si>
    <t>UNIDAD EJECUTORA : 0602 DIRECCION DE PRESUPUESTO Y EGRESOS</t>
  </si>
  <si>
    <t>UNIDAD EJECUTORA : 0603 DIRECCION DE CONTABILIDAD</t>
  </si>
  <si>
    <t>UNIDAD EJECUTORA : 0605 DIRECCION DE CATASTRO</t>
  </si>
  <si>
    <t>UNIDAD EJECUTORA : 0606 TESORERIA</t>
  </si>
  <si>
    <t>UNIDAD EJECUTORA : 0607 DIRECCION DE POLITICA FISCAL Y MEJORA HACENDARIA</t>
  </si>
  <si>
    <t>UNIDAD EJECUTORA : 0707 CONTRALORIA CIUDADANA</t>
  </si>
  <si>
    <t>UNIDAD EJECUTORA : 0801 DIRECCION DE GESTION INTEGRAL DE AGUA Y DRENAJE</t>
  </si>
  <si>
    <t>UNIDAD EJECUTORA : 0802 DIRECCION DE MERCADOS</t>
  </si>
  <si>
    <t>UNIDAD EJECUTORA : 0803 DIRECCION DE MEJORAMIENTO URBANO</t>
  </si>
  <si>
    <t>UNIDAD EJECUTORA : 0804 DIRECCION DE PARQUES Y JARDINES</t>
  </si>
  <si>
    <t>UNIDAD EJECUTORA : 0805 DIRECCION DE PAVIMENTOS</t>
  </si>
  <si>
    <t>UNIDAD EJECUTORA : 0806 DIRECCION DE PROYECTOS</t>
  </si>
  <si>
    <t>UNIDAD EJECUTORA : 0807 DIRECCION DE RASTRO MUNICIPAL</t>
  </si>
  <si>
    <t>UNIDAD EJECUTORA : 0808 COORDINACION GENERAL DE SERVICIOS MUNICIPALES</t>
  </si>
  <si>
    <t>UNIDAD EJECUTORA : 0809 DIRECCION DE CEMENTERIOS</t>
  </si>
  <si>
    <t>UNIDAD EJECUTORA : 0810 DIRECCION DE TIANGUIS Y COMERCIO DE ESPACIOS ABIERTOS</t>
  </si>
  <si>
    <t>UNIDAD EJECUTORA : 0811 DIRECCION DE ALUMBRADO PUBLICO</t>
  </si>
  <si>
    <t>UNIDAD EJECUTORA : 0812 DIRECCION DE ASEO PUBLICO</t>
  </si>
  <si>
    <t>UNIDAD EJECUTORA : 0813 PROTECCION ANIMAL</t>
  </si>
  <si>
    <t>UNIDAD EJECUTORA : 0901 DIRECCION DE ADMINISTRACION</t>
  </si>
  <si>
    <t>UNIDAD EJECUTORA : 0902 DIRECCION DE INNOVACION GUBERNAMENTAL</t>
  </si>
  <si>
    <t>UNIDAD EJECUTORA : 0903 DIRECCION DE INSPECCION Y VIGILANCIA</t>
  </si>
  <si>
    <t>UNIDAD EJECUTORA : 0904 DIRECCION DE RECURSOS HUMANOS</t>
  </si>
  <si>
    <t>UNIDAD EJECUTORA : 0905 DIRECCION DE ADQUISICIONES</t>
  </si>
  <si>
    <t>UNIDAD EJECUTORA : 1001 INSTITUTO MUNICIPAL DE LA JUVENTUD</t>
  </si>
  <si>
    <t>UNIDAD EJECUTORA : 1002 ICOE</t>
  </si>
  <si>
    <t>UNIDAD EJECUTORA : 1003 DIRECCION DE PROGRAMAS SOCIALES MUNICIPALES</t>
  </si>
  <si>
    <t>UNIDAD EJECUTORA : 1004 DIRECCION DE GESTION DE PROGRAMAS SOCIALES ESTATALES Y FEDERALES</t>
  </si>
  <si>
    <t>UNIDAD EJECUTORA : 1005 DIRECCION DE PROMOCION ECONOMICA</t>
  </si>
  <si>
    <t>UNIDAD EJECUTORA : 1006 DIRECCION DE PADRON Y LICENCIAS</t>
  </si>
  <si>
    <t>UNIDAD EJECUTORA : 1007 DIRECCION DE TURISMO</t>
  </si>
  <si>
    <t>UNIDAD EJECUTORA : 1008 DIRECCION DE DESARROLLO AGROPECUARIO</t>
  </si>
  <si>
    <t>UNIDAD EJECUTORA : 1010 COORDINACION GENERAL DE DESARROLLO ECONOMICO Y COMBATE A LA DESIGUALDAD</t>
  </si>
  <si>
    <t>UNIDAD EJECUTORA : 1101 DIRECCION DE LA AUTORIDAD DEL ESPACIO PUBLICO</t>
  </si>
  <si>
    <t>UNIDAD EJECUTORA : 1102 DIRECCION DE ORDENAMIENTO DEL TERRITORIO</t>
  </si>
  <si>
    <t>UNIDAD EJECUTORA : 1103 DIRECCION DE MOVILIDAD Y TRANSPORTE</t>
  </si>
  <si>
    <t>UNIDAD EJECUTORA : 1104 DIRECCION DE MEDIO AMBIENTE</t>
  </si>
  <si>
    <t>UNIDAD EJECUTORA : 1212 DIRECCION DE OBRAS PUBLICAS E INFRAESTRUCTURA</t>
  </si>
  <si>
    <t>UNIDAD EJECUTORA : 1301 DIRECCION DE PARTICIPACION CIUDADANA</t>
  </si>
  <si>
    <t>UNIDAD EJECUTORA : 1302 DIRECCION DE EDUCACION</t>
  </si>
  <si>
    <t>UNIDAD EJECUTORA : 1303 DIRECCION DE CULTURA</t>
  </si>
  <si>
    <t>UNIDAD EJECUTORA : 1304 MUSEO DE ARTE DE ZAPOPAN</t>
  </si>
  <si>
    <t>UNIDAD EJECUTORA : 1305 DIRECCION DE RECREACION</t>
  </si>
  <si>
    <t>UNIDAD EJECUTORA : 1313 COORDINACION GENERAL DE CONSTRUCCION DE LA COMUNIDAD</t>
  </si>
  <si>
    <t>0102 SECRETARIA PARTICULAR</t>
  </si>
  <si>
    <t>0203 DIRECCIÓN DE RELACIONES PUBLICAS, PROTOCOLO Y EVENTOS</t>
  </si>
  <si>
    <t>0206 DIRECCION DE TRANSPARENCIA Y BUENAS PRACTICAS</t>
  </si>
  <si>
    <t>0205 DIRECCION DE PROCESOS CIUDADANOS Y EVALUACION Y SEGUIMIENTO</t>
  </si>
  <si>
    <t>0204 DIRECCION DE PROYECTOS ESTRATEGICOS</t>
  </si>
  <si>
    <t>0201 COORDINACION DE ANALISIS ESTRATEGICO Y COMUNICACION</t>
  </si>
  <si>
    <t>0202 JEFATURA DE GABINETE</t>
  </si>
  <si>
    <t>0405 COORDINACION JURIDICA ADSCRITA A LA</t>
  </si>
  <si>
    <t>0104 DIRECCION DE TRANSPARENCIA Y BUENAS PRACTICAS</t>
  </si>
  <si>
    <t>0101 PRESIDENCIA</t>
  </si>
  <si>
    <t>0303 COMISARIA GENERAL DE SEGURIDAD PUBLICA</t>
  </si>
  <si>
    <t>0407 DIRECCION DE JUZGADOS MUNICIPALES</t>
  </si>
  <si>
    <t>0502 COORDINACION MUNICIPAL DE PROTECCION CIVIL Y BOMBEROS</t>
  </si>
  <si>
    <t>0505 SECRETARIA DEL AYUNTAMIENTO</t>
  </si>
  <si>
    <t>0606 TESORERIA MUNICIPAL</t>
  </si>
  <si>
    <t>0707 CONTRALORIA CIUDADANA</t>
  </si>
  <si>
    <t>0808 COORDINACION GENERAL DE SERVICIOS MUNICIPALES</t>
  </si>
  <si>
    <t>0811 DIRECCION DE ALUMBRADO PUBLICO</t>
  </si>
  <si>
    <t>0812 DIRECCION DE ASEO PUBLICO</t>
  </si>
  <si>
    <t>0809 DIRECCION DE CEMENTERIOS</t>
  </si>
  <si>
    <t>0814 DIRECCION DE SOCIALIZACION Y PROYECTOS</t>
  </si>
  <si>
    <t>0810 DIRECCION DE TIANGUIS Y COMERCIO EN ESPACIOS ABIERTOS</t>
  </si>
  <si>
    <t>0909 COORDINACION GENERAL DE ADMINISTRACION E INNOVACION GUBERNAMENTAL</t>
  </si>
  <si>
    <t>0905 DIRECCION DE ADQUISICIONES</t>
  </si>
  <si>
    <t>0904 DIRECCION DE RECURSOS HUMANOS</t>
  </si>
  <si>
    <t>1010 COORDINACION GENERAL DE DESARROLLO ECONOMICO Y COMBATE A LA DESIGUALDAD</t>
  </si>
  <si>
    <t>1003 DIRECCION DE PROGRAMAS SOCIALES MUNICIPALES</t>
  </si>
  <si>
    <t>1005 DIRECCION DE PROMOCION ECONOMICA</t>
  </si>
  <si>
    <t>1007 DIRECCION DE TURISMO Y CENTRO HISTORICO</t>
  </si>
  <si>
    <t>1002 INSTITUTO DE CAPACITACION Y OFERTA EDUCATIVA</t>
  </si>
  <si>
    <t>1111 COORDINACION GENERAL DE GESTION INTEGRAL DE LA CIUDAD</t>
  </si>
  <si>
    <t>1112 DIRECCION DE COPLADEMUN</t>
  </si>
  <si>
    <t>1102 DIRECCION DE ORDENAMIENTO DEL TERRITORIO</t>
  </si>
  <si>
    <t>1113 DIRECCION DE PROTECCION ANIMAL</t>
  </si>
  <si>
    <t>1313 COORDINACION GENERAL DE CONSTRUCCION DE COMUNIDAD</t>
  </si>
  <si>
    <t>1303 DIRECCION DE CULTURA</t>
  </si>
  <si>
    <t>1314 DIRECCION DE DESARROLLO COMUNITARIO</t>
  </si>
  <si>
    <t>1302 DIRECCION DE EDUCACION</t>
  </si>
  <si>
    <t>1301 DIRECCION DE PARTICIPACION CIUDADANA</t>
  </si>
  <si>
    <t>1315 MUSEO MAZ</t>
  </si>
  <si>
    <t>1 GASTO CORRIENTE</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</si>
  <si>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</si>
  <si>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</si>
  <si>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</si>
  <si>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</si>
  <si>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</si>
  <si>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</si>
  <si>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</si>
  <si>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</si>
  <si>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</si>
  <si>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</si>
  <si>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</si>
  <si>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</si>
  <si>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</si>
  <si>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</si>
  <si>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</si>
  <si>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</si>
  <si>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</si>
  <si>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</si>
  <si>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</si>
  <si>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</si>
  <si>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</si>
  <si>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</si>
  <si>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</si>
  <si>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</si>
  <si>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</si>
  <si>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</si>
  <si>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</si>
  <si>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</si>
  <si>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</si>
  <si>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</si>
  <si>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</si>
  <si>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</si>
  <si>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</si>
  <si>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</si>
  <si>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</si>
  <si>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37</t>
  </si>
  <si>
    <t>38</t>
  </si>
  <si>
    <t>39</t>
  </si>
  <si>
    <t>40</t>
  </si>
  <si>
    <t>41</t>
  </si>
  <si>
    <t>054998 KIDZANIA</t>
  </si>
  <si>
    <t>3 AMORTIZACIÓN DE LA DEUDA Y DISMINUCIÓN DE PASIVOS</t>
  </si>
  <si>
    <t>2 GASTO DE CAPITAL</t>
  </si>
  <si>
    <t>2 GASTO CAPITAL</t>
  </si>
  <si>
    <t>139 SERVICIO DE LA DEUDA</t>
  </si>
  <si>
    <t>56</t>
  </si>
  <si>
    <t>48</t>
  </si>
  <si>
    <t>44</t>
  </si>
  <si>
    <t>42</t>
  </si>
  <si>
    <t>43</t>
  </si>
  <si>
    <t>51</t>
  </si>
  <si>
    <t>52</t>
  </si>
  <si>
    <t>59</t>
  </si>
  <si>
    <t>53</t>
  </si>
  <si>
    <t>54</t>
  </si>
  <si>
    <t>55</t>
  </si>
  <si>
    <t>57</t>
  </si>
  <si>
    <t>61</t>
  </si>
  <si>
    <t>62</t>
  </si>
  <si>
    <t>36</t>
  </si>
  <si>
    <t>SUM ATOTAL</t>
  </si>
  <si>
    <t>141 DESARROLLO INTEGRAL DE LA FAMILIA</t>
  </si>
  <si>
    <t>142 CONSEJO MUNICIPAL DEL DEPORTE</t>
  </si>
  <si>
    <t>139999 GASTO NO PROGRAMABLE</t>
  </si>
  <si>
    <t>140 SERVICIO DE SALUD</t>
  </si>
  <si>
    <t>143 INSTITUTO MUNICIPAL DE LAS MUJERES</t>
  </si>
  <si>
    <t>106116 PROYECTO DE SEÑALIZACION HORIZONTAL</t>
  </si>
  <si>
    <t>129117 DICTAMENES, AUTORIZACIONES TECNICAS Y VISTOS BUENOS SOBRE PROYECTOS DE MOVILIDAD NO MOTORIZADA</t>
  </si>
  <si>
    <t>049115  TRAMITE DE REPOSICION</t>
  </si>
  <si>
    <t>1316 INSTITUTO MUNICIPAL DE ATENCION A LA JUVENTUD DE ZAPOPAN</t>
  </si>
  <si>
    <t>-</t>
  </si>
  <si>
    <t>Impartición de Justicia</t>
  </si>
  <si>
    <t>*</t>
  </si>
  <si>
    <t>OBJETO DEL GASTO</t>
  </si>
  <si>
    <t>DESCRIPCIÓN</t>
  </si>
  <si>
    <t>TRANSFERENCIAS, ASIGNACIONES, SUBSIDIOS Y OTRAS AYUDAS</t>
  </si>
  <si>
    <t>BIENES MUEBLES E INTANGIBLES</t>
  </si>
  <si>
    <t>DEUDA PÚBLICA</t>
  </si>
  <si>
    <t>TOTAL DE PRESUPUESTO</t>
  </si>
  <si>
    <t>MUNICIPIO DE ZAPOPAN, JALISCO.
TESORERIA MUNICIPAL
Presupuesto de Egreso para el Ejercicio Fiscal 2019</t>
  </si>
  <si>
    <t>GOBIERNO DE ZAPOPAN</t>
  </si>
  <si>
    <t>CONSULTA PRESUPUESTAL</t>
  </si>
  <si>
    <t>IMPORTE</t>
  </si>
  <si>
    <t>DEPENDENCIA : 01 PRESIDENCIA</t>
  </si>
  <si>
    <t>DEPENDENCIA : 02 JEFATURA DE GABINETE</t>
  </si>
  <si>
    <t>DEPENDENCIA : 03 COMISARIA GENERAL DE SEGURIDAD PUBLICA</t>
  </si>
  <si>
    <t>DEPENDENCIA : 04 SINDICATURA DEL AYUNTAMIENTO</t>
  </si>
  <si>
    <t>DEPENDENCIA : 05 SECRETARIA DEL AYUNTAMIENTO</t>
  </si>
  <si>
    <t>DEPENDENCIA : 06 TESORERIA</t>
  </si>
  <si>
    <t>DEPENDENCIA : 07 CONTRALORIA CIUDADANA</t>
  </si>
  <si>
    <t>DEPENDENCIA : 08 COORDINACION GENERAL DE SERVICIOS MUNICIPALES</t>
  </si>
  <si>
    <t>DEPENDENCIA : 09 COORDINACION GENERAL DE ADMINISTRACION E INNOVACION GUBERNAMENTAL</t>
  </si>
  <si>
    <t>578 ARBOLES Y PLANTAS</t>
  </si>
  <si>
    <t>DEPENDENCIA : 10 COORDINACION GENERAL DE DESARROLLO ECONOMICO Y COMBATE A LA DESIGUALDAD</t>
  </si>
  <si>
    <t>DEPENDENCIA : 11 COORDINACION GENERAL DE GESTION INTEGRAL DE LA CIUDAD</t>
  </si>
  <si>
    <t>354 INSTALACION, REPARACION Y MANTENIMIENTO DE EQUIPO E INSTRUMENTAL MEDICO Y DE LABORATORIO</t>
  </si>
  <si>
    <t>DEPENDENCIA : 12 DIRECCION DE OBRAS PUBLICAS E INFRAESTRUCTURA</t>
  </si>
  <si>
    <t>DEPENDENCIA : 13 COORDINACION GENERAL DE CONSTRUCCION DE LA COMUNIDAD</t>
  </si>
  <si>
    <t>TOTALES</t>
  </si>
  <si>
    <t>Capítulo, Partida y subpartida (Descripción)</t>
  </si>
  <si>
    <t>Presupuesto 2019 (pesos)</t>
  </si>
  <si>
    <t>TOTAL PRESUPUESTO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</si>
</sst>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43" formatCode="_-* #,##0.00_-;\-* #,##0.00_-;_-* &quot;-&quot;??_-;_-@_-"/>
    <numFmt numFmtId="164" formatCode="_-* #,##0.00\ &quot;€&quot;_-;\-* #,##0.00\ &quot;€&quot;_-;_-* &quot;-&quot;??\ &quot;€&quot;_-;_-@_-"/>
    <numFmt numFmtId="165" formatCode="_-* #,##0.00\ _€_-;\-* #,##0.00\ _€_-;_-* &quot;-&quot;??\ _€_-;_-@_-"/>
    <numFmt numFmtId="166" formatCode="_-* #,##0_-;\-* #,##0_-;_-* &quot;-&quot;??_-;_-@_-"/>
    <numFmt numFmtId="167" formatCode="#,##0.00_);\-#,##0.00"/>
    <numFmt numFmtId="168" formatCode="0.0%"/>
    <numFmt numFmtId="169" formatCode="_(* #,##0_);_(* \(#,##0\);_(* &quot;-&quot;??_);_(@_)"/>
    <numFmt numFmtId="170" formatCode="_-&quot;$&quot;* #,##0_-;\-&quot;$&quot;* #,##0_-;_-&quot;$&quot;* &quot;-&quot;??_-;_-@"/>
    <numFmt numFmtId="171" formatCode="_-[$$-80A]* #,##0.00_-;\-[$$-80A]* #,##0.00_-;_-[$$-80A]* &quot;-&quot;??_-;_-@_-"/>
    <numFmt numFmtId="172" formatCode="_-[$$-80A]* #,##0_-;\-[$$-80A]* #,##0_-;_-[$$-80A]* &quot;-&quot;??_-;_-@_-"/>
    <numFmt numFmtId="173" formatCode="&quot;$&quot;#,##0.000"/>
    <numFmt numFmtId="174" formatCode="_-&quot;$&quot;* #,##0_-;\-&quot;$&quot;* #,##0_-;_-&quot;$&quot;* &quot;-&quot;??_-;_-@_-"/>
    <numFmt numFmtId="175" formatCode="&quot;$&quot;#,##0.00"/>
  </numFmts>
  <fonts count="48" x14ac:knownFonts="1">
    <font>
      <sz val="11"/>
      <color theme="1"/>
      <name val="Calibri"/>
      <family val="2"/>
      <scheme val="minor"/>
    </font>
    <font>
      <sz val="11"/>
      <color theme="1"/>
      <name val="Calibri"/>
      <family val="2"/>
      <scheme val="minor"/>
    </font>
    <font>
      <sz val="12"/>
      <color theme="1"/>
      <name val="Calibri"/>
      <family val="2"/>
      <scheme val="minor"/>
    </font>
    <font>
      <sz val="11"/>
      <color rgb="FF000000"/>
      <name val="Calibri"/>
      <family val="2"/>
    </font>
    <font>
      <b/>
      <sz val="14"/>
      <color theme="1"/>
      <name val="Calibri"/>
      <family val="2"/>
      <scheme val="minor"/>
    </font>
    <font>
      <sz val="11"/>
      <color indexed="8"/>
      <name val="Calibri"/>
      <family val="2"/>
    </font>
    <font>
      <sz val="10"/>
      <color indexed="8"/>
      <name val="MS Sans Serif"/>
      <family val="2"/>
    </font>
    <font>
      <b/>
      <sz val="11"/>
      <color theme="1"/>
      <name val="Calibri"/>
      <family val="2"/>
      <scheme val="minor"/>
    </font>
    <font>
      <sz val="10"/>
      <color indexed="8"/>
      <name val="MS Sans Serif"/>
    </font>
    <font>
      <b/>
      <sz val="10"/>
      <color indexed="8"/>
      <name val="Times New Roman"/>
      <family val="1"/>
    </font>
    <font>
      <sz val="10"/>
      <color indexed="8"/>
      <name val="Arial"/>
      <family val="2"/>
    </font>
    <font>
      <sz val="10"/>
      <color indexed="8"/>
      <name val="Times New Roman"/>
      <family val="1"/>
    </font>
    <font>
      <b/>
      <sz val="18"/>
      <color indexed="8"/>
      <name val="MS Sans Serif"/>
    </font>
    <font>
      <b/>
      <sz val="12"/>
      <color rgb="FF000000"/>
      <name val="Calibri"/>
      <family val="2"/>
      <scheme val="minor"/>
    </font>
    <font>
      <sz val="9"/>
      <color rgb="FF000000"/>
      <name val="Arial"/>
      <family val="2"/>
    </font>
    <font>
      <b/>
      <sz val="16"/>
      <color theme="1"/>
      <name val="Calibri"/>
      <family val="2"/>
      <scheme val="minor"/>
    </font>
    <font>
      <sz val="12"/>
      <name val="Calibri"/>
      <family val="2"/>
      <scheme val="minor"/>
    </font>
    <font>
      <b/>
      <sz val="14"/>
      <name val="Calibri"/>
      <family val="2"/>
      <scheme val="minor"/>
    </font>
    <font>
      <b/>
      <sz val="12"/>
      <color theme="1"/>
      <name val="Calibri"/>
      <family val="2"/>
      <scheme val="minor"/>
    </font>
    <font>
      <b/>
      <sz val="18"/>
      <color theme="1"/>
      <name val="Calibri"/>
      <family val="2"/>
      <scheme val="minor"/>
    </font>
    <font>
      <sz val="18"/>
      <color theme="1"/>
      <name val="Calibri"/>
      <family val="2"/>
      <scheme val="minor"/>
    </font>
    <font>
      <sz val="14"/>
      <color theme="1"/>
      <name val="Calibri"/>
      <family val="2"/>
      <scheme val="minor"/>
    </font>
    <font>
      <b/>
      <sz val="14"/>
      <color theme="1"/>
      <name val="Century Gothic"/>
      <family val="2"/>
    </font>
    <font>
      <sz val="14"/>
      <color theme="1"/>
      <name val="Century Gothic"/>
      <family val="2"/>
    </font>
    <font>
      <b/>
      <sz val="11"/>
      <color theme="0"/>
      <name val="Century Gothic"/>
      <family val="2"/>
    </font>
    <font>
      <b/>
      <sz val="14"/>
      <name val="Century Gothic"/>
      <family val="2"/>
    </font>
    <font>
      <b/>
      <sz val="14"/>
      <color theme="0"/>
      <name val="Century Gothic"/>
      <family val="2"/>
    </font>
    <font>
      <b/>
      <sz val="16"/>
      <name val="Century Gothic"/>
      <family val="2"/>
    </font>
    <font>
      <b/>
      <sz val="16"/>
      <color theme="0"/>
      <name val="Century Gothic"/>
      <family val="2"/>
    </font>
    <font>
      <sz val="14"/>
      <name val="Century Gothic"/>
      <family val="2"/>
    </font>
    <font>
      <sz val="14"/>
      <color rgb="FF000000"/>
      <name val="Century Gothic"/>
      <family val="2"/>
    </font>
    <font>
      <sz val="8"/>
      <color theme="1"/>
      <name val="Calibri"/>
      <family val="2"/>
      <scheme val="minor"/>
    </font>
    <font>
      <sz val="8"/>
      <name val="Arial"/>
      <family val="2"/>
    </font>
    <font>
      <sz val="8"/>
      <color rgb="FF000000"/>
      <name val="Arial"/>
      <family val="2"/>
    </font>
    <font>
      <b/>
      <sz val="14"/>
      <color rgb="FF000000"/>
      <name val="Century Gothic"/>
      <family val="2"/>
    </font>
    <font>
      <sz val="26"/>
      <name val="Century Gothic"/>
      <family val="2"/>
    </font>
    <font>
      <sz val="20"/>
      <name val="Century Gothic"/>
      <family val="2"/>
    </font>
    <font>
      <sz val="11"/>
      <color theme="0"/>
      <name val="Calibri"/>
      <family val="2"/>
      <scheme val="minor"/>
    </font>
    <font>
      <b/>
      <sz val="11"/>
      <name val="Century Gothic"/>
      <family val="2"/>
    </font>
    <font>
      <b/>
      <sz val="8"/>
      <color theme="0"/>
      <name val="Century Gothic"/>
      <family val="2"/>
    </font>
    <font>
      <b/>
      <sz val="8"/>
      <color theme="1"/>
      <name val="Century Gothic"/>
      <family val="2"/>
    </font>
    <font>
      <sz val="8"/>
      <color theme="1"/>
      <name val="Century Gothic"/>
      <family val="2"/>
    </font>
    <font>
      <b/>
      <sz val="12"/>
      <color indexed="8"/>
      <name val="Arial"/>
      <family val="2"/>
    </font>
    <font>
      <b/>
      <sz val="10"/>
      <color rgb="FFFFFFFF"/>
      <name val="Calibri"/>
      <family val="2"/>
      <scheme val="minor"/>
    </font>
    <font>
      <b/>
      <sz val="8.5"/>
      <color rgb="FFFFFFFF"/>
      <name val="Calibri"/>
      <family val="2"/>
      <scheme val="minor"/>
    </font>
    <font>
      <sz val="8.5"/>
      <color rgb="FF000000"/>
      <name val="Calibri"/>
      <family val="2"/>
      <scheme val="minor"/>
    </font>
    <font>
      <sz val="8.5"/>
      <color rgb="FFFFFFFF"/>
      <name val="Calibri"/>
      <family val="2"/>
      <scheme val="minor"/>
    </font>
    <font>
      <b/>
      <sz val="11"/>
      <color rgb="FF000000"/>
      <name val="Calibri"/>
      <family val="2"/>
      <scheme val="minor"/>
    </font>
  </fonts>
  <fills count="24">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rgb="FFFFFFFF"/>
        <bgColor indexed="64"/>
      </patternFill>
    </fill>
    <fill>
      <patternFill patternType="solid">
        <fgColor rgb="FFD9D9D9"/>
        <bgColor indexed="64"/>
      </patternFill>
    </fill>
    <fill>
      <patternFill patternType="solid">
        <fgColor theme="9" tint="0.79998168889431442"/>
        <bgColor indexed="64"/>
      </patternFill>
    </fill>
    <fill>
      <patternFill patternType="solid">
        <fgColor theme="1"/>
        <bgColor indexed="64"/>
      </patternFill>
    </fill>
    <fill>
      <patternFill patternType="solid">
        <fgColor rgb="FFFF9900"/>
        <bgColor indexed="64"/>
      </patternFill>
    </fill>
    <fill>
      <patternFill patternType="solid">
        <fgColor theme="0" tint="-0.14999847407452621"/>
        <bgColor indexed="64"/>
      </patternFill>
    </fill>
    <fill>
      <patternFill patternType="solid">
        <fgColor theme="0" tint="-0.249977111117893"/>
        <bgColor rgb="FFC2D69B"/>
      </patternFill>
    </fill>
    <fill>
      <patternFill patternType="solid">
        <fgColor theme="0" tint="-4.9989318521683403E-2"/>
        <bgColor rgb="FFEAF1DD"/>
      </patternFill>
    </fill>
    <fill>
      <patternFill patternType="solid">
        <fgColor rgb="FFFFFFFF"/>
        <bgColor rgb="FFFFFFFF"/>
      </patternFill>
    </fill>
    <fill>
      <patternFill patternType="solid">
        <fgColor theme="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5"/>
        <bgColor indexed="64"/>
      </patternFill>
    </fill>
    <fill>
      <patternFill patternType="solid">
        <fgColor theme="2"/>
        <bgColor indexed="64"/>
      </patternFill>
    </fill>
    <fill>
      <patternFill patternType="solid">
        <fgColor theme="7"/>
        <bgColor indexed="64"/>
      </patternFill>
    </fill>
    <fill>
      <patternFill patternType="solid">
        <fgColor rgb="FF70AD47"/>
        <bgColor indexed="64"/>
      </patternFill>
    </fill>
    <fill>
      <patternFill patternType="solid">
        <fgColor rgb="FF595959"/>
        <bgColor indexed="64"/>
      </patternFill>
    </fill>
    <fill>
      <patternFill patternType="solid">
        <fgColor rgb="FFC6E0B4"/>
        <bgColor indexed="64"/>
      </patternFill>
    </fill>
    <fill>
      <patternFill patternType="solid">
        <fgColor rgb="FFAEAAAA"/>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top style="thin">
        <color auto="1"/>
      </top>
      <bottom/>
      <diagonal/>
    </border>
    <border>
      <left style="medium">
        <color auto="1"/>
      </left>
      <right style="medium">
        <color auto="1"/>
      </right>
      <top style="medium">
        <color auto="1"/>
      </top>
      <bottom style="thin">
        <color rgb="FF000000"/>
      </bottom>
      <diagonal/>
    </border>
    <border>
      <left/>
      <right/>
      <top/>
      <bottom style="thin">
        <color auto="1"/>
      </bottom>
      <diagonal/>
    </border>
    <border>
      <left style="medium">
        <color auto="1"/>
      </left>
      <right style="medium">
        <color auto="1"/>
      </right>
      <top style="thin">
        <color rgb="FF000000"/>
      </top>
      <bottom style="thin">
        <color rgb="FF000000"/>
      </bottom>
      <diagonal/>
    </border>
    <border>
      <left/>
      <right/>
      <top style="thin">
        <color auto="1"/>
      </top>
      <bottom style="thin">
        <color auto="1"/>
      </bottom>
      <diagonal/>
    </border>
    <border>
      <left/>
      <right/>
      <top style="thin">
        <color auto="1"/>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indexed="64"/>
      </left>
      <right/>
      <top style="medium">
        <color auto="1"/>
      </top>
      <bottom style="thin">
        <color auto="1"/>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auto="1"/>
      </left>
      <right/>
      <top/>
      <bottom style="medium">
        <color auto="1"/>
      </bottom>
      <diagonal/>
    </border>
  </borders>
  <cellStyleXfs count="20">
    <xf numFmtId="0" fontId="0"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 fillId="0" borderId="0"/>
    <xf numFmtId="0" fontId="3" fillId="0" borderId="0"/>
    <xf numFmtId="44" fontId="1" fillId="0" borderId="0" applyFont="0" applyFill="0" applyBorder="0" applyAlignment="0" applyProtection="0"/>
    <xf numFmtId="0" fontId="5" fillId="0" borderId="0" applyNumberFormat="0" applyFill="0" applyBorder="0" applyProtection="0"/>
    <xf numFmtId="0" fontId="6" fillId="0" borderId="0"/>
    <xf numFmtId="44"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44" fontId="5" fillId="0" borderId="0" applyFont="0" applyFill="0" applyBorder="0" applyAlignment="0" applyProtection="0"/>
    <xf numFmtId="0" fontId="8"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44" fontId="2" fillId="0" borderId="0" applyFont="0" applyFill="0" applyBorder="0" applyAlignment="0" applyProtection="0"/>
    <xf numFmtId="164" fontId="1" fillId="0" borderId="0" applyFont="0" applyFill="0" applyBorder="0" applyAlignment="0" applyProtection="0"/>
  </cellStyleXfs>
  <cellXfs count="398">
    <xf numFmtId="0" fontId="0" fillId="0" borderId="0" xfId="0"/>
    <xf numFmtId="43" fontId="0" fillId="0" borderId="0" xfId="1" applyFont="1"/>
    <xf numFmtId="0" fontId="0" fillId="0" borderId="0" xfId="0" pivotButton="1"/>
    <xf numFmtId="0" fontId="0" fillId="0" borderId="0" xfId="0" applyNumberFormat="1"/>
    <xf numFmtId="3" fontId="0" fillId="0" borderId="0" xfId="0" applyNumberFormat="1"/>
    <xf numFmtId="0" fontId="0" fillId="0" borderId="1" xfId="0" applyBorder="1" applyAlignment="1">
      <alignment horizontal="left"/>
    </xf>
    <xf numFmtId="166" fontId="0" fillId="0" borderId="2" xfId="1" applyNumberFormat="1" applyFont="1" applyBorder="1"/>
    <xf numFmtId="0" fontId="0" fillId="0" borderId="6" xfId="0" applyBorder="1"/>
    <xf numFmtId="0" fontId="0" fillId="0" borderId="0" xfId="1" applyNumberFormat="1" applyFont="1" applyBorder="1"/>
    <xf numFmtId="43" fontId="0" fillId="0" borderId="0" xfId="0" applyNumberFormat="1"/>
    <xf numFmtId="0" fontId="0" fillId="0" borderId="0" xfId="0" applyAlignment="1">
      <alignment horizontal="left"/>
    </xf>
    <xf numFmtId="0" fontId="0" fillId="0" borderId="0" xfId="0"/>
    <xf numFmtId="0" fontId="0" fillId="0" borderId="1" xfId="0" applyBorder="1"/>
    <xf numFmtId="166" fontId="0" fillId="0" borderId="0" xfId="0" applyNumberFormat="1"/>
    <xf numFmtId="0" fontId="8" fillId="0" borderId="0" xfId="14" applyNumberFormat="1" applyFill="1" applyBorder="1" applyAlignment="1" applyProtection="1"/>
    <xf numFmtId="0" fontId="9" fillId="0" borderId="0" xfId="14" applyFont="1" applyAlignment="1">
      <alignment horizontal="center" vertical="center"/>
    </xf>
    <xf numFmtId="167" fontId="11" fillId="0" borderId="0" xfId="14" applyNumberFormat="1" applyFont="1" applyAlignment="1">
      <alignment horizontal="right" vertical="center"/>
    </xf>
    <xf numFmtId="167" fontId="9" fillId="0" borderId="13" xfId="14" applyNumberFormat="1" applyFont="1" applyBorder="1" applyAlignment="1">
      <alignment horizontal="right" vertical="center"/>
    </xf>
    <xf numFmtId="0" fontId="9" fillId="0" borderId="0" xfId="14" applyFont="1" applyAlignment="1">
      <alignment horizontal="center" vertical="center" wrapText="1"/>
    </xf>
    <xf numFmtId="0" fontId="10" fillId="0" borderId="0" xfId="14" applyFont="1" applyAlignment="1">
      <alignment horizontal="left" vertical="center" wrapText="1"/>
    </xf>
    <xf numFmtId="0" fontId="9" fillId="0" borderId="13" xfId="14" applyFont="1" applyBorder="1" applyAlignment="1">
      <alignment horizontal="left" vertical="center" wrapText="1"/>
    </xf>
    <xf numFmtId="0" fontId="10" fillId="3" borderId="0" xfId="14" applyFont="1" applyFill="1" applyAlignment="1">
      <alignment horizontal="left" vertical="center" wrapText="1"/>
    </xf>
    <xf numFmtId="167" fontId="11" fillId="3" borderId="0" xfId="14" applyNumberFormat="1" applyFont="1" applyFill="1" applyAlignment="1">
      <alignment horizontal="right" vertical="center"/>
    </xf>
    <xf numFmtId="0" fontId="8" fillId="3" borderId="0" xfId="14" applyNumberFormat="1" applyFont="1" applyFill="1" applyBorder="1" applyAlignment="1" applyProtection="1">
      <alignment wrapText="1"/>
    </xf>
    <xf numFmtId="0" fontId="8" fillId="3" borderId="0" xfId="14" applyNumberFormat="1" applyFont="1" applyFill="1" applyBorder="1" applyAlignment="1" applyProtection="1"/>
    <xf numFmtId="0" fontId="9" fillId="3" borderId="0" xfId="14" applyFont="1" applyFill="1" applyAlignment="1">
      <alignment horizontal="center" vertical="center" wrapText="1"/>
    </xf>
    <xf numFmtId="0" fontId="9" fillId="3" borderId="0" xfId="14" applyFont="1" applyFill="1" applyAlignment="1">
      <alignment horizontal="center" vertical="center"/>
    </xf>
    <xf numFmtId="0" fontId="9" fillId="3" borderId="13" xfId="14" applyFont="1" applyFill="1" applyBorder="1" applyAlignment="1">
      <alignment horizontal="left" vertical="center" wrapText="1"/>
    </xf>
    <xf numFmtId="167" fontId="9" fillId="3" borderId="13" xfId="14" applyNumberFormat="1" applyFont="1" applyFill="1" applyBorder="1" applyAlignment="1">
      <alignment horizontal="right" vertical="center"/>
    </xf>
    <xf numFmtId="0" fontId="8" fillId="0" borderId="0" xfId="14" applyNumberFormat="1" applyFill="1" applyBorder="1" applyAlignment="1" applyProtection="1"/>
    <xf numFmtId="0" fontId="8" fillId="0" borderId="0" xfId="14" applyNumberFormat="1" applyFont="1" applyFill="1" applyBorder="1" applyAlignment="1" applyProtection="1"/>
    <xf numFmtId="0" fontId="9" fillId="0" borderId="0" xfId="14" applyFont="1" applyAlignment="1">
      <alignment horizontal="center" vertical="center"/>
    </xf>
    <xf numFmtId="0" fontId="10" fillId="0" borderId="0" xfId="14" applyFont="1" applyAlignment="1">
      <alignment horizontal="left" vertical="center"/>
    </xf>
    <xf numFmtId="167" fontId="11" fillId="0" borderId="0" xfId="14" applyNumberFormat="1" applyFont="1" applyAlignment="1">
      <alignment horizontal="right" vertical="center"/>
    </xf>
    <xf numFmtId="0" fontId="9" fillId="0" borderId="13" xfId="14" applyFont="1" applyBorder="1" applyAlignment="1">
      <alignment horizontal="left" vertical="center"/>
    </xf>
    <xf numFmtId="167" fontId="9" fillId="0" borderId="13" xfId="14" applyNumberFormat="1" applyFont="1" applyBorder="1" applyAlignment="1">
      <alignment horizontal="right" vertical="center"/>
    </xf>
    <xf numFmtId="0" fontId="12" fillId="0" borderId="0" xfId="14" applyNumberFormat="1" applyFont="1" applyFill="1" applyBorder="1" applyAlignment="1" applyProtection="1"/>
    <xf numFmtId="0" fontId="14" fillId="4" borderId="15" xfId="0" applyFont="1" applyFill="1" applyBorder="1" applyAlignment="1">
      <alignment horizontal="center" vertical="center" wrapText="1"/>
    </xf>
    <xf numFmtId="4" fontId="14" fillId="4" borderId="16" xfId="0" applyNumberFormat="1" applyFont="1" applyFill="1" applyBorder="1" applyAlignment="1">
      <alignment horizontal="right" vertical="center"/>
    </xf>
    <xf numFmtId="4" fontId="14" fillId="4" borderId="17" xfId="0" applyNumberFormat="1" applyFont="1" applyFill="1" applyBorder="1" applyAlignment="1">
      <alignment horizontal="right" vertical="center"/>
    </xf>
    <xf numFmtId="0" fontId="14" fillId="4" borderId="18" xfId="0" applyFont="1" applyFill="1" applyBorder="1" applyAlignment="1">
      <alignment horizontal="center" vertical="center" wrapText="1"/>
    </xf>
    <xf numFmtId="0" fontId="14" fillId="4" borderId="19" xfId="0" applyFont="1" applyFill="1" applyBorder="1" applyAlignment="1">
      <alignment horizontal="right" vertical="center"/>
    </xf>
    <xf numFmtId="4" fontId="14" fillId="4" borderId="20" xfId="0" applyNumberFormat="1" applyFont="1" applyFill="1" applyBorder="1" applyAlignment="1">
      <alignment horizontal="right" vertical="center"/>
    </xf>
    <xf numFmtId="0" fontId="13" fillId="5" borderId="14" xfId="0" applyFont="1" applyFill="1" applyBorder="1" applyAlignment="1">
      <alignment horizontal="center" vertical="center"/>
    </xf>
    <xf numFmtId="0" fontId="13" fillId="5" borderId="16" xfId="0" applyFont="1" applyFill="1" applyBorder="1" applyAlignment="1">
      <alignment horizontal="center" vertical="center"/>
    </xf>
    <xf numFmtId="0" fontId="0" fillId="0" borderId="0" xfId="0"/>
    <xf numFmtId="0" fontId="4" fillId="0" borderId="27" xfId="0" applyFont="1" applyBorder="1" applyAlignment="1">
      <alignment horizontal="center" vertical="center"/>
    </xf>
    <xf numFmtId="0" fontId="4" fillId="0" borderId="28" xfId="0" applyFont="1" applyBorder="1" applyAlignment="1">
      <alignment horizontal="center" vertical="center" wrapText="1"/>
    </xf>
    <xf numFmtId="0" fontId="4" fillId="0" borderId="28" xfId="0" applyFont="1" applyBorder="1" applyAlignment="1">
      <alignment horizontal="center" vertical="center"/>
    </xf>
    <xf numFmtId="0" fontId="4" fillId="0" borderId="14" xfId="0" applyFont="1" applyBorder="1" applyAlignment="1">
      <alignment horizontal="center" vertical="center" wrapText="1"/>
    </xf>
    <xf numFmtId="0" fontId="2" fillId="0" borderId="29" xfId="0" applyFont="1" applyBorder="1" applyAlignment="1">
      <alignment horizontal="left" vertical="center" wrapText="1"/>
    </xf>
    <xf numFmtId="3" fontId="2" fillId="0" borderId="30" xfId="0" applyNumberFormat="1" applyFont="1" applyBorder="1" applyAlignment="1">
      <alignment vertical="center" wrapText="1"/>
    </xf>
    <xf numFmtId="3" fontId="2" fillId="0" borderId="24" xfId="0" applyNumberFormat="1" applyFont="1" applyBorder="1" applyAlignment="1">
      <alignment vertical="center" wrapText="1"/>
    </xf>
    <xf numFmtId="3" fontId="0" fillId="0" borderId="30" xfId="0" applyNumberFormat="1" applyFont="1" applyBorder="1" applyAlignment="1">
      <alignment vertical="center" wrapText="1"/>
    </xf>
    <xf numFmtId="0" fontId="2" fillId="0" borderId="8" xfId="0" applyFont="1" applyBorder="1" applyAlignment="1">
      <alignment horizontal="left" vertical="center" wrapText="1"/>
    </xf>
    <xf numFmtId="3" fontId="2" fillId="0" borderId="9" xfId="0" applyNumberFormat="1" applyFont="1" applyBorder="1" applyAlignment="1">
      <alignment vertical="center" wrapText="1"/>
    </xf>
    <xf numFmtId="3" fontId="2" fillId="0" borderId="25" xfId="0" applyNumberFormat="1" applyFont="1" applyBorder="1" applyAlignment="1">
      <alignment vertical="center" wrapText="1"/>
    </xf>
    <xf numFmtId="3" fontId="0" fillId="0" borderId="9" xfId="0" applyNumberFormat="1" applyFont="1" applyBorder="1" applyAlignment="1">
      <alignment vertical="center" wrapText="1"/>
    </xf>
    <xf numFmtId="0" fontId="2" fillId="0" borderId="31" xfId="0" applyFont="1" applyBorder="1" applyAlignment="1">
      <alignment horizontal="left" vertical="center" wrapText="1"/>
    </xf>
    <xf numFmtId="3" fontId="2" fillId="0" borderId="32" xfId="0" applyNumberFormat="1" applyFont="1" applyBorder="1" applyAlignment="1">
      <alignment vertical="center" wrapText="1"/>
    </xf>
    <xf numFmtId="3" fontId="2" fillId="0" borderId="33" xfId="0" applyNumberFormat="1" applyFont="1" applyBorder="1" applyAlignment="1">
      <alignment vertical="center" wrapText="1"/>
    </xf>
    <xf numFmtId="3" fontId="0" fillId="0" borderId="32" xfId="0" applyNumberFormat="1" applyFont="1" applyBorder="1" applyAlignment="1">
      <alignment vertical="center" wrapText="1"/>
    </xf>
    <xf numFmtId="0" fontId="4" fillId="0" borderId="3" xfId="0" applyFont="1" applyFill="1" applyBorder="1" applyAlignment="1">
      <alignment horizontal="left"/>
    </xf>
    <xf numFmtId="3" fontId="4" fillId="0" borderId="5" xfId="0" applyNumberFormat="1" applyFont="1" applyBorder="1"/>
    <xf numFmtId="3" fontId="4" fillId="0" borderId="16" xfId="0" applyNumberFormat="1" applyFont="1" applyBorder="1"/>
    <xf numFmtId="3" fontId="4" fillId="0" borderId="5" xfId="0" applyNumberFormat="1" applyFont="1" applyBorder="1" applyAlignment="1">
      <alignment wrapText="1"/>
    </xf>
    <xf numFmtId="168" fontId="16" fillId="0" borderId="30" xfId="16" applyNumberFormat="1" applyFont="1" applyBorder="1" applyAlignment="1">
      <alignment horizontal="center" vertical="center" wrapText="1"/>
    </xf>
    <xf numFmtId="168" fontId="16" fillId="0" borderId="9" xfId="16" applyNumberFormat="1" applyFont="1" applyBorder="1" applyAlignment="1">
      <alignment horizontal="center" vertical="center" wrapText="1"/>
    </xf>
    <xf numFmtId="168" fontId="16" fillId="0" borderId="32" xfId="16" applyNumberFormat="1" applyFont="1" applyBorder="1" applyAlignment="1">
      <alignment horizontal="center" vertical="center" wrapText="1"/>
    </xf>
    <xf numFmtId="168" fontId="17" fillId="0" borderId="5" xfId="16" applyNumberFormat="1" applyFont="1" applyBorder="1" applyAlignment="1">
      <alignment horizontal="center"/>
    </xf>
    <xf numFmtId="0" fontId="7" fillId="0" borderId="2" xfId="0" applyFont="1" applyBorder="1" applyAlignment="1">
      <alignment horizontal="center"/>
    </xf>
    <xf numFmtId="0" fontId="7" fillId="0" borderId="7" xfId="0" applyFont="1" applyBorder="1" applyAlignment="1">
      <alignment horizontal="center"/>
    </xf>
    <xf numFmtId="0" fontId="7" fillId="0" borderId="37" xfId="0" applyFont="1" applyBorder="1" applyAlignment="1">
      <alignment horizontal="center"/>
    </xf>
    <xf numFmtId="0" fontId="0" fillId="0" borderId="8" xfId="0" applyBorder="1" applyAlignment="1">
      <alignment vertical="center"/>
    </xf>
    <xf numFmtId="166" fontId="0" fillId="0" borderId="1" xfId="1" applyNumberFormat="1" applyFont="1" applyBorder="1" applyAlignment="1">
      <alignment vertical="center"/>
    </xf>
    <xf numFmtId="166" fontId="0" fillId="0" borderId="38" xfId="1" applyNumberFormat="1" applyFont="1" applyBorder="1" applyAlignment="1">
      <alignment vertical="center"/>
    </xf>
    <xf numFmtId="166" fontId="0" fillId="0" borderId="9" xfId="1" applyNumberFormat="1" applyFont="1" applyBorder="1" applyAlignment="1">
      <alignment vertical="center"/>
    </xf>
    <xf numFmtId="0" fontId="0" fillId="0" borderId="9" xfId="1" applyNumberFormat="1" applyFont="1" applyBorder="1" applyAlignment="1">
      <alignment vertical="center" wrapText="1"/>
    </xf>
    <xf numFmtId="0" fontId="7" fillId="0" borderId="35" xfId="0" applyFont="1" applyBorder="1" applyAlignment="1">
      <alignment vertical="center"/>
    </xf>
    <xf numFmtId="166" fontId="7" fillId="0" borderId="12" xfId="1" applyNumberFormat="1" applyFont="1" applyBorder="1" applyAlignment="1">
      <alignment vertical="center"/>
    </xf>
    <xf numFmtId="166" fontId="7" fillId="0" borderId="36" xfId="1" applyNumberFormat="1" applyFont="1" applyBorder="1" applyAlignment="1">
      <alignment vertical="center"/>
    </xf>
    <xf numFmtId="3" fontId="18" fillId="6" borderId="9" xfId="0" applyNumberFormat="1" applyFont="1" applyFill="1" applyBorder="1" applyAlignment="1">
      <alignment vertical="center" wrapText="1"/>
    </xf>
    <xf numFmtId="3" fontId="18" fillId="6" borderId="25" xfId="0" applyNumberFormat="1" applyFont="1" applyFill="1" applyBorder="1" applyAlignment="1">
      <alignment vertical="center" wrapText="1"/>
    </xf>
    <xf numFmtId="0" fontId="15" fillId="0" borderId="28" xfId="0" applyFont="1" applyBorder="1" applyAlignment="1">
      <alignment horizontal="center" vertical="center" wrapText="1"/>
    </xf>
    <xf numFmtId="0" fontId="15" fillId="0" borderId="14" xfId="0" applyFont="1" applyBorder="1" applyAlignment="1">
      <alignment horizontal="center" vertical="center" wrapText="1"/>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20" fillId="0" borderId="6" xfId="0" applyFont="1" applyBorder="1" applyAlignment="1">
      <alignment vertical="center"/>
    </xf>
    <xf numFmtId="166" fontId="20" fillId="0" borderId="2" xfId="1" applyNumberFormat="1" applyFont="1" applyBorder="1" applyAlignment="1">
      <alignment vertical="center"/>
    </xf>
    <xf numFmtId="166" fontId="20" fillId="0" borderId="7" xfId="1" applyNumberFormat="1" applyFont="1" applyBorder="1" applyAlignment="1">
      <alignment vertical="center"/>
    </xf>
    <xf numFmtId="0" fontId="20" fillId="0" borderId="31" xfId="0" applyFont="1" applyBorder="1" applyAlignment="1">
      <alignment vertical="center"/>
    </xf>
    <xf numFmtId="166" fontId="20" fillId="0" borderId="26" xfId="1" applyNumberFormat="1" applyFont="1" applyBorder="1" applyAlignment="1">
      <alignment vertical="center"/>
    </xf>
    <xf numFmtId="166" fontId="20" fillId="0" borderId="32" xfId="1" applyNumberFormat="1" applyFont="1" applyBorder="1" applyAlignment="1">
      <alignment vertical="center"/>
    </xf>
    <xf numFmtId="0" fontId="19" fillId="0" borderId="3" xfId="0" applyFont="1" applyFill="1" applyBorder="1" applyAlignment="1">
      <alignment vertical="center"/>
    </xf>
    <xf numFmtId="166" fontId="19" fillId="0" borderId="4" xfId="0" applyNumberFormat="1" applyFont="1" applyBorder="1" applyAlignment="1">
      <alignment vertical="center"/>
    </xf>
    <xf numFmtId="166" fontId="19" fillId="0" borderId="5" xfId="0" applyNumberFormat="1" applyFont="1" applyBorder="1" applyAlignment="1">
      <alignment vertical="center"/>
    </xf>
    <xf numFmtId="166" fontId="0" fillId="2" borderId="38" xfId="1" applyNumberFormat="1" applyFont="1" applyFill="1" applyBorder="1" applyAlignment="1">
      <alignment vertical="center"/>
    </xf>
    <xf numFmtId="0" fontId="21" fillId="0" borderId="0" xfId="0" applyFont="1"/>
    <xf numFmtId="168" fontId="2" fillId="0" borderId="30" xfId="16" applyNumberFormat="1" applyFont="1" applyBorder="1" applyAlignment="1">
      <alignment horizontal="center" vertical="center" wrapText="1"/>
    </xf>
    <xf numFmtId="168" fontId="2" fillId="0" borderId="9" xfId="16" applyNumberFormat="1" applyFont="1" applyBorder="1" applyAlignment="1">
      <alignment horizontal="center" vertical="center" wrapText="1"/>
    </xf>
    <xf numFmtId="168" fontId="18" fillId="6" borderId="9" xfId="16" applyNumberFormat="1" applyFont="1" applyFill="1" applyBorder="1" applyAlignment="1">
      <alignment horizontal="center" vertical="center" wrapText="1"/>
    </xf>
    <xf numFmtId="168" fontId="2" fillId="0" borderId="32" xfId="16" applyNumberFormat="1" applyFont="1" applyBorder="1" applyAlignment="1">
      <alignment horizontal="center" vertical="center" wrapText="1"/>
    </xf>
    <xf numFmtId="168" fontId="4" fillId="0" borderId="5" xfId="16" applyNumberFormat="1" applyFont="1" applyBorder="1" applyAlignment="1">
      <alignment horizontal="center"/>
    </xf>
    <xf numFmtId="0" fontId="0" fillId="2" borderId="0" xfId="0" applyFill="1"/>
    <xf numFmtId="0" fontId="0" fillId="0" borderId="0" xfId="0" applyAlignment="1">
      <alignment horizontal="left" indent="1"/>
    </xf>
    <xf numFmtId="0" fontId="0" fillId="0" borderId="0" xfId="0" applyAlignment="1">
      <alignment horizontal="left" indent="2"/>
    </xf>
    <xf numFmtId="0" fontId="0" fillId="0" borderId="0" xfId="0"/>
    <xf numFmtId="0" fontId="23" fillId="0" borderId="40" xfId="0" applyFont="1" applyBorder="1" applyAlignment="1">
      <alignment vertical="center"/>
    </xf>
    <xf numFmtId="169" fontId="23" fillId="0" borderId="40" xfId="1" applyNumberFormat="1" applyFont="1" applyFill="1" applyBorder="1" applyAlignment="1">
      <alignment vertical="center"/>
    </xf>
    <xf numFmtId="0" fontId="23" fillId="0" borderId="25" xfId="0" applyFont="1" applyBorder="1" applyAlignment="1">
      <alignment vertical="center"/>
    </xf>
    <xf numFmtId="0" fontId="23" fillId="0" borderId="33" xfId="0" applyFont="1" applyBorder="1" applyAlignment="1">
      <alignment vertical="center"/>
    </xf>
    <xf numFmtId="44" fontId="0" fillId="0" borderId="0" xfId="0" applyNumberFormat="1" applyAlignment="1">
      <alignment horizontal="center" vertical="center"/>
    </xf>
    <xf numFmtId="44" fontId="0" fillId="0" borderId="0" xfId="3" applyFont="1" applyAlignment="1"/>
    <xf numFmtId="0" fontId="0" fillId="0" borderId="0" xfId="0" applyAlignment="1"/>
    <xf numFmtId="0" fontId="24" fillId="8" borderId="15" xfId="0" applyFont="1" applyFill="1" applyBorder="1" applyAlignment="1">
      <alignment horizontal="right" vertical="center"/>
    </xf>
    <xf numFmtId="0" fontId="24" fillId="8" borderId="15" xfId="0" applyFont="1" applyFill="1" applyBorder="1" applyAlignment="1">
      <alignment vertical="center"/>
    </xf>
    <xf numFmtId="0" fontId="24" fillId="8" borderId="34" xfId="0" applyFont="1" applyFill="1" applyBorder="1" applyAlignment="1">
      <alignment vertical="center"/>
    </xf>
    <xf numFmtId="0" fontId="26" fillId="8" borderId="18" xfId="14" applyFont="1" applyFill="1" applyBorder="1" applyAlignment="1">
      <alignment horizontal="center" vertical="center" wrapText="1"/>
    </xf>
    <xf numFmtId="0" fontId="23" fillId="0" borderId="15" xfId="14" applyFont="1" applyBorder="1" applyAlignment="1">
      <alignment horizontal="left" vertical="center" wrapText="1"/>
    </xf>
    <xf numFmtId="0" fontId="26" fillId="7" borderId="16" xfId="0" applyFont="1" applyFill="1" applyBorder="1" applyAlignment="1">
      <alignment horizontal="center"/>
    </xf>
    <xf numFmtId="0" fontId="26" fillId="7" borderId="17" xfId="0" applyFont="1" applyFill="1" applyBorder="1" applyAlignment="1">
      <alignment horizontal="center"/>
    </xf>
    <xf numFmtId="0" fontId="28" fillId="7" borderId="16" xfId="0" applyFont="1" applyFill="1" applyBorder="1" applyAlignment="1">
      <alignment horizontal="center" vertical="center"/>
    </xf>
    <xf numFmtId="0" fontId="28" fillId="7" borderId="15" xfId="0" applyFont="1" applyFill="1" applyBorder="1" applyAlignment="1">
      <alignment horizontal="left" vertical="center"/>
    </xf>
    <xf numFmtId="0" fontId="28" fillId="7" borderId="18" xfId="14" applyFont="1" applyFill="1" applyBorder="1" applyAlignment="1">
      <alignment horizontal="center" vertical="center" wrapText="1"/>
    </xf>
    <xf numFmtId="44" fontId="28" fillId="7" borderId="19" xfId="18" applyFont="1" applyFill="1" applyBorder="1" applyAlignment="1">
      <alignment horizontal="center" vertical="center" wrapText="1"/>
    </xf>
    <xf numFmtId="0" fontId="29" fillId="0" borderId="42" xfId="17" applyNumberFormat="1" applyFont="1" applyFill="1" applyBorder="1" applyAlignment="1" applyProtection="1">
      <alignment horizontal="left" vertical="center" shrinkToFit="1"/>
      <protection locked="0"/>
    </xf>
    <xf numFmtId="166" fontId="23" fillId="0" borderId="40" xfId="1" applyNumberFormat="1" applyFont="1" applyBorder="1"/>
    <xf numFmtId="0" fontId="23" fillId="0" borderId="43" xfId="0" applyFont="1" applyBorder="1"/>
    <xf numFmtId="166" fontId="23" fillId="0" borderId="25" xfId="1" applyNumberFormat="1" applyFont="1" applyBorder="1"/>
    <xf numFmtId="0" fontId="23" fillId="0" borderId="46" xfId="0" applyFont="1" applyBorder="1"/>
    <xf numFmtId="0" fontId="29" fillId="0" borderId="42" xfId="17" applyNumberFormat="1" applyFont="1" applyFill="1" applyBorder="1" applyAlignment="1" applyProtection="1">
      <alignment horizontal="left" vertical="center"/>
      <protection locked="0"/>
    </xf>
    <xf numFmtId="0" fontId="29" fillId="0" borderId="42" xfId="17" applyNumberFormat="1" applyFont="1" applyFill="1" applyBorder="1" applyAlignment="1" applyProtection="1">
      <alignment vertical="center"/>
      <protection locked="0"/>
    </xf>
    <xf numFmtId="0" fontId="29" fillId="0" borderId="42" xfId="0" applyNumberFormat="1" applyFont="1" applyFill="1" applyBorder="1" applyAlignment="1" applyProtection="1">
      <alignment horizontal="left"/>
      <protection locked="0"/>
    </xf>
    <xf numFmtId="0" fontId="29" fillId="0" borderId="42" xfId="0" applyNumberFormat="1" applyFont="1" applyFill="1" applyBorder="1" applyAlignment="1" applyProtection="1">
      <protection locked="0"/>
    </xf>
    <xf numFmtId="0" fontId="26" fillId="8" borderId="15" xfId="0" applyFont="1" applyFill="1" applyBorder="1" applyAlignment="1">
      <alignment vertical="center"/>
    </xf>
    <xf numFmtId="166" fontId="26" fillId="8" borderId="16" xfId="1" applyNumberFormat="1" applyFont="1" applyFill="1" applyBorder="1" applyAlignment="1">
      <alignment vertical="center"/>
    </xf>
    <xf numFmtId="0" fontId="29" fillId="0" borderId="42" xfId="0" applyFont="1" applyBorder="1"/>
    <xf numFmtId="0" fontId="23" fillId="0" borderId="42" xfId="0" applyFont="1" applyBorder="1"/>
    <xf numFmtId="0" fontId="26" fillId="7" borderId="18" xfId="0" applyFont="1" applyFill="1" applyBorder="1"/>
    <xf numFmtId="166" fontId="26" fillId="7" borderId="19" xfId="1" applyNumberFormat="1" applyFont="1" applyFill="1" applyBorder="1"/>
    <xf numFmtId="0" fontId="23" fillId="0" borderId="15" xfId="0" applyFont="1" applyBorder="1" applyAlignment="1">
      <alignment horizontal="left" vertical="center" wrapText="1"/>
    </xf>
    <xf numFmtId="0" fontId="23" fillId="0" borderId="18" xfId="0" applyFont="1" applyBorder="1" applyAlignment="1">
      <alignment horizontal="left" vertical="center" wrapText="1"/>
    </xf>
    <xf numFmtId="0" fontId="26" fillId="7" borderId="15" xfId="0" applyFont="1" applyFill="1" applyBorder="1" applyAlignment="1">
      <alignment horizontal="center" vertical="center"/>
    </xf>
    <xf numFmtId="0" fontId="26" fillId="7" borderId="16" xfId="0" applyFont="1" applyFill="1" applyBorder="1" applyAlignment="1">
      <alignment horizontal="center" vertical="center"/>
    </xf>
    <xf numFmtId="0" fontId="22" fillId="16" borderId="16" xfId="0" applyFont="1" applyFill="1" applyBorder="1" applyAlignment="1">
      <alignment vertical="center" wrapText="1"/>
    </xf>
    <xf numFmtId="0" fontId="22" fillId="16" borderId="34" xfId="0" applyFont="1" applyFill="1" applyBorder="1" applyAlignment="1">
      <alignment vertical="center" wrapText="1"/>
    </xf>
    <xf numFmtId="0" fontId="23" fillId="3" borderId="16" xfId="0" applyFont="1" applyFill="1" applyBorder="1" applyAlignment="1">
      <alignment vertical="center" wrapText="1"/>
    </xf>
    <xf numFmtId="0" fontId="23" fillId="3" borderId="34" xfId="0" applyFont="1" applyFill="1" applyBorder="1" applyAlignment="1">
      <alignment vertical="center" wrapText="1"/>
    </xf>
    <xf numFmtId="0" fontId="23" fillId="14" borderId="16" xfId="0" applyFont="1" applyFill="1" applyBorder="1" applyAlignment="1">
      <alignment vertical="center" wrapText="1"/>
    </xf>
    <xf numFmtId="0" fontId="23" fillId="14" borderId="34" xfId="0" applyFont="1" applyFill="1" applyBorder="1" applyAlignment="1">
      <alignment vertical="center" wrapText="1"/>
    </xf>
    <xf numFmtId="0" fontId="23" fillId="13" borderId="16" xfId="0" applyFont="1" applyFill="1" applyBorder="1" applyAlignment="1">
      <alignment vertical="center" wrapText="1"/>
    </xf>
    <xf numFmtId="0" fontId="23" fillId="13" borderId="34" xfId="0" applyFont="1" applyFill="1" applyBorder="1" applyAlignment="1">
      <alignment vertical="center" wrapText="1"/>
    </xf>
    <xf numFmtId="166" fontId="22" fillId="16" borderId="16" xfId="1" applyNumberFormat="1" applyFont="1" applyFill="1" applyBorder="1" applyAlignment="1">
      <alignment horizontal="left" vertical="center" wrapText="1"/>
    </xf>
    <xf numFmtId="166" fontId="23" fillId="3" borderId="16" xfId="1" applyNumberFormat="1" applyFont="1" applyFill="1" applyBorder="1" applyAlignment="1">
      <alignment horizontal="left" vertical="center" wrapText="1"/>
    </xf>
    <xf numFmtId="166" fontId="23" fillId="14" borderId="16" xfId="1" applyNumberFormat="1" applyFont="1" applyFill="1" applyBorder="1" applyAlignment="1">
      <alignment horizontal="left" vertical="center" wrapText="1"/>
    </xf>
    <xf numFmtId="166" fontId="23" fillId="13" borderId="16" xfId="1" applyNumberFormat="1" applyFont="1" applyFill="1" applyBorder="1" applyAlignment="1">
      <alignment horizontal="left" vertical="center" wrapText="1"/>
    </xf>
    <xf numFmtId="0" fontId="26" fillId="7" borderId="15" xfId="0" applyFont="1" applyFill="1" applyBorder="1" applyAlignment="1">
      <alignment vertical="center"/>
    </xf>
    <xf numFmtId="0" fontId="26" fillId="7" borderId="34" xfId="0" applyFont="1" applyFill="1" applyBorder="1" applyAlignment="1">
      <alignment vertical="center"/>
    </xf>
    <xf numFmtId="0" fontId="26" fillId="7" borderId="34" xfId="0" applyFont="1" applyFill="1" applyBorder="1" applyAlignment="1">
      <alignment horizontal="center" vertical="center"/>
    </xf>
    <xf numFmtId="0" fontId="26" fillId="7" borderId="17" xfId="0" applyFont="1" applyFill="1" applyBorder="1" applyAlignment="1">
      <alignment horizontal="center" vertical="center"/>
    </xf>
    <xf numFmtId="0" fontId="22" fillId="15" borderId="0" xfId="0" applyFont="1" applyFill="1" applyBorder="1" applyAlignment="1">
      <alignment vertical="center"/>
    </xf>
    <xf numFmtId="0" fontId="23" fillId="15" borderId="0" xfId="0" applyFont="1" applyFill="1" applyBorder="1" applyAlignment="1">
      <alignment vertical="center" wrapText="1"/>
    </xf>
    <xf numFmtId="0" fontId="23" fillId="15" borderId="0" xfId="0" applyFont="1" applyFill="1" applyBorder="1" applyAlignment="1">
      <alignment horizontal="left" vertical="center" wrapText="1"/>
    </xf>
    <xf numFmtId="166" fontId="22" fillId="15" borderId="45" xfId="1" applyNumberFormat="1" applyFont="1" applyFill="1" applyBorder="1" applyAlignment="1">
      <alignment vertical="center"/>
    </xf>
    <xf numFmtId="0" fontId="23" fillId="15" borderId="0" xfId="0" applyFont="1" applyFill="1" applyBorder="1" applyAlignment="1">
      <alignment horizontal="center" vertical="center" wrapText="1"/>
    </xf>
    <xf numFmtId="0" fontId="26" fillId="8" borderId="34" xfId="0" applyFont="1" applyFill="1" applyBorder="1" applyAlignment="1">
      <alignment vertical="center"/>
    </xf>
    <xf numFmtId="0" fontId="26" fillId="8" borderId="34" xfId="0" applyFont="1" applyFill="1" applyBorder="1" applyAlignment="1">
      <alignment horizontal="right" vertical="center"/>
    </xf>
    <xf numFmtId="166" fontId="26" fillId="8" borderId="16" xfId="1" applyNumberFormat="1" applyFont="1" applyFill="1" applyBorder="1" applyAlignment="1">
      <alignment horizontal="center" vertical="center"/>
    </xf>
    <xf numFmtId="0" fontId="23" fillId="13" borderId="44" xfId="0" applyFont="1" applyFill="1" applyBorder="1" applyAlignment="1">
      <alignment horizontal="justify" vertical="center" wrapText="1"/>
    </xf>
    <xf numFmtId="0" fontId="21" fillId="13" borderId="0" xfId="0" applyFont="1" applyFill="1"/>
    <xf numFmtId="0" fontId="23" fillId="13" borderId="0" xfId="0" applyFont="1" applyFill="1" applyBorder="1" applyAlignment="1">
      <alignment horizontal="justify" vertical="center" wrapText="1"/>
    </xf>
    <xf numFmtId="0" fontId="23" fillId="13" borderId="0" xfId="0" applyFont="1" applyFill="1" applyBorder="1" applyAlignment="1">
      <alignment horizontal="center" vertical="center" wrapText="1"/>
    </xf>
    <xf numFmtId="166" fontId="23" fillId="13" borderId="45" xfId="1" applyNumberFormat="1" applyFont="1" applyFill="1" applyBorder="1" applyAlignment="1">
      <alignment horizontal="right" vertical="center" wrapText="1"/>
    </xf>
    <xf numFmtId="166" fontId="26" fillId="7" borderId="16" xfId="1" applyNumberFormat="1" applyFont="1" applyFill="1" applyBorder="1" applyAlignment="1">
      <alignment horizontal="center" vertical="center"/>
    </xf>
    <xf numFmtId="0" fontId="22" fillId="14" borderId="57" xfId="3" applyNumberFormat="1" applyFont="1" applyFill="1" applyBorder="1" applyAlignment="1">
      <alignment vertical="center"/>
    </xf>
    <xf numFmtId="0" fontId="22" fillId="14" borderId="55" xfId="3" applyNumberFormat="1" applyFont="1" applyFill="1" applyBorder="1" applyAlignment="1">
      <alignment vertical="center"/>
    </xf>
    <xf numFmtId="0" fontId="22" fillId="14" borderId="56" xfId="3" applyNumberFormat="1" applyFont="1" applyFill="1" applyBorder="1" applyAlignment="1">
      <alignment vertical="center"/>
    </xf>
    <xf numFmtId="166" fontId="22" fillId="15" borderId="25" xfId="1" applyNumberFormat="1" applyFont="1" applyFill="1" applyBorder="1" applyAlignment="1">
      <alignment horizontal="center" vertical="center"/>
    </xf>
    <xf numFmtId="0" fontId="23" fillId="0" borderId="8" xfId="0" applyFont="1" applyBorder="1" applyAlignment="1">
      <alignment horizontal="justify" vertical="center"/>
    </xf>
    <xf numFmtId="0" fontId="23" fillId="0" borderId="1" xfId="0" applyFont="1" applyBorder="1" applyAlignment="1">
      <alignment horizontal="justify" vertical="center"/>
    </xf>
    <xf numFmtId="0" fontId="23" fillId="0" borderId="38" xfId="0" applyFont="1" applyBorder="1" applyAlignment="1">
      <alignment horizontal="justify" vertical="center"/>
    </xf>
    <xf numFmtId="166" fontId="23" fillId="0" borderId="25" xfId="1" applyNumberFormat="1" applyFont="1" applyBorder="1" applyAlignment="1">
      <alignment horizontal="center" vertical="center"/>
    </xf>
    <xf numFmtId="0" fontId="22" fillId="14" borderId="43" xfId="3" applyNumberFormat="1" applyFont="1" applyFill="1" applyBorder="1" applyAlignment="1">
      <alignment vertical="center"/>
    </xf>
    <xf numFmtId="0" fontId="22" fillId="14" borderId="38" xfId="3" applyNumberFormat="1" applyFont="1" applyFill="1" applyBorder="1" applyAlignment="1">
      <alignment vertical="center"/>
    </xf>
    <xf numFmtId="0" fontId="22" fillId="14" borderId="22" xfId="3" applyNumberFormat="1" applyFont="1" applyFill="1" applyBorder="1" applyAlignment="1">
      <alignment vertical="center"/>
    </xf>
    <xf numFmtId="0" fontId="30" fillId="0" borderId="8" xfId="0" applyFont="1" applyBorder="1" applyAlignment="1">
      <alignment horizontal="justify" vertical="center"/>
    </xf>
    <xf numFmtId="0" fontId="30" fillId="0" borderId="1" xfId="0" applyFont="1" applyBorder="1" applyAlignment="1">
      <alignment horizontal="justify" vertical="center"/>
    </xf>
    <xf numFmtId="0" fontId="30" fillId="0" borderId="38" xfId="0" applyFont="1" applyBorder="1" applyAlignment="1">
      <alignment horizontal="justify" vertical="center"/>
    </xf>
    <xf numFmtId="0" fontId="23" fillId="0" borderId="31" xfId="0" applyFont="1" applyBorder="1" applyAlignment="1">
      <alignment horizontal="justify" vertical="center"/>
    </xf>
    <xf numFmtId="0" fontId="23" fillId="0" borderId="26" xfId="0" applyFont="1" applyBorder="1" applyAlignment="1">
      <alignment horizontal="justify" vertical="center"/>
    </xf>
    <xf numFmtId="0" fontId="23" fillId="0" borderId="58" xfId="0" applyFont="1" applyBorder="1" applyAlignment="1">
      <alignment horizontal="justify" vertical="center"/>
    </xf>
    <xf numFmtId="166" fontId="23" fillId="0" borderId="33" xfId="1" applyNumberFormat="1" applyFont="1" applyBorder="1" applyAlignment="1">
      <alignment horizontal="center" vertical="center"/>
    </xf>
    <xf numFmtId="0" fontId="28" fillId="8" borderId="34" xfId="0" applyFont="1" applyFill="1" applyBorder="1" applyAlignment="1">
      <alignment horizontal="right" vertical="center"/>
    </xf>
    <xf numFmtId="166" fontId="28" fillId="8" borderId="16" xfId="0" applyNumberFormat="1" applyFont="1" applyFill="1" applyBorder="1" applyAlignment="1">
      <alignment vertical="center"/>
    </xf>
    <xf numFmtId="166" fontId="23" fillId="0" borderId="16" xfId="1" applyNumberFormat="1" applyFont="1" applyBorder="1" applyAlignment="1">
      <alignment horizontal="right" vertical="center" wrapText="1"/>
    </xf>
    <xf numFmtId="166" fontId="26" fillId="8" borderId="19" xfId="1" applyNumberFormat="1" applyFont="1" applyFill="1" applyBorder="1" applyAlignment="1">
      <alignment horizontal="center" vertical="center" wrapText="1"/>
    </xf>
    <xf numFmtId="0" fontId="26" fillId="7" borderId="18" xfId="0" applyFont="1" applyFill="1" applyBorder="1" applyAlignment="1">
      <alignment horizontal="center" vertical="center" wrapText="1"/>
    </xf>
    <xf numFmtId="0" fontId="26" fillId="7" borderId="19" xfId="0" applyFont="1" applyFill="1" applyBorder="1" applyAlignment="1">
      <alignment horizontal="center" vertical="center" wrapText="1"/>
    </xf>
    <xf numFmtId="0" fontId="25" fillId="10" borderId="47" xfId="0" applyFont="1" applyFill="1" applyBorder="1" applyAlignment="1">
      <alignment horizontal="center" vertical="center"/>
    </xf>
    <xf numFmtId="0" fontId="25" fillId="10" borderId="48" xfId="0" applyFont="1" applyFill="1" applyBorder="1" applyAlignment="1">
      <alignment horizontal="left" vertical="center"/>
    </xf>
    <xf numFmtId="3" fontId="25" fillId="10" borderId="24" xfId="1" applyNumberFormat="1" applyFont="1" applyFill="1" applyBorder="1" applyAlignment="1">
      <alignment horizontal="right" vertical="center"/>
    </xf>
    <xf numFmtId="0" fontId="25" fillId="11" borderId="49" xfId="0" applyFont="1" applyFill="1" applyBorder="1" applyAlignment="1">
      <alignment horizontal="center" vertical="center"/>
    </xf>
    <xf numFmtId="0" fontId="25" fillId="11" borderId="50" xfId="0" applyFont="1" applyFill="1" applyBorder="1" applyAlignment="1">
      <alignment horizontal="left" vertical="center"/>
    </xf>
    <xf numFmtId="3" fontId="25" fillId="11" borderId="25" xfId="1" applyNumberFormat="1" applyFont="1" applyFill="1" applyBorder="1" applyAlignment="1">
      <alignment horizontal="right" vertical="center"/>
    </xf>
    <xf numFmtId="0" fontId="29" fillId="12" borderId="49" xfId="0" applyFont="1" applyFill="1" applyBorder="1" applyAlignment="1">
      <alignment horizontal="center" vertical="center"/>
    </xf>
    <xf numFmtId="0" fontId="29" fillId="0" borderId="50" xfId="0" applyFont="1" applyBorder="1" applyAlignment="1">
      <alignment horizontal="left" vertical="center"/>
    </xf>
    <xf numFmtId="3" fontId="29" fillId="0" borderId="25" xfId="1" applyNumberFormat="1" applyFont="1" applyBorder="1" applyAlignment="1">
      <alignment horizontal="right" vertical="center"/>
    </xf>
    <xf numFmtId="0" fontId="29" fillId="0" borderId="49" xfId="0" applyFont="1" applyBorder="1" applyAlignment="1">
      <alignment horizontal="center" vertical="center"/>
    </xf>
    <xf numFmtId="0" fontId="25" fillId="10" borderId="25" xfId="0" applyFont="1" applyFill="1" applyBorder="1" applyAlignment="1">
      <alignment horizontal="center" vertical="center"/>
    </xf>
    <xf numFmtId="0" fontId="25" fillId="10" borderId="50" xfId="0" applyFont="1" applyFill="1" applyBorder="1" applyAlignment="1">
      <alignment vertical="center"/>
    </xf>
    <xf numFmtId="3" fontId="25" fillId="10" borderId="25" xfId="1" applyNumberFormat="1" applyFont="1" applyFill="1" applyBorder="1" applyAlignment="1">
      <alignment horizontal="right" vertical="center"/>
    </xf>
    <xf numFmtId="0" fontId="25" fillId="11" borderId="25" xfId="0" applyFont="1" applyFill="1" applyBorder="1" applyAlignment="1">
      <alignment horizontal="center" vertical="center"/>
    </xf>
    <xf numFmtId="0" fontId="25" fillId="11" borderId="50" xfId="0" applyFont="1" applyFill="1" applyBorder="1" applyAlignment="1">
      <alignment vertical="center"/>
    </xf>
    <xf numFmtId="0" fontId="29" fillId="12" borderId="50" xfId="0" applyFont="1" applyFill="1" applyBorder="1" applyAlignment="1">
      <alignment vertical="center"/>
    </xf>
    <xf numFmtId="0" fontId="30" fillId="12" borderId="25" xfId="0" applyFont="1" applyFill="1" applyBorder="1" applyAlignment="1">
      <alignment horizontal="center" vertical="center"/>
    </xf>
    <xf numFmtId="0" fontId="30" fillId="12" borderId="50" xfId="0" applyFont="1" applyFill="1" applyBorder="1" applyAlignment="1">
      <alignment vertical="center"/>
    </xf>
    <xf numFmtId="0" fontId="30" fillId="0" borderId="25" xfId="0" applyFont="1" applyBorder="1" applyAlignment="1">
      <alignment horizontal="center" vertical="center"/>
    </xf>
    <xf numFmtId="0" fontId="30" fillId="0" borderId="50" xfId="0" applyFont="1" applyBorder="1" applyAlignment="1">
      <alignment vertical="center"/>
    </xf>
    <xf numFmtId="0" fontId="30" fillId="12" borderId="49" xfId="0" applyFont="1" applyFill="1" applyBorder="1" applyAlignment="1">
      <alignment horizontal="center" vertical="center"/>
    </xf>
    <xf numFmtId="0" fontId="30" fillId="0" borderId="49" xfId="0" applyFont="1" applyBorder="1" applyAlignment="1">
      <alignment horizontal="center" vertical="center"/>
    </xf>
    <xf numFmtId="0" fontId="29" fillId="12" borderId="25" xfId="0" applyFont="1" applyFill="1" applyBorder="1" applyAlignment="1">
      <alignment horizontal="center" vertical="center"/>
    </xf>
    <xf numFmtId="0" fontId="29" fillId="0" borderId="25" xfId="0" applyFont="1" applyBorder="1" applyAlignment="1">
      <alignment horizontal="center" vertical="center"/>
    </xf>
    <xf numFmtId="0" fontId="29" fillId="0" borderId="50" xfId="0" applyFont="1" applyBorder="1" applyAlignment="1">
      <alignment vertical="center"/>
    </xf>
    <xf numFmtId="0" fontId="29" fillId="12" borderId="50" xfId="0" applyFont="1" applyFill="1" applyBorder="1" applyAlignment="1">
      <alignment horizontal="left" vertical="center"/>
    </xf>
    <xf numFmtId="0" fontId="29" fillId="12" borderId="33" xfId="0" applyFont="1" applyFill="1" applyBorder="1" applyAlignment="1">
      <alignment horizontal="center" vertical="center"/>
    </xf>
    <xf numFmtId="0" fontId="29" fillId="12" borderId="51" xfId="0" applyFont="1" applyFill="1" applyBorder="1" applyAlignment="1">
      <alignment vertical="center"/>
    </xf>
    <xf numFmtId="3" fontId="29" fillId="0" borderId="33" xfId="1" applyNumberFormat="1" applyFont="1" applyBorder="1" applyAlignment="1">
      <alignment horizontal="right" vertical="center"/>
    </xf>
    <xf numFmtId="0" fontId="26" fillId="8" borderId="17" xfId="0" applyFont="1" applyFill="1" applyBorder="1" applyAlignment="1">
      <alignment horizontal="right" vertical="center"/>
    </xf>
    <xf numFmtId="166" fontId="26" fillId="8" borderId="17" xfId="0" applyNumberFormat="1" applyFont="1" applyFill="1" applyBorder="1" applyAlignment="1">
      <alignment vertical="center"/>
    </xf>
    <xf numFmtId="0" fontId="26" fillId="7" borderId="14" xfId="0" applyFont="1" applyFill="1" applyBorder="1" applyAlignment="1">
      <alignment horizontal="center"/>
    </xf>
    <xf numFmtId="0" fontId="26" fillId="7" borderId="41" xfId="0" applyFont="1" applyFill="1" applyBorder="1" applyAlignment="1">
      <alignment horizontal="center"/>
    </xf>
    <xf numFmtId="166" fontId="29" fillId="13" borderId="22" xfId="1" applyNumberFormat="1" applyFont="1" applyFill="1" applyBorder="1" applyAlignment="1">
      <alignment vertical="center" wrapText="1"/>
    </xf>
    <xf numFmtId="170" fontId="29" fillId="13" borderId="25" xfId="5" applyNumberFormat="1" applyFont="1" applyFill="1" applyBorder="1" applyAlignment="1">
      <alignment vertical="center" wrapText="1"/>
    </xf>
    <xf numFmtId="170" fontId="29" fillId="13" borderId="33" xfId="5" applyNumberFormat="1" applyFont="1" applyFill="1" applyBorder="1" applyAlignment="1">
      <alignment vertical="center" wrapText="1"/>
    </xf>
    <xf numFmtId="166" fontId="29" fillId="13" borderId="59" xfId="1" applyNumberFormat="1" applyFont="1" applyFill="1" applyBorder="1" applyAlignment="1">
      <alignment vertical="center" wrapText="1"/>
    </xf>
    <xf numFmtId="0" fontId="26" fillId="8" borderId="16" xfId="0" applyFont="1" applyFill="1" applyBorder="1" applyAlignment="1">
      <alignment vertical="center"/>
    </xf>
    <xf numFmtId="166" fontId="26" fillId="8" borderId="17" xfId="1" applyNumberFormat="1" applyFont="1" applyFill="1" applyBorder="1" applyAlignment="1">
      <alignment vertical="center"/>
    </xf>
    <xf numFmtId="170" fontId="29" fillId="13" borderId="40" xfId="5" applyNumberFormat="1" applyFont="1" applyFill="1" applyBorder="1" applyAlignment="1">
      <alignment vertical="center" wrapText="1"/>
    </xf>
    <xf numFmtId="166" fontId="29" fillId="13" borderId="21" xfId="1" applyNumberFormat="1" applyFont="1" applyFill="1" applyBorder="1" applyAlignment="1">
      <alignment vertical="center" wrapText="1"/>
    </xf>
    <xf numFmtId="0" fontId="25" fillId="9" borderId="16" xfId="0" applyFont="1" applyFill="1" applyBorder="1" applyAlignment="1">
      <alignment vertical="center"/>
    </xf>
    <xf numFmtId="166" fontId="25" fillId="9" borderId="17" xfId="1" applyNumberFormat="1" applyFont="1" applyFill="1" applyBorder="1" applyAlignment="1">
      <alignment vertical="center"/>
    </xf>
    <xf numFmtId="0" fontId="25" fillId="9" borderId="15" xfId="0" applyFont="1" applyFill="1" applyBorder="1" applyAlignment="1">
      <alignment vertical="center"/>
    </xf>
    <xf numFmtId="166" fontId="25" fillId="9" borderId="16" xfId="1" applyNumberFormat="1" applyFont="1" applyFill="1" applyBorder="1" applyAlignment="1">
      <alignment vertical="center"/>
    </xf>
    <xf numFmtId="0" fontId="31" fillId="0" borderId="0" xfId="0" applyFont="1"/>
    <xf numFmtId="0" fontId="32" fillId="0" borderId="0" xfId="0" applyFont="1"/>
    <xf numFmtId="0" fontId="33" fillId="4" borderId="2" xfId="0" applyFont="1" applyFill="1" applyBorder="1" applyAlignment="1">
      <alignment horizontal="justify" vertical="center" wrapText="1"/>
    </xf>
    <xf numFmtId="166" fontId="33" fillId="4" borderId="2" xfId="1" applyNumberFormat="1" applyFont="1" applyFill="1" applyBorder="1" applyAlignment="1">
      <alignment horizontal="justify" vertical="center" wrapText="1"/>
    </xf>
    <xf numFmtId="0" fontId="34" fillId="5" borderId="16" xfId="0" applyFont="1" applyFill="1" applyBorder="1" applyAlignment="1">
      <alignment horizontal="center" vertical="center"/>
    </xf>
    <xf numFmtId="0" fontId="34" fillId="5" borderId="17" xfId="0" applyFont="1" applyFill="1" applyBorder="1" applyAlignment="1">
      <alignment horizontal="center" vertical="center"/>
    </xf>
    <xf numFmtId="0" fontId="34" fillId="4" borderId="16" xfId="0" applyFont="1" applyFill="1" applyBorder="1" applyAlignment="1">
      <alignment horizontal="left" vertical="center" indent="1"/>
    </xf>
    <xf numFmtId="0" fontId="30" fillId="4" borderId="24" xfId="0" applyFont="1" applyFill="1" applyBorder="1" applyAlignment="1">
      <alignment horizontal="left" vertical="center" indent="2"/>
    </xf>
    <xf numFmtId="0" fontId="30" fillId="4" borderId="25" xfId="0" applyFont="1" applyFill="1" applyBorder="1" applyAlignment="1">
      <alignment horizontal="left" vertical="center" indent="2"/>
    </xf>
    <xf numFmtId="0" fontId="30" fillId="4" borderId="60" xfId="0" applyFont="1" applyFill="1" applyBorder="1" applyAlignment="1">
      <alignment horizontal="left" vertical="center" indent="2"/>
    </xf>
    <xf numFmtId="0" fontId="30" fillId="13" borderId="15" xfId="0" applyFont="1" applyFill="1" applyBorder="1" applyAlignment="1">
      <alignment horizontal="left" vertical="center"/>
    </xf>
    <xf numFmtId="0" fontId="30" fillId="4" borderId="40" xfId="0" applyFont="1" applyFill="1" applyBorder="1" applyAlignment="1">
      <alignment horizontal="left" vertical="center" indent="2"/>
    </xf>
    <xf numFmtId="0" fontId="34" fillId="4" borderId="15" xfId="0" applyFont="1" applyFill="1" applyBorder="1" applyAlignment="1">
      <alignment horizontal="left" vertical="center" indent="1"/>
    </xf>
    <xf numFmtId="166" fontId="34" fillId="4" borderId="17" xfId="1" applyNumberFormat="1" applyFont="1" applyFill="1" applyBorder="1" applyAlignment="1">
      <alignment horizontal="justify" vertical="center" wrapText="1"/>
    </xf>
    <xf numFmtId="166" fontId="30" fillId="4" borderId="56" xfId="1" applyNumberFormat="1" applyFont="1" applyFill="1" applyBorder="1" applyAlignment="1">
      <alignment horizontal="justify" vertical="center" wrapText="1"/>
    </xf>
    <xf numFmtId="166" fontId="30" fillId="4" borderId="22" xfId="1" applyNumberFormat="1" applyFont="1" applyFill="1" applyBorder="1" applyAlignment="1">
      <alignment horizontal="justify" vertical="center" wrapText="1"/>
    </xf>
    <xf numFmtId="166" fontId="30" fillId="4" borderId="23" xfId="1" applyNumberFormat="1" applyFont="1" applyFill="1" applyBorder="1" applyAlignment="1">
      <alignment horizontal="justify" vertical="center" wrapText="1"/>
    </xf>
    <xf numFmtId="166" fontId="30" fillId="13" borderId="34" xfId="1" applyNumberFormat="1" applyFont="1" applyFill="1" applyBorder="1" applyAlignment="1">
      <alignment horizontal="justify" vertical="center" wrapText="1"/>
    </xf>
    <xf numFmtId="166" fontId="30" fillId="13" borderId="17" xfId="1" applyNumberFormat="1" applyFont="1" applyFill="1" applyBorder="1" applyAlignment="1">
      <alignment horizontal="justify" vertical="center" wrapText="1"/>
    </xf>
    <xf numFmtId="166" fontId="30" fillId="4" borderId="21" xfId="1" applyNumberFormat="1" applyFont="1" applyFill="1" applyBorder="1" applyAlignment="1">
      <alignment horizontal="justify" vertical="center" wrapText="1"/>
    </xf>
    <xf numFmtId="166" fontId="34" fillId="4" borderId="16" xfId="1" applyNumberFormat="1" applyFont="1" applyFill="1" applyBorder="1" applyAlignment="1">
      <alignment horizontal="justify" vertical="center" wrapText="1"/>
    </xf>
    <xf numFmtId="168" fontId="25" fillId="0" borderId="20" xfId="16" applyNumberFormat="1" applyFont="1" applyFill="1" applyBorder="1" applyAlignment="1">
      <alignment horizontal="center" vertical="center"/>
    </xf>
    <xf numFmtId="3" fontId="25" fillId="0" borderId="20" xfId="1" applyNumberFormat="1" applyFont="1" applyFill="1" applyBorder="1" applyAlignment="1">
      <alignment horizontal="right" vertical="center"/>
    </xf>
    <xf numFmtId="168" fontId="29" fillId="0" borderId="23" xfId="16" applyNumberFormat="1" applyFont="1" applyFill="1" applyBorder="1" applyAlignment="1">
      <alignment horizontal="center" vertical="center"/>
    </xf>
    <xf numFmtId="3" fontId="29" fillId="0" borderId="23" xfId="1" applyNumberFormat="1" applyFont="1" applyFill="1" applyBorder="1" applyAlignment="1">
      <alignment horizontal="right" vertical="center"/>
    </xf>
    <xf numFmtId="0" fontId="29" fillId="0" borderId="11" xfId="0" applyFont="1" applyFill="1" applyBorder="1" applyAlignment="1">
      <alignment vertical="center"/>
    </xf>
    <xf numFmtId="0" fontId="29" fillId="0" borderId="10" xfId="0" applyFont="1" applyFill="1" applyBorder="1" applyAlignment="1">
      <alignment horizontal="center" vertical="center"/>
    </xf>
    <xf numFmtId="168" fontId="29" fillId="0" borderId="22" xfId="16" applyNumberFormat="1" applyFont="1" applyFill="1" applyBorder="1" applyAlignment="1">
      <alignment horizontal="center" vertical="center"/>
    </xf>
    <xf numFmtId="3" fontId="29" fillId="0" borderId="22" xfId="1" applyNumberFormat="1" applyFont="1" applyFill="1" applyBorder="1" applyAlignment="1">
      <alignment horizontal="right" vertical="center"/>
    </xf>
    <xf numFmtId="0" fontId="29" fillId="0" borderId="9" xfId="0" applyFont="1" applyFill="1" applyBorder="1" applyAlignment="1">
      <alignment vertical="center"/>
    </xf>
    <xf numFmtId="0" fontId="29" fillId="0" borderId="8" xfId="0" applyFont="1" applyFill="1" applyBorder="1" applyAlignment="1">
      <alignment horizontal="center" vertical="center"/>
    </xf>
    <xf numFmtId="168" fontId="29" fillId="0" borderId="56" xfId="16" applyNumberFormat="1" applyFont="1" applyFill="1" applyBorder="1" applyAlignment="1">
      <alignment horizontal="center" vertical="center"/>
    </xf>
    <xf numFmtId="3" fontId="29" fillId="0" borderId="56" xfId="1" applyNumberFormat="1" applyFont="1" applyFill="1" applyBorder="1" applyAlignment="1">
      <alignment horizontal="right" vertical="center"/>
    </xf>
    <xf numFmtId="0" fontId="29" fillId="0" borderId="30" xfId="0" applyFont="1" applyFill="1" applyBorder="1" applyAlignment="1">
      <alignment horizontal="left" vertical="center"/>
    </xf>
    <xf numFmtId="0" fontId="29" fillId="0" borderId="29" xfId="0" applyFont="1" applyFill="1" applyBorder="1" applyAlignment="1">
      <alignment horizontal="center" vertical="center"/>
    </xf>
    <xf numFmtId="0" fontId="26" fillId="7" borderId="39" xfId="0" applyFont="1" applyFill="1" applyBorder="1" applyAlignment="1">
      <alignment horizontal="center" vertical="center" wrapText="1"/>
    </xf>
    <xf numFmtId="0" fontId="26" fillId="7" borderId="44" xfId="0" applyFont="1" applyFill="1" applyBorder="1" applyAlignment="1">
      <alignment horizontal="center" vertical="center" wrapText="1"/>
    </xf>
    <xf numFmtId="0" fontId="15" fillId="0" borderId="52" xfId="0" applyFont="1" applyBorder="1" applyAlignment="1">
      <alignment horizontal="center" vertical="center"/>
    </xf>
    <xf numFmtId="0" fontId="2" fillId="0" borderId="57" xfId="0" applyFont="1" applyBorder="1" applyAlignment="1">
      <alignment horizontal="left" vertical="center" wrapText="1"/>
    </xf>
    <xf numFmtId="0" fontId="2" fillId="0" borderId="43" xfId="0" applyFont="1" applyBorder="1" applyAlignment="1">
      <alignment horizontal="left" vertical="center" wrapText="1"/>
    </xf>
    <xf numFmtId="0" fontId="18" fillId="6" borderId="43" xfId="0" applyFont="1" applyFill="1" applyBorder="1" applyAlignment="1">
      <alignment horizontal="left" vertical="center" wrapText="1"/>
    </xf>
    <xf numFmtId="0" fontId="2" fillId="0" borderId="46" xfId="0" applyFont="1" applyBorder="1" applyAlignment="1">
      <alignment horizontal="left" vertical="center" wrapText="1"/>
    </xf>
    <xf numFmtId="0" fontId="4" fillId="0" borderId="15" xfId="0" applyFont="1" applyFill="1" applyBorder="1" applyAlignment="1">
      <alignment horizontal="left"/>
    </xf>
    <xf numFmtId="0" fontId="26" fillId="7" borderId="14" xfId="0" applyFont="1" applyFill="1" applyBorder="1" applyAlignment="1">
      <alignment horizontal="center" vertical="center" wrapText="1"/>
    </xf>
    <xf numFmtId="0" fontId="0" fillId="0" borderId="2" xfId="1" applyNumberFormat="1" applyFont="1" applyBorder="1"/>
    <xf numFmtId="0" fontId="0" fillId="0" borderId="2" xfId="0" applyNumberFormat="1" applyBorder="1"/>
    <xf numFmtId="0" fontId="15" fillId="0" borderId="0" xfId="0" applyFont="1"/>
    <xf numFmtId="49" fontId="0" fillId="0" borderId="0" xfId="0" applyNumberFormat="1" applyAlignment="1">
      <alignment horizontal="right"/>
    </xf>
    <xf numFmtId="171" fontId="0" fillId="0" borderId="1" xfId="19" applyNumberFormat="1" applyFont="1" applyBorder="1"/>
    <xf numFmtId="0" fontId="7" fillId="0" borderId="1" xfId="0" applyFont="1" applyBorder="1"/>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168" fontId="0" fillId="0" borderId="1" xfId="16" applyNumberFormat="1" applyFont="1" applyBorder="1"/>
    <xf numFmtId="168" fontId="7" fillId="0" borderId="1" xfId="16" applyNumberFormat="1" applyFont="1" applyBorder="1"/>
    <xf numFmtId="172" fontId="0" fillId="0" borderId="1" xfId="0" applyNumberFormat="1" applyBorder="1"/>
    <xf numFmtId="172" fontId="0" fillId="0" borderId="1" xfId="0" applyNumberFormat="1" applyFont="1" applyBorder="1"/>
    <xf numFmtId="172" fontId="7" fillId="0" borderId="1" xfId="0" applyNumberFormat="1" applyFont="1" applyBorder="1"/>
    <xf numFmtId="0" fontId="0" fillId="0" borderId="0" xfId="0" applyAlignment="1">
      <alignment wrapText="1"/>
    </xf>
    <xf numFmtId="0" fontId="37" fillId="7" borderId="1" xfId="0" applyFont="1" applyFill="1" applyBorder="1"/>
    <xf numFmtId="0" fontId="0" fillId="19" borderId="1" xfId="0" applyFill="1" applyBorder="1"/>
    <xf numFmtId="0" fontId="7" fillId="0" borderId="0" xfId="0" applyFont="1"/>
    <xf numFmtId="0" fontId="37" fillId="0" borderId="0" xfId="0" applyFont="1" applyFill="1"/>
    <xf numFmtId="0" fontId="7" fillId="17" borderId="1" xfId="0" applyFont="1" applyFill="1" applyBorder="1"/>
    <xf numFmtId="0" fontId="7" fillId="18" borderId="1" xfId="0" applyFont="1" applyFill="1" applyBorder="1"/>
    <xf numFmtId="0" fontId="0" fillId="0" borderId="1" xfId="0" applyFont="1" applyFill="1" applyBorder="1"/>
    <xf numFmtId="171" fontId="37" fillId="7" borderId="1" xfId="19" applyNumberFormat="1" applyFont="1" applyFill="1" applyBorder="1"/>
    <xf numFmtId="166" fontId="23" fillId="0" borderId="40" xfId="1" applyNumberFormat="1" applyFont="1" applyFill="1" applyBorder="1"/>
    <xf numFmtId="166" fontId="23" fillId="0" borderId="25" xfId="1" applyNumberFormat="1" applyFont="1" applyFill="1" applyBorder="1"/>
    <xf numFmtId="166" fontId="26" fillId="8" borderId="19" xfId="1" applyNumberFormat="1" applyFont="1" applyFill="1" applyBorder="1" applyAlignment="1">
      <alignment vertical="center"/>
    </xf>
    <xf numFmtId="166" fontId="23" fillId="0" borderId="1" xfId="1" applyNumberFormat="1" applyFont="1" applyBorder="1"/>
    <xf numFmtId="166" fontId="29" fillId="0" borderId="16" xfId="1" applyNumberFormat="1" applyFont="1" applyFill="1" applyBorder="1" applyAlignment="1">
      <alignment vertical="center"/>
    </xf>
    <xf numFmtId="173" fontId="37" fillId="7" borderId="1" xfId="19" applyNumberFormat="1" applyFont="1" applyFill="1" applyBorder="1"/>
    <xf numFmtId="171" fontId="7" fillId="18" borderId="1" xfId="19" applyNumberFormat="1" applyFont="1" applyFill="1" applyBorder="1"/>
    <xf numFmtId="171" fontId="0" fillId="0" borderId="1" xfId="19" applyNumberFormat="1" applyFont="1" applyFill="1" applyBorder="1"/>
    <xf numFmtId="171" fontId="7" fillId="17" borderId="1" xfId="19" applyNumberFormat="1" applyFont="1" applyFill="1" applyBorder="1"/>
    <xf numFmtId="3" fontId="7" fillId="18" borderId="1" xfId="19" applyNumberFormat="1" applyFont="1" applyFill="1" applyBorder="1"/>
    <xf numFmtId="3" fontId="0" fillId="0" borderId="1" xfId="19" applyNumberFormat="1" applyFont="1" applyBorder="1"/>
    <xf numFmtId="174" fontId="0" fillId="0" borderId="1" xfId="3" applyNumberFormat="1" applyFont="1" applyBorder="1"/>
    <xf numFmtId="3" fontId="23" fillId="13" borderId="45" xfId="1" applyNumberFormat="1" applyFont="1" applyFill="1" applyBorder="1" applyAlignment="1">
      <alignment horizontal="right" vertical="center" wrapText="1"/>
    </xf>
    <xf numFmtId="175" fontId="7" fillId="0" borderId="0" xfId="0" applyNumberFormat="1" applyFont="1"/>
    <xf numFmtId="175" fontId="0" fillId="0" borderId="0" xfId="0" applyNumberFormat="1"/>
    <xf numFmtId="0" fontId="7" fillId="19" borderId="1" xfId="0" applyFont="1" applyFill="1" applyBorder="1"/>
    <xf numFmtId="0" fontId="39" fillId="8" borderId="16" xfId="0" applyFont="1" applyFill="1" applyBorder="1" applyAlignment="1">
      <alignment horizontal="center" vertical="center" wrapText="1"/>
    </xf>
    <xf numFmtId="0" fontId="39" fillId="8" borderId="17" xfId="0" applyFont="1" applyFill="1" applyBorder="1" applyAlignment="1">
      <alignment horizontal="center" vertical="center" wrapText="1"/>
    </xf>
    <xf numFmtId="0" fontId="40" fillId="0" borderId="40" xfId="0" applyFont="1" applyBorder="1" applyAlignment="1">
      <alignment horizontal="center" vertical="center" wrapText="1"/>
    </xf>
    <xf numFmtId="0" fontId="40" fillId="0" borderId="21" xfId="0" applyFont="1" applyBorder="1" applyAlignment="1">
      <alignment vertical="center" wrapText="1"/>
    </xf>
    <xf numFmtId="4" fontId="41" fillId="0" borderId="21" xfId="1" applyNumberFormat="1" applyFont="1" applyBorder="1" applyAlignment="1">
      <alignment vertical="center" wrapText="1"/>
    </xf>
    <xf numFmtId="0" fontId="40" fillId="0" borderId="25" xfId="0" applyFont="1" applyBorder="1" applyAlignment="1">
      <alignment horizontal="center" vertical="center" wrapText="1"/>
    </xf>
    <xf numFmtId="0" fontId="40" fillId="0" borderId="22" xfId="0" applyFont="1" applyBorder="1" applyAlignment="1">
      <alignment vertical="center" wrapText="1"/>
    </xf>
    <xf numFmtId="4" fontId="41" fillId="0" borderId="22" xfId="1" applyNumberFormat="1" applyFont="1" applyBorder="1" applyAlignment="1">
      <alignment vertical="center" wrapText="1"/>
    </xf>
    <xf numFmtId="0" fontId="40" fillId="0" borderId="60" xfId="0" applyFont="1" applyBorder="1" applyAlignment="1">
      <alignment horizontal="center" vertical="center" wrapText="1"/>
    </xf>
    <xf numFmtId="0" fontId="40" fillId="0" borderId="23" xfId="0" applyFont="1" applyBorder="1" applyAlignment="1">
      <alignment vertical="center" wrapText="1"/>
    </xf>
    <xf numFmtId="4" fontId="41" fillId="0" borderId="23" xfId="1" applyNumberFormat="1" applyFont="1" applyBorder="1" applyAlignment="1">
      <alignment vertical="center" wrapText="1"/>
    </xf>
    <xf numFmtId="43" fontId="40" fillId="0" borderId="16" xfId="1" applyFont="1" applyBorder="1" applyAlignment="1">
      <alignment vertical="center" wrapText="1"/>
    </xf>
    <xf numFmtId="0" fontId="10" fillId="16" borderId="0" xfId="14" applyFont="1" applyFill="1" applyAlignment="1">
      <alignment vertical="center"/>
    </xf>
    <xf numFmtId="167" fontId="11" fillId="16" borderId="0" xfId="14" applyNumberFormat="1" applyFont="1" applyFill="1" applyAlignment="1">
      <alignment horizontal="right" vertical="center"/>
    </xf>
    <xf numFmtId="0" fontId="10" fillId="0" borderId="0" xfId="14" applyFont="1" applyAlignment="1">
      <alignment vertical="center"/>
    </xf>
    <xf numFmtId="167" fontId="9" fillId="0" borderId="0" xfId="14" applyNumberFormat="1" applyFont="1" applyAlignment="1">
      <alignment horizontal="right" vertical="center"/>
    </xf>
    <xf numFmtId="0" fontId="15" fillId="0" borderId="15" xfId="0" applyFont="1" applyBorder="1" applyAlignment="1">
      <alignment horizontal="center" vertical="center"/>
    </xf>
    <xf numFmtId="0" fontId="15" fillId="0" borderId="34" xfId="0" applyFont="1" applyBorder="1" applyAlignment="1">
      <alignment horizontal="center" vertical="center"/>
    </xf>
    <xf numFmtId="0" fontId="15" fillId="0" borderId="17" xfId="0" applyFont="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21" fillId="0" borderId="14" xfId="0" applyFont="1" applyBorder="1" applyAlignment="1">
      <alignment horizontal="center" vertical="center" wrapText="1"/>
    </xf>
    <xf numFmtId="0" fontId="21" fillId="0" borderId="39" xfId="0" applyFont="1" applyBorder="1" applyAlignment="1">
      <alignment horizontal="center" vertical="center" wrapText="1"/>
    </xf>
    <xf numFmtId="0" fontId="21" fillId="0" borderId="19" xfId="0" applyFont="1" applyBorder="1" applyAlignment="1">
      <alignment horizontal="center" vertical="center" wrapText="1"/>
    </xf>
    <xf numFmtId="170" fontId="27" fillId="13" borderId="52" xfId="5" applyNumberFormat="1" applyFont="1" applyFill="1" applyBorder="1" applyAlignment="1">
      <alignment horizontal="center" vertical="center" wrapText="1"/>
    </xf>
    <xf numFmtId="170" fontId="27" fillId="13" borderId="41" xfId="5" applyNumberFormat="1" applyFont="1" applyFill="1" applyBorder="1" applyAlignment="1">
      <alignment horizontal="center" vertical="center" wrapText="1"/>
    </xf>
    <xf numFmtId="170" fontId="27" fillId="13" borderId="44" xfId="5" applyNumberFormat="1" applyFont="1" applyFill="1" applyBorder="1" applyAlignment="1">
      <alignment horizontal="center" vertical="center" wrapText="1"/>
    </xf>
    <xf numFmtId="170" fontId="27" fillId="13" borderId="45" xfId="5" applyNumberFormat="1" applyFont="1" applyFill="1" applyBorder="1" applyAlignment="1">
      <alignment horizontal="center" vertical="center" wrapText="1"/>
    </xf>
    <xf numFmtId="0" fontId="28" fillId="8" borderId="15" xfId="0" applyFont="1" applyFill="1" applyBorder="1" applyAlignment="1">
      <alignment horizontal="center" vertical="center" wrapText="1"/>
    </xf>
    <xf numFmtId="0" fontId="28" fillId="8" borderId="17" xfId="0" applyFont="1" applyFill="1" applyBorder="1" applyAlignment="1">
      <alignment horizontal="center" vertical="center" wrapText="1"/>
    </xf>
    <xf numFmtId="0" fontId="28" fillId="8" borderId="52" xfId="0" applyFont="1" applyFill="1" applyBorder="1" applyAlignment="1">
      <alignment horizontal="center" vertical="center" wrapText="1"/>
    </xf>
    <xf numFmtId="0" fontId="28" fillId="8" borderId="41" xfId="0" applyFont="1" applyFill="1" applyBorder="1" applyAlignment="1">
      <alignment horizontal="center" vertical="center" wrapText="1"/>
    </xf>
    <xf numFmtId="0" fontId="28" fillId="8" borderId="34" xfId="0" applyFont="1" applyFill="1" applyBorder="1" applyAlignment="1">
      <alignment horizontal="center" vertical="center" wrapText="1"/>
    </xf>
    <xf numFmtId="170" fontId="27" fillId="13" borderId="0" xfId="5" applyNumberFormat="1" applyFont="1" applyFill="1" applyBorder="1" applyAlignment="1">
      <alignment horizontal="center" vertical="center" wrapText="1"/>
    </xf>
    <xf numFmtId="170" fontId="27" fillId="13" borderId="53" xfId="5" applyNumberFormat="1" applyFont="1" applyFill="1" applyBorder="1" applyAlignment="1">
      <alignment horizontal="center" vertical="center" wrapText="1"/>
    </xf>
    <xf numFmtId="170" fontId="27" fillId="13" borderId="18" xfId="5" applyNumberFormat="1" applyFont="1" applyFill="1" applyBorder="1" applyAlignment="1">
      <alignment horizontal="center" vertical="center" wrapText="1"/>
    </xf>
    <xf numFmtId="170" fontId="27" fillId="13" borderId="54" xfId="5" applyNumberFormat="1" applyFont="1" applyFill="1" applyBorder="1" applyAlignment="1">
      <alignment horizontal="center" vertical="center" wrapText="1"/>
    </xf>
    <xf numFmtId="170" fontId="27" fillId="13" borderId="20" xfId="5" applyNumberFormat="1" applyFont="1" applyFill="1" applyBorder="1" applyAlignment="1">
      <alignment horizontal="center" vertical="center" wrapText="1"/>
    </xf>
    <xf numFmtId="0" fontId="25" fillId="0" borderId="35" xfId="0" applyFont="1" applyFill="1" applyBorder="1" applyAlignment="1">
      <alignment horizontal="right" vertical="center"/>
    </xf>
    <xf numFmtId="0" fontId="25" fillId="0" borderId="36" xfId="0" applyFont="1" applyFill="1" applyBorder="1" applyAlignment="1">
      <alignment horizontal="right" vertical="center"/>
    </xf>
    <xf numFmtId="0" fontId="35" fillId="13" borderId="52" xfId="0" applyFont="1" applyFill="1" applyBorder="1" applyAlignment="1">
      <alignment horizontal="center" vertical="center"/>
    </xf>
    <xf numFmtId="0" fontId="35" fillId="13" borderId="53" xfId="0" applyFont="1" applyFill="1" applyBorder="1" applyAlignment="1">
      <alignment horizontal="center" vertical="center"/>
    </xf>
    <xf numFmtId="0" fontId="35" fillId="13" borderId="41" xfId="0" applyFont="1" applyFill="1" applyBorder="1" applyAlignment="1">
      <alignment horizontal="center" vertical="center"/>
    </xf>
    <xf numFmtId="0" fontId="36" fillId="13" borderId="18" xfId="0" applyFont="1" applyFill="1" applyBorder="1" applyAlignment="1">
      <alignment horizontal="center" vertical="center"/>
    </xf>
    <xf numFmtId="0" fontId="36" fillId="13" borderId="54" xfId="0" applyFont="1" applyFill="1" applyBorder="1" applyAlignment="1">
      <alignment horizontal="center" vertical="center"/>
    </xf>
    <xf numFmtId="0" fontId="36" fillId="13" borderId="20" xfId="0" applyFont="1" applyFill="1" applyBorder="1" applyAlignment="1">
      <alignment horizontal="center" vertical="center"/>
    </xf>
    <xf numFmtId="0" fontId="12" fillId="3" borderId="0" xfId="14" applyNumberFormat="1" applyFont="1" applyFill="1" applyBorder="1" applyAlignment="1" applyProtection="1">
      <alignment horizontal="center" wrapText="1"/>
    </xf>
    <xf numFmtId="0" fontId="12" fillId="0" borderId="0" xfId="14" applyNumberFormat="1" applyFont="1" applyFill="1" applyBorder="1" applyAlignment="1" applyProtection="1">
      <alignment horizontal="center" wrapText="1"/>
    </xf>
    <xf numFmtId="0" fontId="12" fillId="0" borderId="0" xfId="14" applyNumberFormat="1" applyFont="1" applyFill="1" applyBorder="1" applyAlignment="1" applyProtection="1">
      <alignment horizontal="center"/>
    </xf>
    <xf numFmtId="170" fontId="38" fillId="0" borderId="15" xfId="0" applyNumberFormat="1" applyFont="1" applyBorder="1" applyAlignment="1">
      <alignment horizontal="center" vertical="center" wrapText="1"/>
    </xf>
    <xf numFmtId="170" fontId="38" fillId="0" borderId="34" xfId="0" applyNumberFormat="1" applyFont="1" applyBorder="1" applyAlignment="1">
      <alignment horizontal="center" vertical="center" wrapText="1"/>
    </xf>
    <xf numFmtId="170" fontId="38" fillId="0" borderId="17" xfId="0" applyNumberFormat="1" applyFont="1" applyBorder="1" applyAlignment="1">
      <alignment horizontal="center" vertical="center" wrapText="1"/>
    </xf>
    <xf numFmtId="0" fontId="40" fillId="0" borderId="35" xfId="0" applyFont="1" applyBorder="1" applyAlignment="1">
      <alignment horizontal="right" vertical="center" wrapText="1"/>
    </xf>
    <xf numFmtId="0" fontId="40" fillId="0" borderId="61" xfId="0" applyFont="1" applyBorder="1" applyAlignment="1">
      <alignment horizontal="right" vertical="center" wrapText="1"/>
    </xf>
    <xf numFmtId="0" fontId="42" fillId="0" borderId="0" xfId="14" applyFont="1" applyAlignment="1">
      <alignment horizontal="center" vertical="center"/>
    </xf>
    <xf numFmtId="1" fontId="42" fillId="0" borderId="0" xfId="14" applyNumberFormat="1" applyFont="1" applyAlignment="1">
      <alignment horizontal="center" vertical="center"/>
    </xf>
    <xf numFmtId="0" fontId="28" fillId="8" borderId="15" xfId="14" applyFont="1" applyFill="1" applyBorder="1" applyAlignment="1">
      <alignment horizontal="center" vertical="center" wrapText="1"/>
    </xf>
    <xf numFmtId="0" fontId="28" fillId="8" borderId="17" xfId="14" applyFont="1" applyFill="1" applyBorder="1" applyAlignment="1">
      <alignment horizontal="center" vertical="center" wrapText="1"/>
    </xf>
    <xf numFmtId="0" fontId="43" fillId="20" borderId="16" xfId="0" applyFont="1" applyFill="1" applyBorder="1" applyAlignment="1">
      <alignment horizontal="center" vertical="center" wrapText="1"/>
    </xf>
    <xf numFmtId="0" fontId="43" fillId="20" borderId="17" xfId="0" applyFont="1" applyFill="1" applyBorder="1" applyAlignment="1">
      <alignment horizontal="center" vertical="center" wrapText="1"/>
    </xf>
    <xf numFmtId="0" fontId="0" fillId="13" borderId="0" xfId="0" applyFill="1"/>
    <xf numFmtId="0" fontId="44" fillId="21" borderId="19" xfId="0" applyFont="1" applyFill="1" applyBorder="1" applyAlignment="1">
      <alignment vertical="center" wrapText="1"/>
    </xf>
    <xf numFmtId="175" fontId="44" fillId="21" borderId="20" xfId="0" applyNumberFormat="1" applyFont="1" applyFill="1" applyBorder="1" applyAlignment="1">
      <alignment vertical="center" wrapText="1"/>
    </xf>
    <xf numFmtId="0" fontId="45" fillId="22" borderId="19" xfId="0" applyFont="1" applyFill="1" applyBorder="1" applyAlignment="1">
      <alignment vertical="center" wrapText="1"/>
    </xf>
    <xf numFmtId="175" fontId="45" fillId="22" borderId="20" xfId="0" applyNumberFormat="1" applyFont="1" applyFill="1" applyBorder="1" applyAlignment="1">
      <alignment vertical="center" wrapText="1"/>
    </xf>
    <xf numFmtId="0" fontId="45" fillId="0" borderId="19" xfId="0" applyFont="1" applyBorder="1" applyAlignment="1">
      <alignment vertical="center" wrapText="1"/>
    </xf>
    <xf numFmtId="175" fontId="45" fillId="0" borderId="20" xfId="0" applyNumberFormat="1" applyFont="1" applyBorder="1" applyAlignment="1">
      <alignment vertical="center" wrapText="1"/>
    </xf>
    <xf numFmtId="0" fontId="46" fillId="21" borderId="19" xfId="0" applyFont="1" applyFill="1" applyBorder="1" applyAlignment="1">
      <alignment vertical="center" wrapText="1"/>
    </xf>
    <xf numFmtId="175" fontId="46" fillId="21" borderId="20" xfId="0" applyNumberFormat="1" applyFont="1" applyFill="1" applyBorder="1" applyAlignment="1">
      <alignment vertical="center" wrapText="1"/>
    </xf>
    <xf numFmtId="0" fontId="47" fillId="23" borderId="19" xfId="0" applyFont="1" applyFill="1" applyBorder="1" applyAlignment="1">
      <alignment vertical="center" wrapText="1"/>
    </xf>
    <xf numFmtId="175" fontId="47" fillId="23" borderId="20" xfId="0" applyNumberFormat="1" applyFont="1" applyFill="1" applyBorder="1" applyAlignment="1">
      <alignment horizontal="center" vertical="center" wrapText="1"/>
    </xf>
  </cellXfs>
  <cellStyles count="20">
    <cellStyle name="Millares" xfId="1" builtinId="3"/>
    <cellStyle name="Millares 2" xfId="2" xr:uid="{00000000-0005-0000-0000-000001000000}"/>
    <cellStyle name="Millares 2 2" xfId="15" xr:uid="{00000000-0005-0000-0000-000002000000}"/>
    <cellStyle name="Millares 3" xfId="10" xr:uid="{00000000-0005-0000-0000-000003000000}"/>
    <cellStyle name="Millares 4" xfId="12" xr:uid="{00000000-0005-0000-0000-000004000000}"/>
    <cellStyle name="Moneda" xfId="19" builtinId="4"/>
    <cellStyle name="Moneda 2" xfId="3" xr:uid="{00000000-0005-0000-0000-000006000000}"/>
    <cellStyle name="Moneda 2 2" xfId="9" xr:uid="{00000000-0005-0000-0000-000007000000}"/>
    <cellStyle name="Moneda 2 3" xfId="13" xr:uid="{00000000-0005-0000-0000-000008000000}"/>
    <cellStyle name="Moneda 3" xfId="6" xr:uid="{00000000-0005-0000-0000-000009000000}"/>
    <cellStyle name="Moneda 4" xfId="11" xr:uid="{00000000-0005-0000-0000-00000A000000}"/>
    <cellStyle name="Moneda 5" xfId="18" xr:uid="{00000000-0005-0000-0000-00000B000000}"/>
    <cellStyle name="Normal" xfId="0" builtinId="0"/>
    <cellStyle name="Normal 2" xfId="4" xr:uid="{00000000-0005-0000-0000-00000D000000}"/>
    <cellStyle name="Normal 2 2" xfId="5" xr:uid="{00000000-0005-0000-0000-00000E000000}"/>
    <cellStyle name="Normal 2 3" xfId="7" xr:uid="{00000000-0005-0000-0000-00000F000000}"/>
    <cellStyle name="Normal 2 4" xfId="8" xr:uid="{00000000-0005-0000-0000-000010000000}"/>
    <cellStyle name="Normal 3" xfId="14" xr:uid="{00000000-0005-0000-0000-000011000000}"/>
    <cellStyle name="Normal_consolidado 2DA DE DICIEMBRE 05" xfId="17" xr:uid="{00000000-0005-0000-0000-000012000000}"/>
    <cellStyle name="Porcentaje" xfId="16"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pivotCacheDefinition" Target="pivotCache/pivotCacheDefinition2.xml"/><Relationship Id="rId50" Type="http://schemas.openxmlformats.org/officeDocument/2006/relationships/pivotCacheDefinition" Target="pivotCache/pivotCacheDefinition5.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pivotCacheDefinition" Target="pivotCache/pivotCacheDefinition3.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222948</xdr:colOff>
      <xdr:row>1</xdr:row>
      <xdr:rowOff>56523</xdr:rowOff>
    </xdr:from>
    <xdr:to>
      <xdr:col>1</xdr:col>
      <xdr:colOff>1015547</xdr:colOff>
      <xdr:row>1</xdr:row>
      <xdr:rowOff>613369</xdr:rowOff>
    </xdr:to>
    <xdr:pic>
      <xdr:nvPicPr>
        <xdr:cNvPr id="2" name="Imagen 1" descr="Sin título-1-01.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duotone>
            <a:prstClr val="black"/>
            <a:srgbClr val="7030A0">
              <a:tint val="45000"/>
              <a:satMod val="400000"/>
            </a:srgbClr>
          </a:duotone>
          <a:extLst>
            <a:ext uri="{28A0092B-C50C-407E-A947-70E740481C1C}">
              <a14:useLocalDpi xmlns:a14="http://schemas.microsoft.com/office/drawing/2010/main" val="0"/>
            </a:ext>
          </a:extLst>
        </a:blip>
        <a:stretch>
          <a:fillRect/>
        </a:stretch>
      </xdr:blipFill>
      <xdr:spPr>
        <a:xfrm>
          <a:off x="304591" y="260630"/>
          <a:ext cx="792599" cy="556846"/>
        </a:xfrm>
        <a:prstGeom prst="rect">
          <a:avLst/>
        </a:prstGeom>
      </xdr:spPr>
    </xdr:pic>
    <xdr:clientData/>
  </xdr:twoCellAnchor>
  <xdr:twoCellAnchor editAs="oneCell">
    <xdr:from>
      <xdr:col>1</xdr:col>
      <xdr:colOff>19887</xdr:colOff>
      <xdr:row>16</xdr:row>
      <xdr:rowOff>42905</xdr:rowOff>
    </xdr:from>
    <xdr:to>
      <xdr:col>5</xdr:col>
      <xdr:colOff>898071</xdr:colOff>
      <xdr:row>16</xdr:row>
      <xdr:rowOff>122464</xdr:rowOff>
    </xdr:to>
    <xdr:pic>
      <xdr:nvPicPr>
        <xdr:cNvPr id="3" name="1 Imagen" descr="post predial enero febrero-01.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a:xfrm flipV="1">
          <a:off x="101530" y="3839298"/>
          <a:ext cx="10688934" cy="79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3162300</xdr:colOff>
      <xdr:row>331</xdr:row>
      <xdr:rowOff>238125</xdr:rowOff>
    </xdr:from>
    <xdr:to>
      <xdr:col>2</xdr:col>
      <xdr:colOff>3162300</xdr:colOff>
      <xdr:row>332</xdr:row>
      <xdr:rowOff>57150</xdr:rowOff>
    </xdr:to>
    <xdr:pic>
      <xdr:nvPicPr>
        <xdr:cNvPr id="2" name="image01.png" descr="C:\Documents and Settings\mfv-dt\Configuración local\Archivos temporales de Internet\Content.IE5\G9YBWLQB\MC900434750[2].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3952875" y="63198375"/>
          <a:ext cx="0" cy="57150"/>
        </a:xfrm>
        <a:prstGeom prst="rect">
          <a:avLst/>
        </a:prstGeom>
        <a:noFill/>
      </xdr:spPr>
    </xdr:pic>
    <xdr:clientData fLocksWithSheet="0"/>
  </xdr:twoCellAnchor>
  <xdr:twoCellAnchor editAs="oneCell">
    <xdr:from>
      <xdr:col>1</xdr:col>
      <xdr:colOff>142875</xdr:colOff>
      <xdr:row>1</xdr:row>
      <xdr:rowOff>0</xdr:rowOff>
    </xdr:from>
    <xdr:to>
      <xdr:col>2</xdr:col>
      <xdr:colOff>484009</xdr:colOff>
      <xdr:row>3</xdr:row>
      <xdr:rowOff>239369</xdr:rowOff>
    </xdr:to>
    <xdr:pic>
      <xdr:nvPicPr>
        <xdr:cNvPr id="4" name="Imagen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8080" t="30407" r="27658" b="24233"/>
        <a:stretch/>
      </xdr:blipFill>
      <xdr:spPr>
        <a:xfrm>
          <a:off x="142875" y="0"/>
          <a:ext cx="484009" cy="7537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518816</xdr:colOff>
      <xdr:row>1</xdr:row>
      <xdr:rowOff>47062</xdr:rowOff>
    </xdr:from>
    <xdr:ext cx="444761" cy="676650"/>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87" t="30505" r="28268" b="24676"/>
        <a:stretch/>
      </xdr:blipFill>
      <xdr:spPr>
        <a:xfrm>
          <a:off x="1280816" y="237562"/>
          <a:ext cx="444761" cy="6766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0</xdr:col>
      <xdr:colOff>755650</xdr:colOff>
      <xdr:row>0</xdr:row>
      <xdr:rowOff>948718</xdr:rowOff>
    </xdr:to>
    <xdr:pic>
      <xdr:nvPicPr>
        <xdr:cNvPr id="3" name="Imagen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76200"/>
          <a:ext cx="679450" cy="87251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3162300</xdr:colOff>
      <xdr:row>331</xdr:row>
      <xdr:rowOff>238125</xdr:rowOff>
    </xdr:from>
    <xdr:to>
      <xdr:col>2</xdr:col>
      <xdr:colOff>3162300</xdr:colOff>
      <xdr:row>332</xdr:row>
      <xdr:rowOff>57150</xdr:rowOff>
    </xdr:to>
    <xdr:pic>
      <xdr:nvPicPr>
        <xdr:cNvPr id="2" name="image01.png" descr="C:\Documents and Settings\mfv-dt\Configuración local\Archivos temporales de Internet\Content.IE5\G9YBWLQB\MC900434750[2].png">
          <a:extLst>
            <a:ext uri="{FF2B5EF4-FFF2-40B4-BE49-F238E27FC236}">
              <a16:creationId xmlns:a16="http://schemas.microsoft.com/office/drawing/2014/main" id="{00000000-0008-0000-2000-000002000000}"/>
            </a:ext>
          </a:extLst>
        </xdr:cNvPr>
        <xdr:cNvPicPr preferRelativeResize="0"/>
      </xdr:nvPicPr>
      <xdr:blipFill>
        <a:blip xmlns:r="http://schemas.openxmlformats.org/officeDocument/2006/relationships" r:embed="rId1" cstate="print"/>
        <a:stretch>
          <a:fillRect/>
        </a:stretch>
      </xdr:blipFill>
      <xdr:spPr>
        <a:xfrm>
          <a:off x="4019550" y="76266675"/>
          <a:ext cx="0" cy="57150"/>
        </a:xfrm>
        <a:prstGeom prst="rect">
          <a:avLst/>
        </a:prstGeom>
        <a:noFill/>
      </xdr:spPr>
    </xdr:pic>
    <xdr:clientData fLocksWithSheet="0"/>
  </xdr:twoCellAnchor>
  <xdr:twoCellAnchor editAs="oneCell">
    <xdr:from>
      <xdr:col>1</xdr:col>
      <xdr:colOff>142875</xdr:colOff>
      <xdr:row>1</xdr:row>
      <xdr:rowOff>0</xdr:rowOff>
    </xdr:from>
    <xdr:to>
      <xdr:col>1</xdr:col>
      <xdr:colOff>626884</xdr:colOff>
      <xdr:row>3</xdr:row>
      <xdr:rowOff>239369</xdr:rowOff>
    </xdr:to>
    <xdr:pic>
      <xdr:nvPicPr>
        <xdr:cNvPr id="3" name="Imagen 2">
          <a:extLst>
            <a:ext uri="{FF2B5EF4-FFF2-40B4-BE49-F238E27FC236}">
              <a16:creationId xmlns:a16="http://schemas.microsoft.com/office/drawing/2014/main" id="{00000000-0008-0000-2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8080" t="30407" r="27658" b="24233"/>
        <a:stretch/>
      </xdr:blipFill>
      <xdr:spPr>
        <a:xfrm>
          <a:off x="190500" y="66675"/>
          <a:ext cx="484009" cy="7537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142875</xdr:colOff>
      <xdr:row>1</xdr:row>
      <xdr:rowOff>0</xdr:rowOff>
    </xdr:from>
    <xdr:to>
      <xdr:col>1</xdr:col>
      <xdr:colOff>626884</xdr:colOff>
      <xdr:row>3</xdr:row>
      <xdr:rowOff>232794</xdr:rowOff>
    </xdr:to>
    <xdr:pic>
      <xdr:nvPicPr>
        <xdr:cNvPr id="4" name="Imagen 3">
          <a:extLst>
            <a:ext uri="{FF2B5EF4-FFF2-40B4-BE49-F238E27FC236}">
              <a16:creationId xmlns:a16="http://schemas.microsoft.com/office/drawing/2014/main" id="{00000000-0008-0000-21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080" t="30407" r="27658" b="24233"/>
        <a:stretch/>
      </xdr:blipFill>
      <xdr:spPr>
        <a:xfrm>
          <a:off x="190500" y="66675"/>
          <a:ext cx="484009" cy="7537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142875</xdr:colOff>
      <xdr:row>1</xdr:row>
      <xdr:rowOff>0</xdr:rowOff>
    </xdr:from>
    <xdr:to>
      <xdr:col>1</xdr:col>
      <xdr:colOff>626884</xdr:colOff>
      <xdr:row>3</xdr:row>
      <xdr:rowOff>239369</xdr:rowOff>
    </xdr:to>
    <xdr:pic>
      <xdr:nvPicPr>
        <xdr:cNvPr id="2" name="Imagen 1">
          <a:extLst>
            <a:ext uri="{FF2B5EF4-FFF2-40B4-BE49-F238E27FC236}">
              <a16:creationId xmlns:a16="http://schemas.microsoft.com/office/drawing/2014/main" id="{00000000-0008-0000-2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080" t="30407" r="27658" b="24233"/>
        <a:stretch/>
      </xdr:blipFill>
      <xdr:spPr>
        <a:xfrm>
          <a:off x="190500" y="66675"/>
          <a:ext cx="484009" cy="7537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142875</xdr:colOff>
      <xdr:row>1</xdr:row>
      <xdr:rowOff>0</xdr:rowOff>
    </xdr:from>
    <xdr:to>
      <xdr:col>1</xdr:col>
      <xdr:colOff>626884</xdr:colOff>
      <xdr:row>3</xdr:row>
      <xdr:rowOff>232794</xdr:rowOff>
    </xdr:to>
    <xdr:pic>
      <xdr:nvPicPr>
        <xdr:cNvPr id="2" name="Imagen 1">
          <a:extLst>
            <a:ext uri="{FF2B5EF4-FFF2-40B4-BE49-F238E27FC236}">
              <a16:creationId xmlns:a16="http://schemas.microsoft.com/office/drawing/2014/main" id="{00000000-0008-0000-2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080" t="30407" r="27658" b="24233"/>
        <a:stretch/>
      </xdr:blipFill>
      <xdr:spPr>
        <a:xfrm>
          <a:off x="200025" y="57150"/>
          <a:ext cx="484009" cy="76619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142875</xdr:colOff>
      <xdr:row>1</xdr:row>
      <xdr:rowOff>0</xdr:rowOff>
    </xdr:from>
    <xdr:to>
      <xdr:col>1</xdr:col>
      <xdr:colOff>626884</xdr:colOff>
      <xdr:row>4</xdr:row>
      <xdr:rowOff>1019</xdr:rowOff>
    </xdr:to>
    <xdr:pic>
      <xdr:nvPicPr>
        <xdr:cNvPr id="2" name="Imagen 1">
          <a:extLst>
            <a:ext uri="{FF2B5EF4-FFF2-40B4-BE49-F238E27FC236}">
              <a16:creationId xmlns:a16="http://schemas.microsoft.com/office/drawing/2014/main" id="{00000000-0008-0000-2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080" t="30407" r="27658" b="24233"/>
        <a:stretch/>
      </xdr:blipFill>
      <xdr:spPr>
        <a:xfrm>
          <a:off x="304800" y="200025"/>
          <a:ext cx="484009" cy="76619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142875</xdr:colOff>
      <xdr:row>1</xdr:row>
      <xdr:rowOff>0</xdr:rowOff>
    </xdr:from>
    <xdr:to>
      <xdr:col>2</xdr:col>
      <xdr:colOff>398284</xdr:colOff>
      <xdr:row>3</xdr:row>
      <xdr:rowOff>248894</xdr:rowOff>
    </xdr:to>
    <xdr:pic>
      <xdr:nvPicPr>
        <xdr:cNvPr id="4" name="Imagen 3">
          <a:extLst>
            <a:ext uri="{FF2B5EF4-FFF2-40B4-BE49-F238E27FC236}">
              <a16:creationId xmlns:a16="http://schemas.microsoft.com/office/drawing/2014/main" id="{00000000-0008-0000-27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080" t="30407" r="27658" b="24233"/>
        <a:stretch/>
      </xdr:blipFill>
      <xdr:spPr>
        <a:xfrm>
          <a:off x="180975" y="47625"/>
          <a:ext cx="484009" cy="76324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0</xdr:col>
      <xdr:colOff>711201</xdr:colOff>
      <xdr:row>1</xdr:row>
      <xdr:rowOff>499659</xdr:rowOff>
    </xdr:to>
    <xdr:pic>
      <xdr:nvPicPr>
        <xdr:cNvPr id="3" name="Imagen 2" descr="Sin título-1-01.png">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cstate="print">
          <a:duotone>
            <a:prstClr val="black"/>
            <a:srgbClr val="7030A0">
              <a:tint val="45000"/>
              <a:satMod val="400000"/>
            </a:srgbClr>
          </a:duotone>
          <a:extLst>
            <a:ext uri="{28A0092B-C50C-407E-A947-70E740481C1C}">
              <a14:useLocalDpi xmlns:a14="http://schemas.microsoft.com/office/drawing/2010/main" val="0"/>
            </a:ext>
          </a:extLst>
        </a:blip>
        <a:stretch>
          <a:fillRect/>
        </a:stretch>
      </xdr:blipFill>
      <xdr:spPr>
        <a:xfrm>
          <a:off x="1" y="184150"/>
          <a:ext cx="711200" cy="499659"/>
        </a:xfrm>
        <a:prstGeom prst="rect">
          <a:avLst/>
        </a:prstGeom>
      </xdr:spPr>
    </xdr:pic>
    <xdr:clientData/>
  </xdr:twoCellAnchor>
  <xdr:twoCellAnchor editAs="oneCell">
    <xdr:from>
      <xdr:col>0</xdr:col>
      <xdr:colOff>0</xdr:colOff>
      <xdr:row>15</xdr:row>
      <xdr:rowOff>184149</xdr:rowOff>
    </xdr:from>
    <xdr:to>
      <xdr:col>5</xdr:col>
      <xdr:colOff>25400</xdr:colOff>
      <xdr:row>16</xdr:row>
      <xdr:rowOff>114300</xdr:rowOff>
    </xdr:to>
    <xdr:pic>
      <xdr:nvPicPr>
        <xdr:cNvPr id="4" name="1 Imagen" descr="post predial enero febrero-01.png">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a:xfrm flipV="1">
          <a:off x="0" y="3295649"/>
          <a:ext cx="10661650" cy="1143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276225</xdr:colOff>
      <xdr:row>1</xdr:row>
      <xdr:rowOff>34713</xdr:rowOff>
    </xdr:from>
    <xdr:to>
      <xdr:col>1</xdr:col>
      <xdr:colOff>1000125</xdr:colOff>
      <xdr:row>1</xdr:row>
      <xdr:rowOff>543295</xdr:rowOff>
    </xdr:to>
    <xdr:pic>
      <xdr:nvPicPr>
        <xdr:cNvPr id="2" name="Imagen 1" descr="Sin título-1-01.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duotone>
            <a:prstClr val="black"/>
            <a:srgbClr val="7030A0">
              <a:tint val="45000"/>
              <a:satMod val="400000"/>
            </a:srgbClr>
          </a:duotone>
          <a:extLst>
            <a:ext uri="{28A0092B-C50C-407E-A947-70E740481C1C}">
              <a14:useLocalDpi xmlns:a14="http://schemas.microsoft.com/office/drawing/2010/main" val="0"/>
            </a:ext>
          </a:extLst>
        </a:blip>
        <a:stretch>
          <a:fillRect/>
        </a:stretch>
      </xdr:blipFill>
      <xdr:spPr>
        <a:xfrm>
          <a:off x="361950" y="234738"/>
          <a:ext cx="723900" cy="508582"/>
        </a:xfrm>
        <a:prstGeom prst="rect">
          <a:avLst/>
        </a:prstGeom>
      </xdr:spPr>
    </xdr:pic>
    <xdr:clientData/>
  </xdr:twoCellAnchor>
  <xdr:twoCellAnchor editAs="oneCell">
    <xdr:from>
      <xdr:col>0</xdr:col>
      <xdr:colOff>76200</xdr:colOff>
      <xdr:row>6</xdr:row>
      <xdr:rowOff>38096</xdr:rowOff>
    </xdr:from>
    <xdr:to>
      <xdr:col>6</xdr:col>
      <xdr:colOff>9525</xdr:colOff>
      <xdr:row>6</xdr:row>
      <xdr:rowOff>114299</xdr:rowOff>
    </xdr:to>
    <xdr:pic>
      <xdr:nvPicPr>
        <xdr:cNvPr id="3" name="1 Imagen" descr="post predial enero febrero-01.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a:xfrm flipV="1">
          <a:off x="76200" y="2343146"/>
          <a:ext cx="7172325" cy="762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38097</xdr:rowOff>
    </xdr:from>
    <xdr:to>
      <xdr:col>4</xdr:col>
      <xdr:colOff>0</xdr:colOff>
      <xdr:row>6</xdr:row>
      <xdr:rowOff>83816</xdr:rowOff>
    </xdr:to>
    <xdr:pic>
      <xdr:nvPicPr>
        <xdr:cNvPr id="3" name="1 Imagen" descr="post predial enero febrero-0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a:xfrm flipV="1">
          <a:off x="180975" y="2066922"/>
          <a:ext cx="6105525" cy="45719"/>
        </a:xfrm>
        <a:prstGeom prst="rect">
          <a:avLst/>
        </a:prstGeom>
      </xdr:spPr>
    </xdr:pic>
    <xdr:clientData/>
  </xdr:twoCellAnchor>
  <xdr:twoCellAnchor editAs="oneCell">
    <xdr:from>
      <xdr:col>1</xdr:col>
      <xdr:colOff>238125</xdr:colOff>
      <xdr:row>1</xdr:row>
      <xdr:rowOff>38100</xdr:rowOff>
    </xdr:from>
    <xdr:to>
      <xdr:col>1</xdr:col>
      <xdr:colOff>962025</xdr:colOff>
      <xdr:row>1</xdr:row>
      <xdr:rowOff>546682</xdr:rowOff>
    </xdr:to>
    <xdr:pic>
      <xdr:nvPicPr>
        <xdr:cNvPr id="4" name="Imagen 3" descr="Sin título-1-01.pn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duotone>
            <a:prstClr val="black"/>
            <a:srgbClr val="7030A0">
              <a:tint val="45000"/>
              <a:satMod val="400000"/>
            </a:srgbClr>
          </a:duotone>
          <a:extLst>
            <a:ext uri="{28A0092B-C50C-407E-A947-70E740481C1C}">
              <a14:useLocalDpi xmlns:a14="http://schemas.microsoft.com/office/drawing/2010/main" val="0"/>
            </a:ext>
          </a:extLst>
        </a:blip>
        <a:stretch>
          <a:fillRect/>
        </a:stretch>
      </xdr:blipFill>
      <xdr:spPr>
        <a:xfrm>
          <a:off x="419100" y="238125"/>
          <a:ext cx="723900" cy="5085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161192</xdr:colOff>
      <xdr:row>1</xdr:row>
      <xdr:rowOff>43962</xdr:rowOff>
    </xdr:from>
    <xdr:to>
      <xdr:col>1</xdr:col>
      <xdr:colOff>953791</xdr:colOff>
      <xdr:row>1</xdr:row>
      <xdr:rowOff>600808</xdr:rowOff>
    </xdr:to>
    <xdr:pic>
      <xdr:nvPicPr>
        <xdr:cNvPr id="2" name="Imagen 1" descr="Sin título-1-01.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duotone>
            <a:prstClr val="black"/>
            <a:srgbClr val="7030A0">
              <a:tint val="45000"/>
              <a:satMod val="400000"/>
            </a:srgbClr>
          </a:duotone>
          <a:extLst>
            <a:ext uri="{28A0092B-C50C-407E-A947-70E740481C1C}">
              <a14:useLocalDpi xmlns:a14="http://schemas.microsoft.com/office/drawing/2010/main" val="0"/>
            </a:ext>
          </a:extLst>
        </a:blip>
        <a:stretch>
          <a:fillRect/>
        </a:stretch>
      </xdr:blipFill>
      <xdr:spPr>
        <a:xfrm>
          <a:off x="249115" y="263770"/>
          <a:ext cx="792599" cy="556846"/>
        </a:xfrm>
        <a:prstGeom prst="rect">
          <a:avLst/>
        </a:prstGeom>
      </xdr:spPr>
    </xdr:pic>
    <xdr:clientData/>
  </xdr:twoCellAnchor>
  <xdr:twoCellAnchor editAs="oneCell">
    <xdr:from>
      <xdr:col>1</xdr:col>
      <xdr:colOff>14654</xdr:colOff>
      <xdr:row>16</xdr:row>
      <xdr:rowOff>58612</xdr:rowOff>
    </xdr:from>
    <xdr:to>
      <xdr:col>11</xdr:col>
      <xdr:colOff>14654</xdr:colOff>
      <xdr:row>16</xdr:row>
      <xdr:rowOff>161191</xdr:rowOff>
    </xdr:to>
    <xdr:pic>
      <xdr:nvPicPr>
        <xdr:cNvPr id="3" name="1 Imagen" descr="post predial enero febrero-01.pn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a:xfrm flipV="1">
          <a:off x="102577" y="6389074"/>
          <a:ext cx="12470423" cy="1025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76200</xdr:colOff>
      <xdr:row>12</xdr:row>
      <xdr:rowOff>38094</xdr:rowOff>
    </xdr:from>
    <xdr:ext cx="9191625" cy="57156"/>
    <xdr:pic>
      <xdr:nvPicPr>
        <xdr:cNvPr id="3" name="1 Imagen" descr="post predial enero febrero-01.pn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a:xfrm flipV="1">
          <a:off x="76200" y="3952869"/>
          <a:ext cx="9191625" cy="57156"/>
        </a:xfrm>
        <a:prstGeom prst="rect">
          <a:avLst/>
        </a:prstGeom>
      </xdr:spPr>
    </xdr:pic>
    <xdr:clientData/>
  </xdr:oneCellAnchor>
  <xdr:oneCellAnchor>
    <xdr:from>
      <xdr:col>0</xdr:col>
      <xdr:colOff>76200</xdr:colOff>
      <xdr:row>6</xdr:row>
      <xdr:rowOff>19044</xdr:rowOff>
    </xdr:from>
    <xdr:ext cx="9191625" cy="57156"/>
    <xdr:pic>
      <xdr:nvPicPr>
        <xdr:cNvPr id="4" name="1 Imagen" descr="post predial enero febrero-01.png">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a:xfrm flipV="1">
          <a:off x="76200" y="1876419"/>
          <a:ext cx="9191625" cy="5715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136071</xdr:colOff>
      <xdr:row>1</xdr:row>
      <xdr:rowOff>11340</xdr:rowOff>
    </xdr:from>
    <xdr:to>
      <xdr:col>1</xdr:col>
      <xdr:colOff>620080</xdr:colOff>
      <xdr:row>4</xdr:row>
      <xdr:rowOff>965</xdr:rowOff>
    </xdr:to>
    <xdr:pic>
      <xdr:nvPicPr>
        <xdr:cNvPr id="9" name="Imagen 8">
          <a:extLst>
            <a:ext uri="{FF2B5EF4-FFF2-40B4-BE49-F238E27FC236}">
              <a16:creationId xmlns:a16="http://schemas.microsoft.com/office/drawing/2014/main" id="{00000000-0008-0000-05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080" t="30407" r="27658" b="24233"/>
        <a:stretch/>
      </xdr:blipFill>
      <xdr:spPr>
        <a:xfrm>
          <a:off x="249464" y="90715"/>
          <a:ext cx="484009" cy="7661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323850</xdr:colOff>
      <xdr:row>1</xdr:row>
      <xdr:rowOff>9525</xdr:rowOff>
    </xdr:from>
    <xdr:to>
      <xdr:col>1</xdr:col>
      <xdr:colOff>807859</xdr:colOff>
      <xdr:row>3</xdr:row>
      <xdr:rowOff>261369</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080" t="30407" r="27658" b="24233"/>
        <a:stretch/>
      </xdr:blipFill>
      <xdr:spPr>
        <a:xfrm>
          <a:off x="1085850" y="209550"/>
          <a:ext cx="484009" cy="76619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447675</xdr:colOff>
      <xdr:row>0</xdr:row>
      <xdr:rowOff>19050</xdr:rowOff>
    </xdr:from>
    <xdr:to>
      <xdr:col>1</xdr:col>
      <xdr:colOff>931684</xdr:colOff>
      <xdr:row>3</xdr:row>
      <xdr:rowOff>242319</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080" t="30407" r="27658" b="24233"/>
        <a:stretch/>
      </xdr:blipFill>
      <xdr:spPr>
        <a:xfrm>
          <a:off x="495300" y="19050"/>
          <a:ext cx="484009" cy="7661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142875</xdr:colOff>
      <xdr:row>1</xdr:row>
      <xdr:rowOff>9525</xdr:rowOff>
    </xdr:from>
    <xdr:to>
      <xdr:col>2</xdr:col>
      <xdr:colOff>264934</xdr:colOff>
      <xdr:row>3</xdr:row>
      <xdr:rowOff>248894</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080" t="30407" r="27658" b="24233"/>
        <a:stretch/>
      </xdr:blipFill>
      <xdr:spPr>
        <a:xfrm>
          <a:off x="361950" y="209550"/>
          <a:ext cx="484009" cy="75371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agarciag/Downloads/Presupuesto%202019%20ULTIMO%2015%20ENE%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agarciag/Downloads/Presupuesto%202019%20ULTIMO%2015%20ENE%20(1).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D:\Presupuesto%20de%20Egresos%20para%20el%20Ejercicio%20Fiscal%202019.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agarciag/Downloads/Presupuesto%202019%20ULTIMO%2015%20ENE%20(1).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file:///D:\Presupuesto%20de%20Egresos%20para%20el%20Ejercicio%20Fiscal%202019.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file:///D:\Presupuesto%20de%20Egresos%20para%20el%20Ejercicio%20Fiscal%202019.xlsx"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2" Type="http://schemas.openxmlformats.org/officeDocument/2006/relationships/externalLinkPath" Target="file:///D:\Presupuesto%20de%20Egresos%20para%20el%20Ejercicio%20Fiscal%202019.xlsx" TargetMode="External"/><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braham Garcia Galvan" refreshedDate="43480.642752777778" createdVersion="6" refreshedVersion="5" minRefreshableVersion="3" recordCount="1382" xr:uid="{00000000-000A-0000-FFFF-FFFF06000000}">
  <cacheSource type="worksheet">
    <worksheetSource ref="B5:V1387" sheet="SOLICITUDES TOTALES" r:id="rId2"/>
  </cacheSource>
  <cacheFields count="21">
    <cacheField name="CONS" numFmtId="0">
      <sharedItems containsSemiMixedTypes="0" containsString="0" containsNumber="1" containsInteger="1" minValue="1" maxValue="1386"/>
    </cacheField>
    <cacheField name="UNIDAD RESPONSABLE" numFmtId="0">
      <sharedItems count="13">
        <s v="01 PRESIDENCIA"/>
        <s v="02 JEFATURA DE GABINETE"/>
        <s v="03 COMISARÍA"/>
        <s v="04 SINDICATURA"/>
        <s v="05 SECRETARÍA DEL AYUNTAMIENTO"/>
        <s v="06 TESORERÍA"/>
        <s v="07 CONTRALORÍA"/>
        <s v="08 SERVICIOS MUNICIPALES"/>
        <s v="09 ADMINISTRACIÓN E INNOVACIÓN GUBERNAMENTAL"/>
        <s v="10 DESARROLLO ECONÓMICO"/>
        <s v="11 GESTIÓN INTEGRAL DE LA CIUDAD"/>
        <s v="12 OBRAS PÚBLICAS"/>
        <s v="13 CONSTRUCCIÓN DE LA COMUNIDAD"/>
      </sharedItems>
    </cacheField>
    <cacheField name="FIN" numFmtId="0">
      <sharedItems containsNonDate="0" containsString="0" containsBlank="1"/>
    </cacheField>
    <cacheField name="DIRECCIÓN" numFmtId="0">
      <sharedItems count="56">
        <s v="PRESIDENCIA"/>
        <s v="RELACIONES PUBLICAS, PROTOCOLO Y EVENTOS"/>
        <s v="COORDINACION DE ANALISIS ESTRATEGICO Y COMUNICACION"/>
        <s v="JEFATURA DE GABINETE"/>
        <s v="DIRECCION DE PROYECTOS ESTRATEGICOS"/>
        <s v="DIRECCION DE TRANSPARENCIA Y BUENAS PRACTICAS"/>
        <s v="COMISARIA GENERAL DE SEGURIDAD PUBLICA"/>
        <s v="DIRECCION DE JUZGADOS MUNICIPALES"/>
        <s v="SINDICATURA DEL AYUNTAMIENTO"/>
        <s v="DIRECCION JURIDICO CONTENCIOSO"/>
        <s v="DIRECCION JURIDICO CONSULTIVO"/>
        <s v="SECRETARIA DEL AYUNTAMIENTO"/>
        <s v="COORDINACION MUNICIPAL DE PROTECCION CIVIL Y BOMBEROS"/>
        <s v="TESORERIA MUNICIPAL"/>
        <s v="DIRECCION DE INGRESOS"/>
        <s v="CONTRALORIA CIUDADANA"/>
        <s v="DIRECCION DE GESTION INTEGRAL DEL AGUA Y DRENAJE"/>
        <s v="DIRECCION DE ALUMBRADO PUBLICO"/>
        <s v="DIRECCION DE CEMENTERIOS"/>
        <s v="DIRECCION DE MEJORAMIENTO URBANO"/>
        <s v="DIRECCION DE MERCADOS"/>
        <s v="DIRECCION DE PARQUES Y JARDINES"/>
        <s v="DIRECCION DE PAVIMENTOS"/>
        <s v="DIRECCION DE TIANGUIS Y COMERCIO EN ESPACIOS ABIERTOS"/>
        <s v="DIRECCION DE ASEO PUBLICO"/>
        <s v="DIRECCION DE RASTRO MUNICIPAL"/>
        <s v="COORDINACION GENERAL DE SERVICIOS MUNICIPALES"/>
        <s v="DIRECCION DE SOCIALIZACION Y PROYECTOS"/>
        <s v="DIRECCION DE INNOVACION GUBERNAMENTAL"/>
        <s v="DIRECCION DE ADMINISTRACION"/>
        <s v="DIRECCION DE ADQUISICIONES"/>
        <s v="DIRECCION DE RECURSOS HUMANOS"/>
        <s v="COORDINACION GENERAL DE ADMINISTRACION E INNOVACION GUBERNAMENTAL"/>
        <s v="DIRECCION DE INSPECCION Y VIGILANCIA"/>
        <s v="INSTITUTO DE CAPACITACION Y OFERTA EDUCATIVA"/>
        <s v="DIRECCION DE GESTION DE PROGRAMAS SOCIALES ESTATALES Y FEDERALES"/>
        <s v="DIRECCION DE PROGRAMAS SOCIALES MUNICIPALES"/>
        <s v="COORDINACION GENERAL DE DESARROLLO ECONOMICO Y COMBATE A LA DESIGUALDAD"/>
        <s v="DIRECCION DE TURISMO Y CENTRO HISTORICO"/>
        <s v="DIRECCION DE PADRON Y LICENCIAS"/>
        <s v="DIRECCION DE DESARROLLO AGROPECUARIO"/>
        <s v="DIRECCION DE PROMOCION ECONOMICA"/>
        <s v="COORDINACION GENERAL DE GESTION INTEGRAL DE LA CIUDAD"/>
        <s v="DIRECCION DE COPLADEMUN"/>
        <s v="DIRECCION DE ORDENAMIENTO DEL TERRITORIO"/>
        <s v="DIRECCION DE MOVILIDAD Y TRANSPORTE"/>
        <s v="DIRECCION DE MEDIO AMBIENTE"/>
        <s v="DIRECCION DE PROTECCION ANIMAL"/>
        <s v="DIRECCION DE OBRAS PUBLICAS E INFRAESTRUCTURA"/>
        <s v="MUSEO MAZ"/>
        <s v="DIRECCION DE EDUCACION"/>
        <s v="INSTITUTO MUNICIPAL DE ATENCION A LA JUVENTUD DE ZAPOPAN"/>
        <s v="DIRECCION DE CULTURA"/>
        <s v="COORDINACION GENERAL DE CONSTRUCCION DE COMUNIDAD"/>
        <s v="DIRECCION DE DESARROLLO COMUNITARIO"/>
        <s v="DIRECCION DE PARTICIPACION CIUDADANA"/>
      </sharedItems>
    </cacheField>
    <cacheField name="UNIDAD" numFmtId="0">
      <sharedItems containsBlank="1"/>
    </cacheField>
    <cacheField name="CONAC FIN" numFmtId="0">
      <sharedItems count="26">
        <s v="131 PRESIDENCIA/GUBERNATURA"/>
        <s v="132 POLITICA INTERIOR"/>
        <s v="184 ACCESO A LA INFORMACION PUBLICA GUBERNAMENTAL"/>
        <s v="171 POLICIA"/>
        <s v="122 PROCURACION DE JUSTICIA"/>
        <s v="181 SERVICIOS REGISTRALES, ADMINISTRATIVOS Y PATRIMONIALES"/>
        <s v="134 FUNCION PUBLICA"/>
        <s v="172 PROTECCION CIVIL"/>
        <s v="152 ASUNTOS HACENDARIOS"/>
        <s v="112 FISCALIZACION"/>
        <s v="221 URBANIZACION"/>
        <s v="214 REDUCCION DE LA CONTAMINACION"/>
        <s v="222 DESARROLLO COMUNITARIO"/>
        <s v="226 SERVICIOS COMUNALES"/>
        <s v="185 OTROS"/>
        <s v="268 OTROS GRUPOS VULNERABLES"/>
        <s v="311 ASUNTOS ECONOMICOS Y COMERCIALES EN GENERAL"/>
        <s v="212 ADMINISTRACION DEL AGUA"/>
        <s v="242 CULTURA"/>
        <s v="251 EDUCACION BASICA"/>
        <s v="271 OTROS ASUNTOS SOCIALES"/>
        <s v="411 DEUDA PÚBLICA INTERNA"/>
        <s v="231 PRESTACIÓN DE SERVICIOS DE SALUD A LA COMUNIDAD" u="1"/>
        <s v="241 DEPORTE Y RECREACIÓN" u="1"/>
        <s v="268 OTRAS DE SEGURIDAD SOCIAL Y ASISTENCIA SOCIAL" u="1"/>
        <s v="263 FAMILIA E HIJOS" u="1"/>
      </sharedItems>
    </cacheField>
    <cacheField name="CONAC PROGRAMATICO" numFmtId="0">
      <sharedItems count="12">
        <s v="P PLANEACIÓN, SEGUIMIENTO Y EVALUACIÓN DE POLÍTICAS PÚBLICAS"/>
        <s v="O APOYO A LA FUNCIÓN PÚBLICA Y AL MEJORAMIENTO DE LA GESTIÓN"/>
        <s v="E PRESTACIÓN DE SERVICIOS PÚBLICOS"/>
        <s v="B PROVISIÓN DE BIENES PÚBLICOS"/>
        <s v="M APOYO AL PROCESO PRESUPUESTARIO Y PARA MEJORAR LA EFICIENCIA INSTITUCIONAL"/>
        <s v="N DESASTRES NATURALES"/>
        <s v="G REGULACIÓN Y SUPERVISIÓN"/>
        <s v="F PROMOCIÓN Y FOMENTO"/>
        <s v="S SUJETOS A REGLAS DE OPERACIÓN"/>
        <s v="D COSTO FINANCIERO, DEUDA O APOYOS A DEUDORES Y AHORRADORES DE LA BANCA"/>
        <s v="U OTROS SUBSIDIOS" u="1"/>
        <s v="H ADEUDOS DE EJERCICIOS FISCALES ANTERIORES" u="1"/>
      </sharedItems>
    </cacheField>
    <cacheField name="PROGRAMA PRESUPUESTARIO" numFmtId="0">
      <sharedItems/>
    </cacheField>
    <cacheField name="COMPONENTE" numFmtId="0">
      <sharedItems containsNonDate="0" containsString="0" containsBlank="1"/>
    </cacheField>
    <cacheField name="ACTIVIDAD" numFmtId="0">
      <sharedItems containsBlank="1"/>
    </cacheField>
    <cacheField name="NOTAS" numFmtId="0">
      <sharedItems containsBlank="1" longText="1"/>
    </cacheField>
    <cacheField name="CAPÍTULO" numFmtId="166">
      <sharedItems containsBlank="1" count="9">
        <s v="2000 MATERIALES Y SUMINISTROS"/>
        <s v="3000 SERVICIOS GENERALES"/>
        <s v="5000 BIENES MUEBLES, INMUEBLES E INTANGIBLES"/>
        <s v="4000 TRANSFERENCIAS, ASIGNACIONES, SUBSIDIOS Y OTRAS AYUDAS"/>
        <s v="1000 SERVICIOS PERSONALES"/>
        <s v="7000 INVERSIONES FINANCIERAS Y OTRAS PROVISIONES"/>
        <s v="6000 INVERSION PUBLICA"/>
        <s v="9000 DEUDA PUBLICA"/>
        <m u="1"/>
      </sharedItems>
    </cacheField>
    <cacheField name="CONCEPTO" numFmtId="166">
      <sharedItems count="89">
        <s v="2100 MATERIALES DE ADMINISTRACION, EMISION DE DOCUMENTOS Y ARTICULOS OFICIALES"/>
        <s v="2200 ALIMENTOS Y UTENSILIOS"/>
        <s v="2400 MATERIALES Y ARTICULOS DE CONSTRUCCION Y DE REPARACION"/>
        <s v="2900 HERRAMIENTAS, REFACCIONES Y ACCESORIOS MENORES"/>
        <s v="3100 SERVICIOS BASICOS"/>
        <s v="3700 SERVICIOS DE TRASLADO Y VIATICOS"/>
        <s v="2700 VESTUARIO, BLANCOS, PRENDAS DE PROTECCION Y ARTICULOS DEPORTIVOS"/>
        <s v="3200 SERVICIOS DE ARRENDAMIENTO"/>
        <s v="3800 SERVICIOS OFICIALES"/>
        <s v="5100 MOBILIARIO Y EQUIPO DE ADMINISTRACION"/>
        <s v="3300 SERVICIOS PROFESIONALES, CIENTIFICOS, TECNICOS Y OTROS SERVICIOS"/>
        <s v="3600 SERVICIOS DE COMUNICACION SOCIAL Y PUBLICIDAD"/>
        <s v="5200 MOBILIARIO Y EQUIPO EDUCACIONAL Y RECREATIVO"/>
        <s v="3400 SERVICIOS FINANCIEROS, BANCARIOS Y COMERCIALES"/>
        <s v="3500 SERVICIOS DE INSTALACION, REPARACION, MANTENIMIENTO Y CONSERVACION"/>
        <s v="4800 DONATIVOS"/>
        <s v="1400 SEGURIDAD SOCIAL"/>
        <s v="2500 PRODUCTOS QUIMICOS, FARMACEUTICOS Y DE LABORATORIO"/>
        <s v="2600 COMBUSTIBLES, LUBRICANTES Y ADITIVOS"/>
        <s v="2800 MATERIALES Y SUMINISTROS PARA SEGURIDAD"/>
        <s v="3900 OTROS SERVICIOS GENERALES"/>
        <s v="5300 EQUIPO E INSTRUMENTAL MEDICO Y DE LABORATORIO"/>
        <s v="5400 VEHICULOS Y EQUIPO DE TRANSPORTE"/>
        <s v="5500 EQUIPO DE DEFENSA Y SEGURIDAD"/>
        <s v="5600 MAQUINARIA, OTROS EQUIPOS Y HERRAMIENTAS"/>
        <s v="5700 ACTIVOS BIOLOGICOS"/>
        <s v="7900 PROVISIONES PARA CONTINGENCIAS Y OTRAS EROGACIONES ESPECIALES"/>
        <s v="1200 REMUNERACIONES AL PERSONAL DE CARACTER TRANSITORIO"/>
        <s v="1300 REMUNERACIONES ADICIONALES Y ESPECIALES"/>
        <s v="6100 OBRA PUBLICA EN BIENES DE DOMINIO PUBLICO"/>
        <s v="5900 ACTIVOS INTANGIBLES"/>
        <s v="5800 BIENES INMUEBLES"/>
        <s v="4400 AYUDAS SOCIALES"/>
        <s v="1100 REMUNERACIONES AL PERSONAL DE CARACTER PERMANENTE"/>
        <s v="1500 OTRAS PRESTACIONES SOCIALES Y ECONOMICAS"/>
        <s v="1600 PREVISIONES"/>
        <s v="1700 PAGO DE ESTIMULOS A SERVIDORES PUBLICOS"/>
        <s v="4100 TRANSFERENCIAS INTERNAS Y ASIGNACIONES AL SECTOR PUBLICO"/>
        <s v="4200 TRANSFERENCIAS AL RESTO DEL SECTOR PUBLICO"/>
        <s v="4300 SUBSIDIOS Y SUBVENCIONES"/>
        <s v="6200 OBRA PUBLICA EN BIENES PROPIOS"/>
        <s v="9100 AMORTIZACION DE LA DEUDA PUBLICA"/>
        <s v="9200 INTERESES DE LA DEUDA PÚBLICA"/>
        <s v="9400 GASTOS DE LA DEUDA PÚBLICA"/>
        <s v="31 SERVICIOS BASICOS" u="1"/>
        <s v="38 SERVICIOS OFICIALES" u="1"/>
        <s v="94 GASTOS DE LA DEUDA PÚBLICA" u="1"/>
        <s v="58 BIENES INMUEBLES" u="1"/>
        <s v="35 SERVICIOS DE INSTALACION, REPARACION, MANTENIMIENTO Y CONSERVACION" u="1"/>
        <s v="28 MATERIALES Y SUMINISTROS PARA SEGURIDAD" u="1"/>
        <s v="29 HERRAMIENTAS, REFACCIONES Y ACCESORIOS MENORES" u="1"/>
        <s v="56 MAQUINARIA, OTROS EQUIPOS Y HERRAMIENTAS" u="1"/>
        <s v="53 EQUIPO E INSTRUMENTAL MEDICO Y DE LABORATORIO" u="1"/>
        <s v="39 OTROS SERVICIOS GENERALES" u="1"/>
        <s v="27 VESTUARIO, BLANCOS, PRENDAS DE PROTECCION Y ARTICULOS DEPORTIVOS" u="1"/>
        <s v="14 SEGURIDAD SOCIAL" u="1"/>
        <s v="51 MOBILIARIO Y EQUIPO DE ADMINISTRACION" u="1"/>
        <s v="52 MOBILIARIO Y EQUIPO EDUCACIONAL Y RECREATIVO" u="1"/>
        <s v="15 OTRAS PRESTACIONES SOCIALES Y ECONOMICAS" u="1"/>
        <s v="41 TRANSFERENCIAS INTERNAS Y ASIGNACIONES AL SECTOR PUBLICO" u="1"/>
        <s v="32 SERVICIOS DE ARRENDAMIENTO" u="1"/>
        <s v="11 REMUNERACIONES AL PERSONAL DE CARACTER PERMANENTE" u="1"/>
        <s v="37 SERVICIOS DE TRASLADO Y VIATICOS" u="1"/>
        <s v="91 AMORTIZACION DE LA DEUDA PUBLICA" u="1"/>
        <s v="42 TRANSFERENCIAS AL RESTO DEL SECTOR PUBLICO" u="1"/>
        <s v="26 COMBUSTIBLES, LUBRICANTES Y ADITIVOS" u="1"/>
        <s v="22 ALIMENTOS Y UTENSILIOS" u="1"/>
        <s v="25 PRODUCTOS QUIMICOS, FARMACEUTICOS Y DE LABORATORIO" u="1"/>
        <s v="59 ACTIVOS INTANGIBLES" u="1"/>
        <s v="13 REMUNERACIONES ADICIONALES Y ESPECIALES" u="1"/>
        <s v="43 SUBSIDIOS Y SUBVENCIONES" u="1"/>
        <s v="34 SERVICIOS FINANCIEROS, BANCARIOS Y COMERCIALES" u="1"/>
        <s v="48 DONATIVOS" u="1"/>
        <s v="55 EQUIPO DE DEFENSA Y SEGURIDAD" u="1"/>
        <s v="62 OBRA PUBLICA EN BIENES PROPIOS" u="1"/>
        <s v="16 PREVISIONES" u="1"/>
        <s v="36 SERVICIOS DE COMUNICACION SOCIAL Y PUBLICIDAD" u="1"/>
        <s v="33 SERVICIOS PROFESIONALES, CIENTIFICOS, TECNICOS Y OTROS SERVICIOS" u="1"/>
        <s v="92 INTERESES DE LA DEUDA PÚBLICA" u="1"/>
        <e v="#N/A" u="1"/>
        <s v="79 PROVISIONES PARA CONTINGENCIAS Y OTRAS EROGACIONES ESPECIALES" u="1"/>
        <s v="57 ACTIVOS BIOLOGICOS" u="1"/>
        <s v="12 REMUNERACIONES AL PERSONAL DE CARACTER TRANSITORIO" u="1"/>
        <s v="17 PAGO DE ESTIMULOS A SERVIDORES PUBLICOS" u="1"/>
        <s v="24 MATERIALES Y ARTICULOS DE CONSTRUCCION Y DE REPARACION" u="1"/>
        <s v="21 MATERIALES DE ADMINISTRACION, EMISION DE DOCUMENTOS Y ARTICULOS OFICIALES" u="1"/>
        <s v="44 AYUDAS SOCIALES" u="1"/>
        <s v="61 OBRA PUBLICA EN BIENES DE DOMINIO PUBLICO" u="1"/>
        <s v="54 VEHICULOS Y EQUIPO DE TRANSPORTE" u="1"/>
      </sharedItems>
    </cacheField>
    <cacheField name="PARTIDA PRESUPUESTARIA" numFmtId="0">
      <sharedItems containsBlank="1" count="163">
        <s v="211 MATERIALES, UTILES Y EQUIPOS MENORES DE OFICINA"/>
        <s v="214 MATERIALES, UTILES Y EQUIPOS MENORES DE TECNOLOGIAS DE LA INFORMACION Y COMUNICACIONES"/>
        <s v="221 PRODUCTOS ALIMENTICIOS PARA PERSONAS"/>
        <s v="246 MATERIAL ELECTRICO Y ELECTRONICO"/>
        <s v="292 REFACCIONES Y ACCESORIOS MENORES DE EDIFICIOS"/>
        <s v="293 REFACCIONES Y ACCESORIOS MENORES DE MOBILIARIO Y EQUIPO DE ADMINISTRACION, EDUCACIONAL Y RECREATIVO"/>
        <s v="294 REFACCIONES Y ACCESORIOS MENORES DE EQUIPO DE COMPUTO Y TECNOLOGIAS DE LA INFORMACION"/>
        <s v="296 REFACCIONES Y ACCESORIOS MENORES DE EQUIPO DE TRANSPORTE"/>
        <s v="318 SERVICIOS POSTALES Y TELEGRAFICOS"/>
        <s v="371 PASAJES AEREOS"/>
        <s v="375 VIATICOS EN EL PAIS"/>
        <s v="215 MATERIAL IMPRESO E INFORMACION DIGITAL"/>
        <s v="223 UTENSILIOS PARA EL SERVICIO DE ALIMENTACION"/>
        <s v="247 ARTICULOS METALICOS PARA LA CONSTRUCCION"/>
        <s v="249 OTROS MATERIALES Y ARTICULOS DE CONSTRUCCION Y REPARACION"/>
        <s v="274 PRODUCTOS TEXTILES"/>
        <s v="275 BLANCOS Y OTROS PRODUCTOS TEXTILES, EXCEPTO PRENDAS DE VESTIR"/>
        <s v="329 OTROS ARRENDAMIENTOS"/>
        <s v="381 GASTOS DE CEREMONIAL"/>
        <s v="512 MUEBLES, EXCEPTO DE OFICINA Y ESTANTERIA"/>
        <s v="519 OTROS MOBILIARIOS Y EQUIPOS DE ADMINISTRACION"/>
        <s v="511 MUEBLES DE OFICINA Y ESTANTERIA"/>
        <s v="382 GASTOS DE ORDEN SOCIAL Y CULTURAL"/>
        <s v="336 SERVICIOS DE APOYO ADMINISTRATIVO, TRADUCCION, FOTOCOPIADO E IMPRESION"/>
        <s v="339 SERVICIOS PROFESIONALES, CIENTIFICOS Y TECNICOS INTEGRALES"/>
        <s v="361 DIFUSION POR RADIO, TELEVISION Y OTROS MEDIOS DE MENSAJES SOBRE PROGRAMAS Y ACTIVIDADES GUBERNAMENTALES"/>
        <s v="363 SERVICIOS DE CREATIVIDAD, PREPRODUCCION Y PRODUCCION DE PUBLICIDAD, EXCEPTO INTERNET"/>
        <s v="364 SERVICIOS DE REVELADO DE FOTOGRAFIAS"/>
        <s v="366 SERVICIO DE CREACION Y DIFUSION DE CONTENIDO EXCLUSIVAMENTE A TRAVES DE INTERNET"/>
        <s v="369 OTROS SERVICIOS DE INFORMACION"/>
        <s v="523 CAMARAS FOTOGRAFICAS Y DE VIDEO"/>
        <s v="347 FLETES Y MANIOBRAS"/>
        <s v="351 CONSERVACION Y MANTENIMIENTO MENOR DE INMUEBLES"/>
        <s v="515 EQUIPO DE COMPUTO Y DE TECNOLOGIAS DE LA INFORMACION"/>
        <s v="212 MATERIALES Y UTILES DE IMPRESION Y REPRODUCCION"/>
        <s v="335 SERVICIOS DE INVESTIGACION CIENTIFICA Y DESARROLLO"/>
        <s v="481 DONATIVOS A INSTITUCIONES SIN FINES DE LUCRO"/>
        <s v="144 APORTACIONES PARA SEGUROS"/>
        <s v="216 MATERIAL DE LIMPIEZA"/>
        <s v="217 MATERIALES Y UTILES DE ENSEÑANZA"/>
        <s v="222 PRODUCTOS ALIMENTICIOS PARA ANIMALES"/>
        <s v="241 PRODUCTOS MINERALES NO METALICOS"/>
        <s v="242 CEMENTO Y PRODUCTOS DE CONCRETO"/>
        <s v="243 CAL, YESO Y PRODUCTOS DE YESO"/>
        <s v="244 MADERA Y PRODUCTOS DE MADERA"/>
        <s v="245 VIDRIO Y PRODUCTOS DE VIDRIO"/>
        <s v="253 MEDICINAS Y PRODUCTOS FARMACEUTICOS"/>
        <s v="254 MATERIALES, ACCESORIOS Y SUMINISTROS MEDICOS"/>
        <s v="255 MATERIALES, ACCESORIOS Y SUMINISTROS DE LABORATORIO"/>
        <s v="256 FIBRAS SINTETICAS, HULES, PLASTICOS Y DERIVADOS"/>
        <s v="261 COMBUSTIBLES, LUBRICANTES Y ADITIVOS"/>
        <s v="272 PRENDAS DE SEGURIDAD Y PROTECCION PERSONAL"/>
        <s v="273 ARTICULOS DEPORTIVOS"/>
        <s v="283 PRENDAS DE PROTECCION PARA SEGURIDAD PUBLICA Y NACIONAL"/>
        <s v="291 HERRAMIENTAS MENORES"/>
        <s v="298 REFACCIONES Y ACCESORIOS MENORES DE MAQUINARIA Y OTROS EQUIPOS"/>
        <s v="316 SERVICIOS DE TELECOMUNICACIONES Y SATELITES"/>
        <s v="317 SERVICIOS DE ACCESO DE INTERNET, REDES Y PROCESAMIENTO DE INFORMACION"/>
        <s v="334 SERVICIOS DE CAPACITACION"/>
        <s v="338 SERVICIOS DE VIGILANCIA"/>
        <s v="352 INSTALACION, REPARACION Y MANTENIMIENTO DE MOBILIARIO Y EQUIPO DE ADMINISTRACION, EDUCACIONAL Y RECREATIVO"/>
        <s v="355 REPARACION Y MANTENIMIENTO DE EQUIPO DE TRANSPORTE"/>
        <s v="372 PASAJES TERRESTRES"/>
        <s v="376 VIATICOS EN EL EXTRANJERO"/>
        <s v="392 IMPUESTOS Y DERECHOS"/>
        <s v="529 OTRO MOBILIARIO Y EQUIPO EDUCACIONAL Y RECREATIVO"/>
        <s v="531 EQUIPO MEDICO Y DE LABORATORIO"/>
        <s v="549 OTROS EQUIPOS DE TRANSPORTE"/>
        <s v="551 EQUIPO DE DEFENSA Y SEGURIDAD"/>
        <s v="561 MAQUINARIA Y EQUIPO AGROPECUARIO"/>
        <s v="562 MAQUINARIA Y EQUIPO INDUSTRIAL"/>
        <s v="563 MAQUINARIA Y EQUIPO DE CONSTRUCCION"/>
        <s v="564 SISTEMAS DE AIRE ACONDICIONADO, CALEFACCION Y DE REFRIGERACION INDUSTRIAL Y COMERCIAL"/>
        <s v="567 HERRAMIENTAS Y MAQUINAS¿HERRAMIENTA"/>
        <s v="577 ESPECIES MENORES Y DE ZOOLOGICO"/>
        <s v="325 ARRENDAMIENTO DE EQUIPO DE TRANSPORTE"/>
        <s v="271 VESTUARIO Y UNIFORMES"/>
        <s v="532 INSTRUMENTAL MEDICO Y DE LABORATORIO"/>
        <s v="331 SERVICIOS LEGALES, DE CONTABILIDAD, AUDITORIA Y RELACIONADOS"/>
        <s v="396 OTROS GASTOS POR RESPONSABILIDADES"/>
        <s v="394 SENTENCIAS Y RESOLUCIONES POR AUTORIDAD COMPETENTE"/>
        <s v="395 PENAS, MULTAS, ACCESORIOS Y ACTUALIZACIONES"/>
        <s v="218 MATERIALES PARA EL REGISTRO E IDENTIFICACION DE BIENES Y PERSONAS"/>
        <s v="248 MATERIALES COMPLEMENTARIOS"/>
        <s v="251 PRODUCTOS QUIMICOS BASICOS"/>
        <s v="259 OTROS PRODUCTOS QUIMICOS"/>
        <s v="299 REFACCIONES Y ACCESORIOS MENORES OTROS BIENES MUEBLES"/>
        <s v="312 GAS"/>
        <s v="791 CONTINGENCIAS POR FENOMENOS NATURALES"/>
        <s v="341 SERVICIOS FINANCIEROS Y BANCARIOS"/>
        <s v="342 SERVICIOS DE COBRANZA, INVESTIGACION CREDITICIA Y SIMILAR"/>
        <s v="343 SERVICIOS DE RECAUDACION, TRASLADO Y CUSTODIA DE VALORES"/>
        <s v="344 SEGUROS DE RESPONSABILIDAD PATRIMONIAL Y FIANZAS"/>
        <s v="353 INSTALACION, REPARACION Y MANTENIMIENTO DE EQUIPO DE COMPUTO Y TECNOLOGIA DE LA INFORMACION"/>
        <s v="379 OTROS SERVICIOS DE TRASLADO Y HOSPEDAJE"/>
        <s v="484 DONATIVOS A FIDEICOMISOS ESTATALES"/>
        <s v="332 SERVICIOS DE DISEÑO, ARQUITECTURA, INGENIERIA Y ACTIVIDADES RELACIONADAS"/>
        <s v="315 TELEFONIA CELULAR"/>
        <s v="566 EQUIPOS DE GENERACION ELECTRICA, APARATOS Y ACCESORIOS ELECTRICOS"/>
        <s v="357 INSTALACION, REPARACION Y MANTENIMIENTO DE MAQUINARIA, OTROS EQUIPOS Y HERRAMIENTA"/>
        <s v="358 SERVICIOS DE LIMPIEZA Y MANEJO DE DESECHOS"/>
        <s v="569 OTROS EQUIPOS"/>
        <s v="122 SUELDOS BASE AL PERSONAL EVENTUAL"/>
        <s v="213 MATERIAL ESTADISTICO Y GEOGRAFICO"/>
        <s v="134 COMPENSACIONES"/>
        <s v="252 FERTILIZANTES, PESTICIDAS Y OTROS AGROQUIMICOS"/>
        <s v="326 ARRENDAMIENTO DE MAQUINARIA, OTROS EQUIPOS Y HERRAMIENTAS"/>
        <s v="327 ARRENDAMIENTO DE ACTIVOS INTANGIBLES"/>
        <s v="521 EQUIPOS Y APARATOS AUDIOVISUALES"/>
        <s v="542 CARROCERIAS Y REMOLQUES"/>
        <s v="565 EQUIPO DE COMUNICACION Y TELECOMUNICACION"/>
        <s v="359 SERVICIOS DE JARDINERIA Y FUMIGACION"/>
        <s v="337 SERVICIOS DE PROTECCION Y SEGURIDAD"/>
        <s v="614 DIVISION DE TERRENOS Y CONSTRUCCION DE OBRAS DE URBANIZACION"/>
        <s v="311 ENERGIA ELECTRICA"/>
        <s v="319 SERVICIOS INTEGRALES Y OTROS SERVICIOS"/>
        <s v="541 VEHICULOS Y EQUIPO TERRESTRE"/>
        <s v="545 EMBARCACIONES"/>
        <s v="591 SOFTWARE"/>
        <s v="333 SERVICIOS DE CONSULTORIA ADMINISTRATIVA, PROCESOS, TECNICA Y EN TECNOLOGIAS DE LA INFORMACION"/>
        <s v="597 LICENCIAS INFORMATICAS E INTELECTUALES"/>
        <s v="323 ARRENDAMIENTO DE MOBILIARIO Y EQUIPO DE ADMINISTRACION, EDUCACIONAL Y RECREATIVO"/>
        <s v="578 ÁRBOLES Y PLANTAS"/>
        <s v="581 TERRENOS"/>
        <s v="589 OTROS BIENES INMUEBLES"/>
        <s v="324 ARRENDAMIENTO DE EQUIPO E INSTRUMENTAL MEDICO Y DE LABORATORIO"/>
        <s v="441 AYUDAS SOCIALES A PERSONAS"/>
        <s v="445 AYUDAS SOCIALES A INSTITUCIONES SIN FINES DE LUCRO"/>
        <s v="111 DIETAS"/>
        <s v="113 SUELDOS BASE AL PERSONAL PERMANENTE"/>
        <s v="121 HONORARIOS ASIMILABLES A SALARIOS"/>
        <s v="132 PRIMAS DE VACACIONES, DOMINICAL Y GRATIFICACION DE FIN DE AÑO"/>
        <s v="133 HORAS EXTRAORDINARIAS"/>
        <s v="141 APORTACIONES DE SEGURIDAD SOCIAL"/>
        <s v="142 APORTACIONES A FONDOS DE VIVIENDA"/>
        <s v="143 APORTACIONES AL SISTEMA PARA EL RETIRO"/>
        <s v="152 INDEMNIZACIONES"/>
        <s v="154 PRESTACIONES CONTRACTUALES"/>
        <s v="161 PREVISIONES DE CARACTER LABORAL, ECONOMICA Y DE SEGURIDAD SOCIAL"/>
        <s v="171 ESTIMULOS"/>
        <s v="314 TELEFONIA TRADICIONAL"/>
        <s v="322 ARRENDAMIENTO DE EDIFICIOS"/>
        <s v="345 SEGURO DE BIENES PATRIMONIALES"/>
        <s v="313 AGUA"/>
        <s v="417 TRANSFERENCIAS INTERNAS OTORGADAS A FIDEICOMISOS PUBLICOS EMPRESARIALES Y NO FINANCIEROS"/>
        <s v="424 TRANSFERENCIAS OTORGADAS A ENTIDADES FEDERATIVAS Y MUNICIPIOS"/>
        <s v="346 ALMACENAJE, ENVASE Y EMBALAJE"/>
        <s v="522 APARATOS DEPORTIVOS"/>
        <s v="383 CONGRESOS Y CONVENCIONES"/>
        <s v="431 SUBSIDIOS A LA PRODUCCION"/>
        <s v="354 INSTALACIÓN, REPARACIÓN Y MANTENIMIENTO DE EQUIPO E INSTRUMENTAL MÉDICO Y DE LABORATORIO"/>
        <s v="611 EDIFICACION HABITACIONAL"/>
        <s v="612 EDIFICACION NO HABITACIONAL"/>
        <s v="613 CONSTRUCCION DE OBRAS PARA EL ABASTECIMIENTO DE AGUA, PETROLEO, GAS, ELECTRICIDAD Y TELECOMUNICACIONES"/>
        <s v="615 CONSTRUCCION DE VIAS DE COMUNICACION"/>
        <s v="622 EDIFICACION NO HABITACIONAL"/>
        <s v="384 EXPOSICIONES"/>
        <s v="443 AYUDAS SOCIALES A INSTITUCIONES DE ENSEÑANZA"/>
        <s v="911 AMORTIZACION DE LA DEUDA INTERNA CON INSTITUCIONES DE CREDITO"/>
        <s v="921 INTERESES DE LA DEUDA INTERNA CON INSTITUCIONES DE CRÉDITO"/>
        <s v="941 GASTOS DE LA DEUDA PÚBLICA INTERNA"/>
        <m u="1"/>
        <s v="421 TRANSFERENCIAS OTORGADAS A ENTIDADES PARAESTATALES NO EMPRESARIALES Y NO FINANCIERAS" u="1"/>
      </sharedItems>
    </cacheField>
    <cacheField name="SOLICITADO" numFmtId="0">
      <sharedItems containsString="0" containsBlank="1" containsNumber="1" minValue="0" maxValue="1728738984.8399999"/>
    </cacheField>
    <cacheField name="APROBADO" numFmtId="166">
      <sharedItems containsSemiMixedTypes="0" containsString="0" containsNumber="1" minValue="0" maxValue="1728738984.8399999"/>
    </cacheField>
    <cacheField name="INTERNO" numFmtId="0">
      <sharedItems containsString="0" containsBlank="1" containsNumber="1" minValue="0" maxValue="1728738984.8399999"/>
    </cacheField>
    <cacheField name="DIFERENCIA APROBADO" numFmtId="0">
      <sharedItems containsString="0" containsBlank="1" containsNumber="1" minValue="-227000000" maxValue="227000000"/>
    </cacheField>
    <cacheField name="DIFERENCIA INTERNO" numFmtId="0">
      <sharedItems containsString="0" containsBlank="1" containsNumber="1" minValue="-313072071.85088313" maxValue="227000000"/>
    </cacheField>
    <cacheField name=".CAP" numFmtId="0">
      <sharedItems containsSemiMixedTypes="0" containsString="0" containsNumber="1" containsInteger="1" minValue="1" maxValue="9"/>
    </cacheField>
    <cacheField name=".CONC" numFmtId="166">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braham Garcia Galvan" refreshedDate="43480.642754976849" createdVersion="5" refreshedVersion="5" minRefreshableVersion="3" recordCount="1386" xr:uid="{00000000-000A-0000-FFFF-FFFF07000000}">
  <cacheSource type="worksheet">
    <worksheetSource ref="B5:V1391" sheet="SOLICITUDES TOTALES" r:id="rId2"/>
  </cacheSource>
  <cacheFields count="21">
    <cacheField name="CONS" numFmtId="0">
      <sharedItems containsSemiMixedTypes="0" containsString="0" containsNumber="1" containsInteger="1" minValue="1" maxValue="1386"/>
    </cacheField>
    <cacheField name="UNIDAD RESPONSABLE" numFmtId="0">
      <sharedItems count="13">
        <s v="01 PRESIDENCIA"/>
        <s v="02 JEFATURA DE GABINETE"/>
        <s v="03 COMISARÍA"/>
        <s v="04 SINDICATURA"/>
        <s v="05 SECRETARÍA DEL AYUNTAMIENTO"/>
        <s v="06 TESORERÍA"/>
        <s v="07 CONTRALORÍA"/>
        <s v="08 SERVICIOS MUNICIPALES"/>
        <s v="09 ADMINISTRACIÓN E INNOVACIÓN GUBERNAMENTAL"/>
        <s v="10 DESARROLLO ECONÓMICO"/>
        <s v="11 GESTIÓN INTEGRAL DE LA CIUDAD"/>
        <s v="12 OBRAS PÚBLICAS"/>
        <s v="13 CONSTRUCCIÓN DE LA COMUNIDAD"/>
      </sharedItems>
    </cacheField>
    <cacheField name="FIN" numFmtId="0">
      <sharedItems containsNonDate="0" containsString="0" containsBlank="1"/>
    </cacheField>
    <cacheField name="DIRECCIÓN" numFmtId="0">
      <sharedItems/>
    </cacheField>
    <cacheField name="UNIDAD" numFmtId="0">
      <sharedItems containsBlank="1"/>
    </cacheField>
    <cacheField name="CONAC FIN" numFmtId="0">
      <sharedItems/>
    </cacheField>
    <cacheField name="CONAC PROGRAMATICO" numFmtId="0">
      <sharedItems/>
    </cacheField>
    <cacheField name="PROGRAMA PRESUPUESTARIO" numFmtId="0">
      <sharedItems/>
    </cacheField>
    <cacheField name="COMPONENTE" numFmtId="0">
      <sharedItems containsNonDate="0" containsString="0" containsBlank="1"/>
    </cacheField>
    <cacheField name="ACTIVIDAD" numFmtId="0">
      <sharedItems containsBlank="1"/>
    </cacheField>
    <cacheField name="NOTAS" numFmtId="0">
      <sharedItems containsBlank="1" longText="1"/>
    </cacheField>
    <cacheField name="CAPÍTULO" numFmtId="166">
      <sharedItems/>
    </cacheField>
    <cacheField name="CONCEPTO" numFmtId="166">
      <sharedItems/>
    </cacheField>
    <cacheField name="PARTIDA PRESUPUESTARIA" numFmtId="0">
      <sharedItems count="162">
        <s v="211 MATERIALES, UTILES Y EQUIPOS MENORES DE OFICINA"/>
        <s v="214 MATERIALES, UTILES Y EQUIPOS MENORES DE TECNOLOGIAS DE LA INFORMACION Y COMUNICACIONES"/>
        <s v="221 PRODUCTOS ALIMENTICIOS PARA PERSONAS"/>
        <s v="246 MATERIAL ELECTRICO Y ELECTRONICO"/>
        <s v="292 REFACCIONES Y ACCESORIOS MENORES DE EDIFICIOS"/>
        <s v="293 REFACCIONES Y ACCESORIOS MENORES DE MOBILIARIO Y EQUIPO DE ADMINISTRACION, EDUCACIONAL Y RECREATIVO"/>
        <s v="294 REFACCIONES Y ACCESORIOS MENORES DE EQUIPO DE COMPUTO Y TECNOLOGIAS DE LA INFORMACION"/>
        <s v="296 REFACCIONES Y ACCESORIOS MENORES DE EQUIPO DE TRANSPORTE"/>
        <s v="318 SERVICIOS POSTALES Y TELEGRAFICOS"/>
        <s v="371 PASAJES AEREOS"/>
        <s v="375 VIATICOS EN EL PAIS"/>
        <s v="215 MATERIAL IMPRESO E INFORMACION DIGITAL"/>
        <s v="223 UTENSILIOS PARA EL SERVICIO DE ALIMENTACION"/>
        <s v="247 ARTICULOS METALICOS PARA LA CONSTRUCCION"/>
        <s v="249 OTROS MATERIALES Y ARTICULOS DE CONSTRUCCION Y REPARACION"/>
        <s v="274 PRODUCTOS TEXTILES"/>
        <s v="275 BLANCOS Y OTROS PRODUCTOS TEXTILES, EXCEPTO PRENDAS DE VESTIR"/>
        <s v="329 OTROS ARRENDAMIENTOS"/>
        <s v="381 GASTOS DE CEREMONIAL"/>
        <s v="512 MUEBLES, EXCEPTO DE OFICINA Y ESTANTERIA"/>
        <s v="519 OTROS MOBILIARIOS Y EQUIPOS DE ADMINISTRACION"/>
        <s v="511 MUEBLES DE OFICINA Y ESTANTERIA"/>
        <s v="382 GASTOS DE ORDEN SOCIAL Y CULTURAL"/>
        <s v="336 SERVICIOS DE APOYO ADMINISTRATIVO, TRADUCCION, FOTOCOPIADO E IMPRESION"/>
        <s v="339 SERVICIOS PROFESIONALES, CIENTIFICOS Y TECNICOS INTEGRALES"/>
        <s v="361 DIFUSION POR RADIO, TELEVISION Y OTROS MEDIOS DE MENSAJES SOBRE PROGRAMAS Y ACTIVIDADES GUBERNAMENTALES"/>
        <s v="363 SERVICIOS DE CREATIVIDAD, PREPRODUCCION Y PRODUCCION DE PUBLICIDAD, EXCEPTO INTERNET"/>
        <s v="364 SERVICIOS DE REVELADO DE FOTOGRAFIAS"/>
        <s v="366 SERVICIO DE CREACION Y DIFUSION DE CONTENIDO EXCLUSIVAMENTE A TRAVES DE INTERNET"/>
        <s v="369 OTROS SERVICIOS DE INFORMACION"/>
        <s v="523 CAMARAS FOTOGRAFICAS Y DE VIDEO"/>
        <s v="347 FLETES Y MANIOBRAS"/>
        <s v="351 CONSERVACION Y MANTENIMIENTO MENOR DE INMUEBLES"/>
        <s v="515 EQUIPO DE COMPUTO Y DE TECNOLOGIAS DE LA INFORMACION"/>
        <s v="212 MATERIALES Y UTILES DE IMPRESION Y REPRODUCCION"/>
        <s v="335 SERVICIOS DE INVESTIGACION CIENTIFICA Y DESARROLLO"/>
        <s v="481 DONATIVOS A INSTITUCIONES SIN FINES DE LUCRO"/>
        <s v="144 APORTACIONES PARA SEGUROS"/>
        <s v="216 MATERIAL DE LIMPIEZA"/>
        <s v="217 MATERIALES Y UTILES DE ENSEÑANZA"/>
        <s v="222 PRODUCTOS ALIMENTICIOS PARA ANIMALES"/>
        <s v="241 PRODUCTOS MINERALES NO METALICOS"/>
        <s v="242 CEMENTO Y PRODUCTOS DE CONCRETO"/>
        <s v="243 CAL, YESO Y PRODUCTOS DE YESO"/>
        <s v="244 MADERA Y PRODUCTOS DE MADERA"/>
        <s v="245 VIDRIO Y PRODUCTOS DE VIDRIO"/>
        <s v="253 MEDICINAS Y PRODUCTOS FARMACEUTICOS"/>
        <s v="254 MATERIALES, ACCESORIOS Y SUMINISTROS MEDICOS"/>
        <s v="255 MATERIALES, ACCESORIOS Y SUMINISTROS DE LABORATORIO"/>
        <s v="256 FIBRAS SINTETICAS, HULES, PLASTICOS Y DERIVADOS"/>
        <s v="261 COMBUSTIBLES, LUBRICANTES Y ADITIVOS"/>
        <s v="272 PRENDAS DE SEGURIDAD Y PROTECCION PERSONAL"/>
        <s v="273 ARTICULOS DEPORTIVOS"/>
        <s v="283 PRENDAS DE PROTECCION PARA SEGURIDAD PUBLICA Y NACIONAL"/>
        <s v="291 HERRAMIENTAS MENORES"/>
        <s v="298 REFACCIONES Y ACCESORIOS MENORES DE MAQUINARIA Y OTROS EQUIPOS"/>
        <s v="316 SERVICIOS DE TELECOMUNICACIONES Y SATELITES"/>
        <s v="317 SERVICIOS DE ACCESO DE INTERNET, REDES Y PROCESAMIENTO DE INFORMACION"/>
        <s v="334 SERVICIOS DE CAPACITACION"/>
        <s v="338 SERVICIOS DE VIGILANCIA"/>
        <s v="352 INSTALACION, REPARACION Y MANTENIMIENTO DE MOBILIARIO Y EQUIPO DE ADMINISTRACION, EDUCACIONAL Y RECREATIVO"/>
        <s v="355 REPARACION Y MANTENIMIENTO DE EQUIPO DE TRANSPORTE"/>
        <s v="372 PASAJES TERRESTRES"/>
        <s v="376 VIATICOS EN EL EXTRANJERO"/>
        <s v="392 IMPUESTOS Y DERECHOS"/>
        <s v="529 OTRO MOBILIARIO Y EQUIPO EDUCACIONAL Y RECREATIVO"/>
        <s v="531 EQUIPO MEDICO Y DE LABORATORIO"/>
        <s v="549 OTROS EQUIPOS DE TRANSPORTE"/>
        <s v="551 EQUIPO DE DEFENSA Y SEGURIDAD"/>
        <s v="561 MAQUINARIA Y EQUIPO AGROPECUARIO"/>
        <s v="562 MAQUINARIA Y EQUIPO INDUSTRIAL"/>
        <s v="563 MAQUINARIA Y EQUIPO DE CONSTRUCCION"/>
        <s v="564 SISTEMAS DE AIRE ACONDICIONADO, CALEFACCION Y DE REFRIGERACION INDUSTRIAL Y COMERCIAL"/>
        <s v="567 HERRAMIENTAS Y MAQUINAS¿HERRAMIENTA"/>
        <s v="577 ESPECIES MENORES Y DE ZOOLOGICO"/>
        <s v="325 ARRENDAMIENTO DE EQUIPO DE TRANSPORTE"/>
        <s v="271 VESTUARIO Y UNIFORMES"/>
        <s v="532 INSTRUMENTAL MEDICO Y DE LABORATORIO"/>
        <s v="331 SERVICIOS LEGALES, DE CONTABILIDAD, AUDITORIA Y RELACIONADOS"/>
        <s v="396 OTROS GASTOS POR RESPONSABILIDADES"/>
        <s v="394 SENTENCIAS Y RESOLUCIONES POR AUTORIDAD COMPETENTE"/>
        <s v="395 PENAS, MULTAS, ACCESORIOS Y ACTUALIZACIONES"/>
        <s v="218 MATERIALES PARA EL REGISTRO E IDENTIFICACION DE BIENES Y PERSONAS"/>
        <s v="248 MATERIALES COMPLEMENTARIOS"/>
        <s v="251 PRODUCTOS QUIMICOS BASICOS"/>
        <s v="259 OTROS PRODUCTOS QUIMICOS"/>
        <s v="299 REFACCIONES Y ACCESORIOS MENORES OTROS BIENES MUEBLES"/>
        <s v="312 GAS"/>
        <s v="791 CONTINGENCIAS POR FENOMENOS NATURALES"/>
        <s v="341 SERVICIOS FINANCIEROS Y BANCARIOS"/>
        <s v="342 SERVICIOS DE COBRANZA, INVESTIGACION CREDITICIA Y SIMILAR"/>
        <s v="343 SERVICIOS DE RECAUDACION, TRASLADO Y CUSTODIA DE VALORES"/>
        <s v="344 SEGUROS DE RESPONSABILIDAD PATRIMONIAL Y FIANZAS"/>
        <s v="353 INSTALACION, REPARACION Y MANTENIMIENTO DE EQUIPO DE COMPUTO Y TECNOLOGIA DE LA INFORMACION"/>
        <s v="379 OTROS SERVICIOS DE TRASLADO Y HOSPEDAJE"/>
        <s v="484 DONATIVOS A FIDEICOMISOS ESTATALES"/>
        <s v="332 SERVICIOS DE DISEÑO, ARQUITECTURA, INGENIERIA Y ACTIVIDADES RELACIONADAS"/>
        <s v="315 TELEFONIA CELULAR"/>
        <s v="566 EQUIPOS DE GENERACION ELECTRICA, APARATOS Y ACCESORIOS ELECTRICOS"/>
        <s v="357 INSTALACION, REPARACION Y MANTENIMIENTO DE MAQUINARIA, OTROS EQUIPOS Y HERRAMIENTA"/>
        <s v="358 SERVICIOS DE LIMPIEZA Y MANEJO DE DESECHOS"/>
        <s v="569 OTROS EQUIPOS"/>
        <s v="122 SUELDOS BASE AL PERSONAL EVENTUAL"/>
        <s v="213 MATERIAL ESTADISTICO Y GEOGRAFICO"/>
        <s v="134 COMPENSACIONES"/>
        <s v="252 FERTILIZANTES, PESTICIDAS Y OTROS AGROQUIMICOS"/>
        <s v="326 ARRENDAMIENTO DE MAQUINARIA, OTROS EQUIPOS Y HERRAMIENTAS"/>
        <s v="327 ARRENDAMIENTO DE ACTIVOS INTANGIBLES"/>
        <s v="521 EQUIPOS Y APARATOS AUDIOVISUALES"/>
        <s v="542 CARROCERIAS Y REMOLQUES"/>
        <s v="565 EQUIPO DE COMUNICACION Y TELECOMUNICACION"/>
        <s v="359 SERVICIOS DE JARDINERIA Y FUMIGACION"/>
        <s v="337 SERVICIOS DE PROTECCION Y SEGURIDAD"/>
        <s v="614 DIVISION DE TERRENOS Y CONSTRUCCION DE OBRAS DE URBANIZACION"/>
        <s v="311 ENERGIA ELECTRICA"/>
        <s v="319 SERVICIOS INTEGRALES Y OTROS SERVICIOS"/>
        <s v="541 VEHICULOS Y EQUIPO TERRESTRE"/>
        <s v="545 EMBARCACIONES"/>
        <s v="591 SOFTWARE"/>
        <s v="333 SERVICIOS DE CONSULTORIA ADMINISTRATIVA, PROCESOS, TECNICA Y EN TECNOLOGIAS DE LA INFORMACION"/>
        <s v="597 LICENCIAS INFORMATICAS E INTELECTUALES"/>
        <s v="323 ARRENDAMIENTO DE MOBILIARIO Y EQUIPO DE ADMINISTRACION, EDUCACIONAL Y RECREATIVO"/>
        <s v="578 ÁRBOLES Y PLANTAS"/>
        <s v="581 TERRENOS"/>
        <s v="589 OTROS BIENES INMUEBLES"/>
        <s v="324 ARRENDAMIENTO DE EQUIPO E INSTRUMENTAL MEDICO Y DE LABORATORIO"/>
        <s v="441 AYUDAS SOCIALES A PERSONAS"/>
        <s v="445 AYUDAS SOCIALES A INSTITUCIONES SIN FINES DE LUCRO"/>
        <s v="111 DIETAS"/>
        <s v="113 SUELDOS BASE AL PERSONAL PERMANENTE"/>
        <s v="121 HONORARIOS ASIMILABLES A SALARIOS"/>
        <s v="132 PRIMAS DE VACACIONES, DOMINICAL Y GRATIFICACION DE FIN DE AÑO"/>
        <s v="133 HORAS EXTRAORDINARIAS"/>
        <s v="141 APORTACIONES DE SEGURIDAD SOCIAL"/>
        <s v="142 APORTACIONES A FONDOS DE VIVIENDA"/>
        <s v="143 APORTACIONES AL SISTEMA PARA EL RETIRO"/>
        <s v="152 INDEMNIZACIONES"/>
        <s v="154 PRESTACIONES CONTRACTUALES"/>
        <s v="161 PREVISIONES DE CARACTER LABORAL, ECONOMICA Y DE SEGURIDAD SOCIAL"/>
        <s v="171 ESTIMULOS"/>
        <s v="314 TELEFONIA TRADICIONAL"/>
        <s v="322 ARRENDAMIENTO DE EDIFICIOS"/>
        <s v="345 SEGURO DE BIENES PATRIMONIALES"/>
        <s v="313 AGUA"/>
        <s v="417 TRANSFERENCIAS INTERNAS OTORGADAS A FIDEICOMISOS PUBLICOS EMPRESARIALES Y NO FINANCIEROS"/>
        <s v="424 TRANSFERENCIAS OTORGADAS A ENTIDADES FEDERATIVAS Y MUNICIPIOS"/>
        <s v="346 ALMACENAJE, ENVASE Y EMBALAJE"/>
        <s v="522 APARATOS DEPORTIVOS"/>
        <s v="383 CONGRESOS Y CONVENCIONES"/>
        <s v="431 SUBSIDIOS A LA PRODUCCION"/>
        <s v="354 INSTALACIÓN, REPARACIÓN Y MANTENIMIENTO DE EQUIPO E INSTRUMENTAL MÉDICO Y DE LABORATORIO"/>
        <s v="611 EDIFICACION HABITACIONAL"/>
        <s v="612 EDIFICACION NO HABITACIONAL"/>
        <s v="613 CONSTRUCCION DE OBRAS PARA EL ABASTECIMIENTO DE AGUA, PETROLEO, GAS, ELECTRICIDAD Y TELECOMUNICACIONES"/>
        <s v="615 CONSTRUCCION DE VIAS DE COMUNICACION"/>
        <s v="622 EDIFICACION NO HABITACIONAL"/>
        <s v="384 EXPOSICIONES"/>
        <s v="443 AYUDAS SOCIALES A INSTITUCIONES DE ENSEÑANZA"/>
        <s v="911 AMORTIZACION DE LA DEUDA INTERNA CON INSTITUCIONES DE CREDITO"/>
        <s v="921 INTERESES DE LA DEUDA INTERNA CON INSTITUCIONES DE CRÉDITO"/>
        <s v="941 GASTOS DE LA DEUDA PÚBLICA INTERNA"/>
        <s v="421 TRANSFERENCIAS OTORGADAS A ENTIDADES PARAESTATALES NO EMPRESARIALES Y NO FINANCIERAS"/>
      </sharedItems>
    </cacheField>
    <cacheField name="SOLICITADO" numFmtId="0">
      <sharedItems containsString="0" containsBlank="1" containsNumber="1" minValue="0" maxValue="1728738984.8399999"/>
    </cacheField>
    <cacheField name="APROBADO" numFmtId="166">
      <sharedItems containsSemiMixedTypes="0" containsString="0" containsNumber="1" minValue="0" maxValue="1728738984.8399999"/>
    </cacheField>
    <cacheField name="INTERNO" numFmtId="0">
      <sharedItems containsString="0" containsBlank="1" containsNumber="1" minValue="0" maxValue="1728738984.8399999"/>
    </cacheField>
    <cacheField name="DIFERENCIA APROBADO" numFmtId="0">
      <sharedItems containsString="0" containsBlank="1" containsNumber="1" minValue="-227000000" maxValue="227000000"/>
    </cacheField>
    <cacheField name="DIFERENCIA INTERNO" numFmtId="0">
      <sharedItems containsString="0" containsBlank="1" containsNumber="1" minValue="-313072071.85088313" maxValue="227000000"/>
    </cacheField>
    <cacheField name=".CAP" numFmtId="0">
      <sharedItems containsSemiMixedTypes="0" containsString="0" containsNumber="1" containsInteger="1" minValue="1" maxValue="9"/>
    </cacheField>
    <cacheField name=".CONC" numFmtId="166">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braham Garcia Galvan" refreshedDate="43480.642756365742" createdVersion="5" refreshedVersion="5" minRefreshableVersion="3" recordCount="1408" xr:uid="{00000000-000A-0000-FFFF-FFFF08000000}">
  <cacheSource type="worksheet">
    <worksheetSource ref="K1:K1048576" sheet="COMPLETO 1 PARTIDA CLAVES" r:id="rId2"/>
  </cacheSource>
  <cacheFields count="50">
    <cacheField name="CLAVE" numFmtId="0">
      <sharedItems containsBlank="1"/>
    </cacheField>
    <cacheField name="DEPENDENCIA." numFmtId="0">
      <sharedItems containsBlank="1"/>
    </cacheField>
    <cacheField name="FINALIDAD." numFmtId="0">
      <sharedItems containsBlank="1"/>
    </cacheField>
    <cacheField name="FUNCIÓN." numFmtId="0">
      <sharedItems containsBlank="1"/>
    </cacheField>
    <cacheField name="SUBF." numFmtId="0">
      <sharedItems containsBlank="1"/>
    </cacheField>
    <cacheField name="EJE." numFmtId="0">
      <sharedItems containsBlank="1"/>
    </cacheField>
    <cacheField name="PMD." numFmtId="0">
      <sharedItems containsBlank="1"/>
    </cacheField>
    <cacheField name="ODZ." numFmtId="0">
      <sharedItems containsBlank="1"/>
    </cacheField>
    <cacheField name="ESTRATEGIA." numFmtId="0">
      <sharedItems containsBlank="1"/>
    </cacheField>
    <cacheField name="PP." numFmtId="0">
      <sharedItems containsBlank="1" count="42">
        <s v="20"/>
        <s v="14"/>
        <s v="27"/>
        <s v="01"/>
        <s v="03"/>
        <s v="02"/>
        <s v="04"/>
        <s v="06"/>
        <s v="07"/>
        <s v="08"/>
        <s v="09"/>
        <s v="12"/>
        <s v="13"/>
        <s v="15"/>
        <s v="17"/>
        <s v="22"/>
        <s v="23"/>
        <s v="24"/>
        <s v="25"/>
        <s v="28"/>
        <s v="29"/>
        <s v="30"/>
        <s v="31"/>
        <s v="32"/>
        <s v="33"/>
        <s v="34"/>
        <s v="18"/>
        <s v="19"/>
        <s v="05"/>
        <s v="21"/>
        <s v="11"/>
        <s v="26"/>
        <s v="35"/>
        <s v="10"/>
        <s v="38"/>
        <s v="39"/>
        <s v="40"/>
        <s v="41"/>
        <s v="16"/>
        <s v="37"/>
        <m/>
        <s v="TOTAL" u="1"/>
      </sharedItems>
    </cacheField>
    <cacheField name="P.CONAC." numFmtId="0">
      <sharedItems containsBlank="1"/>
    </cacheField>
    <cacheField name="COMPONENTE." numFmtId="0">
      <sharedItems containsBlank="1"/>
    </cacheField>
    <cacheField name="ACT." numFmtId="0">
      <sharedItems containsBlank="1"/>
    </cacheField>
    <cacheField name="BENEFICIARIO." numFmtId="0">
      <sharedItems containsBlank="1"/>
    </cacheField>
    <cacheField name="TIPO DE GASTO." numFmtId="0">
      <sharedItems containsBlank="1"/>
    </cacheField>
    <cacheField name="CAPÍTULO." numFmtId="0">
      <sharedItems containsBlank="1"/>
    </cacheField>
    <cacheField name="CONCEPTO." numFmtId="0">
      <sharedItems containsBlank="1"/>
    </cacheField>
    <cacheField name="PARTIDA GENÉRICA." numFmtId="0">
      <sharedItems containsBlank="1"/>
    </cacheField>
    <cacheField name="PARTIDA ESPECIFICA." numFmtId="0">
      <sharedItems containsBlank="1"/>
    </cacheField>
    <cacheField name="FF ETIQUETABLE." numFmtId="0">
      <sharedItems containsBlank="1"/>
    </cacheField>
    <cacheField name="FF ." numFmtId="0">
      <sharedItems containsBlank="1"/>
    </cacheField>
    <cacheField name="Fnt Fin." numFmtId="0">
      <sharedItems containsBlank="1"/>
    </cacheField>
    <cacheField name="Año F.F." numFmtId="0">
      <sharedItems containsBlank="1"/>
    </cacheField>
    <cacheField name="TERRITORIO." numFmtId="0">
      <sharedItems containsBlank="1"/>
    </cacheField>
    <cacheField name="GENERO." numFmtId="0">
      <sharedItems containsBlank="1"/>
    </cacheField>
    <cacheField name="UR" numFmtId="0">
      <sharedItems containsBlank="1"/>
    </cacheField>
    <cacheField name="DEPENDENCIA" numFmtId="0">
      <sharedItems containsBlank="1"/>
    </cacheField>
    <cacheField name="CONAC FIN" numFmtId="0">
      <sharedItems containsBlank="1"/>
    </cacheField>
    <cacheField name="FIN" numFmtId="0">
      <sharedItems containsBlank="1"/>
    </cacheField>
    <cacheField name="FUNCIÓN " numFmtId="0">
      <sharedItems containsBlank="1"/>
    </cacheField>
    <cacheField name="EJE " numFmtId="0">
      <sharedItems containsBlank="1"/>
    </cacheField>
    <cacheField name="PMD " numFmtId="0">
      <sharedItems containsBlank="1"/>
    </cacheField>
    <cacheField name="ODZ " numFmtId="0">
      <sharedItems containsBlank="1"/>
    </cacheField>
    <cacheField name="ESTRATEGÍA " numFmtId="0">
      <sharedItems containsBlank="1"/>
    </cacheField>
    <cacheField name="CONAC PROGRAMATICO" numFmtId="0">
      <sharedItems containsBlank="1"/>
    </cacheField>
    <cacheField name="BENEFICIARIO " numFmtId="0">
      <sharedItems containsBlank="1"/>
    </cacheField>
    <cacheField name="TIPO DE GASTO" numFmtId="0">
      <sharedItems containsBlank="1"/>
    </cacheField>
    <cacheField name="PROGRAMA PRESUPUESTARIO" numFmtId="0">
      <sharedItems containsBlank="1"/>
    </cacheField>
    <cacheField name="COMPONENTE" numFmtId="0">
      <sharedItems containsBlank="1" count="132">
        <s v="021 ADMINISTRACIÓN DE LOS RECURSOS HUMANOS EFICIENTADA"/>
        <s v="020 ADMINISTRACIÓN DE LOS RECURSOS FINANCIEROS PARA SOPORTE A LAS ÁREAS  EFICIENTADA"/>
        <s v="125 SERVICIOS DE MANTENIMIENTO CORRECTIVO Y PREVENTIVO EN ESPACIOS PÚBLICOS REALIZADOS "/>
        <s v="059 ESPACIOS PÚBLICOS ILUMINADOS ENTREGADOS"/>
        <s v="001   DISEÑO DE NUEVAS COLMENAS"/>
        <s v="052 DESEMPEÑO Y EJECUCIÓN OPERATIVO- ADMINISTRATIVA DE LAS ÁREAS DE PRESIDENCIA PARA EL DESARROLLO DE PROYECTOS Y OPORTUNIDADES MEJORADAS"/>
        <s v="108 PUBLICACIÓN DE INFORMACIÓN FUNDAMENTAL REALIZADA"/>
        <s v="016 ACCIONES Y ACTIVIDADES GUBERNAMENTALES EN EL MUNICIPIO DE ZAPOPAN DIFUNDIDAS"/>
        <s v="127 SERVICIOS DE PROXIMIDAD ENTREGADOS"/>
        <s v="004  CAPACITACIÓN JURÍDICA PARA EL QUEHACER MUNICIPAL BRINDADA"/>
        <s v="033 ATENCIÓN Y CANALIZACIÓN DE PETICIONES "/>
        <s v="007  DICTAMENES  PARA ESTUDIO Y DICTAMINACIÓN DE COMISIONES COLEGIADAS Y PERMANENTES DEL AYUNTAMIENTO PROYECTADOS"/>
        <s v="040 CAPACITACIÓN EN PREVENCIÓN DE RIESGOS REALIZADA"/>
        <s v="069 IMPLEMENTACION DE LA ARMONZACION  CONTABLE REVISADA Y CON SEGUIMIENTO"/>
        <s v="005  CURADURÍA DE ACUERDO A LAS LÍNEAS CURATORIALES DEL MUSEO REALIZADA"/>
        <s v="026 APLICACIÓN DE LA LEY VIGILADA "/>
        <s v="088 ORDENAMIENTO DEL COMERCIO EN VÍA PÚBLICA Y MERCADOS MUNICIPALES LOGRADO."/>
        <s v="061 ESPACIOS PÚBLICOS SALUBRES ENTREGADOS."/>
        <s v="014 ACCIONES EMERGENTES EN CONTINGENCIAS Y EVENTUALIDADES REALIZADAS "/>
        <s v="008  JÓVENES BENEFICIARIOS DE LOS CURSOS EN EL PROGRAMA AQUÍ HAY FUTURO SATISFECHOS"/>
        <s v="028 APOYOS A REHABILITACIÓN DE COLONIAS ENTREGADOS"/>
        <s v="030 APOYOS ECONÓMICOS OTORGADOS"/>
        <s v="096 PERSONAS Y EMPRESAS VINCULADAS"/>
        <s v="049 COMERCIOS TRABAJANDO REGLAMENTADOS"/>
        <s v="066 GESTIONES EN RELACIONES INTERNACIONALES EXITOSAMENTE REALIZADAS"/>
        <s v="015 ACCIONES URBANÍSTICAS  RECIBIDAS"/>
        <s v="098 PLANEACIÓN DE LA CIUDAD ENTREGADA "/>
        <s v="072 INFORMACIÓN EN MOVILIDAD OTORGADA  "/>
        <s v="113 RECURSOS NATURALES GESTIONADOS Y PROTEGIDOS "/>
        <s v="116 RESIDUOS ACORDE A LA NORMATIVIDAD DE MANERA INTEGRAL GESTIONADOS"/>
        <s v="078 LICENCIAS DE EDIFICACIÓN OTORGADAS"/>
        <s v="058 DOTACIÓN DE MATERIALES PARA EL MEJORAMIENTO DE LA INFRAESTRUCTURA, MOBILIARIO Y QUIPO ELECTRONICO A  PLANTELES EDUCACTIVOS (PROGRAMA &quot;ZAPOPAN MEJORA TU ESCUELA)"/>
        <s v="089 ORGANICACIÓN DE EVENTOS CIVICOS PARA FORTALECER LA IDENTIDAD DE LOS EDUCANDOS CON EL MUNICIPIO"/>
        <s v="120 ROMERIA ZAPOPAN ORGANIZADA Y REALIZADA"/>
        <s v="087 OFERTA CONSTANTE DE CURSOS Y TALLERES EN LOS CENTROS CULTURALES"/>
        <s v="024 ANÁLISIS DE RIESGOS EFECTUADOS "/>
        <s v="054 DIFUSIÓN EN MATERIA DE PROTECCIÓN CIVIL EFECTUADA"/>
        <s v="022 ADMINISTRACIÓN Y MANTENIMIENTO DE LOS BIENES MUEBLES E INMUEBLES EFICIENTADA"/>
        <s v="132 SISTEMAS IMPLEMENTADOS"/>
        <s v="106 PROYECTOS PARA INFRAESTRUCTURA Y POLÍTICAS DE MOVILIDAD ELABORADOS "/>
        <s v="124 SERVICIOS DE EMERGENCIA ATENDIDOS"/>
        <s v="065 GACETA MUNICIPAL  PUBLICADA IMPRESAS Y DISTRIBUIDAS"/>
        <s v="134 SUPERVISIÓN DE MEDIDAS DE SEGURIDAD REALIZADAS"/>
        <s v="071 INFORMACION CONTABLE REVISADA Y VALORADA"/>
        <s v="077 INVERSIÓN EN EL MUNICIPIO ATRAÍDA "/>
        <s v="034 AUTORIZACIÓNES Y REVISIONES DE PROYECTOS URBANOS ATENDIDOS"/>
        <s v="050 CONFLICTOS DEL CENTRO DE MEDIACIÓN ATENDIDOS"/>
        <s v="128 SERVICIOS DE RECOLECCIÓN DE RESIDUOS SÓLIDOS MUNICIPALES REALIZADOS."/>
        <s v="105 PRODUCTOS CÁRNICOS PARA EL CONSUMO HUMANO PROCESADOS."/>
        <s v="079 MANTENIMIENTO PREVENTIVO DE LOS SERVICIOS PÚBLICOS REALIZADO"/>
        <s v="003   SUPERVISIÓN Y MANTENIMIENTO DE LAS COLMENAS  "/>
        <s v="012 ACCIONES DE MANTENIMIENTO Y ACONDICIONAMIENTO GENERAL DE LAS INSTALACIONES REALIZADAS"/>
        <s v="068 IMPARTICIÓN DE CLASES DE REGULARIZACIÓN ACADÉMICA  A  ALUMNOS CON REZAGO EDUCATIVO DE NIVEL PRIMARIA."/>
        <s v="011 ACCIONES DE CAPACITACIÓN REALIZADAS"/>
        <s v="047 CERTEZA JURÍDICA A LOS DETENIDOS Y PARTES AFECTADAS BRINDADA"/>
        <s v="060 ESPACIOS PÚBLICOS ORDENADOS Y LIMPIOS ENTREGADOS"/>
        <s v="037 CAMBIO CLIMÁTICO MITIGADO"/>
        <s v="126 SERVICIOS DE PREVENCIÓN ANIMAL ENTREGADOS"/>
        <s v="018 ACTIVIDADES CULTURALES RECIBIDAS"/>
        <s v="121 SENSIBILIZACIÓN  EN RESPONSABILIDADES Y FUNCIONES REALIZADAS"/>
        <s v="056 DISEÑO, PRODUCCIÓN Y DESARROLLO DE EVENTOS EFECTUADOS"/>
        <s v="101 PLATAFORMA PARA LA DERIVACIÓN, MONITOREO Y SEGUIMIENTO DE ASUNTOS HASTA SU ATENCIÓN Y CONCLUSIÓN IMPLEMENTADA"/>
        <s v="009  ABASTECIMIENTO DE AGUA POTABLE APEGADA A LAS NORMATIVAS ENTREGADA"/>
        <s v="023 AFORO A LAS PRESENTACIONES DE LAS COMPAÑÍAS MUNICIPALES CONSOLIDADO"/>
        <s v="100 PLANES OPERATIVOS REALIZADOS"/>
        <s v="031 APOYOS EN ESPECIE OTORGADOS "/>
        <s v="085 NÚMERO DE EMPRESAS FORMALES AUMENTADO "/>
        <s v="129 SERVICIOS PARA LA GESTIÓN DE LA MOVILIDAD APLICADA         "/>
        <s v="109 QUEJAS CIUDADANAS ATENDIDAS"/>
        <s v="075 INSPECCIONES A LAS ACTIVIDADES QUE REQUIEREN LICENCIA O PERMISO REALIZADAS"/>
        <s v="083 NORMATIVIDAD CORRESPONDIENTE APLICADA"/>
        <s v="082 MODALIDADES Y MECANISMOS DE ATENCIÓN PARA EL COBRO EFICIENTADOS "/>
        <s v="053 DICTÁMEN DE TRANSFORMACIÓN DEL SUELO RURAL -URBANO ATENDIDOS"/>
        <s v="081 MEDIO AMBIENTE NORMADO Y PROTEGIDO"/>
        <s v="039 CAMPAÑAS Y SENSIBILIZACIÓN DE PROTECCIÓN ANIMAL RECIBIDA"/>
        <s v="086 OBRA PÚBLICA EJECUTADA"/>
        <s v="036 CALZADO ESCOLAR ENTREGADO"/>
        <s v="137 UNIFORMES ESCOLARES ENTREGADOS"/>
        <s v="138 ÚTILES ESCOLARES ENTREGADOS"/>
        <s v="076 INSTRUMENTOS TECNOLÓGICOS Y METODOLÓGICOS DE INNOVACIÓN SOCIAL PARA LA VINCULACIÓN, DIVULGACIÓN E INTERACCIÓN ENTRE CIUDADANÍA Y MUNICIPIO PARA LA GOBERNANZA IMPLEMENTADOS."/>
        <s v="080 MECANISMOS DE PARTICIPACIÓN CIUDADANA INSTRUMENTADOS"/>
        <s v="136 TALLERES Y CURSOS DIRIGIDOS A  CIUDADANOS, ORGANISMOS SOCIALES Y FUNCIONARIOS ASÍ COMO EVENTOS PARA IMPULSAR CULTURA DE PARTICIPACIÓN CIUDADANA PARA LA GOBERNANZA IMPARTIDOS."/>
        <s v="133 SISTEMAS Y/O REDES CONSERVADOS"/>
        <s v="051 CONTROL DE ACCESO A LOS SISTEMAS ADMINISTRADOS"/>
        <s v="135 SUPERVISIÓN DE OBRA CONTRATADA"/>
        <s v="090 ORGANISMOS SOCIALES PARA LA PARTICIPACIÓN CIUDADANA CONFORMADOS."/>
        <s v="013 ACCIONES DE PREVENCIÓN DEL DELITO REALIZADAS"/>
        <s v="073 INFORMES FINANCIEROS Y CUENTAS PUBLICAS PRESENTADAS EN APEGO A LAS NORMAS"/>
        <s v="091 ORGANIZACIÓN VECINAL A LAS DECISIONES MUNICIPALES VINCULADA Y DEMOCRATIZADA"/>
        <s v="043 CAPACITACIONES A PERSONAS EN TEMAS DEL SECTOR EMPRESARIAL REALIZADAS"/>
        <s v="006  DECLARACIONES PATRIMONIALES ASESORADAS"/>
        <s v="017 ACERVO PATRIMONIAL DE LA DEFENSA EN ASUNTOS, CIVILES, MERCANTILES, AMPARO, AGRARIO, CONTENSIOSO ADMINISTRATIVO, LABORAL, PENAL, TRANSPARENCIA  Y FISCAL PROTEGIDOS "/>
        <s v="041 CAPACITACIONES  A SERVIDORES PÚBLICOS DEL MUNICIPIO DE ZAPOPAN EN EL PROGRAMA DE FORMACIÓN INSTITUCIONAL OTORGADAS"/>
        <s v="042 CAPACITACIONES A JÓVENES DE 15 - 35 AÑOS DE EDAD EN EL PROGRAMA AQUÍ HAY FUTURO OTORGADAS "/>
        <s v="044 CAPACITACIONES A ZAPOPANOS MAYORES DE 18 AÑOS  EN EL PROGRAMA TEJIDOS PRODUCTIVOS OTORGADAS"/>
        <s v="067 GESTIONES PARA OBTENCIÓN DE RECURSOS REALIZADAS"/>
        <s v="102 PRESENCIA DEL MUNICIPIO EN FERIAS, CONGRESOS Y CONVENCIONES  NACIONALES E INTERNACIONALES"/>
        <s v="029 APOYOS AL SECTOR PRIMARIO ENTREGADOS"/>
        <s v="131 SISTEMA DE EVALUACIÓN DEL DESEMPEÑO IMPLEMENTADO"/>
        <s v="099 PLANEACIÓN, DESARROLLO Y EJECUCIÓN DE PROYECTOS ESTRATÉGICOS Y  DE MEJORA EN BENEFICIO DE LA CIUDADANÍA DE ZAPOPAN REALIZADOS"/>
        <s v="123 SERVICIOS DE CALIDAD EN EL ARCHIVO GENERAL DEL  MUNICIPIO "/>
        <s v="122 SERVICIOS CATASTRALES REALIZADOS"/>
        <s v="070 INCENTIVO A MAESTRO POR TRAYECTORIA MAGISTERIAL SOBRESALIENTE"/>
        <s v="112 RECURSOS FEDERALES REALIZADOS, VALIDADOS Y ENTERADOS"/>
        <s v="074 INGRESOS PROPIOS RECAUDADOS "/>
        <s v="114 REGISTRO CONTABLE  FINANCIERO Y PRESUPUESTADO REALIZADO"/>
        <s v="062 ESPACIOS PÚBLICOS SEGUROS ENTREGADOS"/>
        <s v="032 ASESORÍA JURIDICA BRINDADA"/>
        <s v="103 PRESTADORES DE SERVICIOS TURISTICOS CAPACITADOS"/>
        <s v="019 ACTIVIDADES PARALELAS A LAS EXPOSICIONES PARA LA EXPERIENCIA COMPLETA DEL VISITANTE REALIZADAS"/>
        <s v="084 NOTIFICACIONES A DEPENDENCIAS O PARTICULARES ENVIADAS"/>
        <s v="025 ANTEPROYECTO DE LEY DE INGRESOS REALIZADO"/>
        <s v="045 CAPACITACIONESA ZAPOPANOS A TRAVÉS DEL PROGRAMA DE ACADEMIAS MUNICIPALES ITINERANTES  OTORGADAS "/>
        <s v="094 PERSONAS BENEFICIADAS DE LAS ACADEMIAS MUNICIPALES OFERTADAS"/>
        <s v="107 PROYECTOS Y  REHABILITACIÓN DE PUNTOS TURÍSTICOS GESTIONADOS"/>
        <s v="110 RECORRIDOS TURÍSTICOS DE BUENA CALIDAD GUIADOS "/>
        <s v="111 RECORRIDOS TURÍSTICOS Y TRASLADOS "/>
        <s v="038 CAMPAÑA DE MEDIOS PARA DIFUNDIR EL MUSEO Y LAS EXPOSICIONES EFECTUADA"/>
        <s v="095 PERSONAS BENEFICIADAS POR ACTIVIDADES EDUCATIVAS EN BIBLIOTECAS MUNICIPALES OTORGADAS"/>
        <s v="119 RETOS EN MIZAPOPAN IMPLEMENTADOS"/>
        <s v="140 SERVICIO DE SALUD"/>
        <s v="141 DESARROLLO INTEGRAL DE LA FAMILIA"/>
        <s v="142 CONSEJO MUNICIPAL DEL DEPORTE"/>
        <s v="143 INSTITUTO MUNICIPAL DE LAS MUJERES"/>
        <s v="027 APOYO ECONÓMICO PARA ACCESO A ESTANCIAS INFANTILES OTORGADOS"/>
        <s v="010 _x000a_MERCADOS PÚBLICOS ENTREGADOS "/>
        <s v="063 ESTUDIOS Y PROYECTOS REALIZADOS"/>
        <s v="130 SERVICIOS PÚBLICOS ELEMENTALES A LA POBLACIÓN QUE SE UBICA EN ZONAS ALEJADAS DEL CENTRO BRINDADOS"/>
        <s v="139 SERVICIO DE LA DEUDA"/>
        <m/>
        <e v="#N/A" u="1"/>
        <s v="TOTAL" u="1"/>
      </sharedItems>
    </cacheField>
    <cacheField name="ACTIVIDAD" numFmtId="0">
      <sharedItems containsBlank="1"/>
    </cacheField>
    <cacheField name="CAPÍTULO" numFmtId="0">
      <sharedItems containsBlank="1"/>
    </cacheField>
    <cacheField name="CONCEPTO" numFmtId="0">
      <sharedItems containsBlank="1"/>
    </cacheField>
    <cacheField name="PARTIDA GENERICA" numFmtId="0">
      <sharedItems containsBlank="1"/>
    </cacheField>
    <cacheField name="PARTIDA ESPECIFICA" numFmtId="0">
      <sharedItems containsBlank="1"/>
    </cacheField>
    <cacheField name="APROBADO" numFmtId="43">
      <sharedItems containsString="0" containsBlank="1" containsNumber="1" minValue="0" maxValue="1727372004.9099998"/>
    </cacheField>
    <cacheField name="FF ETIQUETA" numFmtId="0">
      <sharedItems containsBlank="1"/>
    </cacheField>
    <cacheField name="FF" numFmtId="0">
      <sharedItems containsBlank="1"/>
    </cacheField>
    <cacheField name="Fnt. Fin" numFmtId="0">
      <sharedItems containsBlank="1"/>
    </cacheField>
    <cacheField name="Año F.F" numFmtId="0">
      <sharedItems containsBlank="1"/>
    </cacheField>
    <cacheField name="13 TODO EL TERRITORIO"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braham Garcia Galvan" refreshedDate="43480.642756712965" createdVersion="5" refreshedVersion="5" minRefreshableVersion="3" recordCount="1385" xr:uid="{00000000-000A-0000-FFFF-FFFF09000000}">
  <cacheSource type="worksheet">
    <worksheetSource ref="B5:V1390" sheet="SOLICITUDES TOTALES" r:id="rId2"/>
  </cacheSource>
  <cacheFields count="21">
    <cacheField name="CONS" numFmtId="0">
      <sharedItems containsSemiMixedTypes="0" containsString="0" containsNumber="1" containsInteger="1" minValue="1" maxValue="1386"/>
    </cacheField>
    <cacheField name="UNIDAD RESPONSABLE" numFmtId="0">
      <sharedItems count="13">
        <s v="01 PRESIDENCIA"/>
        <s v="02 JEFATURA DE GABINETE"/>
        <s v="03 COMISARÍA"/>
        <s v="04 SINDICATURA"/>
        <s v="05 SECRETARÍA DEL AYUNTAMIENTO"/>
        <s v="06 TESORERÍA"/>
        <s v="07 CONTRALORÍA"/>
        <s v="08 SERVICIOS MUNICIPALES"/>
        <s v="09 ADMINISTRACIÓN E INNOVACIÓN GUBERNAMENTAL"/>
        <s v="10 DESARROLLO ECONÓMICO"/>
        <s v="11 GESTIÓN INTEGRAL DE LA CIUDAD"/>
        <s v="12 OBRAS PÚBLICAS"/>
        <s v="13 CONSTRUCCIÓN DE LA COMUNIDAD"/>
      </sharedItems>
    </cacheField>
    <cacheField name="FIN" numFmtId="0">
      <sharedItems containsNonDate="0" containsString="0" containsBlank="1"/>
    </cacheField>
    <cacheField name="DIRECCIÓN" numFmtId="0">
      <sharedItems/>
    </cacheField>
    <cacheField name="UNIDAD" numFmtId="0">
      <sharedItems containsBlank="1"/>
    </cacheField>
    <cacheField name="CONAC FIN" numFmtId="0">
      <sharedItems/>
    </cacheField>
    <cacheField name="CONAC PROGRAMATICO" numFmtId="0">
      <sharedItems/>
    </cacheField>
    <cacheField name="PROGRAMA PRESUPUESTARIO" numFmtId="0">
      <sharedItems/>
    </cacheField>
    <cacheField name="COMPONENTE" numFmtId="0">
      <sharedItems containsNonDate="0" containsString="0" containsBlank="1"/>
    </cacheField>
    <cacheField name="ACTIVIDAD" numFmtId="0">
      <sharedItems containsBlank="1"/>
    </cacheField>
    <cacheField name="NOTAS" numFmtId="0">
      <sharedItems containsBlank="1" longText="1"/>
    </cacheField>
    <cacheField name="CAPÍTULO" numFmtId="166">
      <sharedItems/>
    </cacheField>
    <cacheField name="CONCEPTO" numFmtId="166">
      <sharedItems/>
    </cacheField>
    <cacheField name="PARTIDA PRESUPUESTARIA" numFmtId="0">
      <sharedItems/>
    </cacheField>
    <cacheField name="SOLICITADO" numFmtId="0">
      <sharedItems containsString="0" containsBlank="1" containsNumber="1" minValue="0" maxValue="1728738984.8399999"/>
    </cacheField>
    <cacheField name="APROBADO" numFmtId="166">
      <sharedItems containsSemiMixedTypes="0" containsString="0" containsNumber="1" minValue="0" maxValue="1728738984.8399999"/>
    </cacheField>
    <cacheField name="INTERNO" numFmtId="0">
      <sharedItems containsString="0" containsBlank="1" containsNumber="1" minValue="0" maxValue="1728738984.8399999"/>
    </cacheField>
    <cacheField name="DIFERENCIA APROBADO" numFmtId="0">
      <sharedItems containsString="0" containsBlank="1" containsNumber="1" minValue="-227000000" maxValue="227000000"/>
    </cacheField>
    <cacheField name="DIFERENCIA INTERNO" numFmtId="0">
      <sharedItems containsString="0" containsBlank="1" containsNumber="1" minValue="-313072071.85088313" maxValue="227000000"/>
    </cacheField>
    <cacheField name=".CAP" numFmtId="0">
      <sharedItems containsSemiMixedTypes="0" containsString="0" containsNumber="1" containsInteger="1" minValue="1" maxValue="9"/>
    </cacheField>
    <cacheField name=".CONC" numFmtId="166">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braham Garcia Galvan" refreshedDate="43480.642759374998" createdVersion="6" refreshedVersion="5" minRefreshableVersion="3" recordCount="1408" xr:uid="{00000000-000A-0000-FFFF-FFFF0A000000}">
  <cacheSource type="worksheet">
    <worksheetSource ref="K1:K1048576" sheet="COMPLETO 1 PARTIDA CLAVES" r:id="rId2"/>
  </cacheSource>
  <cacheFields count="49">
    <cacheField name="CLAVE" numFmtId="0">
      <sharedItems containsBlank="1"/>
    </cacheField>
    <cacheField name="DEPENDENCIA." numFmtId="0">
      <sharedItems containsBlank="1"/>
    </cacheField>
    <cacheField name="FINALIDAD." numFmtId="0">
      <sharedItems containsBlank="1"/>
    </cacheField>
    <cacheField name="FUNCIÓN." numFmtId="0">
      <sharedItems containsBlank="1"/>
    </cacheField>
    <cacheField name="SUBF." numFmtId="0">
      <sharedItems containsBlank="1"/>
    </cacheField>
    <cacheField name="EJE." numFmtId="0">
      <sharedItems containsBlank="1"/>
    </cacheField>
    <cacheField name="PMD." numFmtId="0">
      <sharedItems containsBlank="1"/>
    </cacheField>
    <cacheField name="ODZ." numFmtId="0">
      <sharedItems containsBlank="1"/>
    </cacheField>
    <cacheField name="ESTRATEGIA." numFmtId="0">
      <sharedItems containsBlank="1"/>
    </cacheField>
    <cacheField name="PP." numFmtId="0">
      <sharedItems containsBlank="1"/>
    </cacheField>
    <cacheField name="P.CONAC." numFmtId="0">
      <sharedItems containsBlank="1"/>
    </cacheField>
    <cacheField name="COMPONENTE." numFmtId="0">
      <sharedItems containsBlank="1"/>
    </cacheField>
    <cacheField name="ACT." numFmtId="0">
      <sharedItems containsBlank="1"/>
    </cacheField>
    <cacheField name="BENEFICIARIO." numFmtId="0">
      <sharedItems containsBlank="1"/>
    </cacheField>
    <cacheField name="TIPO DE GASTO." numFmtId="0">
      <sharedItems containsBlank="1"/>
    </cacheField>
    <cacheField name="CAPÍTULO." numFmtId="0">
      <sharedItems containsBlank="1"/>
    </cacheField>
    <cacheField name="CONCEPTO." numFmtId="0">
      <sharedItems containsBlank="1"/>
    </cacheField>
    <cacheField name="PARTIDA GENÉRICA." numFmtId="0">
      <sharedItems containsBlank="1"/>
    </cacheField>
    <cacheField name="PARTIDA ESPECIFICA." numFmtId="0">
      <sharedItems containsBlank="1"/>
    </cacheField>
    <cacheField name="FF ETIQUETABLE." numFmtId="0">
      <sharedItems containsBlank="1"/>
    </cacheField>
    <cacheField name="FF ." numFmtId="0">
      <sharedItems containsBlank="1"/>
    </cacheField>
    <cacheField name="Fnt Fin." numFmtId="0">
      <sharedItems containsBlank="1"/>
    </cacheField>
    <cacheField name="Año F.F." numFmtId="0">
      <sharedItems containsBlank="1"/>
    </cacheField>
    <cacheField name="TERRITORIO." numFmtId="0">
      <sharedItems containsBlank="1"/>
    </cacheField>
    <cacheField name="GENERO." numFmtId="0">
      <sharedItems containsBlank="1"/>
    </cacheField>
    <cacheField name="UR" numFmtId="0">
      <sharedItems containsBlank="1"/>
    </cacheField>
    <cacheField name="DEPENDENCIA" numFmtId="0">
      <sharedItems containsBlank="1"/>
    </cacheField>
    <cacheField name="CONAC FIN" numFmtId="0">
      <sharedItems containsBlank="1"/>
    </cacheField>
    <cacheField name="FIN" numFmtId="0">
      <sharedItems containsBlank="1"/>
    </cacheField>
    <cacheField name="FUNCIÓN " numFmtId="0">
      <sharedItems containsBlank="1"/>
    </cacheField>
    <cacheField name="EJE " numFmtId="0">
      <sharedItems containsBlank="1"/>
    </cacheField>
    <cacheField name="PMD " numFmtId="0">
      <sharedItems containsBlank="1"/>
    </cacheField>
    <cacheField name="ODZ " numFmtId="0">
      <sharedItems containsBlank="1"/>
    </cacheField>
    <cacheField name="ESTRATEGÍA " numFmtId="0">
      <sharedItems containsBlank="1"/>
    </cacheField>
    <cacheField name="CONAC PROGRAMATICO" numFmtId="0">
      <sharedItems containsBlank="1"/>
    </cacheField>
    <cacheField name="BENEFICIARIO " numFmtId="0">
      <sharedItems containsBlank="1"/>
    </cacheField>
    <cacheField name="TIPO DE GASTO" numFmtId="0">
      <sharedItems containsBlank="1" count="5">
        <s v="1 GASTO CORRIENTE"/>
        <s v="2 GASTO DE CAPITAL"/>
        <s v="2 GASTO CAPITAL"/>
        <s v="3 AMORTIZACIÓN DE LA DEUDA Y DISMINUCIÓN DE PASIVOS"/>
        <m/>
      </sharedItems>
    </cacheField>
    <cacheField name="PROGRAMA PRESUPUESTARIO" numFmtId="0">
      <sharedItems containsBlank="1" count="42">
        <s v="20 MANTENIMIENTO"/>
        <s v="14 IMAGEN URBANA"/>
        <s v="27 AUTORIDAD DEL ESPACIO PÚBLICO MUNICIPAL"/>
        <s v="01 GESTIÓN GUBERNAMENTAL"/>
        <s v="03 TRANSPARENCIA"/>
        <s v="02 APOYO A LA FUNCIÓN PUBLICA Y AL MEJORAMIENTO DE LA GESTIÓN"/>
        <s v="04 SEGURIDAD PÚBLICA"/>
        <s v="06 CERTEZA JURÍDICA"/>
        <s v="07 EFICIENCIA GUBERNAMENTAL PARA LA POBLACIÓN"/>
        <s v="08 GESTIÓN INTERNA EFICIENTE"/>
        <s v="09 GESTIÓN INTEGRAL DE RIESGO DE DESASTRE PARA EL MUNICIPIO DE ZAPOPAN"/>
        <s v="12 CONTABILIDAD Y EGRESOS"/>
        <s v="13 VIGILANCIA"/>
        <s v="15 ESPACIOS PÚBLICOS SEGUROS Y SALUBRES"/>
        <s v="17 PLANEACIÓN Y PREVENCION"/>
        <s v="22 ACCESO AL MERCADO LABORAL"/>
        <s v="23 COMBATE A LA DESIGUALDAD"/>
        <s v="24 TURISMO"/>
        <s v="25 EMPRENDEDORES"/>
        <s v="28 ORDENAMIENTO DEL TERRITORIO"/>
        <s v="29 MOVILIDAD Y TRANSPORTE"/>
        <s v="30 MEDIO AMBIENTE"/>
        <s v="31 OBRA PÚBLICA MUNICIPAL"/>
        <s v="32 MAZ ARTE ZAPOPAN"/>
        <s v="33 EDUCACIÓN ZAPOPAN"/>
        <s v="34 CULTURA PARA TODOS"/>
        <s v="18 SERVICIOS PÚBLICOS DE EXCELENCIA."/>
        <s v="19 TECNOLOGIAS DE LA INFORMACION Y LA COMUNICACIÓN."/>
        <s v="05 PROCURACIÓN DE JUSTICIA"/>
        <s v="21 INSPECCIÓN DE LUGARES QUE REQUIEREN LICENCIA O PERMISO"/>
        <s v="11 INGRESOS"/>
        <s v="26 ZAPOPAN PRESENTE"/>
        <s v="35 PARTICIPACIÓN CIUDADANA"/>
        <s v="10 CATASTRO"/>
        <s v="38 SERVICIOS DE SALUD"/>
        <s v="39 DESARROLLO INTEGRAL DE LA FAMILIA"/>
        <s v="40 CONSEJO MUNICIPAL DEL DEPORTE"/>
        <s v="41 INSTITUTO MUNICIPAL DE LAS MUJERES"/>
        <s v="16 AMPLIACIÓN DE LA COBERTURA DE SERVICIOS PÚBLICOS"/>
        <s v="37 DEUDA PÚBLICA"/>
        <m/>
        <s v="TOTAL" u="1"/>
      </sharedItems>
    </cacheField>
    <cacheField name="COMPONENTE" numFmtId="0">
      <sharedItems containsBlank="1" count="133">
        <s v="021 ADMINISTRACIÓN DE LOS RECURSOS HUMANOS EFICIENTADA"/>
        <s v="020 ADMINISTRACIÓN DE LOS RECURSOS FINANCIEROS PARA SOPORTE A LAS ÁREAS  EFICIENTADA"/>
        <s v="125 SERVICIOS DE MANTENIMIENTO CORRECTIVO Y PREVENTIVO EN ESPACIOS PÚBLICOS REALIZADOS "/>
        <s v="059 ESPACIOS PÚBLICOS ILUMINADOS ENTREGADOS"/>
        <s v="001   DISEÑO DE NUEVAS COLMENAS"/>
        <s v="052 DESEMPEÑO Y EJECUCIÓN OPERATIVO- ADMINISTRATIVA DE LAS ÁREAS DE PRESIDENCIA PARA EL DESARROLLO DE PROYECTOS Y OPORTUNIDADES MEJORADAS"/>
        <s v="108 PUBLICACIÓN DE INFORMACIÓN FUNDAMENTAL REALIZADA"/>
        <s v="016 ACCIONES Y ACTIVIDADES GUBERNAMENTALES EN EL MUNICIPIO DE ZAPOPAN DIFUNDIDAS"/>
        <s v="127 SERVICIOS DE PROXIMIDAD ENTREGADOS"/>
        <s v="004  CAPACITACIÓN JURÍDICA PARA EL QUEHACER MUNICIPAL BRINDADA"/>
        <s v="033 ATENCIÓN Y CANALIZACIÓN DE PETICIONES "/>
        <s v="007  DICTAMENES  PARA ESTUDIO Y DICTAMINACIÓN DE COMISIONES COLEGIADAS Y PERMANENTES DEL AYUNTAMIENTO PROYECTADOS"/>
        <s v="040 CAPACITACIÓN EN PREVENCIÓN DE RIESGOS REALIZADA"/>
        <s v="069 IMPLEMENTACION DE LA ARMONZACION  CONTABLE REVISADA Y CON SEGUIMIENTO"/>
        <s v="005  CURADURÍA DE ACUERDO A LAS LÍNEAS CURATORIALES DEL MUSEO REALIZADA"/>
        <s v="026 APLICACIÓN DE LA LEY VIGILADA "/>
        <s v="088 ORDENAMIENTO DEL COMERCIO EN VÍA PÚBLICA Y MERCADOS MUNICIPALES LOGRADO."/>
        <s v="061 ESPACIOS PÚBLICOS SALUBRES ENTREGADOS."/>
        <s v="014 ACCIONES EMERGENTES EN CONTINGENCIAS Y EVENTUALIDADES REALIZADAS "/>
        <s v="008  JÓVENES BENEFICIARIOS DE LOS CURSOS EN EL PROGRAMA AQUÍ HAY FUTURO SATISFECHOS"/>
        <s v="028 APOYOS A REHABILITACIÓN DE COLONIAS ENTREGADOS"/>
        <s v="030 APOYOS ECONÓMICOS OTORGADOS"/>
        <s v="096 PERSONAS Y EMPRESAS VINCULADAS"/>
        <s v="049 COMERCIOS TRABAJANDO REGLAMENTADOS"/>
        <s v="066 GESTIONES EN RELACIONES INTERNACIONALES EXITOSAMENTE REALIZADAS"/>
        <s v="015 ACCIONES URBANÍSTICAS  RECIBIDAS"/>
        <s v="098 PLANEACIÓN DE LA CIUDAD ENTREGADA "/>
        <s v="072 INFORMACIÓN EN MOVILIDAD OTORGADA  "/>
        <s v="113 RECURSOS NATURALES GESTIONADOS Y PROTEGIDOS "/>
        <s v="116 RESIDUOS ACORDE A LA NORMATIVIDAD DE MANERA INTEGRAL GESTIONADOS"/>
        <s v="078 LICENCIAS DE EDIFICACIÓN OTORGADAS"/>
        <s v="058 DOTACIÓN DE MATERIALES PARA EL MEJORAMIENTO DE LA INFRAESTRUCTURA, MOBILIARIO Y QUIPO ELECTRONICO A  PLANTELES EDUCACTIVOS (PROGRAMA &quot;ZAPOPAN MEJORA TU ESCUELA)"/>
        <s v="089 ORGANICACIÓN DE EVENTOS CIVICOS PARA FORTALECER LA IDENTIDAD DE LOS EDUCANDOS CON EL MUNICIPIO"/>
        <s v="120 ROMERIA ZAPOPAN ORGANIZADA Y REALIZADA"/>
        <s v="087 OFERTA CONSTANTE DE CURSOS Y TALLERES EN LOS CENTROS CULTURALES"/>
        <s v="024 ANÁLISIS DE RIESGOS EFECTUADOS "/>
        <s v="054 DIFUSIÓN EN MATERIA DE PROTECCIÓN CIVIL EFECTUADA"/>
        <s v="022 ADMINISTRACIÓN Y MANTENIMIENTO DE LOS BIENES MUEBLES E INMUEBLES EFICIENTADA"/>
        <s v="132 SISTEMAS IMPLEMENTADOS"/>
        <s v="106 PROYECTOS PARA INFRAESTRUCTURA Y POLÍTICAS DE MOVILIDAD ELABORADOS "/>
        <s v="124 SERVICIOS DE EMERGENCIA ATENDIDOS"/>
        <s v="065 GACETA MUNICIPAL  PUBLICADA IMPRESAS Y DISTRIBUIDAS"/>
        <s v="134 SUPERVISIÓN DE MEDIDAS DE SEGURIDAD REALIZADAS"/>
        <s v="071 INFORMACION CONTABLE REVISADA Y VALORADA"/>
        <s v="077 INVERSIÓN EN EL MUNICIPIO ATRAÍDA "/>
        <s v="034 AUTORIZACIÓNES Y REVISIONES DE PROYECTOS URBANOS ATENDIDOS"/>
        <s v="050 CONFLICTOS DEL CENTRO DE MEDIACIÓN ATENDIDOS"/>
        <s v="128 SERVICIOS DE RECOLECCIÓN DE RESIDUOS SÓLIDOS MUNICIPALES REALIZADOS."/>
        <s v="105 PRODUCTOS CÁRNICOS PARA EL CONSUMO HUMANO PROCESADOS."/>
        <s v="079 MANTENIMIENTO PREVENTIVO DE LOS SERVICIOS PÚBLICOS REALIZADO"/>
        <s v="003   SUPERVISIÓN Y MANTENIMIENTO DE LAS COLMENAS  "/>
        <s v="012 ACCIONES DE MANTENIMIENTO Y ACONDICIONAMIENTO GENERAL DE LAS INSTALACIONES REALIZADAS"/>
        <s v="068 IMPARTICIÓN DE CLASES DE REGULARIZACIÓN ACADÉMICA  A  ALUMNOS CON REZAGO EDUCATIVO DE NIVEL PRIMARIA."/>
        <s v="011 ACCIONES DE CAPACITACIÓN REALIZADAS"/>
        <s v="047 CERTEZA JURÍDICA A LOS DETENIDOS Y PARTES AFECTADAS BRINDADA"/>
        <s v="060 ESPACIOS PÚBLICOS ORDENADOS Y LIMPIOS ENTREGADOS"/>
        <s v="037 CAMBIO CLIMÁTICO MITIGADO"/>
        <s v="126 SERVICIOS DE PREVENCIÓN ANIMAL ENTREGADOS"/>
        <s v="018 ACTIVIDADES CULTURALES RECIBIDAS"/>
        <s v="121 SENSIBILIZACIÓN  EN RESPONSABILIDADES Y FUNCIONES REALIZADAS"/>
        <s v="056 DISEÑO, PRODUCCIÓN Y DESARROLLO DE EVENTOS EFECTUADOS"/>
        <s v="101 PLATAFORMA PARA LA DERIVACIÓN, MONITOREO Y SEGUIMIENTO DE ASUNTOS HASTA SU ATENCIÓN Y CONCLUSIÓN IMPLEMENTADA"/>
        <s v="009  ABASTECIMIENTO DE AGUA POTABLE APEGADA A LAS NORMATIVAS ENTREGADA"/>
        <s v="023 AFORO A LAS PRESENTACIONES DE LAS COMPAÑÍAS MUNICIPALES CONSOLIDADO"/>
        <s v="100 PLANES OPERATIVOS REALIZADOS"/>
        <s v="031 APOYOS EN ESPECIE OTORGADOS "/>
        <s v="085 NÚMERO DE EMPRESAS FORMALES AUMENTADO "/>
        <s v="129 SERVICIOS PARA LA GESTIÓN DE LA MOVILIDAD APLICADA         "/>
        <s v="109 QUEJAS CIUDADANAS ATENDIDAS"/>
        <s v="075 INSPECCIONES A LAS ACTIVIDADES QUE REQUIEREN LICENCIA O PERMISO REALIZADAS"/>
        <s v="083 NORMATIVIDAD CORRESPONDIENTE APLICADA"/>
        <s v="082 MODALIDADES Y MECANISMOS DE ATENCIÓN PARA EL COBRO EFICIENTADOS "/>
        <s v="053 DICTÁMEN DE TRANSFORMACIÓN DEL SUELO RURAL -URBANO ATENDIDOS"/>
        <s v="081 MEDIO AMBIENTE NORMADO Y PROTEGIDO"/>
        <s v="039 CAMPAÑAS Y SENSIBILIZACIÓN DE PROTECCIÓN ANIMAL RECIBIDA"/>
        <s v="086 OBRA PÚBLICA EJECUTADA"/>
        <s v="036 CALZADO ESCOLAR ENTREGADO"/>
        <s v="137 UNIFORMES ESCOLARES ENTREGADOS"/>
        <s v="138 ÚTILES ESCOLARES ENTREGADOS"/>
        <s v="076 INSTRUMENTOS TECNOLÓGICOS Y METODOLÓGICOS DE INNOVACIÓN SOCIAL PARA LA VINCULACIÓN, DIVULGACIÓN E INTERACCIÓN ENTRE CIUDADANÍA Y MUNICIPIO PARA LA GOBERNANZA IMPLEMENTADOS."/>
        <s v="080 MECANISMOS DE PARTICIPACIÓN CIUDADANA INSTRUMENTADOS"/>
        <s v="136 TALLERES Y CURSOS DIRIGIDOS A  CIUDADANOS, ORGANISMOS SOCIALES Y FUNCIONARIOS ASÍ COMO EVENTOS PARA IMPULSAR CULTURA DE PARTICIPACIÓN CIUDADANA PARA LA GOBERNANZA IMPARTIDOS."/>
        <s v="133 SISTEMAS Y/O REDES CONSERVADOS"/>
        <s v="051 CONTROL DE ACCESO A LOS SISTEMAS ADMINISTRADOS"/>
        <s v="135 SUPERVISIÓN DE OBRA CONTRATADA"/>
        <s v="090 ORGANISMOS SOCIALES PARA LA PARTICIPACIÓN CIUDADANA CONFORMADOS."/>
        <s v="013 ACCIONES DE PREVENCIÓN DEL DELITO REALIZADAS"/>
        <s v="073 INFORMES FINANCIEROS Y CUENTAS PUBLICAS PRESENTADAS EN APEGO A LAS NORMAS"/>
        <s v="091 ORGANIZACIÓN VECINAL A LAS DECISIONES MUNICIPALES VINCULADA Y DEMOCRATIZADA"/>
        <s v="043 CAPACITACIONES A PERSONAS EN TEMAS DEL SECTOR EMPRESARIAL REALIZADAS"/>
        <s v="006  DECLARACIONES PATRIMONIALES ASESORADAS"/>
        <s v="017 ACERVO PATRIMONIAL DE LA DEFENSA EN ASUNTOS, CIVILES, MERCANTILES, AMPARO, AGRARIO, CONTENSIOSO ADMINISTRATIVO, LABORAL, PENAL, TRANSPARENCIA  Y FISCAL PROTEGIDOS "/>
        <s v="041 CAPACITACIONES  A SERVIDORES PÚBLICOS DEL MUNICIPIO DE ZAPOPAN EN EL PROGRAMA DE FORMACIÓN INSTITUCIONAL OTORGADAS"/>
        <s v="042 CAPACITACIONES A JÓVENES DE 15 - 35 AÑOS DE EDAD EN EL PROGRAMA AQUÍ HAY FUTURO OTORGADAS "/>
        <s v="044 CAPACITACIONES A ZAPOPANOS MAYORES DE 18 AÑOS  EN EL PROGRAMA TEJIDOS PRODUCTIVOS OTORGADAS"/>
        <s v="067 GESTIONES PARA OBTENCIÓN DE RECURSOS REALIZADAS"/>
        <s v="102 PRESENCIA DEL MUNICIPIO EN FERIAS, CONGRESOS Y CONVENCIONES  NACIONALES E INTERNACIONALES"/>
        <s v="029 APOYOS AL SECTOR PRIMARIO ENTREGADOS"/>
        <s v="131 SISTEMA DE EVALUACIÓN DEL DESEMPEÑO IMPLEMENTADO"/>
        <s v="099 PLANEACIÓN, DESARROLLO Y EJECUCIÓN DE PROYECTOS ESTRATÉGICOS Y  DE MEJORA EN BENEFICIO DE LA CIUDADANÍA DE ZAPOPAN REALIZADOS"/>
        <s v="123 SERVICIOS DE CALIDAD EN EL ARCHIVO GENERAL DEL  MUNICIPIO "/>
        <s v="122 SERVICIOS CATASTRALES REALIZADOS"/>
        <s v="070 INCENTIVO A MAESTRO POR TRAYECTORIA MAGISTERIAL SOBRESALIENTE"/>
        <s v="112 RECURSOS FEDERALES REALIZADOS, VALIDADOS Y ENTERADOS"/>
        <s v="074 INGRESOS PROPIOS RECAUDADOS "/>
        <s v="114 REGISTRO CONTABLE  FINANCIERO Y PRESUPUESTADO REALIZADO"/>
        <s v="062 ESPACIOS PÚBLICOS SEGUROS ENTREGADOS"/>
        <s v="032 ASESORÍA JURIDICA BRINDADA"/>
        <s v="103 PRESTADORES DE SERVICIOS TURISTICOS CAPACITADOS"/>
        <s v="019 ACTIVIDADES PARALELAS A LAS EXPOSICIONES PARA LA EXPERIENCIA COMPLETA DEL VISITANTE REALIZADAS"/>
        <s v="084 NOTIFICACIONES A DEPENDENCIAS O PARTICULARES ENVIADAS"/>
        <s v="025 ANTEPROYECTO DE LEY DE INGRESOS REALIZADO"/>
        <s v="045 CAPACITACIONESA ZAPOPANOS A TRAVÉS DEL PROGRAMA DE ACADEMIAS MUNICIPALES ITINERANTES  OTORGADAS "/>
        <s v="094 PERSONAS BENEFICIADAS DE LAS ACADEMIAS MUNICIPALES OFERTADAS"/>
        <s v="107 PROYECTOS Y  REHABILITACIÓN DE PUNTOS TURÍSTICOS GESTIONADOS"/>
        <s v="110 RECORRIDOS TURÍSTICOS DE BUENA CALIDAD GUIADOS "/>
        <s v="111 RECORRIDOS TURÍSTICOS Y TRASLADOS "/>
        <s v="038 CAMPAÑA DE MEDIOS PARA DIFUNDIR EL MUSEO Y LAS EXPOSICIONES EFECTUADA"/>
        <s v="095 PERSONAS BENEFICIADAS POR ACTIVIDADES EDUCATIVAS EN BIBLIOTECAS MUNICIPALES OTORGADAS"/>
        <s v="119 RETOS EN MIZAPOPAN IMPLEMENTADOS"/>
        <s v="140 SERVICIO DE SALUD"/>
        <s v="141 DESARROLLO INTEGRAL DE LA FAMILIA"/>
        <s v="142 CONSEJO MUNICIPAL DEL DEPORTE"/>
        <s v="143 INSTITUTO MUNICIPAL DE LAS MUJERES"/>
        <s v="027 APOYO ECONÓMICO PARA ACCESO A ESTANCIAS INFANTILES OTORGADOS"/>
        <s v="010 _x000a_MERCADOS PÚBLICOS ENTREGADOS "/>
        <s v="063 ESTUDIOS Y PROYECTOS REALIZADOS"/>
        <s v="130 SERVICIOS PÚBLICOS ELEMENTALES A LA POBLACIÓN QUE SE UBICA EN ZONAS ALEJADAS DEL CENTRO BRINDADOS"/>
        <s v="139 SERVICIO DE LA DEUDA"/>
        <m/>
        <e v="#N/A" u="1"/>
        <s v="056 DISEÑO, PRODUCCIÓN Y DESARROLLO DE EVENTOS " u="1"/>
        <s v="TOTAL" u="1"/>
      </sharedItems>
    </cacheField>
    <cacheField name="ACTIVIDAD" numFmtId="0">
      <sharedItems containsBlank="1" count="454">
        <s v="021833 ADMINISTRACION DE PERSONAL "/>
        <s v="021973 SEGURIDAD SOCIAL "/>
        <s v="020502 ADQUISICION DE BIENES Y SERVICIOS"/>
        <s v="125330 PINTADO DE MACHUELOS Y BALIZAMIENTO DE AVENIDAS PRINCIPALES"/>
        <s v="020503 COMISION DE ADQUISICIONES"/>
        <s v="020504 REGISTRO DE PROVEEDORES AL PADRON DE LA DIRECCION DE ADQUISICIONES"/>
        <s v="021464 MOVIMIENTOS DE PERSONAL"/>
        <s v="059798 OBRA IMAGEN URBANA"/>
        <s v="001986 SERVICIOS PROFESIONALES DE ACTIVACION Y EVALUACION DE PROYECTOS Y PROGRAMAS EN LOS PUIS (PROYECTOS URBANOS INTEGRALES SUSTENTABLES)."/>
        <s v="021473 SUPERVISION Y REGISTRO DE LA NOMINA ADMINISTRATIVA"/>
        <s v="021475 SERVICIO SOCIAL Y PRACTICAS PROFESIONALES"/>
        <s v="021484 ELABORACION DE NOMBRAMIENTOS"/>
        <s v="021488 CONTROL DE LA ESTRUCTURA DE PERSONAL"/>
        <s v="021505 ATENCION A SINDICATOS"/>
        <s v="021511 CREDENCIALIZACION OFICIAL DE EMPLEADOS"/>
        <s v="021513 DIAGNOSTICO ORGANIZACIONAL"/>
        <s v="021514 COMUNICACION INSTITUCIONAL"/>
        <s v="052015 DISEÑO E IMAGEN"/>
        <s v="108114 ATENCION A RECURSO DE TRANSPARENCIA"/>
        <s v="016015 DISEÑO E IMAGEN"/>
        <s v="127976 SERVICIOS ADMINISTRATIVOS DE LA COMISARIA"/>
        <s v="004174 CAPACITACION EN MATERIA JURIDICA"/>
        <s v="033221 ATENCION CIUDADANA"/>
        <s v="007246 PROYECTO DE DICTAMEN PARA ESTUDIO Y DICTAMINACION DE LAS COMISIONES COLEGIADAS Y PERMANENTES DE REGIDORES"/>
        <s v="040879 CURSOS DE CAPACITACION IMPARTIDOS A POBLACION"/>
        <s v="069297 ANALISIS DE LOS INDICADORES DE GESTION Y DESEMPEÑO"/>
        <s v="005910 EXPOSICIONES INTERNACIONALES COLECTIVAS REALIZADAS EN EL MAZ"/>
        <s v="026303 AUDITORIA A ENTES PUBLICOS MUNICIPALES"/>
        <s v="088348 ASIGNACION DE ESPACIOS DE ROLL EN COMERCIO EN TIANGUIS"/>
        <s v="125381 OPERATIVO DE CEMENTERIOS"/>
        <s v="125320 MANTENIMIENTO DE MERCADOS MUNICIPALES"/>
        <s v="125417 MANTENIMIENTO PREVENTIVO DE ARBOLADO"/>
        <s v="125355 MANTENIMIENTO DE PAVIMENTOS"/>
        <s v="125411 PROYECTO DE REPRODUCCION, CULTIVO, DESARROLLO DE PLANTAS, ARBOLADO PARA SU DONACION"/>
        <s v="061415 REPARACION DE LINEA (CABLE)"/>
        <s v="014315 PAGO DEL SERVICIO DE ALUMBRADO PUBLICO"/>
        <s v="008899 ENCUESTAS DE SATISFACCION AQUI HAY FUTURO"/>
        <s v="028527 APOYOS EN ESPECIE PARA MEJORAMIENTO DE VIVIENDA(ZAPOPAN MI CASA)"/>
        <s v="028528 APOYOS PARA REHABILITACION DE COLONIAS (ZAPOPAN MI COLONIA)"/>
        <s v="028530 PREVENCION DEL DELITO (DEPORTE, CULTURA, ARTE - ZAPOPAN CIUDAD DE TODOS)"/>
        <s v="028537 PINTA ZAPOPAN"/>
        <s v="030536 APOYO DE BECAS DE EDUCACION PARA ADULTOS"/>
        <s v="096569 CARAVANA DE EMPLEO"/>
        <s v="049545 LICENCIAS DE COMERCIO TIPO A"/>
        <s v="066915 GESTION DE ACUERDOS Y CONVENIOS"/>
        <s v="001958 PROYECTOS DE COLMENAS"/>
        <s v="015931 LICENCIAS , AUTORIZACIONES Y RECEPCIONES"/>
        <s v="098918 GESTION DE OBRA SOCIAL"/>
        <s v="072666 LUCHADORES VIALES"/>
        <s v="113686 VERIFICACION DE DERRIBO DE ARBOLADO"/>
        <s v="116689 GESTION INTEGRAL DE RESIDUOS"/>
        <s v="078693 CAMBIO DE PROYECTO DE EDIFICACION"/>
        <s v="005928 INTERVENCION EN ESPACIOS PUBLICOS REALIZADOS POR EL MAZ"/>
        <s v="005961 PROYECTOS IN SITU REALIZADOS EN EL MAZ"/>
        <s v="058720 APOYOS MATERIALES A LA EDUCACION"/>
        <s v="089907 EVENTOS CIVICOS"/>
        <s v="120940 OPERATIVO ROMERIA 2017"/>
        <s v="087826 ACCESO Y DIFUSION DE LA CULTURA Y LAS ARTES "/>
        <s v="024929 INVESTIGACION TECNICA Y CIENTIFICA "/>
        <s v="054892 DIFUSION EN MATERIA DE PROTECCION CIVIL"/>
        <s v="061316 SERVICIO DE ASEO PUBLICO MUNICIPAL"/>
        <s v="022458 MANTENIMIENTO PREVENTIVO Y CORRECTIVO DE VEHICULOS"/>
        <s v="098949 PLANEACION, SOCIALIZACION, VISITA A CONSEJOS DE COLONIA"/>
        <s v="072675 ATENCION A REPORTES EN PLATAFORMAS DIGITALES O REDES SOCIALES"/>
        <s v="072932 MEJORAS REGLAMENTARIAS EN MOVILIDAD Y VINCULACION CON EMPRESAS, SOC. CIVIL Y ACADEMIA"/>
        <s v="078694 LICENCIA DE DEMOLICION"/>
        <s v="125798 OBRA IMAGEN URBANA"/>
        <s v="014414 REPARACION DE LUMINARIA"/>
        <s v="052016 ANALISIS DE TEMAS COYUNTURALES"/>
        <s v="007250 OPINION TECNICA SOBRE MODIFICACION, REFORMA O ACTUALIZACION DE REGLAMENTOS MUNICIPALES"/>
        <s v="040861 CAPACITACION A OTRAS INSTITUCIONES Y/O ESPECIALIZADA"/>
        <s v="040253 CAPACITACION A LA POBLACION EN PREVENCION DE RIESGOS"/>
        <s v="069811 DIGITALIZACION DE DOCUMENTOS"/>
        <s v="125321 REHABILITACION EN MERCADOS MUNICIPALES"/>
        <s v="125331 REPARACION Y REHABILITACION DE BANQUETAS"/>
        <s v="014415 REPARACION DE LINEA (CABLE)"/>
        <s v="132437 GEOPROCESAMIENTO E IMPLEMENTACIONDE SISTEMAS DE INFORMACION GEOGRAFICA"/>
        <s v="022443 ATENCION A SOLICITUDES DE REPARACION/ SERVICIOS MENORES EN EDIFICIOS PUBLICOS"/>
        <s v="030525 ESTIMULOS ECONOMICO PARA CONTINUIDAD DE ESTUDIOS A NIVEL PREPARATORIA PARA JOVENES (AQUI TE PREPARAS)"/>
        <s v="030529 APOYO ECONOMICO - VALES- PARA ESTANCIAS INFANTILES (SONRIE ZAPOPAN)"/>
        <s v="098948 PLANEACION Y ASESORIA, PARA LAS PETICIONES DE OBRA"/>
        <s v="106668 PROYECTO CRUCEROS SEGUROS"/>
        <s v="078695 LICENCIA DE CONSTRUCCION MAYOR Y MENOR"/>
        <s v="124254 ATENCION DE SERVICIOS DE EMERGENCIAS"/>
        <s v="016017 CAMPAÑAS PUBLICITARIAS"/>
        <s v="065194 GACETA MUNICIPAL"/>
        <s v="134905 EVALUACION DE MEDIDAS DE SEGURIDAD"/>
        <s v="071283 ATENCION DE AUDITORIAS"/>
        <s v="088353 CESION DE DERECHOS SOBRE COMERCIO EN TIANGUIS"/>
        <s v="125327 REHABILITACION DE MOBILIARIO URBANO EN PLAZAS MUNICIPALES Y ESPACIOS PUBLICOS"/>
        <s v="125403 SACRIFICIO DE BOVINOS"/>
        <s v="061804 ADEUDOS DE EJERCICIOS ANTERIORES"/>
        <s v="014416 CUANTIFICACION DE DAÑOS VEHICULARES E INFRACCIONES"/>
        <s v="061319 MANTENIMIENTO DE CEMENTERIOS"/>
        <s v="022459 SERVICIO A BIENES MUEBLES"/>
        <s v="030535 APOYO ECONOMICO PARA ESTANCIAS INFANTILES (SONRIE ZAPOPAN)"/>
        <s v="066995 VINCULACION CON ORGANISMOS Y MERCADOS INTERNACIONALES"/>
        <s v="077846 ATENCION DE EMPRESAS"/>
        <s v="034889 DICTAMENES Y OPINIONES TECNICAS"/>
        <s v="106669 PROYECTO DE BALIZAMIENTO"/>
        <s v="106116 PROYECTO DE SEÑALIZACION HORIZONTAL"/>
        <s v="106674 DICTAMENES, AUTORIZACIONES TECNICAS Y VISTOS BUENOS SOBRE TRANSITO E INFRAESTRUCTURA VIAL"/>
        <s v="106679 INSTALACION DE INFRAESTRUCTURA CICLISTA Y ELEMENTOS PARA SU SEGURIDAD"/>
        <s v="106680 PROYECTOS DE SEÑALIZACION VERTICAL"/>
        <s v="106681 PROYECTOS DE REDUCCION DE VELOCIDAD"/>
        <s v="116855 CAMPAÑAS DE ACOPIO DE RESIDUOS DE MANEJO ESPECIAL"/>
        <s v="078696 RENOVACION Y AUTORIZACION DE BITACORA DE EDIFICACION"/>
        <s v="134890 DICTAMINACION "/>
        <s v="050158 MEDIACION"/>
        <s v="088350 OPERATIVOS DE ORDENAMIENTO, FESTIVIDADES Y EVENTOS ESPECIALES (DIA DE MUERTOS, DIEZ DE MAYO, ROMERIA, EVENTOS ESPECIALES)"/>
        <s v="125335 MANTENIMIENTO DE AREAS VERDES POR CONVENIO"/>
        <s v="128334 TARJETON DE ACCESO AL VERTEDERO MUNICIPAL"/>
        <s v="059315 PAGO DEL SERVICIO DE ALUMBRADO PUBLICO"/>
        <s v="105401 CARTA DE INTRODUCTOR"/>
        <s v="079368 SERVICIO DE DESAZOLVE DE FOSA SEPTICAS COLONIAS"/>
        <s v="049546 LICENCIAS DE COMERCIO TIPO B,C Y D"/>
        <s v="003919 GESTION DE PROGRAMAS Y FONDOS PARA EL DESARROLLO COMUNITARIO."/>
        <s v="116966 REGULARIZACION EN MATERIA DE RESIDUOS EN COMERCIOS Y SERVICIOS"/>
        <s v="012827 ACCIONES DE MANTENIMIENTO A LAS INSTALACIONES DEL MAZ"/>
        <s v="058721 MEJORA DE INFRAESTRUCTURA EDUCATIVA"/>
        <s v="068865 CLASES DE REGULARIZACON ACADEMICA"/>
        <s v="011975 SERVICIO PROFESIONAL DE CARRERA POLICIAL"/>
        <s v="047162 ATENCION PSICOLOGICA AL DETENIDO"/>
        <s v="060329 RETIRO DE GRAFFITI"/>
        <s v="060328 RETIRO DE PROPAGANDA EN MOBILIARIO URBANO"/>
        <s v="037885 DESCUENTOS POR ECOTECNOLOGIAS "/>
        <s v="126382 ATENCION A QUEJAS DE AGRESION"/>
        <s v="058957 PROVISION DE MATERIALES PARA LA MEJORA EDUCATIVA"/>
        <s v="018746 EXPOSICIONES TEMPORALES E ITINERANTES"/>
        <s v="018829 ACTIVIDADES DE SENSIBILIZACION EN TORNO AL ARTE, LA CULTURA Y PATRIMONIO "/>
        <s v="034903 ESTUDIOS Y PROYECTOS"/>
        <s v="121018 COBERTURA DE ACTIVIDADES DEL AYUNTAMIENTO"/>
        <s v="056006 CENA DEL REBOZO"/>
        <s v="079407 MANTENIMIENTO PREVENTIVO Y CORRECTIVO ELECTROMECANICO EN FUENTES DE ABASTECIMIENTO (POZOS) Y PLANTAS DE TRATAMIENTO."/>
        <s v="022444 ATENCION A SOLICITUDES DE REMODELACION Y/O SERVICIO MAYOR EN EDIFICIOS PUBLICOS"/>
        <s v="037682 EDUCACION AMBIENTAL EN ESCUELAS"/>
        <s v="126383 VINCULACION PARA ADOPCION"/>
        <s v="018864 CHARLA Y CONFERENCIA SOBRE ARTE Y CULTURA "/>
        <s v="060332 CONTROL FORESTAL"/>
        <s v="126384 ATENCION MEDICA VETERINARIA"/>
        <s v="101920 GESTION Y COORDINACION METROPOLITANA"/>
        <s v="126385 ATENCION A REPORTES DE ANIMALES CALLEJEROS"/>
        <s v="088349 REGISTRO DE COMERCIANTES DE JUEGOS MECANICOS, JUEGOS COMPLEMENTARIOS Y COMPLEMENTOS"/>
        <s v="125336 MANTENIMIENTO DE AREAS VERDES URBANAS DE PROPIEDAD MUNICIPAL"/>
        <s v="125402 SACRIFICIO DE PORCINOS ZAPOPAN"/>
        <s v="105402 SACRIFICIO DE PORCINOS ZAPOPAN"/>
        <s v="060325 SERVICIO DE LIMPIEZA DE AVENIDAS PRINCIPALES"/>
        <s v="125343 EVENTO DIA DEL JARDINERO"/>
        <s v="060338 VISTO BUENO DEL PROYECTO DE ARBOLADO"/>
        <s v="105403 SACRIFICIO DE BOVINOS"/>
        <s v="079408 MANTENIMIENTO Y LIMPIEZA DE LAS INSTALACIONES EN PLANTAS DE TRATAMIENTO."/>
        <s v="030935 MUJERES BENEFICIADAS CON HERRAMIENTAS PARA EL DESARROLLO DE PROYECTOS PRODUCTIVOS"/>
        <s v="018912 FORMACION EN TALLERES ARTISTICO CULTURALES"/>
        <s v="088354 SUPLENCIA DE COMERCIANTES EN TIANGUIS"/>
        <s v="009358 DISTRIBUCION DE AGUA POTABLE EN CAMION TIPO CISTERNA."/>
        <s v="079417 MANTENIMIENTO PREVENTIVO DE ARBOLADO"/>
        <s v="030947 PINTEMOS ZAPOPAN (ESPACIOS REHABILITADOS POR MEDIO DE ARTE URBANO)"/>
        <s v="125357 FESTEJO DEL DIA DEL NIÑO"/>
        <s v="105404 SERVICIO DE SACRIFICIO DE PORCINOS TIPO OBRADOR DEL RASTRO DE ATEMAJAC"/>
        <s v="078697 PRORROGA DE LICENCIA O PERMISO VENCIDO"/>
        <s v="018974 SERVICIO DE BIBLIOTECAS Y SALAS DE LECTURA "/>
        <s v="121823 REGALOS A TITULO INSTITUCIONAL 2018"/>
        <s v="125344 FESTEJO DIA DE MUERTOS"/>
        <s v="125368 SERVICIO DE DESAZOLVE DE FOSA SEPTICAS COLONIAS"/>
        <s v="009359 FACTIBILIDAD DE SERVICIOS DE AGUA POTABLE, ALCANTARILLADO, SANITARIO Y PLUVIAL."/>
        <s v="105405 CERTIFICACION RASTRO TIF"/>
        <s v="126388 INCINERACION"/>
        <s v="078699 BUSQUEDA DE ARCHIVO DE EDIFICACION Y CERTIFICACION"/>
        <s v="023896 EDUCACION ARTISTICA FORMAL "/>
        <s v="100849 ATENCION EVENTOS MASIVOS "/>
        <s v="059415 REPARACION DE LINEA (CABLE)"/>
        <s v="060333 VERIFICACION DE AREAS VERDES PARA DESCUENTO DE PREDIAL"/>
        <s v="061317 MANTENIMIENTO DE AREAS COMUNES"/>
        <s v="021515 ENTREGA DE APOYOS Y/O BENEFICIOS A LOS EMPLEADOS."/>
        <s v="031527 APOYOS EN ESPECIE PARA MEJORAMIENTO DE VIVIENDA(ZAPOPAN MI CASA)"/>
        <s v="077927 INTELIGENCIA DE NEGOCIOS"/>
        <s v="085570 FINANCIAMIENTO A EMPRENDORES Y EMPRESARIOS"/>
        <s v="106835 ANALISIS Y PLANEACION DE MOVILIDAD"/>
        <s v="129660 ACREDITACIONES PARA PERSONAS CON DISCAPACIDAD, ADULTOS MAYORES O MUJERES EMBARAZADAS"/>
        <s v="126390 CONSTANCIA DE SALUD CANINA Y FELINA"/>
        <s v="078702 AUTORIZACION DE TRABAJOS MENORES"/>
        <s v="023977 SERVICIOS BRINDADOS POR LAS COMPAÑIAS ARTISTICAS DE ZAPOPAN"/>
        <s v="088347 PERMISO DE AUSENCIA TEMPORAL EN COMERCIO EN TIANGUIS"/>
        <s v="088318 SERVICIO DE CAMBIO DE PROPIETARIO"/>
        <s v="125356 MEJORA DE LUMINARIAS PUBLICAS"/>
        <s v="125363 SERVICIO DE MANTENIMIENTO, CONSERVACION Y LIMPIEZA DE REDES E INFRAESTRUCTURA HIDRAULICA."/>
        <s v="009360 MUESTREO Y VERIFICACION DE LA CALIDAD AGUAS RESIDUALES"/>
        <s v="031531 APOYO EN ESPECIE Y/O ECONOMICO-DESPENSAS- PARA MUJERES JEFAS DE FAMILIA (ZAPOPAN POR ELLAS)"/>
        <s v="129662 VIGILANCIA, CONTROL, INFRACCIONES Y MANTENIMIENTO DE LOS APARATOS ESTACIONOMETROS EN LA VIA PUBLICA"/>
        <s v="129663 BALIZAMIENTO DE LOS ESTACIONAMIENTOS PUBLICO MUNICIPALES Y EXCLUSIVOS"/>
        <s v="129664 AUTORIZACION PARA LUGARES EXCLUSIVOS EN LA VIA PUBLICA"/>
        <s v="037692 PROGRAMA DE INVENTARIO DE EMISIONES FUENTES FIJAS"/>
        <s v="078703 CERTIFICADO O CONSTANCIA DE HABITABILIDAD"/>
        <s v="061338 VISTO BUENO DEL PROYECTO DE ARBOLADO"/>
        <s v="088322 INTENDENCIA EN MERCADOS MUNICIPALES"/>
        <s v="009362 OPERACION DE FUENTES DE ABASTECIMIENTO Y PLANTAS DE TRATAMIENTO"/>
        <s v="009361 MUESTREO Y VERIFICACION DE LA CALIDAD DEL AGUA EN FUENTES DE ABASTECIMIENTO Y REDES"/>
        <s v="022450 MANTENIMIENTO PREVENTIVO A LAS INSTALACIONES FIJAS"/>
        <s v="126391 APLICACION DE EUTANASIA"/>
        <s v="078704 CERTIFICADO DE ALINEAMIENTO Y NUMERO OFICIAL"/>
        <s v="054998 KIDZANIA"/>
        <s v="125317 MANTENIMIENTO DE AREAS COMUNES"/>
        <s v="109845 ATENCION A QUEJAS Y DENUNCIAS SOBRE EL ACTUAR DE UN SERVIDOR PUBLICO"/>
        <s v="088323 ADMINISTRACION DE CONCESIONARIOS"/>
        <s v="125404 SERVICIO DE SACRIFICIO DE PORCINOS TIPO OBRADOR DEL RASTRO DE ATEMAJAC"/>
        <s v="009363 SERVICIO DE MANTENIMIENTO, CONSERVACION Y LIMPIEZA DE REDES E INFRAESTRUCTURA HIDRAULICA."/>
        <s v="061355 MANTENIMIENTO DE PAVIMENTOS"/>
        <s v="096591 BOLSA DE TRABAJO"/>
        <s v="085583 APOYOS A PEQUEÑAS Y MEDIANAS EMPRESAS"/>
        <s v="126392 EXTRACCION Y ENVIO DE MUESTRAS"/>
        <s v="078705 CONSTANCIA DE NUMERO"/>
        <s v="125319 MANTENIMIENTO DE CEMENTERIOS"/>
        <s v="126393 MANEJO DE RESIDUOS PATOLOGICOS"/>
        <s v="075517 INSPECCION AL AREA DE COMERCIO"/>
        <s v="088345 ATENCION A QUEJAS SOBRE EL COMERCIO EN TIANGUIS"/>
        <s v="128326 SERVICIOS DE SANEAMIENTO URBANO (RETIRO DE ANIMALES MUERTOS,RETIRO DE ESCOMBRO, RETIRO DE ARRASTRE,CANALES, PREDIOS MUNICIPALES, RECOLECCION DE LL"/>
        <s v="061370 SERVICIO DE INHUMACION"/>
        <s v="129665 BANQUETAS LIBRES"/>
        <s v="129670 ATENCION A INCONFORMIDADES SOBRE INFRACCIONES"/>
        <s v="126394 ATENCION A EMERGENCIAS DE CAPTURA DE ANIMALES SILVESTRES"/>
        <s v="078707 ASIGNACION DE NUMERO OFICIAL"/>
        <s v="087830 ACTIVIDADES DE TRANSVERSALIZACION DE LA CULTURA"/>
        <s v="075519 INSPECCION DE HORARIOS ESPECIALES"/>
        <s v="083518 INSPECCION DE ACCIONES URBANISTICAS Y EDIFICACION EN EL MUNICIPIO DE ZAPOPAN"/>
        <s v="083520 INSPECCION TECNICA EN MATERIA DE RASTRO, INDUSTRIA, ECOLOGIA Y ANUNCIOS"/>
        <s v="009365 ATENCION A SOLICITUD DE VISTO BUENO PARA RECEPCION DE LAS OBRAS DE URBANIZACION"/>
        <s v="088352 CREDENCIALIZACION DE COMERCIANTES EN TIANGUIS"/>
        <s v="125406 MANEJO DE RESIDUOS SOLIDOS EN EL RELLENO SANITARIO DE PICACHOS"/>
        <s v="088346 MODIFICACION AL PADRON DEL COMERCIO EN TIANGUIS"/>
        <s v="061373 SERVICIO DE CREMACION"/>
        <s v="009366 ATENCION A SOLICITUD DE SUPERVISION DE OBRA DE AGUA DRENAJE"/>
        <s v="047193 IMPARTICION DE JUSTICIA DE JUECES MUNICIPALES"/>
        <s v="082018 COBERTURA DE ACTIVIDADES DEL AYUNTAMIENTO"/>
        <s v="061381 OPERATIVO DE CEMENTERIOS"/>
        <s v="009367 SUPERVISION PARA LA RECEPCION DE INFRAESTRUCTURA HIDROSANITARIA DE NUEVOS FRACCIONAMIENTOS"/>
        <s v="031532 APOYO EN ESPECIE - DESPENSAS - (ZAPOPAN POR EL ADULTO MAYOR)"/>
        <s v="053967 REGULARIZACIONES Y TITULACIONES"/>
        <s v="098763 FOMENTO DE LA PARTICIPACION CIUDADANA MEDIANTE CURSOS Y TALLERES"/>
        <s v="129671 AUTORIZACION Y SUPERVISION DE ESTACIONAMIENTOS (CENTROS COMERCIALES, PUBLICOS, EVENTUALES ETC)"/>
        <s v="081909 EXPEDICION DE LICENCIAS DE GIROS COMERCIALES (DIRECCION DE PADRON Y LICIENCIAS)"/>
        <s v="126395 RECORRIDOS GUIADOS Y VISTAS AL ZOOLOGICO."/>
        <s v="078709 CAMBIO DE DIRECTOR RESPONSABLE"/>
        <s v="060324 SERVICIOS DE BARRIDO MANUAL EN CENTRO HISTORICO"/>
        <s v="061408 MANTENIMIENTO Y LIMPIEZA DE LAS INSTALACIONES EN PLANTAS DE TRATAMIENTO."/>
        <s v="009368 SERVICIO DE DESAZOLVE DE FOSA SEPTICAS COLONIAS"/>
        <s v="031533 SERVICIO DE ALIMENTOS EN COMEDORES COMUNITARIOS"/>
        <s v="098768 ENCUESTAS Y CONSULTAS CIUDADANAS"/>
        <s v="098770 PLANEACION Y SEGUIMIENTO DEL DESARROLLO MUNICIPAL"/>
        <s v="098869 CONFORMACION DE LOS CONSEJOS DE ZONA"/>
        <s v="098876 CREACION, RATIFICACION Y REESTRUCTURACION DE CONSEJOS DE COLONIA"/>
        <s v="081990 SOLICITUDES DE INFORMACION DE TRANSPARENCIA "/>
        <s v="126396 ATENCION MEDICA, ALIMENTACION DE ANIMALES A RESGUARDO"/>
        <s v="078844 ATENCION A CONTROVERSIAS Y DEMANDAS CONTRA LOS PROCEDIMIENTOS Y CRITERIOS EN LA EXPEDICION DE LICENCIAS DE CONSTRUCCION O PERMISOS EN LA VIA PUBLICA"/>
        <s v="009369 PAGO DE DERECHOS A CONAGUA"/>
        <s v="126397 ATENCION DE EMERGENCIAS DE ANIMALES EN VIA PUBLICA"/>
        <s v="126398 ATENCION A DENUNCIAS DE MALTRATO ANIMAL"/>
        <s v="071291 COMPROBACION DE GASTOS A COMPROBAR"/>
        <s v="061411 PROYECTO DE REPRODUCCION, CULTIVO, DESARROLLO DE PLANTAS, ARBOLADO PARA SU DONACION"/>
        <s v="009400 VISTO BUENO DE LA RECEPCION DEL FRACCIONAMIENTO"/>
        <s v="022916 GESTION DE ESCRITURACION "/>
        <s v="129672 RETIRO DE OBJETOS EN LA VIA PUBLICA"/>
        <s v="039399 RGISTRO DE ANIMALES"/>
        <s v="113687 ADMINISTRACION DE LAS AREAS NATURALES PROTEGIDAS DEL MUNICIPIO"/>
        <s v="086700 INSTALACION DE TAPIALES Y ANDAMIOS EN LA VIA PUBLICA"/>
        <s v="087832 ACTIVIDADES LUDICO Y RECREATIVAS EN ESPACIOS PUBLICOS Y CENTROS CULTURALES"/>
        <s v="036837 APOYO A ALUMNOS CON CALZADO ESCOLAR ENTREGADO"/>
        <s v="137838 APOYO A ALUMNOS CON UNIFORMES ESCOLARES ENTREGADOS"/>
        <s v="138836 APOYO A ALUMNOS CON ARTICULOS ESCOLARES ENTREGADOS"/>
        <s v="071292 CONCILIACIONES BANCARIAS"/>
        <s v="113684 PREVENCION, CONTROL Y COMBATE DE INCENDIOS FORESTALES"/>
        <s v="086701 RUPTURA DE PAVIMENTOS PARA INSTALACIONES SUBTERRANEAS"/>
        <s v="076778 FOROS DE INNOVACION SOCIAL"/>
        <s v="071293 DEVOLUCION DE CHEQUES"/>
        <s v="086711 GESTION DE OBRA PUBLICA MUNICIPAL"/>
        <s v="080780 PLANEACION Y ASESORIA, PARA LAS PETICIONES DE OBRA."/>
        <s v="136764 JORNADAS DE FORMACION EN GOBERNANZA PARA NIÑOS Y JOVENES"/>
        <s v="133438 ATENCION A SOLICITUDES DE COMPRA, PRESTAMO, RENTA Y ACTUALIZACION DE EQUIPO DE COMPUTO GENERAL Y TELEFONICO"/>
        <s v="051427 ADMINISTRACION DE LA RED DE VOZ Y RENOVACION DE EQUIPO"/>
        <s v="133429 ACTUALIZACION DE MANUALES DE PROCEDIMIENTOS"/>
        <s v="133433 ATENCION A SOLICITUDES DE REPARACION, MANTENIMIENTO E INSTALACION DE EQUIPO DE COMPUTO EN GENERAL Y TELEFONICO."/>
        <s v="129673 REGULACION DEL SERVICIO DE ESTACIONAMIENTO CON ACOMODADORES DE VEHICULOS"/>
        <s v="135698 SUSPENSION Y REINICIO DE OBRA DE EDIFICACION"/>
        <s v="076779 INSTRUMENTOS DE INNOVACION SOCIAL PARA LA CIUDADANIA EN ZAPOPAN"/>
        <s v="080781 PLANEACION, SOCIALIZACION, VISITA A CONSEJOS DE COLONIA."/>
        <s v="059414 REPARACION DE LUMINARIA"/>
        <s v="061414 REPARACION DE LUMINARIA"/>
        <s v="022917 GESTION DE INMUEBLES "/>
        <s v="135708 VERIFICACION PARA RECONSIDERAR NORMAS DE CONTROL"/>
        <s v="080760 IMPLEMENTACION DE LOS MECANISMOS DE PARTICIPACION CIUDADANA"/>
        <s v="080770 PLANEACION Y SEGUIMIENTO DEL DESARROLLO MUNICIPAL"/>
        <s v="090762 BRIGADAS ITINERANTES PARA EL FOMENTO DE LA PARTICIPACION CIUDADANA Y GOBERNANZA."/>
        <s v="026312 RECEPCION DE CONTRATOS Y CONVENIOS"/>
        <s v="088351 BALIZAMIENTO DE ESPACIOS PARA COMERCIO EN TIANGUIS"/>
        <s v="009407 MANTENIMIENTO PREVENTIVO Y CORRECTIVO ELECTROMECANICO EN FUENTES DE ABASTECIMIENTO (POZOS) Y PLANTAS DE TRATAMIENTO."/>
        <s v="022985 SERVICIOS GENERALES EN LOS EDIFICIOS PUBLICOS "/>
        <s v="113685 REFORESTACION"/>
        <s v="090771 CREACION, RATIFICACION Y REESTRUCTURACION DE CONSEJOS DE COLONIA."/>
        <s v="080772 GESTION DE OBRA SOCIAL."/>
        <s v="129676 DICTAMEN DE MOVILIDAD NO MOTORIZADA"/>
        <s v="013950 PLATICAS Y TALLERES EN MATERIA DE PREVENCION DEL DELITO"/>
        <s v="090987 SESIONES DE LOS CONSEJOS DE PARTICIPACION CIUDADANA"/>
        <s v="133427 ADMINISTRACION DE LA RED DE VOZ Y RENOVACION DE EQUIPO"/>
        <s v="022994 TRAMITE DE VEHICULOS"/>
        <s v="073018 COBERTURA DE ACTIVIDADES DEL AYUNTAMIENTO"/>
        <s v="026304 REVISION DE CUENTA PUBLICA"/>
        <s v="049547 TRAMITE DE TRASPASO"/>
        <s v="049548 TRAMITE DE AMPLIACION DE MEDIDAS"/>
        <s v="133436 ADMINISTRACION DE RED DE DATOS Y RENOVACION DE EQUIPO"/>
        <s v="091759 SEGUIMIENTO, ORIENTACION Y ASESORAMIENTO A CONSEJOS SOCIALES Y VECINOS DE ZAPOPAN"/>
        <s v="091765 CONSTITUCION Y RENOVACION DE MESAS DIRECTIVAS DE ASOCIACIONES VECINALES"/>
        <s v="081690 TRAMITE A LAS DENUNCIAS AMBIENTALES"/>
        <s v="009989 SOLICITUD DE REVISION Y APROBACION DE PROYECTOS DE AGUA POTABLE, DRENAJE SANITARIO, DRENAJE PLUVIAL Y OBRAS DE INFRAESTRUCTURA"/>
        <s v="031534 ENLACE MUNICIPAL PROSPERA"/>
        <s v="051431 FIRMA ELECTRONICA"/>
        <s v="133508 MEJORA REGULATORIA"/>
        <s v="091767 REGISTRO Y RECONOCIMIENTO DE ORGANIZACIONES VECINALES"/>
        <s v="031539 EVENTO PARA JOVENES"/>
        <s v="049549 TRAMITE DE ANEXO"/>
        <s v="043586 CAPACITACION Y ACCESO A LA TECNOLOGIA PARA FOMENTAR EL EMPRENDIMIENTO EN NIÑOS Y NIÑAS ZAPOPANAS"/>
        <s v="073285 ENLACE TRANSPARENCIA"/>
        <s v="026301 REVISION DE ANTICIPOS Y ESTIMACIONES DE OBRA PUBLICA"/>
        <s v="132921 IMPLEMENTACION DEL SISTEMA DE GESTION PARA LA CALIDAD"/>
        <s v="069294 ADOPCION DE POLITICAS CONTABLES Y PRESUPUESTALES CONFORME A LOS LINEAMIENTOS ESTABLECIDOS POR EL CONAC"/>
        <s v="006311 ASESORIA PARA ELABORAR DECLARACION DE SITUACION PATRIMONIAL"/>
        <s v="017953 PROCEDIMIENTO DE ELABORACION DE CONVENIOS DE UTILIZACION DE PREDIOS"/>
        <s v="073296 CUENTA PUBLICA"/>
        <s v="026314 DICTAMEN SOBRE EL PAGO DE FACTURAS"/>
        <s v="133428 ACTUALIZACION DE MANUALES DE ORGANIZACION"/>
        <s v="041522 CAPACITACION EN ACADEMIAS MUNICIPALES"/>
        <s v="041913 FORMACION INSTITUCIONAL"/>
        <s v="042524 BECAS AQUI HAY FUTURO "/>
        <s v="042880 CURSOS IMPLEMENTADOS A JOVENES "/>
        <s v="044523 DESARROLLO DE OPORTUNIDADES A TRAVES DE TEJIDOS PRODUCTIVOS "/>
        <s v="031965 RED MUNDIAL DE CIUDADES AMIGABLES CON EL ADULTO MAYOR"/>
        <s v="031988 SISTEMA INTEGRAL DE CAPACITACION EMPRESARIAL (SICE)"/>
        <s v="067538 GESTION DE RECURSOS PARA EL DESARROLLO DE DIVERSOS PROGRAMAS DEL MUNICIPIO"/>
        <s v="102541 FERIAS Y EVENTOS INTERNACIONALES Y NACIONALES CON PRESENCIA DEL MUNICIPIO"/>
        <s v="029926 INOCUIDAD VEGETAL Y ANIMAL "/>
        <s v="049550 TRAMITE DE CAMBIO DE GIRO O ANUNCIO"/>
        <s v="049552 TRAMITE DE MODIFICACION"/>
        <s v="043862 CAPACITACION Y ACCESO A LA TECNOLOGIA DE PUNTA PARA EL ECOSISTEMA DE INNOVACION Y EMPRENDIMIENTO DE ZAPOPAN"/>
        <s v="136763 FOMENTO DE LA PARTICIPACION CIUDADANA MEDIANTE CURSOS Y TALLERES"/>
        <s v="003993 TALLERES PARTICIPATIVOS PARA EL DISEÑO DE PROGRAMAS Y PROYECTOS DE ESPACIO PUBLICO Y DESARROLLO COMUNITARIO EN LOS PUIS (PROYECTOS URBANOS INTEGRALES SUSTENTABLES) DE LAS ZONAS DE SAN JUAN DE OCOTAN, LAS MESAS Y MIRAMAR."/>
        <s v="129117 DICTAMENES, AUTORIZACIONES TECNICAS Y VISTOS BUENOS SOBRE PROYECTOS DE MOVILIDAD NO MOTORIZADA"/>
        <s v="129677 DICTAMEN TECNICO PARA CONTROLES DE ACCESO EN VIALIDAD PRIVADA Y VIALIDAD PUBLICA EN CONDOMINIOS Y FRACCIONAMIENTOS "/>
        <s v="129678 DICTAMEN AL FUNCIONAMIENTO DEL ESTACIONAMIENTO"/>
        <s v="129886 DICTAMEN DE INFRAESTRUCTURA DE MOVILIDAD "/>
        <s v="039386 CAMPAÑA DE ESTERILIZACION"/>
        <s v="081688 EVALUACION DEL IMPACTO AMBIENTAL"/>
        <s v="068724 TALLERES DE REGULARIZACION ACADEMICA EN ESPAÑOL Y MATEMATICAS"/>
        <s v="131035 ATENCION A INFORMES REQUERIDOS POR DIFERENTES INSTANCIAS FEDERALES, ESTATALES Y ORGANIZACIONES CIVILES"/>
        <s v="056005 3ER. INFORME DE GOBIERNO Y ACTO POLITICO"/>
        <s v="131032 EVALUACION Y SEGUIMIENTO DE LOS TRABAJOS DE LAS DEPENDENCIAS MUNICIPALES"/>
        <s v="131031 PLAN MUNICIPAL DE DESARROLLO"/>
        <s v="099960 PROYECTOS ESTRATEGICOS MUNICIPALES"/>
        <s v="099043 EDIFICIO ARCOS DE ZAPOPAN (CONJUNTO DE USOS MIXTOS; COMERCIAL, MUSEO,PORTAL DE EXPOSICIONES, HOTEL, OFICINAS)"/>
        <s v="123200 ATENCION Y SEGUIMIENTO A SOLICITUDES DE DOCUMENTACION E INFORMACION PUBLICA"/>
        <s v="122261 CERTIFICADOS DE INFORMACION CATASTRAL"/>
        <s v="102842 ASISTENTES A FERIAS Y EVENTOS"/>
        <s v="043873 CONVOCATORIAS EN HECHO ZAPOPAN"/>
        <s v="129887 DICTAMEN SOBRE EL ESTUDIO DE IMPACTO AL TRANSITO Y/O AUDITORIAS DE SEGURIDAD VIAL"/>
        <s v="129888 DICTAMEN SOBRE PROYECTOS DE INGRESOS Y SALIDAS Y/O INTEGRACION A LA VIALIDAD"/>
        <s v="070726 ENTREGA DE RECONOCIMIENTO (PRESEA MAGISTERIAL PROF. ERVIRO RAFAEL SALAZAR ALCAZAR)"/>
        <s v="073298 MICROSITIO DE LA TESORERIA"/>
        <s v="073299 INTEGRACION DE DOCUMENTACION COMPROBATORIA DEL GASTO Y EL INGRESO"/>
        <s v="112286 SEGUIMIENTO Y CONTROL FINANCIERO DE PROGRAMAS MUNICIPALES Y/O ESTATALES Y/O FEDERALES"/>
        <s v="112300 ELABORACION, DESARROLLO Y ACOMPAÑAMIENTO DE PROYECTOS PARA APLICACION A PROGRAMAS FEDERALES"/>
        <s v="074276 RECAUDACION"/>
        <s v="043874 CONVOCATORIAS RETO KIDS"/>
        <s v="112799 FUNDACION JUNTOS POR LOS DEMAS"/>
        <s v="128316 SERVICIO DE ASEO PUBLICO MUNICIPAL"/>
        <s v="114284 CONTABILIDAD DEL INGRESO"/>
        <s v="114287 PAGO DE BIENES Y SERVICIOS"/>
        <s v="039419 PLATICAS DE SENSIBILIZACION DE TENENCIA RESPONSABLE DE MASCOTAS"/>
        <s v="062406 MANEJO DE RESIDUOS SOLIDOS EN EL RELLENO SANITARIO DE PICACHOS"/>
        <s v="114288 PAGO DE NOMINA"/>
        <s v="132441 SIMPLIFICA"/>
        <s v="102843 ASISTTENTES A FERIAS Y EVENTOS "/>
        <s v="049115  TRAMITE DE REPOSICION"/>
        <s v="043875 CONVOCATORIAS RETO ZAPOPAN"/>
        <s v="012828 ACONDICIONAMIENTO DE ESPACIOS DEL MAZ PARA EL MONTAJE DE EXPOSICIONES"/>
        <s v="032167 ASESORIA A PRESIDENTE Y REGIDORES"/>
        <s v="114289 PRESUPUESTO DE EGRESOS"/>
        <s v="132902 ESTRATEGIA DE CALIDAD "/>
        <s v="103543 ACTUALIZACION DE PRESTADORES DE SERVICIO "/>
        <s v="049553 BAJA POR TITULAR Y BAJA POR PRESIDENCIA PARA TODO TIPO DE LICENCIA"/>
        <s v="043930 LABORATORIO DE INNOVACION "/>
        <s v="114290 MODIFICACION DEL PRESUPUESTO DE EGRESOS"/>
        <s v="103946 PERSONAS CAPACITADAS EN SERVICIOS TURISTICOS "/>
        <s v="049554 PERMISO PARA EVENTOS Y ESPACTACULOS"/>
        <s v="043942 PERSONAS ATENDIDAS EN HECHO ZAPOPAN"/>
        <s v="019717 PRESENTACION DE ACTIVIDADES ARTISTICO-CULTURALES PARALELAS A LAS EXPOSICIONES"/>
        <s v="049555 PERMISO PARA HORAS EXTRAS, ISLAS, ACTIVIDADES EXTRACTIVAS, VALET PARKING"/>
        <s v="043943 PERSONAS ATENDIDAS EN RETO KIDS"/>
        <s v="019719 EVENTOS EN FORO JUAN JOSE ARREOLA"/>
        <s v="114295 CONTABILIDAD DEL EGRESO"/>
        <s v="056002 DIA DE REYES"/>
        <s v="056004 FESTIVAL DEL NIÑO"/>
        <s v="131034 INFORME DE GOBIERNO"/>
        <s v="056007 GRITO DE INDEPENDENCIA Y VERBENA"/>
        <s v="056023 FIESTAS PATRIAS DELEGACIONES"/>
        <s v="056008 FIESTAS PATRIAS LAS AGUILAS"/>
        <s v="056012 ORNAMENTACION NAVIDEÑA"/>
        <s v="056908 EVENTOS NAVIDEÑOS"/>
        <s v="065196 PUBLICACIONES DIVERSAS"/>
        <s v="084247 ENVIO DE NOTIFICACIONES A DEPENDENCIAS O PARTICULARES"/>
        <s v="025279 ANTEPROYECTO DE LEY DE INGRESOS"/>
        <s v="045881 CURSOS IMPLEMENTADOS A ZAPOPANOS "/>
        <s v="045945 PERSONAS CAPACITADAS EN CURSOS"/>
        <s v="094521 CAPACITACION EN ACADEMIAS MUNICIPALES "/>
        <s v="094882 CURSOS IMPLEMENTADOS EN ACADEMIAS "/>
        <s v="107544 GESTION DE PROYECTOS Y REHABILITACION DE PUNTOS TURISTICOS"/>
        <s v="110542 RECORRIDOS TURISTICOS GUIADOS"/>
        <s v="110900 ENCUESTAS DE SATISFACCION EN RECORRIDOS TURISTICOS GUIADOS"/>
        <s v="111963 RECORRIDOS ESPECIALES "/>
        <s v="111964 RECORRIDOS TURISTICOS PARA NIÑOS ANFITRIONES "/>
        <s v="029962 RECONVERSION PRODUCTIVA (CULTIVOS REMUNERADOS ECONOMICAMENTE)"/>
        <s v="049556 PERMISOS PARA ANUNCIOS"/>
        <s v="089852 AYUNTAMIENTO INFANTIL Y JUVENIL "/>
        <s v="038856 CAMPAÑAS DE COMUNICACION E INFORMACION SOBRE LAS EXPOSICIONES Y ACTIVIDADES PARALELAS EN LA CUENTA DE FACEBOOK DEL MAZ"/>
        <s v="038857 CAMPAÑAS DE COMUNICACION E INFORMACION SOBRE LAS EXPOSICIONES Y ACTIVIDADES PARALELAS EN LA CUENTA DE INSTAGRAM DEL MAZ"/>
        <s v="017190 PROCEDIMIENTO DE RECURSO DE REVISION"/>
        <s v="017952 PROCEDIMIENTO DE ELABORACION DE CONTRATOS Y CONVENIOS"/>
        <s v="114460 ALTA DE VEHICULOS EN INVENTARIO OFICIAL"/>
        <s v="095831 ACTIVIDADES EN BIBLIOTECAS "/>
        <s v="095841 ASISTENTES A BIBLIOTECAS "/>
        <s v="119969 RESPUESTAS A RETOS OBTENIDOS "/>
        <s v="119970 RETOS MIZAPOPAN IMPLEMENTADOS "/>
        <s v="049557 PERSMISOS PROVISIONALES EN AUTORIZACION DE LICENCIA"/>
        <s v="049558 PERMISO NUEVO Y REFRENDO, PARA EL COMERCIO EN ESPACIOS ABIERTOS, PUBLICOS O PRIVADOS"/>
        <s v="043944 PERSONAS ATENDIDAS EN RETO ZAPOPAN"/>
        <s v="039389 CIRUGIA VETERINARIA"/>
        <s v="139999 GASTO NO PROGRAMABLE"/>
        <s v="027529 APOYO ECONOMICO -VALES-PARA ESTANCIAS INFANTILES (SONRIE ZAPOPAM)"/>
        <s v="027901 ESTANCIAS INFANTILES CON APOYOS ECONOMICOS RECIBIDOS "/>
        <s v="037683 PROGRAMA PILOTO DE GESTION SUSTENTABLE DE LADRILLERAS"/>
        <s v="101895 DONATIVOS Y AYUDAS SOCIALES A PERSONAS "/>
        <s v="010323 ADMINISTRACION DE CONCESIONARIOS"/>
        <s v="132425 DESARROLLO E IMPLEMENTACION DE SISTEMAS"/>
        <s v="010410 CONSTRUCCION DE NUEVO MERCADO EN COPARTICIPACION EL SECTOR PRIVADO"/>
        <s v="063411 PROYECTO DE REPRODUCCION, CULTIVO, DESARROLLO DE PLANTAS, ARBOLADO PARA SU DONACION"/>
        <s v="039387 CAMPAÑA DE VACUNACION ANTIRRABICA"/>
        <s v="047164 DEFENSORIA DE OFICIO"/>
        <s v="130336 MANTENIMIENTO DE AREAS VERDES URBANAS DE PROPIEDAD MUNICIPAL"/>
        <s v="130417 MANTENIMIENTO PREVENTIVO DE ARBOLADO"/>
        <m/>
        <s v="106669 PROYECTO DE SEÑALIZACION HORIZONTAL" u="1"/>
        <s v="Rehabilitación San Esteban hacia san miguel tateposco " u="1"/>
        <s v="139999 PAGO DE LA DEUDA" u="1"/>
        <s v="129676 DICTAMENES, AUTORIZACIONES TECNICAS Y VISTOS BUENOS SOBRE PROYECTOS DE MOVILIDAD NO MOTORIZADA" u="1"/>
        <s v="801 KIDZANIA" u="1"/>
        <s v="072667 CAMPAÑAS DE EDUCACION VIAL" u="1"/>
        <s v="TOTAL" u="1"/>
        <s v="049552 TRAMITE DE REPOSICION" u="1"/>
      </sharedItems>
    </cacheField>
    <cacheField name="CAPÍTULO" numFmtId="0">
      <sharedItems containsBlank="1"/>
    </cacheField>
    <cacheField name="CONCEPTO" numFmtId="0">
      <sharedItems containsBlank="1"/>
    </cacheField>
    <cacheField name="PARTIDA GENERICA" numFmtId="0">
      <sharedItems containsBlank="1"/>
    </cacheField>
    <cacheField name="PARTIDA ESPECIFICA" numFmtId="0">
      <sharedItems containsBlank="1"/>
    </cacheField>
    <cacheField name="APROBADO" numFmtId="43">
      <sharedItems containsString="0" containsBlank="1" containsNumber="1" minValue="0" maxValue="1727372004.9099998"/>
    </cacheField>
    <cacheField name="FF ETIQUETA" numFmtId="0">
      <sharedItems containsBlank="1"/>
    </cacheField>
    <cacheField name="FF" numFmtId="0">
      <sharedItems containsBlank="1"/>
    </cacheField>
    <cacheField name="Fnt. Fin" numFmtId="0">
      <sharedItems containsBlank="1"/>
    </cacheField>
    <cacheField name="Año F.F"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braham Garcia Galvan" refreshedDate="43480.642760416667" createdVersion="5" refreshedVersion="5" minRefreshableVersion="3" recordCount="1394" xr:uid="{00000000-000A-0000-FFFF-FFFF0B000000}">
  <cacheSource type="worksheet">
    <worksheetSource ref="K141:K153" sheet="COMPLETO 1 PARTIDA CLAVES" r:id="rId2"/>
  </cacheSource>
  <cacheFields count="51">
    <cacheField name="CLAVE" numFmtId="0">
      <sharedItems containsBlank="1"/>
    </cacheField>
    <cacheField name="DEPENDENCIA." numFmtId="0">
      <sharedItems containsBlank="1" count="54">
        <s v="0904"/>
        <s v="0811"/>
        <s v="0809"/>
        <s v="1111"/>
        <s v="0101"/>
        <s v="0104"/>
        <s v="0203"/>
        <s v="0202"/>
        <s v="0303"/>
        <s v="0404"/>
        <s v="0505"/>
        <s v="0502"/>
        <s v="0606"/>
        <s v="0707"/>
        <s v="0801"/>
        <s v="0803"/>
        <s v="0802"/>
        <s v="0804"/>
        <s v="0805"/>
        <s v="0810"/>
        <s v="0807"/>
        <s v="0808"/>
        <s v="0909"/>
        <s v="1002"/>
        <s v="1003"/>
        <s v="1007"/>
        <s v="1005"/>
        <s v="1112"/>
        <s v="1102"/>
        <s v="1103"/>
        <s v="1104"/>
        <s v="1113"/>
        <s v="1212"/>
        <s v="1315"/>
        <s v="1302"/>
        <s v="1316"/>
        <s v="1313"/>
        <s v="0204"/>
        <s v="0814"/>
        <s v="0901"/>
        <s v="0902"/>
        <s v="0905"/>
        <s v="0201"/>
        <s v="0401"/>
        <s v="0407"/>
        <s v="1303"/>
        <s v="0812"/>
        <s v="0509"/>
        <s v="0601"/>
        <s v="1314"/>
        <s v="1301"/>
        <s v="0402"/>
        <s v="1010"/>
        <m/>
      </sharedItems>
    </cacheField>
    <cacheField name="FINALIDAD." numFmtId="0">
      <sharedItems containsBlank="1"/>
    </cacheField>
    <cacheField name="FUNCIÓN." numFmtId="0">
      <sharedItems containsBlank="1"/>
    </cacheField>
    <cacheField name="SUBF." numFmtId="0">
      <sharedItems containsBlank="1"/>
    </cacheField>
    <cacheField name="EJE." numFmtId="0">
      <sharedItems containsBlank="1"/>
    </cacheField>
    <cacheField name="PMD." numFmtId="0">
      <sharedItems containsBlank="1"/>
    </cacheField>
    <cacheField name="ODZ." numFmtId="0">
      <sharedItems containsBlank="1"/>
    </cacheField>
    <cacheField name="ESTRATEGIA." numFmtId="0">
      <sharedItems containsBlank="1"/>
    </cacheField>
    <cacheField name="PP." numFmtId="0">
      <sharedItems containsBlank="1"/>
    </cacheField>
    <cacheField name="P.CONAC." numFmtId="0">
      <sharedItems containsBlank="1"/>
    </cacheField>
    <cacheField name="COMPONENTE." numFmtId="0">
      <sharedItems/>
    </cacheField>
    <cacheField name="ACT." numFmtId="0">
      <sharedItems/>
    </cacheField>
    <cacheField name="BENEFICIARIO." numFmtId="0">
      <sharedItems containsBlank="1"/>
    </cacheField>
    <cacheField name="TIPO DE GASTO." numFmtId="0">
      <sharedItems containsBlank="1"/>
    </cacheField>
    <cacheField name="CAPÍTULO." numFmtId="0">
      <sharedItems/>
    </cacheField>
    <cacheField name="CONCEPTO." numFmtId="0">
      <sharedItems containsBlank="1"/>
    </cacheField>
    <cacheField name="PARTIDA GENÉRICA." numFmtId="0">
      <sharedItems containsBlank="1"/>
    </cacheField>
    <cacheField name="PARTIDA ESPECIFICA." numFmtId="0">
      <sharedItems/>
    </cacheField>
    <cacheField name="FF ETIQUETABLE." numFmtId="0">
      <sharedItems containsBlank="1"/>
    </cacheField>
    <cacheField name="FF ." numFmtId="0">
      <sharedItems containsBlank="1"/>
    </cacheField>
    <cacheField name="Fnt Fin." numFmtId="0">
      <sharedItems containsBlank="1"/>
    </cacheField>
    <cacheField name="Año F.F." numFmtId="0">
      <sharedItems containsBlank="1"/>
    </cacheField>
    <cacheField name="TERRITORIO." numFmtId="0">
      <sharedItems containsBlank="1"/>
    </cacheField>
    <cacheField name="GENERO." numFmtId="0">
      <sharedItems containsBlank="1"/>
    </cacheField>
    <cacheField name="UR" numFmtId="0">
      <sharedItems containsBlank="1" count="14">
        <s v="09 COORDINACION GENERAL DE ADMINISTRACION E INNOVACION GUBERNAMENTAL"/>
        <s v="08 COORDINACION GENERAL DE SERVICIOS MUNICIPALES"/>
        <s v="11 COORDINACION GENERAL DE GESTION INTEGRAL DE LA CIUDAD"/>
        <s v="01 PRESIDENCIA"/>
        <s v="02 JEFATURA DE GABINETE"/>
        <s v="03 COMISARIA GENERAL DE SEGURIDAD PUBLICA"/>
        <s v="04 SINDICATURA DEL AYUNTAMIENTO"/>
        <s v="05 SECRETARIA DEL AYUNTAMIENTO"/>
        <s v="06 TESORERIA"/>
        <s v="07 CONTRALORIA CIUDADANA"/>
        <s v="10 COORDINACION GENERAL DE DESARROLLO ECONOMICO Y COMBATE A LA DESIGUALDAD"/>
        <s v="12 DIRECCION DE OBRAS PUBLICAS E INFRAESTRUCTURA"/>
        <s v="13 COORDINACION GENERAL DE CONSTRUCCION DE LA COMUNIDAD"/>
        <m/>
      </sharedItems>
    </cacheField>
    <cacheField name="DEPENDENCIA" numFmtId="0">
      <sharedItems containsBlank="1" count="55">
        <s v="0904 DIRECCION DE RECURSOS HUMANOS"/>
        <s v="0811 DIRECCION DE ALUMBRADO PUBLICO"/>
        <s v="0809 DIRECCION DE CEMENTERIOS"/>
        <s v="1111 COORDINACION GENERAL DE GESTION INTEGRAL DE LA CIUDAD"/>
        <s v="0101 PRESIDENCIA"/>
        <s v="0104 DIRECCION DE TRANSPARENCIA Y BUENAS PRACTICAS"/>
        <s v="0203 RELACIONES PUBLICAS, PROTOCOLO Y EVENTOS"/>
        <s v="0202 JEFATURA DE GABINETE"/>
        <s v="0303 COMISARIA GENERAL DE SEGURIDAD PUBLICA"/>
        <s v="0404 SINDICATURA DEL AYUNTAMIENTO"/>
        <s v="0505 SECRETARIA DEL AYUNTAMIENTO"/>
        <s v="0502 COORDINACION MUNICIPAL DE PROTECCION CIVIL Y BOMBEROS"/>
        <s v="0606 TESORERIA MUNICIPAL"/>
        <s v="0707 CONTRALORIA CIUDADANA"/>
        <s v="0801 DIRECCION DE GESTION INTEGRAL DEL AGUA Y DRENAJE"/>
        <s v="0803 DIRECCION DE MEJORAMIENTO URBANO"/>
        <s v="0802 DIRECCION DE MERCADOS"/>
        <s v="0804 DIRECCION DE PARQUES Y JARDINES"/>
        <s v="0805 DIRECCION DE PAVIMENTOS"/>
        <s v="0810 DIRECCION DE TIANGUIS Y COMERCIO EN ESPACIOS ABIERTOS"/>
        <s v="0807 DIRECCION DE RASTRO MUNICIPAL"/>
        <s v="0808 COORDINACION GENERAL DE SERVICIOS MUNICIPALES"/>
        <s v="0909 COORDINACION GENERAL DE ADMINISTRACION E INNOVACION GUBERNAMENTAL"/>
        <s v="1002 INSTITUTO DE CAPACITACION Y OFERTA EDUCATIVA"/>
        <s v="1003 DIRECCION DE PROGRAMAS SOCIALES MUNICIPALES"/>
        <s v="1007 DIRECCION DE TURISMO Y CENTRO HISTORICO"/>
        <s v="1005 DIRECCION DE PROMOCION ECONOMICA"/>
        <s v="1112 DIRECCION DE COPLADEMUN"/>
        <s v="1102 DIRECCION DE ORDENAMIENTO DEL TERRITORIO"/>
        <s v="1103 DIRECCION DE MOVILIDAD Y TRANSPORTE"/>
        <s v="1104 DIRECCION DE MEDIO AMBIENTE"/>
        <s v="1113 DIRECCION DE PROTECCION ANIMAL"/>
        <s v="1212 DIRECCION DE OBRAS PUBLICAS E INFRAESTRUCTURA"/>
        <s v="1315 MUSEO MAZ"/>
        <s v="1302 DIRECCION DE EDUCACION"/>
        <s v="1316 INSTITUTO MUNICIPAL DE ATENCION A LA JUVENTUD DE ZAPOPAN"/>
        <s v="1313 COORDINACION GENERAL DE CONSTRUCCION DE COMUNIDAD"/>
        <s v="0204 DIRECCION DE PROYECTOS ESTRATEGICOS"/>
        <s v="0814 DIRECCION DE SOCIALIZACION Y PROYECTOS"/>
        <s v="0901 DIRECCION DE ADMINISTRACION"/>
        <s v="0902 DIRECCION DE INNOVACION GUBERNAMENTAL"/>
        <s v="0905 DIRECCION DE ADQUISICIONES"/>
        <s v="0201 COORDINACION DE ANALISIS ESTRATEGICO Y COMUNICACION"/>
        <s v="0401 DIRECCION JURIDICO CONTENCIOSO"/>
        <s v="0407 DIRECCION DE JUZGADOS MUNICIPALES"/>
        <s v="1303 DIRECCION DE CULTURA"/>
        <s v="0812 DIRECCION DE ASEO PUBLICO"/>
        <s v="0509 DIRECCION DE INSPECCION Y VIGILANCIA"/>
        <s v="0601 DIRECCION DE INGRESOS"/>
        <s v="1314 DIRECCION DE DESARROLLO COMUNITARIO"/>
        <s v="1301 DIRECCION DE PARTICIPACION CIUDADANA"/>
        <s v="0402 DIRECCION JURIDICO CONSULTIVO"/>
        <s v="1010 COORDINACION GENERAL DE DESARROLLO ECONOMICO Y COMBATE A LA DESIGUALDAD"/>
        <m/>
        <s v="1314 INSTITUTO MUNICIPAL DE ATENCION A LA JUVENTUD DE ZAPOPAN" u="1"/>
      </sharedItems>
    </cacheField>
    <cacheField name="CONAC FIN" numFmtId="0">
      <sharedItems containsBlank="1" count="26">
        <s v="134 FUNCION PUBLICA"/>
        <s v="221 URBANIZACION"/>
        <s v="131 PRESIDENCIA/GUBERNATURA"/>
        <s v="184 ACCESO A LA INFORMACION PUBLICA GUBERNAMENTAL"/>
        <s v="132 POLITICA INTERIOR"/>
        <s v="171 POLICIA"/>
        <s v="122 PROCURACION DE JUSTICIA"/>
        <s v="181 SERVICIOS REGISTRALES, ADMINISTRATIVOS Y PATRIMONIALES"/>
        <s v="172 PROTECCION CIVIL"/>
        <s v="152 ASUNTOS HACENDARIOS"/>
        <s v="112 FISCALIZACION"/>
        <s v="214 REDUCCION DE LA CONTAMINACION"/>
        <s v="268 OTROS GRUPOS VULNERABLES"/>
        <s v="311 ASUNTOS ECONOMICOS Y COMERCIALES EN GENERAL"/>
        <s v="212 ADMINISTRACION DEL AGUA"/>
        <s v="242 CULTURA"/>
        <s v="251 EDUCACION BASICA"/>
        <s v="226 SERVICIOS COMUNALES"/>
        <s v="185 OTROS"/>
        <s v="271 OTROS ASUNTOS SOCIALES"/>
        <s v="231 PRESTACIÓN DE SERVICIOS DE SALUD A LA COMUNIDAD"/>
        <s v="263 FAMILIA E HIJOS"/>
        <s v="241 DEPORTE Y RECREACIÓN"/>
        <s v="222 DESARROLLO COMUNITARIO"/>
        <s v="411 DEUDA PÚBLICA INTERNA"/>
        <m/>
      </sharedItems>
    </cacheField>
    <cacheField name="FIN" numFmtId="0">
      <sharedItems containsBlank="1"/>
    </cacheField>
    <cacheField name="FUNCIÓN " numFmtId="0">
      <sharedItems containsBlank="1"/>
    </cacheField>
    <cacheField name="EJE " numFmtId="0">
      <sharedItems containsBlank="1"/>
    </cacheField>
    <cacheField name="PMD " numFmtId="0">
      <sharedItems containsBlank="1"/>
    </cacheField>
    <cacheField name="ODZ " numFmtId="0">
      <sharedItems containsBlank="1"/>
    </cacheField>
    <cacheField name="ESTRATEGÍA " numFmtId="0">
      <sharedItems containsBlank="1"/>
    </cacheField>
    <cacheField name="CONAC PROGRAMATICO" numFmtId="0">
      <sharedItems containsBlank="1"/>
    </cacheField>
    <cacheField name="BENEFICIARIO " numFmtId="0">
      <sharedItems containsBlank="1"/>
    </cacheField>
    <cacheField name="TIPO DE GASTO" numFmtId="0">
      <sharedItems containsBlank="1"/>
    </cacheField>
    <cacheField name="PROGRAMA PRESUPUESTARIO" numFmtId="0">
      <sharedItems containsBlank="1" count="41">
        <s v="20 MANTENIMIENTO"/>
        <s v="14 IMAGEN URBANA"/>
        <s v="27 AUTORIDAD DEL ESPACIO PÚBLICO MUNICIPAL"/>
        <s v="01 GESTIÓN GUBERNAMENTAL"/>
        <s v="03 TRANSPARENCIA"/>
        <s v="02 APOYO A LA FUNCIÓN PUBLICA Y AL MEJORAMIENTO DE LA GESTIÓN"/>
        <s v="04 SEGURIDAD PÚBLICA"/>
        <s v="06 CERTEZA JURÍDICA"/>
        <s v="07 EFICIENCIA GUBERNAMENTAL PARA LA POBLACIÓN"/>
        <s v="08 GESTIÓN INTERNA EFICIENTE"/>
        <s v="09 GESTIÓN INTEGRAL DE RIESGO DE DESASTRE PARA EL MUNICIPIO DE ZAPOPAN"/>
        <s v="12 CONTABILIDAD Y EGRESOS"/>
        <s v="13 VIGILANCIA"/>
        <s v="15 ESPACIOS PÚBLICOS SEGUROS Y SALUBRES"/>
        <s v="17 PLANEACIÓN Y PREVENCION"/>
        <s v="22 ACCESO AL MERCADO LABORAL"/>
        <s v="23 COMBATE A LA DESIGUALDAD"/>
        <s v="24 TURISMO"/>
        <s v="25 EMPRENDEDORES"/>
        <s v="28 ORDENAMIENTO DEL TERRITORIO"/>
        <s v="29 MOVILIDAD Y TRANSPORTE"/>
        <s v="30 MEDIO AMBIENTE"/>
        <s v="31 OBRA PÚBLICA MUNICIPAL"/>
        <s v="32 MAZ ARTE ZAPOPAN"/>
        <s v="33 EDUCACIÓN ZAPOPAN"/>
        <s v="34 CULTURA PARA TODOS"/>
        <s v="18 SERVICIOS PÚBLICOS DE EXCELENCIA."/>
        <s v="19 TECNOLOGIAS DE LA INFORMACION Y LA COMUNICACIÓN."/>
        <s v="05 PROCURACIÓN DE JUSTICIA"/>
        <s v="21 INSPECCIÓN DE LUGARES QUE REQUIEREN LICENCIA O PERMISO"/>
        <s v="11 INGRESOS"/>
        <s v="26 ZAPOPAN PRESENTE"/>
        <s v="35 PARTICIPACIÓN CIUDADANA"/>
        <s v="10 CATASTRO"/>
        <s v="38 SERVICIOS DE SALUD"/>
        <s v="39 DESARROLLO INTEGRAL DE LA FAMILIA"/>
        <s v="40 CONSEJO MUNICIPAL DEL DEPORTE"/>
        <s v="41 INSTITUTO MUNICIPAL DE LAS MUJERES"/>
        <s v="16 AMPLIACIÓN DE LA COBERTURA DE SERVICIOS PÚBLICOS"/>
        <s v="37 DEUDA PÚBLICA"/>
        <m/>
      </sharedItems>
    </cacheField>
    <cacheField name="COMPONENTE" numFmtId="0">
      <sharedItems containsBlank="1"/>
    </cacheField>
    <cacheField name="ACTIVIDAD" numFmtId="0">
      <sharedItems containsBlank="1"/>
    </cacheField>
    <cacheField name="CAPÍTULO" numFmtId="0">
      <sharedItems containsBlank="1" count="9">
        <s v="1000 SERVICIOS PERSONALES"/>
        <s v="2000 MATERIALES Y SUMINISTROS"/>
        <s v="3000 SERVICIOS GENERALES"/>
        <s v="7000 INVERSIONES FINANCIERAS Y OTRAS PROVISIONES"/>
        <s v="5000 BIENES MUEBLES, INMUEBLES E INTANGIBLES"/>
        <s v="4000 TRANSFERENCIAS, ASIGNACIONES, SUBSIDIOS Y OTRAS AYUDAS"/>
        <s v="6000 INVERSION PUBLICA"/>
        <s v="9000 DEUDA PUBLICA"/>
        <m/>
      </sharedItems>
    </cacheField>
    <cacheField name="CONCEPTO" numFmtId="0">
      <sharedItems containsBlank="1" count="45">
        <s v="1100 REMUNERACIONES AL PERSONAL DE CARACTER PERMANENTE"/>
        <s v="1200 REMUNERACIONES AL PERSONAL DE CARACTER TRANSITORIO"/>
        <s v="1300 REMUNERACIONES ADICIONALES Y ESPECIALES"/>
        <s v="1400 SEGURIDAD SOCIAL"/>
        <s v="1500 OTRAS PRESTACIONES SOCIALES Y ECONOMICAS"/>
        <s v="1600 PREVISIONES"/>
        <s v="1700 PAGO DE ESTIMULOS A SERVIDORES PUBLICOS"/>
        <s v="2100 MATERIALES DE ADMINISTRACION, EMISION DE DOCUMENTOS Y ARTICULOS OFICIALES"/>
        <s v="2200 ALIMENTOS Y UTENSILIOS"/>
        <s v="2400 MATERIALES Y ARTICULOS DE CONSTRUCCION Y DE REPARACION"/>
        <s v="2500 PRODUCTOS QUIMICOS, FARMACEUTICOS Y DE LABORATORIO"/>
        <s v="2600 COMBUSTIBLES, LUBRICANTES Y ADITIVOS"/>
        <s v="2700 VESTUARIO, BLANCOS, PRENDAS DE PROTECCION Y ARTICULOS DEPORTIVOS"/>
        <s v="2900 HERRAMIENTAS, REFACCIONES Y ACCESORIOS MENORES"/>
        <s v="3100 SERVICIOS BASICOS"/>
        <s v="3200 SERVICIOS DE ARRENDAMIENTO"/>
        <s v="3300 SERVICIOS PROFESIONALES, CIENTIFICOS, TECNICOS Y OTROS SERVICIOS"/>
        <s v="3800 SERVICIOS OFICIALES"/>
        <s v="7900 PROVISIONES PARA CONTINGENCIAS Y OTRAS EROGACIONES ESPECIALES"/>
        <s v="3400 SERVICIOS FINANCIEROS, BANCARIOS Y COMERCIALES"/>
        <s v="5100 MOBILIARIO Y EQUIPO DE ADMINISTRACION"/>
        <s v="5600 MAQUINARIA, OTROS EQUIPOS Y HERRAMIENTAS"/>
        <s v="2800 MATERIALES Y SUMINISTROS PARA SEGURIDAD"/>
        <s v="5900 ACTIVOS INTANGIBLES"/>
        <s v="4400 AYUDAS SOCIALES"/>
        <s v="3500 SERVICIOS DE INSTALACION, REPARACION, MANTENIMIENTO Y CONSERVACION"/>
        <s v="3600 SERVICIOS DE COMUNICACION SOCIAL Y PUBLICIDAD"/>
        <s v="3700 SERVICIOS DE TRASLADO Y VIATICOS"/>
        <s v="3900 OTROS SERVICIOS GENERALES"/>
        <s v="4100 TRANSFERENCIAS INTERNAS Y ASIGNACIONES AL SECTOR PUBLICO"/>
        <s v="4200 TRANSFERENCIAS AL RESTO DEL SECTOR PUBLICO"/>
        <s v="4300 SUBSIDIOS Y SUBVENCIONES"/>
        <s v="4800 DONATIVOS"/>
        <s v="5200 MOBILIARIO Y EQUIPO EDUCACIONAL Y RECREATIVO"/>
        <s v="5300 EQUIPO E INSTRUMENTAL MEDICO Y DE LABORATORIO"/>
        <s v="5400 VEHICULOS Y EQUIPO DE TRANSPORTE"/>
        <s v="5500 EQUIPO DE DEFENSA Y SEGURIDAD"/>
        <s v="5700 ACTIVOS BIOLOGICOS"/>
        <s v="5800 BIENES INMUEBLES"/>
        <s v="6100 OBRA PUBLICA EN BIENES DE DOMINIO PUBLICO"/>
        <s v="6200 OBRA PUBLICA EN BIENES PROPIOS"/>
        <s v="9100 AMORTIZACION DE LA DEUDA PUBLICA"/>
        <s v="9200 INTERESES DE LA DEUDA PÚBLICA"/>
        <s v="9400 GASTOS DE LA DEUDA PÚBLICA"/>
        <m/>
      </sharedItems>
    </cacheField>
    <cacheField name="PARTIDA GENERICA" numFmtId="0">
      <sharedItems containsBlank="1" count="163">
        <s v="111 DIETAS"/>
        <s v="113 SUELDOS BASE AL PERSONAL PERMANENTE"/>
        <s v="121 HONORARIOS ASIMILABLES A SALARIOS"/>
        <s v="122 SUELDOS BASE AL PERSONAL EVENTUAL"/>
        <s v="132 PRIMAS DE VACACIONES, DOMINICAL Y GRATIFICACION DE FIN DE AÑO"/>
        <s v="133 HORAS EXTRAORDINARIAS"/>
        <s v="134 COMPENSACIONES"/>
        <s v="141 APORTACIONES DE SEGURIDAD SOCIAL"/>
        <s v="142 APORTACIONES A FONDOS DE VIVIENDA"/>
        <s v="143 APORTACIONES AL SISTEMA PARA EL RETIRO"/>
        <s v="144 APORTACIONES PARA SEGUROS"/>
        <s v="152 INDEMNIZACIONES"/>
        <s v="154 PRESTACIONES CONTRACTUALES"/>
        <s v="161 PREVISIONES DE CARACTER LABORAL, ECONOMICA Y DE SEGURIDAD SOCIAL"/>
        <s v="171 ESTIMULOS"/>
        <s v="211 MATERIALES, UTILES Y EQUIPOS MENORES DE OFICINA"/>
        <s v="212 MATERIALES Y UTILES DE IMPRESION Y REPRODUCCION"/>
        <s v="214 MATERIALES, UTILES Y EQUIPOS MENORES DE TECNOLOGIAS DE LA INFORMACION Y COMUNICACIONES"/>
        <s v="215 MATERIAL IMPRESO E INFORMACION DIGITAL"/>
        <s v="216 MATERIAL DE LIMPIEZA"/>
        <s v="213 MATERIAL ESTADISTICO Y GEOGRAFICO"/>
        <s v="218 MATERIALES PARA EL REGISTRO E IDENTIFICACION DE BIENES Y PERSONAS"/>
        <s v="221 PRODUCTOS ALIMENTICIOS PARA PERSONAS"/>
        <s v="222 PRODUCTOS ALIMENTICIOS PARA ANIMALES"/>
        <s v="223 UTENSILIOS PARA EL SERVICIO DE ALIMENTACION"/>
        <s v="242 CEMENTO Y PRODUCTOS DE CONCRETO"/>
        <s v="243 CAL, YESO Y PRODUCTOS DE YESO"/>
        <s v="244 MADERA Y PRODUCTOS DE MADERA"/>
        <s v="245 VIDRIO Y PRODUCTOS DE VIDRIO"/>
        <s v="246 MATERIAL ELECTRICO Y ELECTRONICO"/>
        <s v="217 MATERIALES Y UTILES DE ENSEÑANZA"/>
        <s v="247 ARTICULOS METALICOS PARA LA CONSTRUCCION"/>
        <s v="248 MATERIALES COMPLEMENTARIOS"/>
        <s v="249 OTROS MATERIALES Y ARTICULOS DE CONSTRUCCION Y REPARACION"/>
        <s v="251 PRODUCTOS QUIMICOS BASICOS"/>
        <s v="253 MEDICINAS Y PRODUCTOS FARMACEUTICOS"/>
        <s v="254 MATERIALES, ACCESORIOS Y SUMINISTROS MEDICOS"/>
        <s v="256 FIBRAS SINTETICAS, HULES, PLASTICOS Y DERIVADOS"/>
        <s v="259 OTROS PRODUCTOS QUIMICOS"/>
        <s v="261 COMBUSTIBLES, LUBRICANTES Y ADITIVOS"/>
        <s v="271 VESTUARIO Y UNIFORMES"/>
        <s v="272 PRENDAS DE SEGURIDAD Y PROTECCION PERSONAL"/>
        <s v="241 PRODUCTOS MINERALES NO METALICOS"/>
        <s v="273 ARTICULOS DEPORTIVOS"/>
        <s v="274 PRODUCTOS TEXTILES"/>
        <s v="275 BLANCOS Y OTROS PRODUCTOS TEXTILES, EXCEPTO PRENDAS DE VESTIR"/>
        <s v="291 HERRAMIENTAS MENORES"/>
        <s v="292 REFACCIONES Y ACCESORIOS MENORES DE EDIFICIOS"/>
        <s v="293 REFACCIONES Y ACCESORIOS MENORES DE MOBILIARIO Y EQUIPO DE ADMINISTRACION, EDUCACIONAL Y RECREATIVO"/>
        <s v="294 REFACCIONES Y ACCESORIOS MENORES DE EQUIPO DE COMPUTO Y TECNOLOGIAS DE LA INFORMACION"/>
        <s v="296 REFACCIONES Y ACCESORIOS MENORES DE EQUIPO DE TRANSPORTE"/>
        <s v="298 REFACCIONES Y ACCESORIOS MENORES DE MAQUINARIA Y OTROS EQUIPOS"/>
        <s v="299 REFACCIONES Y ACCESORIOS MENORES OTROS BIENES MUEBLES"/>
        <s v="312 GAS"/>
        <s v="252 FERTILIZANTES, PESTICIDAS Y OTROS AGROQUIMICOS"/>
        <s v="329 OTROS ARRENDAMIENTOS"/>
        <s v="334 SERVICIOS DE CAPACITACION"/>
        <s v="339 SERVICIOS PROFESIONALES, CIENTIFICOS Y TECNICOS INTEGRALES"/>
        <s v="382 GASTOS DE ORDEN SOCIAL Y CULTURAL"/>
        <s v="255 MATERIALES, ACCESORIOS Y SUMINISTROS DE LABORATORIO"/>
        <s v="791 CONTINGENCIAS POR FENOMENOS NATURALES"/>
        <s v="317 SERVICIOS DE ACCESO DE INTERNET, REDES Y PROCESAMIENTO DE INFORMACION"/>
        <s v="325 ARRENDAMIENTO DE EQUIPO DE TRANSPORTE"/>
        <s v="336 SERVICIOS DE APOYO ADMINISTRATIVO, TRADUCCION, FOTOCOPIADO E IMPRESION"/>
        <s v="347 FLETES Y MANIOBRAS"/>
        <s v="515 EQUIPO DE COMPUTO Y DE TECNOLOGIAS DE LA INFORMACION"/>
        <s v="519 OTROS MOBILIARIOS Y EQUIPOS DE ADMINISTRACION"/>
        <s v="566 EQUIPOS DE GENERACION ELECTRICA, APARATOS Y ACCESORIOS ELECTRICOS"/>
        <s v="567 HERRAMIENTAS Y MAQUINAS¿HERRAMIENTA"/>
        <s v="283 PRENDAS DE PROTECCION PARA SEGURIDAD PUBLICA Y NACIONAL"/>
        <s v="597 LICENCIAS INFORMATICAS E INTELECTUALES"/>
        <s v="441 AYUDAS SOCIALES A PERSONAS"/>
        <s v="311 ENERGIA ELECTRICA"/>
        <s v="313 AGUA"/>
        <s v="314 TELEFONIA TRADICIONAL"/>
        <s v="315 TELEFONIA CELULAR"/>
        <s v="316 SERVICIOS DE TELECOMUNICACIONES Y SATELITES"/>
        <s v="318 SERVICIOS POSTALES Y TELEGRAFICOS"/>
        <s v="319 SERVICIOS INTEGRALES Y OTROS SERVICIOS"/>
        <s v="322 ARRENDAMIENTO DE EDIFICIOS"/>
        <s v="323 ARRENDAMIENTO DE MOBILIARIO Y EQUIPO DE ADMINISTRACION, EDUCACIONAL Y RECREATIVO"/>
        <s v="324 ARRENDAMIENTO DE EQUIPO E INSTRUMENTAL MEDICO Y DE LABORATORIO"/>
        <s v="326 ARRENDAMIENTO DE MAQUINARIA, OTROS EQUIPOS Y HERRAMIENTAS"/>
        <s v="327 ARRENDAMIENTO DE ACTIVOS INTANGIBLES"/>
        <s v="331 SERVICIOS LEGALES, DE CONTABILIDAD, AUDITORIA Y RELACIONADOS"/>
        <s v="332 SERVICIOS DE DISEÑO, ARQUITECTURA, INGENIERIA Y ACTIVIDADES RELACIONADAS"/>
        <s v="333 SERVICIOS DE CONSULTORIA ADMINISTRATIVA, PROCESOS, TECNICA Y EN TECNOLOGIAS DE LA INFORMACION"/>
        <s v="335 SERVICIOS DE INVESTIGACION CIENTIFICA Y DESARROLLO"/>
        <s v="337 SERVICIOS DE PROTECCION Y SEGURIDAD"/>
        <s v="338 SERVICIOS DE VIGILANCIA"/>
        <s v="341 SERVICIOS FINANCIEROS Y BANCARIOS"/>
        <s v="342 SERVICIOS DE COBRANZA, INVESTIGACION CREDITICIA Y SIMILAR"/>
        <s v="343 SERVICIOS DE RECAUDACION, TRASLADO Y CUSTODIA DE VALORES"/>
        <s v="344 SEGUROS DE RESPONSABILIDAD PATRIMONIAL Y FIANZAS"/>
        <s v="345 SEGURO DE BIENES PATRIMONIALES"/>
        <s v="346 ALMACENAJE, ENVASE Y EMBALAJE"/>
        <s v="351 CONSERVACION Y MANTENIMIENTO MENOR DE INMUEBLES"/>
        <s v="352 INSTALACION, REPARACION Y MANTENIMIENTO DE MOBILIARIO Y EQUIPO DE ADMINISTRACION, EDUCACIONAL Y RECREATIVO"/>
        <s v="353 INSTALACION, REPARACION Y MANTENIMIENTO DE EQUIPO DE COMPUTO Y TECNOLOGIA DE LA INFORMACION"/>
        <s v="354 INSTALACIÓN, REPARACIÓN Y MANTENIMIENTO DE EQUIPO E INSTRUMENTAL MÉDICO Y DE LABORATORIO"/>
        <s v="355 REPARACION Y MANTENIMIENTO DE EQUIPO DE TRANSPORTE"/>
        <s v="357 INSTALACION, REPARACION Y MANTENIMIENTO DE MAQUINARIA, OTROS EQUIPOS Y HERRAMIENTA"/>
        <s v="358 SERVICIOS DE LIMPIEZA Y MANEJO DE DESECHOS"/>
        <s v="359 SERVICIOS DE JARDINERIA Y FUMIGACION"/>
        <s v="361 DIFUSION POR RADIO, TELEVISION Y OTROS MEDIOS DE MENSAJES SOBRE PROGRAMAS Y ACTIVIDADES GUBERNAMENTALES"/>
        <s v="363 SERVICIOS DE CREATIVIDAD, PREPRODUCCION Y PRODUCCION DE PUBLICIDAD, EXCEPTO INTERNET"/>
        <s v="364 SERVICIOS DE REVELADO DE FOTOGRAFIAS"/>
        <s v="366 SERVICIO DE CREACION Y DIFUSION DE CONTENIDO EXCLUSIVAMENTE A TRAVES DE INTERNET"/>
        <s v="369 OTROS SERVICIOS DE INFORMACION"/>
        <s v="371 PASAJES AEREOS"/>
        <s v="372 PASAJES TERRESTRES"/>
        <s v="375 VIATICOS EN EL PAIS"/>
        <s v="376 VIATICOS EN EL EXTRANJERO"/>
        <s v="379 OTROS SERVICIOS DE TRASLADO Y HOSPEDAJE"/>
        <s v="381 GASTOS DE CEREMONIAL"/>
        <s v="383 CONGRESOS Y CONVENCIONES"/>
        <s v="384 EXPOSICIONES"/>
        <s v="392 IMPUESTOS Y DERECHOS"/>
        <s v="394 SENTENCIAS Y RESOLUCIONES POR AUTORIDAD COMPETENTE"/>
        <s v="395 PENAS, MULTAS, ACCESORIOS Y ACTUALIZACIONES"/>
        <s v="396 OTROS GASTOS POR RESPONSABILIDADES"/>
        <s v="417 TRANSFERENCIAS INTERNAS OTORGADAS A FIDEICOMISOS PUBLICOS EMPRESARIALES Y NO FINANCIEROS"/>
        <s v="421 TRANSFERENCIAS OTORGADAS A ENTIDADES PARAESTATALES NO EMPRESARIALES Y NO FINANCIERAS"/>
        <s v="424 TRANSFERENCIAS OTORGADAS A ENTIDADES FEDERATIVAS Y MUNICIPIOS"/>
        <s v="431 SUBSIDIOS A LA PRODUCCION"/>
        <s v="443 AYUDAS SOCIALES A INSTITUCIONES DE ENSEÑANZA"/>
        <s v="445 AYUDAS SOCIALES A INSTITUCIONES SIN FINES DE LUCRO"/>
        <s v="481 DONATIVOS A INSTITUCIONES SIN FINES DE LUCRO"/>
        <s v="484 DONATIVOS A FIDEICOMISOS ESTATALES"/>
        <s v="511 MUEBLES DE OFICINA Y ESTANTERIA"/>
        <s v="512 MUEBLES, EXCEPTO DE OFICINA Y ESTANTERIA"/>
        <s v="521 EQUIPOS Y APARATOS AUDIOVISUALES"/>
        <s v="522 APARATOS DEPORTIVOS"/>
        <s v="523 CAMARAS FOTOGRAFICAS Y DE VIDEO"/>
        <s v="529 OTRO MOBILIARIO Y EQUIPO EDUCACIONAL Y RECREATIVO"/>
        <s v="531 EQUIPO MEDICO Y DE LABORATORIO"/>
        <s v="532 INSTRUMENTAL MEDICO Y DE LABORATORIO"/>
        <s v="541 VEHICULOS Y EQUIPO TERRESTRE"/>
        <s v="542 CARROCERIAS Y REMOLQUES"/>
        <s v="545 EMBARCACIONES"/>
        <s v="549 OTROS EQUIPOS DE TRANSPORTE"/>
        <s v="551 EQUIPO DE DEFENSA Y SEGURIDAD"/>
        <s v="561 MAQUINARIA Y EQUIPO AGROPECUARIO"/>
        <s v="562 MAQUINARIA Y EQUIPO INDUSTRIAL"/>
        <s v="563 MAQUINARIA Y EQUIPO DE CONSTRUCCION"/>
        <s v="564 SISTEMAS DE AIRE ACONDICIONADO, CALEFACCION Y DE REFRIGERACION INDUSTRIAL Y COMERCIAL"/>
        <s v="565 EQUIPO DE COMUNICACION Y TELECOMUNICACION"/>
        <s v="569 OTROS EQUIPOS"/>
        <s v="577 ESPECIES MENORES Y DE ZOOLOGICO"/>
        <s v="578 ÁRBOLES Y PLANTAS"/>
        <s v="581 TERRENOS"/>
        <s v="589 OTROS BIENES INMUEBLES"/>
        <s v="591 SOFTWARE"/>
        <s v="611 EDIFICACION HABITACIONAL"/>
        <s v="612 EDIFICACION NO HABITACIONAL"/>
        <s v="613 CONSTRUCCION DE OBRAS PARA EL ABASTECIMIENTO DE AGUA, PETROLEO, GAS, ELECTRICIDAD Y TELECOMUNICACIONES"/>
        <s v="614 DIVISION DE TERRENOS Y CONSTRUCCION DE OBRAS DE URBANIZACION"/>
        <s v="615 CONSTRUCCION DE VIAS DE COMUNICACION"/>
        <s v="622 EDIFICACION NO HABITACIONAL"/>
        <s v="911 AMORTIZACION DE LA DEUDA INTERNA CON INSTITUCIONES DE CREDITO"/>
        <s v="921 INTERESES DE LA DEUDA INTERNA CON INSTITUCIONES DE CRÉDITO"/>
        <s v="941 GASTOS DE LA DEUDA PÚBLICA INTERNA"/>
        <m/>
      </sharedItems>
    </cacheField>
    <cacheField name="PARTIDA ESPECIFICA" numFmtId="0">
      <sharedItems containsBlank="1"/>
    </cacheField>
    <cacheField name="APROBADO" numFmtId="43">
      <sharedItems containsString="0" containsBlank="1" containsNumber="1" minValue="0" maxValue="1727372004.9099998"/>
    </cacheField>
    <cacheField name="FF ETIQUETA" numFmtId="0">
      <sharedItems containsBlank="1"/>
    </cacheField>
    <cacheField name="FF" numFmtId="0">
      <sharedItems containsBlank="1"/>
    </cacheField>
    <cacheField name="Fnt. Fin" numFmtId="0">
      <sharedItems containsBlank="1"/>
    </cacheField>
    <cacheField name="Año F.F" numFmtId="0">
      <sharedItems containsBlank="1"/>
    </cacheField>
    <cacheField name="13 TODO EL TERRITORIO" numFmtId="0">
      <sharedItems containsBlank="1"/>
    </cacheField>
    <cacheField name="GENERO" numFmtId="0">
      <sharedItems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braham Garcia Galvan" refreshedDate="43480.642761921299" createdVersion="5" refreshedVersion="5" minRefreshableVersion="3" recordCount="1387" xr:uid="{00000000-000A-0000-FFFF-FFFF0C000000}">
  <cacheSource type="worksheet">
    <worksheetSource ref="K141:K153" sheet="COMPLETO 1 PARTIDA CLAVES" r:id="rId2"/>
  </cacheSource>
  <cacheFields count="51">
    <cacheField name="CLAVE" numFmtId="0">
      <sharedItems/>
    </cacheField>
    <cacheField name="DEPENDENCIA." numFmtId="0">
      <sharedItems/>
    </cacheField>
    <cacheField name="FINALIDAD." numFmtId="0">
      <sharedItems/>
    </cacheField>
    <cacheField name="FUNCIÓN." numFmtId="0">
      <sharedItems/>
    </cacheField>
    <cacheField name="SUBF." numFmtId="0">
      <sharedItems/>
    </cacheField>
    <cacheField name="EJE." numFmtId="0">
      <sharedItems/>
    </cacheField>
    <cacheField name="PMD." numFmtId="0">
      <sharedItems/>
    </cacheField>
    <cacheField name="ODZ." numFmtId="0">
      <sharedItems/>
    </cacheField>
    <cacheField name="ESTRATEGIA." numFmtId="0">
      <sharedItems/>
    </cacheField>
    <cacheField name="PP." numFmtId="0">
      <sharedItems/>
    </cacheField>
    <cacheField name="P.CONAC." numFmtId="0">
      <sharedItems/>
    </cacheField>
    <cacheField name="COMPONENTE." numFmtId="0">
      <sharedItems/>
    </cacheField>
    <cacheField name="ACT." numFmtId="0">
      <sharedItems/>
    </cacheField>
    <cacheField name="BENEFICIARIO." numFmtId="0">
      <sharedItems/>
    </cacheField>
    <cacheField name="TIPO DE GASTO." numFmtId="0">
      <sharedItems/>
    </cacheField>
    <cacheField name="CAPÍTULO." numFmtId="0">
      <sharedItems/>
    </cacheField>
    <cacheField name="CONCEPTO." numFmtId="0">
      <sharedItems/>
    </cacheField>
    <cacheField name="PARTIDA GENÉRICA." numFmtId="0">
      <sharedItems/>
    </cacheField>
    <cacheField name="PARTIDA ESPECIFICA." numFmtId="0">
      <sharedItems/>
    </cacheField>
    <cacheField name="FF ETIQUETABLE." numFmtId="0">
      <sharedItems/>
    </cacheField>
    <cacheField name="FF ." numFmtId="0">
      <sharedItems/>
    </cacheField>
    <cacheField name="Fnt Fin." numFmtId="0">
      <sharedItems/>
    </cacheField>
    <cacheField name="Año F.F." numFmtId="0">
      <sharedItems/>
    </cacheField>
    <cacheField name="TERRITORIO." numFmtId="0">
      <sharedItems/>
    </cacheField>
    <cacheField name="GENERO." numFmtId="0">
      <sharedItems/>
    </cacheField>
    <cacheField name="UR" numFmtId="0">
      <sharedItems/>
    </cacheField>
    <cacheField name="DEPENDENCIA" numFmtId="0">
      <sharedItems/>
    </cacheField>
    <cacheField name="CONAC FIN" numFmtId="0">
      <sharedItems/>
    </cacheField>
    <cacheField name="FIN" numFmtId="0">
      <sharedItems/>
    </cacheField>
    <cacheField name="FUNCIÓN " numFmtId="0">
      <sharedItems/>
    </cacheField>
    <cacheField name="EJE " numFmtId="0">
      <sharedItems/>
    </cacheField>
    <cacheField name="PMD " numFmtId="0">
      <sharedItems/>
    </cacheField>
    <cacheField name="ODZ " numFmtId="0">
      <sharedItems/>
    </cacheField>
    <cacheField name="ESTRATEGÍA " numFmtId="0">
      <sharedItems/>
    </cacheField>
    <cacheField name="CONAC PROGRAMATICO" numFmtId="0">
      <sharedItems count="11">
        <s v="O APOYO A LA FUNCIÓN PÚBLICA Y AL MEJORAMIENTO DE LA GESTIÓN"/>
        <s v="E PRESTACIÓN DE SERVICIOS PÚBLICOS"/>
        <s v="P PLANEACIÓN, SEGUIMIENTO Y EVALUACIÓN DE POLÍTICAS PÚBLICAS"/>
        <s v="B PROVISIÓN DE BIENES PÚBLICOS"/>
        <s v="M APOYO AL PROCESO PRESUPUESTARIO Y PARA MEJORAR LA EFICIENCIA INSTITUCIONAL"/>
        <s v="N DESASTRES NATURALES"/>
        <s v="G REGULACIÓN Y SUPERVISIÓN"/>
        <s v="F PROMOCIÓN Y FOMENTO"/>
        <s v="S SUJETOS A REGLAS DE OPERACIÓN"/>
        <s v="U OTROS SUBSIDIOS"/>
        <s v="D COSTO FINANCIERO, DEUDA O APOYOS A DEUDORES Y AHORRADORES DE LA BANCA"/>
      </sharedItems>
    </cacheField>
    <cacheField name="BENEFICIARIO " numFmtId="0">
      <sharedItems/>
    </cacheField>
    <cacheField name="TIPO DE GASTO" numFmtId="0">
      <sharedItems/>
    </cacheField>
    <cacheField name="PROGRAMA PRESUPUESTARIO" numFmtId="0">
      <sharedItems/>
    </cacheField>
    <cacheField name="COMPONENTE" numFmtId="0">
      <sharedItems/>
    </cacheField>
    <cacheField name="ACTIVIDAD" numFmtId="0">
      <sharedItems/>
    </cacheField>
    <cacheField name="CAPÍTULO" numFmtId="166">
      <sharedItems/>
    </cacheField>
    <cacheField name="CONCEPTO" numFmtId="0">
      <sharedItems/>
    </cacheField>
    <cacheField name="PARTIDA GENERICA" numFmtId="0">
      <sharedItems/>
    </cacheField>
    <cacheField name="PARTIDA ESPECIFICA" numFmtId="0">
      <sharedItems/>
    </cacheField>
    <cacheField name="APROBADO" numFmtId="43">
      <sharedItems containsSemiMixedTypes="0" containsString="0" containsNumber="1" minValue="0" maxValue="1727372004.9099998"/>
    </cacheField>
    <cacheField name="FF ETIQUETA" numFmtId="0">
      <sharedItems/>
    </cacheField>
    <cacheField name="FF" numFmtId="0">
      <sharedItems/>
    </cacheField>
    <cacheField name="Fnt. Fin" numFmtId="0">
      <sharedItems/>
    </cacheField>
    <cacheField name="Año F.F" numFmtId="0">
      <sharedItems/>
    </cacheField>
    <cacheField name="13 TODO EL TERRITORIO" numFmtId="0">
      <sharedItems/>
    </cacheField>
    <cacheField name="GENERO"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82">
  <r>
    <n v="1"/>
    <x v="0"/>
    <m/>
    <x v="0"/>
    <s v="PRESIDENCIA"/>
    <x v="0"/>
    <x v="0"/>
    <s v="01 GESTIÓN GUBERNAMENTAL"/>
    <m/>
    <m/>
    <s v="Adquisición de papelería para operación diaria"/>
    <x v="0"/>
    <x v="0"/>
    <x v="0"/>
    <n v="150000"/>
    <n v="150000"/>
    <n v="60000"/>
    <n v="0"/>
    <n v="-90000"/>
    <n v="2"/>
    <s v="21"/>
  </r>
  <r>
    <n v="3"/>
    <x v="0"/>
    <m/>
    <x v="0"/>
    <s v="PRESIDENCIA"/>
    <x v="0"/>
    <x v="0"/>
    <s v="01 GESTIÓN GUBERNAMENTAL"/>
    <m/>
    <m/>
    <s v="Equipos menores de tecnología"/>
    <x v="0"/>
    <x v="0"/>
    <x v="1"/>
    <n v="2000"/>
    <n v="2000"/>
    <n v="400"/>
    <n v="0"/>
    <n v="-1600"/>
    <n v="2"/>
    <s v="21"/>
  </r>
  <r>
    <n v="4"/>
    <x v="0"/>
    <m/>
    <x v="0"/>
    <s v="PRESIDENCIA"/>
    <x v="0"/>
    <x v="0"/>
    <s v="01 GESTIÓN GUBERNAMENTAL"/>
    <m/>
    <m/>
    <s v="Consumo de alimentos en reuniones operativas y de planeación estratégica del Despacho de la Presidencia"/>
    <x v="0"/>
    <x v="1"/>
    <x v="2"/>
    <n v="120000"/>
    <n v="120000"/>
    <n v="24000"/>
    <n v="0"/>
    <n v="-96000"/>
    <n v="2"/>
    <s v="22"/>
  </r>
  <r>
    <n v="5"/>
    <x v="0"/>
    <m/>
    <x v="0"/>
    <s v="PRESIDENCIA"/>
    <x v="0"/>
    <x v="0"/>
    <s v="01 GESTIÓN GUBERNAMENTAL"/>
    <m/>
    <m/>
    <s v="Adquisición de material eléctrico y electrónico"/>
    <x v="0"/>
    <x v="2"/>
    <x v="3"/>
    <n v="1500"/>
    <n v="1500"/>
    <n v="1500"/>
    <n v="0"/>
    <n v="0"/>
    <n v="2"/>
    <s v="24"/>
  </r>
  <r>
    <n v="6"/>
    <x v="0"/>
    <m/>
    <x v="0"/>
    <s v="PRESIDENCIA"/>
    <x v="0"/>
    <x v="0"/>
    <s v="01 GESTIÓN GUBERNAMENTAL"/>
    <m/>
    <m/>
    <s v="Refacciones y accesorios menores de edificios"/>
    <x v="0"/>
    <x v="3"/>
    <x v="4"/>
    <n v="500"/>
    <n v="500"/>
    <n v="500"/>
    <n v="0"/>
    <n v="0"/>
    <n v="2"/>
    <s v="29"/>
  </r>
  <r>
    <n v="7"/>
    <x v="0"/>
    <m/>
    <x v="0"/>
    <s v="PRESIDENCIA"/>
    <x v="0"/>
    <x v="0"/>
    <s v="01 GESTIÓN GUBERNAMENTAL"/>
    <m/>
    <m/>
    <s v="Refacciones y accesorios menores de mobiliario y equipo de administración, educacional y recreativo"/>
    <x v="0"/>
    <x v="3"/>
    <x v="5"/>
    <n v="50000"/>
    <n v="50000"/>
    <n v="5000"/>
    <n v="0"/>
    <n v="-45000"/>
    <n v="2"/>
    <s v="29"/>
  </r>
  <r>
    <n v="8"/>
    <x v="0"/>
    <m/>
    <x v="0"/>
    <s v="PRESIDENCIA"/>
    <x v="0"/>
    <x v="0"/>
    <s v="01 GESTIÓN GUBERNAMENTAL"/>
    <m/>
    <m/>
    <s v="Refacciones y accesorios menores de equipo de cómputo y tecnologías de la información"/>
    <x v="0"/>
    <x v="3"/>
    <x v="6"/>
    <n v="2250"/>
    <n v="2250"/>
    <n v="450"/>
    <n v="0"/>
    <n v="-1800"/>
    <n v="2"/>
    <s v="29"/>
  </r>
  <r>
    <n v="9"/>
    <x v="0"/>
    <m/>
    <x v="0"/>
    <s v="PRESIDENCIA"/>
    <x v="0"/>
    <x v="0"/>
    <s v="01 GESTIÓN GUBERNAMENTAL"/>
    <m/>
    <m/>
    <s v="Refacciones y accesorios menores de equipo de transporte"/>
    <x v="0"/>
    <x v="3"/>
    <x v="7"/>
    <n v="9000"/>
    <n v="9000"/>
    <n v="900"/>
    <n v="0"/>
    <n v="-8100"/>
    <n v="2"/>
    <s v="29"/>
  </r>
  <r>
    <n v="10"/>
    <x v="0"/>
    <m/>
    <x v="0"/>
    <s v="PRESIDENCIA"/>
    <x v="0"/>
    <x v="0"/>
    <s v="01 GESTIÓN GUBERNAMENTAL"/>
    <m/>
    <m/>
    <s v="Envío de documentos con término a dependecias "/>
    <x v="1"/>
    <x v="4"/>
    <x v="8"/>
    <n v="15000"/>
    <n v="15000"/>
    <n v="15000"/>
    <n v="0"/>
    <n v="0"/>
    <n v="3"/>
    <s v="31"/>
  </r>
  <r>
    <n v="11"/>
    <x v="0"/>
    <m/>
    <x v="0"/>
    <s v="PRESIDENCIA"/>
    <x v="0"/>
    <x v="0"/>
    <s v="01 GESTIÓN GUBERNAMENTAL"/>
    <m/>
    <m/>
    <s v="Compra de vuelos para el Despacho de Presidencia"/>
    <x v="1"/>
    <x v="5"/>
    <x v="9"/>
    <n v="124750"/>
    <n v="104750"/>
    <n v="74850"/>
    <n v="-20000"/>
    <n v="-49900"/>
    <n v="3"/>
    <s v="37"/>
  </r>
  <r>
    <n v="12"/>
    <x v="0"/>
    <m/>
    <x v="0"/>
    <s v="PRESIDENCIA"/>
    <x v="0"/>
    <x v="0"/>
    <s v="01 GESTIÓN GUBERNAMENTAL"/>
    <m/>
    <m/>
    <s v="Pago de hospedajes"/>
    <x v="1"/>
    <x v="5"/>
    <x v="10"/>
    <n v="25000"/>
    <n v="25000"/>
    <n v="25000"/>
    <n v="0"/>
    <n v="0"/>
    <n v="3"/>
    <s v="37"/>
  </r>
  <r>
    <n v="13"/>
    <x v="1"/>
    <m/>
    <x v="1"/>
    <s v="RELACIONES PÚBLICAS"/>
    <x v="1"/>
    <x v="1"/>
    <s v="02 APOYO A LA FUNCIÓN PUBLICA Y AL MEJORAMIENTO DE LA GESTIÓN"/>
    <m/>
    <m/>
    <s v="Materiales, útiles y equipos"/>
    <x v="0"/>
    <x v="0"/>
    <x v="0"/>
    <n v="12000"/>
    <n v="12000"/>
    <n v="12000"/>
    <n v="0"/>
    <n v="0"/>
    <n v="2"/>
    <s v="21"/>
  </r>
  <r>
    <n v="14"/>
    <x v="1"/>
    <m/>
    <x v="1"/>
    <s v="RELACIONES PÚBLICAS"/>
    <x v="1"/>
    <x v="1"/>
    <s v="02 APOYO A LA FUNCIÓN PUBLICA Y AL MEJORAMIENTO DE LA GESTIÓN"/>
    <m/>
    <m/>
    <s v="Material impreso"/>
    <x v="0"/>
    <x v="0"/>
    <x v="11"/>
    <n v="50000"/>
    <n v="50000"/>
    <n v="15000"/>
    <n v="0"/>
    <n v="-35000"/>
    <n v="2"/>
    <s v="21"/>
  </r>
  <r>
    <n v="15"/>
    <x v="1"/>
    <m/>
    <x v="1"/>
    <s v="RELACIONES PÚBLICAS"/>
    <x v="1"/>
    <x v="1"/>
    <s v="02 APOYO A LA FUNCIÓN PUBLICA Y AL MEJORAMIENTO DE LA GESTIÓN"/>
    <m/>
    <m/>
    <s v="Productos Alimenticios (Cocina)"/>
    <x v="0"/>
    <x v="1"/>
    <x v="2"/>
    <n v="480000"/>
    <n v="480000"/>
    <n v="96000"/>
    <n v="0"/>
    <n v="-384000"/>
    <n v="2"/>
    <s v="22"/>
  </r>
  <r>
    <n v="16"/>
    <x v="1"/>
    <m/>
    <x v="1"/>
    <s v="RELACIONES PÚBLICAS"/>
    <x v="1"/>
    <x v="1"/>
    <s v="02 APOYO A LA FUNCIÓN PUBLICA Y AL MEJORAMIENTO DE LA GESTIÓN"/>
    <m/>
    <m/>
    <s v="Útensilio de cocina( Cafetera, licuadoras, etc.)"/>
    <x v="0"/>
    <x v="1"/>
    <x v="12"/>
    <n v="15000"/>
    <n v="15000"/>
    <n v="3000"/>
    <n v="0"/>
    <n v="-12000"/>
    <n v="2"/>
    <s v="22"/>
  </r>
  <r>
    <n v="17"/>
    <x v="1"/>
    <m/>
    <x v="1"/>
    <s v="RELACIONES PÚBLICAS"/>
    <x v="1"/>
    <x v="1"/>
    <s v="02 APOYO A LA FUNCIÓN PUBLICA Y AL MEJORAMIENTO DE LA GESTIÓN"/>
    <m/>
    <m/>
    <s v="Material Electrico (Cables)"/>
    <x v="0"/>
    <x v="2"/>
    <x v="3"/>
    <n v="6000"/>
    <n v="6000"/>
    <n v="2400"/>
    <n v="0"/>
    <n v="-3600"/>
    <n v="2"/>
    <s v="24"/>
  </r>
  <r>
    <n v="18"/>
    <x v="1"/>
    <m/>
    <x v="1"/>
    <s v="RELACIONES PÚBLICAS"/>
    <x v="1"/>
    <x v="1"/>
    <s v="02 APOYO A LA FUNCIÓN PUBLICA Y AL MEJORAMIENTO DE LA GESTIÓN"/>
    <m/>
    <m/>
    <s v="Articulos Metalicos (Tornillos)"/>
    <x v="0"/>
    <x v="2"/>
    <x v="13"/>
    <n v="2400"/>
    <n v="2400"/>
    <n v="2400"/>
    <n v="0"/>
    <n v="0"/>
    <n v="2"/>
    <s v="24"/>
  </r>
  <r>
    <n v="19"/>
    <x v="1"/>
    <m/>
    <x v="1"/>
    <s v="RELACIONES PÚBLICAS"/>
    <x v="1"/>
    <x v="1"/>
    <s v="02 APOYO A LA FUNCIÓN PUBLICA Y AL MEJORAMIENTO DE LA GESTIÓN"/>
    <m/>
    <m/>
    <s v="Otros Materiales (Pintura)"/>
    <x v="0"/>
    <x v="2"/>
    <x v="14"/>
    <n v="3000"/>
    <n v="3000"/>
    <n v="3000"/>
    <n v="0"/>
    <n v="0"/>
    <n v="2"/>
    <s v="24"/>
  </r>
  <r>
    <n v="20"/>
    <x v="1"/>
    <m/>
    <x v="1"/>
    <s v="RELACIONES PÚBLICAS"/>
    <x v="1"/>
    <x v="1"/>
    <s v="02 APOYO A LA FUNCIÓN PUBLICA Y AL MEJORAMIENTO DE LA GESTIÓN"/>
    <m/>
    <m/>
    <s v="Productos Textiles (Manteles)"/>
    <x v="0"/>
    <x v="6"/>
    <x v="15"/>
    <n v="7200"/>
    <n v="7200"/>
    <n v="7200"/>
    <n v="0"/>
    <n v="0"/>
    <n v="2"/>
    <s v="27"/>
  </r>
  <r>
    <n v="21"/>
    <x v="1"/>
    <m/>
    <x v="1"/>
    <s v="RELACIONES PÚBLICAS"/>
    <x v="1"/>
    <x v="1"/>
    <s v="02 APOYO A LA FUNCIÓN PUBLICA Y AL MEJORAMIENTO DE LA GESTIÓN"/>
    <m/>
    <m/>
    <s v="Blancos y otros productos (Cubre Manteles)"/>
    <x v="0"/>
    <x v="6"/>
    <x v="16"/>
    <n v="6000"/>
    <n v="6000"/>
    <n v="6000"/>
    <n v="0"/>
    <n v="0"/>
    <n v="2"/>
    <s v="27"/>
  </r>
  <r>
    <n v="22"/>
    <x v="1"/>
    <m/>
    <x v="1"/>
    <s v="RELACIONES PÚBLICAS"/>
    <x v="1"/>
    <x v="1"/>
    <s v="02 APOYO A LA FUNCIÓN PUBLICA Y AL MEJORAMIENTO DE LA GESTIÓN"/>
    <m/>
    <m/>
    <s v="Arrendamientos de  sillas, toldos"/>
    <x v="1"/>
    <x v="7"/>
    <x v="17"/>
    <n v="180000"/>
    <n v="180000"/>
    <n v="180000"/>
    <n v="0"/>
    <n v="0"/>
    <n v="3"/>
    <s v="32"/>
  </r>
  <r>
    <n v="23"/>
    <x v="1"/>
    <m/>
    <x v="1"/>
    <s v="RELACIONES PÚBLICAS"/>
    <x v="1"/>
    <x v="1"/>
    <s v="02 APOYO A LA FUNCIÓN PUBLICA Y AL MEJORAMIENTO DE LA GESTIÓN"/>
    <m/>
    <m/>
    <s v="Gastos Ceremonial"/>
    <x v="1"/>
    <x v="8"/>
    <x v="18"/>
    <n v="144000"/>
    <n v="144000"/>
    <n v="144000"/>
    <n v="0"/>
    <n v="0"/>
    <n v="3"/>
    <s v="38"/>
  </r>
  <r>
    <n v="24"/>
    <x v="1"/>
    <m/>
    <x v="1"/>
    <s v="RELACIONES PÚBLICAS"/>
    <x v="1"/>
    <x v="1"/>
    <s v="02 APOYO A LA FUNCIÓN PUBLICA Y AL MEJORAMIENTO DE LA GESTIÓN"/>
    <m/>
    <m/>
    <s v="Microfonos"/>
    <x v="2"/>
    <x v="9"/>
    <x v="19"/>
    <n v="25200"/>
    <n v="25200"/>
    <n v="0"/>
    <n v="0"/>
    <n v="-25200"/>
    <n v="5"/>
    <s v="51"/>
  </r>
  <r>
    <n v="25"/>
    <x v="1"/>
    <m/>
    <x v="1"/>
    <s v="RELACIONES PÚBLICAS"/>
    <x v="1"/>
    <x v="1"/>
    <s v="02 APOYO A LA FUNCIÓN PUBLICA Y AL MEJORAMIENTO DE LA GESTIÓN"/>
    <m/>
    <m/>
    <s v="Otros Mobiliarios (Podium)"/>
    <x v="2"/>
    <x v="9"/>
    <x v="20"/>
    <n v="40000"/>
    <n v="40000"/>
    <n v="0"/>
    <n v="0"/>
    <n v="-40000"/>
    <n v="5"/>
    <s v="51"/>
  </r>
  <r>
    <n v="26"/>
    <x v="1"/>
    <m/>
    <x v="1"/>
    <s v="RELACIONES PÚBLICAS"/>
    <x v="1"/>
    <x v="1"/>
    <s v="02 APOYO A LA FUNCIÓN PUBLICA Y AL MEJORAMIENTO DE LA GESTIÓN"/>
    <m/>
    <m/>
    <s v="Biene muebles, inmuebles"/>
    <x v="2"/>
    <x v="9"/>
    <x v="21"/>
    <n v="15000"/>
    <n v="15000"/>
    <n v="15000"/>
    <n v="0"/>
    <n v="0"/>
    <n v="5"/>
    <s v="51"/>
  </r>
  <r>
    <n v="27"/>
    <x v="1"/>
    <m/>
    <x v="1"/>
    <s v="RELACIONES PÚBLICAS"/>
    <x v="1"/>
    <x v="1"/>
    <s v="02 APOYO A LA FUNCIÓN PUBLICA Y AL MEJORAMIENTO DE LA GESTIÓN"/>
    <m/>
    <m/>
    <s v="Dia de reyes"/>
    <x v="1"/>
    <x v="8"/>
    <x v="22"/>
    <n v="122172.63"/>
    <n v="122172.63"/>
    <n v="122172.63"/>
    <n v="0"/>
    <n v="0"/>
    <n v="3"/>
    <s v="38"/>
  </r>
  <r>
    <n v="28"/>
    <x v="1"/>
    <m/>
    <x v="1"/>
    <s v="RELACIONES PÚBLICAS"/>
    <x v="1"/>
    <x v="1"/>
    <s v="02 APOYO A LA FUNCIÓN PUBLICA Y AL MEJORAMIENTO DE LA GESTIÓN"/>
    <m/>
    <m/>
    <s v="Dia del niño"/>
    <x v="1"/>
    <x v="8"/>
    <x v="22"/>
    <n v="1000000"/>
    <n v="1000000"/>
    <n v="1000000"/>
    <n v="0"/>
    <n v="0"/>
    <n v="3"/>
    <s v="38"/>
  </r>
  <r>
    <n v="29"/>
    <x v="1"/>
    <m/>
    <x v="1"/>
    <s v="RELACIONES PÚBLICAS"/>
    <x v="1"/>
    <x v="1"/>
    <s v="02 APOYO A LA FUNCIÓN PUBLICA Y AL MEJORAMIENTO DE LA GESTIÓN"/>
    <m/>
    <m/>
    <s v="Fiestas Nextipack"/>
    <x v="1"/>
    <x v="8"/>
    <x v="22"/>
    <n v="322108"/>
    <n v="322108"/>
    <n v="322108"/>
    <n v="0"/>
    <n v="0"/>
    <n v="3"/>
    <s v="38"/>
  </r>
  <r>
    <n v="30"/>
    <x v="1"/>
    <m/>
    <x v="1"/>
    <s v="RELACIONES PÚBLICAS"/>
    <x v="1"/>
    <x v="1"/>
    <s v="02 APOYO A LA FUNCIÓN PUBLICA Y AL MEJORAMIENTO DE LA GESTIÓN"/>
    <m/>
    <m/>
    <s v="Informe de Gobierno"/>
    <x v="1"/>
    <x v="8"/>
    <x v="22"/>
    <n v="292800"/>
    <n v="292800"/>
    <n v="292800"/>
    <n v="0"/>
    <n v="0"/>
    <n v="3"/>
    <s v="38"/>
  </r>
  <r>
    <n v="31"/>
    <x v="1"/>
    <m/>
    <x v="1"/>
    <s v="RELACIONES PÚBLICAS"/>
    <x v="1"/>
    <x v="1"/>
    <s v="02 APOYO A LA FUNCIÓN PUBLICA Y AL MEJORAMIENTO DE LA GESTIÓN"/>
    <m/>
    <m/>
    <s v="Ormantacion Patrias"/>
    <x v="1"/>
    <x v="8"/>
    <x v="22"/>
    <n v="312000"/>
    <n v="312000"/>
    <n v="312000"/>
    <n v="0"/>
    <n v="0"/>
    <n v="3"/>
    <s v="38"/>
  </r>
  <r>
    <n v="32"/>
    <x v="1"/>
    <m/>
    <x v="1"/>
    <s v="RELACIONES PÚBLICAS"/>
    <x v="1"/>
    <x v="1"/>
    <s v="02 APOYO A LA FUNCIÓN PUBLICA Y AL MEJORAMIENTO DE LA GESTIÓN"/>
    <m/>
    <m/>
    <s v="Cena de Rebozo"/>
    <x v="1"/>
    <x v="8"/>
    <x v="22"/>
    <n v="133980"/>
    <n v="133980"/>
    <n v="133980"/>
    <n v="0"/>
    <n v="0"/>
    <n v="3"/>
    <s v="38"/>
  </r>
  <r>
    <n v="33"/>
    <x v="1"/>
    <m/>
    <x v="1"/>
    <s v="RELACIONES PÚBLICAS"/>
    <x v="1"/>
    <x v="1"/>
    <s v="02 APOYO A LA FUNCIÓN PUBLICA Y AL MEJORAMIENTO DE LA GESTIÓN"/>
    <m/>
    <m/>
    <s v="Verbena y Grito de independencia"/>
    <x v="1"/>
    <x v="8"/>
    <x v="22"/>
    <n v="1260000"/>
    <n v="1260000"/>
    <n v="1260000"/>
    <n v="0"/>
    <n v="0"/>
    <n v="3"/>
    <s v="38"/>
  </r>
  <r>
    <n v="34"/>
    <x v="1"/>
    <m/>
    <x v="1"/>
    <s v="RELACIONES PÚBLICAS"/>
    <x v="1"/>
    <x v="1"/>
    <s v="02 APOYO A LA FUNCIÓN PUBLICA Y AL MEJORAMIENTO DE LA GESTIÓN"/>
    <m/>
    <m/>
    <s v="Fiestas Patrias Delegaciones"/>
    <x v="1"/>
    <x v="8"/>
    <x v="22"/>
    <n v="1044000"/>
    <n v="1044000"/>
    <n v="1044000"/>
    <n v="0"/>
    <n v="0"/>
    <n v="3"/>
    <s v="38"/>
  </r>
  <r>
    <n v="35"/>
    <x v="1"/>
    <m/>
    <x v="1"/>
    <s v="RELACIONES PÚBLICAS"/>
    <x v="1"/>
    <x v="1"/>
    <s v="02 APOYO A LA FUNCIÓN PUBLICA Y AL MEJORAMIENTO DE LA GESTIÓN"/>
    <m/>
    <m/>
    <s v="Fiestas Patrias las Aguilas"/>
    <x v="1"/>
    <x v="8"/>
    <x v="22"/>
    <n v="26448"/>
    <n v="26448"/>
    <n v="26448"/>
    <n v="0"/>
    <n v="0"/>
    <n v="3"/>
    <s v="38"/>
  </r>
  <r>
    <n v="36"/>
    <x v="1"/>
    <m/>
    <x v="1"/>
    <s v="RELACIONES PÚBLICAS"/>
    <x v="1"/>
    <x v="1"/>
    <s v="02 APOYO A LA FUNCIÓN PUBLICA Y AL MEJORAMIENTO DE LA GESTIÓN"/>
    <m/>
    <m/>
    <s v="Ornamentacion Navideñas"/>
    <x v="1"/>
    <x v="8"/>
    <x v="22"/>
    <n v="700000"/>
    <n v="700000"/>
    <n v="700000"/>
    <n v="0"/>
    <n v="0"/>
    <n v="3"/>
    <s v="38"/>
  </r>
  <r>
    <n v="37"/>
    <x v="1"/>
    <m/>
    <x v="1"/>
    <s v="RELACIONES PÚBLICAS"/>
    <x v="1"/>
    <x v="1"/>
    <s v="02 APOYO A LA FUNCIÓN PUBLICA Y AL MEJORAMIENTO DE LA GESTIÓN"/>
    <m/>
    <m/>
    <s v="Navidad Plaza de las Americas"/>
    <x v="1"/>
    <x v="8"/>
    <x v="22"/>
    <n v="2500000"/>
    <n v="2500000"/>
    <n v="2500000"/>
    <n v="0"/>
    <n v="0"/>
    <n v="3"/>
    <s v="38"/>
  </r>
  <r>
    <n v="38"/>
    <x v="1"/>
    <m/>
    <x v="1"/>
    <s v="RELACIONES PÚBLICAS"/>
    <x v="1"/>
    <x v="1"/>
    <s v="02 APOYO A LA FUNCIÓN PUBLICA Y AL MEJORAMIENTO DE LA GESTIÓN"/>
    <m/>
    <m/>
    <s v="Regalos Navidad"/>
    <x v="1"/>
    <x v="8"/>
    <x v="22"/>
    <n v="292320"/>
    <n v="292320"/>
    <n v="292320"/>
    <n v="0"/>
    <n v="0"/>
    <n v="3"/>
    <s v="38"/>
  </r>
  <r>
    <n v="39"/>
    <x v="1"/>
    <m/>
    <x v="1"/>
    <s v="RELACIONES PÚBLICAS"/>
    <x v="1"/>
    <x v="1"/>
    <s v="02 APOYO A LA FUNCIÓN PUBLICA Y AL MEJORAMIENTO DE LA GESTIÓN"/>
    <m/>
    <m/>
    <s v="Desarrollo de eventos del ayuntamiento"/>
    <x v="1"/>
    <x v="8"/>
    <x v="22"/>
    <n v="960000"/>
    <n v="960000"/>
    <n v="960000"/>
    <n v="0"/>
    <n v="0"/>
    <n v="3"/>
    <s v="38"/>
  </r>
  <r>
    <n v="353"/>
    <x v="1"/>
    <m/>
    <x v="2"/>
    <s v="COMUNICACIÓN"/>
    <x v="1"/>
    <x v="1"/>
    <s v="02 APOYO A LA FUNCIÓN PUBLICA Y AL MEJORAMIENTO DE LA GESTIÓN"/>
    <m/>
    <m/>
    <s v="Suscripiones periodicos, placas, señaletica"/>
    <x v="0"/>
    <x v="0"/>
    <x v="11"/>
    <n v="250000"/>
    <n v="250000"/>
    <n v="75000"/>
    <n v="0"/>
    <n v="-175000"/>
    <n v="2"/>
    <s v="21"/>
  </r>
  <r>
    <n v="354"/>
    <x v="1"/>
    <m/>
    <x v="2"/>
    <s v="COMUNICACIÓN"/>
    <x v="1"/>
    <x v="1"/>
    <s v="02 APOYO A LA FUNCIÓN PUBLICA Y AL MEJORAMIENTO DE LA GESTIÓN"/>
    <m/>
    <m/>
    <s v="Impresos"/>
    <x v="1"/>
    <x v="10"/>
    <x v="23"/>
    <n v="2500000"/>
    <n v="2500000"/>
    <n v="2500000"/>
    <n v="0"/>
    <n v="0"/>
    <n v="3"/>
    <s v="33"/>
  </r>
  <r>
    <n v="355"/>
    <x v="1"/>
    <m/>
    <x v="2"/>
    <s v="COMUNICACIÓN"/>
    <x v="1"/>
    <x v="1"/>
    <s v="02 APOYO A LA FUNCIÓN PUBLICA Y AL MEJORAMIENTO DE LA GESTIÓN"/>
    <m/>
    <m/>
    <s v="Encuestas"/>
    <x v="1"/>
    <x v="10"/>
    <x v="24"/>
    <n v="300000"/>
    <n v="300000"/>
    <n v="300000"/>
    <n v="0"/>
    <n v="0"/>
    <n v="3"/>
    <s v="33"/>
  </r>
  <r>
    <n v="356"/>
    <x v="1"/>
    <m/>
    <x v="2"/>
    <s v="COMUNICACIÓN"/>
    <x v="1"/>
    <x v="1"/>
    <s v="02 APOYO A LA FUNCIÓN PUBLICA Y AL MEJORAMIENTO DE LA GESTIÓN"/>
    <m/>
    <m/>
    <s v="Difusión publicidad TV, Radio, Prensa"/>
    <x v="1"/>
    <x v="11"/>
    <x v="25"/>
    <n v="45000000"/>
    <n v="36000000"/>
    <n v="18000000"/>
    <n v="-9000000"/>
    <n v="-27000000"/>
    <n v="3"/>
    <s v="36"/>
  </r>
  <r>
    <n v="357"/>
    <x v="1"/>
    <m/>
    <x v="2"/>
    <s v="COMUNICACIÓN"/>
    <x v="1"/>
    <x v="1"/>
    <s v="02 APOYO A LA FUNCIÓN PUBLICA Y AL MEJORAMIENTO DE LA GESTIÓN"/>
    <m/>
    <m/>
    <s v="Euzen, covacha, (papirolas, FIL, exposiciones)"/>
    <x v="1"/>
    <x v="11"/>
    <x v="26"/>
    <n v="9000000"/>
    <n v="7200000"/>
    <n v="5400000"/>
    <n v="-1800000"/>
    <n v="-3600000"/>
    <n v="3"/>
    <s v="36"/>
  </r>
  <r>
    <n v="358"/>
    <x v="1"/>
    <m/>
    <x v="2"/>
    <s v="COMUNICACIÓN"/>
    <x v="1"/>
    <x v="1"/>
    <s v="02 APOYO A LA FUNCIÓN PUBLICA Y AL MEJORAMIENTO DE LA GESTIÓN"/>
    <m/>
    <m/>
    <s v="Revelado fotografias"/>
    <x v="1"/>
    <x v="11"/>
    <x v="27"/>
    <n v="25000"/>
    <n v="25000"/>
    <n v="25000"/>
    <n v="0"/>
    <n v="0"/>
    <n v="3"/>
    <s v="36"/>
  </r>
  <r>
    <n v="359"/>
    <x v="1"/>
    <m/>
    <x v="2"/>
    <s v="COMUNICACIÓN"/>
    <x v="1"/>
    <x v="1"/>
    <s v="02 APOYO A LA FUNCIÓN PUBLICA Y AL MEJORAMIENTO DE LA GESTIÓN"/>
    <m/>
    <m/>
    <s v="Pauta y estrategia internet"/>
    <x v="1"/>
    <x v="11"/>
    <x v="28"/>
    <n v="10450000"/>
    <n v="8360000"/>
    <n v="5225000"/>
    <n v="-2090000"/>
    <n v="-5225000"/>
    <n v="3"/>
    <s v="36"/>
  </r>
  <r>
    <n v="360"/>
    <x v="1"/>
    <m/>
    <x v="2"/>
    <s v="COMUNICACIÓN"/>
    <x v="1"/>
    <x v="1"/>
    <s v="02 APOYO A LA FUNCIÓN PUBLICA Y AL MEJORAMIENTO DE LA GESTIÓN"/>
    <m/>
    <m/>
    <s v="Monitoreo"/>
    <x v="1"/>
    <x v="11"/>
    <x v="29"/>
    <n v="278400"/>
    <n v="278400"/>
    <n v="0"/>
    <n v="0"/>
    <n v="-278400"/>
    <n v="3"/>
    <s v="36"/>
  </r>
  <r>
    <n v="361"/>
    <x v="1"/>
    <m/>
    <x v="2"/>
    <s v="COMUNICACIÓN"/>
    <x v="1"/>
    <x v="1"/>
    <s v="02 APOYO A LA FUNCIÓN PUBLICA Y AL MEJORAMIENTO DE LA GESTIÓN"/>
    <m/>
    <m/>
    <s v="Cámaras"/>
    <x v="2"/>
    <x v="12"/>
    <x v="30"/>
    <n v="100000"/>
    <n v="100000"/>
    <n v="0"/>
    <n v="0"/>
    <n v="-100000"/>
    <n v="5"/>
    <s v="52"/>
  </r>
  <r>
    <n v="1347"/>
    <x v="1"/>
    <m/>
    <x v="3"/>
    <s v="02 JEFATURA DE GABINETE"/>
    <x v="1"/>
    <x v="1"/>
    <s v="02 APOYO A LA FUNCIÓN PUBLICA Y AL MEJORAMIENTO DE LA GESTIÓN"/>
    <m/>
    <m/>
    <s v="Eventos Extraordinarios"/>
    <x v="1"/>
    <x v="8"/>
    <x v="22"/>
    <n v="5000000"/>
    <n v="5000000"/>
    <n v="0"/>
    <n v="0"/>
    <n v="-5000000"/>
    <n v="3"/>
    <s v="38"/>
  </r>
  <r>
    <n v="1352"/>
    <x v="1"/>
    <m/>
    <x v="3"/>
    <s v="02 JEFATURA DE GABINETE"/>
    <x v="1"/>
    <x v="1"/>
    <s v="02 APOYO A LA FUNCIÓN PUBLICA Y AL MEJORAMIENTO DE LA GESTIÓN"/>
    <m/>
    <m/>
    <s v="Informe de Gobierno (339)"/>
    <x v="1"/>
    <x v="10"/>
    <x v="24"/>
    <n v="400000"/>
    <n v="400000"/>
    <n v="400000"/>
    <n v="0"/>
    <n v="0"/>
    <n v="3"/>
    <s v="33"/>
  </r>
  <r>
    <n v="1353"/>
    <x v="1"/>
    <m/>
    <x v="3"/>
    <s v="02 JEFATURA DE GABINETE"/>
    <x v="1"/>
    <x v="1"/>
    <s v="02 APOYO A LA FUNCIÓN PUBLICA Y AL MEJORAMIENTO DE LA GESTIÓN"/>
    <m/>
    <m/>
    <s v="Programa Anual de Evaluación (339)"/>
    <x v="1"/>
    <x v="10"/>
    <x v="24"/>
    <n v="1250000"/>
    <n v="1250000"/>
    <n v="1250000"/>
    <n v="0"/>
    <n v="0"/>
    <n v="3"/>
    <s v="33"/>
  </r>
  <r>
    <n v="1354"/>
    <x v="1"/>
    <m/>
    <x v="3"/>
    <s v="02 JEFATURA DE GABINETE"/>
    <x v="1"/>
    <x v="1"/>
    <s v="02 APOYO A LA FUNCIÓN PUBLICA Y AL MEJORAMIENTO DE LA GESTIÓN"/>
    <m/>
    <m/>
    <s v="Planeación Estratégica Institucional (339)"/>
    <x v="1"/>
    <x v="10"/>
    <x v="24"/>
    <n v="1595000.4000000001"/>
    <n v="1595000.4000000001"/>
    <n v="1595000.4000000001"/>
    <n v="0"/>
    <n v="0"/>
    <n v="3"/>
    <s v="33"/>
  </r>
  <r>
    <n v="1355"/>
    <x v="1"/>
    <m/>
    <x v="3"/>
    <s v="02 JEFATURA DE GABINETE"/>
    <x v="1"/>
    <x v="1"/>
    <s v="02 APOYO A LA FUNCIÓN PUBLICA Y AL MEJORAMIENTO DE LA GESTIÓN"/>
    <m/>
    <m/>
    <s v="Juntos para la Prevención de la Violencia (339)"/>
    <x v="1"/>
    <x v="10"/>
    <x v="24"/>
    <n v="50000"/>
    <n v="50000"/>
    <n v="50000"/>
    <n v="0"/>
    <n v="0"/>
    <n v="3"/>
    <s v="33"/>
  </r>
  <r>
    <n v="1356"/>
    <x v="1"/>
    <m/>
    <x v="3"/>
    <s v="02 JEFATURA DE GABINETE"/>
    <x v="1"/>
    <x v="1"/>
    <s v="02 APOYO A LA FUNCIÓN PUBLICA Y AL MEJORAMIENTO DE LA GESTIÓN"/>
    <m/>
    <m/>
    <s v="Juntos para la Prevención de la Violencia (336)"/>
    <x v="1"/>
    <x v="10"/>
    <x v="23"/>
    <n v="40000"/>
    <n v="40000"/>
    <n v="40000"/>
    <n v="0"/>
    <n v="0"/>
    <n v="3"/>
    <s v="33"/>
  </r>
  <r>
    <n v="1357"/>
    <x v="1"/>
    <m/>
    <x v="3"/>
    <s v="02 JEFATURA DE GABINETE"/>
    <x v="1"/>
    <x v="1"/>
    <s v="02 APOYO A LA FUNCIÓN PUBLICA Y AL MEJORAMIENTO DE LA GESTIÓN"/>
    <m/>
    <m/>
    <s v="OPERACIÓN"/>
    <x v="0"/>
    <x v="0"/>
    <x v="0"/>
    <n v="180000"/>
    <n v="180000"/>
    <n v="144000"/>
    <n v="0"/>
    <n v="-36000"/>
    <n v="2"/>
    <s v="21"/>
  </r>
  <r>
    <n v="1358"/>
    <x v="1"/>
    <m/>
    <x v="3"/>
    <s v="02 JEFATURA DE GABINETE"/>
    <x v="1"/>
    <x v="1"/>
    <s v="02 APOYO A LA FUNCIÓN PUBLICA Y AL MEJORAMIENTO DE LA GESTIÓN"/>
    <m/>
    <m/>
    <s v="OPERACIÓN"/>
    <x v="1"/>
    <x v="5"/>
    <x v="9"/>
    <n v="50000"/>
    <n v="50000"/>
    <n v="50000"/>
    <n v="0"/>
    <n v="0"/>
    <n v="3"/>
    <s v="37"/>
  </r>
  <r>
    <n v="1359"/>
    <x v="1"/>
    <m/>
    <x v="3"/>
    <s v="02 JEFATURA DE GABINETE"/>
    <x v="1"/>
    <x v="1"/>
    <s v="02 APOYO A LA FUNCIÓN PUBLICA Y AL MEJORAMIENTO DE LA GESTIÓN"/>
    <m/>
    <m/>
    <s v="OPERACIÓN"/>
    <x v="1"/>
    <x v="5"/>
    <x v="10"/>
    <n v="50000"/>
    <n v="50000"/>
    <n v="20000"/>
    <n v="0"/>
    <n v="-30000"/>
    <n v="3"/>
    <s v="37"/>
  </r>
  <r>
    <n v="1360"/>
    <x v="1"/>
    <m/>
    <x v="3"/>
    <s v="02 JEFATURA DE GABINETE"/>
    <x v="1"/>
    <x v="1"/>
    <s v="02 APOYO A LA FUNCIÓN PUBLICA Y AL MEJORAMIENTO DE LA GESTIÓN"/>
    <m/>
    <m/>
    <s v="OPERACIÓN"/>
    <x v="0"/>
    <x v="1"/>
    <x v="2"/>
    <n v="12000"/>
    <n v="12000"/>
    <n v="2400"/>
    <n v="0"/>
    <n v="-9600"/>
    <n v="2"/>
    <s v="22"/>
  </r>
  <r>
    <n v="1361"/>
    <x v="1"/>
    <m/>
    <x v="3"/>
    <s v="02 JEFATURA DE GABINETE"/>
    <x v="1"/>
    <x v="1"/>
    <s v="02 APOYO A LA FUNCIÓN PUBLICA Y AL MEJORAMIENTO DE LA GESTIÓN"/>
    <m/>
    <m/>
    <s v="OPERACIÓN"/>
    <x v="0"/>
    <x v="1"/>
    <x v="12"/>
    <n v="2000"/>
    <n v="2000"/>
    <n v="2000"/>
    <n v="0"/>
    <n v="0"/>
    <n v="2"/>
    <s v="22"/>
  </r>
  <r>
    <n v="1362"/>
    <x v="1"/>
    <m/>
    <x v="3"/>
    <s v="02 JEFATURA DE GABINETE"/>
    <x v="1"/>
    <x v="1"/>
    <s v="02 APOYO A LA FUNCIÓN PUBLICA Y AL MEJORAMIENTO DE LA GESTIÓN"/>
    <m/>
    <m/>
    <s v="OPERACIÓN"/>
    <x v="1"/>
    <x v="10"/>
    <x v="23"/>
    <n v="1000"/>
    <n v="1000"/>
    <n v="1000"/>
    <n v="0"/>
    <n v="0"/>
    <n v="3"/>
    <s v="33"/>
  </r>
  <r>
    <n v="1363"/>
    <x v="1"/>
    <m/>
    <x v="3"/>
    <s v="02 JEFATURA DE GABINETE"/>
    <x v="1"/>
    <x v="1"/>
    <s v="02 APOYO A LA FUNCIÓN PUBLICA Y AL MEJORAMIENTO DE LA GESTIÓN"/>
    <m/>
    <m/>
    <s v="OPERACIÓN"/>
    <x v="1"/>
    <x v="13"/>
    <x v="31"/>
    <n v="3000"/>
    <n v="3000"/>
    <n v="3000"/>
    <n v="0"/>
    <n v="0"/>
    <n v="3"/>
    <s v="34"/>
  </r>
  <r>
    <n v="1364"/>
    <x v="1"/>
    <m/>
    <x v="4"/>
    <s v="PEZ"/>
    <x v="1"/>
    <x v="1"/>
    <s v="02 APOYO A LA FUNCIÓN PUBLICA Y AL MEJORAMIENTO DE LA GESTIÓN"/>
    <m/>
    <m/>
    <s v="INCITY"/>
    <x v="1"/>
    <x v="10"/>
    <x v="24"/>
    <n v="100000"/>
    <n v="100000"/>
    <n v="100000"/>
    <n v="0"/>
    <n v="0"/>
    <n v="3"/>
    <s v="33"/>
  </r>
  <r>
    <n v="1365"/>
    <x v="1"/>
    <m/>
    <x v="4"/>
    <s v="PEZ"/>
    <x v="1"/>
    <x v="1"/>
    <s v="02 APOYO A LA FUNCIÓN PUBLICA Y AL MEJORAMIENTO DE LA GESTIÓN"/>
    <m/>
    <m/>
    <s v="COCINETAS, MAMPARAS"/>
    <x v="1"/>
    <x v="14"/>
    <x v="32"/>
    <n v="85000"/>
    <n v="85000"/>
    <n v="8500"/>
    <n v="0"/>
    <n v="-76500"/>
    <n v="3"/>
    <s v="35"/>
  </r>
  <r>
    <n v="1366"/>
    <x v="1"/>
    <m/>
    <x v="4"/>
    <s v="PEZ"/>
    <x v="1"/>
    <x v="1"/>
    <s v="02 APOYO A LA FUNCIÓN PUBLICA Y AL MEJORAMIENTO DE LA GESTIÓN"/>
    <m/>
    <m/>
    <s v="COMPUTADORAS, PANTALLAS, NOBREAKS"/>
    <x v="2"/>
    <x v="9"/>
    <x v="33"/>
    <n v="50000"/>
    <n v="50000"/>
    <n v="0"/>
    <n v="0"/>
    <n v="-50000"/>
    <n v="5"/>
    <s v="51"/>
  </r>
  <r>
    <n v="1367"/>
    <x v="1"/>
    <m/>
    <x v="4"/>
    <s v="PEZ"/>
    <x v="1"/>
    <x v="1"/>
    <s v="02 APOYO A LA FUNCIÓN PUBLICA Y AL MEJORAMIENTO DE LA GESTIÓN"/>
    <m/>
    <m/>
    <s v="TINTA, PAPEL"/>
    <x v="0"/>
    <x v="0"/>
    <x v="34"/>
    <n v="10000"/>
    <n v="10000"/>
    <n v="10000"/>
    <n v="0"/>
    <n v="0"/>
    <n v="2"/>
    <s v="21"/>
  </r>
  <r>
    <n v="1368"/>
    <x v="1"/>
    <m/>
    <x v="4"/>
    <s v="PEZ"/>
    <x v="1"/>
    <x v="1"/>
    <s v="02 APOYO A LA FUNCIÓN PUBLICA Y AL MEJORAMIENTO DE LA GESTIÓN"/>
    <m/>
    <m/>
    <s v="SOCIALIZACIÓN MERCADO DEL MAR"/>
    <x v="1"/>
    <x v="10"/>
    <x v="35"/>
    <n v="100000"/>
    <n v="100000"/>
    <n v="100000"/>
    <n v="0"/>
    <n v="0"/>
    <n v="3"/>
    <s v="33"/>
  </r>
  <r>
    <n v="1369"/>
    <x v="1"/>
    <m/>
    <x v="4"/>
    <s v="PEZ"/>
    <x v="1"/>
    <x v="1"/>
    <s v="02 APOYO A LA FUNCIÓN PUBLICA Y AL MEJORAMIENTO DE LA GESTIÓN"/>
    <m/>
    <m/>
    <s v="MOBILIARIO COMPLEMENTARIO 20 DE NOVIEMBRE"/>
    <x v="2"/>
    <x v="9"/>
    <x v="33"/>
    <n v="538996"/>
    <n v="538996"/>
    <n v="0"/>
    <n v="0"/>
    <n v="-538996"/>
    <n v="5"/>
    <s v="51"/>
  </r>
  <r>
    <n v="1370"/>
    <x v="1"/>
    <m/>
    <x v="4"/>
    <s v="PEZ"/>
    <x v="1"/>
    <x v="1"/>
    <s v="02 APOYO A LA FUNCIÓN PUBLICA Y AL MEJORAMIENTO DE LA GESTIÓN"/>
    <m/>
    <m/>
    <s v="PLAN MAESTRO EL BAJÍO"/>
    <x v="1"/>
    <x v="10"/>
    <x v="24"/>
    <n v="600000"/>
    <n v="600000"/>
    <n v="600000"/>
    <n v="0"/>
    <n v="0"/>
    <n v="3"/>
    <s v="33"/>
  </r>
  <r>
    <n v="1371"/>
    <x v="1"/>
    <m/>
    <x v="4"/>
    <s v="PEZ"/>
    <x v="1"/>
    <x v="1"/>
    <s v="02 APOYO A LA FUNCIÓN PUBLICA Y AL MEJORAMIENTO DE LA GESTIÓN"/>
    <m/>
    <m/>
    <s v="DONATIVO CÍRCULO DE AMIGOS"/>
    <x v="3"/>
    <x v="15"/>
    <x v="36"/>
    <n v="30000"/>
    <n v="30000"/>
    <n v="30000"/>
    <n v="0"/>
    <n v="0"/>
    <n v="4"/>
    <s v="48"/>
  </r>
  <r>
    <n v="1372"/>
    <x v="1"/>
    <m/>
    <x v="4"/>
    <s v="PEZ"/>
    <x v="1"/>
    <x v="1"/>
    <s v="02 APOYO A LA FUNCIÓN PUBLICA Y AL MEJORAMIENTO DE LA GESTIÓN"/>
    <m/>
    <m/>
    <s v="ESTACIONAMIENTO CISZ"/>
    <x v="1"/>
    <x v="10"/>
    <x v="24"/>
    <n v="1000000"/>
    <n v="1000000"/>
    <n v="1000000"/>
    <n v="0"/>
    <n v="0"/>
    <n v="3"/>
    <s v="33"/>
  </r>
  <r>
    <n v="1373"/>
    <x v="1"/>
    <m/>
    <x v="4"/>
    <s v="PEZ"/>
    <x v="1"/>
    <x v="1"/>
    <s v="02 APOYO A LA FUNCIÓN PUBLICA Y AL MEJORAMIENTO DE LA GESTIÓN"/>
    <m/>
    <m/>
    <s v="EDIFICIO PLAZA ARCOS"/>
    <x v="1"/>
    <x v="10"/>
    <x v="24"/>
    <n v="1500000"/>
    <n v="1500000"/>
    <n v="1500000"/>
    <n v="0"/>
    <n v="0"/>
    <n v="3"/>
    <s v="33"/>
  </r>
  <r>
    <n v="1374"/>
    <x v="1"/>
    <m/>
    <x v="4"/>
    <s v="PEZ"/>
    <x v="1"/>
    <x v="1"/>
    <s v="02 APOYO A LA FUNCIÓN PUBLICA Y AL MEJORAMIENTO DE LA GESTIÓN"/>
    <m/>
    <m/>
    <s v="ENLAZAR ZAPOPAN"/>
    <x v="1"/>
    <x v="10"/>
    <x v="24"/>
    <n v="200000"/>
    <n v="200000"/>
    <n v="200000"/>
    <n v="0"/>
    <n v="0"/>
    <n v="3"/>
    <s v="33"/>
  </r>
  <r>
    <n v="1375"/>
    <x v="1"/>
    <m/>
    <x v="4"/>
    <s v="PEZ"/>
    <x v="1"/>
    <x v="1"/>
    <s v="02 APOYO A LA FUNCIÓN PUBLICA Y AL MEJORAMIENTO DE LA GESTIÓN"/>
    <m/>
    <m/>
    <s v="MÓDULOS DE SERVICIOS BÁSICOS"/>
    <x v="1"/>
    <x v="10"/>
    <x v="24"/>
    <n v="200000"/>
    <n v="200000"/>
    <n v="200000"/>
    <n v="0"/>
    <n v="0"/>
    <n v="3"/>
    <s v="33"/>
  </r>
  <r>
    <n v="1376"/>
    <x v="1"/>
    <m/>
    <x v="4"/>
    <s v="PEZ"/>
    <x v="1"/>
    <x v="1"/>
    <s v="02 APOYO A LA FUNCIÓN PUBLICA Y AL MEJORAMIENTO DE LA GESTIÓN"/>
    <m/>
    <m/>
    <s v="MODELO DE OPERACIÓN POLICIA"/>
    <x v="1"/>
    <x v="10"/>
    <x v="24"/>
    <n v="500000"/>
    <n v="500000"/>
    <n v="500000"/>
    <n v="0"/>
    <n v="0"/>
    <n v="3"/>
    <s v="33"/>
  </r>
  <r>
    <n v="1377"/>
    <x v="1"/>
    <m/>
    <x v="4"/>
    <s v="PEZ"/>
    <x v="1"/>
    <x v="1"/>
    <s v="02 APOYO A LA FUNCIÓN PUBLICA Y AL MEJORAMIENTO DE LA GESTIÓN"/>
    <m/>
    <m/>
    <s v="MODELO DE OPERACIÓN P. CIVIL"/>
    <x v="1"/>
    <x v="10"/>
    <x v="24"/>
    <n v="500000"/>
    <n v="500000"/>
    <n v="500000"/>
    <n v="0"/>
    <n v="0"/>
    <n v="3"/>
    <s v="33"/>
  </r>
  <r>
    <n v="2"/>
    <x v="0"/>
    <m/>
    <x v="5"/>
    <s v="TRANSPARENCIA"/>
    <x v="2"/>
    <x v="1"/>
    <s v="03 TRANSPARENCIA"/>
    <m/>
    <m/>
    <s v="Adquisición de papelería para operación diaria"/>
    <x v="0"/>
    <x v="0"/>
    <x v="0"/>
    <n v="50000"/>
    <n v="50000"/>
    <n v="20000"/>
    <n v="0"/>
    <n v="-30000"/>
    <n v="2"/>
    <s v="21"/>
  </r>
  <r>
    <n v="441"/>
    <x v="2"/>
    <m/>
    <x v="6"/>
    <s v="03 COMISARÍA"/>
    <x v="3"/>
    <x v="2"/>
    <s v="04 SEGURIDAD PÚBLICA"/>
    <m/>
    <m/>
    <s v="POLIZA DE SEGUROS DE GASTOS MEDICOS MAYORES POLICIAS"/>
    <x v="4"/>
    <x v="16"/>
    <x v="37"/>
    <n v="15936000"/>
    <n v="0"/>
    <n v="0"/>
    <n v="-15936000"/>
    <n v="-15936000"/>
    <n v="1"/>
    <s v="14"/>
  </r>
  <r>
    <n v="442"/>
    <x v="2"/>
    <m/>
    <x v="6"/>
    <s v="03 COMISARÍA"/>
    <x v="3"/>
    <x v="2"/>
    <s v="04 SEGURIDAD PÚBLICA"/>
    <m/>
    <m/>
    <s v="ARTÍCULOS DE PAPELERÍA, CAJAS DE ARCHIVO PARA ARCHIVO "/>
    <x v="0"/>
    <x v="0"/>
    <x v="0"/>
    <n v="882000"/>
    <n v="882000"/>
    <n v="882000"/>
    <n v="0"/>
    <n v="0"/>
    <n v="2"/>
    <s v="21"/>
  </r>
  <r>
    <n v="443"/>
    <x v="2"/>
    <m/>
    <x v="6"/>
    <s v="03 COMISARÍA"/>
    <x v="3"/>
    <x v="2"/>
    <s v="04 SEGURIDAD PÚBLICA"/>
    <m/>
    <m/>
    <s v="DISCOS COMPACTOS CD Y DVD"/>
    <x v="0"/>
    <x v="0"/>
    <x v="1"/>
    <n v="18000"/>
    <n v="18000"/>
    <n v="3600"/>
    <n v="0"/>
    <n v="-14400"/>
    <n v="2"/>
    <s v="21"/>
  </r>
  <r>
    <n v="444"/>
    <x v="2"/>
    <m/>
    <x v="6"/>
    <s v="03 COMISARÍA"/>
    <x v="3"/>
    <x v="2"/>
    <s v="04 SEGURIDAD PÚBLICA"/>
    <m/>
    <m/>
    <s v="CINTA DE ACORDONAR, FORMATOS IPH, IMPRESOS "/>
    <x v="0"/>
    <x v="0"/>
    <x v="11"/>
    <n v="560000"/>
    <n v="560000"/>
    <n v="168000"/>
    <n v="0"/>
    <n v="-392000"/>
    <n v="2"/>
    <s v="21"/>
  </r>
  <r>
    <n v="445"/>
    <x v="2"/>
    <m/>
    <x v="6"/>
    <s v="03 COMISARÍA"/>
    <x v="3"/>
    <x v="2"/>
    <s v="04 SEGURIDAD PÚBLICA"/>
    <m/>
    <m/>
    <s v="MATERIAL DE LIMPIEZA C5"/>
    <x v="0"/>
    <x v="0"/>
    <x v="38"/>
    <n v="781000"/>
    <n v="781000"/>
    <n v="312400"/>
    <n v="0"/>
    <n v="-468600"/>
    <n v="2"/>
    <s v="21"/>
  </r>
  <r>
    <n v="446"/>
    <x v="2"/>
    <m/>
    <x v="6"/>
    <s v="03 COMISARÍA"/>
    <x v="3"/>
    <x v="2"/>
    <s v="04 SEGURIDAD PÚBLICA"/>
    <m/>
    <m/>
    <s v="JUEGO DE GOLPES Y BAQUETAS  (Banda de guerra)"/>
    <x v="0"/>
    <x v="0"/>
    <x v="39"/>
    <n v="10000"/>
    <n v="10000"/>
    <n v="10000"/>
    <n v="0"/>
    <n v="0"/>
    <n v="2"/>
    <s v="21"/>
  </r>
  <r>
    <n v="447"/>
    <x v="2"/>
    <m/>
    <x v="6"/>
    <s v="03 COMISARÍA"/>
    <x v="3"/>
    <x v="2"/>
    <s v="04 SEGURIDAD PÚBLICA"/>
    <m/>
    <m/>
    <s v="ALIMENTO PARA PERROS Y CABALLOS"/>
    <x v="0"/>
    <x v="1"/>
    <x v="40"/>
    <n v="2500000"/>
    <n v="2500000"/>
    <n v="2000000"/>
    <n v="0"/>
    <n v="-500000"/>
    <n v="2"/>
    <s v="22"/>
  </r>
  <r>
    <n v="448"/>
    <x v="2"/>
    <m/>
    <x v="6"/>
    <s v="03 COMISARÍA"/>
    <x v="3"/>
    <x v="2"/>
    <s v="04 SEGURIDAD PÚBLICA"/>
    <m/>
    <m/>
    <s v="ARENA, GRAVA, LADRILLOS"/>
    <x v="0"/>
    <x v="2"/>
    <x v="41"/>
    <n v="27000"/>
    <n v="27000"/>
    <n v="5400"/>
    <n v="0"/>
    <n v="-21600"/>
    <n v="2"/>
    <s v="24"/>
  </r>
  <r>
    <n v="449"/>
    <x v="2"/>
    <m/>
    <x v="6"/>
    <s v="03 COMISARÍA"/>
    <x v="3"/>
    <x v="2"/>
    <s v="04 SEGURIDAD PÚBLICA"/>
    <m/>
    <m/>
    <s v="CEMENTO GRIS Y BLANCO "/>
    <x v="0"/>
    <x v="2"/>
    <x v="42"/>
    <n v="7000"/>
    <n v="7000"/>
    <n v="7000"/>
    <n v="0"/>
    <n v="0"/>
    <n v="2"/>
    <s v="24"/>
  </r>
  <r>
    <n v="450"/>
    <x v="2"/>
    <m/>
    <x v="6"/>
    <s v="03 COMISARÍA"/>
    <x v="3"/>
    <x v="2"/>
    <s v="04 SEGURIDAD PÚBLICA"/>
    <m/>
    <m/>
    <s v="CAL Y YESO"/>
    <x v="0"/>
    <x v="2"/>
    <x v="43"/>
    <n v="5000"/>
    <n v="5000"/>
    <n v="5000"/>
    <n v="0"/>
    <n v="0"/>
    <n v="2"/>
    <s v="24"/>
  </r>
  <r>
    <n v="451"/>
    <x v="2"/>
    <m/>
    <x v="6"/>
    <s v="03 COMISARÍA"/>
    <x v="3"/>
    <x v="2"/>
    <s v="04 SEGURIDAD PÚBLICA"/>
    <m/>
    <m/>
    <s v="MADERA"/>
    <x v="0"/>
    <x v="2"/>
    <x v="44"/>
    <n v="3000"/>
    <n v="3000"/>
    <n v="3000"/>
    <n v="0"/>
    <n v="0"/>
    <n v="2"/>
    <s v="24"/>
  </r>
  <r>
    <n v="452"/>
    <x v="2"/>
    <m/>
    <x v="6"/>
    <s v="03 COMISARÍA"/>
    <x v="3"/>
    <x v="2"/>
    <s v="04 SEGURIDAD PÚBLICA"/>
    <m/>
    <m/>
    <s v="VIDRIO (NO REEMPLAZO DE PUERTAS DE VIDRIO)"/>
    <x v="0"/>
    <x v="2"/>
    <x v="45"/>
    <n v="4000"/>
    <n v="4000"/>
    <n v="4000"/>
    <n v="0"/>
    <n v="0"/>
    <n v="2"/>
    <s v="24"/>
  </r>
  <r>
    <n v="453"/>
    <x v="2"/>
    <m/>
    <x v="6"/>
    <s v="03 COMISARÍA"/>
    <x v="3"/>
    <x v="2"/>
    <s v="04 SEGURIDAD PÚBLICA"/>
    <m/>
    <m/>
    <s v="CABLE, APAGADORES, CONECTORES, LAMPARAS"/>
    <x v="0"/>
    <x v="2"/>
    <x v="3"/>
    <n v="120000"/>
    <n v="120000"/>
    <n v="24000"/>
    <n v="0"/>
    <n v="-96000"/>
    <n v="2"/>
    <s v="24"/>
  </r>
  <r>
    <n v="454"/>
    <x v="2"/>
    <m/>
    <x v="6"/>
    <s v="03 COMISARÍA"/>
    <x v="3"/>
    <x v="2"/>
    <s v="04 SEGURIDAD PÚBLICA"/>
    <m/>
    <m/>
    <s v="CLAVOS TORNILLOS "/>
    <x v="0"/>
    <x v="2"/>
    <x v="13"/>
    <n v="35000"/>
    <n v="35000"/>
    <n v="7000"/>
    <n v="0"/>
    <n v="-28000"/>
    <n v="2"/>
    <s v="24"/>
  </r>
  <r>
    <n v="455"/>
    <x v="2"/>
    <m/>
    <x v="6"/>
    <s v="03 COMISARÍA"/>
    <x v="3"/>
    <x v="2"/>
    <s v="04 SEGURIDAD PÚBLICA"/>
    <m/>
    <m/>
    <s v="PINTURA, ESMALTES THINNER"/>
    <x v="0"/>
    <x v="2"/>
    <x v="14"/>
    <n v="171000"/>
    <n v="171000"/>
    <n v="17100"/>
    <n v="0"/>
    <n v="-153900"/>
    <n v="2"/>
    <s v="24"/>
  </r>
  <r>
    <n v="456"/>
    <x v="2"/>
    <m/>
    <x v="6"/>
    <s v="03 COMISARÍA"/>
    <x v="3"/>
    <x v="2"/>
    <s v="04 SEGURIDAD PÚBLICA"/>
    <m/>
    <m/>
    <s v="MEDICAMENTO PARA HUMANOS Y ANIMALES"/>
    <x v="0"/>
    <x v="17"/>
    <x v="46"/>
    <n v="576000"/>
    <n v="576000"/>
    <n v="172800"/>
    <n v="0"/>
    <n v="-403200"/>
    <n v="2"/>
    <s v="25"/>
  </r>
  <r>
    <n v="457"/>
    <x v="2"/>
    <m/>
    <x v="6"/>
    <s v="03 COMISARÍA"/>
    <x v="3"/>
    <x v="2"/>
    <s v="04 SEGURIDAD PÚBLICA"/>
    <m/>
    <m/>
    <s v="MATERIALES DE CURACIÓN PARA HUMANOS Y ANIMALES Y PROYECTOS ESPECIALES "/>
    <x v="0"/>
    <x v="17"/>
    <x v="47"/>
    <n v="180000"/>
    <n v="180000"/>
    <n v="90000"/>
    <n v="0"/>
    <n v="-90000"/>
    <n v="2"/>
    <s v="25"/>
  </r>
  <r>
    <n v="458"/>
    <x v="2"/>
    <m/>
    <x v="6"/>
    <s v="03 COMISARÍA"/>
    <x v="3"/>
    <x v="2"/>
    <s v="04 SEGURIDAD PÚBLICA"/>
    <m/>
    <m/>
    <s v="MATERIALES PARA DACTILOSCOPÍA  (UPCP)"/>
    <x v="0"/>
    <x v="17"/>
    <x v="48"/>
    <n v="170000"/>
    <n v="170000"/>
    <n v="170000"/>
    <n v="0"/>
    <n v="0"/>
    <n v="2"/>
    <s v="25"/>
  </r>
  <r>
    <n v="459"/>
    <x v="2"/>
    <m/>
    <x v="6"/>
    <s v="03 COMISARÍA"/>
    <x v="3"/>
    <x v="2"/>
    <s v="04 SEGURIDAD PÚBLICA"/>
    <m/>
    <m/>
    <s v="TUBOS PVC"/>
    <x v="0"/>
    <x v="17"/>
    <x v="49"/>
    <n v="30000"/>
    <n v="30000"/>
    <n v="6000"/>
    <n v="0"/>
    <n v="-24000"/>
    <n v="2"/>
    <s v="25"/>
  </r>
  <r>
    <n v="460"/>
    <x v="2"/>
    <m/>
    <x v="6"/>
    <s v="03 COMISARÍA"/>
    <x v="3"/>
    <x v="2"/>
    <s v="04 SEGURIDAD PÚBLICA"/>
    <m/>
    <m/>
    <s v="TURBOSINA Y LUBRICANTES"/>
    <x v="0"/>
    <x v="18"/>
    <x v="50"/>
    <n v="886000"/>
    <n v="886000"/>
    <n v="265800"/>
    <n v="0"/>
    <n v="-620200"/>
    <n v="2"/>
    <s v="26"/>
  </r>
  <r>
    <n v="461"/>
    <x v="2"/>
    <m/>
    <x v="6"/>
    <s v="03 COMISARÍA"/>
    <x v="3"/>
    <x v="2"/>
    <s v="04 SEGURIDAD PÚBLICA"/>
    <m/>
    <m/>
    <s v="PRENDAS DE PROTECCIÓN, TRAJES DE AJITACIÓN (CANINOS)"/>
    <x v="0"/>
    <x v="6"/>
    <x v="51"/>
    <n v="180000"/>
    <n v="180000"/>
    <n v="18000"/>
    <n v="0"/>
    <n v="-162000"/>
    <n v="2"/>
    <s v="27"/>
  </r>
  <r>
    <n v="462"/>
    <x v="2"/>
    <m/>
    <x v="6"/>
    <s v="03 COMISARÍA"/>
    <x v="3"/>
    <x v="2"/>
    <s v="04 SEGURIDAD PÚBLICA"/>
    <m/>
    <m/>
    <s v="ARTÍCULOS DEPORTIVOS/ MUJER SEGURA"/>
    <x v="0"/>
    <x v="6"/>
    <x v="52"/>
    <n v="101000"/>
    <n v="101000"/>
    <n v="10100"/>
    <n v="0"/>
    <n v="-90900"/>
    <n v="2"/>
    <s v="27"/>
  </r>
  <r>
    <n v="463"/>
    <x v="2"/>
    <m/>
    <x v="6"/>
    <s v="03 COMISARÍA"/>
    <x v="3"/>
    <x v="2"/>
    <s v="04 SEGURIDAD PÚBLICA"/>
    <m/>
    <m/>
    <s v="CASCOS DE CICLOS Y ACCESORIOS PARA BICIS Y PARA LA PROPIA ACTIVIDAD "/>
    <x v="0"/>
    <x v="19"/>
    <x v="53"/>
    <n v="500000"/>
    <n v="500000"/>
    <n v="500000"/>
    <n v="0"/>
    <n v="0"/>
    <n v="2"/>
    <s v="28"/>
  </r>
  <r>
    <n v="464"/>
    <x v="2"/>
    <m/>
    <x v="6"/>
    <s v="03 COMISARÍA"/>
    <x v="3"/>
    <x v="2"/>
    <s v="04 SEGURIDAD PÚBLICA"/>
    <m/>
    <m/>
    <s v="HERRAMIENTAS Y ACCESORISO DE ENTRENAMIENTO PARA PERROS"/>
    <x v="0"/>
    <x v="3"/>
    <x v="54"/>
    <n v="187000"/>
    <n v="187000"/>
    <n v="18700"/>
    <n v="0"/>
    <n v="-168300"/>
    <n v="2"/>
    <s v="29"/>
  </r>
  <r>
    <n v="465"/>
    <x v="2"/>
    <m/>
    <x v="6"/>
    <s v="03 COMISARÍA"/>
    <x v="3"/>
    <x v="2"/>
    <s v="04 SEGURIDAD PÚBLICA"/>
    <m/>
    <m/>
    <s v="CANDADOS CHAPAS, FERRETERÍA"/>
    <x v="0"/>
    <x v="3"/>
    <x v="4"/>
    <n v="47000"/>
    <n v="47000"/>
    <n v="14100"/>
    <n v="0"/>
    <n v="-32900"/>
    <n v="2"/>
    <s v="29"/>
  </r>
  <r>
    <n v="466"/>
    <x v="2"/>
    <m/>
    <x v="6"/>
    <s v="03 COMISARÍA"/>
    <x v="3"/>
    <x v="2"/>
    <s v="04 SEGURIDAD PÚBLICA"/>
    <m/>
    <m/>
    <s v="AROMAS PARA ENTRENAMIENTO DE PERROS/ANTENAS /BATERIAS"/>
    <x v="0"/>
    <x v="3"/>
    <x v="5"/>
    <n v="90000"/>
    <n v="90000"/>
    <n v="9000"/>
    <n v="0"/>
    <n v="-81000"/>
    <n v="2"/>
    <s v="29"/>
  </r>
  <r>
    <n v="467"/>
    <x v="2"/>
    <m/>
    <x v="6"/>
    <s v="03 COMISARÍA"/>
    <x v="3"/>
    <x v="2"/>
    <s v="04 SEGURIDAD PÚBLICA"/>
    <m/>
    <m/>
    <s v="DISCOS DUROS EXTERNOS "/>
    <x v="0"/>
    <x v="3"/>
    <x v="6"/>
    <n v="25000"/>
    <n v="25000"/>
    <n v="5000"/>
    <n v="0"/>
    <n v="-20000"/>
    <n v="2"/>
    <s v="29"/>
  </r>
  <r>
    <n v="468"/>
    <x v="2"/>
    <m/>
    <x v="6"/>
    <s v="03 COMISARÍA"/>
    <x v="3"/>
    <x v="2"/>
    <s v="04 SEGURIDAD PÚBLICA"/>
    <m/>
    <m/>
    <s v="HILO PARA DESBROZADORA"/>
    <x v="0"/>
    <x v="3"/>
    <x v="55"/>
    <n v="5000"/>
    <n v="5000"/>
    <n v="5000"/>
    <n v="0"/>
    <n v="0"/>
    <n v="2"/>
    <s v="29"/>
  </r>
  <r>
    <n v="469"/>
    <x v="2"/>
    <m/>
    <x v="6"/>
    <s v="03 COMISARÍA"/>
    <x v="3"/>
    <x v="2"/>
    <s v="04 SEGURIDAD PÚBLICA"/>
    <m/>
    <m/>
    <s v="SERVICIO DE GPS 130 MOTOS Y 400 PATRULLAS/ PULSOS DE VIDA"/>
    <x v="1"/>
    <x v="4"/>
    <x v="56"/>
    <n v="1908000"/>
    <n v="1908000"/>
    <n v="190800"/>
    <n v="0"/>
    <n v="-1717200"/>
    <n v="3"/>
    <s v="31"/>
  </r>
  <r>
    <n v="470"/>
    <x v="2"/>
    <m/>
    <x v="6"/>
    <s v="03 COMISARÍA"/>
    <x v="3"/>
    <x v="2"/>
    <s v="04 SEGURIDAD PÚBLICA"/>
    <m/>
    <m/>
    <s v="INSTALACIÓN DE INTERNET, SOLICITUD DE C5"/>
    <x v="1"/>
    <x v="4"/>
    <x v="57"/>
    <n v="950000"/>
    <n v="950000"/>
    <n v="950000"/>
    <n v="0"/>
    <n v="0"/>
    <n v="3"/>
    <s v="31"/>
  </r>
  <r>
    <n v="471"/>
    <x v="2"/>
    <m/>
    <x v="6"/>
    <s v="03 COMISARÍA"/>
    <x v="3"/>
    <x v="2"/>
    <s v="04 SEGURIDAD PÚBLICA"/>
    <m/>
    <m/>
    <s v="ENVÍO DE PAQUETERÍA "/>
    <x v="1"/>
    <x v="4"/>
    <x v="8"/>
    <n v="30000"/>
    <n v="30000"/>
    <n v="30000"/>
    <n v="0"/>
    <n v="0"/>
    <n v="3"/>
    <s v="31"/>
  </r>
  <r>
    <n v="472"/>
    <x v="2"/>
    <m/>
    <x v="6"/>
    <s v="03 COMISARÍA"/>
    <x v="3"/>
    <x v="2"/>
    <s v="04 SEGURIDAD PÚBLICA"/>
    <m/>
    <m/>
    <s v="CAPACITACIÓN DE ALTA ESPECIALIDAD"/>
    <x v="1"/>
    <x v="10"/>
    <x v="58"/>
    <n v="1970000"/>
    <n v="1970000"/>
    <n v="985000"/>
    <n v="0"/>
    <n v="-985000"/>
    <n v="3"/>
    <s v="33"/>
  </r>
  <r>
    <n v="473"/>
    <x v="2"/>
    <m/>
    <x v="6"/>
    <s v="03 COMISARÍA"/>
    <x v="3"/>
    <x v="2"/>
    <s v="04 SEGURIDAD PÚBLICA"/>
    <m/>
    <m/>
    <s v="PRUEBAS TOXICOLOGICAS"/>
    <x v="1"/>
    <x v="10"/>
    <x v="35"/>
    <n v="96000"/>
    <n v="96000"/>
    <n v="96000"/>
    <n v="0"/>
    <n v="0"/>
    <n v="3"/>
    <s v="33"/>
  </r>
  <r>
    <n v="474"/>
    <x v="2"/>
    <m/>
    <x v="6"/>
    <s v="03 COMISARÍA"/>
    <x v="3"/>
    <x v="2"/>
    <s v="04 SEGURIDAD PÚBLICA"/>
    <m/>
    <m/>
    <s v="TRIPTICOS, DIPTICOS, BANER´S, FOTOS "/>
    <x v="1"/>
    <x v="10"/>
    <x v="23"/>
    <n v="60000"/>
    <n v="60000"/>
    <n v="6000"/>
    <n v="0"/>
    <n v="-54000"/>
    <n v="3"/>
    <s v="33"/>
  </r>
  <r>
    <n v="475"/>
    <x v="2"/>
    <m/>
    <x v="6"/>
    <s v="03 COMISARÍA"/>
    <x v="3"/>
    <x v="2"/>
    <s v="04 SEGURIDAD PÚBLICA"/>
    <m/>
    <m/>
    <s v="RENTA DE UN DRONE"/>
    <x v="1"/>
    <x v="10"/>
    <x v="59"/>
    <n v="300000"/>
    <n v="300000"/>
    <n v="300000"/>
    <n v="0"/>
    <n v="0"/>
    <n v="3"/>
    <s v="33"/>
  </r>
  <r>
    <n v="476"/>
    <x v="2"/>
    <m/>
    <x v="6"/>
    <s v="03 COMISARÍA"/>
    <x v="3"/>
    <x v="2"/>
    <s v="04 SEGURIDAD PÚBLICA"/>
    <m/>
    <m/>
    <s v="COMPLEMENTO DE TURBOSINA"/>
    <x v="1"/>
    <x v="13"/>
    <x v="31"/>
    <n v="40000"/>
    <n v="40000"/>
    <n v="20000"/>
    <n v="0"/>
    <n v="-20000"/>
    <n v="3"/>
    <s v="34"/>
  </r>
  <r>
    <n v="477"/>
    <x v="2"/>
    <m/>
    <x v="6"/>
    <s v="03 COMISARÍA"/>
    <x v="3"/>
    <x v="2"/>
    <s v="04 SEGURIDAD PÚBLICA"/>
    <m/>
    <m/>
    <s v="RECARGA DE EXTINTORES VUELOS, VEHICULOS Y PROYECTO AUTORIZADO POR PROTECCION CIVIL Y BOMBEROS DE LOS 11 EDIFICIOS"/>
    <x v="1"/>
    <x v="14"/>
    <x v="60"/>
    <n v="400000"/>
    <n v="400000"/>
    <n v="40000"/>
    <n v="0"/>
    <n v="-360000"/>
    <n v="3"/>
    <s v="35"/>
  </r>
  <r>
    <n v="478"/>
    <x v="2"/>
    <m/>
    <x v="6"/>
    <s v="03 COMISARÍA"/>
    <x v="3"/>
    <x v="2"/>
    <s v="04 SEGURIDAD PÚBLICA"/>
    <m/>
    <m/>
    <s v="MANTTO DEL HELICÓPTERO"/>
    <x v="1"/>
    <x v="14"/>
    <x v="61"/>
    <n v="6700000"/>
    <n v="6700000"/>
    <n v="6700000"/>
    <n v="0"/>
    <n v="0"/>
    <n v="3"/>
    <s v="35"/>
  </r>
  <r>
    <n v="479"/>
    <x v="2"/>
    <m/>
    <x v="6"/>
    <s v="03 COMISARÍA"/>
    <x v="3"/>
    <x v="2"/>
    <s v="04 SEGURIDAD PÚBLICA"/>
    <m/>
    <m/>
    <s v="AVIÓN "/>
    <x v="1"/>
    <x v="5"/>
    <x v="9"/>
    <n v="390000"/>
    <n v="390000"/>
    <n v="273000"/>
    <n v="0"/>
    <n v="-117000"/>
    <n v="3"/>
    <s v="37"/>
  </r>
  <r>
    <n v="480"/>
    <x v="2"/>
    <m/>
    <x v="6"/>
    <s v="03 COMISARÍA"/>
    <x v="3"/>
    <x v="2"/>
    <s v="04 SEGURIDAD PÚBLICA"/>
    <m/>
    <m/>
    <s v="TAXI"/>
    <x v="1"/>
    <x v="5"/>
    <x v="62"/>
    <n v="85000"/>
    <n v="85000"/>
    <n v="25500"/>
    <n v="0"/>
    <n v="-59500"/>
    <n v="3"/>
    <s v="37"/>
  </r>
  <r>
    <n v="481"/>
    <x v="2"/>
    <m/>
    <x v="6"/>
    <s v="03 COMISARÍA"/>
    <x v="3"/>
    <x v="2"/>
    <s v="04 SEGURIDAD PÚBLICA"/>
    <m/>
    <m/>
    <s v="VIÁTICOS EN EL PAÍS"/>
    <x v="1"/>
    <x v="5"/>
    <x v="10"/>
    <n v="300000"/>
    <n v="300000"/>
    <n v="150000"/>
    <n v="0"/>
    <n v="-150000"/>
    <n v="3"/>
    <s v="37"/>
  </r>
  <r>
    <n v="482"/>
    <x v="2"/>
    <m/>
    <x v="6"/>
    <s v="03 COMISARÍA"/>
    <x v="3"/>
    <x v="2"/>
    <s v="04 SEGURIDAD PÚBLICA"/>
    <m/>
    <m/>
    <s v="VIÁTICOS EN EL EXTRANJERO"/>
    <x v="1"/>
    <x v="5"/>
    <x v="63"/>
    <n v="120000"/>
    <n v="120000"/>
    <n v="24000"/>
    <n v="0"/>
    <n v="-96000"/>
    <n v="3"/>
    <s v="37"/>
  </r>
  <r>
    <n v="483"/>
    <x v="2"/>
    <m/>
    <x v="6"/>
    <s v="03 COMISARÍA"/>
    <x v="3"/>
    <x v="2"/>
    <s v="04 SEGURIDAD PÚBLICA"/>
    <m/>
    <m/>
    <s v="EVENTOS REQUERIDOS POR RELACIONES PÚBLICAS"/>
    <x v="1"/>
    <x v="8"/>
    <x v="22"/>
    <n v="286000"/>
    <n v="286000"/>
    <n v="0"/>
    <n v="0"/>
    <n v="-286000"/>
    <n v="3"/>
    <s v="38"/>
  </r>
  <r>
    <n v="484"/>
    <x v="2"/>
    <m/>
    <x v="6"/>
    <s v="03 COMISARÍA"/>
    <x v="3"/>
    <x v="2"/>
    <s v="04 SEGURIDAD PÚBLICA"/>
    <m/>
    <m/>
    <s v="COMPLEMENTO DE TURBOSINA"/>
    <x v="1"/>
    <x v="20"/>
    <x v="64"/>
    <n v="37000"/>
    <n v="37000"/>
    <n v="37000"/>
    <n v="0"/>
    <n v="0"/>
    <n v="3"/>
    <s v="39"/>
  </r>
  <r>
    <n v="485"/>
    <x v="2"/>
    <m/>
    <x v="6"/>
    <s v="03 COMISARÍA"/>
    <x v="3"/>
    <x v="2"/>
    <s v="04 SEGURIDAD PÚBLICA"/>
    <m/>
    <m/>
    <s v="MUEBLES DE OFICINA, SILLAS ,PROYECTO ALMACEN Y ARCHIVO CENTRAL"/>
    <x v="2"/>
    <x v="9"/>
    <x v="21"/>
    <n v="3000000"/>
    <n v="3000000"/>
    <n v="0"/>
    <n v="0"/>
    <n v="-3000000"/>
    <n v="5"/>
    <s v="51"/>
  </r>
  <r>
    <n v="486"/>
    <x v="2"/>
    <m/>
    <x v="6"/>
    <s v="03 COMISARÍA"/>
    <x v="3"/>
    <x v="2"/>
    <s v="04 SEGURIDAD PÚBLICA"/>
    <m/>
    <m/>
    <s v="ESTACIONES MÓVILES DE LIMPIEZA"/>
    <x v="2"/>
    <x v="9"/>
    <x v="19"/>
    <n v="230000"/>
    <n v="230000"/>
    <n v="0"/>
    <n v="0"/>
    <n v="-230000"/>
    <n v="5"/>
    <s v="51"/>
  </r>
  <r>
    <n v="487"/>
    <x v="2"/>
    <m/>
    <x v="6"/>
    <s v="03 COMISARÍA"/>
    <x v="3"/>
    <x v="2"/>
    <s v="04 SEGURIDAD PÚBLICA"/>
    <m/>
    <m/>
    <s v="COMPUTADORAS, IMPRESORAS, TABLETS/ ESCANER"/>
    <x v="2"/>
    <x v="9"/>
    <x v="33"/>
    <n v="6037000"/>
    <n v="6037000"/>
    <n v="0"/>
    <n v="0"/>
    <n v="-6037000"/>
    <n v="5"/>
    <s v="51"/>
  </r>
  <r>
    <n v="488"/>
    <x v="2"/>
    <m/>
    <x v="6"/>
    <s v="03 COMISARÍA"/>
    <x v="3"/>
    <x v="2"/>
    <s v="04 SEGURIDAD PÚBLICA"/>
    <m/>
    <m/>
    <s v="TRITURADORAS, ASPIRADORAS, PODIUM"/>
    <x v="2"/>
    <x v="9"/>
    <x v="20"/>
    <n v="322000"/>
    <n v="322000"/>
    <n v="0"/>
    <n v="0"/>
    <n v="-322000"/>
    <n v="5"/>
    <s v="51"/>
  </r>
  <r>
    <n v="489"/>
    <x v="2"/>
    <m/>
    <x v="6"/>
    <s v="03 COMISARÍA"/>
    <x v="3"/>
    <x v="2"/>
    <s v="04 SEGURIDAD PÚBLICA"/>
    <m/>
    <m/>
    <s v="CÁMARAS GO PRO"/>
    <x v="2"/>
    <x v="12"/>
    <x v="30"/>
    <n v="73000"/>
    <n v="73000"/>
    <n v="0"/>
    <n v="0"/>
    <n v="-73000"/>
    <n v="5"/>
    <s v="52"/>
  </r>
  <r>
    <n v="490"/>
    <x v="2"/>
    <m/>
    <x v="6"/>
    <s v="03 COMISARÍA"/>
    <x v="3"/>
    <x v="2"/>
    <s v="04 SEGURIDAD PÚBLICA"/>
    <m/>
    <m/>
    <s v="TOLDOS REQUERIDOS POR RELACIONES PÚBLICAS"/>
    <x v="2"/>
    <x v="12"/>
    <x v="65"/>
    <n v="69000"/>
    <n v="69000"/>
    <n v="0"/>
    <n v="0"/>
    <n v="-69000"/>
    <n v="5"/>
    <s v="52"/>
  </r>
  <r>
    <n v="491"/>
    <x v="2"/>
    <m/>
    <x v="6"/>
    <s v="03 COMISARÍA"/>
    <x v="3"/>
    <x v="2"/>
    <s v="04 SEGURIDAD PÚBLICA"/>
    <m/>
    <m/>
    <s v="SILLAS DE RUEDAS, CAMILLAS, BASCULAS DE PEDESTAL "/>
    <x v="2"/>
    <x v="21"/>
    <x v="66"/>
    <n v="358000"/>
    <n v="358000"/>
    <n v="0"/>
    <n v="0"/>
    <n v="-358000"/>
    <n v="5"/>
    <s v="53"/>
  </r>
  <r>
    <n v="492"/>
    <x v="2"/>
    <m/>
    <x v="6"/>
    <s v="03 COMISARÍA"/>
    <x v="3"/>
    <x v="2"/>
    <s v="04 SEGURIDAD PÚBLICA"/>
    <m/>
    <m/>
    <s v="JAULAS DE TRANSPORTE PARA PERROS"/>
    <x v="2"/>
    <x v="22"/>
    <x v="67"/>
    <n v="72000"/>
    <n v="72000"/>
    <n v="0"/>
    <n v="0"/>
    <n v="-72000"/>
    <n v="5"/>
    <s v="54"/>
  </r>
  <r>
    <n v="493"/>
    <x v="2"/>
    <m/>
    <x v="6"/>
    <s v="03 COMISARÍA"/>
    <x v="3"/>
    <x v="2"/>
    <s v="04 SEGURIDAD PÚBLICA"/>
    <m/>
    <m/>
    <s v="EQUIPO DE DESCENSO (VUELOS) /CHALECOS/ GPS/ CASCOS MOTOCICLISTA/ 400 ARMAS CORTAS"/>
    <x v="2"/>
    <x v="23"/>
    <x v="68"/>
    <n v="9380000"/>
    <n v="9380000"/>
    <n v="0"/>
    <n v="0"/>
    <n v="-9380000"/>
    <n v="5"/>
    <s v="55"/>
  </r>
  <r>
    <n v="494"/>
    <x v="2"/>
    <m/>
    <x v="6"/>
    <s v="03 COMISARÍA"/>
    <x v="3"/>
    <x v="2"/>
    <s v="04 SEGURIDAD PÚBLICA"/>
    <m/>
    <m/>
    <s v="PODADORA (CANINOS)"/>
    <x v="2"/>
    <x v="24"/>
    <x v="69"/>
    <n v="35600"/>
    <n v="35600"/>
    <n v="0"/>
    <n v="0"/>
    <n v="-35600"/>
    <n v="5"/>
    <s v="56"/>
  </r>
  <r>
    <n v="495"/>
    <x v="2"/>
    <m/>
    <x v="6"/>
    <s v="03 COMISARÍA"/>
    <x v="3"/>
    <x v="2"/>
    <s v="04 SEGURIDAD PÚBLICA"/>
    <m/>
    <m/>
    <s v="COMPRESORA"/>
    <x v="2"/>
    <x v="24"/>
    <x v="70"/>
    <n v="28600"/>
    <n v="28600"/>
    <n v="0"/>
    <n v="0"/>
    <n v="-28600"/>
    <n v="5"/>
    <s v="56"/>
  </r>
  <r>
    <n v="496"/>
    <x v="2"/>
    <m/>
    <x v="6"/>
    <s v="03 COMISARÍA"/>
    <x v="3"/>
    <x v="2"/>
    <s v="04 SEGURIDAD PÚBLICA"/>
    <m/>
    <m/>
    <s v="ANDAMIOS"/>
    <x v="2"/>
    <x v="24"/>
    <x v="71"/>
    <n v="44000"/>
    <n v="44000"/>
    <n v="0"/>
    <n v="0"/>
    <n v="-44000"/>
    <n v="5"/>
    <s v="56"/>
  </r>
  <r>
    <n v="497"/>
    <x v="2"/>
    <m/>
    <x v="6"/>
    <s v="03 COMISARÍA"/>
    <x v="3"/>
    <x v="2"/>
    <s v="04 SEGURIDAD PÚBLICA"/>
    <m/>
    <m/>
    <s v="VENTILADORES"/>
    <x v="2"/>
    <x v="24"/>
    <x v="72"/>
    <n v="12000"/>
    <n v="12000"/>
    <n v="12000"/>
    <n v="0"/>
    <n v="0"/>
    <n v="5"/>
    <s v="56"/>
  </r>
  <r>
    <n v="498"/>
    <x v="2"/>
    <m/>
    <x v="6"/>
    <s v="03 COMISARÍA"/>
    <x v="3"/>
    <x v="2"/>
    <s v="04 SEGURIDAD PÚBLICA"/>
    <m/>
    <m/>
    <s v="PULIDORA REQUERIDA POR VUELOS"/>
    <x v="2"/>
    <x v="24"/>
    <x v="73"/>
    <n v="33000"/>
    <n v="33000"/>
    <n v="0"/>
    <n v="0"/>
    <n v="-33000"/>
    <n v="5"/>
    <s v="56"/>
  </r>
  <r>
    <n v="499"/>
    <x v="2"/>
    <m/>
    <x v="6"/>
    <s v="03 COMISARÍA"/>
    <x v="3"/>
    <x v="2"/>
    <s v="04 SEGURIDAD PÚBLICA"/>
    <m/>
    <m/>
    <s v="PERROS ESPECIALIZADOS "/>
    <x v="2"/>
    <x v="25"/>
    <x v="74"/>
    <n v="675000"/>
    <n v="675000"/>
    <n v="0"/>
    <n v="0"/>
    <n v="-675000"/>
    <n v="5"/>
    <s v="57"/>
  </r>
  <r>
    <n v="1381"/>
    <x v="2"/>
    <m/>
    <x v="6"/>
    <s v="03 COMISARÍA"/>
    <x v="3"/>
    <x v="2"/>
    <s v="04 SEGURIDAD PÚBLICA"/>
    <m/>
    <m/>
    <m/>
    <x v="1"/>
    <x v="7"/>
    <x v="75"/>
    <n v="0"/>
    <n v="20150684.339758292"/>
    <n v="20150684.339758292"/>
    <m/>
    <m/>
    <n v="3"/>
    <s v="32"/>
  </r>
  <r>
    <n v="504"/>
    <x v="3"/>
    <m/>
    <x v="7"/>
    <s v="0407  DIRECCION DE JUZGADOS MUNICIPALES"/>
    <x v="4"/>
    <x v="2"/>
    <s v="05 PROCURACIÓN DE JUSTICIA"/>
    <m/>
    <m/>
    <s v="ALIMENTOS PARA DETENIDOS"/>
    <x v="0"/>
    <x v="1"/>
    <x v="2"/>
    <n v="300000"/>
    <n v="300000"/>
    <n v="300000"/>
    <n v="0"/>
    <n v="0"/>
    <n v="2"/>
    <s v="22"/>
  </r>
  <r>
    <n v="506"/>
    <x v="3"/>
    <m/>
    <x v="7"/>
    <s v="0407  DIRECCION DE JUZGADOS MUNICIPALES"/>
    <x v="4"/>
    <x v="2"/>
    <s v="05 PROCURACIÓN DE JUSTICIA"/>
    <m/>
    <m/>
    <s v="UNIFORMES PARA CUSTODIOS"/>
    <x v="0"/>
    <x v="6"/>
    <x v="76"/>
    <n v="100000"/>
    <n v="100000"/>
    <n v="0"/>
    <n v="0"/>
    <n v="-100000"/>
    <n v="2"/>
    <s v="27"/>
  </r>
  <r>
    <n v="510"/>
    <x v="3"/>
    <m/>
    <x v="7"/>
    <s v="0407  DIRECCION DE JUZGADOS MUNICIPALES"/>
    <x v="4"/>
    <x v="2"/>
    <s v="05 PROCURACIÓN DE JUSTICIA"/>
    <m/>
    <m/>
    <s v="COLCHONES Y COBIJAS PARA LAS CELDAS"/>
    <x v="0"/>
    <x v="6"/>
    <x v="16"/>
    <n v="80000"/>
    <n v="80000"/>
    <n v="80000"/>
    <n v="0"/>
    <n v="0"/>
    <n v="2"/>
    <s v="27"/>
  </r>
  <r>
    <n v="511"/>
    <x v="3"/>
    <m/>
    <x v="8"/>
    <s v="0404 SINDICATURA DEL AYUNTAMIENTO"/>
    <x v="4"/>
    <x v="2"/>
    <s v="05 PROCURACIÓN DE JUSTICIA"/>
    <m/>
    <m/>
    <s v="ARTICULOS DE LIMPIEZA PARA JUZGADOS MUNICIPALES, JURIDICO LABORAL, JURIDICO DE COMISARIA, JURIDICO CONSULTIVO "/>
    <x v="0"/>
    <x v="0"/>
    <x v="38"/>
    <n v="75000"/>
    <n v="75000"/>
    <n v="15000"/>
    <n v="0"/>
    <n v="-60000"/>
    <n v="2"/>
    <s v="21"/>
  </r>
  <r>
    <n v="512"/>
    <x v="3"/>
    <m/>
    <x v="7"/>
    <s v="0407  DIRECCION DE JUZGADOS MUNICIPALES"/>
    <x v="4"/>
    <x v="2"/>
    <s v="05 PROCURACIÓN DE JUSTICIA"/>
    <m/>
    <m/>
    <s v="VAJILLAS, CUBIERTOS, BATERIA DE COCINA, LICUADORA ETC."/>
    <x v="0"/>
    <x v="1"/>
    <x v="12"/>
    <n v="50000"/>
    <n v="50000"/>
    <n v="10000"/>
    <n v="0"/>
    <n v="-40000"/>
    <n v="2"/>
    <s v="22"/>
  </r>
  <r>
    <n v="515"/>
    <x v="3"/>
    <m/>
    <x v="7"/>
    <s v="0407  DIRECCION DE JUZGADOS MUNICIPALES"/>
    <x v="4"/>
    <x v="2"/>
    <s v="05 PROCURACIÓN DE JUSTICIA"/>
    <m/>
    <m/>
    <s v="CUBRE BOCAS, GUANTES ETC"/>
    <x v="0"/>
    <x v="17"/>
    <x v="47"/>
    <n v="10000"/>
    <n v="10000"/>
    <n v="10000"/>
    <n v="0"/>
    <n v="0"/>
    <n v="2"/>
    <s v="25"/>
  </r>
  <r>
    <n v="516"/>
    <x v="3"/>
    <m/>
    <x v="7"/>
    <s v="0407  DIRECCION DE JUZGADOS MUNICIPALES"/>
    <x v="4"/>
    <x v="2"/>
    <s v="05 PROCURACIÓN DE JUSTICIA"/>
    <m/>
    <m/>
    <s v="HAROS APRENSORES"/>
    <x v="2"/>
    <x v="23"/>
    <x v="68"/>
    <n v="8000"/>
    <n v="8000"/>
    <n v="8000"/>
    <n v="0"/>
    <n v="0"/>
    <n v="5"/>
    <s v="55"/>
  </r>
  <r>
    <n v="517"/>
    <x v="3"/>
    <m/>
    <x v="7"/>
    <s v="0407  DIRECCION DE JUZGADOS MUNICIPALES"/>
    <x v="4"/>
    <x v="2"/>
    <s v="05 PROCURACIÓN DE JUSTICIA"/>
    <m/>
    <m/>
    <s v="LAMPARAS DE EMERGENCIA"/>
    <x v="0"/>
    <x v="3"/>
    <x v="54"/>
    <n v="5000"/>
    <n v="5000"/>
    <n v="5000"/>
    <n v="0"/>
    <n v="0"/>
    <n v="2"/>
    <s v="29"/>
  </r>
  <r>
    <n v="518"/>
    <x v="3"/>
    <m/>
    <x v="7"/>
    <s v="0407  DIRECCION DE JUZGADOS MUNICIPALES"/>
    <x v="4"/>
    <x v="2"/>
    <s v="05 PROCURACIÓN DE JUSTICIA"/>
    <m/>
    <m/>
    <s v="KARCHER PARA LAVADO DE CELDAS"/>
    <x v="2"/>
    <x v="24"/>
    <x v="73"/>
    <n v="5000"/>
    <n v="5000"/>
    <n v="5000"/>
    <n v="0"/>
    <n v="0"/>
    <n v="5"/>
    <s v="56"/>
  </r>
  <r>
    <n v="519"/>
    <x v="3"/>
    <m/>
    <x v="7"/>
    <s v="0407  DIRECCION DE JUZGADOS MUNICIPALES"/>
    <x v="4"/>
    <x v="2"/>
    <s v="05 PROCURACIÓN DE JUSTICIA"/>
    <m/>
    <m/>
    <s v="TARJA DE ACERO PARA EL AREA MEDICA DE JUZGADOS MUNICIPALES"/>
    <x v="2"/>
    <x v="21"/>
    <x v="66"/>
    <n v="5000"/>
    <n v="5000"/>
    <n v="5000"/>
    <n v="0"/>
    <n v="0"/>
    <n v="5"/>
    <s v="53"/>
  </r>
  <r>
    <n v="523"/>
    <x v="3"/>
    <m/>
    <x v="7"/>
    <s v="0407  DIRECCION DE JUZGADOS MUNICIPALES"/>
    <x v="4"/>
    <x v="2"/>
    <s v="05 PROCURACIÓN DE JUSTICIA"/>
    <m/>
    <m/>
    <s v="PILAS PARA LOS APARATOS MEDICOS"/>
    <x v="0"/>
    <x v="3"/>
    <x v="4"/>
    <n v="2000"/>
    <n v="2000"/>
    <n v="2000"/>
    <n v="0"/>
    <n v="0"/>
    <n v="2"/>
    <s v="29"/>
  </r>
  <r>
    <n v="525"/>
    <x v="3"/>
    <m/>
    <x v="7"/>
    <s v="0407  DIRECCION DE JUZGADOS MUNICIPALES"/>
    <x v="4"/>
    <x v="2"/>
    <s v="05 PROCURACIÓN DE JUSTICIA"/>
    <m/>
    <m/>
    <s v="JUEGOS DE MESA PARA LOS NIÑOS DETENIDOS"/>
    <x v="0"/>
    <x v="0"/>
    <x v="39"/>
    <n v="1500"/>
    <n v="1500"/>
    <n v="1500"/>
    <n v="0"/>
    <n v="0"/>
    <n v="2"/>
    <s v="21"/>
  </r>
  <r>
    <n v="526"/>
    <x v="3"/>
    <m/>
    <x v="7"/>
    <s v="0407  DIRECCION DE JUZGADOS MUNICIPALES"/>
    <x v="4"/>
    <x v="2"/>
    <s v="05 PROCURACIÓN DE JUSTICIA"/>
    <m/>
    <m/>
    <s v="PINZAS QUIRURGICAS PARA EL AREA MEDICA DE JUZGADOS MUNICIPALES"/>
    <x v="2"/>
    <x v="21"/>
    <x v="77"/>
    <n v="1000"/>
    <n v="1000"/>
    <n v="1000"/>
    <n v="0"/>
    <n v="0"/>
    <n v="5"/>
    <s v="53"/>
  </r>
  <r>
    <n v="500"/>
    <x v="3"/>
    <m/>
    <x v="8"/>
    <s v="0404 SINDICATURA DEL AYUNTAMIENTO"/>
    <x v="4"/>
    <x v="2"/>
    <s v="06 CERTEZA JURÍDICA"/>
    <m/>
    <m/>
    <s v="HONORARIOS DE ESCRITURAS, AVISO A DIRECCION DE INSTRUMENTOS PÚBLICOS, SERVICIOS DE PERITOS, SERVICIOS DE DESPACHOS EXTERNOS. (DIR. GRAL.  JURIDICA, DIR. JURIDICO CONTENCIOSO, DIR. JURIDICO LABORAL)"/>
    <x v="1"/>
    <x v="10"/>
    <x v="78"/>
    <n v="7500000"/>
    <n v="6500000"/>
    <n v="6500000"/>
    <n v="-1000000"/>
    <n v="-1000000"/>
    <n v="3"/>
    <s v="33"/>
  </r>
  <r>
    <n v="501"/>
    <x v="3"/>
    <m/>
    <x v="9"/>
    <s v="401 DIRECCION DE LO JURÍDICO CONTENCIOSO"/>
    <x v="4"/>
    <x v="2"/>
    <s v="06 CERTEZA JURÍDICA"/>
    <m/>
    <m/>
    <s v="JUICIOS DE RESPONSABILIDAD PATRIMONIAL"/>
    <x v="1"/>
    <x v="20"/>
    <x v="79"/>
    <n v="600000"/>
    <n v="600000"/>
    <n v="600000"/>
    <n v="0"/>
    <n v="0"/>
    <n v="3"/>
    <s v="39"/>
  </r>
  <r>
    <n v="502"/>
    <x v="3"/>
    <m/>
    <x v="8"/>
    <s v="0404 SINDICATURA DEL AYUNTAMIENTO"/>
    <x v="4"/>
    <x v="2"/>
    <s v="06 CERTEZA JURÍDICA"/>
    <m/>
    <m/>
    <s v="MATERIAL DE PAPELERIA PARA AMBOS PROGRAMAS"/>
    <x v="0"/>
    <x v="0"/>
    <x v="0"/>
    <n v="500000"/>
    <n v="500000"/>
    <n v="400000"/>
    <n v="0"/>
    <n v="-100000"/>
    <n v="2"/>
    <s v="21"/>
  </r>
  <r>
    <n v="503"/>
    <x v="3"/>
    <m/>
    <x v="9"/>
    <s v="401 DIRECCION DE LO JURÍDICO CONTENCIOSO"/>
    <x v="4"/>
    <x v="2"/>
    <s v="06 CERTEZA JURÍDICA"/>
    <m/>
    <m/>
    <s v="SENTENCIAS Y RESOLUCIONES POR AUTORIDAD COMPETENTE"/>
    <x v="1"/>
    <x v="20"/>
    <x v="80"/>
    <n v="500000"/>
    <n v="500000"/>
    <n v="500000"/>
    <n v="0"/>
    <n v="0"/>
    <n v="3"/>
    <s v="39"/>
  </r>
  <r>
    <n v="505"/>
    <x v="3"/>
    <m/>
    <x v="9"/>
    <s v="401 DIRECCION DE LO JURÍDICO CONTENCIOSO"/>
    <x v="4"/>
    <x v="2"/>
    <s v="06 CERTEZA JURÍDICA"/>
    <m/>
    <m/>
    <s v="MULTAS DE HACIENDA (MEDIDA PREVENTIVA) "/>
    <x v="1"/>
    <x v="20"/>
    <x v="81"/>
    <n v="180000"/>
    <n v="180000"/>
    <n v="180000"/>
    <n v="0"/>
    <n v="0"/>
    <n v="3"/>
    <s v="39"/>
  </r>
  <r>
    <n v="507"/>
    <x v="3"/>
    <m/>
    <x v="7"/>
    <s v="0407  DIRECCION DE JUZGADOS MUNICIPALES"/>
    <x v="4"/>
    <x v="2"/>
    <s v="06 CERTEZA JURÍDICA"/>
    <m/>
    <m/>
    <s v="EQUIPAMIENTO DE COCINA Y AREA DE SEPAROS DE JUZGADOS MUNICIPALES (ESTUFA, LAVADORA, REFRIGERADOR, HORNO ETC.)"/>
    <x v="2"/>
    <x v="9"/>
    <x v="20"/>
    <n v="100000"/>
    <n v="100000"/>
    <n v="0"/>
    <n v="0"/>
    <n v="-100000"/>
    <n v="5"/>
    <s v="51"/>
  </r>
  <r>
    <n v="508"/>
    <x v="3"/>
    <m/>
    <x v="8"/>
    <s v="0404 SINDICATURA DEL AYUNTAMIENTO"/>
    <x v="4"/>
    <x v="2"/>
    <s v="06 CERTEZA JURÍDICA"/>
    <m/>
    <m/>
    <s v="ACTUALIZACION Y CAPACITACION EN MATERIA JURÍDICA DE LOS ABOGADOS DE SINDICATURA"/>
    <x v="1"/>
    <x v="10"/>
    <x v="58"/>
    <n v="100000"/>
    <n v="100000"/>
    <n v="100000"/>
    <n v="0"/>
    <n v="0"/>
    <n v="3"/>
    <s v="33"/>
  </r>
  <r>
    <n v="509"/>
    <x v="3"/>
    <m/>
    <x v="10"/>
    <s v="402 DIRECCION JURIDICO CONSULTIVO"/>
    <x v="4"/>
    <x v="2"/>
    <s v="06 CERTEZA JURÍDICA"/>
    <m/>
    <m/>
    <s v="COPIAS CERTIFICADAS Y PAGO DE GACETA ELECTRONICA"/>
    <x v="1"/>
    <x v="10"/>
    <x v="23"/>
    <n v="100000"/>
    <n v="100000"/>
    <n v="80000"/>
    <n v="0"/>
    <n v="-20000"/>
    <n v="3"/>
    <s v="33"/>
  </r>
  <r>
    <n v="513"/>
    <x v="3"/>
    <m/>
    <x v="9"/>
    <s v="401 DIRECCION DE LO JURÍDICO CONTENCIOSO"/>
    <x v="4"/>
    <x v="2"/>
    <s v="06 CERTEZA JURÍDICA"/>
    <m/>
    <m/>
    <s v="LIBROS, LEYES PARA ACTUALIZACION Y CONSULTA DE LOS ABOGADOS DE LA SIN DICATURA"/>
    <x v="0"/>
    <x v="0"/>
    <x v="11"/>
    <n v="50000"/>
    <n v="50000"/>
    <n v="15000"/>
    <n v="0"/>
    <n v="-35000"/>
    <n v="2"/>
    <s v="21"/>
  </r>
  <r>
    <n v="514"/>
    <x v="3"/>
    <m/>
    <x v="7"/>
    <s v="0407  DIRECCION DE JUZGADOS MUNICIPALES"/>
    <x v="4"/>
    <x v="2"/>
    <s v="06 CERTEZA JURÍDICA"/>
    <m/>
    <m/>
    <s v="EQUIPAMIENTO DE COCINA"/>
    <x v="2"/>
    <x v="9"/>
    <x v="19"/>
    <n v="40000"/>
    <n v="40000"/>
    <n v="0"/>
    <n v="0"/>
    <n v="-40000"/>
    <n v="5"/>
    <s v="51"/>
  </r>
  <r>
    <n v="520"/>
    <x v="3"/>
    <m/>
    <x v="8"/>
    <s v="0404 SINDICATURA DEL AYUNTAMIENTO"/>
    <x v="4"/>
    <x v="2"/>
    <s v="06 CERTEZA JURÍDICA"/>
    <m/>
    <m/>
    <s v="TINTAS, PASTAS Y ARILLOS"/>
    <x v="0"/>
    <x v="0"/>
    <x v="34"/>
    <n v="5000"/>
    <n v="5000"/>
    <n v="5000"/>
    <n v="0"/>
    <n v="0"/>
    <n v="2"/>
    <s v="21"/>
  </r>
  <r>
    <n v="521"/>
    <x v="3"/>
    <m/>
    <x v="8"/>
    <s v="0404 SINDICATURA DEL AYUNTAMIENTO"/>
    <x v="4"/>
    <x v="2"/>
    <s v="06 CERTEZA JURÍDICA"/>
    <m/>
    <m/>
    <s v="AGUJAS, HILO DE CAÑAMO PARA EXPEDIENTES"/>
    <x v="0"/>
    <x v="6"/>
    <x v="15"/>
    <n v="5000"/>
    <n v="5000"/>
    <n v="5000"/>
    <n v="0"/>
    <n v="0"/>
    <n v="2"/>
    <s v="27"/>
  </r>
  <r>
    <n v="522"/>
    <x v="3"/>
    <m/>
    <x v="9"/>
    <s v="401 DIRECCION DE LO JURÍDICO CONTENCIOSO"/>
    <x v="4"/>
    <x v="2"/>
    <s v="06 CERTEZA JURÍDICA"/>
    <m/>
    <m/>
    <s v="TRANSPORTE DE PERSONAL VIA TERRESTRE"/>
    <x v="1"/>
    <x v="5"/>
    <x v="62"/>
    <n v="3000"/>
    <n v="3000"/>
    <n v="3000"/>
    <n v="0"/>
    <n v="0"/>
    <n v="3"/>
    <s v="37"/>
  </r>
  <r>
    <n v="524"/>
    <x v="3"/>
    <m/>
    <x v="8"/>
    <s v="0404 SINDICATURA DEL AYUNTAMIENTO"/>
    <x v="4"/>
    <x v="2"/>
    <s v="06 CERTEZA JURÍDICA"/>
    <m/>
    <m/>
    <s v="MENSAJERIA Y PAQUETERIA"/>
    <x v="1"/>
    <x v="4"/>
    <x v="8"/>
    <n v="2000"/>
    <n v="2000"/>
    <n v="2000"/>
    <n v="0"/>
    <n v="0"/>
    <n v="3"/>
    <s v="31"/>
  </r>
  <r>
    <n v="1271"/>
    <x v="4"/>
    <m/>
    <x v="11"/>
    <m/>
    <x v="5"/>
    <x v="3"/>
    <s v="07 EFICIENCIA GUBERNAMENTAL PARA LA POBLACIÓN"/>
    <m/>
    <m/>
    <m/>
    <x v="0"/>
    <x v="0"/>
    <x v="0"/>
    <n v="900000"/>
    <n v="900000"/>
    <n v="540000"/>
    <n v="0"/>
    <n v="-360000"/>
    <n v="2"/>
    <s v="21"/>
  </r>
  <r>
    <n v="1272"/>
    <x v="4"/>
    <m/>
    <x v="11"/>
    <m/>
    <x v="5"/>
    <x v="3"/>
    <s v="07 EFICIENCIA GUBERNAMENTAL PARA LA POBLACIÓN"/>
    <m/>
    <m/>
    <m/>
    <x v="0"/>
    <x v="0"/>
    <x v="34"/>
    <n v="1200"/>
    <n v="1200"/>
    <n v="1200"/>
    <n v="0"/>
    <n v="0"/>
    <n v="2"/>
    <s v="21"/>
  </r>
  <r>
    <n v="1273"/>
    <x v="4"/>
    <m/>
    <x v="11"/>
    <m/>
    <x v="5"/>
    <x v="3"/>
    <s v="07 EFICIENCIA GUBERNAMENTAL PARA LA POBLACIÓN"/>
    <m/>
    <m/>
    <m/>
    <x v="0"/>
    <x v="0"/>
    <x v="1"/>
    <n v="180"/>
    <n v="180"/>
    <n v="180"/>
    <n v="0"/>
    <n v="0"/>
    <n v="2"/>
    <s v="21"/>
  </r>
  <r>
    <n v="1274"/>
    <x v="4"/>
    <m/>
    <x v="11"/>
    <m/>
    <x v="5"/>
    <x v="3"/>
    <s v="07 EFICIENCIA GUBERNAMENTAL PARA LA POBLACIÓN"/>
    <m/>
    <m/>
    <m/>
    <x v="0"/>
    <x v="0"/>
    <x v="11"/>
    <n v="1200"/>
    <n v="1200"/>
    <n v="360"/>
    <n v="0"/>
    <n v="-840"/>
    <n v="2"/>
    <s v="21"/>
  </r>
  <r>
    <n v="1275"/>
    <x v="4"/>
    <m/>
    <x v="11"/>
    <m/>
    <x v="5"/>
    <x v="3"/>
    <s v="07 EFICIENCIA GUBERNAMENTAL PARA LA POBLACIÓN"/>
    <m/>
    <m/>
    <m/>
    <x v="0"/>
    <x v="0"/>
    <x v="38"/>
    <n v="25000"/>
    <n v="25000"/>
    <n v="25000"/>
    <n v="0"/>
    <n v="0"/>
    <n v="2"/>
    <s v="21"/>
  </r>
  <r>
    <n v="1276"/>
    <x v="4"/>
    <m/>
    <x v="11"/>
    <m/>
    <x v="5"/>
    <x v="3"/>
    <s v="07 EFICIENCIA GUBERNAMENTAL PARA LA POBLACIÓN"/>
    <m/>
    <m/>
    <m/>
    <x v="0"/>
    <x v="1"/>
    <x v="2"/>
    <n v="2400"/>
    <n v="2400"/>
    <n v="2400"/>
    <n v="0"/>
    <n v="0"/>
    <n v="2"/>
    <s v="22"/>
  </r>
  <r>
    <n v="1277"/>
    <x v="4"/>
    <m/>
    <x v="11"/>
    <m/>
    <x v="5"/>
    <x v="3"/>
    <s v="07 EFICIENCIA GUBERNAMENTAL PARA LA POBLACIÓN"/>
    <m/>
    <m/>
    <m/>
    <x v="0"/>
    <x v="17"/>
    <x v="47"/>
    <n v="800"/>
    <n v="800"/>
    <n v="800"/>
    <n v="0"/>
    <n v="0"/>
    <n v="2"/>
    <s v="25"/>
  </r>
  <r>
    <n v="1278"/>
    <x v="4"/>
    <m/>
    <x v="11"/>
    <m/>
    <x v="5"/>
    <x v="3"/>
    <s v="07 EFICIENCIA GUBERNAMENTAL PARA LA POBLACIÓN"/>
    <m/>
    <m/>
    <m/>
    <x v="0"/>
    <x v="6"/>
    <x v="76"/>
    <n v="4000"/>
    <n v="4000"/>
    <n v="0"/>
    <n v="0"/>
    <n v="-4000"/>
    <n v="2"/>
    <s v="27"/>
  </r>
  <r>
    <n v="1279"/>
    <x v="4"/>
    <m/>
    <x v="11"/>
    <m/>
    <x v="5"/>
    <x v="3"/>
    <s v="07 EFICIENCIA GUBERNAMENTAL PARA LA POBLACIÓN"/>
    <m/>
    <m/>
    <m/>
    <x v="0"/>
    <x v="6"/>
    <x v="51"/>
    <n v="1080"/>
    <n v="1080"/>
    <n v="1080"/>
    <n v="0"/>
    <n v="0"/>
    <n v="2"/>
    <s v="27"/>
  </r>
  <r>
    <n v="1280"/>
    <x v="4"/>
    <m/>
    <x v="11"/>
    <m/>
    <x v="5"/>
    <x v="3"/>
    <s v="07 EFICIENCIA GUBERNAMENTAL PARA LA POBLACIÓN"/>
    <m/>
    <m/>
    <m/>
    <x v="0"/>
    <x v="3"/>
    <x v="54"/>
    <n v="4200"/>
    <n v="4200"/>
    <n v="4200"/>
    <n v="0"/>
    <n v="0"/>
    <n v="2"/>
    <s v="29"/>
  </r>
  <r>
    <n v="1281"/>
    <x v="4"/>
    <m/>
    <x v="11"/>
    <m/>
    <x v="5"/>
    <x v="3"/>
    <s v="07 EFICIENCIA GUBERNAMENTAL PARA LA POBLACIÓN"/>
    <m/>
    <m/>
    <m/>
    <x v="0"/>
    <x v="3"/>
    <x v="4"/>
    <n v="1200"/>
    <n v="1200"/>
    <n v="1200"/>
    <n v="0"/>
    <n v="0"/>
    <n v="2"/>
    <s v="29"/>
  </r>
  <r>
    <n v="1282"/>
    <x v="4"/>
    <m/>
    <x v="11"/>
    <m/>
    <x v="5"/>
    <x v="3"/>
    <s v="07 EFICIENCIA GUBERNAMENTAL PARA LA POBLACIÓN"/>
    <m/>
    <m/>
    <m/>
    <x v="0"/>
    <x v="3"/>
    <x v="5"/>
    <n v="2800"/>
    <n v="2800"/>
    <n v="2800"/>
    <n v="0"/>
    <n v="0"/>
    <n v="2"/>
    <s v="29"/>
  </r>
  <r>
    <n v="1283"/>
    <x v="4"/>
    <m/>
    <x v="11"/>
    <m/>
    <x v="5"/>
    <x v="3"/>
    <s v="07 EFICIENCIA GUBERNAMENTAL PARA LA POBLACIÓN"/>
    <m/>
    <m/>
    <m/>
    <x v="0"/>
    <x v="3"/>
    <x v="7"/>
    <n v="32000"/>
    <n v="32000"/>
    <n v="3200"/>
    <n v="0"/>
    <n v="-28800"/>
    <n v="2"/>
    <s v="29"/>
  </r>
  <r>
    <n v="1284"/>
    <x v="4"/>
    <m/>
    <x v="11"/>
    <m/>
    <x v="5"/>
    <x v="3"/>
    <s v="07 EFICIENCIA GUBERNAMENTAL PARA LA POBLACIÓN"/>
    <m/>
    <m/>
    <m/>
    <x v="1"/>
    <x v="14"/>
    <x v="61"/>
    <n v="703412"/>
    <n v="0"/>
    <n v="0"/>
    <n v="-703412"/>
    <n v="-703412"/>
    <n v="3"/>
    <s v="35"/>
  </r>
  <r>
    <n v="1285"/>
    <x v="4"/>
    <m/>
    <x v="11"/>
    <m/>
    <x v="5"/>
    <x v="3"/>
    <s v="07 EFICIENCIA GUBERNAMENTAL PARA LA POBLACIÓN"/>
    <m/>
    <m/>
    <m/>
    <x v="1"/>
    <x v="10"/>
    <x v="24"/>
    <n v="1482000"/>
    <n v="1482000"/>
    <n v="1482000"/>
    <n v="0"/>
    <n v="0"/>
    <n v="3"/>
    <s v="33"/>
  </r>
  <r>
    <n v="1286"/>
    <x v="4"/>
    <m/>
    <x v="11"/>
    <m/>
    <x v="5"/>
    <x v="3"/>
    <s v="07 EFICIENCIA GUBERNAMENTAL PARA LA POBLACIÓN"/>
    <m/>
    <m/>
    <m/>
    <x v="1"/>
    <x v="8"/>
    <x v="22"/>
    <n v="550000"/>
    <n v="550000"/>
    <n v="550000"/>
    <n v="0"/>
    <n v="0"/>
    <n v="3"/>
    <s v="38"/>
  </r>
  <r>
    <n v="1287"/>
    <x v="4"/>
    <m/>
    <x v="11"/>
    <m/>
    <x v="6"/>
    <x v="4"/>
    <s v="08 GESTIÓN INTERNA EFICIENTE"/>
    <m/>
    <m/>
    <m/>
    <x v="0"/>
    <x v="0"/>
    <x v="0"/>
    <n v="47720"/>
    <n v="47720"/>
    <n v="28632"/>
    <n v="0"/>
    <n v="-19088"/>
    <n v="2"/>
    <s v="21"/>
  </r>
  <r>
    <n v="1288"/>
    <x v="4"/>
    <m/>
    <x v="11"/>
    <m/>
    <x v="6"/>
    <x v="4"/>
    <s v="08 GESTIÓN INTERNA EFICIENTE"/>
    <m/>
    <m/>
    <m/>
    <x v="0"/>
    <x v="0"/>
    <x v="1"/>
    <n v="1128"/>
    <n v="1128"/>
    <n v="1128"/>
    <n v="0"/>
    <n v="0"/>
    <n v="2"/>
    <s v="21"/>
  </r>
  <r>
    <n v="1289"/>
    <x v="4"/>
    <m/>
    <x v="11"/>
    <m/>
    <x v="6"/>
    <x v="4"/>
    <s v="08 GESTIÓN INTERNA EFICIENTE"/>
    <m/>
    <m/>
    <m/>
    <x v="1"/>
    <x v="14"/>
    <x v="61"/>
    <n v="75320"/>
    <n v="0"/>
    <n v="0"/>
    <n v="-75320"/>
    <n v="-75320"/>
    <n v="3"/>
    <s v="35"/>
  </r>
  <r>
    <n v="1290"/>
    <x v="4"/>
    <m/>
    <x v="11"/>
    <m/>
    <x v="6"/>
    <x v="4"/>
    <s v="08 GESTIÓN INTERNA EFICIENTE"/>
    <m/>
    <m/>
    <m/>
    <x v="1"/>
    <x v="8"/>
    <x v="22"/>
    <n v="3000000"/>
    <n v="3000000"/>
    <n v="0"/>
    <n v="0"/>
    <n v="-3000000"/>
    <n v="3"/>
    <s v="38"/>
  </r>
  <r>
    <n v="1291"/>
    <x v="4"/>
    <m/>
    <x v="12"/>
    <s v="PROTECCIÓN CIVIL Y BOMBEROS"/>
    <x v="7"/>
    <x v="5"/>
    <s v="09 GESTIÓN INTEGRAL DE RIESGO DE DESASTRE PARA EL MUNICIPIO DE ZAPOPAN"/>
    <m/>
    <m/>
    <m/>
    <x v="0"/>
    <x v="0"/>
    <x v="0"/>
    <n v="99598.388000000006"/>
    <n v="99598.388000000006"/>
    <n v="59759.032800000001"/>
    <n v="0"/>
    <n v="-39839.355200000005"/>
    <n v="2"/>
    <s v="21"/>
  </r>
  <r>
    <n v="1292"/>
    <x v="4"/>
    <m/>
    <x v="12"/>
    <s v="PROTECCIÓN CIVIL Y BOMBEROS"/>
    <x v="7"/>
    <x v="5"/>
    <s v="09 GESTIÓN INTEGRAL DE RIESGO DE DESASTRE PARA EL MUNICIPIO DE ZAPOPAN"/>
    <m/>
    <m/>
    <m/>
    <x v="0"/>
    <x v="0"/>
    <x v="34"/>
    <n v="1600"/>
    <n v="1600"/>
    <n v="1600"/>
    <n v="0"/>
    <n v="0"/>
    <n v="2"/>
    <s v="21"/>
  </r>
  <r>
    <n v="1293"/>
    <x v="4"/>
    <m/>
    <x v="12"/>
    <s v="PROTECCIÓN CIVIL Y BOMBEROS"/>
    <x v="7"/>
    <x v="5"/>
    <s v="09 GESTIÓN INTEGRAL DE RIESGO DE DESASTRE PARA EL MUNICIPIO DE ZAPOPAN"/>
    <m/>
    <m/>
    <m/>
    <x v="0"/>
    <x v="0"/>
    <x v="1"/>
    <n v="9985.6"/>
    <n v="9985.6"/>
    <n v="9985.6"/>
    <n v="0"/>
    <n v="0"/>
    <n v="2"/>
    <s v="21"/>
  </r>
  <r>
    <n v="1294"/>
    <x v="4"/>
    <m/>
    <x v="12"/>
    <s v="PROTECCIÓN CIVIL Y BOMBEROS"/>
    <x v="7"/>
    <x v="5"/>
    <s v="09 GESTIÓN INTEGRAL DE RIESGO DE DESASTRE PARA EL MUNICIPIO DE ZAPOPAN"/>
    <m/>
    <m/>
    <m/>
    <x v="0"/>
    <x v="0"/>
    <x v="11"/>
    <n v="17537.600000000002"/>
    <n v="17537.600000000002"/>
    <n v="5261.2800000000007"/>
    <n v="0"/>
    <n v="-12276.320000000002"/>
    <n v="2"/>
    <s v="21"/>
  </r>
  <r>
    <n v="1295"/>
    <x v="4"/>
    <m/>
    <x v="12"/>
    <s v="PROTECCIÓN CIVIL Y BOMBEROS"/>
    <x v="7"/>
    <x v="5"/>
    <s v="09 GESTIÓN INTEGRAL DE RIESGO DE DESASTRE PARA EL MUNICIPIO DE ZAPOPAN"/>
    <m/>
    <m/>
    <m/>
    <x v="0"/>
    <x v="0"/>
    <x v="38"/>
    <n v="228832.07200000004"/>
    <n v="228832.07200000004"/>
    <n v="228832.07200000004"/>
    <n v="0"/>
    <n v="0"/>
    <n v="2"/>
    <s v="21"/>
  </r>
  <r>
    <n v="1296"/>
    <x v="4"/>
    <m/>
    <x v="12"/>
    <s v="PROTECCIÓN CIVIL Y BOMBEROS"/>
    <x v="7"/>
    <x v="5"/>
    <s v="09 GESTIÓN INTEGRAL DE RIESGO DE DESASTRE PARA EL MUNICIPIO DE ZAPOPAN"/>
    <m/>
    <m/>
    <m/>
    <x v="0"/>
    <x v="0"/>
    <x v="82"/>
    <n v="3998"/>
    <n v="3998"/>
    <n v="3998"/>
    <n v="0"/>
    <n v="0"/>
    <n v="2"/>
    <s v="21"/>
  </r>
  <r>
    <n v="1297"/>
    <x v="4"/>
    <m/>
    <x v="12"/>
    <s v="PROTECCIÓN CIVIL Y BOMBEROS"/>
    <x v="7"/>
    <x v="5"/>
    <s v="09 GESTIÓN INTEGRAL DE RIESGO DE DESASTRE PARA EL MUNICIPIO DE ZAPOPAN"/>
    <m/>
    <m/>
    <m/>
    <x v="0"/>
    <x v="1"/>
    <x v="2"/>
    <n v="1000000"/>
    <n v="1000000"/>
    <n v="400000"/>
    <n v="0"/>
    <n v="-600000"/>
    <n v="2"/>
    <s v="22"/>
  </r>
  <r>
    <n v="1298"/>
    <x v="4"/>
    <m/>
    <x v="12"/>
    <s v="PROTECCIÓN CIVIL Y BOMBEROS"/>
    <x v="7"/>
    <x v="5"/>
    <s v="09 GESTIÓN INTEGRAL DE RIESGO DE DESASTRE PARA EL MUNICIPIO DE ZAPOPAN"/>
    <m/>
    <m/>
    <m/>
    <x v="0"/>
    <x v="1"/>
    <x v="40"/>
    <n v="20720"/>
    <n v="20720"/>
    <n v="20720"/>
    <n v="0"/>
    <n v="0"/>
    <n v="2"/>
    <s v="22"/>
  </r>
  <r>
    <n v="1299"/>
    <x v="4"/>
    <m/>
    <x v="12"/>
    <s v="PROTECCIÓN CIVIL Y BOMBEROS"/>
    <x v="7"/>
    <x v="5"/>
    <s v="09 GESTIÓN INTEGRAL DE RIESGO DE DESASTRE PARA EL MUNICIPIO DE ZAPOPAN"/>
    <m/>
    <m/>
    <m/>
    <x v="0"/>
    <x v="1"/>
    <x v="12"/>
    <n v="5293.96"/>
    <n v="5293.96"/>
    <n v="5293.96"/>
    <n v="0"/>
    <n v="0"/>
    <n v="2"/>
    <s v="22"/>
  </r>
  <r>
    <n v="1300"/>
    <x v="4"/>
    <m/>
    <x v="12"/>
    <s v="PROTECCIÓN CIVIL Y BOMBEROS"/>
    <x v="7"/>
    <x v="5"/>
    <s v="09 GESTIÓN INTEGRAL DE RIESGO DE DESASTRE PARA EL MUNICIPIO DE ZAPOPAN"/>
    <m/>
    <m/>
    <m/>
    <x v="0"/>
    <x v="2"/>
    <x v="42"/>
    <n v="28000"/>
    <n v="28000"/>
    <n v="16800"/>
    <n v="0"/>
    <n v="-11200"/>
    <n v="2"/>
    <s v="24"/>
  </r>
  <r>
    <n v="1301"/>
    <x v="4"/>
    <m/>
    <x v="12"/>
    <s v="PROTECCIÓN CIVIL Y BOMBEROS"/>
    <x v="7"/>
    <x v="5"/>
    <s v="09 GESTIÓN INTEGRAL DE RIESGO DE DESASTRE PARA EL MUNICIPIO DE ZAPOPAN"/>
    <m/>
    <m/>
    <m/>
    <x v="0"/>
    <x v="2"/>
    <x v="43"/>
    <n v="6000"/>
    <n v="6000"/>
    <n v="6000"/>
    <n v="0"/>
    <n v="0"/>
    <n v="2"/>
    <s v="24"/>
  </r>
  <r>
    <n v="1302"/>
    <x v="4"/>
    <m/>
    <x v="12"/>
    <s v="PROTECCIÓN CIVIL Y BOMBEROS"/>
    <x v="7"/>
    <x v="5"/>
    <s v="09 GESTIÓN INTEGRAL DE RIESGO DE DESASTRE PARA EL MUNICIPIO DE ZAPOPAN"/>
    <m/>
    <m/>
    <m/>
    <x v="0"/>
    <x v="2"/>
    <x v="44"/>
    <n v="18624"/>
    <n v="18624"/>
    <n v="18624"/>
    <n v="0"/>
    <n v="0"/>
    <n v="2"/>
    <s v="24"/>
  </r>
  <r>
    <n v="1303"/>
    <x v="4"/>
    <m/>
    <x v="12"/>
    <s v="PROTECCIÓN CIVIL Y BOMBEROS"/>
    <x v="7"/>
    <x v="5"/>
    <s v="09 GESTIÓN INTEGRAL DE RIESGO DE DESASTRE PARA EL MUNICIPIO DE ZAPOPAN"/>
    <m/>
    <m/>
    <m/>
    <x v="0"/>
    <x v="2"/>
    <x v="45"/>
    <n v="13392"/>
    <n v="13392"/>
    <n v="13392"/>
    <n v="0"/>
    <n v="0"/>
    <n v="2"/>
    <s v="24"/>
  </r>
  <r>
    <n v="1304"/>
    <x v="4"/>
    <m/>
    <x v="12"/>
    <s v="PROTECCIÓN CIVIL Y BOMBEROS"/>
    <x v="7"/>
    <x v="5"/>
    <s v="09 GESTIÓN INTEGRAL DE RIESGO DE DESASTRE PARA EL MUNICIPIO DE ZAPOPAN"/>
    <m/>
    <m/>
    <m/>
    <x v="0"/>
    <x v="2"/>
    <x v="3"/>
    <n v="113368"/>
    <n v="113368"/>
    <n v="113368"/>
    <n v="0"/>
    <n v="0"/>
    <n v="2"/>
    <s v="24"/>
  </r>
  <r>
    <n v="1305"/>
    <x v="4"/>
    <m/>
    <x v="12"/>
    <s v="PROTECCIÓN CIVIL Y BOMBEROS"/>
    <x v="7"/>
    <x v="5"/>
    <s v="09 GESTIÓN INTEGRAL DE RIESGO DE DESASTRE PARA EL MUNICIPIO DE ZAPOPAN"/>
    <m/>
    <m/>
    <m/>
    <x v="0"/>
    <x v="2"/>
    <x v="13"/>
    <n v="80480"/>
    <n v="80480"/>
    <n v="8048"/>
    <n v="0"/>
    <n v="-72432"/>
    <n v="2"/>
    <s v="24"/>
  </r>
  <r>
    <n v="1306"/>
    <x v="4"/>
    <m/>
    <x v="12"/>
    <s v="PROTECCIÓN CIVIL Y BOMBEROS"/>
    <x v="7"/>
    <x v="5"/>
    <s v="09 GESTIÓN INTEGRAL DE RIESGO DE DESASTRE PARA EL MUNICIPIO DE ZAPOPAN"/>
    <m/>
    <m/>
    <m/>
    <x v="0"/>
    <x v="2"/>
    <x v="83"/>
    <n v="20000"/>
    <n v="20000"/>
    <n v="20000"/>
    <n v="0"/>
    <n v="0"/>
    <n v="2"/>
    <s v="24"/>
  </r>
  <r>
    <n v="1307"/>
    <x v="4"/>
    <m/>
    <x v="12"/>
    <s v="PROTECCIÓN CIVIL Y BOMBEROS"/>
    <x v="7"/>
    <x v="5"/>
    <s v="09 GESTIÓN INTEGRAL DE RIESGO DE DESASTRE PARA EL MUNICIPIO DE ZAPOPAN"/>
    <m/>
    <m/>
    <m/>
    <x v="0"/>
    <x v="2"/>
    <x v="14"/>
    <n v="40272"/>
    <n v="40272"/>
    <n v="40272"/>
    <n v="0"/>
    <n v="0"/>
    <n v="2"/>
    <s v="24"/>
  </r>
  <r>
    <n v="1308"/>
    <x v="4"/>
    <m/>
    <x v="12"/>
    <s v="PROTECCIÓN CIVIL Y BOMBEROS"/>
    <x v="7"/>
    <x v="5"/>
    <s v="09 GESTIÓN INTEGRAL DE RIESGO DE DESASTRE PARA EL MUNICIPIO DE ZAPOPAN"/>
    <m/>
    <m/>
    <m/>
    <x v="0"/>
    <x v="17"/>
    <x v="84"/>
    <n v="12000"/>
    <n v="12000"/>
    <n v="12000"/>
    <n v="0"/>
    <n v="0"/>
    <n v="2"/>
    <s v="25"/>
  </r>
  <r>
    <n v="1309"/>
    <x v="4"/>
    <m/>
    <x v="12"/>
    <s v="PROTECCIÓN CIVIL Y BOMBEROS"/>
    <x v="7"/>
    <x v="5"/>
    <s v="09 GESTIÓN INTEGRAL DE RIESGO DE DESASTRE PARA EL MUNICIPIO DE ZAPOPAN"/>
    <m/>
    <m/>
    <m/>
    <x v="0"/>
    <x v="17"/>
    <x v="46"/>
    <n v="84400.3"/>
    <n v="84400.3"/>
    <n v="84400.3"/>
    <n v="0"/>
    <n v="0"/>
    <n v="2"/>
    <s v="25"/>
  </r>
  <r>
    <n v="1310"/>
    <x v="4"/>
    <m/>
    <x v="12"/>
    <s v="PROTECCIÓN CIVIL Y BOMBEROS"/>
    <x v="7"/>
    <x v="5"/>
    <s v="09 GESTIÓN INTEGRAL DE RIESGO DE DESASTRE PARA EL MUNICIPIO DE ZAPOPAN"/>
    <m/>
    <m/>
    <m/>
    <x v="0"/>
    <x v="17"/>
    <x v="47"/>
    <n v="82332.536000000007"/>
    <n v="82332.536000000007"/>
    <n v="82332.536000000007"/>
    <n v="0"/>
    <n v="0"/>
    <n v="2"/>
    <s v="25"/>
  </r>
  <r>
    <n v="1311"/>
    <x v="4"/>
    <m/>
    <x v="12"/>
    <s v="PROTECCIÓN CIVIL Y BOMBEROS"/>
    <x v="7"/>
    <x v="5"/>
    <s v="09 GESTIÓN INTEGRAL DE RIESGO DE DESASTRE PARA EL MUNICIPIO DE ZAPOPAN"/>
    <m/>
    <m/>
    <m/>
    <x v="0"/>
    <x v="17"/>
    <x v="49"/>
    <n v="50850.8"/>
    <n v="50850.8"/>
    <n v="50850.8"/>
    <n v="0"/>
    <n v="0"/>
    <n v="2"/>
    <s v="25"/>
  </r>
  <r>
    <n v="1312"/>
    <x v="4"/>
    <m/>
    <x v="12"/>
    <s v="PROTECCIÓN CIVIL Y BOMBEROS"/>
    <x v="7"/>
    <x v="5"/>
    <s v="09 GESTIÓN INTEGRAL DE RIESGO DE DESASTRE PARA EL MUNICIPIO DE ZAPOPAN"/>
    <m/>
    <m/>
    <m/>
    <x v="0"/>
    <x v="17"/>
    <x v="85"/>
    <n v="20000"/>
    <n v="20000"/>
    <n v="20000"/>
    <n v="0"/>
    <n v="0"/>
    <n v="2"/>
    <s v="25"/>
  </r>
  <r>
    <n v="1313"/>
    <x v="4"/>
    <m/>
    <x v="12"/>
    <s v="PROTECCIÓN CIVIL Y BOMBEROS"/>
    <x v="7"/>
    <x v="5"/>
    <s v="09 GESTIÓN INTEGRAL DE RIESGO DE DESASTRE PARA EL MUNICIPIO DE ZAPOPAN"/>
    <m/>
    <m/>
    <m/>
    <x v="0"/>
    <x v="18"/>
    <x v="50"/>
    <n v="142465.60000000001"/>
    <n v="142465.60000000001"/>
    <n v="113972.48000000001"/>
    <n v="0"/>
    <n v="-28493.119999999995"/>
    <n v="2"/>
    <s v="26"/>
  </r>
  <r>
    <n v="1314"/>
    <x v="4"/>
    <m/>
    <x v="12"/>
    <s v="PROTECCIÓN CIVIL Y BOMBEROS"/>
    <x v="7"/>
    <x v="5"/>
    <s v="09 GESTIÓN INTEGRAL DE RIESGO DE DESASTRE PARA EL MUNICIPIO DE ZAPOPAN"/>
    <m/>
    <m/>
    <m/>
    <x v="0"/>
    <x v="6"/>
    <x v="76"/>
    <n v="60000"/>
    <n v="60000"/>
    <n v="60000"/>
    <n v="0"/>
    <n v="0"/>
    <n v="2"/>
    <s v="27"/>
  </r>
  <r>
    <n v="1315"/>
    <x v="4"/>
    <m/>
    <x v="12"/>
    <s v="PROTECCIÓN CIVIL Y BOMBEROS"/>
    <x v="7"/>
    <x v="5"/>
    <s v="09 GESTIÓN INTEGRAL DE RIESGO DE DESASTRE PARA EL MUNICIPIO DE ZAPOPAN"/>
    <m/>
    <m/>
    <m/>
    <x v="0"/>
    <x v="6"/>
    <x v="51"/>
    <n v="2000000"/>
    <n v="2000000"/>
    <n v="20000"/>
    <n v="0"/>
    <n v="-1980000"/>
    <n v="2"/>
    <s v="27"/>
  </r>
  <r>
    <n v="1316"/>
    <x v="4"/>
    <m/>
    <x v="12"/>
    <s v="PROTECCIÓN CIVIL Y BOMBEROS"/>
    <x v="7"/>
    <x v="5"/>
    <s v="09 GESTIÓN INTEGRAL DE RIESGO DE DESASTRE PARA EL MUNICIPIO DE ZAPOPAN"/>
    <m/>
    <m/>
    <m/>
    <x v="0"/>
    <x v="6"/>
    <x v="52"/>
    <n v="31844.640000000003"/>
    <n v="31844.640000000003"/>
    <n v="3184.4640000000004"/>
    <n v="0"/>
    <n v="-28660.176000000003"/>
    <n v="2"/>
    <s v="27"/>
  </r>
  <r>
    <n v="1317"/>
    <x v="4"/>
    <m/>
    <x v="12"/>
    <s v="PROTECCIÓN CIVIL Y BOMBEROS"/>
    <x v="7"/>
    <x v="5"/>
    <s v="09 GESTIÓN INTEGRAL DE RIESGO DE DESASTRE PARA EL MUNICIPIO DE ZAPOPAN"/>
    <m/>
    <m/>
    <m/>
    <x v="0"/>
    <x v="6"/>
    <x v="15"/>
    <n v="8000"/>
    <n v="8000"/>
    <n v="8000"/>
    <n v="0"/>
    <n v="0"/>
    <n v="2"/>
    <s v="27"/>
  </r>
  <r>
    <n v="1318"/>
    <x v="4"/>
    <m/>
    <x v="12"/>
    <s v="PROTECCIÓN CIVIL Y BOMBEROS"/>
    <x v="7"/>
    <x v="5"/>
    <s v="09 GESTIÓN INTEGRAL DE RIESGO DE DESASTRE PARA EL MUNICIPIO DE ZAPOPAN"/>
    <m/>
    <m/>
    <m/>
    <x v="0"/>
    <x v="6"/>
    <x v="16"/>
    <n v="17554.768"/>
    <n v="17554.768"/>
    <n v="17554.768"/>
    <n v="0"/>
    <n v="0"/>
    <n v="2"/>
    <s v="27"/>
  </r>
  <r>
    <n v="1319"/>
    <x v="4"/>
    <m/>
    <x v="12"/>
    <s v="PROTECCIÓN CIVIL Y BOMBEROS"/>
    <x v="7"/>
    <x v="5"/>
    <s v="09 GESTIÓN INTEGRAL DE RIESGO DE DESASTRE PARA EL MUNICIPIO DE ZAPOPAN"/>
    <m/>
    <m/>
    <m/>
    <x v="0"/>
    <x v="3"/>
    <x v="54"/>
    <n v="244709.96400000004"/>
    <n v="244709.96400000004"/>
    <n v="24470.996400000004"/>
    <n v="0"/>
    <n v="-220238.96760000003"/>
    <n v="2"/>
    <s v="29"/>
  </r>
  <r>
    <n v="1320"/>
    <x v="4"/>
    <m/>
    <x v="12"/>
    <s v="PROTECCIÓN CIVIL Y BOMBEROS"/>
    <x v="7"/>
    <x v="5"/>
    <s v="09 GESTIÓN INTEGRAL DE RIESGO DE DESASTRE PARA EL MUNICIPIO DE ZAPOPAN"/>
    <m/>
    <m/>
    <m/>
    <x v="0"/>
    <x v="3"/>
    <x v="4"/>
    <n v="30000"/>
    <n v="30000"/>
    <n v="15000"/>
    <n v="0"/>
    <n v="-15000"/>
    <n v="2"/>
    <s v="29"/>
  </r>
  <r>
    <n v="1321"/>
    <x v="4"/>
    <m/>
    <x v="12"/>
    <s v="PROTECCIÓN CIVIL Y BOMBEROS"/>
    <x v="7"/>
    <x v="5"/>
    <s v="09 GESTIÓN INTEGRAL DE RIESGO DE DESASTRE PARA EL MUNICIPIO DE ZAPOPAN"/>
    <m/>
    <m/>
    <m/>
    <x v="0"/>
    <x v="3"/>
    <x v="5"/>
    <n v="58718.69200000001"/>
    <n v="58718.69200000001"/>
    <n v="23487.476800000004"/>
    <n v="0"/>
    <n v="-35231.215200000006"/>
    <n v="2"/>
    <s v="29"/>
  </r>
  <r>
    <n v="1322"/>
    <x v="4"/>
    <m/>
    <x v="12"/>
    <s v="PROTECCIÓN CIVIL Y BOMBEROS"/>
    <x v="7"/>
    <x v="5"/>
    <s v="09 GESTIÓN INTEGRAL DE RIESGO DE DESASTRE PARA EL MUNICIPIO DE ZAPOPAN"/>
    <m/>
    <m/>
    <m/>
    <x v="0"/>
    <x v="3"/>
    <x v="6"/>
    <n v="187953.264"/>
    <n v="187953.264"/>
    <n v="37590.652800000003"/>
    <n v="0"/>
    <n v="-150362.61119999998"/>
    <n v="2"/>
    <s v="29"/>
  </r>
  <r>
    <n v="1323"/>
    <x v="4"/>
    <m/>
    <x v="12"/>
    <s v="PROTECCIÓN CIVIL Y BOMBEROS"/>
    <x v="7"/>
    <x v="5"/>
    <s v="09 GESTIÓN INTEGRAL DE RIESGO DE DESASTRE PARA EL MUNICIPIO DE ZAPOPAN"/>
    <m/>
    <m/>
    <m/>
    <x v="0"/>
    <x v="3"/>
    <x v="7"/>
    <n v="82834"/>
    <n v="82834"/>
    <n v="8283.4"/>
    <n v="0"/>
    <n v="-74550.600000000006"/>
    <n v="2"/>
    <s v="29"/>
  </r>
  <r>
    <n v="1324"/>
    <x v="4"/>
    <m/>
    <x v="12"/>
    <s v="PROTECCIÓN CIVIL Y BOMBEROS"/>
    <x v="7"/>
    <x v="5"/>
    <s v="09 GESTIÓN INTEGRAL DE RIESGO DE DESASTRE PARA EL MUNICIPIO DE ZAPOPAN"/>
    <m/>
    <m/>
    <m/>
    <x v="0"/>
    <x v="3"/>
    <x v="55"/>
    <n v="48000"/>
    <n v="48000"/>
    <n v="4800"/>
    <n v="0"/>
    <n v="-43200"/>
    <n v="2"/>
    <s v="29"/>
  </r>
  <r>
    <n v="1325"/>
    <x v="4"/>
    <m/>
    <x v="12"/>
    <s v="PROTECCIÓN CIVIL Y BOMBEROS"/>
    <x v="7"/>
    <x v="5"/>
    <s v="09 GESTIÓN INTEGRAL DE RIESGO DE DESASTRE PARA EL MUNICIPIO DE ZAPOPAN"/>
    <m/>
    <m/>
    <m/>
    <x v="0"/>
    <x v="3"/>
    <x v="86"/>
    <n v="17822.688000000002"/>
    <n v="17822.688000000002"/>
    <n v="17822.688000000002"/>
    <n v="0"/>
    <n v="0"/>
    <n v="2"/>
    <s v="29"/>
  </r>
  <r>
    <n v="1326"/>
    <x v="4"/>
    <m/>
    <x v="12"/>
    <s v="PROTECCIÓN CIVIL Y BOMBEROS"/>
    <x v="7"/>
    <x v="5"/>
    <s v="09 GESTIÓN INTEGRAL DE RIESGO DE DESASTRE PARA EL MUNICIPIO DE ZAPOPAN"/>
    <m/>
    <m/>
    <m/>
    <x v="1"/>
    <x v="4"/>
    <x v="87"/>
    <n v="3286"/>
    <n v="3286"/>
    <n v="3286"/>
    <n v="0"/>
    <n v="0"/>
    <n v="3"/>
    <s v="31"/>
  </r>
  <r>
    <n v="1327"/>
    <x v="4"/>
    <m/>
    <x v="12"/>
    <s v="PROTECCIÓN CIVIL Y BOMBEROS"/>
    <x v="7"/>
    <x v="5"/>
    <s v="09 GESTIÓN INTEGRAL DE RIESGO DE DESASTRE PARA EL MUNICIPIO DE ZAPOPAN"/>
    <m/>
    <m/>
    <m/>
    <x v="1"/>
    <x v="10"/>
    <x v="58"/>
    <n v="1000000"/>
    <n v="1000000"/>
    <n v="500000"/>
    <n v="0"/>
    <n v="-500000"/>
    <n v="3"/>
    <s v="33"/>
  </r>
  <r>
    <n v="1328"/>
    <x v="4"/>
    <m/>
    <x v="12"/>
    <s v="PROTECCIÓN CIVIL Y BOMBEROS"/>
    <x v="7"/>
    <x v="5"/>
    <s v="09 GESTIÓN INTEGRAL DE RIESGO DE DESASTRE PARA EL MUNICIPIO DE ZAPOPAN"/>
    <m/>
    <m/>
    <m/>
    <x v="1"/>
    <x v="8"/>
    <x v="22"/>
    <n v="380000"/>
    <n v="380000"/>
    <n v="380000"/>
    <n v="0"/>
    <n v="0"/>
    <n v="3"/>
    <s v="38"/>
  </r>
  <r>
    <n v="1329"/>
    <x v="4"/>
    <m/>
    <x v="12"/>
    <s v="PROTECCIÓN CIVIL Y BOMBEROS"/>
    <x v="7"/>
    <x v="5"/>
    <s v="09 GESTIÓN INTEGRAL DE RIESGO DE DESASTRE PARA EL MUNICIPIO DE ZAPOPAN"/>
    <m/>
    <m/>
    <m/>
    <x v="0"/>
    <x v="3"/>
    <x v="55"/>
    <n v="100000"/>
    <n v="100000"/>
    <n v="10000"/>
    <n v="0"/>
    <n v="-90000"/>
    <n v="2"/>
    <s v="29"/>
  </r>
  <r>
    <n v="1330"/>
    <x v="4"/>
    <m/>
    <x v="12"/>
    <s v="PROTECCIÓN CIVIL Y BOMBEROS"/>
    <x v="7"/>
    <x v="5"/>
    <s v="09 GESTIÓN INTEGRAL DE RIESGO DE DESASTRE PARA EL MUNICIPIO DE ZAPOPAN"/>
    <m/>
    <m/>
    <m/>
    <x v="0"/>
    <x v="2"/>
    <x v="13"/>
    <n v="40000"/>
    <n v="40000"/>
    <n v="4000"/>
    <n v="0"/>
    <n v="-36000"/>
    <n v="2"/>
    <s v="24"/>
  </r>
  <r>
    <n v="1331"/>
    <x v="4"/>
    <m/>
    <x v="12"/>
    <s v="PROTECCIÓN CIVIL Y BOMBEROS"/>
    <x v="7"/>
    <x v="5"/>
    <s v="09 GESTIÓN INTEGRAL DE RIESGO DE DESASTRE PARA EL MUNICIPIO DE ZAPOPAN"/>
    <m/>
    <m/>
    <m/>
    <x v="1"/>
    <x v="7"/>
    <x v="17"/>
    <n v="80000"/>
    <n v="80000"/>
    <n v="80000"/>
    <n v="0"/>
    <n v="0"/>
    <n v="3"/>
    <s v="32"/>
  </r>
  <r>
    <n v="1332"/>
    <x v="4"/>
    <m/>
    <x v="12"/>
    <s v="PROTECCIÓN CIVIL Y BOMBEROS"/>
    <x v="7"/>
    <x v="5"/>
    <s v="09 GESTIÓN INTEGRAL DE RIESGO DE DESASTRE PARA EL MUNICIPIO DE ZAPOPAN"/>
    <m/>
    <m/>
    <m/>
    <x v="0"/>
    <x v="1"/>
    <x v="2"/>
    <n v="362880"/>
    <n v="362880"/>
    <n v="145152"/>
    <n v="0"/>
    <n v="-217728"/>
    <n v="2"/>
    <s v="22"/>
  </r>
  <r>
    <n v="1333"/>
    <x v="4"/>
    <m/>
    <x v="12"/>
    <s v="PROTECCIÓN CIVIL Y BOMBEROS"/>
    <x v="7"/>
    <x v="5"/>
    <s v="09 GESTIÓN INTEGRAL DE RIESGO DE DESASTRE PARA EL MUNICIPIO DE ZAPOPAN"/>
    <m/>
    <m/>
    <m/>
    <x v="0"/>
    <x v="6"/>
    <x v="51"/>
    <n v="1641250.9"/>
    <n v="1641250.9"/>
    <n v="16412.508999999998"/>
    <n v="0"/>
    <n v="-1624838.3909999998"/>
    <n v="2"/>
    <s v="27"/>
  </r>
  <r>
    <n v="1334"/>
    <x v="4"/>
    <m/>
    <x v="12"/>
    <s v="PROTECCIÓN CIVIL Y BOMBEROS"/>
    <x v="7"/>
    <x v="5"/>
    <s v="09 GESTIÓN INTEGRAL DE RIESGO DE DESASTRE PARA EL MUNICIPIO DE ZAPOPAN"/>
    <m/>
    <m/>
    <m/>
    <x v="0"/>
    <x v="3"/>
    <x v="54"/>
    <n v="27000"/>
    <n v="27000"/>
    <n v="27000"/>
    <n v="0"/>
    <n v="0"/>
    <n v="2"/>
    <s v="29"/>
  </r>
  <r>
    <n v="1351"/>
    <x v="4"/>
    <m/>
    <x v="12"/>
    <s v="02 JEFATURA DE GABINETE"/>
    <x v="7"/>
    <x v="5"/>
    <s v="09 GESTIÓN INTEGRAL DE RIESGO DE DESASTRE PARA EL MUNICIPIO DE ZAPOPAN"/>
    <m/>
    <s v="801 KIDZANIA"/>
    <s v="Kidzania"/>
    <x v="1"/>
    <x v="10"/>
    <x v="24"/>
    <n v="1500000"/>
    <n v="1500000"/>
    <n v="1500000"/>
    <n v="0"/>
    <n v="0"/>
    <n v="3"/>
    <s v="33"/>
  </r>
  <r>
    <n v="1378"/>
    <x v="4"/>
    <m/>
    <x v="12"/>
    <s v="PROTECCIÓN CIVIL Y BOMBEROS"/>
    <x v="7"/>
    <x v="5"/>
    <s v="09 GESTIÓN INTEGRAL DE RIESGO DE DESASTRE PARA EL MUNICIPIO DE ZAPOPAN"/>
    <m/>
    <m/>
    <s v="PREVISIONES"/>
    <x v="5"/>
    <x v="26"/>
    <x v="88"/>
    <n v="0"/>
    <n v="1000000"/>
    <n v="1000000"/>
    <n v="1000000"/>
    <n v="1000000"/>
    <n v="7"/>
    <s v="79"/>
  </r>
  <r>
    <n v="373"/>
    <x v="5"/>
    <m/>
    <x v="13"/>
    <s v="TESORERÍA"/>
    <x v="5"/>
    <x v="4"/>
    <s v="10 CATASTRO"/>
    <m/>
    <m/>
    <m/>
    <x v="1"/>
    <x v="10"/>
    <x v="24"/>
    <n v="1168316.97"/>
    <n v="1168316.97"/>
    <n v="1168316.97"/>
    <n v="0"/>
    <n v="0"/>
    <n v="3"/>
    <s v="33"/>
  </r>
  <r>
    <n v="366"/>
    <x v="5"/>
    <m/>
    <x v="14"/>
    <s v="TESORERÍA"/>
    <x v="8"/>
    <x v="4"/>
    <s v="11 INGRESOS"/>
    <m/>
    <m/>
    <s v="UNIFORMES INGRESOS"/>
    <x v="0"/>
    <x v="6"/>
    <x v="76"/>
    <n v="150000"/>
    <n v="150000"/>
    <n v="150000"/>
    <n v="0"/>
    <n v="0"/>
    <n v="2"/>
    <s v="27"/>
  </r>
  <r>
    <n v="378"/>
    <x v="5"/>
    <m/>
    <x v="13"/>
    <s v="TESORERÍA"/>
    <x v="8"/>
    <x v="4"/>
    <s v="11 INGRESOS"/>
    <m/>
    <m/>
    <m/>
    <x v="1"/>
    <x v="13"/>
    <x v="31"/>
    <n v="88740"/>
    <n v="88740"/>
    <n v="88740"/>
    <n v="0"/>
    <n v="0"/>
    <n v="3"/>
    <s v="34"/>
  </r>
  <r>
    <n v="386"/>
    <x v="5"/>
    <m/>
    <x v="13"/>
    <s v="TESORERÍA"/>
    <x v="8"/>
    <x v="4"/>
    <s v="11 INGRESOS"/>
    <m/>
    <m/>
    <m/>
    <x v="1"/>
    <x v="8"/>
    <x v="22"/>
    <n v="5700"/>
    <n v="5700"/>
    <n v="5700"/>
    <n v="0"/>
    <n v="0"/>
    <n v="3"/>
    <s v="38"/>
  </r>
  <r>
    <n v="387"/>
    <x v="5"/>
    <m/>
    <x v="13"/>
    <s v="TESORERÍA"/>
    <x v="8"/>
    <x v="4"/>
    <s v="11 INGRESOS"/>
    <m/>
    <m/>
    <m/>
    <x v="1"/>
    <x v="20"/>
    <x v="80"/>
    <n v="315176.64"/>
    <n v="315176.64"/>
    <n v="315176.64"/>
    <n v="0"/>
    <n v="0"/>
    <n v="3"/>
    <s v="39"/>
  </r>
  <r>
    <n v="362"/>
    <x v="5"/>
    <m/>
    <x v="13"/>
    <s v="TESORERÍA"/>
    <x v="8"/>
    <x v="4"/>
    <s v="12 CONTABILIDAD Y EGRESOS"/>
    <m/>
    <m/>
    <s v="CAPACITACIÓN"/>
    <x v="1"/>
    <x v="10"/>
    <x v="58"/>
    <n v="300000"/>
    <n v="300000"/>
    <n v="300000"/>
    <n v="0"/>
    <n v="0"/>
    <n v="3"/>
    <s v="33"/>
  </r>
  <r>
    <n v="363"/>
    <x v="5"/>
    <m/>
    <x v="13"/>
    <s v="TESORERÍA"/>
    <x v="8"/>
    <x v="4"/>
    <s v="12 CONTABILIDAD Y EGRESOS"/>
    <m/>
    <m/>
    <m/>
    <x v="0"/>
    <x v="0"/>
    <x v="0"/>
    <n v="669868.81999999995"/>
    <n v="669868.81999999995"/>
    <n v="669868.81999999995"/>
    <n v="0"/>
    <n v="0"/>
    <n v="2"/>
    <s v="21"/>
  </r>
  <r>
    <n v="364"/>
    <x v="5"/>
    <m/>
    <x v="13"/>
    <s v="TESORERÍA"/>
    <x v="8"/>
    <x v="4"/>
    <s v="12 CONTABILIDAD Y EGRESOS"/>
    <m/>
    <m/>
    <m/>
    <x v="0"/>
    <x v="0"/>
    <x v="1"/>
    <n v="34284.44"/>
    <n v="34284.44"/>
    <n v="34284.44"/>
    <n v="0"/>
    <n v="0"/>
    <n v="2"/>
    <s v="21"/>
  </r>
  <r>
    <n v="365"/>
    <x v="5"/>
    <m/>
    <x v="13"/>
    <s v="TESORERÍA"/>
    <x v="8"/>
    <x v="4"/>
    <s v="12 CONTABILIDAD Y EGRESOS"/>
    <m/>
    <m/>
    <m/>
    <x v="0"/>
    <x v="0"/>
    <x v="11"/>
    <n v="96756"/>
    <n v="96756"/>
    <n v="29026.799999999999"/>
    <n v="0"/>
    <n v="-67729.2"/>
    <n v="2"/>
    <s v="21"/>
  </r>
  <r>
    <n v="367"/>
    <x v="5"/>
    <m/>
    <x v="13"/>
    <s v="TESORERÍA"/>
    <x v="8"/>
    <x v="4"/>
    <s v="12 CONTABILIDAD Y EGRESOS"/>
    <m/>
    <m/>
    <m/>
    <x v="0"/>
    <x v="3"/>
    <x v="54"/>
    <n v="1240.01"/>
    <n v="1240.01"/>
    <n v="1240.01"/>
    <n v="0"/>
    <n v="0"/>
    <n v="2"/>
    <s v="29"/>
  </r>
  <r>
    <n v="368"/>
    <x v="5"/>
    <m/>
    <x v="13"/>
    <s v="TESORERÍA"/>
    <x v="8"/>
    <x v="4"/>
    <s v="12 CONTABILIDAD Y EGRESOS"/>
    <m/>
    <m/>
    <m/>
    <x v="0"/>
    <x v="3"/>
    <x v="4"/>
    <n v="184"/>
    <n v="184"/>
    <n v="184"/>
    <n v="0"/>
    <n v="0"/>
    <n v="2"/>
    <s v="29"/>
  </r>
  <r>
    <n v="369"/>
    <x v="5"/>
    <m/>
    <x v="13"/>
    <s v="TESORERÍA"/>
    <x v="8"/>
    <x v="4"/>
    <s v="12 CONTABILIDAD Y EGRESOS"/>
    <m/>
    <m/>
    <m/>
    <x v="0"/>
    <x v="3"/>
    <x v="5"/>
    <n v="109"/>
    <n v="109"/>
    <n v="109"/>
    <n v="0"/>
    <n v="0"/>
    <n v="2"/>
    <s v="29"/>
  </r>
  <r>
    <n v="370"/>
    <x v="5"/>
    <m/>
    <x v="13"/>
    <s v="TESORERÍA"/>
    <x v="8"/>
    <x v="4"/>
    <s v="12 CONTABILIDAD Y EGRESOS"/>
    <m/>
    <m/>
    <m/>
    <x v="1"/>
    <x v="4"/>
    <x v="8"/>
    <n v="846"/>
    <n v="846"/>
    <n v="846"/>
    <n v="0"/>
    <n v="0"/>
    <n v="3"/>
    <s v="31"/>
  </r>
  <r>
    <n v="371"/>
    <x v="5"/>
    <m/>
    <x v="13"/>
    <s v="TESORERÍA"/>
    <x v="8"/>
    <x v="4"/>
    <s v="12 CONTABILIDAD Y EGRESOS"/>
    <m/>
    <m/>
    <s v="RECUPERACIÓN ISR"/>
    <x v="1"/>
    <x v="10"/>
    <x v="78"/>
    <n v="58176454.280000001"/>
    <n v="58176454.280000001"/>
    <n v="58176454.280000001"/>
    <n v="0"/>
    <n v="0"/>
    <n v="3"/>
    <s v="33"/>
  </r>
  <r>
    <n v="372"/>
    <x v="5"/>
    <m/>
    <x v="13"/>
    <s v="TESORERÍA"/>
    <x v="8"/>
    <x v="4"/>
    <s v="12 CONTABILIDAD Y EGRESOS"/>
    <m/>
    <m/>
    <m/>
    <x v="1"/>
    <x v="10"/>
    <x v="23"/>
    <n v="502889.2"/>
    <n v="502889.2"/>
    <n v="502889.2"/>
    <n v="0"/>
    <n v="0"/>
    <n v="3"/>
    <s v="33"/>
  </r>
  <r>
    <n v="374"/>
    <x v="5"/>
    <m/>
    <x v="13"/>
    <s v="TESORERÍA"/>
    <x v="8"/>
    <x v="4"/>
    <s v="12 CONTABILIDAD Y EGRESOS"/>
    <m/>
    <m/>
    <m/>
    <x v="1"/>
    <x v="13"/>
    <x v="89"/>
    <n v="7028428.1400000006"/>
    <n v="7028428.1400000006"/>
    <n v="7028428.1400000006"/>
    <n v="0"/>
    <n v="0"/>
    <n v="3"/>
    <s v="34"/>
  </r>
  <r>
    <n v="375"/>
    <x v="5"/>
    <m/>
    <x v="13"/>
    <s v="TESORERÍA"/>
    <x v="8"/>
    <x v="4"/>
    <s v="12 CONTABILIDAD Y EGRESOS"/>
    <m/>
    <m/>
    <m/>
    <x v="1"/>
    <x v="13"/>
    <x v="90"/>
    <n v="8241597"/>
    <n v="8241597"/>
    <n v="8241597"/>
    <n v="0"/>
    <n v="0"/>
    <n v="3"/>
    <s v="34"/>
  </r>
  <r>
    <n v="376"/>
    <x v="5"/>
    <m/>
    <x v="13"/>
    <s v="TESORERÍA"/>
    <x v="8"/>
    <x v="4"/>
    <s v="12 CONTABILIDAD Y EGRESOS"/>
    <m/>
    <m/>
    <m/>
    <x v="1"/>
    <x v="13"/>
    <x v="91"/>
    <n v="1841197.53"/>
    <n v="1841197.53"/>
    <n v="1841197.53"/>
    <n v="0"/>
    <n v="0"/>
    <n v="3"/>
    <s v="34"/>
  </r>
  <r>
    <n v="377"/>
    <x v="5"/>
    <m/>
    <x v="13"/>
    <s v="TESORERÍA"/>
    <x v="8"/>
    <x v="4"/>
    <s v="12 CONTABILIDAD Y EGRESOS"/>
    <m/>
    <m/>
    <m/>
    <x v="1"/>
    <x v="13"/>
    <x v="92"/>
    <n v="53185.86"/>
    <n v="53185.86"/>
    <n v="53185.86"/>
    <n v="0"/>
    <n v="0"/>
    <n v="3"/>
    <s v="34"/>
  </r>
  <r>
    <n v="379"/>
    <x v="5"/>
    <m/>
    <x v="13"/>
    <s v="TESORERÍA"/>
    <x v="8"/>
    <x v="4"/>
    <s v="12 CONTABILIDAD Y EGRESOS"/>
    <m/>
    <m/>
    <m/>
    <x v="1"/>
    <x v="14"/>
    <x v="32"/>
    <n v="655.4"/>
    <n v="655.4"/>
    <n v="655.4"/>
    <n v="0"/>
    <n v="0"/>
    <n v="3"/>
    <s v="35"/>
  </r>
  <r>
    <n v="380"/>
    <x v="5"/>
    <m/>
    <x v="13"/>
    <s v="TESORERÍA"/>
    <x v="8"/>
    <x v="4"/>
    <s v="12 CONTABILIDAD Y EGRESOS"/>
    <m/>
    <m/>
    <m/>
    <x v="1"/>
    <x v="14"/>
    <x v="60"/>
    <n v="118204"/>
    <n v="118204"/>
    <n v="118204"/>
    <n v="0"/>
    <n v="0"/>
    <n v="3"/>
    <s v="35"/>
  </r>
  <r>
    <n v="381"/>
    <x v="5"/>
    <m/>
    <x v="13"/>
    <s v="TESORERÍA"/>
    <x v="8"/>
    <x v="4"/>
    <s v="12 CONTABILIDAD Y EGRESOS"/>
    <m/>
    <m/>
    <m/>
    <x v="1"/>
    <x v="14"/>
    <x v="93"/>
    <n v="10846"/>
    <n v="10846"/>
    <n v="10846"/>
    <n v="0"/>
    <n v="0"/>
    <n v="3"/>
    <s v="35"/>
  </r>
  <r>
    <n v="382"/>
    <x v="5"/>
    <m/>
    <x v="13"/>
    <s v="TESORERÍA"/>
    <x v="8"/>
    <x v="4"/>
    <s v="12 CONTABILIDAD Y EGRESOS"/>
    <m/>
    <m/>
    <m/>
    <x v="1"/>
    <x v="5"/>
    <x v="9"/>
    <n v="100000"/>
    <n v="100000"/>
    <n v="100000"/>
    <n v="0"/>
    <n v="0"/>
    <n v="3"/>
    <s v="37"/>
  </r>
  <r>
    <n v="383"/>
    <x v="5"/>
    <m/>
    <x v="13"/>
    <s v="TESORERÍA"/>
    <x v="8"/>
    <x v="4"/>
    <s v="12 CONTABILIDAD Y EGRESOS"/>
    <m/>
    <m/>
    <m/>
    <x v="1"/>
    <x v="5"/>
    <x v="62"/>
    <n v="5458.2"/>
    <n v="5458.2"/>
    <n v="5458.2"/>
    <n v="0"/>
    <n v="0"/>
    <n v="3"/>
    <s v="37"/>
  </r>
  <r>
    <n v="384"/>
    <x v="5"/>
    <m/>
    <x v="13"/>
    <s v="TESORERÍA"/>
    <x v="8"/>
    <x v="4"/>
    <s v="12 CONTABILIDAD Y EGRESOS"/>
    <m/>
    <m/>
    <m/>
    <x v="1"/>
    <x v="5"/>
    <x v="10"/>
    <n v="17999.8"/>
    <n v="17999.8"/>
    <n v="17999.8"/>
    <n v="0"/>
    <n v="0"/>
    <n v="3"/>
    <s v="37"/>
  </r>
  <r>
    <n v="385"/>
    <x v="5"/>
    <m/>
    <x v="13"/>
    <s v="TESORERÍA"/>
    <x v="8"/>
    <x v="4"/>
    <s v="12 CONTABILIDAD Y EGRESOS"/>
    <m/>
    <m/>
    <m/>
    <x v="1"/>
    <x v="5"/>
    <x v="94"/>
    <n v="12000"/>
    <n v="12000"/>
    <n v="12000"/>
    <n v="0"/>
    <n v="0"/>
    <n v="3"/>
    <s v="37"/>
  </r>
  <r>
    <n v="388"/>
    <x v="5"/>
    <m/>
    <x v="13"/>
    <s v="TESORERÍA"/>
    <x v="8"/>
    <x v="4"/>
    <s v="12 CONTABILIDAD Y EGRESOS"/>
    <m/>
    <m/>
    <m/>
    <x v="1"/>
    <x v="20"/>
    <x v="81"/>
    <n v="5081701.82"/>
    <n v="5081701.82"/>
    <n v="5081701.82"/>
    <n v="0"/>
    <n v="0"/>
    <n v="3"/>
    <s v="39"/>
  </r>
  <r>
    <n v="389"/>
    <x v="5"/>
    <m/>
    <x v="13"/>
    <s v="TESORERÍA"/>
    <x v="8"/>
    <x v="4"/>
    <s v="12 CONTABILIDAD Y EGRESOS"/>
    <m/>
    <m/>
    <m/>
    <x v="1"/>
    <x v="20"/>
    <x v="79"/>
    <n v="10146"/>
    <n v="10146"/>
    <n v="10146"/>
    <n v="0"/>
    <n v="0"/>
    <n v="3"/>
    <s v="39"/>
  </r>
  <r>
    <n v="394"/>
    <x v="5"/>
    <m/>
    <x v="13"/>
    <s v="TESORERÍA"/>
    <x v="8"/>
    <x v="4"/>
    <s v="12 CONTABILIDAD Y EGRESOS"/>
    <m/>
    <m/>
    <s v="FIDEICOMISO TURISMO"/>
    <x v="3"/>
    <x v="15"/>
    <x v="95"/>
    <n v="28300783"/>
    <n v="28300783"/>
    <n v="28300783"/>
    <n v="0"/>
    <n v="0"/>
    <n v="4"/>
    <s v="48"/>
  </r>
  <r>
    <n v="395"/>
    <x v="5"/>
    <m/>
    <x v="13"/>
    <s v="TESORERÍA"/>
    <x v="8"/>
    <x v="4"/>
    <s v="12 CONTABILIDAD Y EGRESOS"/>
    <m/>
    <m/>
    <m/>
    <x v="2"/>
    <x v="9"/>
    <x v="20"/>
    <n v="5846.4"/>
    <n v="5846.4"/>
    <n v="5846.4"/>
    <n v="0"/>
    <n v="0"/>
    <n v="5"/>
    <s v="51"/>
  </r>
  <r>
    <n v="343"/>
    <x v="6"/>
    <m/>
    <x v="15"/>
    <s v="CONTRALORÍA"/>
    <x v="9"/>
    <x v="6"/>
    <s v="13 VIGILANCIA"/>
    <m/>
    <m/>
    <m/>
    <x v="0"/>
    <x v="0"/>
    <x v="0"/>
    <n v="60000"/>
    <n v="60000"/>
    <n v="48000"/>
    <n v="0"/>
    <n v="-12000"/>
    <n v="2"/>
    <s v="21"/>
  </r>
  <r>
    <n v="344"/>
    <x v="6"/>
    <m/>
    <x v="15"/>
    <s v="CONTRALORÍA"/>
    <x v="9"/>
    <x v="6"/>
    <s v="13 VIGILANCIA"/>
    <m/>
    <m/>
    <m/>
    <x v="0"/>
    <x v="0"/>
    <x v="1"/>
    <n v="9000"/>
    <n v="9000"/>
    <n v="9000"/>
    <n v="0"/>
    <n v="0"/>
    <n v="2"/>
    <s v="21"/>
  </r>
  <r>
    <n v="345"/>
    <x v="6"/>
    <m/>
    <x v="15"/>
    <s v="CONTRALORÍA"/>
    <x v="9"/>
    <x v="6"/>
    <s v="13 VIGILANCIA"/>
    <m/>
    <m/>
    <m/>
    <x v="0"/>
    <x v="0"/>
    <x v="0"/>
    <n v="15000"/>
    <n v="15000"/>
    <n v="12000"/>
    <n v="0"/>
    <n v="-3000"/>
    <n v="2"/>
    <s v="21"/>
  </r>
  <r>
    <n v="346"/>
    <x v="6"/>
    <m/>
    <x v="15"/>
    <s v="CONTRALORÍA"/>
    <x v="9"/>
    <x v="6"/>
    <s v="13 VIGILANCIA"/>
    <m/>
    <m/>
    <m/>
    <x v="1"/>
    <x v="4"/>
    <x v="8"/>
    <n v="15000"/>
    <n v="15000"/>
    <n v="15000"/>
    <n v="0"/>
    <n v="0"/>
    <n v="3"/>
    <s v="31"/>
  </r>
  <r>
    <n v="347"/>
    <x v="6"/>
    <m/>
    <x v="15"/>
    <s v="CONTRALORÍA"/>
    <x v="9"/>
    <x v="6"/>
    <s v="13 VIGILANCIA"/>
    <m/>
    <m/>
    <m/>
    <x v="1"/>
    <x v="10"/>
    <x v="96"/>
    <n v="50000"/>
    <n v="50000"/>
    <n v="50000"/>
    <n v="0"/>
    <n v="0"/>
    <n v="3"/>
    <s v="33"/>
  </r>
  <r>
    <n v="348"/>
    <x v="6"/>
    <m/>
    <x v="15"/>
    <s v="CONTRALORÍA"/>
    <x v="9"/>
    <x v="6"/>
    <s v="13 VIGILANCIA"/>
    <m/>
    <m/>
    <m/>
    <x v="1"/>
    <x v="10"/>
    <x v="58"/>
    <n v="150000"/>
    <n v="150000"/>
    <n v="150000"/>
    <n v="0"/>
    <n v="0"/>
    <n v="3"/>
    <s v="33"/>
  </r>
  <r>
    <n v="349"/>
    <x v="6"/>
    <m/>
    <x v="15"/>
    <s v="CONTRALORÍA"/>
    <x v="9"/>
    <x v="6"/>
    <s v="13 VIGILANCIA"/>
    <m/>
    <m/>
    <m/>
    <x v="1"/>
    <x v="10"/>
    <x v="23"/>
    <n v="3000"/>
    <n v="3000"/>
    <n v="3000"/>
    <n v="0"/>
    <n v="0"/>
    <n v="3"/>
    <s v="33"/>
  </r>
  <r>
    <n v="350"/>
    <x v="6"/>
    <m/>
    <x v="15"/>
    <s v="CONTRALORÍA"/>
    <x v="9"/>
    <x v="6"/>
    <s v="13 VIGILANCIA"/>
    <m/>
    <m/>
    <m/>
    <x v="1"/>
    <x v="5"/>
    <x v="9"/>
    <n v="10000"/>
    <n v="10000"/>
    <n v="10000"/>
    <n v="0"/>
    <n v="0"/>
    <n v="3"/>
    <s v="37"/>
  </r>
  <r>
    <n v="351"/>
    <x v="6"/>
    <m/>
    <x v="15"/>
    <s v="CONTRALORÍA"/>
    <x v="9"/>
    <x v="6"/>
    <s v="13 VIGILANCIA"/>
    <m/>
    <m/>
    <m/>
    <x v="1"/>
    <x v="5"/>
    <x v="62"/>
    <n v="5000"/>
    <n v="5000"/>
    <n v="5000"/>
    <n v="0"/>
    <n v="0"/>
    <n v="3"/>
    <s v="37"/>
  </r>
  <r>
    <n v="352"/>
    <x v="6"/>
    <m/>
    <x v="15"/>
    <s v="CONTRALORÍA"/>
    <x v="9"/>
    <x v="6"/>
    <s v="13 VIGILANCIA"/>
    <m/>
    <m/>
    <m/>
    <x v="1"/>
    <x v="4"/>
    <x v="97"/>
    <n v="15000"/>
    <n v="15000"/>
    <n v="0"/>
    <n v="0"/>
    <n v="-15000"/>
    <n v="3"/>
    <s v="31"/>
  </r>
  <r>
    <n v="527"/>
    <x v="7"/>
    <m/>
    <x v="16"/>
    <s v="AGUA"/>
    <x v="10"/>
    <x v="2"/>
    <s v="14 IMAGEN URBANA"/>
    <m/>
    <m/>
    <s v="Tableros para automatización de pozos; transformadores para sustitución de anteriores en fuentes de abastecimiento"/>
    <x v="2"/>
    <x v="24"/>
    <x v="98"/>
    <n v="6870000"/>
    <n v="6870000"/>
    <n v="0"/>
    <n v="0"/>
    <n v="-6870000"/>
    <n v="5"/>
    <s v="56"/>
  </r>
  <r>
    <n v="528"/>
    <x v="7"/>
    <m/>
    <x v="16"/>
    <s v="AGUA"/>
    <x v="10"/>
    <x v="2"/>
    <s v="14 IMAGEN URBANA"/>
    <m/>
    <m/>
    <s v="compra de motores y bombas para fuentes de abastecimiento y plantas de tratamiento"/>
    <x v="2"/>
    <x v="24"/>
    <x v="70"/>
    <n v="6261000"/>
    <n v="6261000"/>
    <n v="0"/>
    <n v="0"/>
    <n v="-6261000"/>
    <n v="5"/>
    <s v="56"/>
  </r>
  <r>
    <n v="529"/>
    <x v="7"/>
    <m/>
    <x v="16"/>
    <s v="AGUA"/>
    <x v="10"/>
    <x v="2"/>
    <s v="14 IMAGEN URBANA"/>
    <m/>
    <m/>
    <s v="Pagos ante la CONAGUA por uso y aprovechamiento de agua en fuentes de abastecimiento y aprovechamiento de plantas de tratamiento"/>
    <x v="1"/>
    <x v="20"/>
    <x v="64"/>
    <n v="3100000"/>
    <n v="3100000"/>
    <n v="3100000"/>
    <n v="0"/>
    <n v="0"/>
    <n v="3"/>
    <s v="39"/>
  </r>
  <r>
    <n v="530"/>
    <x v="7"/>
    <m/>
    <x v="16"/>
    <s v="AGUA"/>
    <x v="10"/>
    <x v="2"/>
    <s v="14 IMAGEN URBANA"/>
    <m/>
    <m/>
    <s v="Trabajos de análisis y muestreo de aguas residuales y de fuentes de abastecimiento"/>
    <x v="1"/>
    <x v="10"/>
    <x v="24"/>
    <n v="3000000"/>
    <n v="3000000"/>
    <n v="3000000"/>
    <n v="0"/>
    <n v="0"/>
    <n v="3"/>
    <s v="33"/>
  </r>
  <r>
    <n v="531"/>
    <x v="7"/>
    <m/>
    <x v="16"/>
    <s v="AGUA"/>
    <x v="10"/>
    <x v="2"/>
    <s v="14 IMAGEN URBANA"/>
    <m/>
    <m/>
    <s v="Reparación de maquinaria que realizan trabajos operativos"/>
    <x v="1"/>
    <x v="14"/>
    <x v="99"/>
    <n v="2000000"/>
    <n v="2000000"/>
    <n v="0"/>
    <n v="0"/>
    <n v="-2000000"/>
    <n v="3"/>
    <s v="35"/>
  </r>
  <r>
    <n v="532"/>
    <x v="7"/>
    <m/>
    <x v="16"/>
    <s v="AGUA"/>
    <x v="10"/>
    <x v="2"/>
    <s v="14 IMAGEN URBANA"/>
    <m/>
    <m/>
    <s v="Trabajos de desazolve de Plantas de Tratamiento. Y pozos de absorción. Limpieza y confinamiento de desechos para mantener las plantas trabajando correctamente y evitar derrames"/>
    <x v="1"/>
    <x v="14"/>
    <x v="100"/>
    <n v="2000000"/>
    <n v="2000000"/>
    <n v="2000000"/>
    <n v="0"/>
    <n v="0"/>
    <n v="3"/>
    <s v="35"/>
  </r>
  <r>
    <n v="533"/>
    <x v="7"/>
    <m/>
    <x v="16"/>
    <s v="AGUA"/>
    <x v="10"/>
    <x v="2"/>
    <s v="14 IMAGEN URBANA"/>
    <m/>
    <m/>
    <s v="Material requerido para llevar a cabo trabajos operativos de mantenimiento, conservación y reparación en redes hidraúlicas principalmente, así como en fuentes de abastecimiento y plantas de tratamiento"/>
    <x v="0"/>
    <x v="2"/>
    <x v="13"/>
    <n v="1135000"/>
    <n v="1135000"/>
    <n v="113500"/>
    <n v="0"/>
    <n v="-1021500"/>
    <n v="2"/>
    <s v="24"/>
  </r>
  <r>
    <n v="534"/>
    <x v="7"/>
    <m/>
    <x v="16"/>
    <s v="AGUA"/>
    <x v="10"/>
    <x v="2"/>
    <s v="14 IMAGEN URBANA"/>
    <m/>
    <m/>
    <s v="Productos requeridos para tratamiento de aguas residuales"/>
    <x v="0"/>
    <x v="17"/>
    <x v="85"/>
    <n v="1000000"/>
    <n v="1000000"/>
    <n v="1000000"/>
    <n v="0"/>
    <n v="0"/>
    <n v="2"/>
    <s v="25"/>
  </r>
  <r>
    <n v="535"/>
    <x v="7"/>
    <m/>
    <x v="16"/>
    <s v="AGUA"/>
    <x v="10"/>
    <x v="2"/>
    <s v="14 IMAGEN URBANA"/>
    <m/>
    <m/>
    <s v="Material requerido para realización de trabajos operativos de mantenimiento electromecánico en fuentes de abastecimiento y plantas de tratamiento"/>
    <x v="0"/>
    <x v="2"/>
    <x v="3"/>
    <n v="880000"/>
    <n v="880000"/>
    <n v="880000"/>
    <n v="0"/>
    <n v="0"/>
    <n v="2"/>
    <s v="24"/>
  </r>
  <r>
    <n v="536"/>
    <x v="7"/>
    <m/>
    <x v="16"/>
    <s v="AGUA"/>
    <x v="10"/>
    <x v="2"/>
    <s v="14 IMAGEN URBANA"/>
    <m/>
    <m/>
    <s v="Material requerido para llevar a cabo trabajos operativos de mantenimiento, conservación y reparación en redes hidraúlicas principalmente, así como en fuentes de abastecimiento y plantas de tratamiento"/>
    <x v="0"/>
    <x v="17"/>
    <x v="49"/>
    <n v="533000"/>
    <n v="533000"/>
    <n v="213200"/>
    <n v="0"/>
    <n v="-319800"/>
    <n v="2"/>
    <s v="25"/>
  </r>
  <r>
    <n v="537"/>
    <x v="7"/>
    <m/>
    <x v="16"/>
    <s v="AGUA"/>
    <x v="10"/>
    <x v="2"/>
    <s v="14 IMAGEN URBANA"/>
    <m/>
    <m/>
    <s v="Uniformes para personal que labora en ésta Dirección"/>
    <x v="0"/>
    <x v="6"/>
    <x v="76"/>
    <n v="414000"/>
    <n v="414000"/>
    <n v="165600"/>
    <n v="0"/>
    <n v="-248400"/>
    <n v="2"/>
    <s v="27"/>
  </r>
  <r>
    <n v="538"/>
    <x v="7"/>
    <m/>
    <x v="16"/>
    <s v="AGUA"/>
    <x v="10"/>
    <x v="2"/>
    <s v="14 IMAGEN URBANA"/>
    <m/>
    <m/>
    <s v="Equipos para protección personal de los trabajadores de ésta Dirección"/>
    <x v="0"/>
    <x v="6"/>
    <x v="51"/>
    <n v="270000"/>
    <n v="270000"/>
    <n v="162000"/>
    <n v="0"/>
    <n v="-108000"/>
    <n v="2"/>
    <s v="27"/>
  </r>
  <r>
    <n v="539"/>
    <x v="7"/>
    <m/>
    <x v="16"/>
    <s v="AGUA"/>
    <x v="10"/>
    <x v="2"/>
    <s v="14 IMAGEN URBANA"/>
    <m/>
    <m/>
    <s v="Material requerido para realización de trabajos operativos, los brocales son para reemplazo de los que se dañan"/>
    <x v="0"/>
    <x v="2"/>
    <x v="42"/>
    <n v="254000"/>
    <n v="254000"/>
    <n v="101600"/>
    <n v="0"/>
    <n v="-152400"/>
    <n v="2"/>
    <s v="24"/>
  </r>
  <r>
    <n v="540"/>
    <x v="7"/>
    <m/>
    <x v="16"/>
    <s v="AGUA"/>
    <x v="10"/>
    <x v="2"/>
    <s v="14 IMAGEN URBANA"/>
    <m/>
    <m/>
    <s v="Equipos requeridos para realizar labores de topografía en el área técnica"/>
    <x v="2"/>
    <x v="24"/>
    <x v="101"/>
    <n v="250000"/>
    <n v="250000"/>
    <n v="0"/>
    <n v="0"/>
    <n v="-250000"/>
    <n v="5"/>
    <s v="56"/>
  </r>
  <r>
    <n v="541"/>
    <x v="7"/>
    <m/>
    <x v="16"/>
    <s v="AGUA"/>
    <x v="10"/>
    <x v="2"/>
    <s v="14 IMAGEN URBANA"/>
    <m/>
    <m/>
    <s v="Compra de herramienta menor como taladros, rotomartillos,apisanadoras, para realización de trabajos operativos"/>
    <x v="2"/>
    <x v="24"/>
    <x v="73"/>
    <n v="225000"/>
    <n v="225000"/>
    <n v="0"/>
    <n v="0"/>
    <n v="-225000"/>
    <n v="5"/>
    <s v="56"/>
  </r>
  <r>
    <n v="542"/>
    <x v="7"/>
    <m/>
    <x v="16"/>
    <s v="AGUA"/>
    <x v="10"/>
    <x v="2"/>
    <s v="14 IMAGEN URBANA"/>
    <m/>
    <m/>
    <s v="Refacciones para  maquinaria utilizados en trabajos operativos"/>
    <x v="0"/>
    <x v="3"/>
    <x v="55"/>
    <n v="165000"/>
    <n v="165000"/>
    <n v="132000"/>
    <n v="0"/>
    <n v="-33000"/>
    <n v="2"/>
    <s v="29"/>
  </r>
  <r>
    <n v="543"/>
    <x v="7"/>
    <m/>
    <x v="16"/>
    <s v="AGUA"/>
    <x v="10"/>
    <x v="2"/>
    <s v="14 IMAGEN URBANA"/>
    <m/>
    <m/>
    <s v="Renta de pipas para contingencias"/>
    <x v="1"/>
    <x v="7"/>
    <x v="75"/>
    <n v="120000"/>
    <n v="120000"/>
    <n v="120000"/>
    <n v="0"/>
    <n v="0"/>
    <n v="3"/>
    <s v="32"/>
  </r>
  <r>
    <n v="544"/>
    <x v="7"/>
    <m/>
    <x v="16"/>
    <s v="AGUA"/>
    <x v="10"/>
    <x v="2"/>
    <s v="14 IMAGEN URBANA"/>
    <m/>
    <m/>
    <s v="Refacciones para  vehículos utilizados en trabajos operativos"/>
    <x v="0"/>
    <x v="3"/>
    <x v="7"/>
    <n v="100000"/>
    <n v="100000"/>
    <n v="10000"/>
    <n v="0"/>
    <n v="-90000"/>
    <n v="2"/>
    <s v="29"/>
  </r>
  <r>
    <n v="545"/>
    <x v="7"/>
    <m/>
    <x v="16"/>
    <s v="AGUA"/>
    <x v="10"/>
    <x v="2"/>
    <s v="14 IMAGEN URBANA"/>
    <m/>
    <m/>
    <s v="Reparación de vehículos que realizan trabajos operativos"/>
    <x v="1"/>
    <x v="14"/>
    <x v="61"/>
    <n v="100000"/>
    <n v="0"/>
    <n v="0"/>
    <n v="-100000"/>
    <n v="-100000"/>
    <n v="3"/>
    <s v="35"/>
  </r>
  <r>
    <n v="546"/>
    <x v="7"/>
    <m/>
    <x v="16"/>
    <s v="AGUA"/>
    <x v="10"/>
    <x v="2"/>
    <s v="14 IMAGEN URBANA"/>
    <m/>
    <m/>
    <s v="Mobiliario para reemplazar archiveros y escritorios que ya se encuentran en mal estado"/>
    <x v="2"/>
    <x v="9"/>
    <x v="21"/>
    <n v="100000"/>
    <n v="100000"/>
    <n v="0"/>
    <n v="0"/>
    <n v="-100000"/>
    <n v="5"/>
    <s v="51"/>
  </r>
  <r>
    <n v="547"/>
    <x v="7"/>
    <m/>
    <x v="16"/>
    <s v="AGUA"/>
    <x v="10"/>
    <x v="2"/>
    <s v="14 IMAGEN URBANA"/>
    <m/>
    <m/>
    <s v="Compra de equipos de cómputo y teléfonos debido a que los que se tienen ya están muy obsoletos."/>
    <x v="2"/>
    <x v="9"/>
    <x v="33"/>
    <n v="100000"/>
    <n v="100000"/>
    <n v="0"/>
    <n v="0"/>
    <n v="-100000"/>
    <n v="5"/>
    <s v="51"/>
  </r>
  <r>
    <n v="548"/>
    <x v="7"/>
    <m/>
    <x v="16"/>
    <s v="AGUA"/>
    <x v="10"/>
    <x v="2"/>
    <s v="14 IMAGEN URBANA"/>
    <m/>
    <m/>
    <s v="Candados para protección de puertas de fuentes de abastecimiento"/>
    <x v="0"/>
    <x v="3"/>
    <x v="4"/>
    <n v="88000"/>
    <n v="88000"/>
    <n v="17600"/>
    <n v="0"/>
    <n v="-70400"/>
    <n v="2"/>
    <s v="29"/>
  </r>
  <r>
    <n v="549"/>
    <x v="7"/>
    <m/>
    <x v="16"/>
    <s v="AGUA"/>
    <x v="10"/>
    <x v="2"/>
    <s v="14 IMAGEN URBANA"/>
    <m/>
    <m/>
    <s v="Herramienta menor requerida para realización de trabajos operativos"/>
    <x v="0"/>
    <x v="3"/>
    <x v="54"/>
    <n v="66000"/>
    <n v="66000"/>
    <n v="33000"/>
    <n v="0"/>
    <n v="-33000"/>
    <n v="2"/>
    <s v="29"/>
  </r>
  <r>
    <n v="550"/>
    <x v="7"/>
    <m/>
    <x v="16"/>
    <s v="AGUA"/>
    <x v="10"/>
    <x v="2"/>
    <s v="14 IMAGEN URBANA"/>
    <m/>
    <m/>
    <s v="Material para trabajos de rehabilitación en fuentes de abastecimiento ; la soldadura es requerida para trabajos de reparación en rejillas y alcantarillas"/>
    <x v="0"/>
    <x v="2"/>
    <x v="14"/>
    <n v="51000"/>
    <n v="51000"/>
    <n v="51000"/>
    <n v="0"/>
    <n v="0"/>
    <n v="2"/>
    <s v="24"/>
  </r>
  <r>
    <n v="551"/>
    <x v="7"/>
    <m/>
    <x v="16"/>
    <s v="AGUA"/>
    <x v="10"/>
    <x v="2"/>
    <s v="14 IMAGEN URBANA"/>
    <m/>
    <m/>
    <s v="Papelería requerida para llevar acabo trabajos operativos de ésta Dirección"/>
    <x v="0"/>
    <x v="0"/>
    <x v="0"/>
    <n v="50000"/>
    <n v="50000"/>
    <n v="10000"/>
    <n v="0"/>
    <n v="-40000"/>
    <n v="2"/>
    <s v="21"/>
  </r>
  <r>
    <n v="552"/>
    <x v="7"/>
    <m/>
    <x v="16"/>
    <s v="AGUA"/>
    <x v="10"/>
    <x v="2"/>
    <s v="14 IMAGEN URBANA"/>
    <m/>
    <m/>
    <s v="Material requerido para realización de trabajos operativos"/>
    <x v="0"/>
    <x v="2"/>
    <x v="41"/>
    <n v="50000"/>
    <n v="50000"/>
    <n v="10000"/>
    <n v="0"/>
    <n v="-40000"/>
    <n v="2"/>
    <s v="24"/>
  </r>
  <r>
    <n v="553"/>
    <x v="7"/>
    <m/>
    <x v="16"/>
    <s v="AGUA"/>
    <x v="10"/>
    <x v="2"/>
    <s v="14 IMAGEN URBANA"/>
    <m/>
    <m/>
    <s v="Material requerido para limpieza de instalaciones, tanto de oficina, como en pozos y plantas de tratamiento"/>
    <x v="0"/>
    <x v="0"/>
    <x v="38"/>
    <n v="25000"/>
    <n v="25000"/>
    <n v="20000"/>
    <n v="0"/>
    <n v="-5000"/>
    <n v="2"/>
    <s v="21"/>
  </r>
  <r>
    <n v="554"/>
    <x v="7"/>
    <m/>
    <x v="16"/>
    <s v="AGUA"/>
    <x v="10"/>
    <x v="2"/>
    <s v="14 IMAGEN URBANA"/>
    <m/>
    <m/>
    <s v="Compra de ventiladores para almacén"/>
    <x v="2"/>
    <x v="9"/>
    <x v="20"/>
    <n v="25000"/>
    <n v="25000"/>
    <n v="0"/>
    <n v="0"/>
    <n v="-25000"/>
    <n v="5"/>
    <s v="51"/>
  </r>
  <r>
    <n v="555"/>
    <x v="7"/>
    <m/>
    <x v="16"/>
    <s v="AGUA"/>
    <x v="10"/>
    <x v="2"/>
    <s v="14 IMAGEN URBANA"/>
    <m/>
    <m/>
    <s v="Material requerido en el taller de soldadura de ésta Dirección"/>
    <x v="0"/>
    <x v="18"/>
    <x v="50"/>
    <n v="22000"/>
    <n v="22000"/>
    <n v="17600"/>
    <n v="0"/>
    <n v="-4400"/>
    <n v="2"/>
    <s v="26"/>
  </r>
  <r>
    <n v="556"/>
    <x v="7"/>
    <m/>
    <x v="16"/>
    <s v="AGUA"/>
    <x v="10"/>
    <x v="2"/>
    <s v="14 IMAGEN URBANA"/>
    <m/>
    <m/>
    <s v="Material requerido para señalamaiento de áreas de trabajo, con lo cual se protege al personal y a la ciudadanía"/>
    <x v="0"/>
    <x v="0"/>
    <x v="11"/>
    <n v="18000"/>
    <n v="18000"/>
    <n v="5400"/>
    <n v="0"/>
    <n v="-12600"/>
    <n v="2"/>
    <s v="21"/>
  </r>
  <r>
    <n v="557"/>
    <x v="7"/>
    <m/>
    <x v="16"/>
    <s v="AGUA"/>
    <x v="10"/>
    <x v="2"/>
    <s v="14 IMAGEN URBANA"/>
    <m/>
    <m/>
    <s v="Material requerido para realización de trabajos operativos"/>
    <x v="0"/>
    <x v="2"/>
    <x v="43"/>
    <n v="15000"/>
    <n v="15000"/>
    <n v="15000"/>
    <n v="0"/>
    <n v="0"/>
    <n v="2"/>
    <s v="24"/>
  </r>
  <r>
    <n v="558"/>
    <x v="7"/>
    <m/>
    <x v="16"/>
    <s v="AGUA"/>
    <x v="10"/>
    <x v="2"/>
    <s v="14 IMAGEN URBANA"/>
    <m/>
    <m/>
    <s v="Material requerido para usarse en el laboratorio de ésta Dirección"/>
    <x v="0"/>
    <x v="17"/>
    <x v="47"/>
    <n v="15000"/>
    <n v="15000"/>
    <n v="15000"/>
    <n v="0"/>
    <n v="0"/>
    <n v="2"/>
    <s v="25"/>
  </r>
  <r>
    <n v="559"/>
    <x v="7"/>
    <m/>
    <x v="16"/>
    <s v="AGUA"/>
    <x v="10"/>
    <x v="2"/>
    <s v="14 IMAGEN URBANA"/>
    <m/>
    <m/>
    <s v="Material requerido para usarse en el laboratorio de ésta Dirección"/>
    <x v="0"/>
    <x v="17"/>
    <x v="48"/>
    <n v="15000"/>
    <n v="15000"/>
    <n v="15000"/>
    <n v="0"/>
    <n v="0"/>
    <n v="2"/>
    <s v="25"/>
  </r>
  <r>
    <n v="560"/>
    <x v="7"/>
    <m/>
    <x v="17"/>
    <s v="ALUMBRADO"/>
    <x v="10"/>
    <x v="2"/>
    <s v="14 IMAGEN URBANA"/>
    <m/>
    <m/>
    <s v="(Reparación de luminarias) Para mantenimiento, renovación e instalación de la infraestructura de alumbrado público."/>
    <x v="0"/>
    <x v="2"/>
    <x v="3"/>
    <n v="90000000"/>
    <n v="72000000"/>
    <n v="27000000"/>
    <n v="-18000000"/>
    <n v="-63000000"/>
    <n v="2"/>
    <s v="24"/>
  </r>
  <r>
    <n v="561"/>
    <x v="7"/>
    <m/>
    <x v="17"/>
    <s v="ALUMBRADO"/>
    <x v="10"/>
    <x v="2"/>
    <s v="14 IMAGEN URBANA"/>
    <m/>
    <m/>
    <s v="(Reparación de línea) Para mantenimiento, renovación e instalación de la infraestructura de alumbrado público."/>
    <x v="0"/>
    <x v="2"/>
    <x v="3"/>
    <n v="75000000"/>
    <n v="60000000"/>
    <n v="22500000"/>
    <n v="-15000000"/>
    <n v="-52500000"/>
    <n v="2"/>
    <s v="24"/>
  </r>
  <r>
    <n v="562"/>
    <x v="7"/>
    <m/>
    <x v="17"/>
    <s v="ALUMBRADO"/>
    <x v="10"/>
    <x v="2"/>
    <s v="14 IMAGEN URBANA"/>
    <m/>
    <m/>
    <s v="Para mantenimiento, renovación e instalación de la infraestructura de alumbrado público."/>
    <x v="0"/>
    <x v="2"/>
    <x v="13"/>
    <n v="8063799.1200000001"/>
    <n v="8063799.1200000001"/>
    <n v="806379.91200000001"/>
    <n v="0"/>
    <n v="-7257419.2080000006"/>
    <n v="2"/>
    <s v="24"/>
  </r>
  <r>
    <n v="563"/>
    <x v="7"/>
    <m/>
    <x v="17"/>
    <s v="ALUMBRADO"/>
    <x v="10"/>
    <x v="2"/>
    <s v="14 IMAGEN URBANA"/>
    <m/>
    <m/>
    <s v="Para proyecto de cambio de luminarias LED e instalación de bases de medición, controles y su mantenimiento"/>
    <x v="4"/>
    <x v="27"/>
    <x v="102"/>
    <n v="5792918.4000000004"/>
    <n v="0"/>
    <n v="0"/>
    <n v="-5792918.4000000004"/>
    <n v="-5792918.4000000004"/>
    <n v="1"/>
    <s v="12"/>
  </r>
  <r>
    <n v="564"/>
    <x v="7"/>
    <m/>
    <x v="17"/>
    <s v="ALUMBRADO"/>
    <x v="10"/>
    <x v="2"/>
    <s v="14 IMAGEN URBANA"/>
    <m/>
    <m/>
    <s v="Curso de media tensión, además de capacitación y actualizacion en sistemas de calidad"/>
    <x v="1"/>
    <x v="10"/>
    <x v="58"/>
    <n v="1580000"/>
    <n v="1580000"/>
    <n v="790000"/>
    <n v="0"/>
    <n v="-790000"/>
    <n v="3"/>
    <s v="33"/>
  </r>
  <r>
    <n v="565"/>
    <x v="7"/>
    <m/>
    <x v="17"/>
    <s v="ALUMBRADO"/>
    <x v="10"/>
    <x v="2"/>
    <s v="14 IMAGEN URBANA"/>
    <m/>
    <m/>
    <s v="Salvaguardar la integridad física del personal operativo e identificación en campo"/>
    <x v="0"/>
    <x v="6"/>
    <x v="76"/>
    <n v="1493161.28"/>
    <n v="1493161.28"/>
    <n v="597264.51199999999"/>
    <n v="0"/>
    <n v="-895896.76800000004"/>
    <n v="2"/>
    <s v="27"/>
  </r>
  <r>
    <n v="566"/>
    <x v="7"/>
    <m/>
    <x v="17"/>
    <s v="ALUMBRADO"/>
    <x v="10"/>
    <x v="2"/>
    <s v="14 IMAGEN URBANA"/>
    <m/>
    <m/>
    <s v="Salvaguardar la integridad física del personal operativo"/>
    <x v="0"/>
    <x v="6"/>
    <x v="51"/>
    <n v="1236793.94"/>
    <n v="1236793.94"/>
    <n v="742076.36399999994"/>
    <n v="0"/>
    <n v="-494717.576"/>
    <n v="2"/>
    <s v="27"/>
  </r>
  <r>
    <n v="567"/>
    <x v="7"/>
    <m/>
    <x v="17"/>
    <s v="ALUMBRADO"/>
    <x v="10"/>
    <x v="2"/>
    <s v="14 IMAGEN URBANA"/>
    <m/>
    <m/>
    <s v="Para instalación en lugares considerados peligrosos y de dificil acceso."/>
    <x v="0"/>
    <x v="2"/>
    <x v="45"/>
    <n v="1218000"/>
    <n v="1218000"/>
    <n v="121800"/>
    <n v="0"/>
    <n v="-1096200"/>
    <n v="2"/>
    <s v="24"/>
  </r>
  <r>
    <n v="568"/>
    <x v="7"/>
    <m/>
    <x v="17"/>
    <s v="ALUMBRADO"/>
    <x v="10"/>
    <x v="2"/>
    <s v="14 IMAGEN URBANA"/>
    <m/>
    <m/>
    <s v="Herramientas requeridas para realizar trabajos operativos realizados de la Dependencia."/>
    <x v="0"/>
    <x v="3"/>
    <x v="54"/>
    <n v="1083051.9099999999"/>
    <n v="1083051.9099999999"/>
    <n v="541525.95499999996"/>
    <n v="0"/>
    <n v="-541525.95499999996"/>
    <n v="2"/>
    <s v="29"/>
  </r>
  <r>
    <n v="569"/>
    <x v="7"/>
    <m/>
    <x v="17"/>
    <s v="ALUMBRADO"/>
    <x v="10"/>
    <x v="2"/>
    <s v="14 IMAGEN URBANA"/>
    <m/>
    <m/>
    <s v="Para óptimizar el servicio"/>
    <x v="2"/>
    <x v="24"/>
    <x v="98"/>
    <n v="1000000"/>
    <n v="1000000"/>
    <n v="0"/>
    <n v="0"/>
    <n v="-1000000"/>
    <n v="5"/>
    <s v="56"/>
  </r>
  <r>
    <n v="570"/>
    <x v="7"/>
    <m/>
    <x v="17"/>
    <s v="ALUMBRADO"/>
    <x v="10"/>
    <x v="2"/>
    <s v="14 IMAGEN URBANA"/>
    <m/>
    <m/>
    <s v="Para reparaciónes menores del parque vehicular"/>
    <x v="0"/>
    <x v="3"/>
    <x v="7"/>
    <n v="500000"/>
    <n v="500000"/>
    <n v="50000"/>
    <n v="0"/>
    <n v="-450000"/>
    <n v="2"/>
    <s v="29"/>
  </r>
  <r>
    <n v="571"/>
    <x v="7"/>
    <m/>
    <x v="17"/>
    <s v="ALUMBRADO"/>
    <x v="10"/>
    <x v="2"/>
    <s v="14 IMAGEN URBANA"/>
    <m/>
    <m/>
    <s v="Óptimo funcionamiento de maquinaria, otros equipos y herramienta."/>
    <x v="1"/>
    <x v="14"/>
    <x v="99"/>
    <n v="200000"/>
    <n v="200000"/>
    <n v="0"/>
    <n v="0"/>
    <n v="-200000"/>
    <n v="3"/>
    <s v="35"/>
  </r>
  <r>
    <n v="572"/>
    <x v="7"/>
    <m/>
    <x v="17"/>
    <s v="ALUMBRADO"/>
    <x v="10"/>
    <x v="2"/>
    <s v="14 IMAGEN URBANA"/>
    <m/>
    <m/>
    <s v="Para realizar trabajos operativos diversos"/>
    <x v="2"/>
    <x v="24"/>
    <x v="73"/>
    <n v="200000"/>
    <n v="200000"/>
    <n v="0"/>
    <n v="0"/>
    <n v="-200000"/>
    <n v="5"/>
    <s v="56"/>
  </r>
  <r>
    <n v="573"/>
    <x v="7"/>
    <m/>
    <x v="17"/>
    <s v="ALUMBRADO"/>
    <x v="10"/>
    <x v="2"/>
    <s v="14 IMAGEN URBANA"/>
    <m/>
    <m/>
    <s v="Para recabar evidencia fotofráfica de trabajos operativos"/>
    <x v="2"/>
    <x v="12"/>
    <x v="30"/>
    <n v="165880"/>
    <n v="165880"/>
    <n v="0"/>
    <n v="0"/>
    <n v="-165880"/>
    <n v="5"/>
    <s v="52"/>
  </r>
  <r>
    <n v="574"/>
    <x v="7"/>
    <m/>
    <x v="17"/>
    <s v="ALUMBRADO"/>
    <x v="10"/>
    <x v="2"/>
    <s v="14 IMAGEN URBANA"/>
    <m/>
    <m/>
    <s v="Para el desempeño administrativo y operativo, asi como trabajo con un sistema de calidad"/>
    <x v="0"/>
    <x v="0"/>
    <x v="0"/>
    <n v="102000"/>
    <n v="102000"/>
    <n v="20400"/>
    <n v="0"/>
    <n v="-81600"/>
    <n v="2"/>
    <s v="21"/>
  </r>
  <r>
    <n v="575"/>
    <x v="7"/>
    <m/>
    <x v="17"/>
    <s v="ALUMBRADO"/>
    <x v="10"/>
    <x v="2"/>
    <s v="14 IMAGEN URBANA"/>
    <m/>
    <m/>
    <s v="Para respaldo de información y actualizaciones de programas."/>
    <x v="0"/>
    <x v="3"/>
    <x v="6"/>
    <n v="100000"/>
    <n v="100000"/>
    <n v="10000"/>
    <n v="0"/>
    <n v="-90000"/>
    <n v="2"/>
    <s v="29"/>
  </r>
  <r>
    <n v="576"/>
    <x v="7"/>
    <m/>
    <x v="17"/>
    <s v="ALUMBRADO"/>
    <x v="10"/>
    <x v="2"/>
    <s v="14 IMAGEN URBANA"/>
    <m/>
    <m/>
    <s v="Para realizar trabajos operativos diversos"/>
    <x v="0"/>
    <x v="2"/>
    <x v="42"/>
    <n v="70000"/>
    <n v="70000"/>
    <n v="28000"/>
    <n v="0"/>
    <n v="-42000"/>
    <n v="2"/>
    <s v="24"/>
  </r>
  <r>
    <n v="577"/>
    <x v="7"/>
    <m/>
    <x v="17"/>
    <s v="ALUMBRADO"/>
    <x v="10"/>
    <x v="2"/>
    <s v="14 IMAGEN URBANA"/>
    <m/>
    <m/>
    <s v="Equipo de circuito cerrado para almacenes de la Dirección de Alumbrado Público."/>
    <x v="2"/>
    <x v="9"/>
    <x v="20"/>
    <n v="70000"/>
    <n v="70000"/>
    <n v="0"/>
    <n v="0"/>
    <n v="-70000"/>
    <n v="5"/>
    <s v="51"/>
  </r>
  <r>
    <n v="578"/>
    <x v="7"/>
    <m/>
    <x v="17"/>
    <s v="ALUMBRADO"/>
    <x v="10"/>
    <x v="2"/>
    <s v="14 IMAGEN URBANA"/>
    <m/>
    <m/>
    <s v="Para realizar trabajos operativos diversos"/>
    <x v="0"/>
    <x v="18"/>
    <x v="50"/>
    <n v="61621.120000000003"/>
    <n v="61621.120000000003"/>
    <n v="49296.896000000008"/>
    <n v="0"/>
    <n v="-12324.223999999995"/>
    <n v="2"/>
    <s v="26"/>
  </r>
  <r>
    <n v="579"/>
    <x v="7"/>
    <m/>
    <x v="17"/>
    <s v="ALUMBRADO"/>
    <x v="10"/>
    <x v="2"/>
    <s v="14 IMAGEN URBANA"/>
    <m/>
    <m/>
    <s v="Para impresión de diverso marterial  para las áreas de la Dependencia."/>
    <x v="0"/>
    <x v="0"/>
    <x v="1"/>
    <n v="50000"/>
    <n v="50000"/>
    <n v="15000"/>
    <n v="0"/>
    <n v="-35000"/>
    <n v="2"/>
    <s v="21"/>
  </r>
  <r>
    <n v="580"/>
    <x v="7"/>
    <m/>
    <x v="17"/>
    <s v="ALUMBRADO"/>
    <x v="10"/>
    <x v="2"/>
    <s v="14 IMAGEN URBANA"/>
    <m/>
    <m/>
    <s v="Para limpieza de las instalaciones "/>
    <x v="0"/>
    <x v="0"/>
    <x v="38"/>
    <n v="34500"/>
    <n v="34500"/>
    <n v="27600"/>
    <n v="0"/>
    <n v="-6900"/>
    <n v="2"/>
    <s v="21"/>
  </r>
  <r>
    <n v="581"/>
    <x v="7"/>
    <m/>
    <x v="17"/>
    <s v="ALUMBRADO"/>
    <x v="10"/>
    <x v="2"/>
    <s v="14 IMAGEN URBANA"/>
    <m/>
    <m/>
    <s v="Para ubicación actualizada "/>
    <x v="0"/>
    <x v="0"/>
    <x v="103"/>
    <n v="25000"/>
    <n v="25000"/>
    <n v="25000"/>
    <n v="0"/>
    <n v="0"/>
    <n v="2"/>
    <s v="21"/>
  </r>
  <r>
    <n v="582"/>
    <x v="7"/>
    <m/>
    <x v="17"/>
    <s v="ALUMBRADO"/>
    <x v="10"/>
    <x v="2"/>
    <s v="14 IMAGEN URBANA"/>
    <m/>
    <m/>
    <s v="Para adecuado control de entradas y salidas."/>
    <x v="0"/>
    <x v="0"/>
    <x v="11"/>
    <n v="20000"/>
    <n v="20000"/>
    <n v="6000"/>
    <n v="0"/>
    <n v="-14000"/>
    <n v="2"/>
    <s v="21"/>
  </r>
  <r>
    <n v="583"/>
    <x v="7"/>
    <m/>
    <x v="17"/>
    <s v="ALUMBRADO"/>
    <x v="10"/>
    <x v="2"/>
    <s v="14 IMAGEN URBANA"/>
    <m/>
    <m/>
    <s v="Para pintado de postes metálicos"/>
    <x v="0"/>
    <x v="2"/>
    <x v="14"/>
    <n v="20000"/>
    <n v="20000"/>
    <n v="20000"/>
    <n v="0"/>
    <n v="0"/>
    <n v="2"/>
    <s v="24"/>
  </r>
  <r>
    <n v="584"/>
    <x v="7"/>
    <m/>
    <x v="17"/>
    <s v="ALUMBRADO"/>
    <x v="10"/>
    <x v="2"/>
    <s v="14 IMAGEN URBANA"/>
    <m/>
    <m/>
    <s v="Para reparaciones menores de mobiliario"/>
    <x v="1"/>
    <x v="14"/>
    <x v="60"/>
    <n v="20000"/>
    <n v="20000"/>
    <n v="20000"/>
    <n v="0"/>
    <n v="0"/>
    <n v="3"/>
    <s v="35"/>
  </r>
  <r>
    <n v="585"/>
    <x v="7"/>
    <m/>
    <x v="17"/>
    <s v="ALUMBRADO"/>
    <x v="10"/>
    <x v="2"/>
    <s v="14 IMAGEN URBANA"/>
    <m/>
    <m/>
    <s v="Óptimo funcionamiento de  equipo de cómputo y tecnologías de la información"/>
    <x v="1"/>
    <x v="14"/>
    <x v="93"/>
    <n v="19302.400000000001"/>
    <n v="19302.400000000001"/>
    <n v="19302.400000000001"/>
    <n v="0"/>
    <n v="0"/>
    <n v="3"/>
    <s v="35"/>
  </r>
  <r>
    <n v="586"/>
    <x v="7"/>
    <m/>
    <x v="17"/>
    <s v="ALUMBRADO"/>
    <x v="10"/>
    <x v="2"/>
    <s v="14 IMAGEN URBANA"/>
    <m/>
    <m/>
    <s v="Productos para traslado y manejo de materiales diversos"/>
    <x v="0"/>
    <x v="17"/>
    <x v="49"/>
    <n v="18364.91"/>
    <n v="18364.91"/>
    <n v="18364.91"/>
    <n v="0"/>
    <n v="0"/>
    <n v="2"/>
    <s v="25"/>
  </r>
  <r>
    <n v="587"/>
    <x v="7"/>
    <m/>
    <x v="17"/>
    <s v="ALUMBRADO"/>
    <x v="10"/>
    <x v="2"/>
    <s v="14 IMAGEN URBANA"/>
    <m/>
    <m/>
    <s v="Para reparaciónes menores de equipos diversos"/>
    <x v="0"/>
    <x v="3"/>
    <x v="55"/>
    <n v="15080"/>
    <n v="15080"/>
    <n v="12064"/>
    <n v="0"/>
    <n v="-3016"/>
    <n v="2"/>
    <s v="29"/>
  </r>
  <r>
    <n v="588"/>
    <x v="7"/>
    <m/>
    <x v="17"/>
    <s v="ALUMBRADO"/>
    <x v="10"/>
    <x v="2"/>
    <s v="14 IMAGEN URBANA"/>
    <m/>
    <m/>
    <s v="Para personal de la Dependencia"/>
    <x v="0"/>
    <x v="17"/>
    <x v="47"/>
    <n v="8500"/>
    <n v="8500"/>
    <n v="8500"/>
    <n v="0"/>
    <n v="0"/>
    <n v="2"/>
    <s v="25"/>
  </r>
  <r>
    <n v="589"/>
    <x v="7"/>
    <m/>
    <x v="17"/>
    <s v="ALUMBRADO"/>
    <x v="10"/>
    <x v="2"/>
    <s v="14 IMAGEN URBANA"/>
    <m/>
    <m/>
    <s v="Para personal de la Dependencia"/>
    <x v="0"/>
    <x v="17"/>
    <x v="46"/>
    <n v="6700"/>
    <n v="6700"/>
    <n v="6700"/>
    <n v="0"/>
    <n v="0"/>
    <n v="2"/>
    <s v="25"/>
  </r>
  <r>
    <n v="590"/>
    <x v="7"/>
    <m/>
    <x v="17"/>
    <s v="ALUMBRADO"/>
    <x v="10"/>
    <x v="2"/>
    <s v="14 IMAGEN URBANA"/>
    <m/>
    <m/>
    <s v="Mantenimiento de las instalaciones."/>
    <x v="0"/>
    <x v="3"/>
    <x v="4"/>
    <n v="4777.34"/>
    <n v="4777.34"/>
    <n v="955.46800000000007"/>
    <n v="0"/>
    <n v="-3821.8720000000003"/>
    <n v="2"/>
    <s v="29"/>
  </r>
  <r>
    <n v="616"/>
    <x v="7"/>
    <m/>
    <x v="18"/>
    <s v="CEMENTERIOS"/>
    <x v="10"/>
    <x v="2"/>
    <s v="14 IMAGEN URBANA"/>
    <m/>
    <m/>
    <s v="incremento a 300 por cada cremación"/>
    <x v="4"/>
    <x v="28"/>
    <x v="104"/>
    <n v="70000"/>
    <n v="0"/>
    <n v="0"/>
    <n v="-70000"/>
    <n v="-70000"/>
    <n v="1"/>
    <s v="13"/>
  </r>
  <r>
    <n v="617"/>
    <x v="7"/>
    <m/>
    <x v="18"/>
    <s v="CEMENTERIOS"/>
    <x v="10"/>
    <x v="2"/>
    <s v="14 IMAGEN URBANA"/>
    <m/>
    <m/>
    <s v="uso diario "/>
    <x v="0"/>
    <x v="0"/>
    <x v="0"/>
    <n v="30000"/>
    <n v="30000"/>
    <n v="6000"/>
    <n v="0"/>
    <n v="-24000"/>
    <n v="2"/>
    <s v="21"/>
  </r>
  <r>
    <n v="618"/>
    <x v="7"/>
    <m/>
    <x v="18"/>
    <s v="CEMENTERIOS"/>
    <x v="10"/>
    <x v="2"/>
    <s v="14 IMAGEN URBANA"/>
    <m/>
    <m/>
    <s v="Titulos con diseño nueva adminstración"/>
    <x v="0"/>
    <x v="0"/>
    <x v="11"/>
    <n v="15000"/>
    <n v="15000"/>
    <n v="4500"/>
    <n v="0"/>
    <n v="-10500"/>
    <n v="2"/>
    <s v="21"/>
  </r>
  <r>
    <n v="619"/>
    <x v="7"/>
    <m/>
    <x v="18"/>
    <s v="CEMENTERIOS"/>
    <x v="10"/>
    <x v="2"/>
    <s v="14 IMAGEN URBANA"/>
    <m/>
    <m/>
    <s v="para la atención de dias festivos en Cementerios y limpieza diaria"/>
    <x v="0"/>
    <x v="0"/>
    <x v="38"/>
    <n v="50000"/>
    <n v="50000"/>
    <n v="40000"/>
    <n v="0"/>
    <n v="-10000"/>
    <n v="2"/>
    <s v="21"/>
  </r>
  <r>
    <n v="620"/>
    <x v="7"/>
    <m/>
    <x v="18"/>
    <s v="CEMENTERIOS"/>
    <x v="10"/>
    <x v="2"/>
    <s v="14 IMAGEN URBANA"/>
    <m/>
    <m/>
    <s v="para la atención de dias festivos en Cementerios "/>
    <x v="0"/>
    <x v="1"/>
    <x v="2"/>
    <n v="120000"/>
    <n v="120000"/>
    <n v="120000"/>
    <n v="0"/>
    <n v="0"/>
    <n v="2"/>
    <s v="22"/>
  </r>
  <r>
    <n v="621"/>
    <x v="7"/>
    <m/>
    <x v="18"/>
    <s v="CEMENTERIOS"/>
    <x v="10"/>
    <x v="2"/>
    <s v="14 IMAGEN URBANA"/>
    <m/>
    <m/>
    <s v="sacos de cemento para mantenimiento"/>
    <x v="0"/>
    <x v="2"/>
    <x v="42"/>
    <n v="50000"/>
    <n v="50000"/>
    <n v="20000"/>
    <n v="0"/>
    <n v="-30000"/>
    <n v="2"/>
    <s v="24"/>
  </r>
  <r>
    <n v="622"/>
    <x v="7"/>
    <m/>
    <x v="18"/>
    <s v="CEMENTERIOS"/>
    <x v="10"/>
    <x v="2"/>
    <s v="14 IMAGEN URBANA"/>
    <m/>
    <m/>
    <s v="varios articulos electricos"/>
    <x v="0"/>
    <x v="2"/>
    <x v="3"/>
    <n v="50000"/>
    <n v="50000"/>
    <n v="50000"/>
    <n v="0"/>
    <n v="0"/>
    <n v="2"/>
    <s v="24"/>
  </r>
  <r>
    <n v="623"/>
    <x v="7"/>
    <m/>
    <x v="18"/>
    <s v="CEMENTERIOS"/>
    <x v="10"/>
    <x v="2"/>
    <s v="14 IMAGEN URBANA"/>
    <m/>
    <m/>
    <s v="Mejorar imagen"/>
    <x v="0"/>
    <x v="2"/>
    <x v="13"/>
    <n v="250000"/>
    <n v="250000"/>
    <n v="25000"/>
    <n v="0"/>
    <n v="-225000"/>
    <n v="2"/>
    <s v="24"/>
  </r>
  <r>
    <n v="624"/>
    <x v="7"/>
    <m/>
    <x v="18"/>
    <s v="CEMENTERIOS"/>
    <x v="10"/>
    <x v="2"/>
    <s v="14 IMAGEN URBANA"/>
    <m/>
    <m/>
    <s v="herbicida"/>
    <x v="0"/>
    <x v="17"/>
    <x v="105"/>
    <n v="100000"/>
    <n v="100000"/>
    <n v="100000"/>
    <n v="0"/>
    <n v="0"/>
    <n v="2"/>
    <s v="25"/>
  </r>
  <r>
    <n v="625"/>
    <x v="7"/>
    <m/>
    <x v="18"/>
    <s v="CEMENTERIOS"/>
    <x v="10"/>
    <x v="2"/>
    <s v="14 IMAGEN URBANA"/>
    <m/>
    <m/>
    <s v="medicina general para los cementerios municipales"/>
    <x v="0"/>
    <x v="17"/>
    <x v="46"/>
    <n v="20000"/>
    <n v="20000"/>
    <n v="20000"/>
    <n v="0"/>
    <n v="0"/>
    <n v="2"/>
    <s v="25"/>
  </r>
  <r>
    <n v="626"/>
    <x v="7"/>
    <m/>
    <x v="18"/>
    <s v="CEMENTERIOS"/>
    <x v="10"/>
    <x v="2"/>
    <s v="14 IMAGEN URBANA"/>
    <m/>
    <m/>
    <s v="material medico para los cementerios"/>
    <x v="0"/>
    <x v="17"/>
    <x v="47"/>
    <n v="20000"/>
    <n v="20000"/>
    <n v="20000"/>
    <n v="0"/>
    <n v="0"/>
    <n v="2"/>
    <s v="25"/>
  </r>
  <r>
    <n v="627"/>
    <x v="7"/>
    <m/>
    <x v="18"/>
    <s v="CEMENTERIOS"/>
    <x v="10"/>
    <x v="2"/>
    <s v="14 IMAGEN URBANA"/>
    <m/>
    <m/>
    <s v="tuberia pvc, mantenimiento"/>
    <x v="0"/>
    <x v="17"/>
    <x v="49"/>
    <n v="20000"/>
    <n v="20000"/>
    <n v="20000"/>
    <n v="0"/>
    <n v="0"/>
    <n v="2"/>
    <s v="25"/>
  </r>
  <r>
    <n v="628"/>
    <x v="7"/>
    <m/>
    <x v="18"/>
    <s v="CEMENTERIOS"/>
    <x v="10"/>
    <x v="2"/>
    <s v="14 IMAGEN URBANA"/>
    <m/>
    <m/>
    <s v="Aceite 2 tiempos para maquinaria"/>
    <x v="0"/>
    <x v="18"/>
    <x v="50"/>
    <n v="200000"/>
    <n v="200000"/>
    <n v="160000"/>
    <n v="0"/>
    <n v="-40000"/>
    <n v="2"/>
    <s v="26"/>
  </r>
  <r>
    <n v="629"/>
    <x v="7"/>
    <m/>
    <x v="18"/>
    <s v="CEMENTERIOS"/>
    <x v="10"/>
    <x v="2"/>
    <s v="14 IMAGEN URBANA"/>
    <m/>
    <m/>
    <s v="uniformes para personal"/>
    <x v="0"/>
    <x v="6"/>
    <x v="76"/>
    <n v="450000"/>
    <n v="450000"/>
    <n v="180000"/>
    <n v="0"/>
    <n v="-270000"/>
    <n v="2"/>
    <s v="27"/>
  </r>
  <r>
    <n v="630"/>
    <x v="7"/>
    <m/>
    <x v="18"/>
    <s v="CEMENTERIOS"/>
    <x v="10"/>
    <x v="2"/>
    <s v="14 IMAGEN URBANA"/>
    <m/>
    <m/>
    <s v="protección, cinta precaucion"/>
    <x v="0"/>
    <x v="6"/>
    <x v="51"/>
    <n v="150000"/>
    <n v="150000"/>
    <n v="90000"/>
    <n v="0"/>
    <n v="-60000"/>
    <n v="2"/>
    <s v="27"/>
  </r>
  <r>
    <n v="631"/>
    <x v="7"/>
    <m/>
    <x v="18"/>
    <s v="CEMENTERIOS"/>
    <x v="10"/>
    <x v="2"/>
    <s v="14 IMAGEN URBANA"/>
    <m/>
    <m/>
    <s v="herramienta en general para mantenimiento"/>
    <x v="0"/>
    <x v="3"/>
    <x v="54"/>
    <n v="200000"/>
    <n v="200000"/>
    <n v="100000"/>
    <n v="0"/>
    <n v="-100000"/>
    <n v="2"/>
    <s v="29"/>
  </r>
  <r>
    <n v="632"/>
    <x v="7"/>
    <m/>
    <x v="18"/>
    <s v="CEMENTERIOS"/>
    <x v="10"/>
    <x v="2"/>
    <s v="14 IMAGEN URBANA"/>
    <m/>
    <m/>
    <s v="mantenimiento vehicular"/>
    <x v="0"/>
    <x v="3"/>
    <x v="7"/>
    <n v="50000"/>
    <n v="50000"/>
    <n v="5000"/>
    <n v="0"/>
    <n v="-45000"/>
    <n v="2"/>
    <s v="29"/>
  </r>
  <r>
    <n v="633"/>
    <x v="7"/>
    <m/>
    <x v="18"/>
    <s v="CEMENTERIOS"/>
    <x v="10"/>
    <x v="2"/>
    <s v="14 IMAGEN URBANA"/>
    <m/>
    <m/>
    <s v="bujias, filtros, bobinas entre otros para maquinaria"/>
    <x v="0"/>
    <x v="3"/>
    <x v="55"/>
    <n v="150000"/>
    <n v="150000"/>
    <n v="120000"/>
    <n v="0"/>
    <n v="-30000"/>
    <n v="2"/>
    <s v="29"/>
  </r>
  <r>
    <n v="634"/>
    <x v="7"/>
    <m/>
    <x v="18"/>
    <s v="CEMENTERIOS"/>
    <x v="10"/>
    <x v="2"/>
    <s v="14 IMAGEN URBANA"/>
    <m/>
    <m/>
    <s v="Toldos"/>
    <x v="1"/>
    <x v="14"/>
    <x v="32"/>
    <n v="500000"/>
    <n v="500000"/>
    <n v="0"/>
    <n v="0"/>
    <n v="-500000"/>
    <n v="3"/>
    <s v="35"/>
  </r>
  <r>
    <n v="635"/>
    <x v="7"/>
    <m/>
    <x v="18"/>
    <s v="CEMENTERIOS"/>
    <x v="10"/>
    <x v="2"/>
    <s v="14 IMAGEN URBANA"/>
    <m/>
    <m/>
    <s v="mantenimiento vehicular"/>
    <x v="1"/>
    <x v="14"/>
    <x v="61"/>
    <n v="50000"/>
    <n v="0"/>
    <n v="0"/>
    <n v="-50000"/>
    <n v="-50000"/>
    <n v="3"/>
    <s v="35"/>
  </r>
  <r>
    <n v="636"/>
    <x v="7"/>
    <m/>
    <x v="18"/>
    <s v="CEMENTERIOS"/>
    <x v="10"/>
    <x v="2"/>
    <s v="14 IMAGEN URBANA"/>
    <m/>
    <m/>
    <s v="Para el personal y ciudadania que acude a los Cementerios"/>
    <x v="1"/>
    <x v="14"/>
    <x v="99"/>
    <n v="85000"/>
    <n v="85000"/>
    <n v="0"/>
    <n v="0"/>
    <n v="-85000"/>
    <n v="3"/>
    <s v="35"/>
  </r>
  <r>
    <n v="637"/>
    <x v="7"/>
    <m/>
    <x v="18"/>
    <s v="CEMENTERIOS"/>
    <x v="10"/>
    <x v="2"/>
    <s v="14 IMAGEN URBANA"/>
    <m/>
    <m/>
    <s v="compra de planta de luz de gasolina para mantenimiento"/>
    <x v="2"/>
    <x v="24"/>
    <x v="98"/>
    <n v="300000"/>
    <n v="300000"/>
    <n v="0"/>
    <n v="0"/>
    <n v="-300000"/>
    <n v="5"/>
    <s v="56"/>
  </r>
  <r>
    <n v="638"/>
    <x v="7"/>
    <m/>
    <x v="18"/>
    <s v="CEMENTERIOS"/>
    <x v="10"/>
    <x v="2"/>
    <s v="14 IMAGEN URBANA"/>
    <m/>
    <m/>
    <s v="desbrozadora, sopladoras, y equipo de soldadura"/>
    <x v="2"/>
    <x v="24"/>
    <x v="73"/>
    <n v="400000"/>
    <n v="400000"/>
    <n v="0"/>
    <n v="0"/>
    <n v="-400000"/>
    <n v="5"/>
    <s v="56"/>
  </r>
  <r>
    <n v="639"/>
    <x v="7"/>
    <m/>
    <x v="18"/>
    <s v="CEMENTERIOS"/>
    <x v="10"/>
    <x v="2"/>
    <s v="14 IMAGEN URBANA"/>
    <m/>
    <m/>
    <s v="compra de lockers para el personal operativo"/>
    <x v="2"/>
    <x v="9"/>
    <x v="21"/>
    <n v="40000"/>
    <n v="40000"/>
    <n v="0"/>
    <n v="0"/>
    <n v="-40000"/>
    <n v="5"/>
    <s v="51"/>
  </r>
  <r>
    <n v="640"/>
    <x v="7"/>
    <m/>
    <x v="18"/>
    <s v="CEMENTERIOS"/>
    <x v="10"/>
    <x v="2"/>
    <s v="14 IMAGEN URBANA"/>
    <m/>
    <m/>
    <s v="Mantenimiento basico para el buen funcionamiento del Horno Crematorio"/>
    <x v="2"/>
    <x v="9"/>
    <x v="20"/>
    <n v="15000"/>
    <n v="15000"/>
    <n v="15000"/>
    <n v="0"/>
    <n v="0"/>
    <n v="5"/>
    <s v="51"/>
  </r>
  <r>
    <n v="641"/>
    <x v="7"/>
    <m/>
    <x v="19"/>
    <s v="MEJORAMIENTO"/>
    <x v="10"/>
    <x v="2"/>
    <s v="14 IMAGEN URBANA"/>
    <m/>
    <m/>
    <s v="ACTIVIDADES ADMINISTRATIVAS"/>
    <x v="0"/>
    <x v="0"/>
    <x v="0"/>
    <n v="160800"/>
    <n v="160800"/>
    <n v="32160"/>
    <n v="0"/>
    <n v="-128640"/>
    <n v="2"/>
    <s v="21"/>
  </r>
  <r>
    <n v="642"/>
    <x v="7"/>
    <m/>
    <x v="19"/>
    <s v="MEJORAMIENTO"/>
    <x v="10"/>
    <x v="2"/>
    <s v="14 IMAGEN URBANA"/>
    <m/>
    <m/>
    <s v="MEMORIAS USB PARA EL PERSONAL ADMINISTRATIVO Y SUPERVISORES OPERATIVO PARA GUARDAR FOTOS DE TODOS LOS SERVICIOS REALIZADOS"/>
    <x v="0"/>
    <x v="0"/>
    <x v="1"/>
    <n v="84600"/>
    <n v="84600"/>
    <n v="25380"/>
    <n v="0"/>
    <n v="-59220"/>
    <n v="2"/>
    <s v="21"/>
  </r>
  <r>
    <n v="643"/>
    <x v="7"/>
    <m/>
    <x v="19"/>
    <s v="MEJORAMIENTO"/>
    <x v="10"/>
    <x v="2"/>
    <s v="14 IMAGEN URBANA"/>
    <m/>
    <m/>
    <s v="SEÑALETICA, LONAS DE CONCIENTIZACION CIUDADANA Y VALES DE ALMACEN"/>
    <x v="0"/>
    <x v="0"/>
    <x v="11"/>
    <n v="450000"/>
    <n v="450000"/>
    <n v="135000"/>
    <n v="0"/>
    <n v="-315000"/>
    <n v="2"/>
    <s v="21"/>
  </r>
  <r>
    <n v="644"/>
    <x v="7"/>
    <m/>
    <x v="19"/>
    <s v="MEJORAMIENTO"/>
    <x v="10"/>
    <x v="2"/>
    <s v="14 IMAGEN URBANA"/>
    <m/>
    <m/>
    <s v="RECOLECCIÓN DE DESHECHOS SOLIDOS, LIMPIEZA DE PLAZAS PUBLICAS, LIMPIEZA DE FUENTES"/>
    <x v="0"/>
    <x v="0"/>
    <x v="38"/>
    <n v="400000"/>
    <n v="400000"/>
    <n v="320000"/>
    <n v="0"/>
    <n v="-80000"/>
    <n v="2"/>
    <s v="21"/>
  </r>
  <r>
    <n v="645"/>
    <x v="7"/>
    <m/>
    <x v="19"/>
    <s v="MEJORAMIENTO"/>
    <x v="10"/>
    <x v="2"/>
    <s v="14 IMAGEN URBANA"/>
    <m/>
    <m/>
    <s v="NECESARIOS PARA LA REHABILITACION DE JARDINERAS, BANQUETAS Y OTRAS OBRAS CONSTRUCTIVAS"/>
    <x v="0"/>
    <x v="2"/>
    <x v="41"/>
    <n v="120000"/>
    <n v="120000"/>
    <n v="24000"/>
    <n v="0"/>
    <n v="-96000"/>
    <n v="2"/>
    <s v="24"/>
  </r>
  <r>
    <n v="646"/>
    <x v="7"/>
    <m/>
    <x v="19"/>
    <s v="MEJORAMIENTO"/>
    <x v="10"/>
    <x v="2"/>
    <s v="14 IMAGEN URBANA"/>
    <m/>
    <m/>
    <s v="REHABILITACION E INSTALACION DE MOBILIARIO URBANO"/>
    <x v="0"/>
    <x v="2"/>
    <x v="42"/>
    <n v="100000"/>
    <n v="100000"/>
    <n v="40000"/>
    <n v="0"/>
    <n v="-60000"/>
    <n v="2"/>
    <s v="24"/>
  </r>
  <r>
    <n v="647"/>
    <x v="7"/>
    <m/>
    <x v="19"/>
    <s v="MEJORAMIENTO"/>
    <x v="10"/>
    <x v="2"/>
    <s v="14 IMAGEN URBANA"/>
    <m/>
    <m/>
    <s v="MEJORAMIENTO DE SUELO, Y MARCAR LIEAMIENTO DE BALIZAMIENTO"/>
    <x v="0"/>
    <x v="2"/>
    <x v="43"/>
    <n v="500"/>
    <n v="500"/>
    <n v="500"/>
    <n v="0"/>
    <n v="0"/>
    <n v="2"/>
    <s v="24"/>
  </r>
  <r>
    <n v="648"/>
    <x v="7"/>
    <m/>
    <x v="19"/>
    <s v="MEJORAMIENTO"/>
    <x v="10"/>
    <x v="2"/>
    <s v="14 IMAGEN URBANA"/>
    <m/>
    <m/>
    <s v="REHABILITACION DE SISTEMA ELECTRICOS, ALUMBRADO PARA CONTINGENCIAS"/>
    <x v="0"/>
    <x v="2"/>
    <x v="3"/>
    <n v="170000"/>
    <n v="170000"/>
    <n v="170000"/>
    <n v="0"/>
    <n v="0"/>
    <n v="2"/>
    <s v="24"/>
  </r>
  <r>
    <n v="649"/>
    <x v="7"/>
    <m/>
    <x v="19"/>
    <s v="MEJORAMIENTO"/>
    <x v="10"/>
    <x v="2"/>
    <s v="14 IMAGEN URBANA"/>
    <m/>
    <m/>
    <s v="REHABILITACION DE MOBILIARIO URBANO"/>
    <x v="0"/>
    <x v="2"/>
    <x v="13"/>
    <n v="1650000"/>
    <n v="1650000"/>
    <n v="165000"/>
    <n v="0"/>
    <n v="-1485000"/>
    <n v="2"/>
    <s v="24"/>
  </r>
  <r>
    <n v="650"/>
    <x v="7"/>
    <m/>
    <x v="19"/>
    <s v="MEJORAMIENTO"/>
    <x v="10"/>
    <x v="2"/>
    <s v="14 IMAGEN URBANA"/>
    <m/>
    <m/>
    <s v="PINTURA DE MOBILIARIO URBANO, BALIZAMIENTO, FONDEO DE MUROS Y SUSTITUCION DE MOBILIARIO URBANO QUE PONE EN RIESGO A LA CIUDADANIA"/>
    <x v="0"/>
    <x v="2"/>
    <x v="14"/>
    <n v="10000000"/>
    <n v="10000000"/>
    <n v="6000000"/>
    <n v="0"/>
    <n v="-4000000"/>
    <n v="2"/>
    <s v="24"/>
  </r>
  <r>
    <n v="651"/>
    <x v="7"/>
    <m/>
    <x v="19"/>
    <s v="MEJORAMIENTO"/>
    <x v="10"/>
    <x v="2"/>
    <s v="14 IMAGEN URBANA"/>
    <m/>
    <m/>
    <s v=" NECESARIO PARA DEGRADAR LAS GRASAS Y DE CONTROLAR MALOS OLORES Y GASES TÓXICOS PROVENIENTES DE LA DESCOMPOSICIÓN DE LA MATERIA ORGÁNICA"/>
    <x v="0"/>
    <x v="17"/>
    <x v="84"/>
    <n v="50000"/>
    <n v="50000"/>
    <n v="50000"/>
    <n v="0"/>
    <n v="0"/>
    <n v="2"/>
    <s v="25"/>
  </r>
  <r>
    <n v="652"/>
    <x v="7"/>
    <m/>
    <x v="19"/>
    <s v="MEJORAMIENTO"/>
    <x v="10"/>
    <x v="2"/>
    <s v="14 IMAGEN URBANA"/>
    <m/>
    <m/>
    <s v="NECESARIO PARA EL COMBATE DE LA MALEZA,  PRESENTE EN PARQUES Y SOBRE TODO LOS CANALES DEL MUNICIPIO, COADYUVANDO AL FLUJO DEL AGUA, EVITANDO TAPONAMIENTOS Y A SU VEZ POSIBLES INUNDACIONES"/>
    <x v="0"/>
    <x v="17"/>
    <x v="105"/>
    <n v="180000"/>
    <n v="180000"/>
    <n v="180000"/>
    <n v="0"/>
    <n v="0"/>
    <n v="2"/>
    <s v="25"/>
  </r>
  <r>
    <n v="653"/>
    <x v="7"/>
    <m/>
    <x v="19"/>
    <s v="MEJORAMIENTO"/>
    <x v="10"/>
    <x v="2"/>
    <s v="14 IMAGEN URBANA"/>
    <m/>
    <m/>
    <s v="ATENCION MEDICA MENOR (DOLOR DE CABEZA, DOLOR DE ESTOMAGO, ETC)"/>
    <x v="0"/>
    <x v="17"/>
    <x v="46"/>
    <n v="12000"/>
    <n v="12000"/>
    <n v="12000"/>
    <n v="0"/>
    <n v="0"/>
    <n v="2"/>
    <s v="25"/>
  </r>
  <r>
    <n v="654"/>
    <x v="7"/>
    <m/>
    <x v="19"/>
    <s v="MEJORAMIENTO"/>
    <x v="10"/>
    <x v="2"/>
    <s v="14 IMAGEN URBANA"/>
    <m/>
    <m/>
    <s v="ATENCION MEDICA MENOR  (HERIDAS LEVES)"/>
    <x v="0"/>
    <x v="17"/>
    <x v="47"/>
    <n v="12000"/>
    <n v="12000"/>
    <n v="12000"/>
    <n v="0"/>
    <n v="0"/>
    <n v="2"/>
    <s v="25"/>
  </r>
  <r>
    <n v="655"/>
    <x v="7"/>
    <m/>
    <x v="19"/>
    <s v="MEJORAMIENTO"/>
    <x v="10"/>
    <x v="2"/>
    <s v="14 IMAGEN URBANA"/>
    <m/>
    <m/>
    <s v="LLENADO DE FUENTES Y APOYO A MANTENIMIENTO DE PASOS A DESNIVEL"/>
    <x v="0"/>
    <x v="17"/>
    <x v="49"/>
    <n v="50000"/>
    <n v="50000"/>
    <n v="50000"/>
    <n v="0"/>
    <n v="0"/>
    <n v="2"/>
    <s v="25"/>
  </r>
  <r>
    <n v="656"/>
    <x v="7"/>
    <m/>
    <x v="19"/>
    <s v="MEJORAMIENTO"/>
    <x v="10"/>
    <x v="2"/>
    <s v="14 IMAGEN URBANA"/>
    <m/>
    <m/>
    <s v="REMOVER GRAFFITI "/>
    <x v="0"/>
    <x v="17"/>
    <x v="85"/>
    <n v="100000"/>
    <n v="100000"/>
    <n v="100000"/>
    <n v="0"/>
    <n v="0"/>
    <n v="2"/>
    <s v="25"/>
  </r>
  <r>
    <n v="657"/>
    <x v="7"/>
    <m/>
    <x v="19"/>
    <s v="MEJORAMIENTO"/>
    <x v="10"/>
    <x v="2"/>
    <s v="14 IMAGEN URBANA"/>
    <m/>
    <m/>
    <s v="NECESARIO PARA EL MANTENIMIENTO DE MAQUINARIA Y VEHICULOS"/>
    <x v="0"/>
    <x v="18"/>
    <x v="50"/>
    <n v="250000"/>
    <n v="250000"/>
    <n v="200000"/>
    <n v="0"/>
    <n v="-50000"/>
    <n v="2"/>
    <s v="26"/>
  </r>
  <r>
    <n v="658"/>
    <x v="7"/>
    <m/>
    <x v="19"/>
    <s v="MEJORAMIENTO"/>
    <x v="10"/>
    <x v="2"/>
    <s v="14 IMAGEN URBANA"/>
    <m/>
    <m/>
    <s v="UNIFORMES PARA TODO EL PERSONAL OPERATIVO DE LA DEPENDECNIA"/>
    <x v="0"/>
    <x v="6"/>
    <x v="76"/>
    <n v="1000000"/>
    <n v="1000000"/>
    <n v="400000"/>
    <n v="0"/>
    <n v="-600000"/>
    <n v="2"/>
    <s v="27"/>
  </r>
  <r>
    <n v="659"/>
    <x v="7"/>
    <m/>
    <x v="19"/>
    <s v="MEJORAMIENTO"/>
    <x v="10"/>
    <x v="2"/>
    <s v="14 IMAGEN URBANA"/>
    <m/>
    <m/>
    <s v="PROTEGER LA INTEGRIDAD FISICA DEL PEERSONAL"/>
    <x v="0"/>
    <x v="6"/>
    <x v="51"/>
    <n v="500000"/>
    <n v="500000"/>
    <n v="300000"/>
    <n v="0"/>
    <n v="-200000"/>
    <n v="2"/>
    <s v="27"/>
  </r>
  <r>
    <n v="660"/>
    <x v="7"/>
    <m/>
    <x v="19"/>
    <s v="MEJORAMIENTO"/>
    <x v="10"/>
    <x v="2"/>
    <s v="14 IMAGEN URBANA"/>
    <m/>
    <m/>
    <s v="TODOS AQUELLOS PRODUCTOS NECESARIOS PARA LA REALIZACIÓN DE LOS TRABAJOS COTIDIANOS DE ÉSTA DIRECCIÓN."/>
    <x v="0"/>
    <x v="3"/>
    <x v="54"/>
    <n v="300000"/>
    <n v="300000"/>
    <n v="150000"/>
    <n v="0"/>
    <n v="-150000"/>
    <n v="2"/>
    <s v="29"/>
  </r>
  <r>
    <n v="661"/>
    <x v="7"/>
    <m/>
    <x v="19"/>
    <s v="MEJORAMIENTO"/>
    <x v="10"/>
    <x v="2"/>
    <s v="14 IMAGEN URBANA"/>
    <m/>
    <m/>
    <s v="SEGURIDAD DE CUARTO DE MAQUINAS DE FUENTES DEL MUNICIPIO, MAQUINARIA Y EQUIPO"/>
    <x v="0"/>
    <x v="3"/>
    <x v="4"/>
    <n v="12500"/>
    <n v="12500"/>
    <n v="2500"/>
    <n v="0"/>
    <n v="-10000"/>
    <n v="2"/>
    <s v="29"/>
  </r>
  <r>
    <n v="662"/>
    <x v="7"/>
    <m/>
    <x v="19"/>
    <s v="MEJORAMIENTO"/>
    <x v="10"/>
    <x v="2"/>
    <s v="14 IMAGEN URBANA"/>
    <m/>
    <m/>
    <s v="RESERVA DE BATERIA PARA COMUNICACIÓN POR RADIO"/>
    <x v="0"/>
    <x v="3"/>
    <x v="5"/>
    <n v="50000"/>
    <n v="50000"/>
    <n v="5000"/>
    <n v="0"/>
    <n v="-45000"/>
    <n v="2"/>
    <s v="29"/>
  </r>
  <r>
    <n v="663"/>
    <x v="7"/>
    <m/>
    <x v="19"/>
    <s v="MEJORAMIENTO"/>
    <x v="10"/>
    <x v="2"/>
    <s v="14 IMAGEN URBANA"/>
    <m/>
    <m/>
    <s v="MEMORIAS USB PARA EL PERSONAL ADMINISTRATIVO Y SUPERVISORES OPERATIVO PARA GUARDAR FOTOS DE TODOS LOS SERVICIOS REALIZADOS"/>
    <x v="0"/>
    <x v="3"/>
    <x v="6"/>
    <n v="57000"/>
    <n v="57000"/>
    <n v="5700"/>
    <n v="0"/>
    <n v="-51300"/>
    <n v="2"/>
    <s v="29"/>
  </r>
  <r>
    <n v="664"/>
    <x v="7"/>
    <m/>
    <x v="19"/>
    <s v="MEJORAMIENTO"/>
    <x v="10"/>
    <x v="2"/>
    <s v="14 IMAGEN URBANA"/>
    <m/>
    <m/>
    <s v="MANTENIMIENTO Y REPARACIONES MENORES DEL VEHICULO NECESARIO PARA BRINDAR LOS SERVICIOS AL CIUDADANO"/>
    <x v="0"/>
    <x v="3"/>
    <x v="7"/>
    <n v="300000"/>
    <n v="300000"/>
    <n v="30000"/>
    <n v="0"/>
    <n v="-270000"/>
    <n v="2"/>
    <s v="29"/>
  </r>
  <r>
    <n v="665"/>
    <x v="7"/>
    <m/>
    <x v="19"/>
    <s v="MEJORAMIENTO"/>
    <x v="10"/>
    <x v="2"/>
    <s v="14 IMAGEN URBANA"/>
    <m/>
    <m/>
    <s v="MANTENIMIENTO Y REPARACION DE MAQUINARIA PARA OPERAR DE MANERA OPTIMA"/>
    <x v="0"/>
    <x v="3"/>
    <x v="55"/>
    <n v="1500000"/>
    <n v="1500000"/>
    <n v="1200000"/>
    <n v="0"/>
    <n v="-300000"/>
    <n v="2"/>
    <s v="29"/>
  </r>
  <r>
    <n v="666"/>
    <x v="7"/>
    <m/>
    <x v="19"/>
    <s v="MEJORAMIENTO"/>
    <x v="10"/>
    <x v="2"/>
    <s v="14 IMAGEN URBANA"/>
    <m/>
    <m/>
    <s v="EQUIPO DE OXICORTE"/>
    <x v="1"/>
    <x v="4"/>
    <x v="87"/>
    <n v="5000"/>
    <n v="5000"/>
    <n v="5000"/>
    <n v="0"/>
    <n v="0"/>
    <n v="3"/>
    <s v="31"/>
  </r>
  <r>
    <n v="667"/>
    <x v="7"/>
    <m/>
    <x v="19"/>
    <s v="MEJORAMIENTO"/>
    <x v="10"/>
    <x v="2"/>
    <s v="14 IMAGEN URBANA"/>
    <m/>
    <m/>
    <s v="RENTA DE EQUIPO DE BARRIDO MECANICO"/>
    <x v="1"/>
    <x v="7"/>
    <x v="106"/>
    <n v="12000000"/>
    <n v="12000000"/>
    <n v="1200000"/>
    <n v="0"/>
    <n v="-10800000"/>
    <n v="3"/>
    <s v="32"/>
  </r>
  <r>
    <n v="668"/>
    <x v="7"/>
    <m/>
    <x v="19"/>
    <s v="MEJORAMIENTO"/>
    <x v="10"/>
    <x v="2"/>
    <s v="14 IMAGEN URBANA"/>
    <m/>
    <m/>
    <s v="LICENCIAS SOFTWARE"/>
    <x v="1"/>
    <x v="7"/>
    <x v="107"/>
    <n v="140000"/>
    <n v="140000"/>
    <n v="140000"/>
    <n v="0"/>
    <n v="0"/>
    <n v="3"/>
    <s v="32"/>
  </r>
  <r>
    <n v="669"/>
    <x v="7"/>
    <m/>
    <x v="19"/>
    <s v="MEJORAMIENTO"/>
    <x v="10"/>
    <x v="2"/>
    <s v="14 IMAGEN URBANA"/>
    <m/>
    <m/>
    <s v="SE BUSCA REINSTALACION DE MONUMENTOS QUE ESTAN RESGUARDADOS Y BALIZAMIENTO CON PINTURA TERMOPLASTICA LOS CRUCES PEATONALES CON MAYOR AFLUENCIA DEL MUNICIPIO"/>
    <x v="1"/>
    <x v="10"/>
    <x v="24"/>
    <n v="17670000"/>
    <n v="17670000"/>
    <n v="0"/>
    <n v="0"/>
    <n v="-17670000"/>
    <n v="3"/>
    <s v="33"/>
  </r>
  <r>
    <n v="670"/>
    <x v="7"/>
    <m/>
    <x v="19"/>
    <s v="MEJORAMIENTO"/>
    <x v="10"/>
    <x v="2"/>
    <s v="14 IMAGEN URBANA"/>
    <m/>
    <m/>
    <s v="INSTALACION DE MOBILIARIO URBANO PARA SUSTITUIR AQUELLOS QUE REPRESENTAN UN RIESGO PARA EL CIUDADANO(JUEGOS INFANTILES, BANCAS, CESTOS, BOLARDOS, ETC.)"/>
    <x v="1"/>
    <x v="14"/>
    <x v="60"/>
    <n v="1000000"/>
    <n v="1000000"/>
    <n v="0"/>
    <n v="0"/>
    <n v="-1000000"/>
    <n v="3"/>
    <s v="35"/>
  </r>
  <r>
    <n v="671"/>
    <x v="7"/>
    <m/>
    <x v="19"/>
    <s v="MEJORAMIENTO"/>
    <x v="10"/>
    <x v="2"/>
    <s v="14 IMAGEN URBANA"/>
    <m/>
    <m/>
    <s v="MANTENER EL PARQUE VEHICUAR EN OPTIMAS CONDICIONES PARA BRINDAR LOS SERVICIOS"/>
    <x v="1"/>
    <x v="14"/>
    <x v="61"/>
    <n v="1000000"/>
    <n v="0"/>
    <n v="0"/>
    <n v="-1000000"/>
    <n v="-1000000"/>
    <n v="3"/>
    <s v="35"/>
  </r>
  <r>
    <n v="672"/>
    <x v="7"/>
    <m/>
    <x v="19"/>
    <s v="MEJORAMIENTO"/>
    <x v="10"/>
    <x v="2"/>
    <s v="14 IMAGEN URBANA"/>
    <m/>
    <m/>
    <s v="MANTENER EN OPTIMAS CONDICIONES EL EQUIPO Y MAQUINARIA PARA REALIZAR TRABAJOS DE MAYOR CALIDAD"/>
    <x v="1"/>
    <x v="14"/>
    <x v="99"/>
    <n v="2000000"/>
    <n v="2000000"/>
    <n v="0"/>
    <n v="0"/>
    <n v="-2000000"/>
    <n v="3"/>
    <s v="35"/>
  </r>
  <r>
    <n v="673"/>
    <x v="7"/>
    <m/>
    <x v="19"/>
    <s v="MEJORAMIENTO"/>
    <x v="10"/>
    <x v="2"/>
    <s v="14 IMAGEN URBANA"/>
    <m/>
    <m/>
    <s v="DISPOSICION FINAL DE ANIMALES MUERTOS EN LA VIA PUBLICA"/>
    <x v="1"/>
    <x v="14"/>
    <x v="100"/>
    <n v="800000"/>
    <n v="800000"/>
    <n v="0"/>
    <n v="0"/>
    <n v="-800000"/>
    <n v="3"/>
    <s v="35"/>
  </r>
  <r>
    <n v="674"/>
    <x v="7"/>
    <m/>
    <x v="19"/>
    <s v="MEJORAMIENTO"/>
    <x v="10"/>
    <x v="2"/>
    <s v="14 IMAGEN URBANA"/>
    <m/>
    <m/>
    <s v="REALIZACIÓN DE MURALES CON FINES ARTISTICOS "/>
    <x v="1"/>
    <x v="8"/>
    <x v="22"/>
    <n v="50000"/>
    <n v="50000"/>
    <n v="0"/>
    <n v="0"/>
    <n v="-50000"/>
    <n v="3"/>
    <s v="38"/>
  </r>
  <r>
    <n v="675"/>
    <x v="7"/>
    <m/>
    <x v="19"/>
    <s v="MEJORAMIENTO"/>
    <x v="10"/>
    <x v="2"/>
    <s v="14 IMAGEN URBANA"/>
    <m/>
    <m/>
    <s v="NECESARIO PARA LA IMPLEMENTACIÓN DE SERVICIOS ADMINISTRATIVOS REQUERIDOS EN LA DIRECCIÓN"/>
    <x v="2"/>
    <x v="9"/>
    <x v="33"/>
    <n v="200000"/>
    <n v="200000"/>
    <n v="0"/>
    <n v="0"/>
    <n v="-200000"/>
    <n v="5"/>
    <s v="51"/>
  </r>
  <r>
    <n v="676"/>
    <x v="7"/>
    <m/>
    <x v="19"/>
    <s v="MEJORAMIENTO"/>
    <x v="10"/>
    <x v="2"/>
    <s v="14 IMAGEN URBANA"/>
    <m/>
    <m/>
    <s v="GARANTIZAR LA SEGURIDAD DEL INMUEBLE DE LA DIRECCION DE MEJORAMIENTO URBANO "/>
    <x v="2"/>
    <x v="9"/>
    <x v="20"/>
    <n v="250000"/>
    <n v="250000"/>
    <n v="0"/>
    <n v="0"/>
    <n v="-250000"/>
    <n v="5"/>
    <s v="51"/>
  </r>
  <r>
    <n v="677"/>
    <x v="7"/>
    <m/>
    <x v="19"/>
    <s v="MEJORAMIENTO"/>
    <x v="10"/>
    <x v="2"/>
    <s v="14 IMAGEN URBANA"/>
    <m/>
    <m/>
    <s v="OPTIMIZAR LAS REUNIONES LABORALES PREVIAS A LOS OPERATIVOS Y REFORZAR EL PROYECTO DE ARTE URBANO"/>
    <x v="2"/>
    <x v="12"/>
    <x v="108"/>
    <n v="32000"/>
    <n v="32000"/>
    <n v="0"/>
    <n v="0"/>
    <n v="-32000"/>
    <n v="5"/>
    <s v="52"/>
  </r>
  <r>
    <n v="678"/>
    <x v="7"/>
    <m/>
    <x v="19"/>
    <s v="MEJORAMIENTO"/>
    <x v="10"/>
    <x v="2"/>
    <s v="14 IMAGEN URBANA"/>
    <m/>
    <m/>
    <s v="MANEJO ADECUADO DE ALGUN MIEMBRO DEL PERSONAL EN CASO DE ACCIDENTE"/>
    <x v="2"/>
    <x v="21"/>
    <x v="66"/>
    <n v="15000"/>
    <n v="15000"/>
    <n v="15000"/>
    <n v="0"/>
    <n v="0"/>
    <n v="5"/>
    <s v="53"/>
  </r>
  <r>
    <n v="679"/>
    <x v="7"/>
    <m/>
    <x v="19"/>
    <s v="MEJORAMIENTO"/>
    <x v="10"/>
    <x v="2"/>
    <s v="14 IMAGEN URBANA"/>
    <m/>
    <m/>
    <s v="REHABILITACION DE CAJAS, REDILAS E INSTALACION DE CAJA DE REFRIGERACION PARA EL SERVICIO DE RECOLECCION DE  ANIMALES MUERTOS"/>
    <x v="2"/>
    <x v="22"/>
    <x v="109"/>
    <n v="500000"/>
    <n v="500000"/>
    <n v="0"/>
    <n v="0"/>
    <n v="-500000"/>
    <n v="5"/>
    <s v="54"/>
  </r>
  <r>
    <n v="680"/>
    <x v="7"/>
    <m/>
    <x v="19"/>
    <s v="MEJORAMIENTO"/>
    <x v="10"/>
    <x v="2"/>
    <s v="14 IMAGEN URBANA"/>
    <m/>
    <m/>
    <s v="EQUIPO PARA MONITOREO DE RADIOS CON GPS PARA EL AREA OPERATIVA"/>
    <x v="2"/>
    <x v="24"/>
    <x v="110"/>
    <n v="160000"/>
    <n v="160000"/>
    <n v="0"/>
    <n v="0"/>
    <n v="-160000"/>
    <n v="5"/>
    <s v="56"/>
  </r>
  <r>
    <n v="681"/>
    <x v="7"/>
    <m/>
    <x v="19"/>
    <s v="MEJORAMIENTO"/>
    <x v="10"/>
    <x v="2"/>
    <s v="14 IMAGEN URBANA"/>
    <m/>
    <m/>
    <s v="ELEMENTOS INDISPENSABLES PARA LA OPERATIVIDAD DE LA MAQUINARIA Y REALIZACION DE LOS TRABAJO OPERATIVOS"/>
    <x v="2"/>
    <x v="24"/>
    <x v="73"/>
    <n v="2500000"/>
    <n v="2500000"/>
    <n v="0"/>
    <n v="0"/>
    <n v="-2500000"/>
    <n v="5"/>
    <s v="56"/>
  </r>
  <r>
    <n v="682"/>
    <x v="7"/>
    <m/>
    <x v="20"/>
    <s v="MERCADOS"/>
    <x v="10"/>
    <x v="2"/>
    <s v="14 IMAGEN URBANA"/>
    <m/>
    <m/>
    <s v="Papelería, libretas, correspondencia y archivo y otros productos similares"/>
    <x v="0"/>
    <x v="0"/>
    <x v="0"/>
    <n v="25000"/>
    <n v="25000"/>
    <n v="5000"/>
    <n v="0"/>
    <n v="-20000"/>
    <n v="2"/>
    <s v="21"/>
  </r>
  <r>
    <n v="683"/>
    <x v="7"/>
    <m/>
    <x v="20"/>
    <s v="MERCADOS"/>
    <x v="10"/>
    <x v="2"/>
    <s v="14 IMAGEN URBANA"/>
    <m/>
    <m/>
    <s v="Insumos utilizados en la administración de concesionarios "/>
    <x v="0"/>
    <x v="0"/>
    <x v="1"/>
    <n v="15000"/>
    <n v="15000"/>
    <n v="4500"/>
    <n v="0"/>
    <n v="-10500"/>
    <n v="2"/>
    <s v="21"/>
  </r>
  <r>
    <n v="684"/>
    <x v="7"/>
    <m/>
    <x v="20"/>
    <s v="MERCADOS"/>
    <x v="10"/>
    <x v="2"/>
    <s v="14 IMAGEN URBANA"/>
    <m/>
    <m/>
    <s v="Material necesario para que personal de intendencia realice actividades diarias de limpieza. Cumplir con metas anuales de acciones de intendencia en mercados "/>
    <x v="0"/>
    <x v="0"/>
    <x v="38"/>
    <n v="90000"/>
    <n v="90000"/>
    <n v="72000"/>
    <n v="0"/>
    <n v="-18000"/>
    <n v="2"/>
    <s v="21"/>
  </r>
  <r>
    <n v="685"/>
    <x v="7"/>
    <m/>
    <x v="20"/>
    <s v="MERCADOS"/>
    <x v="10"/>
    <x v="2"/>
    <s v="14 IMAGEN URBANA"/>
    <m/>
    <m/>
    <s v="Insumos utilizados para atender acciones de mejoramiento física de los mercados"/>
    <x v="0"/>
    <x v="2"/>
    <x v="41"/>
    <n v="13000"/>
    <n v="13000"/>
    <n v="2600"/>
    <n v="0"/>
    <n v="-10400"/>
    <n v="2"/>
    <s v="24"/>
  </r>
  <r>
    <n v="686"/>
    <x v="7"/>
    <m/>
    <x v="20"/>
    <s v="MERCADOS"/>
    <x v="10"/>
    <x v="2"/>
    <s v="14 IMAGEN URBANA"/>
    <m/>
    <m/>
    <s v="Insumos utilizados para atender acciones de mejoramiento física de los mercados"/>
    <x v="0"/>
    <x v="2"/>
    <x v="42"/>
    <n v="30000"/>
    <n v="30000"/>
    <n v="12000"/>
    <n v="0"/>
    <n v="-18000"/>
    <n v="2"/>
    <s v="24"/>
  </r>
  <r>
    <n v="687"/>
    <x v="7"/>
    <m/>
    <x v="20"/>
    <s v="MERCADOS"/>
    <x v="10"/>
    <x v="2"/>
    <s v="14 IMAGEN URBANA"/>
    <m/>
    <m/>
    <s v="Insumos utilizados para el mejoramiento y rehabilitación de la instalación eléctrica, iluminación y alumbrado en los mercados"/>
    <x v="0"/>
    <x v="2"/>
    <x v="3"/>
    <n v="380000"/>
    <n v="380000"/>
    <n v="380000"/>
    <n v="0"/>
    <n v="0"/>
    <n v="2"/>
    <s v="24"/>
  </r>
  <r>
    <n v="688"/>
    <x v="7"/>
    <m/>
    <x v="20"/>
    <s v="MERCADOS"/>
    <x v="10"/>
    <x v="2"/>
    <s v="14 IMAGEN URBANA"/>
    <m/>
    <m/>
    <s v="Insumos utilizados como parte del programa de mantenimiento y mejora de los mercados"/>
    <x v="0"/>
    <x v="2"/>
    <x v="13"/>
    <n v="20000"/>
    <n v="20000"/>
    <n v="20000"/>
    <n v="0"/>
    <n v="0"/>
    <n v="2"/>
    <s v="24"/>
  </r>
  <r>
    <n v="689"/>
    <x v="7"/>
    <m/>
    <x v="20"/>
    <s v="MERCADOS"/>
    <x v="10"/>
    <x v="2"/>
    <s v="14 IMAGEN URBANA"/>
    <m/>
    <m/>
    <s v="Buscar mejorar las condiciones generales de los mercados,  brindando de esta forma las condiciones aptas para realizar los servicios de comercio que necesita la comunidad"/>
    <x v="0"/>
    <x v="2"/>
    <x v="14"/>
    <n v="650000"/>
    <n v="650000"/>
    <n v="650000"/>
    <n v="0"/>
    <n v="0"/>
    <n v="2"/>
    <s v="24"/>
  </r>
  <r>
    <n v="690"/>
    <x v="7"/>
    <m/>
    <x v="20"/>
    <s v="MERCADOS"/>
    <x v="10"/>
    <x v="2"/>
    <s v="14 IMAGEN URBANA"/>
    <m/>
    <m/>
    <s v="Cubrir las necesidades de atención de primera necesidad en los mercados y poder mantener surtidos los botiquines existentes con los medicamentos y materiales de curación. Cumpliendo de esta manera con los requerimientos de Protección Civil y Bomberos del Municipio"/>
    <x v="0"/>
    <x v="17"/>
    <x v="47"/>
    <n v="3000"/>
    <n v="3000"/>
    <n v="3000"/>
    <n v="0"/>
    <n v="0"/>
    <n v="2"/>
    <s v="25"/>
  </r>
  <r>
    <n v="691"/>
    <x v="7"/>
    <m/>
    <x v="20"/>
    <s v="MERCADOS"/>
    <x v="10"/>
    <x v="2"/>
    <s v="14 IMAGEN URBANA"/>
    <m/>
    <m/>
    <s v="Remplazar tinacos de asbesto de los mercados"/>
    <x v="0"/>
    <x v="17"/>
    <x v="49"/>
    <n v="35000"/>
    <n v="35000"/>
    <n v="35000"/>
    <n v="0"/>
    <n v="0"/>
    <n v="2"/>
    <s v="25"/>
  </r>
  <r>
    <n v="692"/>
    <x v="7"/>
    <m/>
    <x v="20"/>
    <s v="MERCADOS"/>
    <x v="10"/>
    <x v="2"/>
    <s v="14 IMAGEN URBANA"/>
    <m/>
    <m/>
    <s v="Producto para el personal de intendencia que realiza a diario las actividades de limpieza e higiene de las instalaciones de los mercados"/>
    <x v="0"/>
    <x v="17"/>
    <x v="85"/>
    <n v="10000"/>
    <n v="10000"/>
    <n v="10000"/>
    <n v="0"/>
    <n v="0"/>
    <n v="2"/>
    <s v="25"/>
  </r>
  <r>
    <n v="693"/>
    <x v="7"/>
    <m/>
    <x v="20"/>
    <s v="MERCADOS"/>
    <x v="10"/>
    <x v="2"/>
    <s v="14 IMAGEN URBANA"/>
    <m/>
    <m/>
    <s v="Insumos para uso en hidrolavadoras, sopladoras, desbrosadoras que se usan para el mantenimiento de los mercados"/>
    <x v="0"/>
    <x v="18"/>
    <x v="50"/>
    <n v="15000"/>
    <n v="15000"/>
    <n v="12000"/>
    <n v="0"/>
    <n v="-3000"/>
    <n v="2"/>
    <s v="26"/>
  </r>
  <r>
    <n v="694"/>
    <x v="7"/>
    <m/>
    <x v="20"/>
    <s v="MERCADOS"/>
    <x v="10"/>
    <x v="2"/>
    <s v="14 IMAGEN URBANA"/>
    <m/>
    <m/>
    <s v="Prendas de vestir necesarias para cumplir con la normatividad relativa a la protección de los servidores públicos que laboran en los mercados"/>
    <x v="0"/>
    <x v="6"/>
    <x v="76"/>
    <n v="200000"/>
    <n v="200000"/>
    <n v="80000"/>
    <n v="0"/>
    <n v="-120000"/>
    <n v="2"/>
    <s v="27"/>
  </r>
  <r>
    <n v="695"/>
    <x v="7"/>
    <m/>
    <x v="20"/>
    <s v="MERCADOS"/>
    <x v="10"/>
    <x v="2"/>
    <s v="14 IMAGEN URBANA"/>
    <m/>
    <m/>
    <s v="Proveer ropa y equipo de máxima seguridad al personal operativo y al personal administrativo que realice actividades (eventuales o permanentes en los mercados), así como actividades de supervisión."/>
    <x v="0"/>
    <x v="6"/>
    <x v="51"/>
    <n v="150000"/>
    <n v="150000"/>
    <n v="90000"/>
    <n v="0"/>
    <n v="-60000"/>
    <n v="2"/>
    <s v="27"/>
  </r>
  <r>
    <n v="696"/>
    <x v="7"/>
    <m/>
    <x v="20"/>
    <s v="MERCADOS"/>
    <x v="10"/>
    <x v="2"/>
    <s v="14 IMAGEN URBANA"/>
    <m/>
    <m/>
    <s v="Herramientas necesarias para que se puedan realizar todo tipo de actos tendientes a la remodelación, conservación y remozamiento de los mercados."/>
    <x v="0"/>
    <x v="3"/>
    <x v="54"/>
    <n v="60000"/>
    <n v="60000"/>
    <n v="30000"/>
    <n v="0"/>
    <n v="-30000"/>
    <n v="2"/>
    <s v="29"/>
  </r>
  <r>
    <n v="697"/>
    <x v="7"/>
    <m/>
    <x v="20"/>
    <s v="MERCADOS"/>
    <x v="10"/>
    <x v="2"/>
    <s v="14 IMAGEN URBANA"/>
    <m/>
    <m/>
    <s v="Instrumental necesario para el resguardo de equipos y materiales. Repuestos para reemplazar partes de las instalaciones de los mercados"/>
    <x v="0"/>
    <x v="3"/>
    <x v="4"/>
    <n v="15000"/>
    <n v="15000"/>
    <n v="3000"/>
    <n v="0"/>
    <n v="-12000"/>
    <n v="2"/>
    <s v="29"/>
  </r>
  <r>
    <n v="698"/>
    <x v="7"/>
    <m/>
    <x v="20"/>
    <s v="MERCADOS"/>
    <x v="10"/>
    <x v="2"/>
    <s v="14 IMAGEN URBANA"/>
    <m/>
    <m/>
    <s v="Insumos para atender necesidades de las hidrolavadoras, sopladoras, desbrozadoras que se usan en las actividades de los mercados"/>
    <x v="0"/>
    <x v="3"/>
    <x v="55"/>
    <n v="15000"/>
    <n v="15000"/>
    <n v="12000"/>
    <n v="0"/>
    <n v="-3000"/>
    <n v="2"/>
    <s v="29"/>
  </r>
  <r>
    <n v="699"/>
    <x v="7"/>
    <m/>
    <x v="20"/>
    <s v="MERCADOS"/>
    <x v="10"/>
    <x v="2"/>
    <s v="14 IMAGEN URBANA"/>
    <m/>
    <m/>
    <s v="Desarrollar un manual que defina los pasos metodológicos para iniciar el proceso que permita el_x000a_reconocimiento y la certificación de mercados dignos y saludables. Dirigido específicamente a los responsables de la gestión de los mercados,_x000a_a los coordinadores y a los locatarios que manipulan alimentos. Se ejecutará con 5 mercados pilotos."/>
    <x v="1"/>
    <x v="10"/>
    <x v="24"/>
    <n v="200000"/>
    <n v="200000"/>
    <n v="0"/>
    <n v="0"/>
    <n v="-200000"/>
    <n v="3"/>
    <s v="33"/>
  </r>
  <r>
    <n v="700"/>
    <x v="7"/>
    <m/>
    <x v="20"/>
    <s v="MERCADOS"/>
    <x v="10"/>
    <x v="2"/>
    <s v="14 IMAGEN URBANA"/>
    <m/>
    <m/>
    <s v="Cumplir con medida de COPRISJAL y Protección Civil y Bomberos de Zapopan, para los 61 extintores asignados a los mercados"/>
    <x v="1"/>
    <x v="14"/>
    <x v="60"/>
    <n v="15000"/>
    <n v="15000"/>
    <n v="0"/>
    <n v="0"/>
    <n v="-15000"/>
    <n v="3"/>
    <s v="35"/>
  </r>
  <r>
    <n v="701"/>
    <x v="7"/>
    <m/>
    <x v="20"/>
    <s v="MERCADOS"/>
    <x v="10"/>
    <x v="2"/>
    <s v="14 IMAGEN URBANA"/>
    <m/>
    <m/>
    <s v="Atender desperfectos extraordinarios por el uso de las maquinas que se utilizan en las actividades de mantenimiento en los mercados"/>
    <x v="1"/>
    <x v="14"/>
    <x v="99"/>
    <n v="15000"/>
    <n v="15000"/>
    <n v="0"/>
    <n v="0"/>
    <n v="-15000"/>
    <n v="3"/>
    <s v="35"/>
  </r>
  <r>
    <n v="702"/>
    <x v="7"/>
    <m/>
    <x v="20"/>
    <s v="MERCADOS"/>
    <x v="10"/>
    <x v="2"/>
    <s v="14 IMAGEN URBANA"/>
    <m/>
    <m/>
    <s v="Asignación destinada a brindar, por una única ocasión, una solución emergente del manejo de grasas en el mercado Atemajac. "/>
    <x v="1"/>
    <x v="14"/>
    <x v="100"/>
    <n v="850000"/>
    <n v="850000"/>
    <n v="0"/>
    <n v="0"/>
    <n v="-850000"/>
    <n v="3"/>
    <s v="35"/>
  </r>
  <r>
    <n v="703"/>
    <x v="7"/>
    <m/>
    <x v="20"/>
    <s v="MERCADOS"/>
    <x v="10"/>
    <x v="2"/>
    <s v="14 IMAGEN URBANA"/>
    <m/>
    <m/>
    <s v="Muebles para reemplazar equipos deteriorados y resguardar juegos de llaves de los mercados"/>
    <x v="2"/>
    <x v="9"/>
    <x v="21"/>
    <n v="50000"/>
    <n v="50000"/>
    <n v="0"/>
    <n v="0"/>
    <n v="-50000"/>
    <n v="5"/>
    <s v="51"/>
  </r>
  <r>
    <n v="704"/>
    <x v="7"/>
    <m/>
    <x v="20"/>
    <s v="MERCADOS"/>
    <x v="10"/>
    <x v="2"/>
    <s v="14 IMAGEN URBANA"/>
    <m/>
    <m/>
    <s v="Equipos de computo y telefónico  para cambiar equipo que ya no cumple con el desempeño requerido. "/>
    <x v="2"/>
    <x v="9"/>
    <x v="33"/>
    <n v="50000"/>
    <n v="50000"/>
    <n v="0"/>
    <n v="0"/>
    <n v="-50000"/>
    <n v="5"/>
    <s v="51"/>
  </r>
  <r>
    <n v="705"/>
    <x v="7"/>
    <m/>
    <x v="20"/>
    <s v="MERCADOS"/>
    <x v="10"/>
    <x v="2"/>
    <s v="14 IMAGEN URBANA"/>
    <m/>
    <m/>
    <s v="Equipos y herramientas para realizar operaciones técnicas que están dirigidas a la atención de los mercados a través de obras de restauración, renovación, remodelación y rehabilitación."/>
    <x v="2"/>
    <x v="24"/>
    <x v="73"/>
    <n v="80000"/>
    <n v="80000"/>
    <n v="0"/>
    <n v="0"/>
    <n v="-80000"/>
    <n v="5"/>
    <s v="56"/>
  </r>
  <r>
    <n v="706"/>
    <x v="7"/>
    <m/>
    <x v="21"/>
    <s v="PARQUES Y JARDINES"/>
    <x v="10"/>
    <x v="2"/>
    <s v="14 IMAGEN URBANA"/>
    <m/>
    <m/>
    <s v="Proyecto de eliminación de muerdago"/>
    <x v="1"/>
    <x v="14"/>
    <x v="111"/>
    <n v="8000000"/>
    <n v="0"/>
    <n v="3200000"/>
    <n v="-8000000"/>
    <n v="-4800000"/>
    <n v="3"/>
    <s v="35"/>
  </r>
  <r>
    <n v="707"/>
    <x v="7"/>
    <m/>
    <x v="21"/>
    <s v="PARQUES Y JARDINES"/>
    <x v="10"/>
    <x v="2"/>
    <s v="14 IMAGEN URBANA"/>
    <m/>
    <m/>
    <s v="Indispensable para los viveros así como para las áreas verdes municipales y camellones"/>
    <x v="1"/>
    <x v="14"/>
    <x v="111"/>
    <n v="10000000"/>
    <n v="10000000"/>
    <n v="4000000"/>
    <n v="0"/>
    <n v="-6000000"/>
    <n v="3"/>
    <s v="35"/>
  </r>
  <r>
    <n v="708"/>
    <x v="7"/>
    <m/>
    <x v="21"/>
    <s v="PARQUES Y JARDINES"/>
    <x v="10"/>
    <x v="2"/>
    <s v="14 IMAGEN URBANA"/>
    <m/>
    <m/>
    <m/>
    <x v="1"/>
    <x v="10"/>
    <x v="24"/>
    <n v="10000000"/>
    <n v="10000000"/>
    <n v="0"/>
    <n v="0"/>
    <n v="-10000000"/>
    <n v="3"/>
    <s v="33"/>
  </r>
  <r>
    <n v="709"/>
    <x v="7"/>
    <m/>
    <x v="21"/>
    <s v="PARQUES Y JARDINES"/>
    <x v="10"/>
    <x v="2"/>
    <s v="14 IMAGEN URBANA"/>
    <m/>
    <m/>
    <s v="Necesarias para la operatividad del dia a día"/>
    <x v="2"/>
    <x v="24"/>
    <x v="73"/>
    <n v="4000000"/>
    <n v="4000000"/>
    <n v="0"/>
    <n v="0"/>
    <n v="-4000000"/>
    <n v="5"/>
    <s v="56"/>
  </r>
  <r>
    <n v="710"/>
    <x v="7"/>
    <m/>
    <x v="21"/>
    <s v="PARQUES Y JARDINES"/>
    <x v="10"/>
    <x v="2"/>
    <s v="14 IMAGEN URBANA"/>
    <m/>
    <m/>
    <s v="Para compra de refacciones de maquinaria, además de material necesario para la operatividad"/>
    <x v="0"/>
    <x v="3"/>
    <x v="55"/>
    <n v="1000000"/>
    <n v="1000000"/>
    <n v="800000"/>
    <n v="0"/>
    <n v="-200000"/>
    <n v="2"/>
    <s v="29"/>
  </r>
  <r>
    <n v="711"/>
    <x v="7"/>
    <m/>
    <x v="21"/>
    <s v="PARQUES Y JARDINES"/>
    <x v="10"/>
    <x v="2"/>
    <s v="14 IMAGEN URBANA"/>
    <m/>
    <m/>
    <s v="Para el personal adscrito a la dependencia"/>
    <x v="0"/>
    <x v="6"/>
    <x v="76"/>
    <n v="675200"/>
    <n v="675200"/>
    <n v="270080"/>
    <n v="0"/>
    <n v="-405120"/>
    <n v="2"/>
    <s v="27"/>
  </r>
  <r>
    <n v="712"/>
    <x v="7"/>
    <m/>
    <x v="21"/>
    <s v="PARQUES Y JARDINES"/>
    <x v="10"/>
    <x v="2"/>
    <s v="14 IMAGEN URBANA"/>
    <m/>
    <m/>
    <s v="Para el personal adscrito a la dependencia"/>
    <x v="0"/>
    <x v="6"/>
    <x v="51"/>
    <n v="600000"/>
    <n v="600000"/>
    <n v="360000"/>
    <n v="0"/>
    <n v="-240000"/>
    <n v="2"/>
    <s v="27"/>
  </r>
  <r>
    <n v="713"/>
    <x v="7"/>
    <m/>
    <x v="21"/>
    <s v="PARQUES Y JARDINES"/>
    <x v="10"/>
    <x v="2"/>
    <s v="14 IMAGEN URBANA"/>
    <m/>
    <m/>
    <s v="Indispensable para la reparación de unidades"/>
    <x v="0"/>
    <x v="3"/>
    <x v="7"/>
    <n v="500000"/>
    <n v="500000"/>
    <n v="50000"/>
    <n v="0"/>
    <n v="-450000"/>
    <n v="2"/>
    <s v="29"/>
  </r>
  <r>
    <n v="714"/>
    <x v="7"/>
    <m/>
    <x v="21"/>
    <s v="PARQUES Y JARDINES"/>
    <x v="10"/>
    <x v="2"/>
    <s v="14 IMAGEN URBANA"/>
    <m/>
    <m/>
    <s v="Indispensable para reparaciones emergentes de vehículos"/>
    <x v="1"/>
    <x v="14"/>
    <x v="61"/>
    <n v="500000"/>
    <n v="0"/>
    <n v="0"/>
    <n v="-500000"/>
    <n v="-500000"/>
    <n v="3"/>
    <s v="35"/>
  </r>
  <r>
    <n v="715"/>
    <x v="7"/>
    <m/>
    <x v="21"/>
    <s v="PARQUES Y JARDINES"/>
    <x v="10"/>
    <x v="2"/>
    <s v="14 IMAGEN URBANA"/>
    <m/>
    <m/>
    <s v="Indispensable para reparaciones emergentes de maquinaria"/>
    <x v="1"/>
    <x v="14"/>
    <x v="99"/>
    <n v="500000"/>
    <n v="500000"/>
    <n v="0"/>
    <n v="0"/>
    <n v="-500000"/>
    <n v="3"/>
    <s v="35"/>
  </r>
  <r>
    <n v="716"/>
    <x v="7"/>
    <m/>
    <x v="21"/>
    <s v="PARQUES Y JARDINES"/>
    <x v="10"/>
    <x v="2"/>
    <s v="14 IMAGEN URBANA"/>
    <m/>
    <m/>
    <s v="Para las distintas áreas operativas de la dependencia"/>
    <x v="0"/>
    <x v="3"/>
    <x v="54"/>
    <n v="340000"/>
    <n v="340000"/>
    <n v="170000"/>
    <n v="0"/>
    <n v="-170000"/>
    <n v="2"/>
    <s v="29"/>
  </r>
  <r>
    <n v="717"/>
    <x v="7"/>
    <m/>
    <x v="21"/>
    <s v="PARQUES Y JARDINES"/>
    <x v="10"/>
    <x v="2"/>
    <s v="14 IMAGEN URBANA"/>
    <m/>
    <m/>
    <s v="Escritorios, sillas, mesas etc."/>
    <x v="2"/>
    <x v="9"/>
    <x v="21"/>
    <n v="300000"/>
    <n v="300000"/>
    <n v="0"/>
    <n v="0"/>
    <n v="-300000"/>
    <n v="5"/>
    <s v="51"/>
  </r>
  <r>
    <n v="718"/>
    <x v="7"/>
    <m/>
    <x v="21"/>
    <s v="PARQUES Y JARDINES"/>
    <x v="10"/>
    <x v="2"/>
    <s v="14 IMAGEN URBANA"/>
    <m/>
    <m/>
    <s v="Para la rehabilitación de áreas verdes y camellones"/>
    <x v="0"/>
    <x v="2"/>
    <x v="41"/>
    <n v="250000"/>
    <n v="250000"/>
    <n v="50000"/>
    <n v="0"/>
    <n v="-200000"/>
    <n v="2"/>
    <s v="24"/>
  </r>
  <r>
    <n v="719"/>
    <x v="7"/>
    <m/>
    <x v="21"/>
    <s v="PARQUES Y JARDINES"/>
    <x v="10"/>
    <x v="2"/>
    <s v="14 IMAGEN URBANA"/>
    <m/>
    <m/>
    <s v="Necesario para el vivero y áreas verdes municipales"/>
    <x v="0"/>
    <x v="17"/>
    <x v="105"/>
    <n v="250000"/>
    <n v="250000"/>
    <n v="250000"/>
    <n v="0"/>
    <n v="0"/>
    <n v="2"/>
    <s v="25"/>
  </r>
  <r>
    <n v="720"/>
    <x v="7"/>
    <m/>
    <x v="21"/>
    <s v="PARQUES Y JARDINES"/>
    <x v="10"/>
    <x v="2"/>
    <s v="14 IMAGEN URBANA"/>
    <m/>
    <m/>
    <s v="Necesario para embolsar la planta para su desarrollo, plastico para cubrir zonas de la plaga, separador para las áreas verdes municipales y los conos para cerrar algunas calles o carriles al estar podando áreas verdes o árbolado."/>
    <x v="0"/>
    <x v="17"/>
    <x v="49"/>
    <n v="250000"/>
    <n v="250000"/>
    <n v="100000"/>
    <n v="0"/>
    <n v="-150000"/>
    <n v="2"/>
    <s v="25"/>
  </r>
  <r>
    <n v="721"/>
    <x v="7"/>
    <m/>
    <x v="21"/>
    <s v="PARQUES Y JARDINES"/>
    <x v="10"/>
    <x v="2"/>
    <s v="14 IMAGEN URBANA"/>
    <m/>
    <m/>
    <s v="Movimientos de desechos forestales en el vertedero la azucena para abrir caminos y realizar guardarallas."/>
    <x v="1"/>
    <x v="7"/>
    <x v="106"/>
    <n v="250000"/>
    <n v="250000"/>
    <n v="25000"/>
    <n v="0"/>
    <n v="-225000"/>
    <n v="3"/>
    <s v="32"/>
  </r>
  <r>
    <n v="722"/>
    <x v="7"/>
    <m/>
    <x v="21"/>
    <s v="PARQUES Y JARDINES"/>
    <x v="10"/>
    <x v="2"/>
    <s v="14 IMAGEN URBANA"/>
    <m/>
    <m/>
    <s v="Computadoras para las distintas áreas"/>
    <x v="2"/>
    <x v="9"/>
    <x v="33"/>
    <n v="250000"/>
    <n v="250000"/>
    <n v="0"/>
    <n v="0"/>
    <n v="-250000"/>
    <n v="5"/>
    <s v="51"/>
  </r>
  <r>
    <n v="723"/>
    <x v="7"/>
    <m/>
    <x v="21"/>
    <s v="PARQUES Y JARDINES"/>
    <x v="10"/>
    <x v="2"/>
    <s v="14 IMAGEN URBANA"/>
    <m/>
    <m/>
    <s v="Indispensable para todas las áreas de la dependencia"/>
    <x v="0"/>
    <x v="0"/>
    <x v="0"/>
    <n v="200000"/>
    <n v="200000"/>
    <n v="40000"/>
    <n v="0"/>
    <n v="-160000"/>
    <n v="2"/>
    <s v="21"/>
  </r>
  <r>
    <n v="724"/>
    <x v="7"/>
    <m/>
    <x v="21"/>
    <s v="PARQUES Y JARDINES"/>
    <x v="10"/>
    <x v="2"/>
    <s v="14 IMAGEN URBANA"/>
    <m/>
    <m/>
    <s v="Necesario para motosierras y desbrozadoras para el dia a día, algunas motobombas, relleno de vehículos y maquinaria en general."/>
    <x v="0"/>
    <x v="18"/>
    <x v="50"/>
    <n v="200000"/>
    <n v="200000"/>
    <n v="160000"/>
    <n v="0"/>
    <n v="-40000"/>
    <n v="2"/>
    <s v="26"/>
  </r>
  <r>
    <n v="725"/>
    <x v="7"/>
    <m/>
    <x v="21"/>
    <s v="PARQUES Y JARDINES"/>
    <x v="10"/>
    <x v="2"/>
    <s v="14 IMAGEN URBANA"/>
    <m/>
    <m/>
    <s v="Invernadero de lumbricultura"/>
    <x v="1"/>
    <x v="14"/>
    <x v="32"/>
    <n v="200000"/>
    <n v="200000"/>
    <n v="0"/>
    <n v="0"/>
    <n v="-200000"/>
    <n v="3"/>
    <s v="35"/>
  </r>
  <r>
    <n v="726"/>
    <x v="7"/>
    <m/>
    <x v="21"/>
    <s v="PARQUES Y JARDINES"/>
    <x v="10"/>
    <x v="2"/>
    <s v="14 IMAGEN URBANA"/>
    <m/>
    <m/>
    <s v="Para rehabilitar y realizar nuevos sistemas de riego"/>
    <x v="0"/>
    <x v="17"/>
    <x v="49"/>
    <n v="150000"/>
    <n v="150000"/>
    <n v="60000"/>
    <n v="0"/>
    <n v="-90000"/>
    <n v="2"/>
    <s v="25"/>
  </r>
  <r>
    <n v="727"/>
    <x v="7"/>
    <m/>
    <x v="21"/>
    <s v="PARQUES Y JARDINES"/>
    <x v="10"/>
    <x v="2"/>
    <s v="14 IMAGEN URBANA"/>
    <m/>
    <m/>
    <s v="Necesario para la operatividad en los viveros, así como en el área operativa"/>
    <x v="0"/>
    <x v="0"/>
    <x v="38"/>
    <n v="122000"/>
    <n v="122000"/>
    <n v="97600"/>
    <n v="0"/>
    <n v="-24400"/>
    <n v="2"/>
    <s v="21"/>
  </r>
  <r>
    <n v="728"/>
    <x v="7"/>
    <m/>
    <x v="21"/>
    <s v="PARQUES Y JARDINES"/>
    <x v="10"/>
    <x v="2"/>
    <s v="14 IMAGEN URBANA"/>
    <m/>
    <m/>
    <s v="Indispensable para todas las oficinas de la dependencia."/>
    <x v="0"/>
    <x v="0"/>
    <x v="38"/>
    <n v="110000"/>
    <n v="110000"/>
    <n v="88000"/>
    <n v="0"/>
    <n v="-22000"/>
    <n v="2"/>
    <s v="21"/>
  </r>
  <r>
    <n v="729"/>
    <x v="7"/>
    <m/>
    <x v="21"/>
    <s v="PARQUES Y JARDINES"/>
    <x v="10"/>
    <x v="2"/>
    <s v="14 IMAGEN URBANA"/>
    <m/>
    <m/>
    <s v="Necesario para realizar el riego de áreas verdes"/>
    <x v="0"/>
    <x v="3"/>
    <x v="7"/>
    <n v="100000"/>
    <n v="100000"/>
    <n v="10000"/>
    <n v="0"/>
    <n v="-90000"/>
    <n v="2"/>
    <s v="29"/>
  </r>
  <r>
    <n v="730"/>
    <x v="7"/>
    <m/>
    <x v="21"/>
    <s v="PARQUES Y JARDINES"/>
    <x v="10"/>
    <x v="2"/>
    <s v="14 IMAGEN URBANA"/>
    <m/>
    <m/>
    <s v="Mantenimiento y ampliación de almácen general"/>
    <x v="0"/>
    <x v="2"/>
    <x v="13"/>
    <n v="90000"/>
    <n v="90000"/>
    <n v="9000"/>
    <n v="0"/>
    <n v="-81000"/>
    <n v="2"/>
    <s v="24"/>
  </r>
  <r>
    <n v="731"/>
    <x v="7"/>
    <m/>
    <x v="21"/>
    <s v="PARQUES Y JARDINES"/>
    <x v="10"/>
    <x v="2"/>
    <s v="14 IMAGEN URBANA"/>
    <m/>
    <m/>
    <s v="Necesario para el festejo que se realiza año con año"/>
    <x v="1"/>
    <x v="8"/>
    <x v="22"/>
    <n v="90000"/>
    <n v="90000"/>
    <n v="0"/>
    <n v="0"/>
    <n v="-90000"/>
    <n v="3"/>
    <s v="38"/>
  </r>
  <r>
    <n v="732"/>
    <x v="7"/>
    <m/>
    <x v="21"/>
    <s v="PARQUES Y JARDINES"/>
    <x v="10"/>
    <x v="2"/>
    <s v="14 IMAGEN URBANA"/>
    <m/>
    <m/>
    <s v="Necesario para el festejo que se realiza año con año"/>
    <x v="1"/>
    <x v="8"/>
    <x v="22"/>
    <n v="70000"/>
    <n v="70000"/>
    <n v="0"/>
    <n v="0"/>
    <n v="-70000"/>
    <n v="3"/>
    <s v="38"/>
  </r>
  <r>
    <n v="733"/>
    <x v="7"/>
    <m/>
    <x v="21"/>
    <s v="PARQUES Y JARDINES"/>
    <x v="10"/>
    <x v="2"/>
    <s v="14 IMAGEN URBANA"/>
    <m/>
    <m/>
    <s v="Para la rehabilitación de sistemas de riego"/>
    <x v="0"/>
    <x v="2"/>
    <x v="3"/>
    <n v="62000"/>
    <n v="62000"/>
    <n v="62000"/>
    <n v="0"/>
    <n v="0"/>
    <n v="2"/>
    <s v="24"/>
  </r>
  <r>
    <n v="734"/>
    <x v="7"/>
    <m/>
    <x v="21"/>
    <s v="PARQUES Y JARDINES"/>
    <x v="10"/>
    <x v="2"/>
    <s v="14 IMAGEN URBANA"/>
    <m/>
    <m/>
    <s v="Mantenimiento y ampliación de almácen general"/>
    <x v="0"/>
    <x v="2"/>
    <x v="43"/>
    <n v="50000"/>
    <n v="50000"/>
    <n v="50000"/>
    <n v="0"/>
    <n v="0"/>
    <n v="2"/>
    <s v="24"/>
  </r>
  <r>
    <n v="735"/>
    <x v="7"/>
    <m/>
    <x v="21"/>
    <s v="PARQUES Y JARDINES"/>
    <x v="10"/>
    <x v="2"/>
    <s v="14 IMAGEN URBANA"/>
    <m/>
    <m/>
    <s v="Material necesario para el festejo de día de muertos"/>
    <x v="0"/>
    <x v="0"/>
    <x v="39"/>
    <n v="40000"/>
    <n v="40000"/>
    <n v="8000"/>
    <n v="0"/>
    <n v="-32000"/>
    <n v="2"/>
    <s v="21"/>
  </r>
  <r>
    <n v="736"/>
    <x v="7"/>
    <m/>
    <x v="21"/>
    <s v="PARQUES Y JARDINES"/>
    <x v="10"/>
    <x v="2"/>
    <s v="14 IMAGEN URBANA"/>
    <m/>
    <m/>
    <s v="Alimento necesario para los peces que se encuentran dentro del parque hundido."/>
    <x v="0"/>
    <x v="1"/>
    <x v="40"/>
    <n v="40000"/>
    <n v="40000"/>
    <n v="40000"/>
    <n v="0"/>
    <n v="0"/>
    <n v="2"/>
    <s v="22"/>
  </r>
  <r>
    <n v="737"/>
    <x v="7"/>
    <m/>
    <x v="21"/>
    <s v="PARQUES Y JARDINES"/>
    <x v="10"/>
    <x v="2"/>
    <s v="14 IMAGEN URBANA"/>
    <m/>
    <m/>
    <s v="Necesario para funcionamientos de sistemas de riego"/>
    <x v="0"/>
    <x v="2"/>
    <x v="13"/>
    <n v="40000"/>
    <n v="40000"/>
    <n v="4000"/>
    <n v="0"/>
    <n v="-36000"/>
    <n v="2"/>
    <s v="24"/>
  </r>
  <r>
    <n v="738"/>
    <x v="7"/>
    <m/>
    <x v="21"/>
    <s v="PARQUES Y JARDINES"/>
    <x v="10"/>
    <x v="2"/>
    <s v="14 IMAGEN URBANA"/>
    <m/>
    <m/>
    <s v="Mantenimiento y ampliación de almácen general"/>
    <x v="0"/>
    <x v="2"/>
    <x v="42"/>
    <n v="30000"/>
    <n v="30000"/>
    <n v="12000"/>
    <n v="0"/>
    <n v="-18000"/>
    <n v="2"/>
    <s v="24"/>
  </r>
  <r>
    <n v="739"/>
    <x v="7"/>
    <m/>
    <x v="21"/>
    <s v="PARQUES Y JARDINES"/>
    <x v="10"/>
    <x v="2"/>
    <s v="14 IMAGEN URBANA"/>
    <m/>
    <m/>
    <s v="Motobombas para sistemas de riego"/>
    <x v="2"/>
    <x v="24"/>
    <x v="70"/>
    <n v="30000"/>
    <n v="30000"/>
    <n v="0"/>
    <n v="0"/>
    <n v="-30000"/>
    <n v="5"/>
    <s v="56"/>
  </r>
  <r>
    <n v="740"/>
    <x v="7"/>
    <m/>
    <x v="21"/>
    <s v="PARQUES Y JARDINES"/>
    <x v="10"/>
    <x v="2"/>
    <s v="14 IMAGEN URBANA"/>
    <m/>
    <m/>
    <s v="Para rehabilitar y realizar nuevos sistemas de riego"/>
    <x v="0"/>
    <x v="2"/>
    <x v="14"/>
    <n v="25000"/>
    <n v="25000"/>
    <n v="25000"/>
    <n v="0"/>
    <n v="0"/>
    <n v="2"/>
    <s v="24"/>
  </r>
  <r>
    <n v="741"/>
    <x v="7"/>
    <m/>
    <x v="21"/>
    <s v="PARQUES Y JARDINES"/>
    <x v="10"/>
    <x v="2"/>
    <s v="14 IMAGEN URBANA"/>
    <m/>
    <m/>
    <s v="Material necesario para lo niños que asisten al curso de verano que se otorga dentro de las instalaciones del parque hundido de la Dependencia."/>
    <x v="0"/>
    <x v="0"/>
    <x v="39"/>
    <n v="15000"/>
    <n v="15000"/>
    <n v="3000"/>
    <n v="0"/>
    <n v="-12000"/>
    <n v="2"/>
    <s v="21"/>
  </r>
  <r>
    <n v="742"/>
    <x v="7"/>
    <m/>
    <x v="21"/>
    <s v="PARQUES Y JARDINES"/>
    <x v="10"/>
    <x v="2"/>
    <s v="14 IMAGEN URBANA"/>
    <m/>
    <m/>
    <s v="Curso de verano que se otorga en el parque hundido en el cual asisten aproximadamente entre 70 y 80 niños."/>
    <x v="0"/>
    <x v="2"/>
    <x v="14"/>
    <n v="15000"/>
    <n v="15000"/>
    <n v="15000"/>
    <n v="0"/>
    <n v="0"/>
    <n v="2"/>
    <s v="24"/>
  </r>
  <r>
    <n v="743"/>
    <x v="7"/>
    <m/>
    <x v="21"/>
    <s v="PARQUES Y JARDINES"/>
    <x v="10"/>
    <x v="2"/>
    <s v="14 IMAGEN URBANA"/>
    <m/>
    <m/>
    <s v="Para el personal de las disntintas áreas de la dependencia"/>
    <x v="0"/>
    <x v="17"/>
    <x v="46"/>
    <n v="15000"/>
    <n v="15000"/>
    <n v="15000"/>
    <n v="0"/>
    <n v="0"/>
    <n v="2"/>
    <s v="25"/>
  </r>
  <r>
    <n v="744"/>
    <x v="7"/>
    <m/>
    <x v="21"/>
    <s v="PARQUES Y JARDINES"/>
    <x v="10"/>
    <x v="2"/>
    <s v="14 IMAGEN URBANA"/>
    <m/>
    <m/>
    <s v="Para el personal de las disntintas áreas de la dependencia"/>
    <x v="0"/>
    <x v="17"/>
    <x v="47"/>
    <n v="15000"/>
    <n v="15000"/>
    <n v="15000"/>
    <n v="0"/>
    <n v="0"/>
    <n v="2"/>
    <s v="25"/>
  </r>
  <r>
    <n v="745"/>
    <x v="7"/>
    <m/>
    <x v="21"/>
    <s v="PARQUES Y JARDINES"/>
    <x v="10"/>
    <x v="2"/>
    <s v="14 IMAGEN URBANA"/>
    <m/>
    <m/>
    <s v="Periodico mural que se instala dentro de la dependencia, el cual se realiza cada mes del año"/>
    <x v="1"/>
    <x v="10"/>
    <x v="112"/>
    <n v="4000"/>
    <n v="4000"/>
    <n v="4000"/>
    <n v="0"/>
    <n v="0"/>
    <n v="3"/>
    <s v="33"/>
  </r>
  <r>
    <n v="746"/>
    <x v="7"/>
    <m/>
    <x v="21"/>
    <s v="PARQUES Y JARDINES"/>
    <x v="10"/>
    <x v="2"/>
    <s v="14 IMAGEN URBANA"/>
    <m/>
    <m/>
    <s v="Diplomas para festejo día de muertos"/>
    <x v="1"/>
    <x v="10"/>
    <x v="23"/>
    <n v="1000"/>
    <n v="1000"/>
    <n v="1000"/>
    <n v="0"/>
    <n v="0"/>
    <n v="3"/>
    <s v="33"/>
  </r>
  <r>
    <n v="747"/>
    <x v="7"/>
    <m/>
    <x v="21"/>
    <s v="PARQUES Y JARDINES"/>
    <x v="10"/>
    <x v="2"/>
    <s v="14 IMAGEN URBANA"/>
    <m/>
    <m/>
    <s v="Diplomas para festejo día del jardinero"/>
    <x v="1"/>
    <x v="10"/>
    <x v="23"/>
    <n v="1000"/>
    <n v="1000"/>
    <n v="1000"/>
    <n v="0"/>
    <n v="0"/>
    <n v="3"/>
    <s v="33"/>
  </r>
  <r>
    <n v="748"/>
    <x v="7"/>
    <m/>
    <x v="21"/>
    <s v="PARQUES Y JARDINES"/>
    <x v="10"/>
    <x v="2"/>
    <s v="14 IMAGEN URBANA"/>
    <m/>
    <m/>
    <s v="Diplomas para festejo día del niño"/>
    <x v="1"/>
    <x v="10"/>
    <x v="23"/>
    <n v="1000"/>
    <n v="1000"/>
    <n v="1000"/>
    <n v="0"/>
    <n v="0"/>
    <n v="3"/>
    <s v="33"/>
  </r>
  <r>
    <n v="749"/>
    <x v="7"/>
    <m/>
    <x v="21"/>
    <s v="PARQUES Y JARDINES"/>
    <x v="10"/>
    <x v="2"/>
    <s v="14 IMAGEN URBANA"/>
    <m/>
    <m/>
    <s v="Maceta de plastico para curso de verano"/>
    <x v="0"/>
    <x v="17"/>
    <x v="49"/>
    <n v="500"/>
    <n v="500"/>
    <n v="500"/>
    <n v="0"/>
    <n v="0"/>
    <n v="2"/>
    <s v="25"/>
  </r>
  <r>
    <n v="750"/>
    <x v="7"/>
    <m/>
    <x v="22"/>
    <s v="PAVIMENTOS"/>
    <x v="10"/>
    <x v="2"/>
    <s v="14 IMAGEN URBANA"/>
    <m/>
    <m/>
    <s v="Insumo para la realización de las labores operativas de mantenimiento profundo y bacheo a vialidades del municipio."/>
    <x v="6"/>
    <x v="29"/>
    <x v="113"/>
    <n v="45000000"/>
    <n v="45000000"/>
    <n v="45000000"/>
    <n v="0"/>
    <n v="0"/>
    <n v="6"/>
    <s v="61"/>
  </r>
  <r>
    <n v="751"/>
    <x v="7"/>
    <m/>
    <x v="22"/>
    <s v="PAVIMENTOS"/>
    <x v="10"/>
    <x v="2"/>
    <s v="14 IMAGEN URBANA"/>
    <m/>
    <m/>
    <s v="Mantenimiento Preventivo y emergente de vialidades del municipio."/>
    <x v="6"/>
    <x v="29"/>
    <x v="113"/>
    <n v="33264000"/>
    <n v="33264000"/>
    <n v="33264000"/>
    <n v="0"/>
    <n v="0"/>
    <n v="6"/>
    <s v="61"/>
  </r>
  <r>
    <n v="752"/>
    <x v="7"/>
    <m/>
    <x v="22"/>
    <s v="PAVIMENTOS"/>
    <x v="10"/>
    <x v="2"/>
    <s v="14 IMAGEN URBANA"/>
    <m/>
    <m/>
    <s v="Equipamiento para el mejor desempeño en las labores de mantenimiento profundo a vialidades y bacheo."/>
    <x v="2"/>
    <x v="24"/>
    <x v="71"/>
    <n v="10000000"/>
    <n v="10000000"/>
    <n v="0"/>
    <n v="0"/>
    <n v="-10000000"/>
    <n v="5"/>
    <s v="56"/>
  </r>
  <r>
    <n v="753"/>
    <x v="7"/>
    <m/>
    <x v="22"/>
    <s v="PAVIMENTOS"/>
    <x v="10"/>
    <x v="2"/>
    <s v="14 IMAGEN URBANA"/>
    <m/>
    <m/>
    <s v="Adecuada operación y desempeño de la maquinaria en insumos de desgaste y refacciones averiadas."/>
    <x v="0"/>
    <x v="3"/>
    <x v="55"/>
    <n v="1500000"/>
    <n v="1500000"/>
    <n v="1200000"/>
    <n v="0"/>
    <n v="-300000"/>
    <n v="2"/>
    <s v="29"/>
  </r>
  <r>
    <n v="754"/>
    <x v="7"/>
    <m/>
    <x v="22"/>
    <s v="PAVIMENTOS"/>
    <x v="10"/>
    <x v="2"/>
    <s v="14 IMAGEN URBANA"/>
    <m/>
    <m/>
    <s v="Adecuada operación y desempeño de la maquinaria."/>
    <x v="1"/>
    <x v="14"/>
    <x v="99"/>
    <n v="1500000"/>
    <n v="1500000"/>
    <n v="0"/>
    <n v="0"/>
    <n v="-1500000"/>
    <n v="3"/>
    <s v="35"/>
  </r>
  <r>
    <n v="755"/>
    <x v="7"/>
    <m/>
    <x v="22"/>
    <s v="PAVIMENTOS"/>
    <x v="10"/>
    <x v="2"/>
    <s v="14 IMAGEN URBANA"/>
    <m/>
    <m/>
    <s v="Equipamiento para el mejor desempeño en las labores de bacheo."/>
    <x v="2"/>
    <x v="24"/>
    <x v="73"/>
    <n v="1500000"/>
    <n v="1500000"/>
    <n v="0"/>
    <n v="0"/>
    <n v="-1500000"/>
    <n v="5"/>
    <s v="56"/>
  </r>
  <r>
    <n v="756"/>
    <x v="7"/>
    <m/>
    <x v="22"/>
    <s v="PAVIMENTOS"/>
    <x v="10"/>
    <x v="2"/>
    <s v="14 IMAGEN URBANA"/>
    <m/>
    <m/>
    <s v="Armado de laboratorio y de esta manera realizar pruebas internamente a las mezclas asfálticas."/>
    <x v="2"/>
    <x v="24"/>
    <x v="101"/>
    <n v="1500000"/>
    <n v="1500000"/>
    <n v="0"/>
    <n v="0"/>
    <n v="-1500000"/>
    <n v="5"/>
    <s v="56"/>
  </r>
  <r>
    <n v="757"/>
    <x v="7"/>
    <m/>
    <x v="22"/>
    <s v="PAVIMENTOS"/>
    <x v="10"/>
    <x v="2"/>
    <s v="14 IMAGEN URBANA"/>
    <m/>
    <m/>
    <s v="Materiales de construcción para las labores operativas en el mantenimiento de vialidades."/>
    <x v="0"/>
    <x v="2"/>
    <x v="41"/>
    <n v="1000000"/>
    <n v="1000000"/>
    <n v="200000"/>
    <n v="0"/>
    <n v="-800000"/>
    <n v="2"/>
    <s v="24"/>
  </r>
  <r>
    <n v="758"/>
    <x v="7"/>
    <m/>
    <x v="22"/>
    <s v="PAVIMENTOS"/>
    <x v="10"/>
    <x v="2"/>
    <s v="14 IMAGEN URBANA"/>
    <m/>
    <m/>
    <s v="Análisis y muestreo de mezclas asfálticas"/>
    <x v="1"/>
    <x v="10"/>
    <x v="24"/>
    <n v="1000000"/>
    <n v="1000000"/>
    <n v="0"/>
    <n v="0"/>
    <n v="-1000000"/>
    <n v="3"/>
    <s v="33"/>
  </r>
  <r>
    <n v="759"/>
    <x v="7"/>
    <m/>
    <x v="22"/>
    <s v="PAVIMENTOS"/>
    <x v="10"/>
    <x v="2"/>
    <s v="14 IMAGEN URBANA"/>
    <m/>
    <m/>
    <s v="Materiales de apoyo en la realización de pruebas de calidad a mezclas asfálticas."/>
    <x v="0"/>
    <x v="17"/>
    <x v="48"/>
    <n v="700000"/>
    <n v="700000"/>
    <n v="70000"/>
    <n v="0"/>
    <n v="-630000"/>
    <n v="2"/>
    <s v="25"/>
  </r>
  <r>
    <n v="760"/>
    <x v="7"/>
    <m/>
    <x v="22"/>
    <s v="PAVIMENTOS"/>
    <x v="10"/>
    <x v="2"/>
    <s v="14 IMAGEN URBANA"/>
    <m/>
    <m/>
    <s v="Prendas adecuadas para la ejecución de las labores operativas."/>
    <x v="0"/>
    <x v="6"/>
    <x v="76"/>
    <n v="700000"/>
    <n v="700000"/>
    <n v="280000"/>
    <n v="0"/>
    <n v="-420000"/>
    <n v="2"/>
    <s v="27"/>
  </r>
  <r>
    <n v="761"/>
    <x v="7"/>
    <m/>
    <x v="22"/>
    <s v="PAVIMENTOS"/>
    <x v="10"/>
    <x v="2"/>
    <s v="14 IMAGEN URBANA"/>
    <m/>
    <m/>
    <s v="Insumo para la rehabilitación de vialidades con concreto hidráulico, empedrado zampeado, adoquín y registros."/>
    <x v="0"/>
    <x v="2"/>
    <x v="42"/>
    <n v="500000"/>
    <n v="500000"/>
    <n v="200000"/>
    <n v="0"/>
    <n v="-300000"/>
    <n v="2"/>
    <s v="24"/>
  </r>
  <r>
    <n v="762"/>
    <x v="7"/>
    <m/>
    <x v="22"/>
    <s v="PAVIMENTOS"/>
    <x v="10"/>
    <x v="2"/>
    <s v="14 IMAGEN URBANA"/>
    <m/>
    <m/>
    <s v="Equipo de seguridad personal para la ejecución de las labores operativas."/>
    <x v="0"/>
    <x v="6"/>
    <x v="51"/>
    <n v="500000"/>
    <n v="500000"/>
    <n v="300000"/>
    <n v="0"/>
    <n v="-200000"/>
    <n v="2"/>
    <s v="27"/>
  </r>
  <r>
    <n v="763"/>
    <x v="7"/>
    <m/>
    <x v="22"/>
    <s v="PAVIMENTOS"/>
    <x v="10"/>
    <x v="2"/>
    <s v="14 IMAGEN URBANA"/>
    <m/>
    <m/>
    <s v="Herramientas manuales básicas auxiliares en las labores operativas de mantenimiento a vialidades."/>
    <x v="0"/>
    <x v="3"/>
    <x v="54"/>
    <n v="400000"/>
    <n v="400000"/>
    <n v="200000"/>
    <n v="0"/>
    <n v="-200000"/>
    <n v="2"/>
    <s v="29"/>
  </r>
  <r>
    <n v="764"/>
    <x v="7"/>
    <m/>
    <x v="22"/>
    <s v="PAVIMENTOS"/>
    <x v="10"/>
    <x v="2"/>
    <s v="14 IMAGEN URBANA"/>
    <m/>
    <m/>
    <s v="Aceites para cambio y relleno de vehículos para su adecuada operación."/>
    <x v="0"/>
    <x v="18"/>
    <x v="50"/>
    <n v="200000"/>
    <n v="200000"/>
    <n v="160000"/>
    <n v="0"/>
    <n v="-40000"/>
    <n v="2"/>
    <s v="26"/>
  </r>
  <r>
    <n v="765"/>
    <x v="7"/>
    <m/>
    <x v="22"/>
    <s v="PAVIMENTOS"/>
    <x v="10"/>
    <x v="2"/>
    <s v="14 IMAGEN URBANA"/>
    <m/>
    <m/>
    <s v="Limpieza de instalaciones (Oficinas, baños, vestidores, almacén, áreas verdes, patio de maniobras y estacionamiento."/>
    <x v="0"/>
    <x v="0"/>
    <x v="38"/>
    <n v="130000"/>
    <n v="130000"/>
    <n v="104000"/>
    <n v="0"/>
    <n v="-26000"/>
    <n v="2"/>
    <s v="21"/>
  </r>
  <r>
    <n v="766"/>
    <x v="7"/>
    <m/>
    <x v="22"/>
    <s v="PAVIMENTOS"/>
    <x v="10"/>
    <x v="2"/>
    <s v="14 IMAGEN URBANA"/>
    <m/>
    <m/>
    <s v="Aceros en tramos de diversos tipos para mantenimiento en estructuras de camionetas y refuerzo en área de almacén."/>
    <x v="0"/>
    <x v="2"/>
    <x v="13"/>
    <n v="92000"/>
    <n v="92000"/>
    <n v="92000"/>
    <n v="0"/>
    <n v="0"/>
    <n v="2"/>
    <s v="24"/>
  </r>
  <r>
    <n v="767"/>
    <x v="7"/>
    <m/>
    <x v="22"/>
    <s v="PAVIMENTOS"/>
    <x v="10"/>
    <x v="2"/>
    <s v="14 IMAGEN URBANA"/>
    <m/>
    <m/>
    <s v="Solicitud de equipo para cubrir al personal que no cuenta con ello."/>
    <x v="2"/>
    <x v="9"/>
    <x v="33"/>
    <n v="80000"/>
    <n v="80000"/>
    <n v="0"/>
    <n v="0"/>
    <n v="-80000"/>
    <n v="5"/>
    <s v="51"/>
  </r>
  <r>
    <n v="768"/>
    <x v="7"/>
    <m/>
    <x v="22"/>
    <s v="PAVIMENTOS"/>
    <x v="10"/>
    <x v="2"/>
    <s v="14 IMAGEN URBANA"/>
    <m/>
    <m/>
    <s v="Equipamiento de la Dirección para el área de almacén, operativa y administrativa."/>
    <x v="2"/>
    <x v="9"/>
    <x v="20"/>
    <n v="75000"/>
    <n v="75000"/>
    <n v="0"/>
    <n v="0"/>
    <n v="-75000"/>
    <n v="5"/>
    <s v="51"/>
  </r>
  <r>
    <n v="769"/>
    <x v="7"/>
    <m/>
    <x v="22"/>
    <s v="PAVIMENTOS"/>
    <x v="10"/>
    <x v="2"/>
    <s v="14 IMAGEN URBANA"/>
    <m/>
    <m/>
    <s v="Mobiliario para el completo desempeño de labores administrativas."/>
    <x v="2"/>
    <x v="9"/>
    <x v="21"/>
    <n v="70000"/>
    <n v="70000"/>
    <n v="0"/>
    <n v="0"/>
    <n v="-70000"/>
    <n v="5"/>
    <s v="51"/>
  </r>
  <r>
    <n v="770"/>
    <x v="7"/>
    <m/>
    <x v="22"/>
    <s v="PAVIMENTOS"/>
    <x v="10"/>
    <x v="2"/>
    <s v="14 IMAGEN URBANA"/>
    <m/>
    <m/>
    <s v="Artículos de apoyo para las labores administrativas, oficios, generación de reportes, elaboración de inventario, etc."/>
    <x v="0"/>
    <x v="0"/>
    <x v="0"/>
    <n v="55000"/>
    <n v="55000"/>
    <n v="11000"/>
    <n v="0"/>
    <n v="-44000"/>
    <n v="2"/>
    <s v="21"/>
  </r>
  <r>
    <n v="771"/>
    <x v="7"/>
    <m/>
    <x v="22"/>
    <s v="PAVIMENTOS"/>
    <x v="10"/>
    <x v="2"/>
    <s v="14 IMAGEN URBANA"/>
    <m/>
    <m/>
    <s v="Para la protección de mezclas asfálticas en caliente en el traslado de planta al punto de intervención con el fin de mantener lo más posible la temperatura ideal."/>
    <x v="0"/>
    <x v="17"/>
    <x v="49"/>
    <n v="55000"/>
    <n v="55000"/>
    <n v="55000"/>
    <n v="0"/>
    <n v="0"/>
    <n v="2"/>
    <s v="25"/>
  </r>
  <r>
    <n v="772"/>
    <x v="7"/>
    <m/>
    <x v="22"/>
    <s v="PAVIMENTOS"/>
    <x v="10"/>
    <x v="2"/>
    <s v="14 IMAGEN URBANA"/>
    <m/>
    <m/>
    <s v="Polines de apoyo para maniobras y aseguramiento en el traslado de maquinaria pesada sobre cama baja. Duela para mantenimiento y reposición en carrocerías con este tipo de material."/>
    <x v="0"/>
    <x v="2"/>
    <x v="44"/>
    <n v="35000"/>
    <n v="35000"/>
    <n v="35000"/>
    <n v="0"/>
    <n v="0"/>
    <n v="2"/>
    <s v="24"/>
  </r>
  <r>
    <n v="773"/>
    <x v="7"/>
    <m/>
    <x v="22"/>
    <s v="PAVIMENTOS"/>
    <x v="10"/>
    <x v="2"/>
    <s v="14 IMAGEN URBANA"/>
    <m/>
    <m/>
    <s v="Para la señalización en puntos de intervención de mantenimiento profundo a vialidades."/>
    <x v="0"/>
    <x v="2"/>
    <x v="14"/>
    <n v="32000"/>
    <n v="32000"/>
    <n v="32000"/>
    <n v="0"/>
    <n v="0"/>
    <n v="2"/>
    <s v="24"/>
  </r>
  <r>
    <n v="774"/>
    <x v="7"/>
    <m/>
    <x v="22"/>
    <s v="PAVIMENTOS"/>
    <x v="10"/>
    <x v="2"/>
    <s v="14 IMAGEN URBANA"/>
    <m/>
    <m/>
    <s v="Extensiones eléctricas de apoyo en las labores operativas nocturnas."/>
    <x v="0"/>
    <x v="2"/>
    <x v="3"/>
    <n v="27000"/>
    <n v="27000"/>
    <n v="27000"/>
    <n v="0"/>
    <n v="0"/>
    <n v="2"/>
    <s v="24"/>
  </r>
  <r>
    <n v="775"/>
    <x v="7"/>
    <m/>
    <x v="22"/>
    <s v="PAVIMENTOS"/>
    <x v="10"/>
    <x v="2"/>
    <s v="14 IMAGEN URBANA"/>
    <m/>
    <m/>
    <s v="Soporte de información (respaldos y fotografías en el desempeño de las labores operativas)."/>
    <x v="0"/>
    <x v="0"/>
    <x v="1"/>
    <n v="25000"/>
    <n v="25000"/>
    <n v="7500"/>
    <n v="0"/>
    <n v="-17500"/>
    <n v="2"/>
    <s v="21"/>
  </r>
  <r>
    <n v="776"/>
    <x v="7"/>
    <m/>
    <x v="22"/>
    <s v="PAVIMENTOS"/>
    <x v="10"/>
    <x v="2"/>
    <s v="14 IMAGEN URBANA"/>
    <m/>
    <m/>
    <s v="Abastecimiento de botiquín para el personal en el alivio de malestares generales."/>
    <x v="0"/>
    <x v="17"/>
    <x v="46"/>
    <n v="16000"/>
    <n v="16000"/>
    <n v="16000"/>
    <n v="0"/>
    <n v="0"/>
    <n v="2"/>
    <s v="25"/>
  </r>
  <r>
    <n v="777"/>
    <x v="7"/>
    <m/>
    <x v="22"/>
    <s v="PAVIMENTOS"/>
    <x v="10"/>
    <x v="2"/>
    <s v="14 IMAGEN URBANA"/>
    <m/>
    <m/>
    <s v="Control en Almacén "/>
    <x v="0"/>
    <x v="0"/>
    <x v="11"/>
    <n v="15000"/>
    <n v="15000"/>
    <n v="4500"/>
    <n v="0"/>
    <n v="-10500"/>
    <n v="2"/>
    <s v="21"/>
  </r>
  <r>
    <n v="778"/>
    <x v="7"/>
    <m/>
    <x v="22"/>
    <s v="PAVIMENTOS"/>
    <x v="10"/>
    <x v="2"/>
    <s v="14 IMAGEN URBANA"/>
    <m/>
    <m/>
    <s v="Abastecimiento de botiquín para el personal ante cualquier incidente menor (golpes, quemaduras, heridas o torceduras)."/>
    <x v="0"/>
    <x v="17"/>
    <x v="47"/>
    <n v="15000"/>
    <n v="15000"/>
    <n v="15000"/>
    <n v="0"/>
    <n v="0"/>
    <n v="2"/>
    <s v="25"/>
  </r>
  <r>
    <n v="779"/>
    <x v="7"/>
    <m/>
    <x v="22"/>
    <s v="PAVIMENTOS"/>
    <x v="10"/>
    <x v="2"/>
    <s v="14 IMAGEN URBANA"/>
    <m/>
    <m/>
    <s v="Seguridad en instlaciones de la Dirección."/>
    <x v="0"/>
    <x v="3"/>
    <x v="4"/>
    <n v="14000"/>
    <n v="14000"/>
    <n v="2800"/>
    <n v="0"/>
    <n v="-11200"/>
    <n v="2"/>
    <s v="29"/>
  </r>
  <r>
    <n v="819"/>
    <x v="7"/>
    <m/>
    <x v="23"/>
    <s v="TIANGUIS"/>
    <x v="10"/>
    <x v="2"/>
    <s v="14 IMAGEN URBANA"/>
    <m/>
    <m/>
    <s v="Papelería para operación diaria de la dependencia"/>
    <x v="0"/>
    <x v="0"/>
    <x v="0"/>
    <n v="30000"/>
    <n v="30000"/>
    <n v="6000"/>
    <n v="0"/>
    <n v="-24000"/>
    <n v="2"/>
    <s v="21"/>
  </r>
  <r>
    <n v="820"/>
    <x v="7"/>
    <m/>
    <x v="23"/>
    <s v="TIANGUIS"/>
    <x v="10"/>
    <x v="2"/>
    <s v="14 IMAGEN URBANA"/>
    <m/>
    <m/>
    <s v="Formatos para la tramitología de ventanilla y la operación interna"/>
    <x v="0"/>
    <x v="0"/>
    <x v="11"/>
    <n v="12600"/>
    <n v="12600"/>
    <n v="3780"/>
    <n v="0"/>
    <n v="-8820"/>
    <n v="2"/>
    <s v="21"/>
  </r>
  <r>
    <n v="821"/>
    <x v="7"/>
    <m/>
    <x v="23"/>
    <s v="TIANGUIS"/>
    <x v="10"/>
    <x v="2"/>
    <s v="14 IMAGEN URBANA"/>
    <m/>
    <m/>
    <s v="Material de limpieza para el mantenimiento de las intalaciones"/>
    <x v="0"/>
    <x v="0"/>
    <x v="38"/>
    <n v="35000"/>
    <n v="35000"/>
    <n v="28000"/>
    <n v="0"/>
    <n v="-7000"/>
    <n v="2"/>
    <s v="21"/>
  </r>
  <r>
    <n v="822"/>
    <x v="7"/>
    <m/>
    <x v="23"/>
    <s v="TIANGUIS"/>
    <x v="10"/>
    <x v="2"/>
    <s v="14 IMAGEN URBANA"/>
    <m/>
    <m/>
    <s v="Plafones para instalarlos en techo las instalaciones de la dependencia"/>
    <x v="0"/>
    <x v="2"/>
    <x v="43"/>
    <n v="7000"/>
    <n v="7000"/>
    <n v="7000"/>
    <n v="0"/>
    <n v="0"/>
    <n v="2"/>
    <s v="24"/>
  </r>
  <r>
    <n v="823"/>
    <x v="7"/>
    <m/>
    <x v="23"/>
    <s v="TIANGUIS"/>
    <x v="10"/>
    <x v="2"/>
    <s v="14 IMAGEN URBANA"/>
    <m/>
    <m/>
    <s v="Plafones para instalarlos en techo las instalaciones de la dependencia"/>
    <x v="0"/>
    <x v="2"/>
    <x v="3"/>
    <n v="5000"/>
    <n v="5000"/>
    <n v="5000"/>
    <n v="0"/>
    <n v="0"/>
    <n v="2"/>
    <s v="24"/>
  </r>
  <r>
    <n v="824"/>
    <x v="7"/>
    <m/>
    <x v="23"/>
    <s v="TIANGUIS"/>
    <x v="10"/>
    <x v="2"/>
    <s v="14 IMAGEN URBANA"/>
    <m/>
    <m/>
    <s v="Pintura tráfico para el balizamiento de los espacios de comercio"/>
    <x v="0"/>
    <x v="2"/>
    <x v="14"/>
    <n v="200000"/>
    <n v="200000"/>
    <n v="200000"/>
    <n v="0"/>
    <n v="0"/>
    <n v="2"/>
    <s v="24"/>
  </r>
  <r>
    <n v="825"/>
    <x v="7"/>
    <m/>
    <x v="23"/>
    <s v="TIANGUIS"/>
    <x v="10"/>
    <x v="2"/>
    <s v="14 IMAGEN URBANA"/>
    <m/>
    <m/>
    <s v="Rafía para el balizamiento"/>
    <x v="0"/>
    <x v="17"/>
    <x v="49"/>
    <n v="2000"/>
    <n v="2000"/>
    <n v="2000"/>
    <n v="0"/>
    <n v="0"/>
    <n v="2"/>
    <s v="25"/>
  </r>
  <r>
    <n v="826"/>
    <x v="7"/>
    <m/>
    <x v="23"/>
    <s v="TIANGUIS"/>
    <x v="10"/>
    <x v="2"/>
    <s v="14 IMAGEN URBANA"/>
    <m/>
    <m/>
    <s v="Botiquin para personal"/>
    <x v="0"/>
    <x v="17"/>
    <x v="46"/>
    <n v="1500"/>
    <n v="1500"/>
    <n v="1500"/>
    <n v="0"/>
    <n v="0"/>
    <n v="2"/>
    <s v="25"/>
  </r>
  <r>
    <n v="827"/>
    <x v="7"/>
    <m/>
    <x v="23"/>
    <s v="TIANGUIS"/>
    <x v="10"/>
    <x v="2"/>
    <s v="14 IMAGEN URBANA"/>
    <m/>
    <m/>
    <s v="Botiquin para personal"/>
    <x v="0"/>
    <x v="17"/>
    <x v="47"/>
    <n v="500"/>
    <n v="500"/>
    <n v="500"/>
    <n v="0"/>
    <n v="0"/>
    <n v="2"/>
    <s v="25"/>
  </r>
  <r>
    <n v="828"/>
    <x v="7"/>
    <m/>
    <x v="23"/>
    <s v="TIANGUIS"/>
    <x v="10"/>
    <x v="2"/>
    <s v="14 IMAGEN URBANA"/>
    <m/>
    <m/>
    <s v="Uniformes para el personal operativo"/>
    <x v="0"/>
    <x v="6"/>
    <x v="76"/>
    <n v="79000"/>
    <n v="79000"/>
    <n v="31600"/>
    <n v="0"/>
    <n v="-47400"/>
    <n v="2"/>
    <s v="27"/>
  </r>
  <r>
    <n v="829"/>
    <x v="7"/>
    <m/>
    <x v="23"/>
    <s v="TIANGUIS"/>
    <x v="10"/>
    <x v="2"/>
    <s v="14 IMAGEN URBANA"/>
    <m/>
    <m/>
    <s v="Herramientas menores utilizadas para balizar "/>
    <x v="0"/>
    <x v="3"/>
    <x v="54"/>
    <n v="13000"/>
    <n v="13000"/>
    <n v="6500"/>
    <n v="0"/>
    <n v="-6500"/>
    <n v="2"/>
    <s v="29"/>
  </r>
  <r>
    <n v="830"/>
    <x v="7"/>
    <m/>
    <x v="23"/>
    <s v="TIANGUIS"/>
    <x v="10"/>
    <x v="2"/>
    <s v="14 IMAGEN URBANA"/>
    <m/>
    <m/>
    <s v="Refacciones para el mantenimiento preventivo del parque vehícular de la dependencia"/>
    <x v="0"/>
    <x v="3"/>
    <x v="7"/>
    <n v="20000"/>
    <n v="20000"/>
    <n v="2000"/>
    <n v="0"/>
    <n v="-18000"/>
    <n v="2"/>
    <s v="29"/>
  </r>
  <r>
    <n v="831"/>
    <x v="7"/>
    <m/>
    <x v="23"/>
    <s v="TIANGUIS"/>
    <x v="10"/>
    <x v="2"/>
    <s v="14 IMAGEN URBANA"/>
    <m/>
    <m/>
    <s v="Refacciones para la máquina pinta rallas (esprea)"/>
    <x v="0"/>
    <x v="3"/>
    <x v="55"/>
    <n v="2000"/>
    <n v="2000"/>
    <n v="1600"/>
    <n v="0"/>
    <n v="-400"/>
    <n v="2"/>
    <s v="29"/>
  </r>
  <r>
    <n v="832"/>
    <x v="7"/>
    <m/>
    <x v="23"/>
    <s v="TIANGUIS"/>
    <x v="10"/>
    <x v="2"/>
    <s v="14 IMAGEN URBANA"/>
    <m/>
    <m/>
    <s v="Renta de datos móviles para la toma de asistencia de comerciantes en línea"/>
    <x v="1"/>
    <x v="4"/>
    <x v="97"/>
    <n v="138600"/>
    <n v="138600"/>
    <n v="0"/>
    <n v="0"/>
    <n v="-138600"/>
    <n v="3"/>
    <s v="31"/>
  </r>
  <r>
    <n v="833"/>
    <x v="7"/>
    <m/>
    <x v="23"/>
    <s v="TIANGUIS"/>
    <x v="10"/>
    <x v="2"/>
    <s v="14 IMAGEN URBANA"/>
    <m/>
    <m/>
    <s v="Mantenimiento a los extintores de la dependencia"/>
    <x v="1"/>
    <x v="14"/>
    <x v="60"/>
    <n v="1000"/>
    <n v="1000"/>
    <n v="0"/>
    <n v="0"/>
    <n v="-1000"/>
    <n v="3"/>
    <s v="35"/>
  </r>
  <r>
    <n v="834"/>
    <x v="7"/>
    <m/>
    <x v="23"/>
    <s v="TIANGUIS"/>
    <x v="10"/>
    <x v="2"/>
    <s v="14 IMAGEN URBANA"/>
    <m/>
    <m/>
    <s v="Mantenimiento correctivo del parque vehícular de la dependencia"/>
    <x v="1"/>
    <x v="14"/>
    <x v="61"/>
    <n v="30000"/>
    <n v="0"/>
    <n v="0"/>
    <n v="-30000"/>
    <n v="-30000"/>
    <n v="3"/>
    <s v="35"/>
  </r>
  <r>
    <n v="835"/>
    <x v="7"/>
    <m/>
    <x v="23"/>
    <s v="TIANGUIS"/>
    <x v="10"/>
    <x v="2"/>
    <s v="14 IMAGEN URBANA"/>
    <m/>
    <m/>
    <s v="Mobiliario para cambiarlo por existente en malas condiciones"/>
    <x v="2"/>
    <x v="9"/>
    <x v="21"/>
    <n v="103500"/>
    <n v="103500"/>
    <n v="0"/>
    <n v="0"/>
    <n v="-103500"/>
    <n v="5"/>
    <s v="51"/>
  </r>
  <r>
    <n v="836"/>
    <x v="7"/>
    <m/>
    <x v="23"/>
    <s v="TIANGUIS"/>
    <x v="10"/>
    <x v="2"/>
    <s v="14 IMAGEN URBANA"/>
    <m/>
    <m/>
    <s v="Para prevención "/>
    <x v="2"/>
    <x v="9"/>
    <x v="20"/>
    <n v="2000"/>
    <n v="2000"/>
    <n v="2000"/>
    <n v="0"/>
    <n v="0"/>
    <n v="5"/>
    <s v="51"/>
  </r>
  <r>
    <n v="837"/>
    <x v="7"/>
    <m/>
    <x v="23"/>
    <s v="TIANGUIS"/>
    <x v="10"/>
    <x v="2"/>
    <s v="14 IMAGEN URBANA"/>
    <m/>
    <m/>
    <s v="Para limpieza antes de realizar el balizamiento "/>
    <x v="2"/>
    <x v="24"/>
    <x v="73"/>
    <n v="10500"/>
    <n v="10500"/>
    <n v="10500"/>
    <n v="0"/>
    <n v="0"/>
    <n v="5"/>
    <s v="56"/>
  </r>
  <r>
    <n v="1379"/>
    <x v="7"/>
    <m/>
    <x v="17"/>
    <s v=" IRREDUCTIBLE"/>
    <x v="10"/>
    <x v="2"/>
    <s v="14 IMAGEN URBANA"/>
    <m/>
    <m/>
    <s v="PAGO LUZ ALUMBRADO PÚBLICO"/>
    <x v="1"/>
    <x v="4"/>
    <x v="114"/>
    <n v="0"/>
    <n v="227000000"/>
    <n v="227000000"/>
    <n v="227000000"/>
    <n v="227000000"/>
    <n v="3"/>
    <s v="31"/>
  </r>
  <r>
    <n v="1382"/>
    <x v="7"/>
    <m/>
    <x v="24"/>
    <m/>
    <x v="10"/>
    <x v="2"/>
    <s v="14 IMAGEN URBANA"/>
    <m/>
    <m/>
    <m/>
    <x v="1"/>
    <x v="7"/>
    <x v="75"/>
    <n v="0"/>
    <n v="26867579.119677722"/>
    <n v="26867579.119677722"/>
    <m/>
    <m/>
    <n v="3"/>
    <s v="32"/>
  </r>
  <r>
    <n v="591"/>
    <x v="7"/>
    <m/>
    <x v="24"/>
    <s v="ASEO"/>
    <x v="11"/>
    <x v="2"/>
    <s v="15 ESPACIOS PÚBLICOS SEGUROS Y SALUBRES"/>
    <m/>
    <m/>
    <s v="La Norma Oficial Mexicana NOM-083-SEMARNAT-2003, en el punto  7.2, señala que; se debe garantizar la extracción, captación, conducción y control del biogás generado en el sitio de disposición final. Una vez que los volúmenes y edad de los residuos propicien la generación de biogás._x000a_Por lo que es necesario dar mantenimiento a los diversos pozos de captación de biogás, requiriendo grava para el proceso de filtración de biogás"/>
    <x v="0"/>
    <x v="2"/>
    <x v="41"/>
    <n v="320000"/>
    <n v="320000"/>
    <n v="64000"/>
    <n v="0"/>
    <n v="-256000"/>
    <n v="2"/>
    <s v="24"/>
  </r>
  <r>
    <n v="592"/>
    <x v="7"/>
    <m/>
    <x v="24"/>
    <s v="ASEO"/>
    <x v="11"/>
    <x v="2"/>
    <s v="15 ESPACIOS PÚBLICOS SEGUROS Y SALUBRES"/>
    <m/>
    <m/>
    <s v="Para el cumplimiento de dicho señalamiento en el Relleno Sanitario de Picachos se tiene toda una infraestructura encaminada al manejo de los lixiviados generados en el sitio, la cual requiere de mantenimiento y sustitución constante de diversas piezas dañadas y así garantizar el adecuado manejo de los líquidos y evitar con ello posibles daños y afectaciones medio ambientales."/>
    <x v="0"/>
    <x v="2"/>
    <x v="13"/>
    <n v="12576.07"/>
    <n v="12576.07"/>
    <n v="12576.07"/>
    <n v="0"/>
    <n v="0"/>
    <n v="2"/>
    <s v="24"/>
  </r>
  <r>
    <n v="593"/>
    <x v="7"/>
    <m/>
    <x v="24"/>
    <s v="ASEO"/>
    <x v="11"/>
    <x v="2"/>
    <s v="15 ESPACIOS PÚBLICOS SEGUROS Y SALUBRES"/>
    <m/>
    <m/>
    <s v="El terreno que ocupan las instalaciones del Relleno Sanitario de Picachos tiene una superficie de 600 hectáreas en la cual se encuentra instalada diversa infraestructura la cual requiere de un mantenimiento constante, dicho mantenimiento en su mayor parte se por parte del personal adscrito al Departamento, por lo que se requieren de diversos insumos para ello."/>
    <x v="0"/>
    <x v="2"/>
    <x v="14"/>
    <n v="3752.78"/>
    <n v="3752.78"/>
    <n v="3752.78"/>
    <n v="0"/>
    <n v="0"/>
    <n v="2"/>
    <s v="24"/>
  </r>
  <r>
    <n v="594"/>
    <x v="7"/>
    <m/>
    <x v="24"/>
    <s v="ASEO"/>
    <x v="11"/>
    <x v="2"/>
    <s v="15 ESPACIOS PÚBLICOS SEGUROS Y SALUBRES"/>
    <m/>
    <m/>
    <s v="Material necesario para el tratamienot del lixiviado que se genera en el Relleno Sanitario"/>
    <x v="0"/>
    <x v="17"/>
    <x v="84"/>
    <n v="15000000"/>
    <n v="15000000"/>
    <n v="3000000"/>
    <n v="0"/>
    <n v="-12000000"/>
    <n v="2"/>
    <s v="25"/>
  </r>
  <r>
    <n v="595"/>
    <x v="7"/>
    <m/>
    <x v="24"/>
    <s v="ASEO"/>
    <x v="11"/>
    <x v="2"/>
    <s v="15 ESPACIOS PÚBLICOS SEGUROS Y SALUBRES"/>
    <m/>
    <m/>
    <s v="Botiquin de primeros auxilios básico, obligatorio según el reglamento general de la Ley de Movilidad y Transporte del Estado de Jalisco."/>
    <x v="0"/>
    <x v="17"/>
    <x v="47"/>
    <n v="40296"/>
    <n v="40296"/>
    <n v="40296"/>
    <n v="0"/>
    <n v="0"/>
    <n v="2"/>
    <s v="25"/>
  </r>
  <r>
    <n v="596"/>
    <x v="7"/>
    <m/>
    <x v="24"/>
    <s v="ASEO"/>
    <x v="11"/>
    <x v="2"/>
    <s v="15 ESPACIOS PÚBLICOS SEGUROS Y SALUBRES"/>
    <m/>
    <m/>
    <s v="Para el cumplimiento de dicho señalamiento en el Relleno Sanitario de Picachos se tiene toda una infraestructura encaminada al manejo de los lixiviados generados en el sitio, la cual requiere de mantenimiento y sustitución constante de diversas piezas dañadas y así garantizar el adecuado manejo de los líquidos y evitar con ello posibles daños y afectaciones medio ambientales."/>
    <x v="0"/>
    <x v="17"/>
    <x v="49"/>
    <n v="3165260.2"/>
    <n v="3165260.2"/>
    <n v="1266104.08"/>
    <n v="0"/>
    <n v="-1899156.12"/>
    <n v="2"/>
    <s v="25"/>
  </r>
  <r>
    <n v="597"/>
    <x v="7"/>
    <m/>
    <x v="24"/>
    <s v="ASEO"/>
    <x v="11"/>
    <x v="2"/>
    <s v="15 ESPACIOS PÚBLICOS SEGUROS Y SALUBRES"/>
    <m/>
    <m/>
    <s v="El municipio de Zapopan cuenta con una población total de 1,332,272 habitantes, la cual genera aproximadamente 1500 toneladas por día de residuos sólidos los cuales deben ser dispuestos y cubiertos en un plazo no mayor a 24 horas, conforme a lo establecido en le Norma Oficial Mexicana NOM-083-SEMARNAT-2003, por lo que se requiere de una flota de maquinaria que este en optimas condiciones, por lo que resulta necesario contar con un programa permanente y oportuno de lubricación de los equipos."/>
    <x v="0"/>
    <x v="18"/>
    <x v="50"/>
    <n v="506137.7"/>
    <n v="506137.7"/>
    <n v="404910.16000000003"/>
    <n v="0"/>
    <n v="-101227.53999999998"/>
    <n v="2"/>
    <s v="26"/>
  </r>
  <r>
    <n v="598"/>
    <x v="7"/>
    <m/>
    <x v="24"/>
    <s v="ASEO"/>
    <x v="11"/>
    <x v="2"/>
    <s v="15 ESPACIOS PÚBLICOS SEGUROS Y SALUBRES"/>
    <m/>
    <m/>
    <s v="Los actividades realizadas por el personal adscrito a la Dirección de Aseo Publico y el  Departamento del Relleno Sanitario requiere de equipo de protección personal tal y como lo establece la NOM-017-STPS-1993, ya que efectúan trabajos que requieren equipos de protección personal especializado para evitar posibles afectaciones a su salud."/>
    <x v="0"/>
    <x v="6"/>
    <x v="76"/>
    <n v="2136129.77"/>
    <n v="2136129.77"/>
    <n v="854451.90800000005"/>
    <n v="0"/>
    <n v="-1281677.862"/>
    <n v="2"/>
    <s v="27"/>
  </r>
  <r>
    <n v="599"/>
    <x v="7"/>
    <m/>
    <x v="24"/>
    <s v="ASEO"/>
    <x v="11"/>
    <x v="2"/>
    <s v="15 ESPACIOS PÚBLICOS SEGUROS Y SALUBRES"/>
    <m/>
    <m/>
    <s v="Los actividades realizadas por el personal adscrito al Departamento del Relleno Sanitario requiere de equipo de protección personal tal y como lo establece la NOM-017-STPS-1993, ya que efectúan trabajos que requieren equipos de protección personal especializado para evitar posibles afectaciones a su salud."/>
    <x v="0"/>
    <x v="6"/>
    <x v="51"/>
    <n v="414324.25"/>
    <n v="414324.25"/>
    <n v="248594.55"/>
    <n v="0"/>
    <n v="-165729.70000000001"/>
    <n v="2"/>
    <s v="27"/>
  </r>
  <r>
    <n v="600"/>
    <x v="7"/>
    <m/>
    <x v="24"/>
    <s v="ASEO"/>
    <x v="11"/>
    <x v="2"/>
    <s v="15 ESPACIOS PÚBLICOS SEGUROS Y SALUBRES"/>
    <m/>
    <m/>
    <s v="Para el cumplimiento de dicho señalamiento en el Relleno Sanitario de Picachos se tiene toda una infraestructura encaminada al manejo de los lixiviados generados en el sitio, la cual requiere de mantenimiento y sustitución constante de diversas piezas dañadas y así garantizar el adecuado manejo de los líquidos y evitar con ello posibles daños y afectaciones medio ambientales."/>
    <x v="0"/>
    <x v="3"/>
    <x v="54"/>
    <n v="277863.52"/>
    <n v="277863.52"/>
    <n v="138931.76"/>
    <n v="0"/>
    <n v="-138931.76"/>
    <n v="2"/>
    <s v="29"/>
  </r>
  <r>
    <n v="601"/>
    <x v="7"/>
    <m/>
    <x v="24"/>
    <s v="ASEO"/>
    <x v="11"/>
    <x v="2"/>
    <s v="15 ESPACIOS PÚBLICOS SEGUROS Y SALUBRES"/>
    <m/>
    <m/>
    <s v="En Aseo Publico se cuenta con un extenso parque vehicular; asi como en el Relleno Sanitario de Picachos se encuentran adscritos 6 volteos que se encargan de sumistrar diversos materiales para la operación de la celda diaria, en dicha celda se encuentran depositados diversos materiales corrosivos por lo que resulta necesario realizar cambios frecuentes de las llantas de los volteos; por ello es necesarios los insumos solicitados."/>
    <x v="0"/>
    <x v="3"/>
    <x v="7"/>
    <n v="10389097.52"/>
    <n v="10389097.52"/>
    <n v="1038909.752"/>
    <n v="0"/>
    <n v="-9350187.7679999992"/>
    <n v="2"/>
    <s v="29"/>
  </r>
  <r>
    <n v="602"/>
    <x v="7"/>
    <m/>
    <x v="24"/>
    <s v="ASEO"/>
    <x v="11"/>
    <x v="2"/>
    <s v="15 ESPACIOS PÚBLICOS SEGUROS Y SALUBRES"/>
    <m/>
    <m/>
    <s v="Para el cumplimiento de dicho señalamiento en el Relleno Sanitario de Picachos se tiene toda una infraestructura encaminada al manejo de los lixiviados generados en el sitio, la cual requiere de mantenimiento y sustitución constante de diversas piezas dañadas y así garantizar el adecuado manejo de los líquidos y evitar con ello posibles daños y afectaciones medio ambientales."/>
    <x v="0"/>
    <x v="3"/>
    <x v="55"/>
    <n v="1959995.86"/>
    <n v="1959995.86"/>
    <n v="1567996.6880000001"/>
    <n v="0"/>
    <n v="-391999.17200000002"/>
    <n v="2"/>
    <s v="29"/>
  </r>
  <r>
    <n v="603"/>
    <x v="7"/>
    <m/>
    <x v="24"/>
    <s v="ASEO"/>
    <x v="11"/>
    <x v="2"/>
    <s v="15 ESPACIOS PÚBLICOS SEGUROS Y SALUBRES"/>
    <m/>
    <m/>
    <s v="La Norma Oficial Mexicana NOM-083-SEMARNAT-2003 establece las especificaciones de protección ambiental para la selección del sitio, diseño, construcción, operación, monitoreo, clausura y obras complementarias de un sitio de disposición final de residuos sólidos urbanos y de manejo especial. Concretamente en el Punto7.9, señala lo siguiente:_x000a_ 7.9 Los sitios de disposición final deberán contener las siguientes obras complementarias: Báscula_x000a_Actualmente se cuenta con una báscula que se encuentra colapsada y es necesario su sustitución total"/>
    <x v="1"/>
    <x v="4"/>
    <x v="115"/>
    <n v="2000000"/>
    <n v="2000000"/>
    <n v="0"/>
    <n v="0"/>
    <n v="-2000000"/>
    <n v="3"/>
    <s v="31"/>
  </r>
  <r>
    <n v="604"/>
    <x v="7"/>
    <m/>
    <x v="24"/>
    <s v="ASEO"/>
    <x v="11"/>
    <x v="2"/>
    <s v="15 ESPACIOS PÚBLICOS SEGUROS Y SALUBRES"/>
    <m/>
    <m/>
    <s v="Se tiene que tener previsto en caso de contingencia por falla de la maquinaria pesada, la opcion de arrendamiento de maquinaria para poder cumplir con la demanda diaria."/>
    <x v="1"/>
    <x v="7"/>
    <x v="106"/>
    <n v="2250000"/>
    <n v="2250000"/>
    <n v="225000"/>
    <n v="0"/>
    <n v="-2025000"/>
    <n v="3"/>
    <s v="32"/>
  </r>
  <r>
    <n v="605"/>
    <x v="7"/>
    <m/>
    <x v="24"/>
    <s v="ASEO"/>
    <x v="11"/>
    <x v="2"/>
    <s v="15 ESPACIOS PÚBLICOS SEGUROS Y SALUBRES"/>
    <m/>
    <m/>
    <s v="La Norma Oficial Mexicana NOM-083-SEMARTNAT-2003 establece las especificaciones de protección ambiental para la selección del sitio, diseño construcción, operación, monitoreo, clausura y obras complementarias de un sitio de disposición final de residuos sólidos urbanos y de manejo especial. concretamente en el punto 7.3, señala lo siguiente - Deberá construirse un sistema que garantice la captación y extracción del lixiviado generado en el sitio de disposición final. El lixiviado debe ser recirculado en las celdas de residuos confinados en función de los requerimientos de humedad para la descomposición de los residuos, o bien ser tratado, o una combinación de ambas. Ante tal situación en el Relleno Sanitario de Picachos se encuentra instalada una planta de tratamiento de lixiviados la cual no funciona desde la administración pasada en virtud de que resultó ineficiente y actualmente se encuentra obsoleta. "/>
    <x v="1"/>
    <x v="14"/>
    <x v="32"/>
    <n v="150000"/>
    <n v="150000"/>
    <n v="0"/>
    <n v="0"/>
    <n v="-150000"/>
    <n v="3"/>
    <s v="35"/>
  </r>
  <r>
    <n v="606"/>
    <x v="7"/>
    <m/>
    <x v="24"/>
    <s v="ASEO"/>
    <x v="11"/>
    <x v="2"/>
    <s v="15 ESPACIOS PÚBLICOS SEGUROS Y SALUBRES"/>
    <m/>
    <m/>
    <s v="Las normas oficial mexicana NOM-083-SEMARNAT-2003, establece la especificaciones de protección ambiental para la selección del sitio, diseño, construcción, congelación, monitoreo, clausura y obras complementarias de un sitio de disposición final de REsiduos SOlidos Urbanos  y de manejo especial. concretamente en el punto 7.3 señala, lo siguiente: - que debe garantizar la extracció´, captaci´pn conducción  y control de biogas generado en elmsiotio de disposicion final, una vez que los volumenes y la edad de los residuos propicie la generación del biogas y de no disponerse del sistema para su aprovechamiento conveniente, se procedera  a la quema, ya sea a traves de pozos individuales o mediante el establecimiento de una red con quemadores centrales. - al respecto, si bien, el relleno sanitario de picachos cuenta con algunos pozos de expanción y captacion de biogas, resulta necesario la instalación de los nuevos pozos, en virtud de que esl espacio que ocupa la celda I, II, III y IV carece de dichos sistemas."/>
    <x v="1"/>
    <x v="14"/>
    <x v="32"/>
    <n v="3500000"/>
    <n v="3500000"/>
    <n v="1400000"/>
    <n v="0"/>
    <n v="-2100000"/>
    <n v="3"/>
    <s v="35"/>
  </r>
  <r>
    <n v="607"/>
    <x v="7"/>
    <m/>
    <x v="24"/>
    <s v="ASEO"/>
    <x v="11"/>
    <x v="2"/>
    <s v="15 ESPACIOS PÚBLICOS SEGUROS Y SALUBRES"/>
    <m/>
    <m/>
    <s v="En las instalaciones del relleno solo se encuentgra adscrito un velador para resguardar diversos valores y procesos, los cuales se encuentran distribuidos en una superficie de 600 hectareas, razón por la cual se ha presentado el robo de piezas en maquinaria, unidades e infraestryctura instalada por lo que se requiere de equipo de apoyo para realizar una adecuada vigilancia."/>
    <x v="1"/>
    <x v="14"/>
    <x v="93"/>
    <n v="400000"/>
    <n v="400000"/>
    <n v="0"/>
    <n v="0"/>
    <n v="-400000"/>
    <n v="3"/>
    <s v="35"/>
  </r>
  <r>
    <n v="608"/>
    <x v="7"/>
    <m/>
    <x v="24"/>
    <s v="ASEO"/>
    <x v="11"/>
    <x v="2"/>
    <s v="15 ESPACIOS PÚBLICOS SEGUROS Y SALUBRES"/>
    <m/>
    <m/>
    <s v="La reparación y renovación de la maquinaria es un proceso necesario para las operaciones del Relleno Sanitario de Picachos ya que dicho equipo actualmente se encuentra en pésimas condiciones, lo anterior por falta de mantenimiento y reparación oportuna de las unidades.   Es necesario señalar además que la vida útil de los equipos llegó a su fin, por lo que regularmente y a pesar de que se invierte dinero constantemente presentan descomposturas, por lo que resulta económicamente más viable mandar reconstruir totalmente los equipos en el entendido de que te entregan una maquina nueva."/>
    <x v="1"/>
    <x v="14"/>
    <x v="99"/>
    <n v="10000000"/>
    <n v="10000000"/>
    <n v="0"/>
    <n v="0"/>
    <n v="-10000000"/>
    <n v="3"/>
    <s v="35"/>
  </r>
  <r>
    <n v="609"/>
    <x v="7"/>
    <m/>
    <x v="24"/>
    <s v="ASEO"/>
    <x v="11"/>
    <x v="2"/>
    <s v="15 ESPACIOS PÚBLICOS SEGUROS Y SALUBRES"/>
    <m/>
    <m/>
    <s v="Es tradición de cada año en la Dirección de Aseo Público, se celebra al Santo Patrono San Marín de Porres, ya que es el patrono del personal de recolección domiciliaria; siendo el día 03 de noviembre de cada año, en el cual se hace un convivio para todos los empleados de aseo público."/>
    <x v="1"/>
    <x v="8"/>
    <x v="22"/>
    <n v="350000"/>
    <n v="350000"/>
    <n v="0"/>
    <n v="0"/>
    <n v="-350000"/>
    <n v="3"/>
    <s v="38"/>
  </r>
  <r>
    <n v="610"/>
    <x v="7"/>
    <m/>
    <x v="24"/>
    <s v="ASEO"/>
    <x v="11"/>
    <x v="2"/>
    <s v="15 ESPACIOS PÚBLICOS SEGUROS Y SALUBRES"/>
    <m/>
    <m/>
    <s v="Por disposición e indicaciones de Protección Civil de Zapopan y el buen funcionamiento de los protocolos de seguridad y bienestar del personal y del inmueble de la Dirección d Aseo Publico"/>
    <x v="2"/>
    <x v="9"/>
    <x v="20"/>
    <n v="31900"/>
    <n v="31900"/>
    <n v="0"/>
    <n v="0"/>
    <n v="-31900"/>
    <n v="5"/>
    <s v="51"/>
  </r>
  <r>
    <n v="611"/>
    <x v="7"/>
    <m/>
    <x v="24"/>
    <s v="ASEO"/>
    <x v="11"/>
    <x v="2"/>
    <s v="15 ESPACIOS PÚBLICOS SEGUROS Y SALUBRES"/>
    <m/>
    <m/>
    <s v="El parque vehicular del área de centro histórico se encuentra en muy malas condiciones, ya que son modelos del año 2004; por lo cual, se encuentran en proceso de finalizar la vida útil de las unidades; es de gran necesidad realizar el remplazo para seguir otorgando el servicio oportuno a las dependencias públicas, así como a las escuelas de educación básica; evitando con ello que se desarrollen focos de infección que pudieran afectar a los menores de edad_x000a__x000a_"/>
    <x v="2"/>
    <x v="22"/>
    <x v="116"/>
    <n v="9600000"/>
    <n v="9600000"/>
    <n v="0"/>
    <n v="0"/>
    <n v="-9600000"/>
    <n v="5"/>
    <s v="54"/>
  </r>
  <r>
    <n v="612"/>
    <x v="7"/>
    <m/>
    <x v="24"/>
    <s v="ASEO"/>
    <x v="11"/>
    <x v="2"/>
    <s v="15 ESPACIOS PÚBLICOS SEGUROS Y SALUBRES"/>
    <m/>
    <m/>
    <s v="Para el cumplimiento de dicho señalamiento en el Relleno Sanitario de Picachos se tiene toda una infraestructura encaminada al manejo de los lixiviados generados en el sitio, la cual requiere de mantenimiento y sustitución constante de diversas piezas dañadas y así garantizar el adecuado manejo de los líquidos y evitar con ello posibles daños y afectaciones medio ambientales."/>
    <x v="2"/>
    <x v="22"/>
    <x v="117"/>
    <n v="76000"/>
    <n v="76000"/>
    <n v="0"/>
    <n v="0"/>
    <n v="-76000"/>
    <n v="5"/>
    <s v="54"/>
  </r>
  <r>
    <n v="613"/>
    <x v="7"/>
    <m/>
    <x v="24"/>
    <s v="ASEO"/>
    <x v="11"/>
    <x v="2"/>
    <s v="15 ESPACIOS PÚBLICOS SEGUROS Y SALUBRES"/>
    <m/>
    <m/>
    <s v="El Relleno Sanitario de Picachos cuenta con procesos que requiere responder oportunamente a diversas emergencias que se presentan comúnmente, como la reparación de maquinaria, vehículos, sistemas de conducción y extracción de lixiviados, bombas e infraestructura presente en el Sitio de Disposición Final, por lo que es necesario contar con las herramientas necesarias para hacer frente a dicha situación."/>
    <x v="2"/>
    <x v="24"/>
    <x v="69"/>
    <n v="138852"/>
    <n v="138852"/>
    <n v="0"/>
    <n v="0"/>
    <n v="-138852"/>
    <n v="5"/>
    <s v="56"/>
  </r>
  <r>
    <n v="614"/>
    <x v="7"/>
    <m/>
    <x v="24"/>
    <s v="ASEO"/>
    <x v="11"/>
    <x v="2"/>
    <s v="15 ESPACIOS PÚBLICOS SEGUROS Y SALUBRES"/>
    <m/>
    <m/>
    <s v="La Norma Oficial Mexicana NOM-083-SEMARNAT-2003 establece las especificaciones de protección ambiental para la selección del sitio, diseño, construcción, operación, monitoreo, clausura y obras complementarias de un sitio de disposición final de residuos sólidos urbanos y de manejo especial._x000a__x000a_Concretamente en el Punto7.3, señala lo siguiente:_x000a_-Deberá construirse un sistema que garantice la captación y extracción del lixiviado generado en el sitio de disposición final. El lixiviado debe ser recirculado en las celdas de residuos confinados en función de los requerimientos de humedad para la descomposición de los residuos, o bien ser tratado, o una combinación de ambas._x000a__x000a_Para el cumplimiento de dicho señalamiento en el Relleno Sanitario de Picachos se tiene toda una infraestructura encaminada al manejo de los lixiviados generados en el sitio, la cual requiere de mantenimiento y sustitución constante de diversas piezas dañadas y así garantizar el adecuado manejo de los líquidos y evitar con ello posibles daños y afectaciones medio ambientales._x000a_La parte fundamental del sistema de manejo de lixiviados es su sistema de bombeo, bajo el cual se recirculan más de 30,000, 000 (treinta millones) de litros de lixiviados anualmente, por  lo que las bombas tienen que ser sustituidas constantemente."/>
    <x v="2"/>
    <x v="24"/>
    <x v="70"/>
    <n v="509120"/>
    <n v="509120"/>
    <n v="0"/>
    <n v="0"/>
    <n v="-509120"/>
    <n v="5"/>
    <s v="56"/>
  </r>
  <r>
    <n v="615"/>
    <x v="7"/>
    <m/>
    <x v="24"/>
    <s v="ASEO"/>
    <x v="11"/>
    <x v="2"/>
    <s v="15 ESPACIOS PÚBLICOS SEGUROS Y SALUBRES"/>
    <m/>
    <m/>
    <s v="El Relleno Sanitario de Picachos cuenta con procesos que requiere responder oportunamente a diversas emergencias que se presentan comúnmente, como la reparación de maquinaria, vehículos, sistemas de conducción y extracción de lixiviados, bombas e infraestructura presente en el Sitio de Disposición Final, por lo que es necesario contar con las herramientas necesarias para hacer frente a dicha situación."/>
    <x v="2"/>
    <x v="24"/>
    <x v="73"/>
    <n v="48427.1"/>
    <n v="48427.1"/>
    <n v="0"/>
    <n v="0"/>
    <n v="-48427.1"/>
    <n v="5"/>
    <s v="56"/>
  </r>
  <r>
    <n v="791"/>
    <x v="7"/>
    <m/>
    <x v="25"/>
    <s v="RASTRO"/>
    <x v="11"/>
    <x v="2"/>
    <s v="15 ESPACIOS PÚBLICOS SEGUROS Y SALUBRES"/>
    <m/>
    <m/>
    <s v="Plumones, lápices de carne papel grado sanitario"/>
    <x v="0"/>
    <x v="0"/>
    <x v="0"/>
    <n v="150000"/>
    <n v="150000"/>
    <n v="30000"/>
    <n v="0"/>
    <n v="-120000"/>
    <n v="2"/>
    <s v="21"/>
  </r>
  <r>
    <n v="792"/>
    <x v="7"/>
    <m/>
    <x v="25"/>
    <s v="RASTRO"/>
    <x v="11"/>
    <x v="2"/>
    <s v="15 ESPACIOS PÚBLICOS SEGUROS Y SALUBRES"/>
    <m/>
    <m/>
    <s v="Formatos y señalética"/>
    <x v="0"/>
    <x v="0"/>
    <x v="11"/>
    <n v="250000"/>
    <n v="250000"/>
    <n v="75000"/>
    <n v="0"/>
    <n v="-175000"/>
    <n v="2"/>
    <s v="21"/>
  </r>
  <r>
    <n v="793"/>
    <x v="7"/>
    <m/>
    <x v="25"/>
    <s v="RASTRO"/>
    <x v="11"/>
    <x v="2"/>
    <s v="15 ESPACIOS PÚBLICOS SEGUROS Y SALUBRES"/>
    <m/>
    <m/>
    <s v="Mantenimiento de limpieza de instalaciones de corrales"/>
    <x v="0"/>
    <x v="0"/>
    <x v="38"/>
    <n v="500000"/>
    <n v="500000"/>
    <n v="400000"/>
    <n v="0"/>
    <n v="-100000"/>
    <n v="2"/>
    <s v="21"/>
  </r>
  <r>
    <n v="794"/>
    <x v="7"/>
    <m/>
    <x v="25"/>
    <s v="RASTRO"/>
    <x v="11"/>
    <x v="2"/>
    <s v="15 ESPACIOS PÚBLICOS SEGUROS Y SALUBRES"/>
    <m/>
    <m/>
    <s v="Materiales no metalicos"/>
    <x v="0"/>
    <x v="2"/>
    <x v="41"/>
    <n v="50000"/>
    <n v="50000"/>
    <n v="10000"/>
    <n v="0"/>
    <n v="-40000"/>
    <n v="2"/>
    <s v="24"/>
  </r>
  <r>
    <n v="795"/>
    <x v="7"/>
    <m/>
    <x v="25"/>
    <s v="RASTRO"/>
    <x v="11"/>
    <x v="2"/>
    <s v="15 ESPACIOS PÚBLICOS SEGUROS Y SALUBRES"/>
    <m/>
    <m/>
    <s v="Concreto"/>
    <x v="0"/>
    <x v="2"/>
    <x v="42"/>
    <n v="60000"/>
    <n v="60000"/>
    <n v="24000"/>
    <n v="0"/>
    <n v="-36000"/>
    <n v="2"/>
    <s v="24"/>
  </r>
  <r>
    <n v="796"/>
    <x v="7"/>
    <m/>
    <x v="25"/>
    <s v="RASTRO"/>
    <x v="11"/>
    <x v="2"/>
    <s v="15 ESPACIOS PÚBLICOS SEGUROS Y SALUBRES"/>
    <m/>
    <m/>
    <s v="Mantenimiento de piezas de madera"/>
    <x v="0"/>
    <x v="2"/>
    <x v="44"/>
    <n v="20000"/>
    <n v="20000"/>
    <n v="20000"/>
    <n v="0"/>
    <n v="0"/>
    <n v="2"/>
    <s v="24"/>
  </r>
  <r>
    <n v="797"/>
    <x v="7"/>
    <m/>
    <x v="25"/>
    <s v="RASTRO"/>
    <x v="11"/>
    <x v="2"/>
    <s v="15 ESPACIOS PÚBLICOS SEGUROS Y SALUBRES"/>
    <m/>
    <m/>
    <s v="Mantenimiento de iluminación, manejo de ganado y sistema eléctrico"/>
    <x v="0"/>
    <x v="2"/>
    <x v="3"/>
    <n v="350000"/>
    <n v="350000"/>
    <n v="350000"/>
    <n v="0"/>
    <n v="0"/>
    <n v="2"/>
    <s v="24"/>
  </r>
  <r>
    <n v="798"/>
    <x v="7"/>
    <m/>
    <x v="25"/>
    <s v="RASTRO"/>
    <x v="11"/>
    <x v="2"/>
    <s v="15 ESPACIOS PÚBLICOS SEGUROS Y SALUBRES"/>
    <m/>
    <m/>
    <s v="Mantenimiento de corrales estructura metálica"/>
    <x v="0"/>
    <x v="2"/>
    <x v="13"/>
    <n v="1700000"/>
    <n v="1700000"/>
    <n v="170000"/>
    <n v="0"/>
    <n v="-1530000"/>
    <n v="2"/>
    <s v="24"/>
  </r>
  <r>
    <n v="799"/>
    <x v="7"/>
    <m/>
    <x v="25"/>
    <s v="RASTRO"/>
    <x v="11"/>
    <x v="2"/>
    <s v="15 ESPACIOS PÚBLICOS SEGUROS Y SALUBRES"/>
    <m/>
    <m/>
    <s v="Mantenimiento de señaletica e instalaciones sanitarias"/>
    <x v="0"/>
    <x v="2"/>
    <x v="14"/>
    <n v="150000"/>
    <n v="150000"/>
    <n v="150000"/>
    <n v="0"/>
    <n v="0"/>
    <n v="2"/>
    <s v="24"/>
  </r>
  <r>
    <n v="800"/>
    <x v="7"/>
    <m/>
    <x v="25"/>
    <s v="RASTRO"/>
    <x v="11"/>
    <x v="2"/>
    <s v="15 ESPACIOS PÚBLICOS SEGUROS Y SALUBRES"/>
    <m/>
    <m/>
    <s v="Productos especializados de mantenimiento sanitario"/>
    <x v="0"/>
    <x v="17"/>
    <x v="84"/>
    <n v="150000"/>
    <n v="150000"/>
    <n v="150000"/>
    <n v="0"/>
    <n v="0"/>
    <n v="2"/>
    <s v="25"/>
  </r>
  <r>
    <n v="801"/>
    <x v="7"/>
    <m/>
    <x v="25"/>
    <s v="RASTRO"/>
    <x v="11"/>
    <x v="2"/>
    <s v="15 ESPACIOS PÚBLICOS SEGUROS Y SALUBRES"/>
    <m/>
    <m/>
    <s v="Productos farmacéuticos"/>
    <x v="0"/>
    <x v="17"/>
    <x v="46"/>
    <n v="50000"/>
    <n v="50000"/>
    <n v="50000"/>
    <n v="0"/>
    <n v="0"/>
    <n v="2"/>
    <s v="25"/>
  </r>
  <r>
    <n v="802"/>
    <x v="7"/>
    <m/>
    <x v="25"/>
    <s v="RASTRO"/>
    <x v="11"/>
    <x v="2"/>
    <s v="15 ESPACIOS PÚBLICOS SEGUROS Y SALUBRES"/>
    <m/>
    <m/>
    <s v="materiales de apoyo a ergonomía del personal"/>
    <x v="0"/>
    <x v="17"/>
    <x v="47"/>
    <n v="50000"/>
    <n v="50000"/>
    <n v="50000"/>
    <n v="0"/>
    <n v="0"/>
    <n v="2"/>
    <s v="25"/>
  </r>
  <r>
    <n v="803"/>
    <x v="7"/>
    <m/>
    <x v="25"/>
    <s v="RASTRO"/>
    <x v="11"/>
    <x v="2"/>
    <s v="15 ESPACIOS PÚBLICOS SEGUROS Y SALUBRES"/>
    <m/>
    <m/>
    <s v="Recipientes, empaques, y tubería de pvc"/>
    <x v="0"/>
    <x v="17"/>
    <x v="49"/>
    <n v="1500000"/>
    <n v="1500000"/>
    <n v="600000"/>
    <n v="0"/>
    <n v="-900000"/>
    <n v="2"/>
    <s v="25"/>
  </r>
  <r>
    <n v="804"/>
    <x v="7"/>
    <m/>
    <x v="25"/>
    <s v="RASTRO"/>
    <x v="11"/>
    <x v="2"/>
    <s v="15 ESPACIOS PÚBLICOS SEGUROS Y SALUBRES"/>
    <m/>
    <m/>
    <s v="Elementos de corte"/>
    <x v="0"/>
    <x v="17"/>
    <x v="85"/>
    <n v="100000"/>
    <n v="100000"/>
    <n v="100000"/>
    <n v="0"/>
    <n v="0"/>
    <n v="2"/>
    <s v="25"/>
  </r>
  <r>
    <n v="805"/>
    <x v="7"/>
    <m/>
    <x v="25"/>
    <s v="RASTRO"/>
    <x v="11"/>
    <x v="2"/>
    <s v="15 ESPACIOS PÚBLICOS SEGUROS Y SALUBRES"/>
    <m/>
    <m/>
    <s v="Lubricantes especializados"/>
    <x v="0"/>
    <x v="18"/>
    <x v="50"/>
    <n v="350000"/>
    <n v="350000"/>
    <n v="280000"/>
    <n v="0"/>
    <n v="-70000"/>
    <n v="2"/>
    <s v="26"/>
  </r>
  <r>
    <n v="806"/>
    <x v="7"/>
    <m/>
    <x v="25"/>
    <s v="RASTRO"/>
    <x v="11"/>
    <x v="2"/>
    <s v="15 ESPACIOS PÚBLICOS SEGUROS Y SALUBRES"/>
    <m/>
    <m/>
    <s v="Uniformes del personal"/>
    <x v="0"/>
    <x v="6"/>
    <x v="76"/>
    <n v="450000"/>
    <n v="450000"/>
    <n v="180000"/>
    <n v="0"/>
    <n v="-270000"/>
    <n v="2"/>
    <s v="27"/>
  </r>
  <r>
    <n v="807"/>
    <x v="7"/>
    <m/>
    <x v="25"/>
    <s v="RASTRO"/>
    <x v="11"/>
    <x v="2"/>
    <s v="15 ESPACIOS PÚBLICOS SEGUROS Y SALUBRES"/>
    <m/>
    <m/>
    <s v="Equipo de seguridad a personal, para el cumplimiento Normativo "/>
    <x v="0"/>
    <x v="6"/>
    <x v="51"/>
    <n v="350000"/>
    <n v="350000"/>
    <n v="210000"/>
    <n v="0"/>
    <n v="-140000"/>
    <n v="2"/>
    <s v="27"/>
  </r>
  <r>
    <n v="808"/>
    <x v="7"/>
    <m/>
    <x v="25"/>
    <s v="RASTRO"/>
    <x v="11"/>
    <x v="2"/>
    <s v="15 ESPACIOS PÚBLICOS SEGUROS Y SALUBRES"/>
    <m/>
    <m/>
    <s v="Adquisición de mantas, para canales de bovinos"/>
    <x v="0"/>
    <x v="6"/>
    <x v="15"/>
    <n v="100000"/>
    <n v="100000"/>
    <n v="10000"/>
    <n v="0"/>
    <n v="-90000"/>
    <n v="2"/>
    <s v="27"/>
  </r>
  <r>
    <n v="809"/>
    <x v="7"/>
    <m/>
    <x v="25"/>
    <s v="RASTRO"/>
    <x v="11"/>
    <x v="2"/>
    <s v="15 ESPACIOS PÚBLICOS SEGUROS Y SALUBRES"/>
    <m/>
    <m/>
    <s v="Herramientas para llevar acabo el proceso de sacrificio, cuchillo, chairas,  ganchos de carga"/>
    <x v="0"/>
    <x v="3"/>
    <x v="54"/>
    <n v="1200000"/>
    <n v="1200000"/>
    <n v="600000"/>
    <n v="0"/>
    <n v="-600000"/>
    <n v="2"/>
    <s v="29"/>
  </r>
  <r>
    <n v="810"/>
    <x v="7"/>
    <m/>
    <x v="25"/>
    <s v="RASTRO"/>
    <x v="11"/>
    <x v="2"/>
    <s v="15 ESPACIOS PÚBLICOS SEGUROS Y SALUBRES"/>
    <m/>
    <m/>
    <s v="Refacciones de cambio"/>
    <x v="0"/>
    <x v="3"/>
    <x v="55"/>
    <n v="1500000"/>
    <n v="1500000"/>
    <n v="1200000"/>
    <n v="0"/>
    <n v="-300000"/>
    <n v="2"/>
    <s v="29"/>
  </r>
  <r>
    <n v="811"/>
    <x v="7"/>
    <m/>
    <x v="25"/>
    <s v="RASTRO"/>
    <x v="11"/>
    <x v="2"/>
    <s v="15 ESPACIOS PÚBLICOS SEGUROS Y SALUBRES"/>
    <m/>
    <m/>
    <m/>
    <x v="1"/>
    <x v="7"/>
    <x v="106"/>
    <n v="800000"/>
    <n v="800000"/>
    <n v="80000"/>
    <n v="0"/>
    <n v="-720000"/>
    <n v="3"/>
    <s v="32"/>
  </r>
  <r>
    <n v="812"/>
    <x v="7"/>
    <m/>
    <x v="25"/>
    <s v="RASTRO"/>
    <x v="11"/>
    <x v="2"/>
    <s v="15 ESPACIOS PÚBLICOS SEGUROS Y SALUBRES"/>
    <m/>
    <m/>
    <s v="Capacitación"/>
    <x v="1"/>
    <x v="10"/>
    <x v="58"/>
    <n v="100000"/>
    <n v="100000"/>
    <n v="50000"/>
    <n v="0"/>
    <n v="-50000"/>
    <n v="3"/>
    <s v="33"/>
  </r>
  <r>
    <n v="813"/>
    <x v="7"/>
    <m/>
    <x v="25"/>
    <s v="RASTRO"/>
    <x v="11"/>
    <x v="2"/>
    <s v="15 ESPACIOS PÚBLICOS SEGUROS Y SALUBRES"/>
    <m/>
    <m/>
    <s v="estudios de laboratorios "/>
    <x v="1"/>
    <x v="10"/>
    <x v="24"/>
    <n v="450000"/>
    <n v="450000"/>
    <n v="0"/>
    <n v="0"/>
    <n v="-450000"/>
    <n v="3"/>
    <s v="33"/>
  </r>
  <r>
    <n v="814"/>
    <x v="7"/>
    <m/>
    <x v="25"/>
    <s v="RASTRO"/>
    <x v="11"/>
    <x v="2"/>
    <s v="15 ESPACIOS PÚBLICOS SEGUROS Y SALUBRES"/>
    <m/>
    <m/>
    <s v="Mantenimiento de maquinaria para continuar con el proceso"/>
    <x v="1"/>
    <x v="14"/>
    <x v="99"/>
    <n v="4100000"/>
    <n v="4100000"/>
    <n v="4100000"/>
    <n v="0"/>
    <n v="0"/>
    <n v="3"/>
    <s v="35"/>
  </r>
  <r>
    <n v="815"/>
    <x v="7"/>
    <m/>
    <x v="25"/>
    <s v="RASTRO"/>
    <x v="11"/>
    <x v="2"/>
    <s v="15 ESPACIOS PÚBLICOS SEGUROS Y SALUBRES"/>
    <m/>
    <m/>
    <s v="Recolección y disposición final de desechos"/>
    <x v="1"/>
    <x v="14"/>
    <x v="100"/>
    <n v="4500000"/>
    <n v="4500000"/>
    <n v="0"/>
    <n v="0"/>
    <n v="-4500000"/>
    <n v="3"/>
    <s v="35"/>
  </r>
  <r>
    <n v="816"/>
    <x v="7"/>
    <m/>
    <x v="25"/>
    <s v="RASTRO"/>
    <x v="11"/>
    <x v="2"/>
    <s v="15 ESPACIOS PÚBLICOS SEGUROS Y SALUBRES"/>
    <m/>
    <m/>
    <s v="Fiesta del día del tablajero (carnicero)"/>
    <x v="1"/>
    <x v="8"/>
    <x v="22"/>
    <n v="100000"/>
    <n v="100000"/>
    <n v="0"/>
    <n v="0"/>
    <n v="-100000"/>
    <n v="3"/>
    <s v="38"/>
  </r>
  <r>
    <n v="817"/>
    <x v="7"/>
    <m/>
    <x v="25"/>
    <s v="RASTRO"/>
    <x v="11"/>
    <x v="2"/>
    <s v="15 ESPACIOS PÚBLICOS SEGUROS Y SALUBRES"/>
    <m/>
    <m/>
    <m/>
    <x v="2"/>
    <x v="9"/>
    <x v="20"/>
    <n v="350000"/>
    <n v="350000"/>
    <n v="0"/>
    <n v="0"/>
    <n v="-350000"/>
    <n v="5"/>
    <s v="51"/>
  </r>
  <r>
    <n v="818"/>
    <x v="7"/>
    <m/>
    <x v="25"/>
    <s v="RASTRO"/>
    <x v="11"/>
    <x v="2"/>
    <s v="15 ESPACIOS PÚBLICOS SEGUROS Y SALUBRES"/>
    <m/>
    <m/>
    <m/>
    <x v="2"/>
    <x v="24"/>
    <x v="70"/>
    <n v="1000000"/>
    <n v="1000000"/>
    <n v="0"/>
    <n v="0"/>
    <n v="-1000000"/>
    <n v="5"/>
    <s v="56"/>
  </r>
  <r>
    <n v="870"/>
    <x v="7"/>
    <m/>
    <x v="26"/>
    <s v="SERVICIOS MUNICIPALES"/>
    <x v="12"/>
    <x v="2"/>
    <s v="16 AMPLIACIÓN DE LA COBERTURA DE SERVICIOS PÚBLICOS"/>
    <m/>
    <m/>
    <m/>
    <x v="2"/>
    <x v="9"/>
    <x v="21"/>
    <n v="200000"/>
    <n v="200000"/>
    <n v="0"/>
    <n v="0"/>
    <n v="-200000"/>
    <n v="5"/>
    <s v="51"/>
  </r>
  <r>
    <n v="871"/>
    <x v="7"/>
    <m/>
    <x v="26"/>
    <s v="SERVICIOS MUNICIPALES"/>
    <x v="12"/>
    <x v="2"/>
    <s v="16 AMPLIACIÓN DE LA COBERTURA DE SERVICIOS PÚBLICOS"/>
    <m/>
    <m/>
    <m/>
    <x v="2"/>
    <x v="12"/>
    <x v="108"/>
    <n v="20000"/>
    <n v="20000"/>
    <n v="20000"/>
    <n v="0"/>
    <n v="0"/>
    <n v="5"/>
    <s v="52"/>
  </r>
  <r>
    <n v="872"/>
    <x v="7"/>
    <m/>
    <x v="26"/>
    <s v="SERVICIOS MUNICIPALES"/>
    <x v="12"/>
    <x v="2"/>
    <s v="16 AMPLIACIÓN DE LA COBERTURA DE SERVICIOS PÚBLICOS"/>
    <m/>
    <m/>
    <m/>
    <x v="2"/>
    <x v="12"/>
    <x v="30"/>
    <n v="25000"/>
    <n v="25000"/>
    <n v="0"/>
    <n v="0"/>
    <n v="-25000"/>
    <n v="5"/>
    <s v="52"/>
  </r>
  <r>
    <n v="873"/>
    <x v="7"/>
    <m/>
    <x v="26"/>
    <s v="SERVICIOS MUNICIPALES"/>
    <x v="12"/>
    <x v="2"/>
    <s v="16 AMPLIACIÓN DE LA COBERTURA DE SERVICIOS PÚBLICOS"/>
    <m/>
    <m/>
    <m/>
    <x v="2"/>
    <x v="24"/>
    <x v="98"/>
    <n v="100000"/>
    <n v="100000"/>
    <n v="0"/>
    <n v="0"/>
    <n v="-100000"/>
    <n v="5"/>
    <s v="56"/>
  </r>
  <r>
    <n v="874"/>
    <x v="7"/>
    <m/>
    <x v="26"/>
    <s v="SERVICIOS MUNICIPALES"/>
    <x v="12"/>
    <x v="2"/>
    <s v="16 AMPLIACIÓN DE LA COBERTURA DE SERVICIOS PÚBLICOS"/>
    <m/>
    <m/>
    <m/>
    <x v="2"/>
    <x v="24"/>
    <x v="73"/>
    <n v="100000"/>
    <n v="100000"/>
    <n v="0"/>
    <n v="0"/>
    <n v="-100000"/>
    <n v="5"/>
    <s v="56"/>
  </r>
  <r>
    <n v="838"/>
    <x v="7"/>
    <m/>
    <x v="26"/>
    <s v="SERVICIOS MUNICIPALES"/>
    <x v="10"/>
    <x v="2"/>
    <s v="17 PLANEACIÓN Y PREVENCION"/>
    <m/>
    <m/>
    <m/>
    <x v="0"/>
    <x v="0"/>
    <x v="0"/>
    <n v="500000"/>
    <n v="500000"/>
    <n v="100000"/>
    <n v="0"/>
    <n v="-400000"/>
    <n v="2"/>
    <s v="21"/>
  </r>
  <r>
    <n v="839"/>
    <x v="7"/>
    <m/>
    <x v="26"/>
    <s v="SERVICIOS MUNICIPALES"/>
    <x v="10"/>
    <x v="2"/>
    <s v="17 PLANEACIÓN Y PREVENCION"/>
    <m/>
    <m/>
    <m/>
    <x v="0"/>
    <x v="0"/>
    <x v="103"/>
    <n v="3000"/>
    <n v="3000"/>
    <n v="3000"/>
    <n v="0"/>
    <n v="0"/>
    <n v="2"/>
    <s v="21"/>
  </r>
  <r>
    <n v="840"/>
    <x v="7"/>
    <m/>
    <x v="26"/>
    <s v="SERVICIOS MUNICIPALES"/>
    <x v="10"/>
    <x v="2"/>
    <s v="17 PLANEACIÓN Y PREVENCION"/>
    <m/>
    <m/>
    <m/>
    <x v="0"/>
    <x v="0"/>
    <x v="1"/>
    <n v="5000"/>
    <n v="5000"/>
    <n v="1500"/>
    <n v="0"/>
    <n v="-3500"/>
    <n v="2"/>
    <s v="21"/>
  </r>
  <r>
    <n v="841"/>
    <x v="7"/>
    <m/>
    <x v="26"/>
    <s v="SERVICIOS MUNICIPALES"/>
    <x v="10"/>
    <x v="2"/>
    <s v="17 PLANEACIÓN Y PREVENCION"/>
    <m/>
    <m/>
    <m/>
    <x v="0"/>
    <x v="0"/>
    <x v="11"/>
    <n v="50000"/>
    <n v="50000"/>
    <n v="15000"/>
    <n v="0"/>
    <n v="-35000"/>
    <n v="2"/>
    <s v="21"/>
  </r>
  <r>
    <n v="842"/>
    <x v="7"/>
    <m/>
    <x v="26"/>
    <s v="SERVICIOS MUNICIPALES"/>
    <x v="10"/>
    <x v="2"/>
    <s v="17 PLANEACIÓN Y PREVENCION"/>
    <m/>
    <m/>
    <m/>
    <x v="0"/>
    <x v="0"/>
    <x v="38"/>
    <n v="250000"/>
    <n v="250000"/>
    <n v="200000"/>
    <n v="0"/>
    <n v="-50000"/>
    <n v="2"/>
    <s v="21"/>
  </r>
  <r>
    <n v="843"/>
    <x v="7"/>
    <m/>
    <x v="26"/>
    <s v="SERVICIOS MUNICIPALES"/>
    <x v="10"/>
    <x v="2"/>
    <s v="17 PLANEACIÓN Y PREVENCION"/>
    <m/>
    <m/>
    <m/>
    <x v="0"/>
    <x v="1"/>
    <x v="2"/>
    <n v="38000"/>
    <n v="38000"/>
    <n v="38000"/>
    <n v="0"/>
    <n v="0"/>
    <n v="2"/>
    <s v="22"/>
  </r>
  <r>
    <n v="844"/>
    <x v="7"/>
    <m/>
    <x v="26"/>
    <s v="SERVICIOS MUNICIPALES"/>
    <x v="10"/>
    <x v="2"/>
    <s v="17 PLANEACIÓN Y PREVENCION"/>
    <m/>
    <m/>
    <m/>
    <x v="0"/>
    <x v="2"/>
    <x v="42"/>
    <n v="50000"/>
    <n v="50000"/>
    <n v="20000"/>
    <n v="0"/>
    <n v="-30000"/>
    <n v="2"/>
    <s v="24"/>
  </r>
  <r>
    <n v="845"/>
    <x v="7"/>
    <m/>
    <x v="26"/>
    <s v="SERVICIOS MUNICIPALES"/>
    <x v="10"/>
    <x v="2"/>
    <s v="17 PLANEACIÓN Y PREVENCION"/>
    <m/>
    <m/>
    <m/>
    <x v="0"/>
    <x v="2"/>
    <x v="43"/>
    <n v="20000"/>
    <n v="20000"/>
    <n v="20000"/>
    <n v="0"/>
    <n v="0"/>
    <n v="2"/>
    <s v="24"/>
  </r>
  <r>
    <n v="846"/>
    <x v="7"/>
    <m/>
    <x v="26"/>
    <s v="SERVICIOS MUNICIPALES"/>
    <x v="10"/>
    <x v="2"/>
    <s v="17 PLANEACIÓN Y PREVENCION"/>
    <m/>
    <m/>
    <m/>
    <x v="0"/>
    <x v="2"/>
    <x v="45"/>
    <n v="10000"/>
    <n v="10000"/>
    <n v="10000"/>
    <n v="0"/>
    <n v="0"/>
    <n v="2"/>
    <s v="24"/>
  </r>
  <r>
    <n v="847"/>
    <x v="7"/>
    <m/>
    <x v="26"/>
    <s v="SERVICIOS MUNICIPALES"/>
    <x v="10"/>
    <x v="2"/>
    <s v="17 PLANEACIÓN Y PREVENCION"/>
    <m/>
    <m/>
    <m/>
    <x v="0"/>
    <x v="2"/>
    <x v="3"/>
    <n v="10000"/>
    <n v="10000"/>
    <n v="10000"/>
    <n v="0"/>
    <n v="0"/>
    <n v="2"/>
    <s v="24"/>
  </r>
  <r>
    <n v="848"/>
    <x v="7"/>
    <m/>
    <x v="26"/>
    <s v="SERVICIOS MUNICIPALES"/>
    <x v="10"/>
    <x v="2"/>
    <s v="17 PLANEACIÓN Y PREVENCION"/>
    <m/>
    <m/>
    <m/>
    <x v="0"/>
    <x v="2"/>
    <x v="13"/>
    <n v="50000"/>
    <n v="50000"/>
    <n v="50000"/>
    <n v="0"/>
    <n v="0"/>
    <n v="2"/>
    <s v="24"/>
  </r>
  <r>
    <n v="849"/>
    <x v="7"/>
    <m/>
    <x v="26"/>
    <s v="SERVICIOS MUNICIPALES"/>
    <x v="10"/>
    <x v="2"/>
    <s v="17 PLANEACIÓN Y PREVENCION"/>
    <m/>
    <m/>
    <m/>
    <x v="0"/>
    <x v="2"/>
    <x v="14"/>
    <n v="20000"/>
    <n v="20000"/>
    <n v="20000"/>
    <n v="0"/>
    <n v="0"/>
    <n v="2"/>
    <s v="24"/>
  </r>
  <r>
    <n v="850"/>
    <x v="7"/>
    <m/>
    <x v="26"/>
    <s v="SERVICIOS MUNICIPALES"/>
    <x v="10"/>
    <x v="2"/>
    <s v="17 PLANEACIÓN Y PREVENCION"/>
    <m/>
    <m/>
    <m/>
    <x v="0"/>
    <x v="17"/>
    <x v="105"/>
    <n v="20000"/>
    <n v="20000"/>
    <n v="20000"/>
    <n v="0"/>
    <n v="0"/>
    <n v="2"/>
    <s v="25"/>
  </r>
  <r>
    <n v="851"/>
    <x v="7"/>
    <m/>
    <x v="26"/>
    <s v="SERVICIOS MUNICIPALES"/>
    <x v="10"/>
    <x v="2"/>
    <s v="17 PLANEACIÓN Y PREVENCION"/>
    <m/>
    <m/>
    <m/>
    <x v="0"/>
    <x v="17"/>
    <x v="46"/>
    <n v="5000"/>
    <n v="5000"/>
    <n v="5000"/>
    <n v="0"/>
    <n v="0"/>
    <n v="2"/>
    <s v="25"/>
  </r>
  <r>
    <n v="852"/>
    <x v="7"/>
    <m/>
    <x v="26"/>
    <s v="SERVICIOS MUNICIPALES"/>
    <x v="10"/>
    <x v="2"/>
    <s v="17 PLANEACIÓN Y PREVENCION"/>
    <m/>
    <m/>
    <m/>
    <x v="0"/>
    <x v="17"/>
    <x v="49"/>
    <n v="38000"/>
    <n v="38000"/>
    <n v="38000"/>
    <n v="0"/>
    <n v="0"/>
    <n v="2"/>
    <s v="25"/>
  </r>
  <r>
    <n v="853"/>
    <x v="7"/>
    <m/>
    <x v="26"/>
    <s v="SERVICIOS MUNICIPALES"/>
    <x v="10"/>
    <x v="2"/>
    <s v="17 PLANEACIÓN Y PREVENCION"/>
    <m/>
    <m/>
    <m/>
    <x v="0"/>
    <x v="17"/>
    <x v="85"/>
    <n v="5000"/>
    <n v="5000"/>
    <n v="5000"/>
    <n v="0"/>
    <n v="0"/>
    <n v="2"/>
    <s v="25"/>
  </r>
  <r>
    <n v="854"/>
    <x v="7"/>
    <m/>
    <x v="26"/>
    <s v="SERVICIOS MUNICIPALES"/>
    <x v="10"/>
    <x v="2"/>
    <s v="17 PLANEACIÓN Y PREVENCION"/>
    <m/>
    <m/>
    <m/>
    <x v="0"/>
    <x v="18"/>
    <x v="50"/>
    <n v="300000"/>
    <n v="300000"/>
    <n v="240000"/>
    <n v="0"/>
    <n v="-60000"/>
    <n v="2"/>
    <s v="26"/>
  </r>
  <r>
    <n v="855"/>
    <x v="7"/>
    <m/>
    <x v="26"/>
    <s v="SERVICIOS MUNICIPALES"/>
    <x v="10"/>
    <x v="2"/>
    <s v="17 PLANEACIÓN Y PREVENCION"/>
    <m/>
    <m/>
    <m/>
    <x v="0"/>
    <x v="6"/>
    <x v="76"/>
    <n v="150000"/>
    <n v="150000"/>
    <n v="60000"/>
    <n v="0"/>
    <n v="-90000"/>
    <n v="2"/>
    <s v="27"/>
  </r>
  <r>
    <n v="856"/>
    <x v="7"/>
    <m/>
    <x v="26"/>
    <s v="SERVICIOS MUNICIPALES"/>
    <x v="10"/>
    <x v="2"/>
    <s v="17 PLANEACIÓN Y PREVENCION"/>
    <m/>
    <m/>
    <m/>
    <x v="0"/>
    <x v="6"/>
    <x v="51"/>
    <n v="150000"/>
    <n v="150000"/>
    <n v="90000"/>
    <n v="0"/>
    <n v="-60000"/>
    <n v="2"/>
    <s v="27"/>
  </r>
  <r>
    <n v="857"/>
    <x v="7"/>
    <m/>
    <x v="26"/>
    <s v="SERVICIOS MUNICIPALES"/>
    <x v="10"/>
    <x v="2"/>
    <s v="17 PLANEACIÓN Y PREVENCION"/>
    <m/>
    <m/>
    <m/>
    <x v="0"/>
    <x v="3"/>
    <x v="54"/>
    <n v="100000"/>
    <n v="100000"/>
    <n v="50000"/>
    <n v="0"/>
    <n v="-50000"/>
    <n v="2"/>
    <s v="29"/>
  </r>
  <r>
    <n v="858"/>
    <x v="7"/>
    <m/>
    <x v="26"/>
    <s v="SERVICIOS MUNICIPALES"/>
    <x v="10"/>
    <x v="2"/>
    <s v="17 PLANEACIÓN Y PREVENCION"/>
    <m/>
    <m/>
    <m/>
    <x v="0"/>
    <x v="3"/>
    <x v="4"/>
    <n v="100000"/>
    <n v="100000"/>
    <n v="20000"/>
    <n v="0"/>
    <n v="-80000"/>
    <n v="2"/>
    <s v="29"/>
  </r>
  <r>
    <n v="859"/>
    <x v="7"/>
    <m/>
    <x v="26"/>
    <s v="SERVICIOS MUNICIPALES"/>
    <x v="10"/>
    <x v="2"/>
    <s v="17 PLANEACIÓN Y PREVENCION"/>
    <m/>
    <m/>
    <m/>
    <x v="0"/>
    <x v="3"/>
    <x v="7"/>
    <n v="1466000"/>
    <n v="1466000"/>
    <n v="146600"/>
    <n v="0"/>
    <n v="-1319400"/>
    <n v="2"/>
    <s v="29"/>
  </r>
  <r>
    <n v="860"/>
    <x v="7"/>
    <m/>
    <x v="26"/>
    <s v="SERVICIOS MUNICIPALES"/>
    <x v="10"/>
    <x v="2"/>
    <s v="17 PLANEACIÓN Y PREVENCION"/>
    <m/>
    <m/>
    <m/>
    <x v="0"/>
    <x v="3"/>
    <x v="55"/>
    <n v="200000"/>
    <n v="200000"/>
    <n v="160000"/>
    <n v="0"/>
    <n v="-40000"/>
    <n v="2"/>
    <s v="29"/>
  </r>
  <r>
    <n v="861"/>
    <x v="7"/>
    <m/>
    <x v="26"/>
    <s v="SERVICIOS MUNICIPALES"/>
    <x v="10"/>
    <x v="2"/>
    <s v="17 PLANEACIÓN Y PREVENCION"/>
    <m/>
    <m/>
    <m/>
    <x v="1"/>
    <x v="7"/>
    <x v="17"/>
    <n v="500000"/>
    <n v="500000"/>
    <n v="0"/>
    <n v="0"/>
    <n v="-500000"/>
    <n v="3"/>
    <s v="32"/>
  </r>
  <r>
    <n v="862"/>
    <x v="7"/>
    <m/>
    <x v="26"/>
    <s v="SERVICIOS MUNICIPALES"/>
    <x v="10"/>
    <x v="2"/>
    <s v="17 PLANEACIÓN Y PREVENCION"/>
    <m/>
    <m/>
    <m/>
    <x v="1"/>
    <x v="10"/>
    <x v="58"/>
    <n v="200000"/>
    <n v="200000"/>
    <n v="100000"/>
    <n v="0"/>
    <n v="-100000"/>
    <n v="3"/>
    <s v="33"/>
  </r>
  <r>
    <n v="863"/>
    <x v="7"/>
    <m/>
    <x v="26"/>
    <s v="SERVICIOS MUNICIPALES"/>
    <x v="10"/>
    <x v="2"/>
    <s v="17 PLANEACIÓN Y PREVENCION"/>
    <m/>
    <m/>
    <m/>
    <x v="1"/>
    <x v="10"/>
    <x v="23"/>
    <n v="100000"/>
    <n v="100000"/>
    <n v="100000"/>
    <n v="0"/>
    <n v="0"/>
    <n v="3"/>
    <s v="33"/>
  </r>
  <r>
    <n v="864"/>
    <x v="7"/>
    <m/>
    <x v="26"/>
    <s v="SERVICIOS MUNICIPALES"/>
    <x v="10"/>
    <x v="2"/>
    <s v="17 PLANEACIÓN Y PREVENCION"/>
    <m/>
    <m/>
    <m/>
    <x v="1"/>
    <x v="10"/>
    <x v="24"/>
    <n v="3000000"/>
    <n v="3000000"/>
    <n v="0"/>
    <n v="0"/>
    <n v="-3000000"/>
    <n v="3"/>
    <s v="33"/>
  </r>
  <r>
    <n v="865"/>
    <x v="7"/>
    <m/>
    <x v="26"/>
    <s v="SERVICIOS MUNICIPALES"/>
    <x v="10"/>
    <x v="2"/>
    <s v="17 PLANEACIÓN Y PREVENCION"/>
    <m/>
    <m/>
    <m/>
    <x v="1"/>
    <x v="14"/>
    <x v="32"/>
    <n v="250000"/>
    <n v="250000"/>
    <n v="0"/>
    <n v="0"/>
    <n v="-250000"/>
    <n v="3"/>
    <s v="35"/>
  </r>
  <r>
    <n v="866"/>
    <x v="7"/>
    <m/>
    <x v="26"/>
    <s v="SERVICIOS MUNICIPALES"/>
    <x v="10"/>
    <x v="2"/>
    <s v="17 PLANEACIÓN Y PREVENCION"/>
    <m/>
    <m/>
    <m/>
    <x v="1"/>
    <x v="14"/>
    <x v="60"/>
    <n v="15000"/>
    <n v="15000"/>
    <n v="0"/>
    <n v="0"/>
    <n v="-15000"/>
    <n v="3"/>
    <s v="35"/>
  </r>
  <r>
    <n v="867"/>
    <x v="7"/>
    <m/>
    <x v="26"/>
    <s v="SERVICIOS MUNICIPALES"/>
    <x v="10"/>
    <x v="2"/>
    <s v="17 PLANEACIÓN Y PREVENCION"/>
    <m/>
    <m/>
    <m/>
    <x v="1"/>
    <x v="14"/>
    <x v="61"/>
    <n v="800000"/>
    <n v="0"/>
    <n v="0"/>
    <n v="-800000"/>
    <n v="-800000"/>
    <n v="3"/>
    <s v="35"/>
  </r>
  <r>
    <n v="868"/>
    <x v="7"/>
    <m/>
    <x v="26"/>
    <s v="SERVICIOS MUNICIPALES"/>
    <x v="10"/>
    <x v="2"/>
    <s v="17 PLANEACIÓN Y PREVENCION"/>
    <m/>
    <m/>
    <m/>
    <x v="1"/>
    <x v="14"/>
    <x v="99"/>
    <n v="750000"/>
    <n v="750000"/>
    <n v="750000"/>
    <n v="0"/>
    <n v="0"/>
    <n v="3"/>
    <s v="35"/>
  </r>
  <r>
    <n v="869"/>
    <x v="7"/>
    <m/>
    <x v="26"/>
    <s v="SERVICIOS MUNICIPALES"/>
    <x v="10"/>
    <x v="2"/>
    <s v="17 PLANEACIÓN Y PREVENCION"/>
    <m/>
    <m/>
    <m/>
    <x v="1"/>
    <x v="8"/>
    <x v="22"/>
    <n v="400000"/>
    <n v="400000"/>
    <n v="400000"/>
    <n v="0"/>
    <n v="0"/>
    <n v="3"/>
    <s v="38"/>
  </r>
  <r>
    <n v="780"/>
    <x v="7"/>
    <m/>
    <x v="27"/>
    <s v="PROYECTOS"/>
    <x v="13"/>
    <x v="2"/>
    <s v="18 SERVICIOS PÚBLICOS DE EXCELENCIA."/>
    <m/>
    <m/>
    <m/>
    <x v="0"/>
    <x v="0"/>
    <x v="34"/>
    <n v="20000"/>
    <n v="20000"/>
    <n v="20000"/>
    <n v="0"/>
    <n v="0"/>
    <n v="2"/>
    <s v="21"/>
  </r>
  <r>
    <n v="781"/>
    <x v="7"/>
    <m/>
    <x v="27"/>
    <s v="PROYECTOS"/>
    <x v="13"/>
    <x v="2"/>
    <s v="18 SERVICIOS PÚBLICOS DE EXCELENCIA."/>
    <m/>
    <m/>
    <m/>
    <x v="0"/>
    <x v="0"/>
    <x v="11"/>
    <n v="100000"/>
    <n v="100000"/>
    <n v="30000"/>
    <n v="0"/>
    <n v="-70000"/>
    <n v="2"/>
    <s v="21"/>
  </r>
  <r>
    <n v="782"/>
    <x v="7"/>
    <m/>
    <x v="27"/>
    <s v="PROYECTOS"/>
    <x v="13"/>
    <x v="2"/>
    <s v="18 SERVICIOS PÚBLICOS DE EXCELENCIA."/>
    <m/>
    <m/>
    <m/>
    <x v="0"/>
    <x v="18"/>
    <x v="50"/>
    <n v="96000"/>
    <n v="96000"/>
    <n v="76800"/>
    <n v="0"/>
    <n v="-19200"/>
    <n v="2"/>
    <s v="26"/>
  </r>
  <r>
    <n v="783"/>
    <x v="7"/>
    <m/>
    <x v="27"/>
    <s v="PROYECTOS"/>
    <x v="13"/>
    <x v="2"/>
    <s v="18 SERVICIOS PÚBLICOS DE EXCELENCIA."/>
    <m/>
    <m/>
    <m/>
    <x v="0"/>
    <x v="6"/>
    <x v="76"/>
    <n v="121800"/>
    <n v="121800"/>
    <n v="48720"/>
    <n v="0"/>
    <n v="-73080"/>
    <n v="2"/>
    <s v="27"/>
  </r>
  <r>
    <n v="784"/>
    <x v="7"/>
    <m/>
    <x v="27"/>
    <s v="PROYECTOS"/>
    <x v="13"/>
    <x v="2"/>
    <s v="18 SERVICIOS PÚBLICOS DE EXCELENCIA."/>
    <m/>
    <m/>
    <m/>
    <x v="0"/>
    <x v="3"/>
    <x v="7"/>
    <n v="243600"/>
    <n v="243600"/>
    <n v="24360"/>
    <n v="0"/>
    <n v="-219240"/>
    <n v="2"/>
    <s v="29"/>
  </r>
  <r>
    <n v="785"/>
    <x v="7"/>
    <m/>
    <x v="27"/>
    <s v="PROYECTOS"/>
    <x v="13"/>
    <x v="2"/>
    <s v="18 SERVICIOS PÚBLICOS DE EXCELENCIA."/>
    <m/>
    <m/>
    <m/>
    <x v="1"/>
    <x v="10"/>
    <x v="23"/>
    <n v="7500000"/>
    <n v="7500000"/>
    <n v="0"/>
    <n v="0"/>
    <n v="-7500000"/>
    <n v="3"/>
    <s v="33"/>
  </r>
  <r>
    <n v="786"/>
    <x v="7"/>
    <m/>
    <x v="27"/>
    <s v="PROYECTOS"/>
    <x v="13"/>
    <x v="2"/>
    <s v="18 SERVICIOS PÚBLICOS DE EXCELENCIA."/>
    <m/>
    <m/>
    <m/>
    <x v="1"/>
    <x v="14"/>
    <x v="61"/>
    <n v="20000"/>
    <n v="0"/>
    <n v="0"/>
    <n v="-20000"/>
    <n v="-20000"/>
    <n v="3"/>
    <s v="35"/>
  </r>
  <r>
    <n v="787"/>
    <x v="7"/>
    <m/>
    <x v="27"/>
    <s v="PROYECTOS"/>
    <x v="13"/>
    <x v="2"/>
    <s v="18 SERVICIOS PÚBLICOS DE EXCELENCIA."/>
    <m/>
    <m/>
    <m/>
    <x v="1"/>
    <x v="11"/>
    <x v="25"/>
    <n v="500000"/>
    <n v="0"/>
    <n v="0"/>
    <n v="-500000"/>
    <n v="-500000"/>
    <n v="3"/>
    <s v="36"/>
  </r>
  <r>
    <n v="788"/>
    <x v="7"/>
    <m/>
    <x v="27"/>
    <s v="PROYECTOS"/>
    <x v="13"/>
    <x v="2"/>
    <s v="18 SERVICIOS PÚBLICOS DE EXCELENCIA."/>
    <m/>
    <m/>
    <m/>
    <x v="1"/>
    <x v="11"/>
    <x v="28"/>
    <n v="1000000"/>
    <n v="0"/>
    <n v="0"/>
    <n v="-1000000"/>
    <n v="-1000000"/>
    <n v="3"/>
    <s v="36"/>
  </r>
  <r>
    <n v="789"/>
    <x v="7"/>
    <m/>
    <x v="27"/>
    <s v="PROYECTOS"/>
    <x v="13"/>
    <x v="2"/>
    <s v="18 SERVICIOS PÚBLICOS DE EXCELENCIA."/>
    <m/>
    <m/>
    <m/>
    <x v="1"/>
    <x v="11"/>
    <x v="29"/>
    <n v="200000"/>
    <n v="0"/>
    <n v="0"/>
    <n v="-200000"/>
    <n v="-200000"/>
    <n v="3"/>
    <s v="36"/>
  </r>
  <r>
    <n v="790"/>
    <x v="7"/>
    <m/>
    <x v="27"/>
    <s v="PROYECTOS"/>
    <x v="13"/>
    <x v="2"/>
    <s v="18 SERVICIOS PÚBLICOS DE EXCELENCIA."/>
    <m/>
    <m/>
    <m/>
    <x v="2"/>
    <x v="9"/>
    <x v="33"/>
    <n v="121993"/>
    <n v="121993"/>
    <n v="0"/>
    <n v="0"/>
    <n v="-121993"/>
    <n v="5"/>
    <s v="51"/>
  </r>
  <r>
    <n v="144"/>
    <x v="8"/>
    <m/>
    <x v="28"/>
    <s v="INNOVACIÓN"/>
    <x v="6"/>
    <x v="1"/>
    <s v="19 TECNOLOGIAS DE LA INFORMACION Y LA COMUNICACIÓN."/>
    <m/>
    <m/>
    <s v="Estación de trabajo digital para soldar y desoldar "/>
    <x v="0"/>
    <x v="3"/>
    <x v="6"/>
    <n v="37500"/>
    <n v="37500"/>
    <n v="1875"/>
    <n v="0"/>
    <n v="-35625"/>
    <n v="2"/>
    <s v="29"/>
  </r>
  <r>
    <n v="145"/>
    <x v="8"/>
    <m/>
    <x v="28"/>
    <s v="INNOVACIÓN"/>
    <x v="6"/>
    <x v="1"/>
    <s v="19 TECNOLOGIAS DE LA INFORMACION Y LA COMUNICACIÓN."/>
    <m/>
    <m/>
    <s v="Maletín de herramientas para sitio. "/>
    <x v="0"/>
    <x v="3"/>
    <x v="6"/>
    <n v="36000"/>
    <n v="36000"/>
    <n v="1800"/>
    <n v="0"/>
    <n v="-34200"/>
    <n v="2"/>
    <s v="29"/>
  </r>
  <r>
    <n v="146"/>
    <x v="8"/>
    <m/>
    <x v="28"/>
    <s v="INNOVACIÓN"/>
    <x v="6"/>
    <x v="1"/>
    <s v="19 TECNOLOGIAS DE LA INFORMACION Y LA COMUNICACIÓN."/>
    <m/>
    <m/>
    <s v="Kit de rollos de soldadura de 60% sn y torres."/>
    <x v="0"/>
    <x v="3"/>
    <x v="6"/>
    <n v="1060"/>
    <n v="1060"/>
    <n v="1060"/>
    <n v="0"/>
    <n v="0"/>
    <n v="2"/>
    <s v="29"/>
  </r>
  <r>
    <n v="147"/>
    <x v="8"/>
    <m/>
    <x v="28"/>
    <s v="INNOVACIÓN"/>
    <x v="6"/>
    <x v="1"/>
    <s v="19 TECNOLOGIAS DE LA INFORMACION Y LA COMUNICACIÓN."/>
    <m/>
    <m/>
    <s v="Kit de herramientas pata laboratorio de radios."/>
    <x v="0"/>
    <x v="3"/>
    <x v="6"/>
    <n v="24900"/>
    <n v="24900"/>
    <n v="1245"/>
    <n v="0"/>
    <n v="-23655"/>
    <n v="2"/>
    <s v="29"/>
  </r>
  <r>
    <n v="148"/>
    <x v="8"/>
    <m/>
    <x v="28"/>
    <s v="INNOVACIÓN"/>
    <x v="6"/>
    <x v="1"/>
    <s v="19 TECNOLOGIAS DE LA INFORMACION Y LA COMUNICACIÓN."/>
    <m/>
    <m/>
    <s v="Sacabocado para montaje de antena."/>
    <x v="0"/>
    <x v="3"/>
    <x v="6"/>
    <n v="5220"/>
    <n v="5220"/>
    <n v="5220"/>
    <n v="0"/>
    <n v="0"/>
    <n v="2"/>
    <s v="29"/>
  </r>
  <r>
    <n v="149"/>
    <x v="8"/>
    <m/>
    <x v="28"/>
    <s v="INNOVACIÓN"/>
    <x v="6"/>
    <x v="1"/>
    <s v="19 TECNOLOGIAS DE LA INFORMACION Y LA COMUNICACIÓN."/>
    <m/>
    <m/>
    <s v="Repuesto de segueta sacabocado."/>
    <x v="0"/>
    <x v="3"/>
    <x v="6"/>
    <n v="2960"/>
    <n v="2960"/>
    <n v="2960"/>
    <n v="0"/>
    <n v="0"/>
    <n v="2"/>
    <s v="29"/>
  </r>
  <r>
    <n v="150"/>
    <x v="8"/>
    <m/>
    <x v="28"/>
    <s v="INNOVACIÓN"/>
    <x v="6"/>
    <x v="1"/>
    <s v="19 TECNOLOGIAS DE LA INFORMACION Y LA COMUNICACIÓN."/>
    <m/>
    <m/>
    <s v="Lámpara de led en correa frontal con lente de aumento."/>
    <x v="0"/>
    <x v="3"/>
    <x v="6"/>
    <n v="700"/>
    <n v="700"/>
    <n v="700"/>
    <n v="0"/>
    <n v="0"/>
    <n v="2"/>
    <s v="29"/>
  </r>
  <r>
    <n v="151"/>
    <x v="8"/>
    <m/>
    <x v="28"/>
    <s v="INNOVACIÓN"/>
    <x v="6"/>
    <x v="1"/>
    <s v="19 TECNOLOGIAS DE LA INFORMACION Y LA COMUNICACIÓN."/>
    <m/>
    <m/>
    <s v="Banco de baterías para reemplazo de los equipos ubicados en el sitio de cerro alto, cerro del tequila y cerro del 4"/>
    <x v="0"/>
    <x v="3"/>
    <x v="6"/>
    <n v="129500"/>
    <n v="129500"/>
    <n v="6475"/>
    <n v="0"/>
    <n v="-123025"/>
    <n v="2"/>
    <s v="29"/>
  </r>
  <r>
    <n v="152"/>
    <x v="8"/>
    <m/>
    <x v="28"/>
    <s v="INNOVACIÓN"/>
    <x v="6"/>
    <x v="1"/>
    <s v="19 TECNOLOGIAS DE LA INFORMACION Y LA COMUNICACIÓN."/>
    <m/>
    <m/>
    <s v="Equipo laboratorio, analizador de espectro en sistemas de radios digitales."/>
    <x v="0"/>
    <x v="3"/>
    <x v="6"/>
    <n v="541500"/>
    <n v="541500"/>
    <n v="27075"/>
    <n v="0"/>
    <n v="-514425"/>
    <n v="2"/>
    <s v="29"/>
  </r>
  <r>
    <n v="153"/>
    <x v="8"/>
    <m/>
    <x v="28"/>
    <s v="INNOVACIÓN"/>
    <x v="6"/>
    <x v="1"/>
    <s v="19 TECNOLOGIAS DE LA INFORMACION Y LA COMUNICACIÓN."/>
    <m/>
    <m/>
    <s v="Batería para taladro"/>
    <x v="0"/>
    <x v="3"/>
    <x v="6"/>
    <n v="2800"/>
    <n v="2800"/>
    <n v="2800"/>
    <n v="0"/>
    <n v="0"/>
    <n v="2"/>
    <s v="29"/>
  </r>
  <r>
    <n v="154"/>
    <x v="8"/>
    <m/>
    <x v="28"/>
    <s v="INNOVACIÓN"/>
    <x v="6"/>
    <x v="1"/>
    <s v="19 TECNOLOGIAS DE LA INFORMACION Y LA COMUNICACIÓN."/>
    <m/>
    <m/>
    <s v="1 Equipo repetidor digital, para instalación en el Cerro Alto "/>
    <x v="2"/>
    <x v="24"/>
    <x v="110"/>
    <n v="216371"/>
    <n v="216371"/>
    <n v="0"/>
    <n v="0"/>
    <n v="-216371"/>
    <n v="5"/>
    <s v="56"/>
  </r>
  <r>
    <n v="155"/>
    <x v="8"/>
    <m/>
    <x v="28"/>
    <s v="INNOVACIÓN"/>
    <x v="6"/>
    <x v="1"/>
    <s v="19 TECNOLOGIAS DE LA INFORMACION Y LA COMUNICACIÓN."/>
    <m/>
    <m/>
    <s v="90 Radios portátiles digitales sin localizador satelital "/>
    <x v="2"/>
    <x v="24"/>
    <x v="110"/>
    <n v="991666.67"/>
    <n v="991666.67"/>
    <n v="0"/>
    <n v="0"/>
    <n v="-991666.67"/>
    <n v="5"/>
    <s v="56"/>
  </r>
  <r>
    <n v="156"/>
    <x v="8"/>
    <m/>
    <x v="28"/>
    <s v="INNOVACIÓN"/>
    <x v="6"/>
    <x v="1"/>
    <s v="19 TECNOLOGIAS DE LA INFORMACION Y LA COMUNICACIÓN."/>
    <m/>
    <m/>
    <s v="18 Radios portátiles ejecutivos con localizador satelital"/>
    <x v="2"/>
    <x v="24"/>
    <x v="110"/>
    <n v="666666.67000000004"/>
    <n v="666666.67000000004"/>
    <n v="0"/>
    <n v="0"/>
    <n v="-666666.67000000004"/>
    <n v="5"/>
    <s v="56"/>
  </r>
  <r>
    <n v="157"/>
    <x v="8"/>
    <m/>
    <x v="28"/>
    <s v="INNOVACIÓN"/>
    <x v="6"/>
    <x v="1"/>
    <s v="19 TECNOLOGIAS DE LA INFORMACION Y LA COMUNICACIÓN."/>
    <m/>
    <m/>
    <s v="12 Radios móviles digitales  con localizador satelital."/>
    <x v="2"/>
    <x v="24"/>
    <x v="110"/>
    <n v="366666.67"/>
    <n v="366666.67"/>
    <n v="0"/>
    <n v="0"/>
    <n v="-366666.67"/>
    <n v="5"/>
    <s v="56"/>
  </r>
  <r>
    <n v="158"/>
    <x v="8"/>
    <m/>
    <x v="28"/>
    <s v="INNOVACIÓN"/>
    <x v="6"/>
    <x v="1"/>
    <s v="19 TECNOLOGIAS DE LA INFORMACION Y LA COMUNICACIÓN."/>
    <m/>
    <m/>
    <s v="23 Radios móviles digitales sin localizador satelital "/>
    <x v="2"/>
    <x v="24"/>
    <x v="110"/>
    <n v="426666.67"/>
    <n v="426666.67"/>
    <n v="0"/>
    <n v="0"/>
    <n v="-426666.67"/>
    <n v="5"/>
    <s v="56"/>
  </r>
  <r>
    <n v="159"/>
    <x v="8"/>
    <m/>
    <x v="28"/>
    <s v="INNOVACIÓN"/>
    <x v="6"/>
    <x v="1"/>
    <s v="19 TECNOLOGIAS DE LA INFORMACION Y LA COMUNICACIÓN."/>
    <m/>
    <m/>
    <s v="5 Radios bases digitales."/>
    <x v="2"/>
    <x v="24"/>
    <x v="110"/>
    <n v="166666.67000000001"/>
    <n v="166666.67000000001"/>
    <n v="0"/>
    <n v="0"/>
    <n v="-166666.67000000001"/>
    <n v="5"/>
    <s v="56"/>
  </r>
  <r>
    <n v="160"/>
    <x v="8"/>
    <m/>
    <x v="28"/>
    <s v="INNOVACIÓN"/>
    <x v="6"/>
    <x v="1"/>
    <s v="19 TECNOLOGIAS DE LA INFORMACION Y LA COMUNICACIÓN."/>
    <m/>
    <m/>
    <s v="Equipo de cómputo, sistema de monitoreo GPS."/>
    <x v="2"/>
    <x v="9"/>
    <x v="33"/>
    <n v="145000"/>
    <n v="145000"/>
    <n v="0"/>
    <n v="0"/>
    <n v="-145000"/>
    <n v="5"/>
    <s v="51"/>
  </r>
  <r>
    <n v="161"/>
    <x v="8"/>
    <m/>
    <x v="28"/>
    <s v="INNOVACIÓN"/>
    <x v="6"/>
    <x v="1"/>
    <s v="19 TECNOLOGIAS DE LA INFORMACION Y LA COMUNICACIÓN."/>
    <m/>
    <m/>
    <s v="1229 Baterías de alta capacidad"/>
    <x v="2"/>
    <x v="24"/>
    <x v="110"/>
    <n v="1843500"/>
    <n v="1843500"/>
    <n v="0"/>
    <n v="0"/>
    <n v="-1843500"/>
    <n v="5"/>
    <s v="56"/>
  </r>
  <r>
    <n v="162"/>
    <x v="8"/>
    <m/>
    <x v="28"/>
    <s v="INNOVACIÓN"/>
    <x v="6"/>
    <x v="1"/>
    <s v="19 TECNOLOGIAS DE LA INFORMACION Y LA COMUNICACIÓN."/>
    <m/>
    <m/>
    <s v="91 Baterías de alta capacidad"/>
    <x v="2"/>
    <x v="24"/>
    <x v="110"/>
    <n v="182000"/>
    <n v="182000"/>
    <n v="0"/>
    <n v="0"/>
    <n v="-182000"/>
    <n v="5"/>
    <s v="56"/>
  </r>
  <r>
    <n v="163"/>
    <x v="8"/>
    <m/>
    <x v="28"/>
    <s v="INNOVACIÓN"/>
    <x v="6"/>
    <x v="1"/>
    <s v="19 TECNOLOGIAS DE LA INFORMACION Y LA COMUNICACIÓN."/>
    <m/>
    <m/>
    <s v="50 Micrófono / audífono para radio portátil."/>
    <x v="2"/>
    <x v="24"/>
    <x v="110"/>
    <n v="17500"/>
    <n v="17500"/>
    <n v="17500"/>
    <n v="0"/>
    <n v="0"/>
    <n v="5"/>
    <s v="56"/>
  </r>
  <r>
    <n v="164"/>
    <x v="8"/>
    <m/>
    <x v="28"/>
    <s v="INNOVACIÓN"/>
    <x v="6"/>
    <x v="1"/>
    <s v="19 TECNOLOGIAS DE LA INFORMACION Y LA COMUNICACIÓN."/>
    <m/>
    <m/>
    <s v="4 Actualización a Licencias de ArcGIS Desktop y ArcGIS 3D Analyst."/>
    <x v="1"/>
    <x v="7"/>
    <x v="107"/>
    <n v="700000"/>
    <n v="700000"/>
    <n v="700000"/>
    <n v="0"/>
    <n v="0"/>
    <n v="3"/>
    <s v="32"/>
  </r>
  <r>
    <n v="165"/>
    <x v="8"/>
    <m/>
    <x v="28"/>
    <s v="INNOVACIÓN"/>
    <x v="6"/>
    <x v="1"/>
    <s v="19 TECNOLOGIAS DE LA INFORMACION Y LA COMUNICACIÓN."/>
    <m/>
    <m/>
    <s v="Software de plataforma multifinalitaria GIS web móvil, para la recolección, almacenamiento, análisis,  procesamiento de información georeferenciada."/>
    <x v="2"/>
    <x v="30"/>
    <x v="118"/>
    <n v="3712000"/>
    <n v="3712000"/>
    <n v="3712000"/>
    <n v="0"/>
    <n v="0"/>
    <n v="5"/>
    <s v="59"/>
  </r>
  <r>
    <n v="166"/>
    <x v="8"/>
    <m/>
    <x v="28"/>
    <s v="INNOVACIÓN"/>
    <x v="6"/>
    <x v="1"/>
    <s v="19 TECNOLOGIAS DE LA INFORMACION Y LA COMUNICACIÓN."/>
    <m/>
    <m/>
    <s v="20 Tablets para uso de aplicativo móvil"/>
    <x v="2"/>
    <x v="9"/>
    <x v="33"/>
    <n v="429200"/>
    <n v="429200"/>
    <n v="0"/>
    <n v="0"/>
    <n v="-429200"/>
    <n v="5"/>
    <s v="51"/>
  </r>
  <r>
    <n v="167"/>
    <x v="8"/>
    <m/>
    <x v="28"/>
    <s v="INNOVACIÓN"/>
    <x v="6"/>
    <x v="1"/>
    <s v="19 TECNOLOGIAS DE LA INFORMACION Y LA COMUNICACIÓN."/>
    <m/>
    <m/>
    <s v="Servicio de actualización Cartográfica con drones,  60 km2 al año  (vuelo, procesamiento, ortofoto y restitución)"/>
    <x v="1"/>
    <x v="10"/>
    <x v="119"/>
    <n v="1972000"/>
    <n v="1972000"/>
    <n v="1972000"/>
    <n v="0"/>
    <n v="0"/>
    <n v="3"/>
    <s v="33"/>
  </r>
  <r>
    <n v="168"/>
    <x v="8"/>
    <m/>
    <x v="28"/>
    <s v="INNOVACIÓN"/>
    <x v="6"/>
    <x v="1"/>
    <s v="19 TECNOLOGIAS DE LA INFORMACION Y LA COMUNICACIÓN."/>
    <m/>
    <m/>
    <s v="Convenio ERMEX (costo anual.)"/>
    <x v="1"/>
    <x v="7"/>
    <x v="107"/>
    <n v="100000"/>
    <n v="100000"/>
    <n v="100000"/>
    <n v="0"/>
    <n v="0"/>
    <n v="3"/>
    <s v="32"/>
  </r>
  <r>
    <n v="169"/>
    <x v="8"/>
    <m/>
    <x v="28"/>
    <s v="INNOVACIÓN"/>
    <x v="6"/>
    <x v="1"/>
    <s v="19 TECNOLOGIAS DE LA INFORMACION Y LA COMUNICACIÓN."/>
    <m/>
    <m/>
    <s v="2 GPS Submétricos ($32,480.00 c/u)"/>
    <x v="2"/>
    <x v="9"/>
    <x v="33"/>
    <n v="64960"/>
    <n v="64960"/>
    <n v="0"/>
    <n v="0"/>
    <n v="-64960"/>
    <n v="5"/>
    <s v="51"/>
  </r>
  <r>
    <n v="170"/>
    <x v="8"/>
    <m/>
    <x v="28"/>
    <s v="INNOVACIÓN"/>
    <x v="6"/>
    <x v="1"/>
    <s v="19 TECNOLOGIAS DE LA INFORMACION Y LA COMUNICACIÓN."/>
    <m/>
    <m/>
    <s v="1 Estación total  láser Leica TS-06-5&quot; R-500"/>
    <x v="2"/>
    <x v="9"/>
    <x v="33"/>
    <n v="185600"/>
    <n v="185600"/>
    <n v="0"/>
    <n v="0"/>
    <n v="-185600"/>
    <n v="5"/>
    <s v="51"/>
  </r>
  <r>
    <n v="171"/>
    <x v="8"/>
    <m/>
    <x v="28"/>
    <s v="INNOVACIÓN"/>
    <x v="6"/>
    <x v="1"/>
    <s v="19 TECNOLOGIAS DE LA INFORMACION Y LA COMUNICACIÓN."/>
    <m/>
    <m/>
    <s v="Impresora HP DesignJet T1700dr de 44” PostScript  _x000a_(Escaneo y copia planos)"/>
    <x v="2"/>
    <x v="9"/>
    <x v="33"/>
    <n v="415114"/>
    <n v="415114"/>
    <n v="0"/>
    <n v="0"/>
    <n v="-415114"/>
    <n v="5"/>
    <s v="51"/>
  </r>
  <r>
    <n v="172"/>
    <x v="8"/>
    <m/>
    <x v="28"/>
    <s v="INNOVACIÓN"/>
    <x v="6"/>
    <x v="1"/>
    <s v="19 TECNOLOGIAS DE LA INFORMACION Y LA COMUNICACIÓN."/>
    <m/>
    <m/>
    <s v="4 Equipos de cómputo tipo WorkStation con monitores de 24&quot;"/>
    <x v="2"/>
    <x v="9"/>
    <x v="33"/>
    <n v="466800"/>
    <n v="466800"/>
    <n v="0"/>
    <n v="0"/>
    <n v="-466800"/>
    <n v="5"/>
    <s v="51"/>
  </r>
  <r>
    <n v="173"/>
    <x v="8"/>
    <m/>
    <x v="28"/>
    <s v="INNOVACIÓN"/>
    <x v="6"/>
    <x v="1"/>
    <s v="19 TECNOLOGIAS DE LA INFORMACION Y LA COMUNICACIÓN."/>
    <m/>
    <m/>
    <s v="Servicio de Call Center para operadora telefónica "/>
    <x v="1"/>
    <x v="10"/>
    <x v="119"/>
    <n v="800000"/>
    <n v="800000"/>
    <n v="800000"/>
    <n v="0"/>
    <n v="0"/>
    <n v="3"/>
    <s v="33"/>
  </r>
  <r>
    <n v="174"/>
    <x v="8"/>
    <m/>
    <x v="28"/>
    <s v="INNOVACIÓN"/>
    <x v="6"/>
    <x v="1"/>
    <s v="19 TECNOLOGIAS DE LA INFORMACION Y LA COMUNICACIÓN."/>
    <m/>
    <m/>
    <s v="Sistema para Recursos Humanos Eslabón"/>
    <x v="1"/>
    <x v="14"/>
    <x v="93"/>
    <n v="1820732"/>
    <n v="1820732"/>
    <n v="1820732"/>
    <n v="0"/>
    <n v="0"/>
    <n v="3"/>
    <s v="35"/>
  </r>
  <r>
    <n v="175"/>
    <x v="8"/>
    <m/>
    <x v="28"/>
    <s v="INNOVACIÓN"/>
    <x v="6"/>
    <x v="1"/>
    <s v="19 TECNOLOGIAS DE LA INFORMACION Y LA COMUNICACIÓN."/>
    <m/>
    <m/>
    <s v="Renta de alojamiento y mantenimiento de repetidores a BEFETEL en cerro Alto"/>
    <x v="1"/>
    <x v="14"/>
    <x v="93"/>
    <n v="680000"/>
    <n v="680000"/>
    <n v="680000"/>
    <n v="0"/>
    <n v="0"/>
    <n v="3"/>
    <s v="35"/>
  </r>
  <r>
    <n v="176"/>
    <x v="8"/>
    <m/>
    <x v="28"/>
    <s v="INNOVACIÓN"/>
    <x v="6"/>
    <x v="1"/>
    <s v="19 TECNOLOGIAS DE LA INFORMACION Y LA COMUNICACIÓN."/>
    <m/>
    <m/>
    <s v="Renta de alojamiento y mantenimiento de repetidores a UNICOM  en cerro del tequila"/>
    <x v="1"/>
    <x v="14"/>
    <x v="93"/>
    <n v="130000"/>
    <n v="130000"/>
    <n v="130000"/>
    <n v="0"/>
    <n v="0"/>
    <n v="3"/>
    <s v="35"/>
  </r>
  <r>
    <n v="177"/>
    <x v="8"/>
    <m/>
    <x v="28"/>
    <s v="INNOVACIÓN"/>
    <x v="6"/>
    <x v="1"/>
    <s v="19 TECNOLOGIAS DE LA INFORMACION Y LA COMUNICACIÓN."/>
    <m/>
    <m/>
    <s v="Mantenimiento y soporte de Data Center"/>
    <x v="1"/>
    <x v="14"/>
    <x v="93"/>
    <n v="1000000"/>
    <n v="1000000"/>
    <n v="1000000"/>
    <n v="0"/>
    <n v="0"/>
    <n v="3"/>
    <s v="35"/>
  </r>
  <r>
    <n v="178"/>
    <x v="8"/>
    <m/>
    <x v="28"/>
    <s v="INNOVACIÓN"/>
    <x v="6"/>
    <x v="1"/>
    <s v="19 TECNOLOGIAS DE LA INFORMACION Y LA COMUNICACIÓN."/>
    <m/>
    <m/>
    <s v="Estrasol, mantenimiento de los quioscos e islas"/>
    <x v="1"/>
    <x v="14"/>
    <x v="93"/>
    <n v="1769000"/>
    <n v="1769000"/>
    <n v="1769000"/>
    <n v="0"/>
    <n v="0"/>
    <n v="3"/>
    <s v="35"/>
  </r>
  <r>
    <n v="179"/>
    <x v="8"/>
    <m/>
    <x v="28"/>
    <s v="INNOVACIÓN"/>
    <x v="6"/>
    <x v="1"/>
    <s v="19 TECNOLOGIAS DE LA INFORMACION Y LA COMUNICACIÓN."/>
    <m/>
    <m/>
    <s v="Renovación certificado de seguridad SSL"/>
    <x v="2"/>
    <x v="30"/>
    <x v="118"/>
    <n v="15000"/>
    <n v="15000"/>
    <n v="15000"/>
    <n v="0"/>
    <n v="0"/>
    <n v="5"/>
    <s v="59"/>
  </r>
  <r>
    <n v="180"/>
    <x v="8"/>
    <m/>
    <x v="28"/>
    <s v="INNOVACIÓN"/>
    <x v="6"/>
    <x v="1"/>
    <s v="19 TECNOLOGIAS DE LA INFORMACION Y LA COMUNICACIÓN."/>
    <m/>
    <m/>
    <s v="Servicio de tienda en línea para descargar aplicativos del Gobierno Municipal en Itunes "/>
    <x v="1"/>
    <x v="7"/>
    <x v="107"/>
    <n v="2300"/>
    <n v="2300"/>
    <n v="2300"/>
    <n v="0"/>
    <n v="0"/>
    <n v="3"/>
    <s v="32"/>
  </r>
  <r>
    <n v="181"/>
    <x v="8"/>
    <m/>
    <x v="28"/>
    <s v="INNOVACIÓN"/>
    <x v="6"/>
    <x v="1"/>
    <s v="19 TECNOLOGIAS DE LA INFORMACION Y LA COMUNICACIÓN."/>
    <m/>
    <m/>
    <s v="Servicio de tienda en línea para descargar aplicativos del Gobierno Municipal en Android"/>
    <x v="1"/>
    <x v="7"/>
    <x v="107"/>
    <n v="1000"/>
    <n v="1000"/>
    <n v="1000"/>
    <n v="0"/>
    <n v="0"/>
    <n v="3"/>
    <s v="32"/>
  </r>
  <r>
    <n v="182"/>
    <x v="8"/>
    <m/>
    <x v="28"/>
    <s v="INNOVACIÓN"/>
    <x v="6"/>
    <x v="1"/>
    <s v="19 TECNOLOGIAS DE LA INFORMACION Y LA COMUNICACIÓN."/>
    <m/>
    <m/>
    <s v="Ipad, Tablets"/>
    <x v="2"/>
    <x v="9"/>
    <x v="33"/>
    <n v="50000"/>
    <n v="50000"/>
    <n v="0"/>
    <n v="0"/>
    <n v="-50000"/>
    <n v="5"/>
    <s v="51"/>
  </r>
  <r>
    <n v="183"/>
    <x v="8"/>
    <m/>
    <x v="28"/>
    <s v="INNOVACIÓN"/>
    <x v="6"/>
    <x v="1"/>
    <s v="19 TECNOLOGIAS DE LA INFORMACION Y LA COMUNICACIÓN."/>
    <m/>
    <m/>
    <s v="Licencias de Software"/>
    <x v="2"/>
    <x v="30"/>
    <x v="118"/>
    <n v="450000"/>
    <n v="450000"/>
    <n v="450000"/>
    <n v="0"/>
    <n v="0"/>
    <n v="5"/>
    <s v="59"/>
  </r>
  <r>
    <n v="184"/>
    <x v="8"/>
    <m/>
    <x v="28"/>
    <s v="INNOVACIÓN"/>
    <x v="6"/>
    <x v="1"/>
    <s v="19 TECNOLOGIAS DE LA INFORMACION Y LA COMUNICACIÓN."/>
    <m/>
    <m/>
    <s v="Compra de vuelos para eventos y congresos de la CONAMER"/>
    <x v="1"/>
    <x v="5"/>
    <x v="9"/>
    <n v="40000"/>
    <n v="40000"/>
    <n v="16000"/>
    <n v="0"/>
    <n v="-24000"/>
    <n v="3"/>
    <s v="37"/>
  </r>
  <r>
    <n v="185"/>
    <x v="8"/>
    <m/>
    <x v="28"/>
    <s v="INNOVACIÓN"/>
    <x v="6"/>
    <x v="1"/>
    <s v="19 TECNOLOGIAS DE LA INFORMACION Y LA COMUNICACIÓN."/>
    <m/>
    <m/>
    <s v="Pago de servicio de traslado terrestre para los eventos que desarrolla al CONAMER en el 2019"/>
    <x v="1"/>
    <x v="5"/>
    <x v="62"/>
    <n v="20000"/>
    <n v="20000"/>
    <n v="2000"/>
    <n v="0"/>
    <n v="-18000"/>
    <n v="3"/>
    <s v="37"/>
  </r>
  <r>
    <n v="186"/>
    <x v="8"/>
    <m/>
    <x v="28"/>
    <s v="INNOVACIÓN"/>
    <x v="6"/>
    <x v="1"/>
    <s v="19 TECNOLOGIAS DE LA INFORMACION Y LA COMUNICACIÓN."/>
    <m/>
    <m/>
    <s v="Pago de servicios de hospedaje y alimentación en los congresos desarrollados por la CONAMER"/>
    <x v="1"/>
    <x v="5"/>
    <x v="10"/>
    <n v="50000"/>
    <n v="50000"/>
    <n v="5000"/>
    <n v="0"/>
    <n v="-45000"/>
    <n v="3"/>
    <s v="37"/>
  </r>
  <r>
    <n v="187"/>
    <x v="8"/>
    <m/>
    <x v="28"/>
    <s v="INNOVACIÓN"/>
    <x v="6"/>
    <x v="1"/>
    <s v="19 TECNOLOGIAS DE LA INFORMACION Y LA COMUNICACIÓN."/>
    <m/>
    <m/>
    <s v="Contratación de auditoría de tercera parte y certificación en la norma ISO 9001/2015"/>
    <x v="1"/>
    <x v="10"/>
    <x v="119"/>
    <n v="275000"/>
    <n v="275000"/>
    <n v="275000"/>
    <n v="0"/>
    <n v="0"/>
    <n v="3"/>
    <s v="33"/>
  </r>
  <r>
    <n v="188"/>
    <x v="8"/>
    <m/>
    <x v="28"/>
    <s v="INNOVACIÓN"/>
    <x v="6"/>
    <x v="1"/>
    <s v="19 TECNOLOGIAS DE LA INFORMACION Y LA COMUNICACIÓN."/>
    <m/>
    <m/>
    <s v="Se requieren personificadores, pines, plumas con impresión, caballetes con protocolo de atención"/>
    <x v="1"/>
    <x v="10"/>
    <x v="23"/>
    <n v="90000"/>
    <n v="90000"/>
    <n v="90000"/>
    <n v="0"/>
    <n v="0"/>
    <n v="3"/>
    <s v="33"/>
  </r>
  <r>
    <n v="189"/>
    <x v="8"/>
    <m/>
    <x v="28"/>
    <s v="INNOVACIÓN"/>
    <x v="6"/>
    <x v="1"/>
    <s v="19 TECNOLOGIAS DE LA INFORMACION Y LA COMUNICACIÓN."/>
    <m/>
    <m/>
    <s v="Se requieren la compra de algunos elementos tecnológicos para el proyecto Gatos negros, como: Cargadores,  bocinas, USB, entre otros"/>
    <x v="0"/>
    <x v="3"/>
    <x v="6"/>
    <n v="50000"/>
    <n v="50000"/>
    <n v="2500"/>
    <n v="0"/>
    <n v="-47500"/>
    <n v="2"/>
    <s v="29"/>
  </r>
  <r>
    <n v="190"/>
    <x v="8"/>
    <m/>
    <x v="28"/>
    <s v="INNOVACIÓN"/>
    <x v="6"/>
    <x v="1"/>
    <s v="19 TECNOLOGIAS DE LA INFORMACION Y LA COMUNICACIÓN."/>
    <m/>
    <m/>
    <s v="Licenciamiento anual del software QuicktapSurvey (5 licencias actuales)"/>
    <x v="2"/>
    <x v="30"/>
    <x v="120"/>
    <n v="32000"/>
    <n v="32000"/>
    <n v="32000"/>
    <n v="0"/>
    <n v="0"/>
    <n v="5"/>
    <s v="59"/>
  </r>
  <r>
    <n v="191"/>
    <x v="8"/>
    <m/>
    <x v="28"/>
    <s v="INNOVACIÓN"/>
    <x v="6"/>
    <x v="1"/>
    <s v="19 TECNOLOGIAS DE LA INFORMACION Y LA COMUNICACIÓN."/>
    <m/>
    <m/>
    <s v="110 Licencias Software Antivirus"/>
    <x v="2"/>
    <x v="30"/>
    <x v="118"/>
    <n v="38000"/>
    <n v="38000"/>
    <n v="38000"/>
    <n v="0"/>
    <n v="0"/>
    <n v="5"/>
    <s v="59"/>
  </r>
  <r>
    <n v="192"/>
    <x v="8"/>
    <m/>
    <x v="28"/>
    <s v="INNOVACIÓN"/>
    <x v="6"/>
    <x v="1"/>
    <s v="19 TECNOLOGIAS DE LA INFORMACION Y LA COMUNICACIÓN."/>
    <m/>
    <m/>
    <s v="Póliza de mantenimiento para el sistema de cámara de video vigilancia CCTV Urbano"/>
    <x v="1"/>
    <x v="14"/>
    <x v="93"/>
    <n v="23080405.829999998"/>
    <n v="23080405.829999998"/>
    <n v="9232162.3320000004"/>
    <n v="0"/>
    <n v="-13848243.497999998"/>
    <n v="3"/>
    <s v="35"/>
  </r>
  <r>
    <n v="193"/>
    <x v="8"/>
    <m/>
    <x v="28"/>
    <s v="INNOVACIÓN"/>
    <x v="6"/>
    <x v="1"/>
    <s v="19 TECNOLOGIAS DE LA INFORMACION Y LA COMUNICACIÓN."/>
    <m/>
    <m/>
    <s v="Renovación de la infraestructura tecnológica que soporta el sistema de video vigilancia CCTV Urbano "/>
    <x v="1"/>
    <x v="14"/>
    <x v="93"/>
    <n v="54967241.200000003"/>
    <n v="54967241.200000003"/>
    <n v="21986896.480000004"/>
    <n v="0"/>
    <n v="-32980344.719999999"/>
    <n v="3"/>
    <s v="35"/>
  </r>
  <r>
    <n v="194"/>
    <x v="8"/>
    <m/>
    <x v="28"/>
    <s v="INNOVACIÓN"/>
    <x v="6"/>
    <x v="1"/>
    <s v="19 TECNOLOGIAS DE LA INFORMACION Y LA COMUNICACIÓN."/>
    <m/>
    <m/>
    <s v="Enlace de fibra óptica alterno"/>
    <x v="1"/>
    <x v="4"/>
    <x v="57"/>
    <n v="120000"/>
    <n v="120000"/>
    <n v="0"/>
    <n v="0"/>
    <n v="-120000"/>
    <n v="3"/>
    <s v="31"/>
  </r>
  <r>
    <n v="195"/>
    <x v="8"/>
    <m/>
    <x v="28"/>
    <s v="INNOVACIÓN"/>
    <x v="6"/>
    <x v="1"/>
    <s v="19 TECNOLOGIAS DE LA INFORMACION Y LA COMUNICACIÓN."/>
    <m/>
    <m/>
    <s v="Renovación  de Telefonía Municipal"/>
    <x v="2"/>
    <x v="9"/>
    <x v="33"/>
    <n v="3000000"/>
    <n v="223958.56"/>
    <n v="0"/>
    <n v="-2776041.44"/>
    <n v="-3000000"/>
    <n v="5"/>
    <s v="51"/>
  </r>
  <r>
    <n v="196"/>
    <x v="8"/>
    <m/>
    <x v="28"/>
    <s v="INNOVACIÓN"/>
    <x v="6"/>
    <x v="1"/>
    <s v="19 TECNOLOGIAS DE LA INFORMACION Y LA COMUNICACIÓN."/>
    <m/>
    <m/>
    <s v="Renovación Equipo de Red del Municipio"/>
    <x v="2"/>
    <x v="9"/>
    <x v="33"/>
    <n v="1500000"/>
    <n v="1500000"/>
    <n v="0"/>
    <n v="0"/>
    <n v="-1500000"/>
    <n v="5"/>
    <s v="51"/>
  </r>
  <r>
    <n v="197"/>
    <x v="8"/>
    <m/>
    <x v="28"/>
    <s v="INNOVACIÓN"/>
    <x v="6"/>
    <x v="1"/>
    <s v="19 TECNOLOGIAS DE LA INFORMACION Y LA COMUNICACIÓN."/>
    <m/>
    <m/>
    <s v="Refacciones y accesorios para equipos de cómputo portátiles y de escritorio"/>
    <x v="0"/>
    <x v="3"/>
    <x v="6"/>
    <n v="600000"/>
    <n v="600000"/>
    <n v="30000"/>
    <n v="0"/>
    <n v="-570000"/>
    <n v="2"/>
    <s v="29"/>
  </r>
  <r>
    <n v="198"/>
    <x v="8"/>
    <m/>
    <x v="28"/>
    <s v="INNOVACIÓN"/>
    <x v="6"/>
    <x v="1"/>
    <s v="19 TECNOLOGIAS DE LA INFORMACION Y LA COMUNICACIÓN."/>
    <m/>
    <m/>
    <s v="Renta de equipo de impresión y copiado"/>
    <x v="1"/>
    <x v="7"/>
    <x v="121"/>
    <n v="10000000"/>
    <n v="10000000"/>
    <n v="10000000"/>
    <n v="0"/>
    <n v="0"/>
    <n v="3"/>
    <s v="32"/>
  </r>
  <r>
    <n v="199"/>
    <x v="8"/>
    <m/>
    <x v="28"/>
    <s v="INNOVACIÓN"/>
    <x v="6"/>
    <x v="1"/>
    <s v="19 TECNOLOGIAS DE LA INFORMACION Y LA COMUNICACIÓN."/>
    <m/>
    <m/>
    <s v="Material para cableado e instalaciones"/>
    <x v="0"/>
    <x v="3"/>
    <x v="6"/>
    <n v="100000"/>
    <n v="100000"/>
    <n v="5000"/>
    <n v="0"/>
    <n v="-95000"/>
    <n v="2"/>
    <s v="29"/>
  </r>
  <r>
    <n v="200"/>
    <x v="8"/>
    <m/>
    <x v="28"/>
    <s v="INNOVACIÓN"/>
    <x v="6"/>
    <x v="1"/>
    <s v="19 TECNOLOGIAS DE LA INFORMACION Y LA COMUNICACIÓN."/>
    <m/>
    <m/>
    <s v="Soporte técnico y actualización de la herramienta Service Desk x 3 meses"/>
    <x v="1"/>
    <x v="14"/>
    <x v="93"/>
    <n v="195989"/>
    <n v="195989"/>
    <n v="195989"/>
    <n v="0"/>
    <n v="0"/>
    <n v="3"/>
    <s v="35"/>
  </r>
  <r>
    <n v="201"/>
    <x v="8"/>
    <m/>
    <x v="28"/>
    <s v="INNOVACIÓN"/>
    <x v="6"/>
    <x v="1"/>
    <s v="19 TECNOLOGIAS DE LA INFORMACION Y LA COMUNICACIÓN."/>
    <m/>
    <m/>
    <s v="2000 Licencias Microsoft Office x 1 año"/>
    <x v="2"/>
    <x v="30"/>
    <x v="120"/>
    <n v="2600000"/>
    <n v="2600000"/>
    <n v="2600000"/>
    <n v="0"/>
    <n v="0"/>
    <n v="5"/>
    <s v="59"/>
  </r>
  <r>
    <n v="202"/>
    <x v="8"/>
    <m/>
    <x v="28"/>
    <s v="INNOVACIÓN"/>
    <x v="6"/>
    <x v="1"/>
    <s v="19 TECNOLOGIAS DE LA INFORMACION Y LA COMUNICACIÓN."/>
    <m/>
    <m/>
    <s v="18 Licencias Adobe x 1 año"/>
    <x v="2"/>
    <x v="30"/>
    <x v="120"/>
    <n v="212000"/>
    <n v="212000"/>
    <n v="212000"/>
    <n v="0"/>
    <n v="0"/>
    <n v="5"/>
    <s v="59"/>
  </r>
  <r>
    <n v="203"/>
    <x v="8"/>
    <m/>
    <x v="28"/>
    <s v="INNOVACIÓN"/>
    <x v="6"/>
    <x v="1"/>
    <s v="19 TECNOLOGIAS DE LA INFORMACION Y LA COMUNICACIÓN."/>
    <m/>
    <m/>
    <s v="30 Licencias AUTOCAD x 1 año"/>
    <x v="2"/>
    <x v="30"/>
    <x v="120"/>
    <n v="1937400"/>
    <n v="1937400"/>
    <n v="1937400"/>
    <n v="0"/>
    <n v="0"/>
    <n v="5"/>
    <s v="59"/>
  </r>
  <r>
    <n v="204"/>
    <x v="8"/>
    <m/>
    <x v="28"/>
    <s v="INNOVACIÓN"/>
    <x v="6"/>
    <x v="1"/>
    <s v="19 TECNOLOGIAS DE LA INFORMACION Y LA COMUNICACIÓN."/>
    <m/>
    <m/>
    <s v="2 Licencias CorelDraw x 1 año"/>
    <x v="2"/>
    <x v="30"/>
    <x v="120"/>
    <n v="8200"/>
    <n v="8200"/>
    <n v="8200"/>
    <n v="0"/>
    <n v="0"/>
    <n v="5"/>
    <s v="59"/>
  </r>
  <r>
    <n v="205"/>
    <x v="8"/>
    <m/>
    <x v="28"/>
    <s v="INNOVACIÓN"/>
    <x v="6"/>
    <x v="1"/>
    <s v="19 TECNOLOGIAS DE LA INFORMACION Y LA COMUNICACIÓN."/>
    <m/>
    <m/>
    <s v="2650 Cuentas de Correo de Microsoft"/>
    <x v="2"/>
    <x v="30"/>
    <x v="120"/>
    <n v="2544000"/>
    <n v="2544000"/>
    <n v="2544000"/>
    <n v="0"/>
    <n v="0"/>
    <n v="5"/>
    <s v="59"/>
  </r>
  <r>
    <n v="206"/>
    <x v="8"/>
    <m/>
    <x v="28"/>
    <s v="INNOVACIÓN"/>
    <x v="6"/>
    <x v="1"/>
    <s v="19 TECNOLOGIAS DE LA INFORMACION Y LA COMUNICACIÓN."/>
    <m/>
    <m/>
    <s v="Adquisición de 200 equipos de cómputo"/>
    <x v="2"/>
    <x v="9"/>
    <x v="33"/>
    <n v="2800000"/>
    <n v="0"/>
    <n v="0"/>
    <n v="-2800000"/>
    <n v="-2800000"/>
    <n v="5"/>
    <s v="51"/>
  </r>
  <r>
    <n v="207"/>
    <x v="8"/>
    <m/>
    <x v="28"/>
    <s v="INNOVACIÓN"/>
    <x v="6"/>
    <x v="1"/>
    <s v="19 TECNOLOGIAS DE LA INFORMACION Y LA COMUNICACIÓN."/>
    <m/>
    <m/>
    <s v="300 Compra de Teléfonos"/>
    <x v="2"/>
    <x v="9"/>
    <x v="33"/>
    <n v="450000"/>
    <n v="450000"/>
    <n v="0"/>
    <n v="0"/>
    <n v="-450000"/>
    <n v="5"/>
    <s v="51"/>
  </r>
  <r>
    <n v="208"/>
    <x v="8"/>
    <m/>
    <x v="28"/>
    <s v="INNOVACIÓN"/>
    <x v="6"/>
    <x v="1"/>
    <s v="19 TECNOLOGIAS DE LA INFORMACION Y LA COMUNICACIÓN."/>
    <m/>
    <m/>
    <s v="450 Licencias Software Antivirus"/>
    <x v="2"/>
    <x v="30"/>
    <x v="118"/>
    <n v="200000"/>
    <n v="200000"/>
    <n v="200000"/>
    <n v="0"/>
    <n v="0"/>
    <n v="5"/>
    <s v="59"/>
  </r>
  <r>
    <n v="209"/>
    <x v="8"/>
    <m/>
    <x v="28"/>
    <s v="INNOVACIÓN"/>
    <x v="6"/>
    <x v="1"/>
    <s v="19 TECNOLOGIAS DE LA INFORMACION Y LA COMUNICACIÓN."/>
    <m/>
    <m/>
    <s v="Consumible para Plotter"/>
    <x v="0"/>
    <x v="0"/>
    <x v="1"/>
    <n v="90000"/>
    <n v="90000"/>
    <n v="27000"/>
    <n v="0"/>
    <n v="-63000"/>
    <n v="2"/>
    <s v="21"/>
  </r>
  <r>
    <n v="210"/>
    <x v="8"/>
    <m/>
    <x v="28"/>
    <s v="INNOVACIÓN"/>
    <x v="6"/>
    <x v="1"/>
    <s v="19 TECNOLOGIAS DE LA INFORMACION Y LA COMUNICACIÓN."/>
    <m/>
    <m/>
    <s v="Ciudapp"/>
    <x v="2"/>
    <x v="30"/>
    <x v="118"/>
    <n v="3000000"/>
    <n v="3000000"/>
    <n v="3000000"/>
    <n v="0"/>
    <n v="0"/>
    <n v="5"/>
    <s v="59"/>
  </r>
  <r>
    <n v="211"/>
    <x v="8"/>
    <m/>
    <x v="28"/>
    <s v="INNOVACIÓN"/>
    <x v="6"/>
    <x v="1"/>
    <s v="19 TECNOLOGIAS DE LA INFORMACION Y LA COMUNICACIÓN."/>
    <m/>
    <m/>
    <s v="SAC  "/>
    <x v="2"/>
    <x v="30"/>
    <x v="118"/>
    <n v="12200000"/>
    <n v="12200000"/>
    <n v="12200000"/>
    <n v="0"/>
    <n v="0"/>
    <n v="5"/>
    <s v="59"/>
  </r>
  <r>
    <n v="212"/>
    <x v="8"/>
    <m/>
    <x v="28"/>
    <s v="INNOVACIÓN"/>
    <x v="6"/>
    <x v="1"/>
    <s v="19 TECNOLOGIAS DE LA INFORMACION Y LA COMUNICACIÓN."/>
    <m/>
    <m/>
    <s v="Geoware"/>
    <x v="1"/>
    <x v="10"/>
    <x v="24"/>
    <n v="20000000"/>
    <n v="20000000"/>
    <n v="20000000"/>
    <n v="0"/>
    <n v="0"/>
    <n v="3"/>
    <s v="33"/>
  </r>
  <r>
    <n v="213"/>
    <x v="8"/>
    <m/>
    <x v="28"/>
    <s v="INNOVACIÓN"/>
    <x v="6"/>
    <x v="1"/>
    <s v="19 TECNOLOGIAS DE LA INFORMACION Y LA COMUNICACIÓN."/>
    <m/>
    <m/>
    <s v="Sigob / Sir"/>
    <x v="2"/>
    <x v="30"/>
    <x v="118"/>
    <n v="7700000"/>
    <n v="7700000"/>
    <n v="7700000"/>
    <n v="0"/>
    <n v="0"/>
    <n v="5"/>
    <s v="59"/>
  </r>
  <r>
    <n v="214"/>
    <x v="8"/>
    <m/>
    <x v="28"/>
    <s v="INNOVACIÓN"/>
    <x v="6"/>
    <x v="1"/>
    <s v="19 TECNOLOGIAS DE LA INFORMACION Y LA COMUNICACIÓN."/>
    <m/>
    <m/>
    <s v="5 Licencia GEV Catastro "/>
    <x v="2"/>
    <x v="30"/>
    <x v="118"/>
    <n v="1260000"/>
    <n v="1260000"/>
    <n v="1260000"/>
    <n v="0"/>
    <n v="0"/>
    <n v="5"/>
    <s v="59"/>
  </r>
  <r>
    <n v="1384"/>
    <x v="8"/>
    <m/>
    <x v="28"/>
    <s v="INNOVACIÓN"/>
    <x v="6"/>
    <x v="1"/>
    <s v="19 TECNOLOGIAS DE LA INFORMACION Y LA COMUNICACIÓN."/>
    <m/>
    <m/>
    <s v="Arrendamiento  de computadoras solicitado por regidor Abel Salgado"/>
    <x v="1"/>
    <x v="7"/>
    <x v="121"/>
    <n v="0"/>
    <n v="10000000"/>
    <n v="10000000"/>
    <m/>
    <m/>
    <n v="3"/>
    <s v="32"/>
  </r>
  <r>
    <n v="1385"/>
    <x v="8"/>
    <m/>
    <x v="29"/>
    <s v="PATRIMONIO"/>
    <x v="6"/>
    <x v="1"/>
    <s v="19 TECNOLOGIAS DE LA INFORMACION Y LA COMUNICACIÓN."/>
    <m/>
    <m/>
    <s v="Compra 100 camaras solicitadas por el Regidor Abel Salgado para C5"/>
    <x v="2"/>
    <x v="12"/>
    <x v="30"/>
    <n v="0"/>
    <n v="5000000"/>
    <m/>
    <m/>
    <m/>
    <n v="5"/>
    <s v="52"/>
  </r>
  <r>
    <n v="240"/>
    <x v="8"/>
    <m/>
    <x v="29"/>
    <s v="EDIFICIOS"/>
    <x v="6"/>
    <x v="1"/>
    <s v="20 MANTENIMIENTO"/>
    <m/>
    <m/>
    <s v="Atención a solicitudes de reparación/ servicios menores en edificios públicos"/>
    <x v="0"/>
    <x v="0"/>
    <x v="11"/>
    <n v="50000"/>
    <n v="50000"/>
    <n v="15000"/>
    <n v="0"/>
    <n v="-35000"/>
    <n v="2"/>
    <s v="21"/>
  </r>
  <r>
    <n v="241"/>
    <x v="8"/>
    <m/>
    <x v="29"/>
    <s v="EDIFICIOS"/>
    <x v="6"/>
    <x v="1"/>
    <s v="20 MANTENIMIENTO"/>
    <m/>
    <m/>
    <s v="Servicio de intendencia en los edificios público"/>
    <x v="0"/>
    <x v="0"/>
    <x v="38"/>
    <n v="2000000"/>
    <n v="2000000"/>
    <n v="2000000"/>
    <n v="0"/>
    <n v="0"/>
    <n v="2"/>
    <s v="21"/>
  </r>
  <r>
    <n v="242"/>
    <x v="8"/>
    <m/>
    <x v="29"/>
    <s v="EDIFICIOS"/>
    <x v="6"/>
    <x v="1"/>
    <s v="20 MANTENIMIENTO"/>
    <m/>
    <m/>
    <s v="Distribución de garrafones de agua todas las dependencias del municipio."/>
    <x v="0"/>
    <x v="1"/>
    <x v="2"/>
    <n v="1795000"/>
    <n v="1795000"/>
    <n v="538500"/>
    <n v="0"/>
    <n v="-1256500"/>
    <n v="2"/>
    <s v="22"/>
  </r>
  <r>
    <n v="243"/>
    <x v="8"/>
    <m/>
    <x v="29"/>
    <s v="EDIFICIOS"/>
    <x v="6"/>
    <x v="1"/>
    <s v="20 MANTENIMIENTO"/>
    <m/>
    <m/>
    <s v="Atención a solicitudes de reparación/ servicios menores en edificios públicos"/>
    <x v="0"/>
    <x v="2"/>
    <x v="41"/>
    <n v="51840"/>
    <n v="51840"/>
    <n v="51840"/>
    <n v="0"/>
    <n v="0"/>
    <n v="2"/>
    <s v="24"/>
  </r>
  <r>
    <n v="244"/>
    <x v="8"/>
    <m/>
    <x v="29"/>
    <s v="EDIFICIOS"/>
    <x v="6"/>
    <x v="1"/>
    <s v="20 MANTENIMIENTO"/>
    <m/>
    <m/>
    <s v="Atención a solicitudes de reparación/ servicios menores en edificios públicos"/>
    <x v="0"/>
    <x v="2"/>
    <x v="42"/>
    <n v="45000"/>
    <n v="45000"/>
    <n v="18000"/>
    <n v="0"/>
    <n v="-27000"/>
    <n v="2"/>
    <s v="24"/>
  </r>
  <r>
    <n v="245"/>
    <x v="8"/>
    <m/>
    <x v="29"/>
    <s v="EDIFICIOS"/>
    <x v="6"/>
    <x v="1"/>
    <s v="20 MANTENIMIENTO"/>
    <m/>
    <m/>
    <s v="Atención a solicitudes de reparación/ servicios menores en edificios públicos"/>
    <x v="0"/>
    <x v="2"/>
    <x v="43"/>
    <n v="162000"/>
    <n v="162000"/>
    <n v="162000"/>
    <n v="0"/>
    <n v="0"/>
    <n v="2"/>
    <s v="24"/>
  </r>
  <r>
    <n v="246"/>
    <x v="8"/>
    <m/>
    <x v="29"/>
    <s v="EDIFICIOS"/>
    <x v="6"/>
    <x v="1"/>
    <s v="20 MANTENIMIENTO"/>
    <m/>
    <m/>
    <s v="Atención a solicitudes de reparación/ servicios menores en edificios públicos"/>
    <x v="0"/>
    <x v="2"/>
    <x v="44"/>
    <n v="5400"/>
    <n v="5400"/>
    <n v="5400"/>
    <n v="0"/>
    <n v="0"/>
    <n v="2"/>
    <s v="24"/>
  </r>
  <r>
    <n v="247"/>
    <x v="8"/>
    <m/>
    <x v="29"/>
    <s v="EDIFICIOS"/>
    <x v="6"/>
    <x v="1"/>
    <s v="20 MANTENIMIENTO"/>
    <m/>
    <m/>
    <s v="Atención a solicitudes de reparación/ servicios menores en edificios públicos"/>
    <x v="0"/>
    <x v="2"/>
    <x v="45"/>
    <n v="15000"/>
    <n v="15000"/>
    <n v="15000"/>
    <n v="0"/>
    <n v="0"/>
    <n v="2"/>
    <s v="24"/>
  </r>
  <r>
    <n v="248"/>
    <x v="8"/>
    <m/>
    <x v="29"/>
    <s v="EDIFICIOS"/>
    <x v="6"/>
    <x v="1"/>
    <s v="20 MANTENIMIENTO"/>
    <m/>
    <m/>
    <s v="Atención a solicitudes de reparación/ servicios menores en edificios públicos"/>
    <x v="0"/>
    <x v="2"/>
    <x v="3"/>
    <n v="1000000"/>
    <n v="1000000"/>
    <n v="100000"/>
    <n v="0"/>
    <n v="-900000"/>
    <n v="2"/>
    <s v="24"/>
  </r>
  <r>
    <n v="249"/>
    <x v="8"/>
    <m/>
    <x v="29"/>
    <s v="EDIFICIOS"/>
    <x v="6"/>
    <x v="1"/>
    <s v="20 MANTENIMIENTO"/>
    <m/>
    <m/>
    <s v="Atención a solicitudes de reparación/ servicios menores en edificios públicos"/>
    <x v="0"/>
    <x v="2"/>
    <x v="13"/>
    <n v="335600"/>
    <n v="335600"/>
    <n v="100680"/>
    <n v="0"/>
    <n v="-234920"/>
    <n v="2"/>
    <s v="24"/>
  </r>
  <r>
    <n v="250"/>
    <x v="8"/>
    <m/>
    <x v="29"/>
    <s v="EDIFICIOS"/>
    <x v="6"/>
    <x v="1"/>
    <s v="20 MANTENIMIENTO"/>
    <m/>
    <m/>
    <s v="Atención a solicitudes de remodelación y/o servicio mayor en edificios públicos"/>
    <x v="0"/>
    <x v="2"/>
    <x v="83"/>
    <n v="250000"/>
    <n v="250000"/>
    <n v="75000"/>
    <n v="0"/>
    <n v="-175000"/>
    <n v="2"/>
    <s v="24"/>
  </r>
  <r>
    <n v="251"/>
    <x v="8"/>
    <m/>
    <x v="29"/>
    <s v="EDIFICIOS"/>
    <x v="6"/>
    <x v="1"/>
    <s v="20 MANTENIMIENTO"/>
    <m/>
    <m/>
    <s v="Atención a solicitudes de reparación/ servicios menores en edificios públicos"/>
    <x v="0"/>
    <x v="2"/>
    <x v="14"/>
    <n v="700000"/>
    <n v="700000"/>
    <n v="280000"/>
    <n v="0"/>
    <n v="-420000"/>
    <n v="2"/>
    <s v="24"/>
  </r>
  <r>
    <n v="252"/>
    <x v="8"/>
    <m/>
    <x v="29"/>
    <s v="EDIFICIOS"/>
    <x v="6"/>
    <x v="1"/>
    <s v="20 MANTENIMIENTO"/>
    <m/>
    <m/>
    <s v="Atención a solicitudes de reparación/ servicios menores en edificios públicos"/>
    <x v="0"/>
    <x v="17"/>
    <x v="49"/>
    <n v="85000"/>
    <n v="85000"/>
    <n v="8500"/>
    <n v="0"/>
    <n v="-76500"/>
    <n v="2"/>
    <s v="25"/>
  </r>
  <r>
    <n v="253"/>
    <x v="8"/>
    <m/>
    <x v="29"/>
    <s v="EDIFICIOS"/>
    <x v="6"/>
    <x v="1"/>
    <s v="20 MANTENIMIENTO"/>
    <m/>
    <m/>
    <s v="Atención a solicitudes de reparación/ servicios menores en edificios públicos"/>
    <x v="0"/>
    <x v="18"/>
    <x v="50"/>
    <n v="3000"/>
    <n v="3000"/>
    <n v="0"/>
    <n v="0"/>
    <n v="-3000"/>
    <n v="2"/>
    <s v="26"/>
  </r>
  <r>
    <n v="254"/>
    <x v="8"/>
    <m/>
    <x v="29"/>
    <s v="EDIFICIOS"/>
    <x v="6"/>
    <x v="1"/>
    <s v="20 MANTENIMIENTO"/>
    <m/>
    <m/>
    <s v="Atención a solicitudes de reparación/ servicios menores en edificios públicos"/>
    <x v="0"/>
    <x v="6"/>
    <x v="76"/>
    <n v="200000"/>
    <n v="200000"/>
    <n v="120000"/>
    <n v="0"/>
    <n v="-80000"/>
    <n v="2"/>
    <s v="27"/>
  </r>
  <r>
    <n v="255"/>
    <x v="8"/>
    <m/>
    <x v="29"/>
    <s v="EDIFICIOS"/>
    <x v="6"/>
    <x v="1"/>
    <s v="20 MANTENIMIENTO"/>
    <m/>
    <m/>
    <s v="Atención a solicitudes de reparación/ servicios menores en edificios públicos"/>
    <x v="0"/>
    <x v="6"/>
    <x v="51"/>
    <n v="130000"/>
    <n v="130000"/>
    <n v="65000"/>
    <n v="0"/>
    <n v="-65000"/>
    <n v="2"/>
    <s v="27"/>
  </r>
  <r>
    <n v="256"/>
    <x v="8"/>
    <m/>
    <x v="29"/>
    <s v="EDIFICIOS"/>
    <x v="6"/>
    <x v="1"/>
    <s v="20 MANTENIMIENTO"/>
    <m/>
    <m/>
    <s v="Atención a solicitudes de reparación/ servicios menores en edificios públicos"/>
    <x v="0"/>
    <x v="3"/>
    <x v="54"/>
    <n v="250000"/>
    <n v="250000"/>
    <n v="50000"/>
    <n v="0"/>
    <n v="-200000"/>
    <n v="2"/>
    <s v="29"/>
  </r>
  <r>
    <n v="257"/>
    <x v="8"/>
    <m/>
    <x v="29"/>
    <s v="EDIFICIOS"/>
    <x v="6"/>
    <x v="1"/>
    <s v="20 MANTENIMIENTO"/>
    <m/>
    <m/>
    <s v="Atención a solicitudes de remodelación y/o servicio mayor en edificios públicos"/>
    <x v="0"/>
    <x v="3"/>
    <x v="4"/>
    <n v="609900"/>
    <n v="609900"/>
    <n v="304950"/>
    <n v="0"/>
    <n v="-304950"/>
    <n v="2"/>
    <s v="29"/>
  </r>
  <r>
    <n v="258"/>
    <x v="8"/>
    <m/>
    <x v="29"/>
    <s v="EDIFICIOS"/>
    <x v="6"/>
    <x v="1"/>
    <s v="20 MANTENIMIENTO"/>
    <m/>
    <m/>
    <s v="Atención a solicitudes de reparación/ servicios menores en edificios públicos"/>
    <x v="0"/>
    <x v="3"/>
    <x v="5"/>
    <n v="15000"/>
    <n v="15000"/>
    <n v="1500"/>
    <n v="0"/>
    <n v="-13500"/>
    <n v="2"/>
    <s v="29"/>
  </r>
  <r>
    <n v="259"/>
    <x v="8"/>
    <m/>
    <x v="29"/>
    <s v="EDIFICIOS"/>
    <x v="6"/>
    <x v="1"/>
    <s v="20 MANTENIMIENTO"/>
    <m/>
    <m/>
    <s v="Atención a solicitudes de reparación/ servicios menores en edificios públicos"/>
    <x v="1"/>
    <x v="7"/>
    <x v="17"/>
    <n v="20000"/>
    <n v="20000"/>
    <n v="20000"/>
    <n v="0"/>
    <n v="0"/>
    <n v="3"/>
    <s v="32"/>
  </r>
  <r>
    <n v="260"/>
    <x v="8"/>
    <m/>
    <x v="29"/>
    <s v="EDIFICIOS"/>
    <x v="6"/>
    <x v="1"/>
    <s v="20 MANTENIMIENTO"/>
    <m/>
    <m/>
    <s v="Atención a solicitudes de remodelación y/o servicio mayor en edificios públicos"/>
    <x v="1"/>
    <x v="10"/>
    <x v="24"/>
    <n v="150000"/>
    <n v="150000"/>
    <n v="150000"/>
    <n v="0"/>
    <n v="0"/>
    <n v="3"/>
    <s v="33"/>
  </r>
  <r>
    <n v="261"/>
    <x v="8"/>
    <m/>
    <x v="29"/>
    <s v="EDIFICIOS"/>
    <x v="6"/>
    <x v="1"/>
    <s v="20 MANTENIMIENTO"/>
    <m/>
    <m/>
    <s v="Atención a solicitudes de remodelación y/o servicio mayor en edificios públicos"/>
    <x v="1"/>
    <x v="13"/>
    <x v="31"/>
    <n v="500000"/>
    <n v="500000"/>
    <n v="0"/>
    <n v="0"/>
    <n v="-500000"/>
    <n v="3"/>
    <s v="34"/>
  </r>
  <r>
    <n v="262"/>
    <x v="8"/>
    <m/>
    <x v="29"/>
    <s v="EDIFICIOS"/>
    <x v="6"/>
    <x v="1"/>
    <s v="20 MANTENIMIENTO"/>
    <m/>
    <m/>
    <s v="Atención a solicitudes de remodelación y/o servicio mayor en edificios públicos"/>
    <x v="1"/>
    <x v="14"/>
    <x v="32"/>
    <n v="22000000"/>
    <n v="17600000"/>
    <n v="8800000"/>
    <n v="-4400000"/>
    <n v="-13200000"/>
    <n v="3"/>
    <s v="35"/>
  </r>
  <r>
    <n v="263"/>
    <x v="8"/>
    <m/>
    <x v="29"/>
    <s v="EDIFICIOS"/>
    <x v="6"/>
    <x v="1"/>
    <s v="20 MANTENIMIENTO"/>
    <m/>
    <m/>
    <s v="Mantenimiento a extintores de unidad basílica Presidencia y Otras Areas"/>
    <x v="1"/>
    <x v="14"/>
    <x v="60"/>
    <n v="100000"/>
    <n v="100000"/>
    <n v="60000"/>
    <n v="0"/>
    <n v="-40000"/>
    <n v="3"/>
    <s v="35"/>
  </r>
  <r>
    <n v="264"/>
    <x v="8"/>
    <m/>
    <x v="29"/>
    <s v="EDIFICIOS"/>
    <x v="6"/>
    <x v="1"/>
    <s v="20 MANTENIMIENTO"/>
    <m/>
    <m/>
    <s v="Servicio de intendencia en los edificios público"/>
    <x v="1"/>
    <x v="14"/>
    <x v="100"/>
    <n v="100000"/>
    <n v="100000"/>
    <n v="100000"/>
    <n v="0"/>
    <n v="0"/>
    <n v="3"/>
    <s v="35"/>
  </r>
  <r>
    <n v="265"/>
    <x v="8"/>
    <m/>
    <x v="29"/>
    <s v="EDIFICIOS"/>
    <x v="6"/>
    <x v="1"/>
    <s v="20 MANTENIMIENTO"/>
    <m/>
    <m/>
    <s v="Servicio de Fumigación en los inmuebles municipales"/>
    <x v="1"/>
    <x v="14"/>
    <x v="111"/>
    <n v="1500000"/>
    <n v="1500000"/>
    <n v="900000"/>
    <n v="0"/>
    <n v="-600000"/>
    <n v="3"/>
    <s v="35"/>
  </r>
  <r>
    <n v="266"/>
    <x v="8"/>
    <m/>
    <x v="29"/>
    <s v="EDIFICIOS"/>
    <x v="6"/>
    <x v="1"/>
    <s v="20 MANTENIMIENTO"/>
    <m/>
    <m/>
    <s v="Reservación de auditorios"/>
    <x v="2"/>
    <x v="9"/>
    <x v="21"/>
    <n v="150000"/>
    <n v="150000"/>
    <n v="0"/>
    <n v="0"/>
    <n v="-150000"/>
    <n v="5"/>
    <s v="51"/>
  </r>
  <r>
    <n v="267"/>
    <x v="8"/>
    <m/>
    <x v="29"/>
    <s v="EDIFICIOS"/>
    <x v="6"/>
    <x v="1"/>
    <s v="20 MANTENIMIENTO"/>
    <m/>
    <m/>
    <s v="Atención a solicitudes de remodelación y/o servicio mayor en edificios públicos"/>
    <x v="2"/>
    <x v="9"/>
    <x v="20"/>
    <n v="250000"/>
    <n v="250000"/>
    <n v="0"/>
    <n v="0"/>
    <n v="-250000"/>
    <n v="5"/>
    <s v="51"/>
  </r>
  <r>
    <n v="268"/>
    <x v="8"/>
    <m/>
    <x v="29"/>
    <s v="EDIFICIOS"/>
    <x v="6"/>
    <x v="1"/>
    <s v="20 MANTENIMIENTO"/>
    <m/>
    <m/>
    <s v="Reservación de auditorios"/>
    <x v="2"/>
    <x v="12"/>
    <x v="108"/>
    <n v="50000"/>
    <n v="50000"/>
    <n v="0"/>
    <n v="0"/>
    <n v="-50000"/>
    <n v="5"/>
    <s v="52"/>
  </r>
  <r>
    <n v="269"/>
    <x v="8"/>
    <m/>
    <x v="29"/>
    <s v="EDIFICIOS"/>
    <x v="6"/>
    <x v="1"/>
    <s v="20 MANTENIMIENTO"/>
    <m/>
    <m/>
    <s v="Atención a solicitudes de reparación/ servicios menores en edificios públicos"/>
    <x v="2"/>
    <x v="24"/>
    <x v="70"/>
    <n v="100000"/>
    <n v="100000"/>
    <n v="0"/>
    <n v="0"/>
    <n v="-100000"/>
    <n v="5"/>
    <s v="56"/>
  </r>
  <r>
    <n v="270"/>
    <x v="8"/>
    <m/>
    <x v="29"/>
    <s v="EDIFICIOS"/>
    <x v="6"/>
    <x v="1"/>
    <s v="20 MANTENIMIENTO"/>
    <m/>
    <m/>
    <s v="Atención a solicitudes de reparación/ servicios menores en edificios públicos"/>
    <x v="2"/>
    <x v="24"/>
    <x v="73"/>
    <n v="170000"/>
    <n v="170000"/>
    <n v="0"/>
    <n v="0"/>
    <n v="-170000"/>
    <n v="5"/>
    <s v="56"/>
  </r>
  <r>
    <n v="271"/>
    <x v="8"/>
    <m/>
    <x v="29"/>
    <s v="EDIFICIOS"/>
    <x v="6"/>
    <x v="1"/>
    <s v="20 MANTENIMIENTO"/>
    <m/>
    <m/>
    <s v="Atención a solicitudes de remodelación y/o servicio mayor en edificios públicos"/>
    <x v="2"/>
    <x v="24"/>
    <x v="72"/>
    <n v="500000"/>
    <n v="500000"/>
    <n v="0"/>
    <n v="0"/>
    <n v="-500000"/>
    <n v="5"/>
    <s v="56"/>
  </r>
  <r>
    <n v="272"/>
    <x v="8"/>
    <m/>
    <x v="29"/>
    <s v="MANTENIMIENTO VEHICULAR"/>
    <x v="6"/>
    <x v="1"/>
    <s v="20 MANTENIMIENTO"/>
    <m/>
    <m/>
    <s v="impresión de vales "/>
    <x v="0"/>
    <x v="0"/>
    <x v="11"/>
    <n v="50000"/>
    <n v="50000"/>
    <n v="15000"/>
    <n v="0"/>
    <n v="-35000"/>
    <n v="2"/>
    <s v="21"/>
  </r>
  <r>
    <n v="273"/>
    <x v="8"/>
    <m/>
    <x v="29"/>
    <s v="MANTENIMIENTO VEHICULAR"/>
    <x v="6"/>
    <x v="1"/>
    <s v="20 MANTENIMIENTO"/>
    <m/>
    <m/>
    <s v="paileria para reparacion de vehiculos incluye soldadura y laminas, por lo general este servicio se brinda a los camiones de aseo publico"/>
    <x v="0"/>
    <x v="2"/>
    <x v="13"/>
    <n v="1000000"/>
    <n v="1000000"/>
    <n v="300000"/>
    <n v="0"/>
    <n v="-700000"/>
    <n v="2"/>
    <s v="24"/>
  </r>
  <r>
    <n v="274"/>
    <x v="8"/>
    <m/>
    <x v="29"/>
    <s v="MANTENIMIENTO VEHICULAR"/>
    <x v="6"/>
    <x v="1"/>
    <s v="20 MANTENIMIENTO"/>
    <m/>
    <m/>
    <s v="COMPRA DE ARTICULOS PARA REPARACION DE CAJAS HIDRAULICAS DE LOS CAMIONES"/>
    <x v="0"/>
    <x v="2"/>
    <x v="14"/>
    <n v="1000000"/>
    <n v="1000000"/>
    <n v="400000"/>
    <n v="0"/>
    <n v="-600000"/>
    <n v="2"/>
    <s v="24"/>
  </r>
  <r>
    <n v="275"/>
    <x v="8"/>
    <m/>
    <x v="29"/>
    <s v="MANTENIMIENTO VEHICULAR"/>
    <x v="6"/>
    <x v="1"/>
    <s v="20 MANTENIMIENTO"/>
    <m/>
    <m/>
    <s v="surtir botiquin en cada area para cualquier contingencia presentada, debido a que se manejan quimicos y herramienta "/>
    <x v="0"/>
    <x v="17"/>
    <x v="46"/>
    <n v="5000"/>
    <n v="5000"/>
    <n v="5000"/>
    <n v="0"/>
    <n v="0"/>
    <n v="2"/>
    <s v="25"/>
  </r>
  <r>
    <n v="276"/>
    <x v="8"/>
    <m/>
    <x v="29"/>
    <s v="MANTENIMIENTO VEHICULAR"/>
    <x v="6"/>
    <x v="1"/>
    <s v="20 MANTENIMIENTO"/>
    <m/>
    <m/>
    <s v="compra de aceites y lubricantes para los vehiculos ,este servicio se presenta de acuerdo al diagnostico o cuando se solicita por medio de las dependencia"/>
    <x v="0"/>
    <x v="18"/>
    <x v="50"/>
    <n v="8000000"/>
    <n v="0"/>
    <n v="0"/>
    <n v="-8000000"/>
    <n v="-8000000"/>
    <n v="2"/>
    <s v="26"/>
  </r>
  <r>
    <n v="277"/>
    <x v="8"/>
    <m/>
    <x v="29"/>
    <s v="MANTENIMIENTO VEHICULAR"/>
    <x v="6"/>
    <x v="1"/>
    <s v="20 MANTENIMIENTO"/>
    <m/>
    <m/>
    <s v="compra de uniformes, por imagen para el personal ya que se dañan por las grasas y el uso rudo que les da debido a la reparacion de vehiculos"/>
    <x v="0"/>
    <x v="6"/>
    <x v="76"/>
    <n v="200000"/>
    <n v="200000"/>
    <n v="120000"/>
    <n v="0"/>
    <n v="-80000"/>
    <n v="2"/>
    <s v="27"/>
  </r>
  <r>
    <n v="278"/>
    <x v="8"/>
    <m/>
    <x v="29"/>
    <s v="MANTENIMIENTO VEHICULAR"/>
    <x v="6"/>
    <x v="1"/>
    <s v="20 MANTENIMIENTO"/>
    <m/>
    <m/>
    <s v="COMPRA DE VESTUARIO 2 VECES POR AÑO DE ACUERDO A LAS POLITICAS DE FRANQUICIAS PEMEX"/>
    <x v="0"/>
    <x v="6"/>
    <x v="76"/>
    <n v="60000"/>
    <n v="60000"/>
    <n v="36000"/>
    <n v="0"/>
    <n v="-24000"/>
    <n v="2"/>
    <s v="27"/>
  </r>
  <r>
    <n v="279"/>
    <x v="8"/>
    <m/>
    <x v="29"/>
    <s v="MANTENIMIENTO VEHICULAR"/>
    <x v="6"/>
    <x v="1"/>
    <s v="20 MANTENIMIENTO"/>
    <m/>
    <m/>
    <s v="por seguridad del perdonal que les debe proporcionar el equipo debido para realizar la reparacion de vehiculos"/>
    <x v="0"/>
    <x v="6"/>
    <x v="51"/>
    <n v="130000"/>
    <n v="130000"/>
    <n v="65000"/>
    <n v="0"/>
    <n v="-65000"/>
    <n v="2"/>
    <s v="27"/>
  </r>
  <r>
    <n v="280"/>
    <x v="8"/>
    <m/>
    <x v="29"/>
    <s v="MANTENIMIENTO VEHICULAR"/>
    <x v="6"/>
    <x v="1"/>
    <s v="20 MANTENIMIENTO"/>
    <m/>
    <m/>
    <s v="ARTICULOS PARA PRETECCION PERSONAL E IMPERMIABLES."/>
    <x v="0"/>
    <x v="6"/>
    <x v="51"/>
    <n v="30000"/>
    <n v="30000"/>
    <n v="15000"/>
    <n v="0"/>
    <n v="-15000"/>
    <n v="2"/>
    <s v="27"/>
  </r>
  <r>
    <n v="281"/>
    <x v="8"/>
    <m/>
    <x v="29"/>
    <s v="MANTENIMIENTO VEHICULAR"/>
    <x v="6"/>
    <x v="1"/>
    <s v="20 MANTENIMIENTO"/>
    <m/>
    <m/>
    <s v="compra de herramientas,debido a que con el uso que se les da al reparar los vehiculos sufren desgaste"/>
    <x v="0"/>
    <x v="3"/>
    <x v="54"/>
    <n v="1000000"/>
    <n v="1000000"/>
    <n v="200000"/>
    <n v="0"/>
    <n v="-800000"/>
    <n v="2"/>
    <s v="29"/>
  </r>
  <r>
    <n v="282"/>
    <x v="8"/>
    <m/>
    <x v="29"/>
    <s v="MANTENIMIENTO VEHICULAR"/>
    <x v="6"/>
    <x v="1"/>
    <s v="20 MANTENIMIENTO"/>
    <m/>
    <m/>
    <s v="compra de refacciones, se pretende cambiar las llantas de las unidades de aseo publico al igual que tener un amplio stock refacciones en almacen para reparacionde vehiculos."/>
    <x v="0"/>
    <x v="3"/>
    <x v="7"/>
    <n v="45000000"/>
    <n v="37000000"/>
    <n v="31499999.999999996"/>
    <n v="-8000000"/>
    <n v="-13500000.000000004"/>
    <n v="2"/>
    <s v="29"/>
  </r>
  <r>
    <n v="283"/>
    <x v="8"/>
    <m/>
    <x v="29"/>
    <s v="MANTENIMIENTO VEHICULAR"/>
    <x v="6"/>
    <x v="1"/>
    <s v="20 MANTENIMIENTO"/>
    <m/>
    <m/>
    <s v="COMPRA DE ACCESORIOS PARA ESTACINES ABASTECEDORAS."/>
    <x v="0"/>
    <x v="3"/>
    <x v="55"/>
    <n v="300000"/>
    <n v="300000"/>
    <n v="30000"/>
    <n v="0"/>
    <n v="-270000"/>
    <n v="2"/>
    <s v="29"/>
  </r>
  <r>
    <n v="284"/>
    <x v="8"/>
    <m/>
    <x v="29"/>
    <s v="MANTENIMIENTO VEHICULAR"/>
    <x v="6"/>
    <x v="1"/>
    <s v="20 MANTENIMIENTO"/>
    <m/>
    <m/>
    <s v="SISTEMA OPERATIVO CONTROLNET"/>
    <x v="1"/>
    <x v="4"/>
    <x v="57"/>
    <n v="1920000"/>
    <n v="1920000"/>
    <n v="0"/>
    <n v="0"/>
    <n v="-1920000"/>
    <n v="3"/>
    <s v="31"/>
  </r>
  <r>
    <n v="285"/>
    <x v="8"/>
    <m/>
    <x v="29"/>
    <s v="MANTENIMIENTO VEHICULAR"/>
    <x v="6"/>
    <x v="1"/>
    <s v="20 MANTENIMIENTO"/>
    <m/>
    <m/>
    <s v="para servicios preventivos de vehiculos al igual que sus respectivas verificaciones con hologramas incluyendo motos y patrullas. Cabe mencionar que en aseo publico cuentan con 550 vehiculos diesel para servicio lo que implica un gasto de 14 millones,servicio de patrullas 8 millones, servicio de motocicletas 2 millones y 2.5 millones de 90 posibles unidades de seguridad publica."/>
    <x v="1"/>
    <x v="14"/>
    <x v="61"/>
    <n v="50000000"/>
    <n v="20858948"/>
    <n v="25000000"/>
    <n v="-29141052"/>
    <n v="-25000000"/>
    <n v="3"/>
    <s v="35"/>
  </r>
  <r>
    <n v="286"/>
    <x v="8"/>
    <m/>
    <x v="29"/>
    <s v="MANTENIMIENTO VEHICULAR"/>
    <x v="6"/>
    <x v="1"/>
    <s v="20 MANTENIMIENTO"/>
    <m/>
    <m/>
    <m/>
    <x v="1"/>
    <x v="14"/>
    <x v="99"/>
    <n v="80000"/>
    <n v="80000"/>
    <n v="80000"/>
    <n v="0"/>
    <n v="0"/>
    <n v="3"/>
    <s v="35"/>
  </r>
  <r>
    <n v="287"/>
    <x v="8"/>
    <m/>
    <x v="29"/>
    <s v="MANTENIMIENTO VEHICULAR"/>
    <x v="6"/>
    <x v="1"/>
    <s v="20 MANTENIMIENTO"/>
    <m/>
    <m/>
    <s v="traslado de aceites y lubricantes desechados de los vehiculos"/>
    <x v="1"/>
    <x v="14"/>
    <x v="100"/>
    <n v="10000"/>
    <n v="10000"/>
    <n v="10000"/>
    <n v="0"/>
    <n v="0"/>
    <n v="3"/>
    <s v="35"/>
  </r>
  <r>
    <n v="288"/>
    <x v="8"/>
    <m/>
    <x v="29"/>
    <s v="MANTENIMIENTO VEHICULAR"/>
    <x v="6"/>
    <x v="1"/>
    <s v="20 MANTENIMIENTO"/>
    <m/>
    <m/>
    <s v="LIMPIEZA ECOLOGICA TRIMESTRAL PARA CUMPLIR CON ESTANDARIZACION PEMEX"/>
    <x v="1"/>
    <x v="14"/>
    <x v="100"/>
    <n v="30000"/>
    <n v="30000"/>
    <n v="30000"/>
    <n v="0"/>
    <n v="0"/>
    <n v="3"/>
    <s v="35"/>
  </r>
  <r>
    <n v="289"/>
    <x v="8"/>
    <m/>
    <x v="29"/>
    <s v="MANTENIMIENTO VEHICULAR"/>
    <x v="6"/>
    <x v="1"/>
    <s v="20 MANTENIMIENTO"/>
    <m/>
    <m/>
    <s v="tramite de Verificacion vehicular"/>
    <x v="1"/>
    <x v="20"/>
    <x v="64"/>
    <n v="1000000"/>
    <n v="1000000"/>
    <n v="1000000"/>
    <n v="0"/>
    <n v="0"/>
    <n v="3"/>
    <s v="39"/>
  </r>
  <r>
    <n v="290"/>
    <x v="8"/>
    <m/>
    <x v="29"/>
    <s v="MANTENIMIENTO VEHICULAR"/>
    <x v="6"/>
    <x v="1"/>
    <s v="20 MANTENIMIENTO"/>
    <m/>
    <m/>
    <s v="COMPRA DE HERRAMIENTAS DE USO RUDO, LABORATORIO DE DIESEL, PRENSAS, MAQUINAS PARA SOLDAR, ENTRE OTRAS ARTICULOS, YA QUE EL EQUIPO CON EL QUE SE CUENTA YA NO ESTA EN BUENAS CONDICIONES NI APTO PARA LABORAR"/>
    <x v="2"/>
    <x v="24"/>
    <x v="73"/>
    <n v="2000000"/>
    <n v="2000000"/>
    <n v="0"/>
    <n v="0"/>
    <n v="-2000000"/>
    <n v="5"/>
    <s v="56"/>
  </r>
  <r>
    <n v="291"/>
    <x v="8"/>
    <m/>
    <x v="29"/>
    <s v="MANTENIMIENTO VEHICULAR"/>
    <x v="6"/>
    <x v="1"/>
    <s v="20 MANTENIMIENTO"/>
    <m/>
    <m/>
    <s v="COMPRA DE PLANTAS PARA CUMPLIR CON ESTANDARIZACION PEMEX"/>
    <x v="2"/>
    <x v="25"/>
    <x v="122"/>
    <n v="5000"/>
    <n v="5000"/>
    <n v="5000"/>
    <n v="0"/>
    <n v="0"/>
    <n v="5"/>
    <s v="57"/>
  </r>
  <r>
    <n v="292"/>
    <x v="8"/>
    <m/>
    <x v="30"/>
    <s v="ADQUISICIONES"/>
    <x v="6"/>
    <x v="1"/>
    <s v="20 MANTENIMIENTO"/>
    <m/>
    <m/>
    <s v="Tóner para impresoras a color"/>
    <x v="0"/>
    <x v="0"/>
    <x v="1"/>
    <n v="60000"/>
    <n v="60000"/>
    <n v="18000"/>
    <n v="0"/>
    <n v="-42000"/>
    <n v="2"/>
    <s v="21"/>
  </r>
  <r>
    <n v="293"/>
    <x v="8"/>
    <m/>
    <x v="30"/>
    <s v="ADQUISICIONES"/>
    <x v="6"/>
    <x v="1"/>
    <s v="20 MANTENIMIENTO"/>
    <m/>
    <m/>
    <s v="SERVICIO INTEGRAL VAMOS COMERCIANDO"/>
    <x v="1"/>
    <x v="8"/>
    <x v="22"/>
    <n v="90000"/>
    <n v="90000"/>
    <n v="90000"/>
    <n v="0"/>
    <n v="0"/>
    <n v="3"/>
    <s v="38"/>
  </r>
  <r>
    <n v="294"/>
    <x v="8"/>
    <m/>
    <x v="30"/>
    <s v="ADQUISICIONES"/>
    <x v="6"/>
    <x v="1"/>
    <s v="20 MANTENIMIENTO"/>
    <m/>
    <m/>
    <s v="ARRENDAMIENTO DE STAND VAMOS COMERCIANDO"/>
    <x v="1"/>
    <x v="7"/>
    <x v="17"/>
    <n v="70000"/>
    <n v="70000"/>
    <n v="70000"/>
    <n v="0"/>
    <n v="0"/>
    <n v="3"/>
    <s v="32"/>
  </r>
  <r>
    <n v="295"/>
    <x v="8"/>
    <m/>
    <x v="30"/>
    <s v="ADQUISICIONES"/>
    <x v="6"/>
    <x v="1"/>
    <s v="20 MANTENIMIENTO"/>
    <m/>
    <m/>
    <s v="3 SCANNER DE ALTA VELOCIDAD"/>
    <x v="2"/>
    <x v="9"/>
    <x v="33"/>
    <n v="250000"/>
    <n v="250000"/>
    <n v="0"/>
    <n v="0"/>
    <n v="-250000"/>
    <n v="5"/>
    <s v="51"/>
  </r>
  <r>
    <n v="296"/>
    <x v="8"/>
    <m/>
    <x v="30"/>
    <s v="ADQUISICIONES"/>
    <x v="6"/>
    <x v="1"/>
    <s v="20 MANTENIMIENTO"/>
    <m/>
    <m/>
    <s v="SOFTWARE PARA TRANSCRIBIR AUDIOS CON USO DE CLOUD"/>
    <x v="2"/>
    <x v="30"/>
    <x v="120"/>
    <n v="1000000"/>
    <n v="1000000"/>
    <n v="1000000"/>
    <n v="0"/>
    <n v="0"/>
    <n v="5"/>
    <s v="59"/>
  </r>
  <r>
    <n v="297"/>
    <x v="8"/>
    <m/>
    <x v="30"/>
    <s v="ADQUISICIONES"/>
    <x v="6"/>
    <x v="1"/>
    <s v="20 MANTENIMIENTO"/>
    <m/>
    <m/>
    <s v="equipo de grabación con micrófonos ambientales para audios en sala de juntas"/>
    <x v="2"/>
    <x v="9"/>
    <x v="33"/>
    <n v="35000"/>
    <n v="35000"/>
    <n v="0"/>
    <n v="0"/>
    <n v="-35000"/>
    <n v="5"/>
    <s v="51"/>
  </r>
  <r>
    <n v="298"/>
    <x v="8"/>
    <m/>
    <x v="29"/>
    <s v="PATRIMONIO"/>
    <x v="6"/>
    <x v="1"/>
    <s v="20 MANTENIMIENTO"/>
    <m/>
    <m/>
    <s v="Equipamiento en diversas oficinas como son Bibliotecas, Delegaciones, Agencias, Comunidad Digna, Registro Civil (s)."/>
    <x v="2"/>
    <x v="9"/>
    <x v="21"/>
    <n v="100000"/>
    <n v="100000"/>
    <n v="0"/>
    <n v="0"/>
    <n v="-100000"/>
    <n v="5"/>
    <s v="51"/>
  </r>
  <r>
    <n v="299"/>
    <x v="8"/>
    <m/>
    <x v="29"/>
    <s v="PATRIMONIO"/>
    <x v="6"/>
    <x v="1"/>
    <s v="20 MANTENIMIENTO"/>
    <m/>
    <m/>
    <s v="Apoyo de emergencias para diversas operativas (Mamparas, cama, estufa, colchonetas, parrilla, burro de planchar, atril, biombo, etc.)"/>
    <x v="2"/>
    <x v="9"/>
    <x v="19"/>
    <n v="50000"/>
    <n v="50000"/>
    <n v="0"/>
    <n v="0"/>
    <n v="-50000"/>
    <n v="5"/>
    <s v="51"/>
  </r>
  <r>
    <n v="300"/>
    <x v="8"/>
    <m/>
    <x v="29"/>
    <s v="PATRIMONIO"/>
    <x v="6"/>
    <x v="1"/>
    <s v="20 MANTENIMIENTO"/>
    <m/>
    <m/>
    <s v="Apoyo de emergencias para oficinas (Bandera, ventilador, enfriador, frigobar, guillotina, engargoladora, etc.)"/>
    <x v="2"/>
    <x v="9"/>
    <x v="20"/>
    <n v="30000"/>
    <n v="30000"/>
    <n v="0"/>
    <n v="0"/>
    <n v="-30000"/>
    <n v="5"/>
    <s v="51"/>
  </r>
  <r>
    <n v="301"/>
    <x v="8"/>
    <m/>
    <x v="29"/>
    <s v="PATRIMONIO"/>
    <x v="6"/>
    <x v="1"/>
    <s v="20 MANTENIMIENTO"/>
    <m/>
    <m/>
    <s v="Apoyo de emergencias para oficinas operativas. (Camara fotografica, videocamara, pantalla, lente, etc.)"/>
    <x v="2"/>
    <x v="12"/>
    <x v="30"/>
    <n v="100000"/>
    <n v="100000"/>
    <n v="0"/>
    <n v="0"/>
    <n v="-100000"/>
    <n v="5"/>
    <s v="52"/>
  </r>
  <r>
    <n v="302"/>
    <x v="8"/>
    <m/>
    <x v="29"/>
    <s v="PATRIMONIO"/>
    <x v="6"/>
    <x v="1"/>
    <s v="20 MANTENIMIENTO"/>
    <m/>
    <m/>
    <s v="Vestuario y equipo de Seguridad; personal operativos que laboran en bodega recibiendo bienes en mal estado, deshecho, estibandolos y haciendo entrega de los mismos."/>
    <x v="0"/>
    <x v="6"/>
    <x v="51"/>
    <n v="50000"/>
    <n v="50000"/>
    <n v="25000"/>
    <n v="0"/>
    <n v="-25000"/>
    <n v="2"/>
    <s v="27"/>
  </r>
  <r>
    <n v="303"/>
    <x v="8"/>
    <m/>
    <x v="29"/>
    <s v="VEHICULOS"/>
    <x v="6"/>
    <x v="1"/>
    <s v="20 MANTENIMIENTO"/>
    <m/>
    <m/>
    <s v="Materiales y útiles de impresión y reproducción/ Proyecto 026 Alta de vehiculos en inventario oficial"/>
    <x v="0"/>
    <x v="0"/>
    <x v="34"/>
    <n v="125000"/>
    <n v="125000"/>
    <n v="25000"/>
    <n v="0"/>
    <n v="-100000"/>
    <n v="2"/>
    <s v="21"/>
  </r>
  <r>
    <n v="304"/>
    <x v="8"/>
    <m/>
    <x v="29"/>
    <s v="VEHICULOS"/>
    <x v="6"/>
    <x v="1"/>
    <s v="20 MANTENIMIENTO"/>
    <m/>
    <m/>
    <s v="Material impreso e información digital/ Proyecto 026 Alta de vehiculos en inventario oficial"/>
    <x v="0"/>
    <x v="0"/>
    <x v="11"/>
    <n v="600000"/>
    <n v="600000"/>
    <n v="180000"/>
    <n v="0"/>
    <n v="-420000"/>
    <n v="2"/>
    <s v="21"/>
  </r>
  <r>
    <n v="305"/>
    <x v="8"/>
    <m/>
    <x v="29"/>
    <s v="VEHICULOS"/>
    <x v="6"/>
    <x v="1"/>
    <s v="20 MANTENIMIENTO"/>
    <m/>
    <m/>
    <s v="Impuestos y derechos/ Proyecto 026 Alta de vehiculos en inventario oficial"/>
    <x v="1"/>
    <x v="20"/>
    <x v="64"/>
    <n v="600000"/>
    <n v="600000"/>
    <n v="600000"/>
    <n v="0"/>
    <n v="0"/>
    <n v="3"/>
    <s v="39"/>
  </r>
  <r>
    <n v="306"/>
    <x v="8"/>
    <m/>
    <x v="29"/>
    <s v="VEHICULOS"/>
    <x v="6"/>
    <x v="1"/>
    <s v="20 MANTENIMIENTO"/>
    <m/>
    <m/>
    <s v="Impuestos y derechos/ Proyecto 097 Baja de Vehículos en inventario oficial "/>
    <x v="1"/>
    <x v="20"/>
    <x v="64"/>
    <n v="600000"/>
    <n v="600000"/>
    <n v="600000"/>
    <n v="0"/>
    <n v="0"/>
    <n v="3"/>
    <s v="39"/>
  </r>
  <r>
    <n v="307"/>
    <x v="8"/>
    <m/>
    <x v="29"/>
    <s v="VEHICULOS"/>
    <x v="6"/>
    <x v="1"/>
    <s v="20 MANTENIMIENTO"/>
    <m/>
    <m/>
    <s v="Otros gastos por responsabilidades/ Proyecto 0370 Integración de Expedientes para requerir el pago de Deducibles "/>
    <x v="1"/>
    <x v="20"/>
    <x v="79"/>
    <n v="1500000"/>
    <n v="1500000"/>
    <n v="1500000"/>
    <n v="0"/>
    <n v="0"/>
    <n v="3"/>
    <s v="39"/>
  </r>
  <r>
    <n v="308"/>
    <x v="8"/>
    <m/>
    <x v="29"/>
    <s v="VEHICULOS"/>
    <x v="6"/>
    <x v="1"/>
    <s v="20 MANTENIMIENTO"/>
    <m/>
    <m/>
    <s v="Impuestos y derechos/ Proyecto0386 Liberación de Vehículos"/>
    <x v="1"/>
    <x v="20"/>
    <x v="64"/>
    <n v="300000"/>
    <n v="300000"/>
    <n v="300000"/>
    <n v="0"/>
    <n v="0"/>
    <n v="3"/>
    <s v="39"/>
  </r>
  <r>
    <n v="309"/>
    <x v="8"/>
    <m/>
    <x v="29"/>
    <s v="VEHICULOS"/>
    <x v="6"/>
    <x v="1"/>
    <s v="20 MANTENIMIENTO"/>
    <m/>
    <m/>
    <s v="Arrendamiento de Equipo de transporte/ Servicio de Gruas"/>
    <x v="1"/>
    <x v="7"/>
    <x v="75"/>
    <n v="20000"/>
    <n v="20000"/>
    <n v="20000"/>
    <n v="0"/>
    <n v="0"/>
    <n v="3"/>
    <s v="32"/>
  </r>
  <r>
    <n v="310"/>
    <x v="8"/>
    <m/>
    <x v="29"/>
    <s v="VEHICULOS"/>
    <x v="6"/>
    <x v="1"/>
    <s v="20 MANTENIMIENTO"/>
    <m/>
    <m/>
    <s v="Impuestos y derechos/ Proyecto 0656 Trámite anual para refrendos "/>
    <x v="1"/>
    <x v="20"/>
    <x v="64"/>
    <n v="1500000"/>
    <n v="1500000"/>
    <n v="1500000"/>
    <n v="0"/>
    <n v="0"/>
    <n v="3"/>
    <s v="39"/>
  </r>
  <r>
    <n v="311"/>
    <x v="8"/>
    <m/>
    <x v="29"/>
    <s v="INMUEBLES"/>
    <x v="6"/>
    <x v="1"/>
    <s v="20 MANTENIMIENTO"/>
    <m/>
    <m/>
    <s v="Equipo para el correcto desempeño del personal operativo en cuanto a la instalacion de letreros propiedad municipal y demas tareas para coadyuvar a la recuperacion de un inmueble y preservar la propiedad Municipal"/>
    <x v="0"/>
    <x v="2"/>
    <x v="13"/>
    <n v="60000"/>
    <n v="60000"/>
    <n v="18000"/>
    <n v="0"/>
    <n v="-42000"/>
    <n v="2"/>
    <s v="24"/>
  </r>
  <r>
    <n v="312"/>
    <x v="8"/>
    <m/>
    <x v="29"/>
    <s v="INMUEBLES"/>
    <x v="6"/>
    <x v="1"/>
    <s v="20 MANTENIMIENTO"/>
    <m/>
    <m/>
    <s v="Para dar respuesta a la solicitud de diversas Dependencias sobre el valor comercial de predios, los cuales se pretendan llevar diversos tramites administrativos y/o Acuerdos de Ayuntamiento"/>
    <x v="1"/>
    <x v="13"/>
    <x v="89"/>
    <n v="2000000"/>
    <n v="2000000"/>
    <n v="0"/>
    <n v="0"/>
    <n v="-2000000"/>
    <n v="3"/>
    <s v="34"/>
  </r>
  <r>
    <n v="313"/>
    <x v="8"/>
    <m/>
    <x v="29"/>
    <s v="INMUEBLES"/>
    <x v="6"/>
    <x v="1"/>
    <s v="20 MANTENIMIENTO"/>
    <m/>
    <m/>
    <s v="Apoyo a oficinas que realizan impresiones en grandes dimensiones (planos, mapas, etc.)"/>
    <x v="2"/>
    <x v="9"/>
    <x v="33"/>
    <n v="200000"/>
    <n v="200000"/>
    <n v="0"/>
    <n v="0"/>
    <n v="-200000"/>
    <n v="5"/>
    <s v="51"/>
  </r>
  <r>
    <n v="314"/>
    <x v="8"/>
    <m/>
    <x v="29"/>
    <s v="INMUEBLES"/>
    <x v="6"/>
    <x v="1"/>
    <s v="20 MANTENIMIENTO"/>
    <m/>
    <m/>
    <s v="mantenimiento, calibracion y reparacion del equipo utilizado para la realizacion de trabajos topograficos para dar un certero seguimiento a las solicitudes de diversas Dependencias, para la demarcacion de predios propiedad Municipal, y remision de dichos trabajos"/>
    <x v="1"/>
    <x v="14"/>
    <x v="99"/>
    <n v="30000"/>
    <n v="30000"/>
    <n v="30000"/>
    <n v="0"/>
    <n v="0"/>
    <n v="3"/>
    <s v="35"/>
  </r>
  <r>
    <n v="315"/>
    <x v="8"/>
    <m/>
    <x v="29"/>
    <s v="ESCRITURACIÓN"/>
    <x v="6"/>
    <x v="1"/>
    <s v="20 MANTENIMIENTO"/>
    <m/>
    <m/>
    <s v="Resulta necesario cubrir honorarios de los Notarios y profesionistas externos que presten sus servicios al Municipio por conducto de esta Unidad de Patrimonio, a fin de protocolizar las compraventas de inmuebles."/>
    <x v="1"/>
    <x v="10"/>
    <x v="78"/>
    <n v="1500000"/>
    <n v="1500000"/>
    <n v="600000"/>
    <n v="0"/>
    <n v="-900000"/>
    <n v="3"/>
    <s v="33"/>
  </r>
  <r>
    <n v="316"/>
    <x v="8"/>
    <m/>
    <x v="29"/>
    <s v="ESCRITURACIÓN"/>
    <x v="6"/>
    <x v="1"/>
    <s v="20 MANTENIMIENTO"/>
    <m/>
    <m/>
    <s v="Resulta necesario cubrir honorarios de los Notarios y profesionistas externos que presten sus servicios al Municipio por conducto de esta Unidad de Patrimonio, a fin de protocolizar las compraventas de inmuebles. En especifico cuando sea donaciones "/>
    <x v="1"/>
    <x v="10"/>
    <x v="78"/>
    <n v="500000"/>
    <n v="500000"/>
    <n v="200000"/>
    <n v="0"/>
    <n v="-300000"/>
    <n v="3"/>
    <s v="33"/>
  </r>
  <r>
    <n v="317"/>
    <x v="8"/>
    <m/>
    <x v="29"/>
    <s v="ESCRITURACIÓN"/>
    <x v="6"/>
    <x v="1"/>
    <s v="20 MANTENIMIENTO"/>
    <m/>
    <m/>
    <s v="Resulta necesario cubrir honorarios de los Notarios y profesionistas externos que presten sus servicios al Municipio por conducto de esta Unidad de Patrimonio, a fin de protocolizar las compraventas de inmuebles. En especifico cuando sea donaciones lisa y llana "/>
    <x v="1"/>
    <x v="10"/>
    <x v="78"/>
    <n v="500000"/>
    <n v="500000"/>
    <n v="200000"/>
    <n v="0"/>
    <n v="-300000"/>
    <n v="3"/>
    <s v="33"/>
  </r>
  <r>
    <n v="318"/>
    <x v="8"/>
    <m/>
    <x v="29"/>
    <s v="ESCRITURACIÓN"/>
    <x v="6"/>
    <x v="1"/>
    <s v="20 MANTENIMIENTO"/>
    <m/>
    <m/>
    <s v="Dado que no contamos en muchas ocasiones con la maquinaria de reproducción de diversos documentos resulta necesario acudir a establecimientos que cuenten con ellos, resultando necesario cubrir los gastos que por ello se generen"/>
    <x v="1"/>
    <x v="10"/>
    <x v="23"/>
    <n v="30000"/>
    <n v="30000"/>
    <n v="30000"/>
    <n v="0"/>
    <n v="0"/>
    <n v="3"/>
    <s v="33"/>
  </r>
  <r>
    <n v="319"/>
    <x v="8"/>
    <m/>
    <x v="29"/>
    <s v="ESCRITURACIÓN"/>
    <x v="6"/>
    <x v="1"/>
    <s v="20 MANTENIMIENTO"/>
    <m/>
    <m/>
    <s v="Por instrucciones del Pleno o por necesidad de la unidad resulta necesario contratar peritos valuadores a fin de obtener avalúos específicos de inmuebles municipales o respecto de los predios propiedad particular que quiera adquirir el Municipio, siendo esta partida para cubrir los honorarios de los profesionistas en valuación"/>
    <x v="1"/>
    <x v="13"/>
    <x v="89"/>
    <n v="500000"/>
    <n v="500000"/>
    <n v="500000"/>
    <n v="0"/>
    <n v="0"/>
    <n v="3"/>
    <s v="34"/>
  </r>
  <r>
    <n v="320"/>
    <x v="8"/>
    <m/>
    <x v="29"/>
    <s v="ESCRITURACIÓN"/>
    <x v="6"/>
    <x v="1"/>
    <s v="20 MANTENIMIENTO"/>
    <m/>
    <m/>
    <s v="Por instrucciones del Pleno o por necesidad de la unidad resulta necesario contratar peritos valuadores a fin de obtener avalúos específicos de inmuebles municipales o respecto de los predios propiedad particular que quiera adquirir el Municipio, siendo esta partida para cubrir los honorarios de los profesionistas en valuación, en especifico cuando sea por medio de donación "/>
    <x v="1"/>
    <x v="13"/>
    <x v="89"/>
    <n v="500000"/>
    <n v="500000"/>
    <n v="500000"/>
    <n v="0"/>
    <n v="0"/>
    <n v="3"/>
    <s v="34"/>
  </r>
  <r>
    <n v="321"/>
    <x v="8"/>
    <m/>
    <x v="29"/>
    <s v="ESCRITURACIÓN"/>
    <x v="6"/>
    <x v="1"/>
    <s v="20 MANTENIMIENTO"/>
    <m/>
    <m/>
    <s v="Por instrucciones del Pleno o por necesidad de la unidad resulta necesario contratar peritos valuadores a fin de obtener avalúos específicos de inmuebles municipales o respecto de los predios propiedad particular que quiera adquirir el Municipio, siendo esta partida para cubrir los honorarios de los profesionistas en valuación, en especifico cuando sea por medio de donación lisa y llana "/>
    <x v="1"/>
    <x v="13"/>
    <x v="89"/>
    <n v="500000"/>
    <n v="500000"/>
    <n v="0"/>
    <n v="0"/>
    <n v="-500000"/>
    <n v="3"/>
    <s v="34"/>
  </r>
  <r>
    <n v="322"/>
    <x v="8"/>
    <m/>
    <x v="29"/>
    <s v="ESCRITURACIÓN"/>
    <x v="6"/>
    <x v="1"/>
    <s v="20 MANTENIMIENTO"/>
    <m/>
    <m/>
    <s v="Esta cantidad resulta necesaria a fin de poder adquirir los terrenos propiedad particular que el Pleno ordene "/>
    <x v="2"/>
    <x v="31"/>
    <x v="123"/>
    <n v="5000000"/>
    <n v="5000000"/>
    <n v="0"/>
    <n v="0"/>
    <n v="-5000000"/>
    <n v="5"/>
    <s v="58"/>
  </r>
  <r>
    <n v="323"/>
    <x v="8"/>
    <m/>
    <x v="29"/>
    <s v="ESCRITURACIÓN"/>
    <x v="6"/>
    <x v="1"/>
    <s v="20 MANTENIMIENTO"/>
    <m/>
    <m/>
    <s v="Esta cantidad resulta necesaria a fin de poder adquirir inmuebles (Que no se pueda catalogar como terrenos) por instrucción del Pleno"/>
    <x v="2"/>
    <x v="31"/>
    <x v="124"/>
    <n v="2500000"/>
    <n v="2500000"/>
    <n v="0"/>
    <n v="0"/>
    <n v="-2500000"/>
    <n v="5"/>
    <s v="58"/>
  </r>
  <r>
    <n v="324"/>
    <x v="8"/>
    <m/>
    <x v="31"/>
    <s v="RECURSOS HUMANOS"/>
    <x v="6"/>
    <x v="1"/>
    <s v="20 MANTENIMIENTO"/>
    <m/>
    <m/>
    <s v="Compra de Toners para la impresión de gafetes para los empleados"/>
    <x v="0"/>
    <x v="0"/>
    <x v="1"/>
    <n v="18000"/>
    <n v="18000"/>
    <n v="5400"/>
    <n v="0"/>
    <n v="-12600"/>
    <n v="2"/>
    <s v="21"/>
  </r>
  <r>
    <n v="325"/>
    <x v="8"/>
    <m/>
    <x v="31"/>
    <s v="RECURSOS HUMANOS"/>
    <x v="6"/>
    <x v="1"/>
    <s v="20 MANTENIMIENTO"/>
    <m/>
    <m/>
    <s v="Compra de insumos para Coffee Breaks en curso de inducción para contratación de inspectoras multimodales"/>
    <x v="0"/>
    <x v="1"/>
    <x v="2"/>
    <n v="5000"/>
    <n v="5000"/>
    <n v="5000"/>
    <n v="0"/>
    <n v="0"/>
    <n v="2"/>
    <s v="22"/>
  </r>
  <r>
    <n v="326"/>
    <x v="8"/>
    <m/>
    <x v="31"/>
    <s v="RECURSOS HUMANOS"/>
    <x v="6"/>
    <x v="1"/>
    <s v="20 MANTENIMIENTO"/>
    <m/>
    <m/>
    <s v="Medicamentos para surtir los vales a los empleados derivados de un riesgo de trabajo"/>
    <x v="0"/>
    <x v="17"/>
    <x v="46"/>
    <n v="450000"/>
    <n v="450000"/>
    <n v="450000"/>
    <n v="0"/>
    <n v="0"/>
    <n v="2"/>
    <s v="25"/>
  </r>
  <r>
    <n v="327"/>
    <x v="8"/>
    <m/>
    <x v="31"/>
    <s v="RECURSOS HUMANOS"/>
    <x v="6"/>
    <x v="1"/>
    <s v="20 MANTENIMIENTO"/>
    <m/>
    <m/>
    <s v="Suminsitros medicos tales como tornillos, ferulas, placas, etc. del personal por riesgo de trabajo"/>
    <x v="0"/>
    <x v="17"/>
    <x v="47"/>
    <n v="430000"/>
    <n v="430000"/>
    <n v="430000"/>
    <n v="0"/>
    <n v="0"/>
    <n v="2"/>
    <s v="25"/>
  </r>
  <r>
    <n v="328"/>
    <x v="8"/>
    <m/>
    <x v="31"/>
    <s v="RECURSOS HUMANOS"/>
    <x v="6"/>
    <x v="1"/>
    <s v="20 MANTENIMIENTO"/>
    <m/>
    <m/>
    <s v="Renta de equipo médico para el tratamiento médico de los trabajadores"/>
    <x v="1"/>
    <x v="7"/>
    <x v="125"/>
    <n v="120000"/>
    <n v="120000"/>
    <n v="120000"/>
    <n v="0"/>
    <n v="0"/>
    <n v="3"/>
    <s v="32"/>
  </r>
  <r>
    <n v="329"/>
    <x v="8"/>
    <m/>
    <x v="31"/>
    <s v="RECURSOS HUMANOS"/>
    <x v="6"/>
    <x v="1"/>
    <s v="20 MANTENIMIENTO"/>
    <m/>
    <m/>
    <s v="Pago del Dictamen Fiscal del IMSS deacuerdo a al Ley del seguro social ya que se paga la parte correspondiente al 2017 y 2018 ademas de Contratación de consultoría para asesorias fiscales para la Unidad de Nóminas RH"/>
    <x v="1"/>
    <x v="10"/>
    <x v="78"/>
    <n v="600000"/>
    <n v="600000"/>
    <n v="240000"/>
    <n v="0"/>
    <n v="-360000"/>
    <n v="3"/>
    <s v="33"/>
  </r>
  <r>
    <n v="330"/>
    <x v="8"/>
    <m/>
    <x v="31"/>
    <s v="RECURSOS HUMANOS"/>
    <x v="6"/>
    <x v="1"/>
    <s v="20 MANTENIMIENTO"/>
    <m/>
    <m/>
    <s v="Paquete de Movimientos Afiliatorios Sistemea IDSE "/>
    <x v="1"/>
    <x v="10"/>
    <x v="119"/>
    <n v="200000"/>
    <n v="200000"/>
    <n v="200000"/>
    <n v="0"/>
    <n v="0"/>
    <n v="3"/>
    <s v="33"/>
  </r>
  <r>
    <n v="331"/>
    <x v="8"/>
    <m/>
    <x v="31"/>
    <s v="RECURSOS HUMANOS"/>
    <x v="6"/>
    <x v="1"/>
    <s v="20 MANTENIMIENTO"/>
    <m/>
    <m/>
    <s v="Impresión de formatos oficiales de Carta Designación de Beneficiarios y Carta Convenio e Impresión de carteles e invitaciones oficiales"/>
    <x v="1"/>
    <x v="10"/>
    <x v="23"/>
    <n v="50000"/>
    <n v="50000"/>
    <n v="50000"/>
    <n v="0"/>
    <n v="0"/>
    <n v="3"/>
    <s v="33"/>
  </r>
  <r>
    <n v="332"/>
    <x v="8"/>
    <m/>
    <x v="31"/>
    <s v="RECURSOS HUMANOS"/>
    <x v="6"/>
    <x v="1"/>
    <s v="20 MANTENIMIENTO"/>
    <m/>
    <m/>
    <s v="Pago de servicios de rehabilitaciones derivadas de riesgos de trabajo además de la contratación de una empresa que elabore lo exámenes psicométricos para la campaña de contratación de inspectoras multimodales segunda fase."/>
    <x v="1"/>
    <x v="10"/>
    <x v="24"/>
    <n v="220000"/>
    <n v="220000"/>
    <n v="220000"/>
    <n v="0"/>
    <n v="0"/>
    <n v="3"/>
    <s v="33"/>
  </r>
  <r>
    <n v="333"/>
    <x v="8"/>
    <m/>
    <x v="31"/>
    <s v="RECURSOS HUMANOS"/>
    <x v="6"/>
    <x v="1"/>
    <s v="20 MANTENIMIENTO"/>
    <m/>
    <m/>
    <s v="Contratación de servicio de alimentos para la ceremonia de entrega de reconocimientos por antigüedad al personal."/>
    <x v="1"/>
    <x v="8"/>
    <x v="22"/>
    <n v="27000"/>
    <n v="27000"/>
    <n v="27000"/>
    <n v="0"/>
    <n v="0"/>
    <n v="3"/>
    <s v="38"/>
  </r>
  <r>
    <n v="334"/>
    <x v="8"/>
    <m/>
    <x v="31"/>
    <s v="RECURSOS HUMANOS"/>
    <x v="6"/>
    <x v="1"/>
    <s v="20 MANTENIMIENTO"/>
    <m/>
    <m/>
    <s v="Para dar cumplimiento al ordenamiento por el  Tribunal, validado por las areas jurídicas y evitar sanciones por parte de dicha entidad para pagar, penas, multas, actualizaciones y recargos de laudos ante IPEJAL."/>
    <x v="1"/>
    <x v="20"/>
    <x v="81"/>
    <n v="7000000"/>
    <n v="7000000"/>
    <n v="2800000"/>
    <n v="0"/>
    <n v="-4200000"/>
    <n v="3"/>
    <s v="39"/>
  </r>
  <r>
    <n v="335"/>
    <x v="8"/>
    <m/>
    <x v="31"/>
    <s v="RECURSOS HUMANOS"/>
    <x v="6"/>
    <x v="1"/>
    <s v="20 MANTENIMIENTO"/>
    <m/>
    <m/>
    <s v="Entrega de Vale de juguetes, día de la madre, premio de antigüedad, utiles escolares conforme a las Condiciones Generales."/>
    <x v="3"/>
    <x v="32"/>
    <x v="126"/>
    <n v="4344516"/>
    <n v="4344516"/>
    <n v="1737806.4000000001"/>
    <n v="0"/>
    <n v="-2606709.5999999996"/>
    <n v="4"/>
    <s v="44"/>
  </r>
  <r>
    <n v="336"/>
    <x v="8"/>
    <m/>
    <x v="31"/>
    <s v="RECURSOS HUMANOS"/>
    <x v="6"/>
    <x v="1"/>
    <s v="20 MANTENIMIENTO"/>
    <m/>
    <m/>
    <s v="Apoyo pagos a los 8 sindicatos por conceptos de vales de útiles, día de la madre y día del servidor público"/>
    <x v="3"/>
    <x v="32"/>
    <x v="127"/>
    <n v="265000"/>
    <n v="265000"/>
    <n v="265000"/>
    <n v="0"/>
    <n v="0"/>
    <n v="4"/>
    <s v="44"/>
  </r>
  <r>
    <n v="337"/>
    <x v="8"/>
    <m/>
    <x v="31"/>
    <s v="RECURSOS HUMANOS"/>
    <x v="6"/>
    <x v="1"/>
    <s v="20 MANTENIMIENTO"/>
    <m/>
    <m/>
    <s v="Requerida para el desahogo de los trabajos propios de la Dirección de Recursos Humanos y las presentaciones de información porporcionadas al Alcalde y Jefe de Gabinete."/>
    <x v="2"/>
    <x v="9"/>
    <x v="33"/>
    <n v="69000"/>
    <n v="69000"/>
    <n v="0"/>
    <n v="0"/>
    <n v="-69000"/>
    <n v="5"/>
    <s v="51"/>
  </r>
  <r>
    <n v="338"/>
    <x v="8"/>
    <m/>
    <x v="32"/>
    <s v="ADMINISTRACIÓN E INNOVACIÓN GUBERNAMENTAL"/>
    <x v="6"/>
    <x v="1"/>
    <s v="20 MANTENIMIENTO"/>
    <m/>
    <m/>
    <s v="Compra de papeleria para la Coordinacion y la Unidad de Control Gestion "/>
    <x v="0"/>
    <x v="0"/>
    <x v="0"/>
    <n v="600000"/>
    <n v="600000"/>
    <n v="480000"/>
    <n v="0"/>
    <n v="-120000"/>
    <n v="2"/>
    <s v="21"/>
  </r>
  <r>
    <n v="339"/>
    <x v="8"/>
    <m/>
    <x v="32"/>
    <s v="ADMINISTRACIÓN E INNOVACIÓN GUBERNAMENTAL"/>
    <x v="6"/>
    <x v="1"/>
    <s v="20 MANTENIMIENTO"/>
    <m/>
    <m/>
    <s v="Viajes de Trabajo del Coordinador"/>
    <x v="1"/>
    <x v="5"/>
    <x v="9"/>
    <n v="100000"/>
    <n v="100000"/>
    <n v="40000"/>
    <n v="0"/>
    <n v="-60000"/>
    <n v="3"/>
    <s v="37"/>
  </r>
  <r>
    <n v="340"/>
    <x v="8"/>
    <m/>
    <x v="32"/>
    <s v="ADMINISTRACIÓN E INNOVACIÓN GUBERNAMENTAL"/>
    <x v="6"/>
    <x v="1"/>
    <s v="20 MANTENIMIENTO"/>
    <m/>
    <m/>
    <s v="Viajes de Trabajo del Coordinador"/>
    <x v="1"/>
    <x v="5"/>
    <x v="62"/>
    <n v="25000"/>
    <n v="25000"/>
    <n v="2500"/>
    <n v="0"/>
    <n v="-22500"/>
    <n v="3"/>
    <s v="37"/>
  </r>
  <r>
    <n v="341"/>
    <x v="8"/>
    <m/>
    <x v="32"/>
    <s v="ADMINISTRACIÓN E INNOVACIÓN GUBERNAMENTAL"/>
    <x v="6"/>
    <x v="1"/>
    <s v="20 MANTENIMIENTO"/>
    <m/>
    <m/>
    <s v="Viajes de Trabajo del Coordinador"/>
    <x v="1"/>
    <x v="5"/>
    <x v="10"/>
    <n v="47000"/>
    <n v="47000"/>
    <n v="4700"/>
    <n v="0"/>
    <n v="-42300"/>
    <n v="3"/>
    <s v="37"/>
  </r>
  <r>
    <n v="342"/>
    <x v="8"/>
    <m/>
    <x v="32"/>
    <s v="ADMINISTRACIÓN E INNOVACIÓN GUBERNAMENTAL"/>
    <x v="6"/>
    <x v="1"/>
    <s v="20 MANTENIMIENTO"/>
    <m/>
    <m/>
    <s v="Viajes de Trabajo del Coordinador"/>
    <x v="1"/>
    <x v="5"/>
    <x v="63"/>
    <n v="100000"/>
    <n v="100000"/>
    <n v="20000"/>
    <n v="0"/>
    <n v="-80000"/>
    <n v="3"/>
    <s v="37"/>
  </r>
  <r>
    <n v="875"/>
    <x v="8"/>
    <m/>
    <x v="31"/>
    <s v=" 1000 SERVICIOS PERSONALES"/>
    <x v="6"/>
    <x v="1"/>
    <s v="20 MANTENIMIENTO"/>
    <m/>
    <m/>
    <m/>
    <x v="4"/>
    <x v="33"/>
    <x v="128"/>
    <n v="22573235.52"/>
    <n v="22573235.52"/>
    <n v="22573235.52"/>
    <n v="0"/>
    <n v="0"/>
    <n v="1"/>
    <s v="11"/>
  </r>
  <r>
    <n v="876"/>
    <x v="8"/>
    <m/>
    <x v="31"/>
    <s v=" 1000 SERVICIOS PERSONALES"/>
    <x v="6"/>
    <x v="1"/>
    <s v="20 MANTENIMIENTO"/>
    <m/>
    <m/>
    <m/>
    <x v="4"/>
    <x v="33"/>
    <x v="129"/>
    <n v="1728738984.8399999"/>
    <n v="1728738984.8399999"/>
    <n v="1728738984.8399999"/>
    <n v="0"/>
    <n v="0"/>
    <n v="1"/>
    <s v="11"/>
  </r>
  <r>
    <n v="877"/>
    <x v="8"/>
    <m/>
    <x v="31"/>
    <s v=" 1000 SERVICIOS PERSONALES"/>
    <x v="6"/>
    <x v="1"/>
    <s v="20 MANTENIMIENTO"/>
    <m/>
    <m/>
    <m/>
    <x v="4"/>
    <x v="27"/>
    <x v="130"/>
    <n v="8500000"/>
    <n v="8500000"/>
    <n v="8500000"/>
    <n v="0"/>
    <n v="0"/>
    <n v="1"/>
    <s v="12"/>
  </r>
  <r>
    <n v="878"/>
    <x v="8"/>
    <m/>
    <x v="31"/>
    <s v=" 1000 SERVICIOS PERSONALES"/>
    <x v="6"/>
    <x v="1"/>
    <s v="20 MANTENIMIENTO"/>
    <m/>
    <m/>
    <m/>
    <x v="4"/>
    <x v="27"/>
    <x v="102"/>
    <n v="109997760"/>
    <n v="109997760"/>
    <n v="109997760"/>
    <n v="0"/>
    <n v="0"/>
    <n v="1"/>
    <s v="12"/>
  </r>
  <r>
    <n v="879"/>
    <x v="8"/>
    <m/>
    <x v="31"/>
    <s v=" 1000 SERVICIOS PERSONALES"/>
    <x v="6"/>
    <x v="1"/>
    <s v="20 MANTENIMIENTO"/>
    <m/>
    <m/>
    <m/>
    <x v="4"/>
    <x v="28"/>
    <x v="131"/>
    <n v="342475824.48000002"/>
    <n v="342475824.48000002"/>
    <n v="342475824.48000002"/>
    <n v="0"/>
    <n v="0"/>
    <n v="1"/>
    <s v="13"/>
  </r>
  <r>
    <n v="880"/>
    <x v="8"/>
    <m/>
    <x v="31"/>
    <s v=" 1000 SERVICIOS PERSONALES"/>
    <x v="6"/>
    <x v="1"/>
    <s v="20 MANTENIMIENTO"/>
    <m/>
    <m/>
    <m/>
    <x v="4"/>
    <x v="28"/>
    <x v="132"/>
    <n v="17439028.43"/>
    <n v="17439028.43"/>
    <n v="17439028.43"/>
    <n v="0"/>
    <n v="0"/>
    <n v="1"/>
    <s v="13"/>
  </r>
  <r>
    <n v="881"/>
    <x v="8"/>
    <m/>
    <x v="31"/>
    <s v=" 1000 SERVICIOS PERSONALES"/>
    <x v="6"/>
    <x v="1"/>
    <s v="20 MANTENIMIENTO"/>
    <m/>
    <m/>
    <m/>
    <x v="4"/>
    <x v="16"/>
    <x v="133"/>
    <n v="83680288.5"/>
    <n v="83680288.5"/>
    <n v="83680288.5"/>
    <n v="0"/>
    <n v="0"/>
    <n v="1"/>
    <s v="14"/>
  </r>
  <r>
    <n v="882"/>
    <x v="8"/>
    <m/>
    <x v="31"/>
    <s v=" 1000 SERVICIOS PERSONALES"/>
    <x v="6"/>
    <x v="1"/>
    <s v="20 MANTENIMIENTO"/>
    <m/>
    <m/>
    <m/>
    <x v="4"/>
    <x v="16"/>
    <x v="134"/>
    <n v="54982374.68"/>
    <n v="54982374.68"/>
    <n v="54982374.68"/>
    <n v="0"/>
    <n v="0"/>
    <n v="1"/>
    <s v="14"/>
  </r>
  <r>
    <n v="883"/>
    <x v="8"/>
    <m/>
    <x v="31"/>
    <s v=" 1000 SERVICIOS PERSONALES"/>
    <x v="6"/>
    <x v="1"/>
    <s v="20 MANTENIMIENTO"/>
    <m/>
    <m/>
    <m/>
    <x v="4"/>
    <x v="16"/>
    <x v="135"/>
    <n v="342729929.47000003"/>
    <n v="342729929.47000003"/>
    <n v="342729929.47000003"/>
    <n v="0"/>
    <n v="0"/>
    <n v="1"/>
    <s v="14"/>
  </r>
  <r>
    <n v="884"/>
    <x v="8"/>
    <m/>
    <x v="31"/>
    <s v=" 1000 SERVICIOS PERSONALES"/>
    <x v="6"/>
    <x v="1"/>
    <s v="20 MANTENIMIENTO"/>
    <m/>
    <m/>
    <m/>
    <x v="4"/>
    <x v="16"/>
    <x v="37"/>
    <n v="57272000"/>
    <n v="57272000"/>
    <n v="57272000"/>
    <n v="0"/>
    <n v="0"/>
    <n v="1"/>
    <s v="14"/>
  </r>
  <r>
    <n v="885"/>
    <x v="8"/>
    <m/>
    <x v="31"/>
    <s v=" 1000 SERVICIOS PERSONALES"/>
    <x v="6"/>
    <x v="1"/>
    <s v="20 MANTENIMIENTO"/>
    <m/>
    <m/>
    <m/>
    <x v="4"/>
    <x v="34"/>
    <x v="136"/>
    <n v="4000000"/>
    <n v="4000000"/>
    <n v="4000000"/>
    <n v="0"/>
    <n v="0"/>
    <n v="1"/>
    <s v="15"/>
  </r>
  <r>
    <n v="886"/>
    <x v="8"/>
    <m/>
    <x v="31"/>
    <s v=" 1000 SERVICIOS PERSONALES"/>
    <x v="6"/>
    <x v="1"/>
    <s v="20 MANTENIMIENTO"/>
    <m/>
    <m/>
    <m/>
    <x v="4"/>
    <x v="34"/>
    <x v="137"/>
    <n v="513666024.44"/>
    <n v="513666024.44"/>
    <n v="513666024.44"/>
    <n v="0"/>
    <n v="0"/>
    <n v="1"/>
    <s v="15"/>
  </r>
  <r>
    <n v="887"/>
    <x v="8"/>
    <m/>
    <x v="31"/>
    <s v=" 1000 SERVICIOS PERSONALES"/>
    <x v="6"/>
    <x v="1"/>
    <s v="20 MANTENIMIENTO"/>
    <m/>
    <m/>
    <m/>
    <x v="4"/>
    <x v="35"/>
    <x v="138"/>
    <n v="97504875"/>
    <n v="97504875"/>
    <n v="97504875"/>
    <n v="0"/>
    <n v="0"/>
    <n v="1"/>
    <s v="16"/>
  </r>
  <r>
    <n v="888"/>
    <x v="8"/>
    <m/>
    <x v="31"/>
    <s v=" 1000 SERVICIOS PERSONALES"/>
    <x v="6"/>
    <x v="1"/>
    <s v="20 MANTENIMIENTO"/>
    <m/>
    <m/>
    <m/>
    <x v="4"/>
    <x v="36"/>
    <x v="139"/>
    <n v="49270726.640000001"/>
    <n v="49270726.640000001"/>
    <n v="49270726.640000001"/>
    <n v="0"/>
    <n v="0"/>
    <n v="1"/>
    <s v="17"/>
  </r>
  <r>
    <n v="1099"/>
    <x v="8"/>
    <m/>
    <x v="29"/>
    <s v=" IRREDUCTIBLE"/>
    <x v="6"/>
    <x v="1"/>
    <s v="20 MANTENIMIENTO"/>
    <m/>
    <m/>
    <s v=" IRREDUCTIBLE"/>
    <x v="0"/>
    <x v="18"/>
    <x v="50"/>
    <n v="160915590"/>
    <n v="160915590"/>
    <n v="156088122.29999998"/>
    <n v="0"/>
    <n v="-4827467.7000000179"/>
    <n v="2"/>
    <s v="26"/>
  </r>
  <r>
    <n v="1100"/>
    <x v="8"/>
    <m/>
    <x v="29"/>
    <s v=" IRREDUCTIBLE"/>
    <x v="6"/>
    <x v="1"/>
    <s v="20 MANTENIMIENTO"/>
    <m/>
    <m/>
    <s v="PAGO LUZ EDIFICIOS"/>
    <x v="1"/>
    <x v="4"/>
    <x v="114"/>
    <n v="305000000"/>
    <n v="78000000"/>
    <n v="78000000"/>
    <n v="-227000000"/>
    <n v="-227000000"/>
    <n v="3"/>
    <s v="31"/>
  </r>
  <r>
    <n v="1101"/>
    <x v="8"/>
    <m/>
    <x v="29"/>
    <s v=" IRREDUCTIBLE"/>
    <x v="6"/>
    <x v="1"/>
    <s v="20 MANTENIMIENTO"/>
    <m/>
    <m/>
    <s v=" IRREDUCTIBLE"/>
    <x v="1"/>
    <x v="4"/>
    <x v="87"/>
    <n v="700000"/>
    <n v="700000"/>
    <n v="700000"/>
    <n v="0"/>
    <n v="0"/>
    <n v="3"/>
    <s v="31"/>
  </r>
  <r>
    <n v="1102"/>
    <x v="8"/>
    <m/>
    <x v="29"/>
    <s v=" IRREDUCTIBLE"/>
    <x v="6"/>
    <x v="1"/>
    <s v="20 MANTENIMIENTO"/>
    <m/>
    <m/>
    <s v=" IRREDUCTIBLE"/>
    <x v="1"/>
    <x v="4"/>
    <x v="140"/>
    <n v="2897449"/>
    <n v="2897449"/>
    <n v="2897449"/>
    <n v="0"/>
    <n v="0"/>
    <n v="3"/>
    <s v="31"/>
  </r>
  <r>
    <n v="1103"/>
    <x v="8"/>
    <m/>
    <x v="29"/>
    <s v=" IRREDUCTIBLE"/>
    <x v="6"/>
    <x v="1"/>
    <s v="20 MANTENIMIENTO"/>
    <m/>
    <m/>
    <s v=" IRREDUCTIBLE"/>
    <x v="1"/>
    <x v="4"/>
    <x v="57"/>
    <n v="7395423"/>
    <n v="7395423"/>
    <n v="7395423"/>
    <n v="0"/>
    <n v="0"/>
    <n v="3"/>
    <s v="31"/>
  </r>
  <r>
    <n v="1104"/>
    <x v="8"/>
    <m/>
    <x v="29"/>
    <s v=" IRREDUCTIBLE"/>
    <x v="6"/>
    <x v="1"/>
    <s v="20 MANTENIMIENTO"/>
    <m/>
    <m/>
    <s v=" IRREDUCTIBLE"/>
    <x v="1"/>
    <x v="7"/>
    <x v="141"/>
    <n v="14118000"/>
    <n v="14118000"/>
    <n v="14118000"/>
    <n v="0"/>
    <n v="0"/>
    <n v="3"/>
    <s v="32"/>
  </r>
  <r>
    <n v="1105"/>
    <x v="8"/>
    <m/>
    <x v="29"/>
    <s v=" IRREDUCTIBLE"/>
    <x v="6"/>
    <x v="1"/>
    <s v="20 MANTENIMIENTO"/>
    <m/>
    <m/>
    <s v=" IRREDUCTIBLE"/>
    <x v="1"/>
    <x v="13"/>
    <x v="142"/>
    <n v="46000000"/>
    <n v="46000000"/>
    <n v="46000000"/>
    <n v="0"/>
    <n v="0"/>
    <n v="3"/>
    <s v="34"/>
  </r>
  <r>
    <n v="1106"/>
    <x v="8"/>
    <m/>
    <x v="29"/>
    <s v=" IRREDUCTIBLE"/>
    <x v="6"/>
    <x v="1"/>
    <s v="20 MANTENIMIENTO"/>
    <m/>
    <m/>
    <s v=" IRREDUCTIBLE"/>
    <x v="1"/>
    <x v="4"/>
    <x v="143"/>
    <n v="22000000"/>
    <n v="22000000"/>
    <n v="22000000"/>
    <n v="0"/>
    <n v="0"/>
    <n v="3"/>
    <s v="31"/>
  </r>
  <r>
    <n v="1380"/>
    <x v="8"/>
    <m/>
    <x v="29"/>
    <m/>
    <x v="6"/>
    <x v="1"/>
    <s v="20 MANTENIMIENTO"/>
    <m/>
    <m/>
    <s v="ADQUISICIÓN DE VEHICULOS POR LEASING"/>
    <x v="1"/>
    <x v="7"/>
    <x v="75"/>
    <n v="0"/>
    <n v="43291736.339758299"/>
    <n v="20150684.339758292"/>
    <n v="43291736.339758299"/>
    <n v="20150684.339758292"/>
    <n v="3"/>
    <s v="32"/>
  </r>
  <r>
    <n v="215"/>
    <x v="4"/>
    <m/>
    <x v="33"/>
    <s v="INSPECCIÓN Y VIGILANCIA"/>
    <x v="14"/>
    <x v="6"/>
    <s v="21 INSPECCIÓN DE LUGARES QUE REQUIEREN LICENCIA O PERMISO"/>
    <m/>
    <m/>
    <s v="INSUMOS Y CONSUMIBLES DE COMPUTO"/>
    <x v="0"/>
    <x v="0"/>
    <x v="1"/>
    <n v="50000"/>
    <n v="50000"/>
    <n v="15000"/>
    <n v="0"/>
    <n v="-35000"/>
    <n v="2"/>
    <s v="21"/>
  </r>
  <r>
    <n v="216"/>
    <x v="4"/>
    <m/>
    <x v="33"/>
    <s v="INSPECCIÓN Y VIGILANCIA"/>
    <x v="14"/>
    <x v="6"/>
    <s v="21 INSPECCIÓN DE LUGARES QUE REQUIEREN LICENCIA O PERMISO"/>
    <m/>
    <m/>
    <s v="FORMAS VALORADAS, FORMATOS OFICIALES E IMPRESIÓN DE CAMINEROS"/>
    <x v="0"/>
    <x v="0"/>
    <x v="11"/>
    <n v="450000"/>
    <n v="450000"/>
    <n v="135000"/>
    <n v="0"/>
    <n v="-315000"/>
    <n v="2"/>
    <s v="21"/>
  </r>
  <r>
    <n v="217"/>
    <x v="4"/>
    <m/>
    <x v="33"/>
    <s v="INSPECCIÓN Y VIGILANCIA"/>
    <x v="14"/>
    <x v="6"/>
    <s v="21 INSPECCIÓN DE LUGARES QUE REQUIEREN LICENCIA O PERMISO"/>
    <m/>
    <m/>
    <s v="OPERATIVOS ESPECIALES, EVENTOS MASIVOS Y HORARIOS ESPECIALES"/>
    <x v="0"/>
    <x v="1"/>
    <x v="2"/>
    <n v="30000"/>
    <n v="30000"/>
    <n v="30000"/>
    <n v="0"/>
    <n v="0"/>
    <n v="2"/>
    <s v="22"/>
  </r>
  <r>
    <n v="218"/>
    <x v="4"/>
    <m/>
    <x v="33"/>
    <s v="INSPECCIÓN Y VIGILANCIA"/>
    <x v="14"/>
    <x v="6"/>
    <s v="21 INSPECCIÓN DE LUGARES QUE REQUIEREN LICENCIA O PERMISO"/>
    <m/>
    <m/>
    <s v="HERRAMIENTAS PARA PERSONAL DE RASTROS EN TECNICA"/>
    <x v="0"/>
    <x v="1"/>
    <x v="12"/>
    <n v="5000"/>
    <n v="5000"/>
    <n v="5000"/>
    <n v="0"/>
    <n v="0"/>
    <n v="2"/>
    <s v="22"/>
  </r>
  <r>
    <n v="219"/>
    <x v="4"/>
    <m/>
    <x v="33"/>
    <s v="INSPECCIÓN Y VIGILANCIA"/>
    <x v="14"/>
    <x v="6"/>
    <s v="21 INSPECCIÓN DE LUGARES QUE REQUIEREN LICENCIA O PERMISO"/>
    <m/>
    <m/>
    <s v="CABLES, MULTICONTACTOS, CONEXCIONES, APAGADORES"/>
    <x v="0"/>
    <x v="2"/>
    <x v="3"/>
    <n v="8000"/>
    <n v="8000"/>
    <n v="8000"/>
    <n v="0"/>
    <n v="0"/>
    <n v="2"/>
    <s v="24"/>
  </r>
  <r>
    <n v="220"/>
    <x v="4"/>
    <m/>
    <x v="33"/>
    <s v="INSPECCIÓN Y VIGILANCIA"/>
    <x v="14"/>
    <x v="6"/>
    <s v="21 INSPECCIÓN DE LUGARES QUE REQUIEREN LICENCIA O PERMISO"/>
    <m/>
    <m/>
    <s v="INSUMOS PARA LIMPIEZA DE SANITARIOS"/>
    <x v="0"/>
    <x v="17"/>
    <x v="49"/>
    <n v="120000"/>
    <n v="120000"/>
    <n v="12000"/>
    <n v="0"/>
    <n v="-108000"/>
    <n v="2"/>
    <s v="25"/>
  </r>
  <r>
    <n v="221"/>
    <x v="4"/>
    <m/>
    <x v="33"/>
    <s v="INSPECCIÓN Y VIGILANCIA"/>
    <x v="14"/>
    <x v="6"/>
    <s v="21 INSPECCIÓN DE LUGARES QUE REQUIEREN LICENCIA O PERMISO"/>
    <m/>
    <m/>
    <s v="UNIFORMES COMPLETOS PARA TODA LA SEMANA DEL PERSONAL OPERATIVO"/>
    <x v="0"/>
    <x v="6"/>
    <x v="76"/>
    <n v="500000"/>
    <n v="500000"/>
    <n v="300000"/>
    <n v="0"/>
    <n v="-200000"/>
    <n v="2"/>
    <s v="27"/>
  </r>
  <r>
    <n v="222"/>
    <x v="4"/>
    <m/>
    <x v="33"/>
    <s v="INSPECCIÓN Y VIGILANCIA"/>
    <x v="14"/>
    <x v="6"/>
    <s v="21 INSPECCIÓN DE LUGARES QUE REQUIEREN LICENCIA O PERMISO"/>
    <m/>
    <m/>
    <s v="PARA PERSONAL DE CONSTRUCCION, TECNICA Y HORARIOS ESPECIALES"/>
    <x v="0"/>
    <x v="6"/>
    <x v="51"/>
    <n v="180000"/>
    <n v="180000"/>
    <n v="90000"/>
    <n v="0"/>
    <n v="-90000"/>
    <n v="2"/>
    <s v="27"/>
  </r>
  <r>
    <n v="223"/>
    <x v="4"/>
    <m/>
    <x v="33"/>
    <s v="INSPECCIÓN Y VIGILANCIA"/>
    <x v="14"/>
    <x v="6"/>
    <s v="21 INSPECCIÓN DE LUGARES QUE REQUIEREN LICENCIA O PERMISO"/>
    <m/>
    <m/>
    <s v="MACUILAS PARA PERSONAL OPERATIVO DE LOS TRES TURNOS"/>
    <x v="0"/>
    <x v="6"/>
    <x v="52"/>
    <n v="50000"/>
    <n v="50000"/>
    <n v="5000"/>
    <n v="0"/>
    <n v="-45000"/>
    <n v="2"/>
    <s v="27"/>
  </r>
  <r>
    <n v="224"/>
    <x v="4"/>
    <m/>
    <x v="33"/>
    <s v="INSPECCIÓN Y VIGILANCIA"/>
    <x v="14"/>
    <x v="6"/>
    <s v="21 INSPECCIÓN DE LUGARES QUE REQUIEREN LICENCIA O PERMISO"/>
    <m/>
    <m/>
    <s v="CORTINAS PARA EDIFICIO Y OFICINAS"/>
    <x v="0"/>
    <x v="6"/>
    <x v="15"/>
    <n v="40000"/>
    <n v="40000"/>
    <n v="4000"/>
    <n v="0"/>
    <n v="-36000"/>
    <n v="2"/>
    <s v="27"/>
  </r>
  <r>
    <n v="225"/>
    <x v="4"/>
    <m/>
    <x v="33"/>
    <s v="INSPECCIÓN Y VIGILANCIA"/>
    <x v="14"/>
    <x v="6"/>
    <s v="21 INSPECCIÓN DE LUGARES QUE REQUIEREN LICENCIA O PERMISO"/>
    <m/>
    <m/>
    <s v="CONSERVACION DEL MOBILIARIOS DE OFICINA"/>
    <x v="0"/>
    <x v="3"/>
    <x v="5"/>
    <n v="25000"/>
    <n v="25000"/>
    <n v="2500"/>
    <n v="0"/>
    <n v="-22500"/>
    <n v="2"/>
    <s v="29"/>
  </r>
  <r>
    <n v="226"/>
    <x v="4"/>
    <m/>
    <x v="33"/>
    <s v="INSPECCIÓN Y VIGILANCIA"/>
    <x v="14"/>
    <x v="6"/>
    <s v="21 INSPECCIÓN DE LUGARES QUE REQUIEREN LICENCIA O PERMISO"/>
    <m/>
    <m/>
    <s v="CONSERVACION DEL EQUIPO DE COMPUTO"/>
    <x v="0"/>
    <x v="3"/>
    <x v="6"/>
    <n v="50000"/>
    <n v="50000"/>
    <n v="2500"/>
    <n v="0"/>
    <n v="-47500"/>
    <n v="2"/>
    <s v="29"/>
  </r>
  <r>
    <n v="227"/>
    <x v="4"/>
    <m/>
    <x v="33"/>
    <s v="INSPECCIÓN Y VIGILANCIA"/>
    <x v="14"/>
    <x v="6"/>
    <s v="21 INSPECCIÓN DE LUGARES QUE REQUIEREN LICENCIA O PERMISO"/>
    <m/>
    <m/>
    <s v="ACCESORIOS DEL PARQUE VEHICULAR"/>
    <x v="0"/>
    <x v="3"/>
    <x v="7"/>
    <n v="30000"/>
    <n v="30000"/>
    <n v="30000"/>
    <n v="0"/>
    <n v="0"/>
    <n v="2"/>
    <s v="29"/>
  </r>
  <r>
    <n v="228"/>
    <x v="4"/>
    <m/>
    <x v="33"/>
    <s v="INSPECCIÓN Y VIGILANCIA"/>
    <x v="14"/>
    <x v="6"/>
    <s v="21 INSPECCIÓN DE LUGARES QUE REQUIEREN LICENCIA O PERMISO"/>
    <m/>
    <m/>
    <s v="CONSERVACION CON REFACCIONES PARA EQUIPOS MENORES"/>
    <x v="0"/>
    <x v="3"/>
    <x v="55"/>
    <n v="15000"/>
    <n v="15000"/>
    <n v="1500"/>
    <n v="0"/>
    <n v="-13500"/>
    <n v="2"/>
    <s v="29"/>
  </r>
  <r>
    <n v="229"/>
    <x v="4"/>
    <m/>
    <x v="33"/>
    <s v="INSPECCIÓN Y VIGILANCIA"/>
    <x v="14"/>
    <x v="6"/>
    <s v="21 INSPECCIÓN DE LUGARES QUE REQUIEREN LICENCIA O PERMISO"/>
    <m/>
    <m/>
    <s v="CONTRATACION PAQUETE DE DATOS NUEVO SISTEMA DE INFRACCIONES"/>
    <x v="1"/>
    <x v="4"/>
    <x v="57"/>
    <n v="380000"/>
    <n v="380000"/>
    <n v="0"/>
    <n v="0"/>
    <n v="-380000"/>
    <n v="3"/>
    <s v="31"/>
  </r>
  <r>
    <n v="230"/>
    <x v="4"/>
    <m/>
    <x v="33"/>
    <s v="INSPECCIÓN Y VIGILANCIA"/>
    <x v="14"/>
    <x v="6"/>
    <s v="21 INSPECCIÓN DE LUGARES QUE REQUIEREN LICENCIA O PERMISO"/>
    <m/>
    <m/>
    <s v="EVENTOS ESPECIALES Y/O MASIVOS"/>
    <x v="1"/>
    <x v="7"/>
    <x v="75"/>
    <n v="50000"/>
    <n v="50000"/>
    <n v="50000"/>
    <n v="0"/>
    <n v="0"/>
    <n v="3"/>
    <s v="32"/>
  </r>
  <r>
    <n v="231"/>
    <x v="4"/>
    <m/>
    <x v="33"/>
    <s v="INSPECCIÓN Y VIGILANCIA"/>
    <x v="14"/>
    <x v="6"/>
    <s v="21 INSPECCIÓN DE LUGARES QUE REQUIEREN LICENCIA O PERMISO"/>
    <m/>
    <m/>
    <s v="FOTOCOPIADORAS FALTA EN AREA TECNICA Y JURIDICO"/>
    <x v="1"/>
    <x v="10"/>
    <x v="23"/>
    <n v="90000"/>
    <n v="90000"/>
    <n v="90000"/>
    <n v="0"/>
    <n v="0"/>
    <n v="3"/>
    <s v="33"/>
  </r>
  <r>
    <n v="232"/>
    <x v="4"/>
    <m/>
    <x v="33"/>
    <s v="INSPECCIÓN Y VIGILANCIA"/>
    <x v="14"/>
    <x v="6"/>
    <s v="21 INSPECCIÓN DE LUGARES QUE REQUIEREN LICENCIA O PERMISO"/>
    <m/>
    <m/>
    <s v="CAPACITACION ESPECIALIZADA EN AREA DE JURIDICO, CONSTRUCCION, TECNICA E INFORMATICA"/>
    <x v="1"/>
    <x v="10"/>
    <x v="24"/>
    <n v="320000"/>
    <n v="320000"/>
    <n v="320000"/>
    <n v="0"/>
    <n v="0"/>
    <n v="3"/>
    <s v="33"/>
  </r>
  <r>
    <n v="233"/>
    <x v="4"/>
    <m/>
    <x v="33"/>
    <s v="INSPECCIÓN Y VIGILANCIA"/>
    <x v="14"/>
    <x v="6"/>
    <s v="21 INSPECCIÓN DE LUGARES QUE REQUIEREN LICENCIA O PERMISO"/>
    <m/>
    <m/>
    <s v="RETIRO Y MANIOBRAS DE ANUNCIOS ESPECTACULARES, ANTENAS Y ESTRUCTURAS METALICAS"/>
    <x v="1"/>
    <x v="13"/>
    <x v="31"/>
    <n v="5000000"/>
    <n v="5000000"/>
    <n v="1000000"/>
    <n v="0"/>
    <n v="-4000000"/>
    <n v="3"/>
    <s v="34"/>
  </r>
  <r>
    <n v="234"/>
    <x v="4"/>
    <m/>
    <x v="33"/>
    <s v="INSPECCIÓN Y VIGILANCIA"/>
    <x v="14"/>
    <x v="6"/>
    <s v="21 INSPECCIÓN DE LUGARES QUE REQUIEREN LICENCIA O PERMISO"/>
    <m/>
    <m/>
    <s v="COMPUTADORAS E IMPRESORA A COLOR PARA CREDENCIALES DE INSPECTORES"/>
    <x v="2"/>
    <x v="9"/>
    <x v="33"/>
    <n v="150000"/>
    <n v="150000"/>
    <n v="0"/>
    <n v="0"/>
    <n v="-150000"/>
    <n v="5"/>
    <s v="51"/>
  </r>
  <r>
    <n v="235"/>
    <x v="4"/>
    <m/>
    <x v="33"/>
    <s v="INSPECCIÓN Y VIGILANCIA"/>
    <x v="14"/>
    <x v="6"/>
    <s v="21 INSPECCIÓN DE LUGARES QUE REQUIEREN LICENCIA O PERMISO"/>
    <m/>
    <m/>
    <s v="CCTV, ALARMA PARA EDIFICIO, ALMACENES Y AREA DE ESTACIONAMIENTO"/>
    <x v="2"/>
    <x v="9"/>
    <x v="20"/>
    <n v="80000"/>
    <n v="80000"/>
    <n v="0"/>
    <n v="0"/>
    <n v="-80000"/>
    <n v="5"/>
    <s v="51"/>
  </r>
  <r>
    <n v="236"/>
    <x v="4"/>
    <m/>
    <x v="33"/>
    <s v="INSPECCIÓN Y VIGILANCIA"/>
    <x v="14"/>
    <x v="6"/>
    <s v="21 INSPECCIÓN DE LUGARES QUE REQUIEREN LICENCIA O PERMISO"/>
    <m/>
    <m/>
    <s v="RESPALDO Y CARGA DE TRANSPORTE ELECTRICO"/>
    <x v="2"/>
    <x v="24"/>
    <x v="98"/>
    <n v="80000"/>
    <n v="80000"/>
    <n v="0"/>
    <n v="0"/>
    <n v="-80000"/>
    <n v="5"/>
    <s v="56"/>
  </r>
  <r>
    <n v="237"/>
    <x v="4"/>
    <m/>
    <x v="33"/>
    <s v="INSPECCIÓN Y VIGILANCIA"/>
    <x v="14"/>
    <x v="6"/>
    <s v="21 INSPECCIÓN DE LUGARES QUE REQUIEREN LICENCIA O PERMISO"/>
    <m/>
    <m/>
    <s v="SONOMETROS, TERMOMETROS LASER, EQUIPO PARA AREA DE CONSTRUCCION"/>
    <x v="2"/>
    <x v="24"/>
    <x v="73"/>
    <n v="45000"/>
    <n v="45000"/>
    <n v="0"/>
    <n v="0"/>
    <n v="-45000"/>
    <n v="5"/>
    <s v="56"/>
  </r>
  <r>
    <n v="238"/>
    <x v="4"/>
    <m/>
    <x v="33"/>
    <s v="INSPECCIÓN Y VIGILANCIA"/>
    <x v="14"/>
    <x v="6"/>
    <s v="21 INSPECCIÓN DE LUGARES QUE REQUIEREN LICENCIA O PERMISO"/>
    <m/>
    <m/>
    <s v="SISTEMA DE CONTROL DE INVENTARIOS Y ALMACENES (DECOMISOS) Y ACTAS"/>
    <x v="2"/>
    <x v="30"/>
    <x v="120"/>
    <n v="200000"/>
    <n v="200000"/>
    <n v="200000"/>
    <n v="0"/>
    <n v="0"/>
    <n v="5"/>
    <s v="59"/>
  </r>
  <r>
    <n v="239"/>
    <x v="4"/>
    <m/>
    <x v="33"/>
    <s v="INSPECCIÓN Y VIGILANCIA"/>
    <x v="14"/>
    <x v="6"/>
    <s v="21 INSPECCIÓN DE LUGARES QUE REQUIEREN LICENCIA O PERMISO"/>
    <m/>
    <m/>
    <s v="SISTEMA DE CONTROL DE INVENTARIOS Y ALMACENES (DECOMISOS) Y ACTAS"/>
    <x v="2"/>
    <x v="30"/>
    <x v="120"/>
    <n v="200000"/>
    <n v="200000"/>
    <n v="200000"/>
    <n v="0"/>
    <n v="0"/>
    <n v="5"/>
    <s v="59"/>
  </r>
  <r>
    <n v="916"/>
    <x v="9"/>
    <m/>
    <x v="34"/>
    <s v="ICOE"/>
    <x v="15"/>
    <x v="0"/>
    <s v="22 ACCESO AL MERCADO LABORAL"/>
    <m/>
    <m/>
    <s v="SE REQUIERE MATERIAL DE  PAPELERIA PARA EL INSTITUTO DE CAPACITACION Y OFERTA EDUCATIVA"/>
    <x v="0"/>
    <x v="0"/>
    <x v="0"/>
    <n v="30000"/>
    <n v="30000"/>
    <n v="12000"/>
    <n v="0"/>
    <n v="-18000"/>
    <n v="2"/>
    <s v="21"/>
  </r>
  <r>
    <n v="917"/>
    <x v="9"/>
    <m/>
    <x v="34"/>
    <s v="ICOE"/>
    <x v="15"/>
    <x v="0"/>
    <s v="22 ACCESO AL MERCADO LABORAL"/>
    <m/>
    <m/>
    <s v=" MATERIAL PARA DIFUSIÓN DEL PROGRAMA "/>
    <x v="1"/>
    <x v="10"/>
    <x v="23"/>
    <n v="5800"/>
    <n v="5800"/>
    <n v="1160"/>
    <n v="0"/>
    <n v="-4640"/>
    <n v="3"/>
    <s v="33"/>
  </r>
  <r>
    <n v="918"/>
    <x v="9"/>
    <m/>
    <x v="34"/>
    <s v="ICOE"/>
    <x v="15"/>
    <x v="0"/>
    <s v="22 ACCESO AL MERCADO LABORAL"/>
    <m/>
    <m/>
    <s v=" MATERIAL PARA DIFUSIÓN DEL PROGRAMA "/>
    <x v="1"/>
    <x v="10"/>
    <x v="23"/>
    <n v="11750"/>
    <n v="11750"/>
    <n v="2350"/>
    <n v="0"/>
    <n v="-9400"/>
    <n v="3"/>
    <s v="33"/>
  </r>
  <r>
    <n v="919"/>
    <x v="9"/>
    <m/>
    <x v="34"/>
    <s v="ICOE"/>
    <x v="15"/>
    <x v="0"/>
    <s v="22 ACCESO AL MERCADO LABORAL"/>
    <m/>
    <m/>
    <s v=" MATERIAL PARA DIFUSIÓN DEL PROGRAMA "/>
    <x v="1"/>
    <x v="10"/>
    <x v="23"/>
    <n v="92000"/>
    <n v="92000"/>
    <n v="18400"/>
    <n v="0"/>
    <n v="-73600"/>
    <n v="3"/>
    <s v="33"/>
  </r>
  <r>
    <n v="920"/>
    <x v="9"/>
    <m/>
    <x v="34"/>
    <s v="ICOE"/>
    <x v="15"/>
    <x v="0"/>
    <s v="22 ACCESO AL MERCADO LABORAL"/>
    <m/>
    <m/>
    <s v="MATERIAL PARA DIFUSION  DEL PROGRAMA"/>
    <x v="1"/>
    <x v="10"/>
    <x v="23"/>
    <n v="45000"/>
    <n v="45000"/>
    <n v="9000"/>
    <n v="0"/>
    <n v="-36000"/>
    <n v="3"/>
    <s v="33"/>
  </r>
  <r>
    <n v="921"/>
    <x v="9"/>
    <m/>
    <x v="34"/>
    <s v="ICOE"/>
    <x v="15"/>
    <x v="0"/>
    <s v="22 ACCESO AL MERCADO LABORAL"/>
    <m/>
    <m/>
    <s v=" MATERIAL PARA DIFUSIÓN DEL PROGRAMA "/>
    <x v="1"/>
    <x v="10"/>
    <x v="23"/>
    <n v="50000"/>
    <n v="50000"/>
    <n v="10000"/>
    <n v="0"/>
    <n v="-40000"/>
    <n v="3"/>
    <s v="33"/>
  </r>
  <r>
    <n v="922"/>
    <x v="9"/>
    <m/>
    <x v="34"/>
    <s v="ICOE"/>
    <x v="15"/>
    <x v="0"/>
    <s v="22 ACCESO AL MERCADO LABORAL"/>
    <m/>
    <m/>
    <s v=" REALIZACIÓN DE EVENTO PARA ENTREGA DE CONSTANCIAS Y CIERRE DEL PROGRAMA  "/>
    <x v="1"/>
    <x v="8"/>
    <x v="22"/>
    <n v="100000"/>
    <n v="100000"/>
    <n v="30000"/>
    <n v="0"/>
    <n v="-70000"/>
    <n v="3"/>
    <s v="38"/>
  </r>
  <r>
    <n v="923"/>
    <x v="9"/>
    <m/>
    <x v="34"/>
    <s v="ICOE"/>
    <x v="15"/>
    <x v="0"/>
    <s v="22 ACCESO AL MERCADO LABORAL"/>
    <m/>
    <m/>
    <s v=" REALIZACIÓN DE EVENTO PARA ENTREGA DE CONSTANCIAS Y CIERRE DE CAPACITACIONES "/>
    <x v="1"/>
    <x v="8"/>
    <x v="22"/>
    <n v="33000"/>
    <n v="33000"/>
    <n v="9900"/>
    <n v="0"/>
    <n v="-23100"/>
    <n v="3"/>
    <s v="38"/>
  </r>
  <r>
    <n v="924"/>
    <x v="9"/>
    <m/>
    <x v="34"/>
    <s v="ICOE"/>
    <x v="15"/>
    <x v="0"/>
    <s v="22 ACCESO AL MERCADO LABORAL"/>
    <m/>
    <m/>
    <s v=" REALIZACIÓN DE EVENTO PARA ENTREGA DE CONSTANCIAS Y CIERRE DEL PROGRAMA  "/>
    <x v="1"/>
    <x v="8"/>
    <x v="22"/>
    <n v="180000"/>
    <n v="180000"/>
    <n v="54000"/>
    <n v="0"/>
    <n v="-126000"/>
    <n v="3"/>
    <s v="38"/>
  </r>
  <r>
    <n v="925"/>
    <x v="9"/>
    <m/>
    <x v="34"/>
    <s v="ICOE"/>
    <x v="15"/>
    <x v="0"/>
    <s v="22 ACCESO AL MERCADO LABORAL"/>
    <m/>
    <m/>
    <s v=" REALIZACIÓN DE EVENTO PARA ENTREGA DE CONSTANCIAS Y CIERRE DEL PROGRAMA  "/>
    <x v="1"/>
    <x v="8"/>
    <x v="22"/>
    <n v="80000"/>
    <n v="80000"/>
    <n v="24000"/>
    <n v="0"/>
    <n v="-56000"/>
    <n v="3"/>
    <s v="38"/>
  </r>
  <r>
    <n v="926"/>
    <x v="9"/>
    <m/>
    <x v="34"/>
    <s v="ICOE"/>
    <x v="15"/>
    <x v="0"/>
    <s v="22 ACCESO AL MERCADO LABORAL"/>
    <m/>
    <m/>
    <s v=" PAGO DE CURSOS Y CAPACITACIONES A ASOCIACIONES CIVILES, INSTITUCIONES EDUCATIVAS Y  PERSONAS FISICAS  "/>
    <x v="3"/>
    <x v="37"/>
    <x v="144"/>
    <n v="1300000"/>
    <n v="1300000"/>
    <n v="1170000"/>
    <n v="0"/>
    <n v="-130000"/>
    <n v="4"/>
    <s v="41"/>
  </r>
  <r>
    <n v="927"/>
    <x v="9"/>
    <m/>
    <x v="34"/>
    <s v="ICOE"/>
    <x v="15"/>
    <x v="0"/>
    <s v="22 ACCESO AL MERCADO LABORAL"/>
    <m/>
    <m/>
    <s v="COMPRA DE CARTUCHOS PARA IMPRESIÓN DE CONSTANCIAS PARA LOS ALUMNOS QUE NO CUENTAN CON LOS MEDIOS PARA OBTNERLAS. "/>
    <x v="3"/>
    <x v="37"/>
    <x v="144"/>
    <n v="3408"/>
    <n v="3408"/>
    <n v="3067.2000000000003"/>
    <n v="0"/>
    <n v="-340.79999999999973"/>
    <n v="4"/>
    <s v="41"/>
  </r>
  <r>
    <n v="928"/>
    <x v="9"/>
    <m/>
    <x v="34"/>
    <s v="ICOE"/>
    <x v="15"/>
    <x v="0"/>
    <s v="22 ACCESO AL MERCADO LABORAL"/>
    <m/>
    <m/>
    <s v="COMPRA DE HOJAS TIPO OPALINA TAMAÑO CARTA PARA LOS ALUMNOS QUE NO CUENTAN CON MEDIOS ELECTRÓNICOS PARA LA IMPRESIÓN DE SU CONSTANCIA."/>
    <x v="3"/>
    <x v="37"/>
    <x v="144"/>
    <n v="16400"/>
    <n v="16400"/>
    <n v="14760"/>
    <n v="0"/>
    <n v="-1640"/>
    <n v="4"/>
    <s v="41"/>
  </r>
  <r>
    <n v="929"/>
    <x v="9"/>
    <m/>
    <x v="34"/>
    <s v="ICOE"/>
    <x v="15"/>
    <x v="0"/>
    <s v="22 ACCESO AL MERCADO LABORAL"/>
    <m/>
    <m/>
    <s v="C0MPRA DE PIZARRONES  BLANCOS   NECESARIO PARA EL DESARROLLO DEL CURSO _x000a_"/>
    <x v="3"/>
    <x v="37"/>
    <x v="144"/>
    <n v="5870"/>
    <n v="5870"/>
    <n v="5283"/>
    <n v="0"/>
    <n v="-587"/>
    <n v="4"/>
    <s v="41"/>
  </r>
  <r>
    <n v="930"/>
    <x v="9"/>
    <m/>
    <x v="34"/>
    <s v="ICOE"/>
    <x v="15"/>
    <x v="0"/>
    <s v="22 ACCESO AL MERCADO LABORAL"/>
    <m/>
    <m/>
    <s v="COMPRA DE MARCADORES PARA PIZARRÓN NECESARIO PARA EL DESARROLLO DEL CURSO _x000a_"/>
    <x v="3"/>
    <x v="37"/>
    <x v="144"/>
    <n v="6864"/>
    <n v="6864"/>
    <n v="6177.6"/>
    <n v="0"/>
    <n v="-686.39999999999964"/>
    <n v="4"/>
    <s v="41"/>
  </r>
  <r>
    <n v="931"/>
    <x v="9"/>
    <m/>
    <x v="34"/>
    <s v="ICOE"/>
    <x v="15"/>
    <x v="0"/>
    <s v="22 ACCESO AL MERCADO LABORAL"/>
    <m/>
    <m/>
    <s v="COMPRA DE PARRILLAS  ELÉCTRICAS NECESARIAS PARA EL DESARROLLO DEL CURSO _x000a_"/>
    <x v="3"/>
    <x v="37"/>
    <x v="144"/>
    <n v="5250"/>
    <n v="5250"/>
    <n v="4725"/>
    <n v="0"/>
    <n v="-525"/>
    <n v="4"/>
    <s v="41"/>
  </r>
  <r>
    <n v="932"/>
    <x v="9"/>
    <m/>
    <x v="34"/>
    <s v="ICOE"/>
    <x v="15"/>
    <x v="0"/>
    <s v="22 ACCESO AL MERCADO LABORAL"/>
    <m/>
    <m/>
    <s v="COMPRA DE CAMAS PARA CURSOS DE MASAJES NECESARIAS PARA EL DESARROLLO DEL CURSOS "/>
    <x v="3"/>
    <x v="37"/>
    <x v="144"/>
    <n v="45000"/>
    <n v="45000"/>
    <n v="40500"/>
    <n v="0"/>
    <n v="-4500"/>
    <n v="4"/>
    <s v="41"/>
  </r>
  <r>
    <n v="933"/>
    <x v="9"/>
    <m/>
    <x v="34"/>
    <s v="ICOE"/>
    <x v="15"/>
    <x v="0"/>
    <s v="22 ACCESO AL MERCADO LABORAL"/>
    <m/>
    <m/>
    <s v="COMPRA DE TABLONES NECESARIO PARA EL DESARROLLO DEL CURSO _x000a_"/>
    <x v="3"/>
    <x v="37"/>
    <x v="144"/>
    <n v="48000"/>
    <n v="48000"/>
    <n v="43200"/>
    <n v="0"/>
    <n v="-4800"/>
    <n v="4"/>
    <s v="41"/>
  </r>
  <r>
    <n v="934"/>
    <x v="9"/>
    <m/>
    <x v="34"/>
    <s v="ICOE"/>
    <x v="15"/>
    <x v="0"/>
    <s v="22 ACCESO AL MERCADO LABORAL"/>
    <m/>
    <m/>
    <s v="COMPRA DE SILLAS NECESARIO PARA EL DESARROLLO DEL CURSO _x000a_"/>
    <x v="3"/>
    <x v="37"/>
    <x v="144"/>
    <n v="18900"/>
    <n v="18900"/>
    <n v="17010"/>
    <n v="0"/>
    <n v="-1890"/>
    <n v="4"/>
    <s v="41"/>
  </r>
  <r>
    <n v="935"/>
    <x v="9"/>
    <m/>
    <x v="34"/>
    <s v="ICOE"/>
    <x v="15"/>
    <x v="0"/>
    <s v="22 ACCESO AL MERCADO LABORAL"/>
    <m/>
    <m/>
    <s v="COMPRA DE HORNO DE MICROONDAS MATERIAL  NECESARIO PARA EL DESARROLLO DEL CURSO "/>
    <x v="3"/>
    <x v="37"/>
    <x v="144"/>
    <n v="5000"/>
    <n v="5000"/>
    <n v="4500"/>
    <n v="0"/>
    <n v="-500"/>
    <n v="4"/>
    <s v="41"/>
  </r>
  <r>
    <n v="936"/>
    <x v="9"/>
    <m/>
    <x v="34"/>
    <s v="ICOE"/>
    <x v="15"/>
    <x v="0"/>
    <s v="22 ACCESO AL MERCADO LABORAL"/>
    <m/>
    <m/>
    <s v="COMPRA DE EXTENCIONES NECESARIAS  PARA EL DESARROLLO DEL CURSO _x000a_"/>
    <x v="3"/>
    <x v="37"/>
    <x v="144"/>
    <n v="2000"/>
    <n v="2000"/>
    <n v="1800"/>
    <n v="0"/>
    <n v="-200"/>
    <n v="4"/>
    <s v="41"/>
  </r>
  <r>
    <n v="937"/>
    <x v="9"/>
    <m/>
    <x v="34"/>
    <s v="ICOE"/>
    <x v="15"/>
    <x v="0"/>
    <s v="22 ACCESO AL MERCADO LABORAL"/>
    <m/>
    <m/>
    <s v="COMPRA DE TOLDOS NECESARIOS PARA EL DESARROLLO DEL CURSO "/>
    <x v="3"/>
    <x v="37"/>
    <x v="144"/>
    <n v="14800"/>
    <n v="14800"/>
    <n v="13320"/>
    <n v="0"/>
    <n v="-1480"/>
    <n v="4"/>
    <s v="41"/>
  </r>
  <r>
    <n v="938"/>
    <x v="9"/>
    <m/>
    <x v="34"/>
    <s v="ICOE"/>
    <x v="15"/>
    <x v="0"/>
    <s v="22 ACCESO AL MERCADO LABORAL"/>
    <m/>
    <m/>
    <s v=" PAGO DE BECAS A INSTITUCIONES EDUCATIVAS Y/O ASOCIACIONES CIVILES  "/>
    <x v="3"/>
    <x v="37"/>
    <x v="144"/>
    <n v="1400000"/>
    <n v="1400000"/>
    <n v="1260000"/>
    <n v="0"/>
    <n v="-140000"/>
    <n v="4"/>
    <s v="41"/>
  </r>
  <r>
    <n v="939"/>
    <x v="9"/>
    <m/>
    <x v="34"/>
    <s v="ICOE"/>
    <x v="15"/>
    <x v="0"/>
    <s v="22 ACCESO AL MERCADO LABORAL"/>
    <m/>
    <m/>
    <s v="COMPRA E ARTICULOS PROMOCIONALES"/>
    <x v="3"/>
    <x v="37"/>
    <x v="144"/>
    <n v="500000"/>
    <n v="500000"/>
    <n v="450000"/>
    <n v="0"/>
    <n v="-50000"/>
    <n v="4"/>
    <s v="41"/>
  </r>
  <r>
    <n v="940"/>
    <x v="9"/>
    <m/>
    <x v="34"/>
    <s v="ICOE"/>
    <x v="15"/>
    <x v="0"/>
    <s v="22 ACCESO AL MERCADO LABORAL"/>
    <m/>
    <m/>
    <s v=" PAGO A CAPACITACIÓNES PARA SERVIDORES PUBLICOS "/>
    <x v="3"/>
    <x v="37"/>
    <x v="144"/>
    <n v="1000000"/>
    <n v="1000000"/>
    <n v="900000"/>
    <n v="0"/>
    <n v="-100000"/>
    <n v="4"/>
    <s v="41"/>
  </r>
  <r>
    <n v="941"/>
    <x v="9"/>
    <m/>
    <x v="34"/>
    <s v="ICOE"/>
    <x v="15"/>
    <x v="0"/>
    <s v="22 ACCESO AL MERCADO LABORAL"/>
    <m/>
    <m/>
    <s v=" PAGO A CAPACITACIÓNES PARA SERVIDORES PUBLICOS "/>
    <x v="3"/>
    <x v="37"/>
    <x v="144"/>
    <n v="1300000"/>
    <n v="1300000"/>
    <n v="1170000"/>
    <n v="0"/>
    <n v="-130000"/>
    <n v="4"/>
    <s v="41"/>
  </r>
  <r>
    <n v="942"/>
    <x v="9"/>
    <m/>
    <x v="34"/>
    <s v="ICOE"/>
    <x v="15"/>
    <x v="0"/>
    <s v="22 ACCESO AL MERCADO LABORAL"/>
    <m/>
    <m/>
    <s v="CAPACITACION PARA JOVENES EN INNOVACION Y EMPRENDIMIENTO EN COLABORACION CON EL CUCEA"/>
    <x v="3"/>
    <x v="37"/>
    <x v="144"/>
    <n v="500000"/>
    <n v="500000"/>
    <n v="450000"/>
    <n v="0"/>
    <n v="-50000"/>
    <n v="4"/>
    <s v="41"/>
  </r>
  <r>
    <n v="943"/>
    <x v="9"/>
    <m/>
    <x v="34"/>
    <s v="ICOE"/>
    <x v="15"/>
    <x v="0"/>
    <s v="22 ACCESO AL MERCADO LABORAL"/>
    <m/>
    <m/>
    <s v=" PAGO DE BECAS A INSTITUCIONES EDUCATIVAS Y/O ASOCIACIONES CIVILES  "/>
    <x v="3"/>
    <x v="37"/>
    <x v="144"/>
    <n v="3000000"/>
    <n v="3000000"/>
    <n v="2700000"/>
    <n v="0"/>
    <n v="-300000"/>
    <n v="4"/>
    <s v="41"/>
  </r>
  <r>
    <n v="944"/>
    <x v="9"/>
    <m/>
    <x v="34"/>
    <s v="ICOE"/>
    <x v="15"/>
    <x v="0"/>
    <s v="22 ACCESO AL MERCADO LABORAL"/>
    <m/>
    <m/>
    <s v="OPERACIÓN Y MANTENIMIENTO DE PLATAFORMA EN LINEA"/>
    <x v="3"/>
    <x v="37"/>
    <x v="144"/>
    <n v="50000"/>
    <n v="50000"/>
    <n v="45000"/>
    <n v="0"/>
    <n v="-5000"/>
    <n v="4"/>
    <s v="41"/>
  </r>
  <r>
    <n v="945"/>
    <x v="9"/>
    <m/>
    <x v="34"/>
    <s v="ICOE"/>
    <x v="15"/>
    <x v="0"/>
    <s v="22 ACCESO AL MERCADO LABORAL"/>
    <m/>
    <m/>
    <s v=" PAGO A CAPACITACIÓNES PARA PERSONAL DE BIBLIOTECAS BASADO EN EL MODELO  EDUCATIVO FINLANDES "/>
    <x v="3"/>
    <x v="37"/>
    <x v="144"/>
    <n v="200000"/>
    <n v="200000"/>
    <n v="180000"/>
    <n v="0"/>
    <n v="-20000"/>
    <n v="4"/>
    <s v="41"/>
  </r>
  <r>
    <n v="946"/>
    <x v="9"/>
    <m/>
    <x v="34"/>
    <s v="ICOE"/>
    <x v="15"/>
    <x v="0"/>
    <s v="22 ACCESO AL MERCADO LABORAL"/>
    <m/>
    <m/>
    <s v=" PAGO A CAPACITACIÓNES PARA PERSONAL DE BIBLIOTECAS BASADO EN EL MODELO  EDUCATIVO FINLANDES "/>
    <x v="3"/>
    <x v="37"/>
    <x v="144"/>
    <n v="38000"/>
    <n v="38000"/>
    <n v="34200"/>
    <n v="0"/>
    <n v="-3800"/>
    <n v="4"/>
    <s v="41"/>
  </r>
  <r>
    <n v="947"/>
    <x v="9"/>
    <m/>
    <x v="34"/>
    <s v="ICOE"/>
    <x v="15"/>
    <x v="0"/>
    <s v="22 ACCESO AL MERCADO LABORAL"/>
    <m/>
    <m/>
    <s v="CONTRATACIÓN DE SERVICIOS PROFESIONALES EN MATERIA DE SOFTWARE (MANTENIMIENTO Y HOSTING) PARA LA PERMANENCIA DE LA PLATAFORMA DE INNOVACIÓN ABIERTA &quot;MIZAPOPAN&quot;"/>
    <x v="3"/>
    <x v="37"/>
    <x v="144"/>
    <n v="350000"/>
    <n v="350000"/>
    <n v="315000"/>
    <n v="0"/>
    <n v="-35000"/>
    <n v="4"/>
    <s v="41"/>
  </r>
  <r>
    <n v="948"/>
    <x v="9"/>
    <m/>
    <x v="34"/>
    <s v="ICOE"/>
    <x v="15"/>
    <x v="0"/>
    <s v="22 ACCESO AL MERCADO LABORAL"/>
    <m/>
    <m/>
    <s v="DISEÑO E IMPLEMENTACIÓN DE ESTRATEGIAS TERRITORIALES PARA EL POSICIONAMIENTO DE LA PLATAFORMA DE UNNOVACIÓN ABIERTA &quot;MIZAPOPAN&quot;"/>
    <x v="3"/>
    <x v="37"/>
    <x v="144"/>
    <n v="600000"/>
    <n v="600000"/>
    <n v="540000"/>
    <n v="0"/>
    <n v="-60000"/>
    <n v="4"/>
    <s v="41"/>
  </r>
  <r>
    <n v="949"/>
    <x v="9"/>
    <m/>
    <x v="34"/>
    <s v="ICOE"/>
    <x v="15"/>
    <x v="0"/>
    <s v="22 ACCESO AL MERCADO LABORAL"/>
    <m/>
    <m/>
    <s v="COMPRA Y ADAPTACIÓN DE BICILITECAS PARA EL PROYECTO DE &quot;BILIOBICIS&quot; PARA ACTIVACIONES INTINERANTES "/>
    <x v="3"/>
    <x v="37"/>
    <x v="144"/>
    <n v="32000"/>
    <n v="32000"/>
    <n v="28800"/>
    <n v="0"/>
    <n v="-3200"/>
    <n v="4"/>
    <s v="41"/>
  </r>
  <r>
    <n v="950"/>
    <x v="9"/>
    <m/>
    <x v="34"/>
    <s v="ICOE"/>
    <x v="15"/>
    <x v="0"/>
    <s v="22 ACCESO AL MERCADO LABORAL"/>
    <m/>
    <m/>
    <s v="EQUIPAMIENTO DE ESPACIOS EDUCATIVOS "/>
    <x v="3"/>
    <x v="37"/>
    <x v="144"/>
    <n v="27499.99"/>
    <n v="27499.99"/>
    <n v="24749.991000000002"/>
    <n v="0"/>
    <n v="-2749.9989999999998"/>
    <n v="4"/>
    <s v="41"/>
  </r>
  <r>
    <n v="951"/>
    <x v="9"/>
    <m/>
    <x v="34"/>
    <s v="ICOE"/>
    <x v="15"/>
    <x v="0"/>
    <s v="22 ACCESO AL MERCADO LABORAL"/>
    <m/>
    <m/>
    <s v="EQUIPAMIENTO DE ESPACIOS EDUCATIVOS "/>
    <x v="3"/>
    <x v="37"/>
    <x v="144"/>
    <n v="9000"/>
    <n v="9000"/>
    <n v="8100"/>
    <n v="0"/>
    <n v="-900"/>
    <n v="4"/>
    <s v="41"/>
  </r>
  <r>
    <n v="952"/>
    <x v="9"/>
    <m/>
    <x v="34"/>
    <s v="ICOE"/>
    <x v="15"/>
    <x v="0"/>
    <s v="22 ACCESO AL MERCADO LABORAL"/>
    <m/>
    <m/>
    <s v="EQUIPAMIENTO DE ESPACIOS EDUCATIVOS "/>
    <x v="3"/>
    <x v="37"/>
    <x v="144"/>
    <n v="9890"/>
    <n v="9890"/>
    <n v="8901"/>
    <n v="0"/>
    <n v="-989"/>
    <n v="4"/>
    <s v="41"/>
  </r>
  <r>
    <n v="953"/>
    <x v="9"/>
    <m/>
    <x v="34"/>
    <s v="ICOE"/>
    <x v="15"/>
    <x v="0"/>
    <s v="22 ACCESO AL MERCADO LABORAL"/>
    <m/>
    <m/>
    <s v="EQUIPAMIENTO DE ESPACIOS EDUCATIVOS "/>
    <x v="3"/>
    <x v="37"/>
    <x v="144"/>
    <n v="60000"/>
    <n v="60000"/>
    <n v="54000"/>
    <n v="0"/>
    <n v="-6000"/>
    <n v="4"/>
    <s v="41"/>
  </r>
  <r>
    <n v="954"/>
    <x v="9"/>
    <m/>
    <x v="34"/>
    <s v="ICOE"/>
    <x v="15"/>
    <x v="0"/>
    <s v="22 ACCESO AL MERCADO LABORAL"/>
    <m/>
    <m/>
    <s v="EQUIPAMIENTO DE ESPACIOS EDUCATIVOS "/>
    <x v="3"/>
    <x v="37"/>
    <x v="144"/>
    <n v="11250"/>
    <n v="11250"/>
    <n v="10125"/>
    <n v="0"/>
    <n v="-1125"/>
    <n v="4"/>
    <s v="41"/>
  </r>
  <r>
    <n v="955"/>
    <x v="9"/>
    <m/>
    <x v="34"/>
    <s v="ICOE"/>
    <x v="15"/>
    <x v="0"/>
    <s v="22 ACCESO AL MERCADO LABORAL"/>
    <m/>
    <m/>
    <s v="EQUIPAMIENTO DE ESPACIOS EDUCATIVOS "/>
    <x v="3"/>
    <x v="37"/>
    <x v="144"/>
    <n v="440000"/>
    <n v="440000"/>
    <n v="396000"/>
    <n v="0"/>
    <n v="-44000"/>
    <n v="4"/>
    <s v="41"/>
  </r>
  <r>
    <n v="956"/>
    <x v="9"/>
    <m/>
    <x v="34"/>
    <s v="ICOE"/>
    <x v="15"/>
    <x v="0"/>
    <s v="22 ACCESO AL MERCADO LABORAL"/>
    <m/>
    <m/>
    <s v="EQUIPAMIENTO DE ESPACIOS EDUCATIVOS "/>
    <x v="3"/>
    <x v="37"/>
    <x v="144"/>
    <n v="18000"/>
    <n v="18000"/>
    <n v="16200"/>
    <n v="0"/>
    <n v="-1800"/>
    <n v="4"/>
    <s v="41"/>
  </r>
  <r>
    <n v="957"/>
    <x v="9"/>
    <m/>
    <x v="34"/>
    <s v="ICOE"/>
    <x v="15"/>
    <x v="0"/>
    <s v="22 ACCESO AL MERCADO LABORAL"/>
    <m/>
    <m/>
    <s v="EQUIPAMIENTO DE ESPACIOS EDUCATIVOS "/>
    <x v="3"/>
    <x v="37"/>
    <x v="144"/>
    <n v="2240"/>
    <n v="2240"/>
    <n v="2016"/>
    <n v="0"/>
    <n v="-224"/>
    <n v="4"/>
    <s v="41"/>
  </r>
  <r>
    <n v="958"/>
    <x v="9"/>
    <m/>
    <x v="34"/>
    <s v="ICOE"/>
    <x v="15"/>
    <x v="0"/>
    <s v="22 ACCESO AL MERCADO LABORAL"/>
    <m/>
    <m/>
    <s v="EQUIPAMIENTO DE ESPACIOS EDUCATIVOS "/>
    <x v="3"/>
    <x v="37"/>
    <x v="144"/>
    <n v="13320"/>
    <n v="13320"/>
    <n v="11988"/>
    <n v="0"/>
    <n v="-1332"/>
    <n v="4"/>
    <s v="41"/>
  </r>
  <r>
    <n v="959"/>
    <x v="9"/>
    <m/>
    <x v="34"/>
    <s v="ICOE"/>
    <x v="15"/>
    <x v="0"/>
    <s v="22 ACCESO AL MERCADO LABORAL"/>
    <m/>
    <m/>
    <s v="EQUIPAMIENTO DE ESPACIOS EDUCATIVOS "/>
    <x v="3"/>
    <x v="37"/>
    <x v="144"/>
    <n v="15400"/>
    <n v="15400"/>
    <n v="13860"/>
    <n v="0"/>
    <n v="-1540"/>
    <n v="4"/>
    <s v="41"/>
  </r>
  <r>
    <n v="960"/>
    <x v="9"/>
    <m/>
    <x v="34"/>
    <s v="ICOE"/>
    <x v="15"/>
    <x v="0"/>
    <s v="22 ACCESO AL MERCADO LABORAL"/>
    <m/>
    <m/>
    <s v="EQUIPAMIENTO DE ESPACIOS EDUCATIVOS "/>
    <x v="3"/>
    <x v="37"/>
    <x v="144"/>
    <n v="32000"/>
    <n v="32000"/>
    <n v="28800"/>
    <n v="0"/>
    <n v="-3200"/>
    <n v="4"/>
    <s v="41"/>
  </r>
  <r>
    <n v="961"/>
    <x v="9"/>
    <m/>
    <x v="34"/>
    <s v="ICOE"/>
    <x v="15"/>
    <x v="0"/>
    <s v="22 ACCESO AL MERCADO LABORAL"/>
    <m/>
    <m/>
    <s v="EQUIPAMIENTO DE ESPACIOS EDUCATIVOS "/>
    <x v="3"/>
    <x v="37"/>
    <x v="144"/>
    <n v="4500"/>
    <n v="4500"/>
    <n v="4050"/>
    <n v="0"/>
    <n v="-450"/>
    <n v="4"/>
    <s v="41"/>
  </r>
  <r>
    <n v="962"/>
    <x v="9"/>
    <m/>
    <x v="34"/>
    <s v="ICOE"/>
    <x v="15"/>
    <x v="0"/>
    <s v="22 ACCESO AL MERCADO LABORAL"/>
    <m/>
    <m/>
    <s v="EQUIPAMIENTO DE ESPACIOS EDUCATIVOS "/>
    <x v="3"/>
    <x v="37"/>
    <x v="144"/>
    <n v="7750"/>
    <n v="7750"/>
    <n v="6975"/>
    <n v="0"/>
    <n v="-775"/>
    <n v="4"/>
    <s v="41"/>
  </r>
  <r>
    <n v="963"/>
    <x v="9"/>
    <m/>
    <x v="34"/>
    <s v="ICOE"/>
    <x v="15"/>
    <x v="0"/>
    <s v="22 ACCESO AL MERCADO LABORAL"/>
    <m/>
    <m/>
    <s v="EQUIPAMIENTO DE ESPACIOS EDUCATIVOS "/>
    <x v="3"/>
    <x v="37"/>
    <x v="144"/>
    <n v="8400"/>
    <n v="8400"/>
    <n v="7560"/>
    <n v="0"/>
    <n v="-840"/>
    <n v="4"/>
    <s v="41"/>
  </r>
  <r>
    <n v="964"/>
    <x v="9"/>
    <m/>
    <x v="34"/>
    <s v="ICOE"/>
    <x v="15"/>
    <x v="0"/>
    <s v="22 ACCESO AL MERCADO LABORAL"/>
    <m/>
    <m/>
    <s v="EQUIPAMIENTO DE ESPACIOS EDUCATIVOS "/>
    <x v="3"/>
    <x v="37"/>
    <x v="144"/>
    <n v="3296"/>
    <n v="3296"/>
    <n v="2966.4"/>
    <n v="0"/>
    <n v="-329.59999999999991"/>
    <n v="4"/>
    <s v="41"/>
  </r>
  <r>
    <n v="965"/>
    <x v="9"/>
    <m/>
    <x v="34"/>
    <s v="ICOE"/>
    <x v="15"/>
    <x v="0"/>
    <s v="22 ACCESO AL MERCADO LABORAL"/>
    <m/>
    <m/>
    <s v="EQUIPAMIENTO DE ESPACIOS EDUCATIVOS "/>
    <x v="3"/>
    <x v="37"/>
    <x v="144"/>
    <n v="12266"/>
    <n v="12266"/>
    <n v="11039.4"/>
    <n v="0"/>
    <n v="-1226.6000000000004"/>
    <n v="4"/>
    <s v="41"/>
  </r>
  <r>
    <n v="966"/>
    <x v="9"/>
    <m/>
    <x v="34"/>
    <s v="ICOE"/>
    <x v="15"/>
    <x v="0"/>
    <s v="22 ACCESO AL MERCADO LABORAL"/>
    <m/>
    <m/>
    <s v="EQUIPAMIENTO DE ESPACIOS EDUCATIVOS "/>
    <x v="3"/>
    <x v="37"/>
    <x v="144"/>
    <n v="55200"/>
    <n v="55200"/>
    <n v="49680"/>
    <n v="0"/>
    <n v="-5520"/>
    <n v="4"/>
    <s v="41"/>
  </r>
  <r>
    <n v="967"/>
    <x v="9"/>
    <m/>
    <x v="34"/>
    <s v="ICOE"/>
    <x v="15"/>
    <x v="0"/>
    <s v="22 ACCESO AL MERCADO LABORAL"/>
    <m/>
    <m/>
    <s v="EQUIPAMIENTO DE ESPACIOS EDUCATIVOS "/>
    <x v="3"/>
    <x v="37"/>
    <x v="144"/>
    <n v="54000"/>
    <n v="54000"/>
    <n v="48600"/>
    <n v="0"/>
    <n v="-5400"/>
    <n v="4"/>
    <s v="41"/>
  </r>
  <r>
    <n v="968"/>
    <x v="9"/>
    <m/>
    <x v="34"/>
    <s v="ICOE"/>
    <x v="15"/>
    <x v="0"/>
    <s v="22 ACCESO AL MERCADO LABORAL"/>
    <m/>
    <m/>
    <s v="EQUIPAMIENTO DE ESPACIOS EDUCATIVOS "/>
    <x v="3"/>
    <x v="37"/>
    <x v="144"/>
    <n v="2250"/>
    <n v="2250"/>
    <n v="2025"/>
    <n v="0"/>
    <n v="-225"/>
    <n v="4"/>
    <s v="41"/>
  </r>
  <r>
    <n v="969"/>
    <x v="9"/>
    <m/>
    <x v="34"/>
    <s v="ICOE"/>
    <x v="15"/>
    <x v="0"/>
    <s v="22 ACCESO AL MERCADO LABORAL"/>
    <m/>
    <m/>
    <s v="EQUIPAMIENTO DE ESPACIOS EDUCATIVOS "/>
    <x v="3"/>
    <x v="37"/>
    <x v="144"/>
    <n v="60000"/>
    <n v="60000"/>
    <n v="54000"/>
    <n v="0"/>
    <n v="-6000"/>
    <n v="4"/>
    <s v="41"/>
  </r>
  <r>
    <n v="970"/>
    <x v="9"/>
    <m/>
    <x v="34"/>
    <s v="ICOE"/>
    <x v="15"/>
    <x v="0"/>
    <s v="22 ACCESO AL MERCADO LABORAL"/>
    <m/>
    <m/>
    <s v="EQUIPAMIENTO DE ESPACIOS EDUCATIVOS "/>
    <x v="3"/>
    <x v="37"/>
    <x v="144"/>
    <n v="57600"/>
    <n v="57600"/>
    <n v="51840"/>
    <n v="0"/>
    <n v="-5760"/>
    <n v="4"/>
    <s v="41"/>
  </r>
  <r>
    <n v="971"/>
    <x v="9"/>
    <m/>
    <x v="34"/>
    <s v="ICOE"/>
    <x v="15"/>
    <x v="0"/>
    <s v="22 ACCESO AL MERCADO LABORAL"/>
    <m/>
    <m/>
    <s v="EQUIPAMIENTO DE ESPACIOS EDUCATIVOS "/>
    <x v="3"/>
    <x v="37"/>
    <x v="144"/>
    <n v="84000"/>
    <n v="84000"/>
    <n v="75600"/>
    <n v="0"/>
    <n v="-8400"/>
    <n v="4"/>
    <s v="41"/>
  </r>
  <r>
    <n v="972"/>
    <x v="9"/>
    <m/>
    <x v="34"/>
    <s v="ICOE"/>
    <x v="15"/>
    <x v="0"/>
    <s v="22 ACCESO AL MERCADO LABORAL"/>
    <m/>
    <m/>
    <s v="EQUIPAMIENTO DE ESPACIOS EDUCATIVOS "/>
    <x v="3"/>
    <x v="37"/>
    <x v="144"/>
    <n v="58000"/>
    <n v="58000"/>
    <n v="52200"/>
    <n v="0"/>
    <n v="-5800"/>
    <n v="4"/>
    <s v="41"/>
  </r>
  <r>
    <n v="973"/>
    <x v="9"/>
    <m/>
    <x v="34"/>
    <s v="ICOE"/>
    <x v="15"/>
    <x v="0"/>
    <s v="22 ACCESO AL MERCADO LABORAL"/>
    <m/>
    <m/>
    <s v="EQUIPAMIENTO DE ESPACIOS EDUCATIVOS "/>
    <x v="3"/>
    <x v="37"/>
    <x v="144"/>
    <n v="25130"/>
    <n v="25130"/>
    <n v="22617"/>
    <n v="0"/>
    <n v="-2513"/>
    <n v="4"/>
    <s v="41"/>
  </r>
  <r>
    <n v="974"/>
    <x v="9"/>
    <m/>
    <x v="34"/>
    <s v="ICOE"/>
    <x v="15"/>
    <x v="0"/>
    <s v="22 ACCESO AL MERCADO LABORAL"/>
    <m/>
    <m/>
    <s v="EQUIPAMIENTO DE ESPACIOS EDUCATIVOS "/>
    <x v="3"/>
    <x v="37"/>
    <x v="144"/>
    <n v="180000"/>
    <n v="180000"/>
    <n v="162000"/>
    <n v="0"/>
    <n v="-18000"/>
    <n v="4"/>
    <s v="41"/>
  </r>
  <r>
    <n v="975"/>
    <x v="9"/>
    <m/>
    <x v="34"/>
    <s v="ICOE"/>
    <x v="15"/>
    <x v="0"/>
    <s v="22 ACCESO AL MERCADO LABORAL"/>
    <m/>
    <m/>
    <s v="EQUIPAMIENTO DE ESPACIOS EDUCATIVOS "/>
    <x v="3"/>
    <x v="37"/>
    <x v="144"/>
    <n v="90000"/>
    <n v="90000"/>
    <n v="81000"/>
    <n v="0"/>
    <n v="-9000"/>
    <n v="4"/>
    <s v="41"/>
  </r>
  <r>
    <n v="976"/>
    <x v="9"/>
    <m/>
    <x v="34"/>
    <s v="ICOE"/>
    <x v="15"/>
    <x v="0"/>
    <s v="22 ACCESO AL MERCADO LABORAL"/>
    <m/>
    <m/>
    <s v="EQUIPAMIENTO DE ESPACIOS EDUCATIVOS "/>
    <x v="3"/>
    <x v="37"/>
    <x v="144"/>
    <n v="80000"/>
    <n v="80000"/>
    <n v="72000"/>
    <n v="0"/>
    <n v="-8000"/>
    <n v="4"/>
    <s v="41"/>
  </r>
  <r>
    <n v="977"/>
    <x v="9"/>
    <m/>
    <x v="34"/>
    <s v="ICOE"/>
    <x v="15"/>
    <x v="0"/>
    <s v="22 ACCESO AL MERCADO LABORAL"/>
    <m/>
    <m/>
    <s v="EQUIPAMIENTO DE ESPACIOS EDUCATIVOS "/>
    <x v="3"/>
    <x v="37"/>
    <x v="144"/>
    <n v="72200"/>
    <n v="72200"/>
    <n v="64980"/>
    <n v="0"/>
    <n v="-7220"/>
    <n v="4"/>
    <s v="41"/>
  </r>
  <r>
    <n v="978"/>
    <x v="9"/>
    <m/>
    <x v="34"/>
    <s v="ICOE"/>
    <x v="15"/>
    <x v="0"/>
    <s v="22 ACCESO AL MERCADO LABORAL"/>
    <m/>
    <m/>
    <s v="EQUIPAMIENTO DE ESPACIOS EDUCATIVOS "/>
    <x v="3"/>
    <x v="37"/>
    <x v="144"/>
    <n v="11945"/>
    <n v="11945"/>
    <n v="10750.5"/>
    <n v="0"/>
    <n v="-1194.5"/>
    <n v="4"/>
    <s v="41"/>
  </r>
  <r>
    <n v="979"/>
    <x v="9"/>
    <m/>
    <x v="34"/>
    <s v="ICOE"/>
    <x v="15"/>
    <x v="0"/>
    <s v="22 ACCESO AL MERCADO LABORAL"/>
    <m/>
    <m/>
    <s v="EQUIPAMIENTO DE ESPACIOS EDUCATIVOS "/>
    <x v="3"/>
    <x v="37"/>
    <x v="144"/>
    <n v="1500000"/>
    <n v="1500000"/>
    <n v="1350000"/>
    <n v="0"/>
    <n v="-150000"/>
    <n v="4"/>
    <s v="41"/>
  </r>
  <r>
    <n v="980"/>
    <x v="9"/>
    <m/>
    <x v="34"/>
    <s v="ICOE"/>
    <x v="15"/>
    <x v="0"/>
    <s v="22 ACCESO AL MERCADO LABORAL"/>
    <m/>
    <m/>
    <s v="EQUIPAMIENTO DE ESPACIOS EDUCATIVOS "/>
    <x v="3"/>
    <x v="37"/>
    <x v="144"/>
    <n v="320000"/>
    <n v="320000"/>
    <n v="288000"/>
    <n v="0"/>
    <n v="-32000"/>
    <n v="4"/>
    <s v="41"/>
  </r>
  <r>
    <n v="981"/>
    <x v="9"/>
    <m/>
    <x v="34"/>
    <s v="ICOE"/>
    <x v="15"/>
    <x v="0"/>
    <s v="22 ACCESO AL MERCADO LABORAL"/>
    <m/>
    <m/>
    <s v="EQUIPAMIENTO DE ESPACIOS EDUCATIVOS "/>
    <x v="3"/>
    <x v="37"/>
    <x v="144"/>
    <n v="200000"/>
    <n v="200000"/>
    <n v="180000"/>
    <n v="0"/>
    <n v="-20000"/>
    <n v="4"/>
    <s v="41"/>
  </r>
  <r>
    <n v="982"/>
    <x v="9"/>
    <m/>
    <x v="34"/>
    <s v="ICOE"/>
    <x v="15"/>
    <x v="0"/>
    <s v="22 ACCESO AL MERCADO LABORAL"/>
    <m/>
    <m/>
    <s v="EQUIPAMIENTO DE ESPACIOS EDUCATIVOS "/>
    <x v="3"/>
    <x v="37"/>
    <x v="144"/>
    <n v="10450"/>
    <n v="10450"/>
    <n v="9405"/>
    <n v="0"/>
    <n v="-1045"/>
    <n v="4"/>
    <s v="41"/>
  </r>
  <r>
    <n v="983"/>
    <x v="9"/>
    <m/>
    <x v="34"/>
    <s v="ICOE"/>
    <x v="15"/>
    <x v="0"/>
    <s v="22 ACCESO AL MERCADO LABORAL"/>
    <m/>
    <m/>
    <s v="EQUIPAMIENTO DE ESPACIOS EDUCATIVOS "/>
    <x v="3"/>
    <x v="37"/>
    <x v="144"/>
    <n v="500000"/>
    <n v="500000"/>
    <n v="450000"/>
    <n v="0"/>
    <n v="-50000"/>
    <n v="4"/>
    <s v="41"/>
  </r>
  <r>
    <n v="984"/>
    <x v="9"/>
    <m/>
    <x v="34"/>
    <s v="ICOE"/>
    <x v="15"/>
    <x v="0"/>
    <s v="22 ACCESO AL MERCADO LABORAL"/>
    <m/>
    <m/>
    <s v="IMPRESIÓN DE DIPLOMAS Y RECONOCIMIENTOS PARA CURSOS DE ACADEMIAS Y BILIOTECAS MUNICIPALES"/>
    <x v="3"/>
    <x v="37"/>
    <x v="144"/>
    <n v="14000"/>
    <n v="14000"/>
    <n v="12600"/>
    <n v="0"/>
    <n v="-1400"/>
    <n v="4"/>
    <s v="41"/>
  </r>
  <r>
    <n v="985"/>
    <x v="9"/>
    <m/>
    <x v="34"/>
    <s v="ICOE"/>
    <x v="15"/>
    <x v="0"/>
    <s v="22 ACCESO AL MERCADO LABORAL"/>
    <m/>
    <m/>
    <s v="IMPRESIÓN DE DIPLOMAS Y RECONOCIMIENTOS PARA CURSOS DE ACADEMIAS Y BILIOTECAS MUNICIPALES"/>
    <x v="3"/>
    <x v="37"/>
    <x v="144"/>
    <n v="16400"/>
    <n v="16400"/>
    <n v="14760"/>
    <n v="0"/>
    <n v="-1640"/>
    <n v="4"/>
    <s v="41"/>
  </r>
  <r>
    <n v="986"/>
    <x v="9"/>
    <m/>
    <x v="34"/>
    <s v="ICOE"/>
    <x v="15"/>
    <x v="0"/>
    <s v="22 ACCESO AL MERCADO LABORAL"/>
    <m/>
    <m/>
    <s v="MATERIAL DE LIMPIEZA PARA LAS 14 ACADEMIAS Y 19 BIBLIOTECAS "/>
    <x v="3"/>
    <x v="37"/>
    <x v="144"/>
    <n v="30240"/>
    <n v="30240"/>
    <n v="27216"/>
    <n v="0"/>
    <n v="-3024"/>
    <n v="4"/>
    <s v="41"/>
  </r>
  <r>
    <n v="987"/>
    <x v="9"/>
    <m/>
    <x v="34"/>
    <s v="ICOE"/>
    <x v="15"/>
    <x v="0"/>
    <s v="22 ACCESO AL MERCADO LABORAL"/>
    <m/>
    <m/>
    <s v="MANTENIMIENTO Y REHABILITACIÓN DE 7 ACADEMIAS MUNICIPALES "/>
    <x v="3"/>
    <x v="37"/>
    <x v="144"/>
    <n v="1000000"/>
    <n v="1000000"/>
    <n v="900000"/>
    <n v="0"/>
    <n v="-100000"/>
    <n v="4"/>
    <s v="41"/>
  </r>
  <r>
    <n v="988"/>
    <x v="9"/>
    <m/>
    <x v="34"/>
    <s v="ICOE"/>
    <x v="15"/>
    <x v="0"/>
    <s v="22 ACCESO AL MERCADO LABORAL"/>
    <m/>
    <m/>
    <s v="MANTENIMIENTO Y REHABILITACIÓN DE 19 BIBLIOTECAS MUNICIPALES"/>
    <x v="3"/>
    <x v="37"/>
    <x v="144"/>
    <n v="2500000"/>
    <n v="2500000"/>
    <n v="2250000"/>
    <n v="0"/>
    <n v="-250000"/>
    <n v="4"/>
    <s v="41"/>
  </r>
  <r>
    <n v="989"/>
    <x v="9"/>
    <m/>
    <x v="34"/>
    <s v="ICOE"/>
    <x v="15"/>
    <x v="0"/>
    <s v="22 ACCESO AL MERCADO LABORAL"/>
    <m/>
    <m/>
    <s v="IMPLEMENTACIÓN DE CURSOS DE CAPACITACIÓN EN ACADEMIAS MUNICIPALES PARA NIÑOS Y JOVENES"/>
    <x v="3"/>
    <x v="37"/>
    <x v="144"/>
    <n v="600000"/>
    <n v="600000"/>
    <n v="540000"/>
    <n v="0"/>
    <n v="-60000"/>
    <n v="4"/>
    <s v="41"/>
  </r>
  <r>
    <n v="990"/>
    <x v="9"/>
    <m/>
    <x v="34"/>
    <s v="ICOE"/>
    <x v="15"/>
    <x v="0"/>
    <s v="22 ACCESO AL MERCADO LABORAL"/>
    <m/>
    <m/>
    <s v="SE REQUIERE PARA LA PROYECCIÓN DEL MATERIAL DIDÁCTICO DE LOS EXPOSITORES DURANTE LAS CAPACITACIONES, COMO INSTRUMENTO PEDAGÓGICO PARA TRANSMITIR LA INFORMACIÓN DE MANERA VISUAL"/>
    <x v="2"/>
    <x v="12"/>
    <x v="108"/>
    <n v="15000"/>
    <n v="15000"/>
    <n v="15000"/>
    <n v="0"/>
    <n v="0"/>
    <n v="5"/>
    <s v="52"/>
  </r>
  <r>
    <n v="893"/>
    <x v="9"/>
    <m/>
    <x v="35"/>
    <s v="GESTIÓN DE PROGRAMAS SOCIALES ESTATALES Y MUNICIPALES"/>
    <x v="15"/>
    <x v="0"/>
    <s v="23 COMBATE A LA DESIGUALDAD"/>
    <m/>
    <m/>
    <s v="LA PARTICIPACIÓN MUNICIPAL CON EL GOBIERNO DEL ESTADO TIENE COMO OBJETO BUSCAR LA COHESION SOCIAL, MENDIANTE EL IMPULSO A LOS PROYECTOS DE MANERA CONJUNTA DONDE LOS PLANTEAMIENTOS DE CONTROL, SEGUIMIENTO Y FISCALIZACIÓN PERMITA UN MANEJO CLARO, TRANSPARENTE, EFICAZ Y EFICIENTE DE LOS MISMOS."/>
    <x v="3"/>
    <x v="38"/>
    <x v="145"/>
    <n v="250000"/>
    <n v="250000"/>
    <n v="250000"/>
    <n v="0"/>
    <n v="0"/>
    <n v="4"/>
    <s v="42"/>
  </r>
  <r>
    <n v="894"/>
    <x v="9"/>
    <m/>
    <x v="35"/>
    <s v="GESTIÓN DE PROGRAMAS SOCIALES ESTATALES Y MUNICIPALES"/>
    <x v="15"/>
    <x v="0"/>
    <s v="23 COMBATE A LA DESIGUALDAD"/>
    <m/>
    <m/>
    <s v="DISPONER DE RECURSOS DONDE LA PARTICIPACIÓN MUNICIPAL SEA INDISPENSABLE PARA LA OPERACIÓN Y ACCESO A FONDOS FEDERALES MEDIANTE PLANTEAMIENTOS DE CONTROL, SEGUIMIENTO Y REGLAS DE OPERACIÓN DE LOS PROGRAMAS DEL RAMO FEDERAL, QUE PERMITAN ACCEDER A APOYOS A LOS CIUDADANOS DE ZAPOPAN"/>
    <x v="3"/>
    <x v="38"/>
    <x v="145"/>
    <n v="250000"/>
    <n v="250000"/>
    <n v="0"/>
    <n v="0"/>
    <n v="-250000"/>
    <n v="4"/>
    <s v="42"/>
  </r>
  <r>
    <n v="991"/>
    <x v="9"/>
    <m/>
    <x v="36"/>
    <s v="PROGRAMAS SOCIALES MUNICIPALES"/>
    <x v="15"/>
    <x v="0"/>
    <s v="23 COMBATE A LA DESIGUALDAD"/>
    <m/>
    <m/>
    <s v="PAPELERIA NECESARIA PARA TODAS LAS AREAS DE LA DIRECCIÓN "/>
    <x v="0"/>
    <x v="0"/>
    <x v="0"/>
    <n v="100000"/>
    <n v="100000"/>
    <n v="40000"/>
    <n v="0"/>
    <n v="-60000"/>
    <n v="2"/>
    <s v="21"/>
  </r>
  <r>
    <n v="992"/>
    <x v="9"/>
    <m/>
    <x v="36"/>
    <s v="PROGRAMAS SOCIALES MUNICIPALES"/>
    <x v="15"/>
    <x v="0"/>
    <s v="23 COMBATE A LA DESIGUALDAD"/>
    <m/>
    <m/>
    <s v="PROPORCIONAR A LOS USUARIOS LAS HERRAMIENTAS NECESARIAS , PARA PODER BRINDAR EL MEJOR SERVICIO POSIBLE A LA CIUDADANÍA"/>
    <x v="0"/>
    <x v="0"/>
    <x v="0"/>
    <n v="65000"/>
    <n v="65000"/>
    <n v="26000"/>
    <n v="0"/>
    <n v="-39000"/>
    <n v="2"/>
    <s v="21"/>
  </r>
  <r>
    <n v="993"/>
    <x v="9"/>
    <m/>
    <x v="36"/>
    <s v="PROGRAMAS SOCIALES MUNICIPALES"/>
    <x v="15"/>
    <x v="0"/>
    <s v="23 COMBATE A LA DESIGUALDAD"/>
    <m/>
    <m/>
    <s v="PAPELERÍA BÁSICA PARA EL FUNCIONAMIENTO DEL PROGRAMA (MATERIAL PARA OPERATIVO)"/>
    <x v="0"/>
    <x v="0"/>
    <x v="0"/>
    <n v="95000"/>
    <n v="95000"/>
    <n v="38000"/>
    <n v="0"/>
    <n v="-57000"/>
    <n v="2"/>
    <s v="21"/>
  </r>
  <r>
    <n v="994"/>
    <x v="9"/>
    <m/>
    <x v="36"/>
    <s v="PROGRAMAS SOCIALES MUNICIPALES"/>
    <x v="15"/>
    <x v="0"/>
    <s v="23 COMBATE A LA DESIGUALDAD"/>
    <m/>
    <m/>
    <s v="PAPELERÍA BÁSICA PARA EL FUNCIONAMIENTO DEL PROGRAMA"/>
    <x v="0"/>
    <x v="0"/>
    <x v="0"/>
    <n v="150000"/>
    <n v="150000"/>
    <n v="60000"/>
    <n v="0"/>
    <n v="-90000"/>
    <n v="2"/>
    <s v="21"/>
  </r>
  <r>
    <n v="995"/>
    <x v="9"/>
    <m/>
    <x v="36"/>
    <s v="PROGRAMAS SOCIALES MUNICIPALES"/>
    <x v="15"/>
    <x v="0"/>
    <s v="23 COMBATE A LA DESIGUALDAD"/>
    <m/>
    <m/>
    <s v="EQUIPO DE PROCESAMIENTO Y ALMACENAMIENTO DE INFORMACION DEL MUNICIPIO"/>
    <x v="0"/>
    <x v="0"/>
    <x v="1"/>
    <n v="25000"/>
    <n v="25000"/>
    <n v="20000"/>
    <n v="0"/>
    <n v="-5000"/>
    <n v="2"/>
    <s v="21"/>
  </r>
  <r>
    <n v="996"/>
    <x v="9"/>
    <m/>
    <x v="36"/>
    <s v="PROGRAMAS SOCIALES MUNICIPALES"/>
    <x v="15"/>
    <x v="0"/>
    <s v="23 COMBATE A LA DESIGUALDAD"/>
    <m/>
    <m/>
    <s v="DAR A CONOCER Y AGRADECER POR EL APOYO A 800 AUTORIDADES DEL SISTEMA DE EDUCACIÓN PÚBLICA DE NIVEL PREESCOLAR, PRIMARIA Y SECUNDARIA"/>
    <x v="0"/>
    <x v="0"/>
    <x v="1"/>
    <n v="173548.76"/>
    <n v="173548.76"/>
    <n v="138839.008"/>
    <n v="0"/>
    <n v="-34709.752000000008"/>
    <n v="2"/>
    <s v="21"/>
  </r>
  <r>
    <n v="997"/>
    <x v="9"/>
    <m/>
    <x v="36"/>
    <s v="PROGRAMAS SOCIALES MUNICIPALES"/>
    <x v="15"/>
    <x v="0"/>
    <s v="23 COMBATE A LA DESIGUALDAD"/>
    <m/>
    <m/>
    <s v="DAR IMAGEN Y SENTIDO DE PERTENENCIA AL EQUIPO, ASI COMO TRANSMITIR SEGURIDAD Y CONFIANZA A LOS DIRECTIVOS Y PADRES EN LAS ESCUELAS CON PERSONAL UNIFORMADO QUE LE IDENTIFIQUE COMO PARTE DEL PROGRAMA "/>
    <x v="0"/>
    <x v="0"/>
    <x v="11"/>
    <n v="15000"/>
    <n v="15000"/>
    <n v="4500"/>
    <n v="0"/>
    <n v="-10500"/>
    <n v="2"/>
    <s v="21"/>
  </r>
  <r>
    <n v="998"/>
    <x v="9"/>
    <m/>
    <x v="36"/>
    <s v="PROGRAMAS SOCIALES MUNICIPALES"/>
    <x v="15"/>
    <x v="0"/>
    <s v="23 COMBATE A LA DESIGUALDAD"/>
    <m/>
    <m/>
    <s v="PARA EL MANTENIMIENTO DE LAS OFICNAS DE TODAS LAS AREAS DE LA DIRECCIÓN "/>
    <x v="0"/>
    <x v="0"/>
    <x v="38"/>
    <n v="100000"/>
    <n v="100000"/>
    <n v="20000"/>
    <n v="0"/>
    <n v="-80000"/>
    <n v="2"/>
    <s v="21"/>
  </r>
  <r>
    <n v="999"/>
    <x v="9"/>
    <m/>
    <x v="36"/>
    <s v="PROGRAMAS SOCIALES MUNICIPALES"/>
    <x v="15"/>
    <x v="0"/>
    <s v="23 COMBATE A LA DESIGUALDAD"/>
    <m/>
    <m/>
    <s v="PARA CUMPLIR CON LOS OBJETIVOS Y METAS PLANTEADOS EN EL PROGRAMA ZAPOPAN MI COLONIA"/>
    <x v="0"/>
    <x v="2"/>
    <x v="42"/>
    <n v="200000"/>
    <n v="200000"/>
    <n v="20000"/>
    <n v="0"/>
    <n v="-180000"/>
    <n v="2"/>
    <s v="24"/>
  </r>
  <r>
    <n v="1000"/>
    <x v="9"/>
    <m/>
    <x v="36"/>
    <s v="PROGRAMAS SOCIALES MUNICIPALES"/>
    <x v="15"/>
    <x v="0"/>
    <s v="23 COMBATE A LA DESIGUALDAD"/>
    <m/>
    <m/>
    <s v="PARA CUMPLIR CON LOS OBJETIVOS Y METAS PLANTEADOS EN EL PROGRAMA ZAPOPAN MI COLONIA"/>
    <x v="0"/>
    <x v="2"/>
    <x v="43"/>
    <n v="10000"/>
    <n v="10000"/>
    <n v="10000"/>
    <n v="0"/>
    <n v="0"/>
    <n v="2"/>
    <s v="24"/>
  </r>
  <r>
    <n v="1001"/>
    <x v="9"/>
    <m/>
    <x v="36"/>
    <s v="PROGRAMAS SOCIALES MUNICIPALES"/>
    <x v="15"/>
    <x v="0"/>
    <s v="23 COMBATE A LA DESIGUALDAD"/>
    <m/>
    <m/>
    <s v="HERRAMIENTA NECESARIA PARA LA INSTALACIÓN DE LONAS INFORMATIVAS"/>
    <x v="0"/>
    <x v="2"/>
    <x v="13"/>
    <n v="5000"/>
    <n v="5000"/>
    <n v="5000"/>
    <n v="0"/>
    <n v="0"/>
    <n v="2"/>
    <s v="24"/>
  </r>
  <r>
    <n v="1002"/>
    <x v="9"/>
    <m/>
    <x v="36"/>
    <s v="PROGRAMAS SOCIALES MUNICIPALES"/>
    <x v="15"/>
    <x v="0"/>
    <s v="23 COMBATE A LA DESIGUALDAD"/>
    <m/>
    <m/>
    <s v=" RESCATE DE ESPACIOS PÚBLICOS POR MEDIO DEL ARTE URBANO"/>
    <x v="0"/>
    <x v="2"/>
    <x v="14"/>
    <n v="4000000"/>
    <n v="4000000"/>
    <n v="1200000"/>
    <n v="0"/>
    <n v="-2800000"/>
    <n v="2"/>
    <s v="24"/>
  </r>
  <r>
    <n v="1003"/>
    <x v="9"/>
    <m/>
    <x v="36"/>
    <s v="PROGRAMAS SOCIALES MUNICIPALES"/>
    <x v="15"/>
    <x v="0"/>
    <s v="23 COMBATE A LA DESIGUALDAD"/>
    <m/>
    <m/>
    <s v="PARA DAR UNA BUENA IMAGEN A LA CIUDADANIA ASI COMO INCENTIVAR A MEJORAR LA CALIDAD DE LOS SERVICIOS DE LOS COLOABORADORES"/>
    <x v="0"/>
    <x v="6"/>
    <x v="76"/>
    <n v="80000"/>
    <n v="80000"/>
    <n v="0"/>
    <n v="0"/>
    <n v="-80000"/>
    <n v="2"/>
    <s v="27"/>
  </r>
  <r>
    <n v="1004"/>
    <x v="9"/>
    <m/>
    <x v="36"/>
    <s v="PROGRAMAS SOCIALES MUNICIPALES"/>
    <x v="15"/>
    <x v="0"/>
    <s v="23 COMBATE A LA DESIGUALDAD"/>
    <m/>
    <m/>
    <s v="PARA DAR UNA BUENA IMAGEN A LA CIUDADANIA ASI COMO INCENTIVAR A MEJORAR LA CALIDAD DE LOS SERVICIOS DE LOS COLOABORADORES"/>
    <x v="0"/>
    <x v="6"/>
    <x v="51"/>
    <n v="20000"/>
    <n v="20000"/>
    <n v="20000"/>
    <n v="0"/>
    <n v="0"/>
    <n v="2"/>
    <s v="27"/>
  </r>
  <r>
    <n v="1006"/>
    <x v="9"/>
    <m/>
    <x v="36"/>
    <s v="PROGRAMAS SOCIALES MUNICIPALES"/>
    <x v="15"/>
    <x v="0"/>
    <s v="23 COMBATE A LA DESIGUALDAD"/>
    <m/>
    <m/>
    <s v=" RESCATE DE ESPACIOS PÚBLICOS POR MEDIO DEL ARTE URBANO"/>
    <x v="1"/>
    <x v="7"/>
    <x v="106"/>
    <n v="100000"/>
    <n v="100000"/>
    <n v="10000"/>
    <n v="0"/>
    <n v="-90000"/>
    <n v="3"/>
    <s v="32"/>
  </r>
  <r>
    <n v="1007"/>
    <x v="9"/>
    <m/>
    <x v="36"/>
    <s v="PROGRAMAS SOCIALES MUNICIPALES"/>
    <x v="15"/>
    <x v="0"/>
    <s v="23 COMBATE A LA DESIGUALDAD"/>
    <m/>
    <m/>
    <s v="CAPACITACION A PERSONAL DOCENTE DEL SISTEMA DE EDUCACIÓN PÚBLICA DE NIVEL PREESCOLAR, PRIMARIA Y SECUNDARIA Y PADRES DE FAMILIA, REFERENTE A COMO FUNCIONA EL PROGRAMA Y LAS ENTREGAS"/>
    <x v="1"/>
    <x v="7"/>
    <x v="17"/>
    <n v="35000"/>
    <n v="35000"/>
    <n v="35000"/>
    <n v="0"/>
    <n v="0"/>
    <n v="3"/>
    <s v="32"/>
  </r>
  <r>
    <n v="1008"/>
    <x v="9"/>
    <m/>
    <x v="36"/>
    <s v="PROGRAMAS SOCIALES MUNICIPALES"/>
    <x v="15"/>
    <x v="0"/>
    <s v="23 COMBATE A LA DESIGUALDAD"/>
    <m/>
    <m/>
    <s v="PAPELERIA NECESARIA PARA KITS DE ENTREGA, IMPRESIÓN DE FORMATOS Y VALES DE INCIDENCIA, E IMPRESIÓN DE LONAS INFORMATIVAS A COLOCAR EN LOS PLANTELES  CON INFORMACION DE FECHAS DE ENTREGA"/>
    <x v="1"/>
    <x v="10"/>
    <x v="23"/>
    <n v="130000"/>
    <n v="130000"/>
    <n v="26000"/>
    <n v="0"/>
    <n v="-104000"/>
    <n v="3"/>
    <s v="33"/>
  </r>
  <r>
    <n v="1010"/>
    <x v="9"/>
    <m/>
    <x v="36"/>
    <s v="PROGRAMAS SOCIALES MUNICIPALES"/>
    <x v="15"/>
    <x v="0"/>
    <s v="23 COMBATE A LA DESIGUALDAD"/>
    <m/>
    <m/>
    <s v="IMPRESIONES VARIAS (VALES, LONAS, FLYERS,)"/>
    <x v="1"/>
    <x v="10"/>
    <x v="23"/>
    <n v="100000"/>
    <n v="100000"/>
    <n v="20000"/>
    <n v="0"/>
    <n v="-80000"/>
    <n v="3"/>
    <s v="33"/>
  </r>
  <r>
    <n v="1011"/>
    <x v="9"/>
    <m/>
    <x v="36"/>
    <s v="PROGRAMAS SOCIALES MUNICIPALES"/>
    <x v="15"/>
    <x v="0"/>
    <s v="23 COMBATE A LA DESIGUALDAD"/>
    <m/>
    <m/>
    <s v="ASIGNACIONES DESTINADAS A CUBRIR EL COSTO DE LONAS, FLYERS, CARTELONES, Y DEMÁS SERVICIOS DE IMPRESIÓN Y ELABORACIÓN DE MATERIAL INFORMATIVO, PARA DAR A CONOCER FECHAS DE LAS CONVOCATORIAS PARA QUE LOS ALUMNOS DE NIVEL BACHILLERATO CONOZCAN EL PROGRAMA Y LOS BENEFICIOS A LOS QUE PUEDEN ACCEDER AL INSCRIBIRSE AL PROGRAMA, PADRONES DE BENEFICIARIOS,  REGLAS DE OPERACIÓN, MANUALES DE ORGANIZACIÓN DE PROCEDIMIENTOS."/>
    <x v="1"/>
    <x v="10"/>
    <x v="23"/>
    <n v="100000"/>
    <n v="100000"/>
    <n v="20000"/>
    <n v="0"/>
    <n v="-80000"/>
    <n v="3"/>
    <s v="33"/>
  </r>
  <r>
    <n v="1014"/>
    <x v="9"/>
    <m/>
    <x v="36"/>
    <s v="PROGRAMAS SOCIALES MUNICIPALES"/>
    <x v="15"/>
    <x v="0"/>
    <s v="23 COMBATE A LA DESIGUALDAD"/>
    <m/>
    <m/>
    <s v="CERTIFICAR LA CALIDAD DE LA TELA DE LOS UNIFORMES Y PLAYERAS QUE SERÁN ENTREGADOS A 200,000 BENEFICIARIOS"/>
    <x v="1"/>
    <x v="10"/>
    <x v="24"/>
    <n v="25000"/>
    <n v="25000"/>
    <n v="25000"/>
    <n v="0"/>
    <n v="0"/>
    <n v="3"/>
    <s v="33"/>
  </r>
  <r>
    <n v="1015"/>
    <x v="9"/>
    <m/>
    <x v="36"/>
    <s v="PROGRAMAS SOCIALES MUNICIPALES"/>
    <x v="15"/>
    <x v="0"/>
    <s v="23 COMBATE A LA DESIGUALDAD"/>
    <m/>
    <m/>
    <s v="SERVICIOS PROFESIONALES  PARA CONTINUAR CON EL RED MUNDIAL CIUDADES AMIGABLES."/>
    <x v="1"/>
    <x v="10"/>
    <x v="24"/>
    <n v="1900000"/>
    <n v="1900000"/>
    <n v="1900000"/>
    <n v="0"/>
    <n v="0"/>
    <n v="3"/>
    <s v="33"/>
  </r>
  <r>
    <n v="1016"/>
    <x v="9"/>
    <m/>
    <x v="36"/>
    <s v="PROGRAMAS SOCIALES MUNICIPALES"/>
    <x v="15"/>
    <x v="0"/>
    <s v="23 COMBATE A LA DESIGUALDAD"/>
    <m/>
    <m/>
    <s v=" RESCATE DE ESPACIOS PÚBLICOS POR MEDIO DEL ARTE URBANO"/>
    <x v="1"/>
    <x v="10"/>
    <x v="24"/>
    <n v="800000"/>
    <n v="800000"/>
    <n v="800000"/>
    <n v="0"/>
    <n v="0"/>
    <n v="3"/>
    <s v="33"/>
  </r>
  <r>
    <n v="1017"/>
    <x v="9"/>
    <m/>
    <x v="36"/>
    <s v="PROGRAMAS SOCIALES MUNICIPALES"/>
    <x v="15"/>
    <x v="0"/>
    <s v="23 COMBATE A LA DESIGUALDAD"/>
    <m/>
    <m/>
    <s v="COMISIÓN POR SERVICIO DE DISPERSIÓN E IMPRESIÓN DE 100,000 VALES CANJEABLES POR ÚTILES ESCOLARES"/>
    <x v="1"/>
    <x v="13"/>
    <x v="89"/>
    <n v="600000"/>
    <n v="600000"/>
    <n v="600000"/>
    <n v="0"/>
    <n v="0"/>
    <n v="3"/>
    <s v="34"/>
  </r>
  <r>
    <n v="1018"/>
    <x v="9"/>
    <m/>
    <x v="36"/>
    <s v="PROGRAMAS SOCIALES MUNICIPALES"/>
    <x v="15"/>
    <x v="0"/>
    <s v="23 COMBATE A LA DESIGUALDAD"/>
    <m/>
    <m/>
    <s v="ASIGNACIONES DESTINADAS A CUBRIR EL PAGO A INSTITUCIONES FINANCIERAS POR LA DISPERSIÓN DEL APOYO ECONÓMICO ASIGNADO A LOS ALUMNOS BECADOS."/>
    <x v="1"/>
    <x v="13"/>
    <x v="89"/>
    <n v="500000"/>
    <n v="500000"/>
    <n v="0"/>
    <n v="0"/>
    <n v="-500000"/>
    <n v="3"/>
    <s v="34"/>
  </r>
  <r>
    <n v="1019"/>
    <x v="9"/>
    <m/>
    <x v="36"/>
    <s v="PROGRAMAS SOCIALES MUNICIPALES"/>
    <x v="15"/>
    <x v="0"/>
    <s v="23 COMBATE A LA DESIGUALDAD"/>
    <m/>
    <m/>
    <s v="ALMACENAMIENTO DE MATERIAL PARA SU CONTROL Y RESGUARDO, ASÍ COMO EL EMBALAJE Y ARMADO DE KITS ESCOLARES POR PLANTEL"/>
    <x v="1"/>
    <x v="13"/>
    <x v="146"/>
    <n v="12327250"/>
    <n v="12327250"/>
    <n v="12327250"/>
    <n v="0"/>
    <n v="0"/>
    <n v="3"/>
    <s v="34"/>
  </r>
  <r>
    <n v="1021"/>
    <x v="9"/>
    <m/>
    <x v="36"/>
    <s v="PROGRAMAS SOCIALES MUNICIPALES"/>
    <x v="15"/>
    <x v="0"/>
    <s v="23 COMBATE A LA DESIGUALDAD"/>
    <m/>
    <m/>
    <s v="ESPACIOS PARA COMERCIALIZACIÓN, PROMOCIÓN, DIFUSIÓN  APOYO A EMPRENDEDORES (EVENTOS) Y EXPOS,CRÉDITOS A PROYECTOS PRODUCTIVOS EN GRUPO SOLIDARIOS ,ARTICULOS VARIOS PARA PROMOCIÓN Y DIFUSIÓN,ELABORACIÓN DE MANUALES, FLYERS, POSTERS, MATERIAL DIDACTICO TALLERES,ELABORACIÓN VIDEOS PROMOCIONALES, VIDEOS Y  TALLERES "/>
    <x v="3"/>
    <x v="37"/>
    <x v="144"/>
    <n v="1000000"/>
    <n v="1000000"/>
    <n v="900000"/>
    <n v="0"/>
    <n v="-100000"/>
    <n v="4"/>
    <s v="41"/>
  </r>
  <r>
    <n v="1022"/>
    <x v="9"/>
    <m/>
    <x v="36"/>
    <s v="PROGRAMAS SOCIALES MUNICIPALES"/>
    <x v="15"/>
    <x v="0"/>
    <s v="23 COMBATE A LA DESIGUALDAD"/>
    <m/>
    <m/>
    <s v="A TRAVÉS DE LOS CENTROS DE ATENCIÓN INFANTIL (CAI) "/>
    <x v="3"/>
    <x v="15"/>
    <x v="36"/>
    <n v="17200000"/>
    <n v="17200000"/>
    <n v="6880000"/>
    <n v="0"/>
    <n v="-10320000"/>
    <n v="4"/>
    <s v="48"/>
  </r>
  <r>
    <n v="1023"/>
    <x v="9"/>
    <m/>
    <x v="36"/>
    <s v="PROGRAMAS SOCIALES MUNICIPALES"/>
    <x v="15"/>
    <x v="0"/>
    <s v="23 COMBATE A LA DESIGUALDAD"/>
    <m/>
    <m/>
    <s v="PARA CUMPLIR CON LOS OBJETIVOS Y METAS PLANTEADOS EN EL PROGRAMA ZAPOPAN MI COLONIA"/>
    <x v="2"/>
    <x v="12"/>
    <x v="147"/>
    <n v="2500000"/>
    <n v="2500000"/>
    <n v="0"/>
    <n v="0"/>
    <n v="-2500000"/>
    <n v="5"/>
    <s v="52"/>
  </r>
  <r>
    <n v="1024"/>
    <x v="9"/>
    <m/>
    <x v="36"/>
    <s v="PROGRAMAS SOCIALES MUNICIPALES"/>
    <x v="15"/>
    <x v="0"/>
    <s v="23 COMBATE A LA DESIGUALDAD"/>
    <m/>
    <m/>
    <s v="PARA CUMPLIR CON LOS OBJETIVOS Y METAS PLANTEADOS EN EL PROGRAMA ZAPOPAN MI COLONIA"/>
    <x v="3"/>
    <x v="32"/>
    <x v="126"/>
    <n v="10000000"/>
    <n v="8000000"/>
    <n v="6000000"/>
    <n v="-2000000"/>
    <n v="-4000000"/>
    <n v="4"/>
    <s v="44"/>
  </r>
  <r>
    <n v="1026"/>
    <x v="9"/>
    <m/>
    <x v="36"/>
    <s v="PROGRAMAS SOCIALES MUNICIPALES"/>
    <x v="15"/>
    <x v="0"/>
    <s v="23 COMBATE A LA DESIGUALDAD"/>
    <m/>
    <m/>
    <s v="A PARTIR DE LA IMPLEMENTACIÓN DEL PROGRAMA SONRIE ZAPOPAN, SE OFRECE UNA ALTERNATIVA DE APOYO A PADRES Y TUTORES PARA QUE PUEDAN RECURRIR A ESTANCIAS INFANTILES PRIVADAS QUE TIENEN CONVENIO CON EL MUNICIPIO DE ZAPOPAN, COMPLEMENTANDO A TRAVÉS DEL SUBSIDIO OTORGADO, LA CUOTA O MENSUALIDAD DE LA ESTANCIA INFANTIL Y Y BENEFICIANDO DE ESTA FORMA LA ECONOMIA DE LAS FAMILIAS ZAPOPANAS. "/>
    <x v="3"/>
    <x v="32"/>
    <x v="126"/>
    <n v="5000000"/>
    <n v="4000000"/>
    <n v="3000000"/>
    <n v="-1000000"/>
    <n v="-2000000"/>
    <n v="4"/>
    <s v="44"/>
  </r>
  <r>
    <n v="1027"/>
    <x v="9"/>
    <m/>
    <x v="36"/>
    <s v="PROGRAMAS SOCIALES MUNICIPALES"/>
    <x v="15"/>
    <x v="0"/>
    <s v="23 COMBATE A LA DESIGUALDAD"/>
    <m/>
    <m/>
    <s v="BECAS ESTUDIANTES NIVEL MEDIA SUPERIOR "/>
    <x v="3"/>
    <x v="32"/>
    <x v="126"/>
    <n v="15000000"/>
    <n v="2000000"/>
    <n v="9000000"/>
    <n v="-13000000"/>
    <n v="-6000000"/>
    <n v="4"/>
    <s v="44"/>
  </r>
  <r>
    <n v="1028"/>
    <x v="9"/>
    <m/>
    <x v="36"/>
    <s v="PROGRAMAS SOCIALES MUNICIPALES"/>
    <x v="15"/>
    <x v="0"/>
    <s v="23 COMBATE A LA DESIGUALDAD"/>
    <m/>
    <m/>
    <s v="APOYO DESPENSAS PADRON DE 6,000 BENEFICIARIOS, 72 MIL DESPENSAS ANUALES "/>
    <x v="3"/>
    <x v="32"/>
    <x v="126"/>
    <n v="7000000"/>
    <n v="5600000"/>
    <n v="4200000"/>
    <n v="-1400000"/>
    <n v="-2800000"/>
    <n v="4"/>
    <s v="44"/>
  </r>
  <r>
    <n v="1029"/>
    <x v="9"/>
    <m/>
    <x v="36"/>
    <s v="PROGRAMAS SOCIALES MUNICIPALES"/>
    <x v="15"/>
    <x v="0"/>
    <s v="23 COMBATE A LA DESIGUALDAD"/>
    <m/>
    <m/>
    <s v="APOYO DESPENSAS PADRON DE 12,000 BENEFICIARIAS, 150,000 DESPENSAS ANUALES "/>
    <x v="3"/>
    <x v="32"/>
    <x v="126"/>
    <n v="15000000"/>
    <n v="12000000"/>
    <n v="9000000"/>
    <n v="-3000000"/>
    <n v="-6000000"/>
    <n v="4"/>
    <s v="44"/>
  </r>
  <r>
    <n v="1030"/>
    <x v="9"/>
    <m/>
    <x v="36"/>
    <s v="PROGRAMAS SOCIALES MUNICIPALES"/>
    <x v="15"/>
    <x v="0"/>
    <s v="23 COMBATE A LA DESIGUALDAD"/>
    <m/>
    <m/>
    <s v="APOYO EN ESPECIE PARA NIÑOS DE COLONIAS VULNERABLES"/>
    <x v="3"/>
    <x v="32"/>
    <x v="126"/>
    <n v="600000"/>
    <n v="600000"/>
    <n v="600000"/>
    <n v="0"/>
    <n v="0"/>
    <n v="4"/>
    <s v="44"/>
  </r>
  <r>
    <n v="1335"/>
    <x v="9"/>
    <m/>
    <x v="37"/>
    <s v="02 JEFATURA DE GABINETE"/>
    <x v="15"/>
    <x v="0"/>
    <s v="23 COMBATE A LA DESIGUALDAD"/>
    <m/>
    <m/>
    <s v="Donativos extraordinarios "/>
    <x v="3"/>
    <x v="15"/>
    <x v="36"/>
    <n v="2560000"/>
    <n v="2560000"/>
    <n v="2560000"/>
    <n v="0"/>
    <n v="0"/>
    <n v="4"/>
    <s v="48"/>
  </r>
  <r>
    <n v="1336"/>
    <x v="9"/>
    <m/>
    <x v="37"/>
    <s v="02 JEFATURA DE GABINETE"/>
    <x v="15"/>
    <x v="0"/>
    <s v="23 COMBATE A LA DESIGUALDAD"/>
    <m/>
    <m/>
    <s v="PAPIROLAS"/>
    <x v="3"/>
    <x v="15"/>
    <x v="36"/>
    <n v="500000"/>
    <n v="500000"/>
    <n v="500000"/>
    <n v="0"/>
    <n v="0"/>
    <n v="4"/>
    <s v="48"/>
  </r>
  <r>
    <n v="1337"/>
    <x v="9"/>
    <m/>
    <x v="37"/>
    <s v="02 JEFATURA DE GABINETE"/>
    <x v="15"/>
    <x v="0"/>
    <s v="23 COMBATE A LA DESIGUALDAD"/>
    <m/>
    <m/>
    <s v="FICG"/>
    <x v="3"/>
    <x v="15"/>
    <x v="36"/>
    <n v="2000000"/>
    <n v="2000000"/>
    <n v="2000000"/>
    <n v="0"/>
    <n v="0"/>
    <n v="4"/>
    <s v="48"/>
  </r>
  <r>
    <n v="1338"/>
    <x v="9"/>
    <m/>
    <x v="37"/>
    <s v="02 JEFATURA DE GABINETE"/>
    <x v="15"/>
    <x v="0"/>
    <s v="23 COMBATE A LA DESIGUALDAD"/>
    <m/>
    <m/>
    <s v="COLEGIO DE JALISCO"/>
    <x v="3"/>
    <x v="15"/>
    <x v="36"/>
    <n v="760000"/>
    <n v="760000"/>
    <n v="760000"/>
    <n v="0"/>
    <n v="0"/>
    <n v="4"/>
    <s v="48"/>
  </r>
  <r>
    <n v="1339"/>
    <x v="9"/>
    <m/>
    <x v="37"/>
    <s v="02 JEFATURA DE GABINETE"/>
    <x v="15"/>
    <x v="0"/>
    <s v="23 COMBATE A LA DESIGUALDAD"/>
    <m/>
    <m/>
    <s v="EXTRA"/>
    <x v="3"/>
    <x v="15"/>
    <x v="36"/>
    <n v="3000000"/>
    <n v="3000000"/>
    <n v="3000000"/>
    <n v="0"/>
    <n v="0"/>
    <n v="4"/>
    <s v="48"/>
  </r>
  <r>
    <n v="1340"/>
    <x v="9"/>
    <m/>
    <x v="37"/>
    <s v="02 JEFATURA DE GABINETE"/>
    <x v="15"/>
    <x v="0"/>
    <s v="23 COMBATE A LA DESIGUALDAD"/>
    <m/>
    <m/>
    <s v="TELETON"/>
    <x v="3"/>
    <x v="15"/>
    <x v="36"/>
    <n v="14000000"/>
    <n v="12000000"/>
    <n v="12000000"/>
    <n v="-2000000"/>
    <n v="-2000000"/>
    <n v="4"/>
    <s v="48"/>
  </r>
  <r>
    <n v="1341"/>
    <x v="9"/>
    <m/>
    <x v="37"/>
    <s v="02 JEFATURA DE GABINETE"/>
    <x v="15"/>
    <x v="0"/>
    <s v="23 COMBATE A LA DESIGUALDAD"/>
    <m/>
    <m/>
    <s v="Juntos por lo demás"/>
    <x v="3"/>
    <x v="15"/>
    <x v="36"/>
    <n v="250000"/>
    <n v="250000"/>
    <n v="250000"/>
    <n v="0"/>
    <n v="0"/>
    <n v="4"/>
    <s v="48"/>
  </r>
  <r>
    <n v="1342"/>
    <x v="9"/>
    <m/>
    <x v="37"/>
    <s v="02 JEFATURA DE GABINETE"/>
    <x v="15"/>
    <x v="0"/>
    <s v="23 COMBATE A LA DESIGUALDAD"/>
    <m/>
    <m/>
    <s v="UDG CCU"/>
    <x v="3"/>
    <x v="15"/>
    <x v="36"/>
    <n v="50000000"/>
    <n v="25000000"/>
    <n v="25000000"/>
    <n v="-25000000"/>
    <n v="-25000000"/>
    <n v="4"/>
    <s v="48"/>
  </r>
  <r>
    <n v="1343"/>
    <x v="9"/>
    <m/>
    <x v="37"/>
    <s v="02 JEFATURA DE GABINETE"/>
    <x v="15"/>
    <x v="0"/>
    <s v="23 COMBATE A LA DESIGUALDAD"/>
    <m/>
    <m/>
    <s v="FIL"/>
    <x v="3"/>
    <x v="15"/>
    <x v="36"/>
    <n v="1200000"/>
    <n v="1200000"/>
    <n v="1200000"/>
    <n v="0"/>
    <n v="0"/>
    <n v="4"/>
    <s v="48"/>
  </r>
  <r>
    <n v="1344"/>
    <x v="9"/>
    <m/>
    <x v="37"/>
    <s v="02 JEFATURA DE GABINETE"/>
    <x v="15"/>
    <x v="0"/>
    <s v="23 COMBATE A LA DESIGUALDAD"/>
    <m/>
    <m/>
    <s v="Cruz Roja"/>
    <x v="3"/>
    <x v="15"/>
    <x v="36"/>
    <n v="300000"/>
    <n v="300000"/>
    <n v="300000"/>
    <n v="0"/>
    <n v="0"/>
    <n v="4"/>
    <s v="48"/>
  </r>
  <r>
    <n v="1345"/>
    <x v="9"/>
    <m/>
    <x v="37"/>
    <s v="02 JEFATURA DE GABINETE"/>
    <x v="15"/>
    <x v="0"/>
    <s v="23 COMBATE A LA DESIGUALDAD"/>
    <m/>
    <m/>
    <s v="Canal 44 (UDG)"/>
    <x v="3"/>
    <x v="15"/>
    <x v="36"/>
    <n v="500000"/>
    <n v="500000"/>
    <n v="500000"/>
    <n v="0"/>
    <n v="0"/>
    <n v="4"/>
    <s v="48"/>
  </r>
  <r>
    <n v="1346"/>
    <x v="9"/>
    <m/>
    <x v="37"/>
    <s v="02 JEFATURA DE GABINETE"/>
    <x v="15"/>
    <x v="0"/>
    <s v="23 COMBATE A LA DESIGUALDAD"/>
    <m/>
    <m/>
    <s v="Pro Dignidad"/>
    <x v="3"/>
    <x v="15"/>
    <x v="36"/>
    <n v="300000"/>
    <n v="300000"/>
    <n v="300000"/>
    <n v="0"/>
    <n v="0"/>
    <n v="4"/>
    <s v="48"/>
  </r>
  <r>
    <n v="1045"/>
    <x v="9"/>
    <m/>
    <x v="38"/>
    <s v="TURISMO Y CENTRO HISTÓRICO"/>
    <x v="16"/>
    <x v="7"/>
    <s v="24 TURISMO"/>
    <m/>
    <m/>
    <s v="El sello actual es de Unidad y cambia a Dirección de Turismo y Centro Histórico, la guillotina se requiere como insumo básico de oficina. "/>
    <x v="0"/>
    <x v="0"/>
    <x v="0"/>
    <n v="3000"/>
    <n v="3000"/>
    <n v="1200"/>
    <n v="0"/>
    <n v="-1800"/>
    <n v="2"/>
    <s v="21"/>
  </r>
  <r>
    <n v="1046"/>
    <x v="9"/>
    <m/>
    <x v="38"/>
    <s v="TURISMO Y CENTRO HISTÓRICO"/>
    <x v="16"/>
    <x v="7"/>
    <s v="24 TURISMO"/>
    <m/>
    <m/>
    <s v="Mantenimiento de cadenas en el acceso a la Plaza de las Américas San Juan Pablo II"/>
    <x v="0"/>
    <x v="3"/>
    <x v="4"/>
    <n v="15000"/>
    <n v="15000"/>
    <n v="6000"/>
    <n v="0"/>
    <n v="-9000"/>
    <n v="2"/>
    <s v="29"/>
  </r>
  <r>
    <n v="1047"/>
    <x v="9"/>
    <m/>
    <x v="38"/>
    <s v="TURISMO Y CENTRO HISTÓRICO"/>
    <x v="16"/>
    <x v="7"/>
    <s v="24 TURISMO"/>
    <m/>
    <m/>
    <s v="Estas verbenas se llevan a cabo en plazas públicas que carecen de este servicio de baños, "/>
    <x v="1"/>
    <x v="7"/>
    <x v="17"/>
    <n v="50000"/>
    <n v="50000"/>
    <n v="50000"/>
    <n v="0"/>
    <n v="0"/>
    <n v="3"/>
    <s v="32"/>
  </r>
  <r>
    <n v="1048"/>
    <x v="9"/>
    <m/>
    <x v="38"/>
    <s v="TURISMO Y CENTRO HISTÓRICO"/>
    <x v="16"/>
    <x v="7"/>
    <s v="24 TURISMO"/>
    <m/>
    <m/>
    <s v="Materiales para promoción turística "/>
    <x v="1"/>
    <x v="10"/>
    <x v="23"/>
    <n v="200000"/>
    <n v="200000"/>
    <n v="40000"/>
    <n v="0"/>
    <n v="-160000"/>
    <n v="3"/>
    <s v="33"/>
  </r>
  <r>
    <n v="1049"/>
    <x v="9"/>
    <m/>
    <x v="38"/>
    <s v="TURISMO Y CENTRO HISTÓRICO"/>
    <x v="16"/>
    <x v="7"/>
    <s v="24 TURISMO"/>
    <m/>
    <m/>
    <s v="Turismo no cuenta con un Banco profesional de fotografias de los diversos atractivos turísticos del Municipio,  indispensables para ser integradas en los materiales de promoción. "/>
    <x v="1"/>
    <x v="10"/>
    <x v="24"/>
    <n v="150000"/>
    <n v="150000"/>
    <n v="150000"/>
    <n v="0"/>
    <n v="0"/>
    <n v="3"/>
    <s v="33"/>
  </r>
  <r>
    <n v="1050"/>
    <x v="9"/>
    <m/>
    <x v="38"/>
    <s v="TURISMO Y CENTRO HISTÓRICO"/>
    <x v="16"/>
    <x v="7"/>
    <s v="24 TURISMO"/>
    <m/>
    <m/>
    <s v="Asistencia y participación en el Tianguis Turístico edición 44,  que en 2019 tendrá como sede Acapulco, Guerrero  del 7 al 10 de Abril."/>
    <x v="1"/>
    <x v="5"/>
    <x v="9"/>
    <n v="30000"/>
    <n v="30000"/>
    <n v="12000"/>
    <n v="0"/>
    <n v="-18000"/>
    <n v="3"/>
    <s v="37"/>
  </r>
  <r>
    <n v="1051"/>
    <x v="9"/>
    <m/>
    <x v="38"/>
    <s v="TURISMO Y CENTRO HISTÓRICO"/>
    <x v="16"/>
    <x v="7"/>
    <s v="24 TURISMO"/>
    <m/>
    <m/>
    <s v="Viajes de promoción turistica"/>
    <x v="1"/>
    <x v="5"/>
    <x v="62"/>
    <n v="5000"/>
    <n v="5000"/>
    <n v="5000"/>
    <n v="0"/>
    <n v="0"/>
    <n v="3"/>
    <s v="37"/>
  </r>
  <r>
    <n v="1052"/>
    <x v="9"/>
    <m/>
    <x v="38"/>
    <s v="TURISMO Y CENTRO HISTÓRICO"/>
    <x v="16"/>
    <x v="7"/>
    <s v="24 TURISMO"/>
    <m/>
    <m/>
    <s v="Viajes de promoción turistica"/>
    <x v="1"/>
    <x v="5"/>
    <x v="10"/>
    <n v="30000"/>
    <n v="30000"/>
    <n v="3000"/>
    <n v="0"/>
    <n v="-27000"/>
    <n v="3"/>
    <s v="37"/>
  </r>
  <r>
    <n v="1053"/>
    <x v="9"/>
    <m/>
    <x v="38"/>
    <s v="TURISMO Y CENTRO HISTÓRICO"/>
    <x v="16"/>
    <x v="7"/>
    <s v="24 TURISMO"/>
    <m/>
    <m/>
    <s v="Llevar la música tradicional a pobladores, turistas y visitantes así como promocionar los lugares donde se llevan a cabo los eventos.                          ( Plaza de las américas, delegaciones y/o colonias emblématicas). "/>
    <x v="1"/>
    <x v="8"/>
    <x v="22"/>
    <n v="1500000"/>
    <n v="1500000"/>
    <n v="450000"/>
    <n v="0"/>
    <n v="-1050000"/>
    <n v="3"/>
    <s v="38"/>
  </r>
  <r>
    <n v="1054"/>
    <x v="9"/>
    <m/>
    <x v="38"/>
    <s v="TURISMO Y CENTRO HISTÓRICO"/>
    <x v="16"/>
    <x v="7"/>
    <s v="24 TURISMO"/>
    <m/>
    <m/>
    <s v="Programa de conservación de la zona arqueológica,  así como llevar actividades culturales a los espacios públicos. "/>
    <x v="1"/>
    <x v="8"/>
    <x v="22"/>
    <n v="110000"/>
    <n v="110000"/>
    <n v="33000"/>
    <n v="0"/>
    <n v="-77000"/>
    <n v="3"/>
    <s v="38"/>
  </r>
  <r>
    <n v="1055"/>
    <x v="9"/>
    <m/>
    <x v="38"/>
    <s v="TURISMO Y CENTRO HISTÓRICO"/>
    <x v="16"/>
    <x v="7"/>
    <s v="24 TURISMO"/>
    <m/>
    <m/>
    <s v="Invitación a productores y artesanos para impulsar la economía en este sector. Para exposición y venta"/>
    <x v="1"/>
    <x v="8"/>
    <x v="22"/>
    <n v="80000"/>
    <n v="80000"/>
    <n v="24000"/>
    <n v="0"/>
    <n v="-56000"/>
    <n v="3"/>
    <s v="38"/>
  </r>
  <r>
    <n v="1056"/>
    <x v="9"/>
    <m/>
    <x v="38"/>
    <s v="TURISMO Y CENTRO HISTÓRICO"/>
    <x v="16"/>
    <x v="7"/>
    <s v="24 TURISMO"/>
    <m/>
    <m/>
    <s v="Gestión de espacios en plazas comerciales de artesanos para impulsar la economía 9 Ferias"/>
    <x v="1"/>
    <x v="8"/>
    <x v="22"/>
    <n v="100000"/>
    <n v="100000"/>
    <n v="30000"/>
    <n v="0"/>
    <n v="-70000"/>
    <n v="3"/>
    <s v="38"/>
  </r>
  <r>
    <n v="1057"/>
    <x v="9"/>
    <m/>
    <x v="38"/>
    <s v="TURISMO Y CENTRO HISTÓRICO"/>
    <x v="16"/>
    <x v="7"/>
    <s v="24 TURISMO"/>
    <m/>
    <m/>
    <s v="Actividad para impulsar la actividad económica en los mercados (10 eventos) "/>
    <x v="1"/>
    <x v="8"/>
    <x v="22"/>
    <n v="300000"/>
    <n v="300000"/>
    <n v="90000"/>
    <n v="0"/>
    <n v="-210000"/>
    <n v="3"/>
    <s v="38"/>
  </r>
  <r>
    <n v="1058"/>
    <x v="9"/>
    <m/>
    <x v="38"/>
    <s v="TURISMO Y CENTRO HISTÓRICO"/>
    <x v="16"/>
    <x v="7"/>
    <s v="24 TURISMO"/>
    <m/>
    <m/>
    <s v=" Establecer una agenda de trabajo para impulsar el turismo tomando en cuenta a los principales actores en el tema de turismo. "/>
    <x v="1"/>
    <x v="8"/>
    <x v="22"/>
    <n v="15000"/>
    <n v="15000"/>
    <n v="4500"/>
    <n v="0"/>
    <n v="-10500"/>
    <n v="3"/>
    <s v="38"/>
  </r>
  <r>
    <n v="1059"/>
    <x v="9"/>
    <m/>
    <x v="38"/>
    <s v="TURISMO Y CENTRO HISTÓRICO"/>
    <x v="16"/>
    <x v="7"/>
    <s v="24 TURISMO"/>
    <m/>
    <m/>
    <s v="Conmeración de la fecha del aniversario del Municipio de Zapopan"/>
    <x v="1"/>
    <x v="8"/>
    <x v="22"/>
    <n v="100000"/>
    <n v="100000"/>
    <n v="30000"/>
    <n v="0"/>
    <n v="-70000"/>
    <n v="3"/>
    <s v="38"/>
  </r>
  <r>
    <n v="1060"/>
    <x v="9"/>
    <m/>
    <x v="38"/>
    <s v="TURISMO Y CENTRO HISTÓRICO"/>
    <x v="16"/>
    <x v="7"/>
    <s v="24 TURISMO"/>
    <m/>
    <m/>
    <s v="Promoción de Restaurantes del Centro Histórico."/>
    <x v="1"/>
    <x v="8"/>
    <x v="22"/>
    <n v="200000"/>
    <n v="200000"/>
    <n v="60000"/>
    <n v="0"/>
    <n v="-140000"/>
    <n v="3"/>
    <s v="38"/>
  </r>
  <r>
    <n v="1061"/>
    <x v="9"/>
    <m/>
    <x v="38"/>
    <s v="TURISMO Y CENTRO HISTÓRICO"/>
    <x v="16"/>
    <x v="7"/>
    <s v="24 TURISMO"/>
    <m/>
    <m/>
    <s v="Promoción del Turismo en la zona Centro de Zapopan"/>
    <x v="1"/>
    <x v="8"/>
    <x v="22"/>
    <n v="330000"/>
    <n v="330000"/>
    <n v="99000"/>
    <n v="0"/>
    <n v="-231000"/>
    <n v="3"/>
    <s v="38"/>
  </r>
  <r>
    <n v="1062"/>
    <x v="9"/>
    <m/>
    <x v="38"/>
    <s v="TURISMO Y CENTRO HISTÓRICO"/>
    <x v="16"/>
    <x v="7"/>
    <s v="24 TURISMO"/>
    <m/>
    <m/>
    <s v="Entrenamiento a promotores turisticos"/>
    <x v="1"/>
    <x v="8"/>
    <x v="22"/>
    <n v="100000"/>
    <n v="100000"/>
    <n v="30000"/>
    <n v="0"/>
    <n v="-70000"/>
    <n v="3"/>
    <s v="38"/>
  </r>
  <r>
    <n v="1063"/>
    <x v="9"/>
    <m/>
    <x v="38"/>
    <s v="TURISMO Y CENTRO HISTÓRICO"/>
    <x v="16"/>
    <x v="7"/>
    <s v="24 TURISMO"/>
    <m/>
    <m/>
    <s v="Programa para enseñar a los niños de diferentes zonas de zapopan los beneficios turísticos con los que cuenta el Municipio. "/>
    <x v="1"/>
    <x v="8"/>
    <x v="22"/>
    <n v="50000"/>
    <n v="50000"/>
    <n v="15000"/>
    <n v="0"/>
    <n v="-35000"/>
    <n v="3"/>
    <s v="38"/>
  </r>
  <r>
    <n v="1064"/>
    <x v="9"/>
    <m/>
    <x v="38"/>
    <s v="TURISMO Y CENTRO HISTÓRICO"/>
    <x v="16"/>
    <x v="7"/>
    <s v="24 TURISMO"/>
    <m/>
    <m/>
    <s v="Realizar un festival en conmemoración al día de Muertos conservando las tradiciones en combinación con lo contemporaneo. ofreciendo a los Zapopanos una serie de actividades en el Centro Histórico para la celebración de este tradicional día."/>
    <x v="1"/>
    <x v="8"/>
    <x v="22"/>
    <n v="200000"/>
    <n v="200000"/>
    <n v="60000"/>
    <n v="0"/>
    <n v="-140000"/>
    <n v="3"/>
    <s v="38"/>
  </r>
  <r>
    <n v="1065"/>
    <x v="9"/>
    <m/>
    <x v="38"/>
    <s v="TURISMO Y CENTRO HISTÓRICO"/>
    <x v="16"/>
    <x v="7"/>
    <s v="24 TURISMO"/>
    <m/>
    <m/>
    <s v="Colaboración de Turismo de Zapopan con la Universidad de Guadalajara a través de los estudiantes de la carrera de turismo en la implemetación de Recorridos turísticos para incrementar las visitas Turísticas al Municipio. "/>
    <x v="1"/>
    <x v="8"/>
    <x v="22"/>
    <n v="60000"/>
    <n v="60000"/>
    <n v="18000"/>
    <n v="0"/>
    <n v="-42000"/>
    <n v="3"/>
    <s v="38"/>
  </r>
  <r>
    <n v="1066"/>
    <x v="9"/>
    <m/>
    <x v="38"/>
    <s v="TURISMO Y CENTRO HISTÓRICO"/>
    <x v="16"/>
    <x v="7"/>
    <s v="24 TURISMO"/>
    <m/>
    <m/>
    <s v="Conmemoracion del día mundial del Turismo (27 de Septiembre) celebrando en conjunto el 51 Aniversario de la Carrera de Turismo de la Universidad de Guadalajara. "/>
    <x v="1"/>
    <x v="8"/>
    <x v="22"/>
    <n v="80000"/>
    <n v="80000"/>
    <n v="24000"/>
    <n v="0"/>
    <n v="-56000"/>
    <n v="3"/>
    <s v="38"/>
  </r>
  <r>
    <n v="1067"/>
    <x v="9"/>
    <m/>
    <x v="38"/>
    <s v="TURISMO Y CENTRO HISTÓRICO"/>
    <x v="16"/>
    <x v="7"/>
    <s v="24 TURISMO"/>
    <m/>
    <m/>
    <s v="Contar con recursos para llevar a cabo eventos estratégicos que no estén planeados pero que surgen de alguna actividad de la Coordinación, Dirección o Presidencia. "/>
    <x v="1"/>
    <x v="8"/>
    <x v="22"/>
    <n v="300000"/>
    <n v="300000"/>
    <n v="90000"/>
    <n v="0"/>
    <n v="-210000"/>
    <n v="3"/>
    <s v="38"/>
  </r>
  <r>
    <n v="1068"/>
    <x v="9"/>
    <m/>
    <x v="38"/>
    <s v="TURISMO Y CENTRO HISTÓRICO"/>
    <x v="16"/>
    <x v="7"/>
    <s v="24 TURISMO"/>
    <m/>
    <m/>
    <s v="Material necesario para identificación "/>
    <x v="1"/>
    <x v="8"/>
    <x v="148"/>
    <n v="10000"/>
    <n v="10000"/>
    <n v="10000"/>
    <n v="0"/>
    <n v="0"/>
    <n v="3"/>
    <s v="38"/>
  </r>
  <r>
    <n v="1069"/>
    <x v="9"/>
    <m/>
    <x v="38"/>
    <s v="TURISMO Y CENTRO HISTÓRICO"/>
    <x v="16"/>
    <x v="7"/>
    <s v="24 TURISMO"/>
    <m/>
    <m/>
    <s v="Necesarios para el desarrollo de las actividades de esta Unidad"/>
    <x v="2"/>
    <x v="9"/>
    <x v="21"/>
    <n v="15000"/>
    <n v="15000"/>
    <n v="15000"/>
    <n v="0"/>
    <n v="0"/>
    <n v="5"/>
    <s v="51"/>
  </r>
  <r>
    <n v="1070"/>
    <x v="9"/>
    <m/>
    <x v="38"/>
    <s v="TURISMO Y CENTRO HISTÓRICO"/>
    <x v="16"/>
    <x v="7"/>
    <s v="24 TURISMO"/>
    <m/>
    <m/>
    <s v="Equipo necesario para los diversos eventos en Turismo y Centro Histórico"/>
    <x v="2"/>
    <x v="12"/>
    <x v="108"/>
    <n v="30000"/>
    <n v="30000"/>
    <n v="0"/>
    <n v="0"/>
    <n v="-30000"/>
    <n v="5"/>
    <s v="52"/>
  </r>
  <r>
    <n v="1071"/>
    <x v="9"/>
    <m/>
    <x v="38"/>
    <s v="TURISMO Y CENTRO HISTÓRICO"/>
    <x v="16"/>
    <x v="7"/>
    <s v="24 TURISMO"/>
    <m/>
    <m/>
    <s v="De acuerdo a Instrucción recibida por el Pleno del Ayuntamiento. "/>
    <x v="1"/>
    <x v="14"/>
    <x v="32"/>
    <n v="600000"/>
    <n v="600000"/>
    <n v="0"/>
    <n v="0"/>
    <n v="-600000"/>
    <n v="3"/>
    <s v="35"/>
  </r>
  <r>
    <n v="1072"/>
    <x v="9"/>
    <m/>
    <x v="38"/>
    <s v="TURISMO Y CENTRO HISTÓRICO"/>
    <x v="16"/>
    <x v="7"/>
    <s v="24 TURISMO"/>
    <m/>
    <m/>
    <s v="Se requiere reemplazar la cámara actual"/>
    <x v="2"/>
    <x v="12"/>
    <x v="30"/>
    <n v="30000"/>
    <n v="30000"/>
    <n v="0"/>
    <n v="0"/>
    <n v="-30000"/>
    <n v="5"/>
    <s v="52"/>
  </r>
  <r>
    <n v="889"/>
    <x v="9"/>
    <m/>
    <x v="39"/>
    <s v="PADRON Y LICENCIAS"/>
    <x v="16"/>
    <x v="7"/>
    <s v="25 EMPRENDEDORES"/>
    <m/>
    <m/>
    <s v="Proporcionar a los usuarios las herramientas necesarias , para poder brindar el mejor servicio posible a la ciudadanía"/>
    <x v="0"/>
    <x v="0"/>
    <x v="0"/>
    <n v="250000"/>
    <n v="250000"/>
    <n v="100000"/>
    <n v="0"/>
    <n v="-150000"/>
    <n v="2"/>
    <s v="21"/>
  </r>
  <r>
    <n v="890"/>
    <x v="9"/>
    <m/>
    <x v="39"/>
    <s v="PADRON Y LICENCIAS"/>
    <x v="16"/>
    <x v="7"/>
    <s v="25 EMPRENDEDORES"/>
    <m/>
    <m/>
    <s v="Proporcionar a los usuarios las herramientas necesarias , para poder brindar el mejor servicio posible a la ciudadanía."/>
    <x v="0"/>
    <x v="6"/>
    <x v="76"/>
    <n v="80000"/>
    <n v="80000"/>
    <n v="0"/>
    <n v="0"/>
    <n v="-80000"/>
    <n v="2"/>
    <s v="27"/>
  </r>
  <r>
    <n v="891"/>
    <x v="9"/>
    <m/>
    <x v="39"/>
    <s v="PADRON Y LICENCIAS"/>
    <x v="16"/>
    <x v="7"/>
    <s v="25 EMPRENDEDORES"/>
    <m/>
    <m/>
    <s v="Proporcionar a los usuarios las herramientas necesarias , para poder brindar el mejor servicio posible a la ciudadanía."/>
    <x v="1"/>
    <x v="10"/>
    <x v="23"/>
    <n v="350000"/>
    <n v="350000"/>
    <n v="70000"/>
    <n v="0"/>
    <n v="-280000"/>
    <n v="3"/>
    <s v="33"/>
  </r>
  <r>
    <n v="892"/>
    <x v="9"/>
    <m/>
    <x v="39"/>
    <s v="PADRON Y LICENCIAS"/>
    <x v="16"/>
    <x v="7"/>
    <s v="25 EMPRENDEDORES"/>
    <m/>
    <m/>
    <s v="Proporcionar a los usuarios las herramientas necesarias , para poder brindar el mejor servicio posible a la ciudadanía."/>
    <x v="2"/>
    <x v="9"/>
    <x v="33"/>
    <n v="150000"/>
    <n v="150000"/>
    <n v="0"/>
    <n v="0"/>
    <n v="-150000"/>
    <n v="5"/>
    <s v="51"/>
  </r>
  <r>
    <n v="895"/>
    <x v="9"/>
    <m/>
    <x v="40"/>
    <s v="DESARROLLO AGROPECUARIO"/>
    <x v="16"/>
    <x v="7"/>
    <s v="25 EMPRENDEDORES"/>
    <m/>
    <m/>
    <s v="LEY FEDERAL DEL TRABAJO/TITULO CUARTO/CAPITULO I/ARTÍCULO 132.- FRACCIÓN: III/LEY DE SERVIDORES PUBLICOS DEL ESTADO DE JALISCO/TÍTULO TERCERO/CAPÍTULO I/ARTÍCULO 56.- FRACCION V:                                                                     PLAN MUNICIPAL DE DESARROLLO/PROGRAMA ZAPOPAN VERDE Y SUSTENTABLE/ ODZ1-2-3-4/LINEAS DE ACCION: E. APROVECHAMIENTO SUSTENTABLES DE LOS ECOSISTEMAS PRODUCTIVOS/ UTILES,INSTRUMENTOS Y MATERIALES DE TRABAJO Y SEGURIDAD PARA PERSONAL OPERATIVO DE LA UNIDAD DE DESARROLLO AGROPECUARIO. (EQUIPO DE PROTECCIÓN Y SEGURIDAD PARA PERSONAL QUE CUBRE EL PROGRAMA PORCICOLA DE TRASPATIO)"/>
    <x v="0"/>
    <x v="17"/>
    <x v="47"/>
    <n v="500"/>
    <n v="500"/>
    <n v="500"/>
    <n v="0"/>
    <n v="0"/>
    <n v="2"/>
    <s v="25"/>
  </r>
  <r>
    <n v="896"/>
    <x v="9"/>
    <m/>
    <x v="40"/>
    <s v="DESARROLLO AGROPECUARIO"/>
    <x v="16"/>
    <x v="7"/>
    <s v="25 EMPRENDEDORES"/>
    <m/>
    <m/>
    <s v="LEY FEDERAL DEL TRABAJO/TITULO CUARTO/CAPITULO I/ARTÍCULO 132.- FRACCIÓN: III/LEY DE SERVIDORES PUBLICOS DEL ESTADO DE JALISCO/TÍTULO TERCERO/CAPÍTULO I/ARTÍCULO 56.- FRACCION V:                                                                     PLAN MUNICIPAL DE DESARROLLO/PROGRAMA ZAPOPAN VERDE Y SUSTENTABLE/ ODZ1-2-3-4/LINEAS DE ACCION: E. APROVECHAMIENTO SUSTENTABLES DE LOS ECOSISTEMAS PRODUCTIVOS/ UTILES,INSTRUMENTOS Y MATERIALES DE TRABAJO Y SEGURIDAD PARA PERSONAL OPERATIVO DE LA UNIDAD DE DESARROLLO AGROPECUARIO. (EQUIPO DE PROTECCIÓN Y SEGURIDAD PARA PERSONAL QUE CUBRE EL PROGRAMA PORCICOLA DE TRASPATIO)"/>
    <x v="0"/>
    <x v="17"/>
    <x v="47"/>
    <n v="500"/>
    <n v="500"/>
    <n v="500"/>
    <n v="0"/>
    <n v="0"/>
    <n v="2"/>
    <s v="25"/>
  </r>
  <r>
    <n v="897"/>
    <x v="9"/>
    <m/>
    <x v="40"/>
    <s v="DESARROLLO AGROPECUARIO"/>
    <x v="16"/>
    <x v="7"/>
    <s v="25 EMPRENDEDORES"/>
    <m/>
    <m/>
    <s v="LEY FEDERAL DEL TRABAJO/TITULO CUARTO/CAPITULO I/ARTÍCULO 132.- FRACCIÓN: III/LEY DE SERVIDORES PUBLICOS DEL ESTADO DE JALISCO/TÍTULO TERCERO/CAPÍTULO I/ARTÍCULO 56.- FRACCION V:                                                                     PLAN MUNICIPAL DE DESARROLLO/PROGRAMA ZAPOPAN VERDE Y SUSTENTABLE/ ODZ1-2-3-4/LINEAS DE ACCION: E. APROVECHAMIENTO SUSTENTABLES DE LOS ECOSISTEMAS PRODUCTIVOS/ UTILES,INSTRUMENTOS Y MATERIALES DE TRABAJO Y SEGURIDAD PARA PERSONAL OPERATIVO DE LA UNIDAD DE DESARROLLO AGROPECUARIO. (EQUIPO DE PROTECCIÓN Y SEGURIDAD PARA PERSONAL QUE CUBRE EL PROGRAMA PORCICOLA DE TRASPATIO)"/>
    <x v="0"/>
    <x v="17"/>
    <x v="47"/>
    <n v="2500"/>
    <n v="2500"/>
    <n v="2500"/>
    <n v="0"/>
    <n v="0"/>
    <n v="2"/>
    <s v="25"/>
  </r>
  <r>
    <n v="898"/>
    <x v="9"/>
    <m/>
    <x v="40"/>
    <s v="DESARROLLO AGROPECUARIO"/>
    <x v="16"/>
    <x v="7"/>
    <s v="25 EMPRENDEDORES"/>
    <m/>
    <m/>
    <s v="LEY FEDERAL DEL TRABAJO/TITULO CUARTO/CAPITULO I/ARTÍCULO 132.- FRACCIÓN: III/LEY DE SERVIDORES PUBLICOS DEL ESTADO DE JALISCO/TÍTULO TERCERO/CAPÍTULO I/ARTÍCULO 56.- FRACCION V:                                             UTILES,INSTRUMENTOS Y MATERIALES DE TRABAJO Y SEGURIDAD PARA PERSONAL OPERATIVO DE LA UNIDAD DE DESARROLLO AGROPECUARIO."/>
    <x v="0"/>
    <x v="6"/>
    <x v="51"/>
    <n v="5000"/>
    <n v="5000"/>
    <n v="5000"/>
    <n v="0"/>
    <n v="0"/>
    <n v="2"/>
    <s v="27"/>
  </r>
  <r>
    <n v="899"/>
    <x v="9"/>
    <m/>
    <x v="40"/>
    <s v="DESARROLLO AGROPECUARIO"/>
    <x v="16"/>
    <x v="7"/>
    <s v="25 EMPRENDEDORES"/>
    <m/>
    <m/>
    <s v="LEY FEDERAL DEL TRABAJO/TITULO CUARTO/CAPITULO I/ARTÍCULO 132.- FRACCIÓN: III/LEY DE SERVIDORES PUBLICOS DEL ESTADO DE JALISCO/TÍTULO TERCERO/CAPÍTULO I/ARTÍCULO 56.- FRACCION V:                                                                     PLAN MUNICIPAL DE DESARROLLO/PROGRAMA ZAPOPAN VERDE Y SUSTENTABLE/ ODZ1-2-3-4/LINEAS DE ACCION: E. APROVECHAMIENTO SUSTENTABLES DE LOS ECOSISTEMAS PRODUCTIVOS/ UTILES,INSTRUMENTOS Y MATERIALES DE TRABAJO Y SEGURIDAD PARA PERSONAL OPERATIVO DE LA UNIDAD DE DESARROLLO AGROPECUARIO. (EQUIPO DE PROTECCIÓN Y SEGURIDAD PARA PERSONAL QUE CUBRE EL PROGRAMA PORCICOLA DE TRASPATIO)"/>
    <x v="0"/>
    <x v="6"/>
    <x v="51"/>
    <n v="20000"/>
    <n v="20000"/>
    <n v="20000"/>
    <n v="0"/>
    <n v="0"/>
    <n v="2"/>
    <s v="27"/>
  </r>
  <r>
    <n v="900"/>
    <x v="9"/>
    <m/>
    <x v="40"/>
    <s v="DESARROLLO AGROPECUARIO"/>
    <x v="16"/>
    <x v="7"/>
    <s v="25 EMPRENDEDORES"/>
    <m/>
    <m/>
    <s v="PLAN MUNICIPAL DE DESARROLLO/PROGRAMA ZAPOPAN VERDE Y SUSTENTABLE/ ODZ1-2-3-4/LINEAS DE ACCION: E. APROVECHAMIENTO SUSTENTABLES DE LOS ECOSISTEMAS PRODUCTIVOS. PARA USO EN CENTRO DE COMPOSTAJE MUNICIPAL"/>
    <x v="0"/>
    <x v="3"/>
    <x v="54"/>
    <n v="15000"/>
    <n v="15000"/>
    <n v="3000"/>
    <n v="0"/>
    <n v="-12000"/>
    <n v="2"/>
    <s v="29"/>
  </r>
  <r>
    <n v="901"/>
    <x v="9"/>
    <m/>
    <x v="40"/>
    <s v="DESARROLLO AGROPECUARIO"/>
    <x v="16"/>
    <x v="7"/>
    <s v="25 EMPRENDEDORES"/>
    <m/>
    <m/>
    <s v="PLAN MUNICIPAL DE DESARROLLO/PROGRAMA ZAPOPAN VERDE Y SUSTENTABLE/ ODZ1-2-3-4/LINEAS DE ACCION: E. APROVECHAMIENTO SUSTENTABLES DE LOS ECOSISTEMAS PRODUCTIVOS. PARA USO EN CENTRO DE COMPOSTAJE MUNICIPAL"/>
    <x v="0"/>
    <x v="3"/>
    <x v="54"/>
    <n v="40000"/>
    <n v="40000"/>
    <n v="8000"/>
    <n v="0"/>
    <n v="-32000"/>
    <n v="2"/>
    <s v="29"/>
  </r>
  <r>
    <n v="902"/>
    <x v="9"/>
    <m/>
    <x v="40"/>
    <s v="DESARROLLO AGROPECUARIO"/>
    <x v="16"/>
    <x v="7"/>
    <s v="25 EMPRENDEDORES"/>
    <m/>
    <m/>
    <s v="PLAN MUNICIPAL DE DESARROLLO/PROGRAMA ZAPOPAN VERDE Y SUSTENTABLE/ ODZ1-2-3-4/LINEAS DE ACCION: E. APROVECHAMIENTO SUSTENTABLES DE LOS ECOSISTEMAS PRODUCTIVOS. PARA USO EN CENTRO DE COMPOSTAJE MUNICIPAL"/>
    <x v="0"/>
    <x v="3"/>
    <x v="54"/>
    <n v="20000"/>
    <n v="20000"/>
    <n v="4000"/>
    <n v="0"/>
    <n v="-16000"/>
    <n v="2"/>
    <s v="29"/>
  </r>
  <r>
    <n v="903"/>
    <x v="9"/>
    <m/>
    <x v="40"/>
    <s v="DESARROLLO AGROPECUARIO"/>
    <x v="16"/>
    <x v="7"/>
    <s v="25 EMPRENDEDORES"/>
    <m/>
    <m/>
    <s v="PLAN MUNICIPAL DE DESARROLLO/PROGRAMA ZAPOPAN VERDE Y SUSTENTABLE/ ODZ1-2-3-4/LINEAS DE ACCION: E. APROVECHAMIENTO SUSTENTABLES DE LOS ECOSISTEMAS PRODUCTIVOS. PARA USO EN CENTRO DE COMPOSTAJE MUNICIPAL"/>
    <x v="0"/>
    <x v="3"/>
    <x v="54"/>
    <n v="10000"/>
    <n v="10000"/>
    <n v="2000"/>
    <n v="0"/>
    <n v="-8000"/>
    <n v="2"/>
    <s v="29"/>
  </r>
  <r>
    <n v="904"/>
    <x v="9"/>
    <m/>
    <x v="40"/>
    <s v="DESARROLLO AGROPECUARIO"/>
    <x v="16"/>
    <x v="7"/>
    <s v="25 EMPRENDEDORES"/>
    <m/>
    <m/>
    <s v="PLAN MUNICIPAL DE DESARROLLO/PROGRAMA ZAPOPAN VERDE Y SUSTENTABLE/ ODZ1-2-3-4/LINEAS DE ACCION: E. APROVECHAMIENTO SUSTENTABLES DE LOS ECOSISTEMAS PRODUCTIVOS. PARA USO EN CENTRO DE COMPOSTAJE MUNICIPAL"/>
    <x v="1"/>
    <x v="7"/>
    <x v="106"/>
    <n v="350000"/>
    <n v="350000"/>
    <n v="35000"/>
    <n v="0"/>
    <n v="-315000"/>
    <n v="3"/>
    <s v="32"/>
  </r>
  <r>
    <n v="905"/>
    <x v="9"/>
    <m/>
    <x v="40"/>
    <s v="DESARROLLO AGROPECUARIO"/>
    <x v="16"/>
    <x v="7"/>
    <s v="25 EMPRENDEDORES"/>
    <m/>
    <m/>
    <s v="BRINDAR ASESORIAS TECNICAS A LOS INTEGRANTES DE LA COMUNIDAD PARA EL FORTALECIMIENTO DEL PROGRAMA DE APROVECHAMIENTO SUSTENTABLE DE LOS ECOSISTEMAS PRODUCTIVOS (PMDZ)"/>
    <x v="1"/>
    <x v="10"/>
    <x v="23"/>
    <n v="40000"/>
    <n v="40000"/>
    <n v="8000"/>
    <n v="0"/>
    <n v="-32000"/>
    <n v="3"/>
    <s v="33"/>
  </r>
  <r>
    <n v="906"/>
    <x v="9"/>
    <m/>
    <x v="40"/>
    <s v="DESARROLLO AGROPECUARIO"/>
    <x v="16"/>
    <x v="7"/>
    <s v="25 EMPRENDEDORES"/>
    <m/>
    <m/>
    <s v="REACTIVAR EL MERCADO INTERNO PARA MEJORAR LOS INGRESOS DE LA GENTE DEDICADA A LA ACTIVIDAD AGROPECUARIA. "/>
    <x v="1"/>
    <x v="8"/>
    <x v="22"/>
    <n v="200000"/>
    <n v="200000"/>
    <n v="60000"/>
    <n v="0"/>
    <n v="-140000"/>
    <n v="3"/>
    <s v="38"/>
  </r>
  <r>
    <n v="907"/>
    <x v="9"/>
    <m/>
    <x v="40"/>
    <s v="DESARROLLO AGROPECUARIO"/>
    <x v="16"/>
    <x v="7"/>
    <s v="25 EMPRENDEDORES"/>
    <m/>
    <m/>
    <s v="INCENTIVO A LOS PRODUCTORES APICOLAS DEL MUNICIPIO PARA INCREMENTAR LA PRODUCCIÓN DE MIEL Y SUS DERIVADOS."/>
    <x v="3"/>
    <x v="39"/>
    <x v="149"/>
    <n v="150000"/>
    <n v="150000"/>
    <n v="150000"/>
    <n v="0"/>
    <n v="0"/>
    <n v="4"/>
    <s v="43"/>
  </r>
  <r>
    <n v="908"/>
    <x v="9"/>
    <m/>
    <x v="40"/>
    <s v="DESARROLLO AGROPECUARIO"/>
    <x v="16"/>
    <x v="7"/>
    <s v="25 EMPRENDEDORES"/>
    <m/>
    <m/>
    <s v="INCENTIVO A LOS PRODUCTORES AGROPECUARIOS PARA AUMENTAR LA PRODUCCION PECUARIA EN BENEFICIO DE LA ECONOMIA LOCAL Y FAMILIAR."/>
    <x v="3"/>
    <x v="39"/>
    <x v="149"/>
    <n v="60000"/>
    <n v="1060000"/>
    <n v="60000"/>
    <n v="1000000"/>
    <n v="0"/>
    <n v="4"/>
    <s v="43"/>
  </r>
  <r>
    <n v="909"/>
    <x v="9"/>
    <m/>
    <x v="40"/>
    <s v="DESARROLLO AGROPECUARIO"/>
    <x v="16"/>
    <x v="7"/>
    <s v="25 EMPRENDEDORES"/>
    <m/>
    <m/>
    <s v="PLAN MUNICIPAL DE DESARROLLO/PROGRAMA ZAPOPAN VERDE Y SUSTENTABLE/ ODZ1-2-3-4/LINEAS DE ACCION: E. APROVECHAMIENTO SUSTENTABLES DE LOS ECOSISTEMAS PRODUCTIVOS. IMPLEMENTAR UN PROGRAMA INTEGRAL DE APOYO A LA PRODUCTIVIDAD RURAL, QUE CONTRIBUYA EN LA ECONOMIA DE FAMILIAS DEL SECTOR RURAL, PARA DISMINUIR LOS COSTOS DE PRODUCCION Y POR ENDE INCREMENTAR SU RENTABILIDAD."/>
    <x v="3"/>
    <x v="39"/>
    <x v="149"/>
    <n v="14234000"/>
    <n v="14234000"/>
    <n v="14234000"/>
    <n v="0"/>
    <n v="0"/>
    <n v="4"/>
    <s v="43"/>
  </r>
  <r>
    <n v="910"/>
    <x v="9"/>
    <m/>
    <x v="40"/>
    <s v="DESARROLLO AGROPECUARIO"/>
    <x v="16"/>
    <x v="7"/>
    <s v="25 EMPRENDEDORES"/>
    <m/>
    <m/>
    <s v="IMPLEMENTAR MODULOS PRODUTIVOS Y ALTERNATIVOS DE FOMENTO AL SECTOR, QUE PERMITAN MEJORAR LOS PARAMETROS PRODUCTIVOS COMERCIALES, AUMENTANDO LOS INDICES DE PRODUCTIVIDAD CON EL USO DE TECNOLOGIA ADEACUADA Y APLICACIÓN DE LA INOCUIDAD PARA PODER GARANTIZAR UNA MEJOR CALIDAD DE VIDA AL PRODUCTOR"/>
    <x v="3"/>
    <x v="39"/>
    <x v="149"/>
    <n v="500000"/>
    <n v="500000"/>
    <n v="500000"/>
    <n v="0"/>
    <n v="0"/>
    <n v="4"/>
    <s v="43"/>
  </r>
  <r>
    <n v="911"/>
    <x v="9"/>
    <m/>
    <x v="40"/>
    <s v="DESARROLLO AGROPECUARIO"/>
    <x v="16"/>
    <x v="7"/>
    <s v="25 EMPRENDEDORES"/>
    <m/>
    <m/>
    <s v="PLAN MUNICIPAL DE DESARROLLO/PROGRAMA ZAPOPAN VERDE Y SUSTENTABLE/ ODZ1-2-3-4/LINEAS DE ACCION: E. APROVECHAMIENTO SUSTENTABLES DE LOS ECOSISTEMAS PRODUCTIVOS/ INCENTIVO PARA EL PROGRAMA PORCICOLA DE TRASPATIO"/>
    <x v="3"/>
    <x v="39"/>
    <x v="149"/>
    <n v="1000"/>
    <n v="1000"/>
    <n v="1000"/>
    <n v="0"/>
    <n v="0"/>
    <n v="4"/>
    <s v="43"/>
  </r>
  <r>
    <n v="912"/>
    <x v="9"/>
    <m/>
    <x v="40"/>
    <s v="DESARROLLO AGROPECUARIO"/>
    <x v="16"/>
    <x v="7"/>
    <s v="25 EMPRENDEDORES"/>
    <m/>
    <m/>
    <s v="PLAN MUNICIPAL DE DESARROLLO/PROGRAMA ZAPOPAN VERDE Y SUSTENTABLE/ ODZ1-2-3-4/LINEAS DE ACCION: E. APROVECHAMIENTO SUSTENTABLES DE LOS ECOSISTEMAS PRODUCTIVOS/ INCENTIVO PARA EL PROGRAMA PORCICOLA DE TRASPATIO"/>
    <x v="3"/>
    <x v="39"/>
    <x v="149"/>
    <n v="800"/>
    <n v="800"/>
    <n v="800"/>
    <n v="0"/>
    <n v="0"/>
    <n v="4"/>
    <s v="43"/>
  </r>
  <r>
    <n v="913"/>
    <x v="9"/>
    <m/>
    <x v="40"/>
    <s v="DESARROLLO AGROPECUARIO"/>
    <x v="16"/>
    <x v="7"/>
    <s v="25 EMPRENDEDORES"/>
    <m/>
    <m/>
    <s v="PLAN MUNICIPAL DE DESARROLLO/PROGRAMA ZAPOPAN VERDE Y SUSTENTABLE/ ODZ1-2-3-4/LINEAS DE ACCION: E. APROVECHAMIENTO SUSTENTABLES DE LOS ECOSISTEMAS PRODUCTIVOS/ INCENTIVO PARA EL PROGRAMA PORCICOLA DE TRASPATIO"/>
    <x v="3"/>
    <x v="39"/>
    <x v="149"/>
    <n v="1500"/>
    <n v="1500"/>
    <n v="1500"/>
    <n v="0"/>
    <n v="0"/>
    <n v="4"/>
    <s v="43"/>
  </r>
  <r>
    <n v="914"/>
    <x v="9"/>
    <m/>
    <x v="40"/>
    <s v="DESARROLLO AGROPECUARIO"/>
    <x v="16"/>
    <x v="7"/>
    <s v="25 EMPRENDEDORES"/>
    <m/>
    <m/>
    <s v="PLAN MUNICIPAL DE DESARROLLO/PROGRAMA ZAPOPAN VERDE Y SUSTENTABLE/ ODZ1-2-3-4/LINEAS DE ACCION: E. APROVECHAMIENTO SUSTENTABLES DE LOS ECOSISTEMAS PRODUCTIVOS/ INCENTIVO PARA EL PROGRAMA PORCICOLA DE TRASPATIO"/>
    <x v="3"/>
    <x v="39"/>
    <x v="149"/>
    <n v="500"/>
    <n v="500"/>
    <n v="500"/>
    <n v="0"/>
    <n v="0"/>
    <n v="4"/>
    <s v="43"/>
  </r>
  <r>
    <n v="915"/>
    <x v="9"/>
    <m/>
    <x v="40"/>
    <s v="DESARROLLO AGROPECUARIO"/>
    <x v="16"/>
    <x v="7"/>
    <s v="25 EMPRENDEDORES"/>
    <m/>
    <m/>
    <s v="PLAN MUNICIPAL DE DESARROLLO/PROGRAMA ZAPOPAN VERDE Y SUSTENTABLE/ ODZ1-2-3-4/LINEAS DE ACCION: E. APROVECHAMIENTO SUSTENTABLES DE LOS ECOSISTEMAS PRODUCTIVOS. PARA USO EN CENTRO DE COMPOSTAJE MUNICIPAL"/>
    <x v="2"/>
    <x v="24"/>
    <x v="101"/>
    <n v="50000"/>
    <n v="50000"/>
    <n v="0"/>
    <n v="0"/>
    <n v="-50000"/>
    <n v="5"/>
    <s v="56"/>
  </r>
  <r>
    <n v="1031"/>
    <x v="9"/>
    <m/>
    <x v="41"/>
    <s v="FOMENTO AL EMPLEO Y EMPRENDURISMO"/>
    <x v="16"/>
    <x v="7"/>
    <s v="25 EMPRENDEDORES"/>
    <m/>
    <m/>
    <s v="USO DIARIO DE PAPELERIA Y EQUIPOS MENORES DE OFICINA"/>
    <x v="0"/>
    <x v="0"/>
    <x v="0"/>
    <n v="50000"/>
    <n v="50000"/>
    <n v="20000"/>
    <n v="0"/>
    <n v="-30000"/>
    <n v="2"/>
    <s v="21"/>
  </r>
  <r>
    <n v="1032"/>
    <x v="9"/>
    <m/>
    <x v="41"/>
    <s v="FOMENTO AL EMPLEO Y EMPRENDURISMO"/>
    <x v="16"/>
    <x v="7"/>
    <s v="25 EMPRENDEDORES"/>
    <m/>
    <m/>
    <s v="PARA LIMPIEZA Y MANTENIMIENTO DE LAS AREAS"/>
    <x v="0"/>
    <x v="0"/>
    <x v="38"/>
    <n v="60000"/>
    <n v="60000"/>
    <n v="12000"/>
    <n v="0"/>
    <n v="-48000"/>
    <n v="2"/>
    <s v="21"/>
  </r>
  <r>
    <n v="1033"/>
    <x v="9"/>
    <m/>
    <x v="41"/>
    <s v="FOMENTO AL EMPLEO Y EMPRENDURISMO"/>
    <x v="16"/>
    <x v="7"/>
    <s v="25 EMPRENDEDORES"/>
    <m/>
    <m/>
    <s v="DISTRIBUCIÓN DE MATERIAL PROMOCIONAL A ORGANISMOS EMPRESARIALES"/>
    <x v="1"/>
    <x v="4"/>
    <x v="8"/>
    <n v="20000"/>
    <n v="20000"/>
    <n v="20000"/>
    <n v="0"/>
    <n v="0"/>
    <n v="3"/>
    <s v="31"/>
  </r>
  <r>
    <n v="1034"/>
    <x v="9"/>
    <m/>
    <x v="41"/>
    <s v="FOMENTO AL EMPLEO Y EMPRENDURISMO"/>
    <x v="16"/>
    <x v="7"/>
    <s v="25 EMPRENDEDORES"/>
    <m/>
    <m/>
    <s v="DISTRIBUCIÓN DE MATERIAL PROMOCIONAL A DELEGACIONES O CIUDADES HERMANAS"/>
    <x v="1"/>
    <x v="4"/>
    <x v="8"/>
    <n v="20000"/>
    <n v="20000"/>
    <n v="20000"/>
    <n v="0"/>
    <n v="0"/>
    <n v="3"/>
    <s v="31"/>
  </r>
  <r>
    <n v="1035"/>
    <x v="9"/>
    <m/>
    <x v="41"/>
    <s v="FOMENTO AL EMPLEO Y EMPRENDURISMO"/>
    <x v="16"/>
    <x v="7"/>
    <s v="25 EMPRENDEDORES"/>
    <m/>
    <m/>
    <s v="RENTA DE TOLDO, MESAS Y SILLAS PARA CARAVANAS METROPOLITANAS"/>
    <x v="1"/>
    <x v="7"/>
    <x v="17"/>
    <n v="30000"/>
    <n v="30000"/>
    <n v="30000"/>
    <n v="0"/>
    <n v="0"/>
    <n v="3"/>
    <s v="32"/>
  </r>
  <r>
    <n v="1036"/>
    <x v="9"/>
    <m/>
    <x v="41"/>
    <s v="FOMENTO AL EMPLEO Y EMPRENDURISMO"/>
    <x v="16"/>
    <x v="7"/>
    <s v="25 EMPRENDEDORES"/>
    <m/>
    <m/>
    <s v="PROMOVER LAS VENTAJAS DE INVERTIR EN ZAPOPAN, Y QUE LOS EMPRESARIOS DECIDAN INSTALARSE EN NUESTRO MUNICIPIO."/>
    <x v="1"/>
    <x v="10"/>
    <x v="23"/>
    <n v="25000"/>
    <n v="25000"/>
    <n v="5000"/>
    <n v="0"/>
    <n v="-20000"/>
    <n v="3"/>
    <s v="33"/>
  </r>
  <r>
    <n v="1037"/>
    <x v="9"/>
    <m/>
    <x v="41"/>
    <s v="FOMENTO AL EMPLEO Y EMPRENDURISMO"/>
    <x v="16"/>
    <x v="7"/>
    <s v="25 EMPRENDEDORES"/>
    <m/>
    <m/>
    <s v="COMPRA DE MATERIAL IMPRESO PARA DIFUSION DE CARAVANAS"/>
    <x v="1"/>
    <x v="10"/>
    <x v="23"/>
    <n v="30000"/>
    <n v="30000"/>
    <n v="6000"/>
    <n v="0"/>
    <n v="-24000"/>
    <n v="3"/>
    <s v="33"/>
  </r>
  <r>
    <n v="1038"/>
    <x v="9"/>
    <m/>
    <x v="41"/>
    <s v="FOMENTO AL EMPLEO Y EMPRENDURISMO"/>
    <x v="16"/>
    <x v="7"/>
    <s v="25 EMPRENDEDORES"/>
    <m/>
    <m/>
    <s v="COMPRA DE BOLETOS DE AVION PARA TRASLADOS EN EL PAIS"/>
    <x v="1"/>
    <x v="5"/>
    <x v="9"/>
    <n v="30000"/>
    <n v="30000"/>
    <n v="12000"/>
    <n v="0"/>
    <n v="-18000"/>
    <n v="3"/>
    <s v="37"/>
  </r>
  <r>
    <n v="1039"/>
    <x v="9"/>
    <m/>
    <x v="41"/>
    <s v="FOMENTO AL EMPLEO Y EMPRENDURISMO"/>
    <x v="16"/>
    <x v="7"/>
    <s v="25 EMPRENDEDORES"/>
    <m/>
    <m/>
    <s v="VIAJES PARA ACUDIR A COMPROMISOS O COMISIONES DE CABILDO O DEL COORDINADOR "/>
    <x v="1"/>
    <x v="5"/>
    <x v="62"/>
    <n v="5000"/>
    <n v="5000"/>
    <n v="5000"/>
    <n v="0"/>
    <n v="0"/>
    <n v="3"/>
    <s v="37"/>
  </r>
  <r>
    <n v="1040"/>
    <x v="9"/>
    <m/>
    <x v="41"/>
    <s v="FOMENTO AL EMPLEO Y EMPRENDURISMO"/>
    <x v="16"/>
    <x v="7"/>
    <s v="25 EMPRENDEDORES"/>
    <m/>
    <m/>
    <s v="VIAJES PARA ACUDIR A COMPROMISOS O COMISIONES DE CABILDO O DEL COORDINADOR "/>
    <x v="1"/>
    <x v="5"/>
    <x v="10"/>
    <n v="30000"/>
    <n v="30000"/>
    <n v="3000"/>
    <n v="0"/>
    <n v="-27000"/>
    <n v="3"/>
    <s v="37"/>
  </r>
  <r>
    <n v="1041"/>
    <x v="9"/>
    <m/>
    <x v="41"/>
    <s v="FOMENTO AL EMPLEO Y EMPRENDURISMO"/>
    <x v="16"/>
    <x v="7"/>
    <s v="25 EMPRENDEDORES"/>
    <m/>
    <m/>
    <s v="REPRESENTACIÓN OFICIAL CON DELEGACIONES O CIUDADES HERMANAS"/>
    <x v="1"/>
    <x v="5"/>
    <x v="63"/>
    <n v="80000"/>
    <n v="80000"/>
    <n v="16000"/>
    <n v="0"/>
    <n v="-64000"/>
    <n v="3"/>
    <s v="37"/>
  </r>
  <r>
    <n v="1042"/>
    <x v="9"/>
    <m/>
    <x v="41"/>
    <s v="FOMENTO AL EMPLEO Y EMPRENDURISMO"/>
    <x v="16"/>
    <x v="7"/>
    <s v="25 EMPRENDEDORES"/>
    <m/>
    <m/>
    <s v="IMPLEMENTACION DE 3 MACRO-CARAVANAS DEL EMPLEO"/>
    <x v="1"/>
    <x v="8"/>
    <x v="22"/>
    <n v="145000"/>
    <n v="145000"/>
    <n v="43500"/>
    <n v="0"/>
    <n v="-101500"/>
    <n v="3"/>
    <s v="38"/>
  </r>
  <r>
    <n v="1043"/>
    <x v="9"/>
    <m/>
    <x v="41"/>
    <s v="FOMENTO AL EMPLEO Y EMPRENDURISMO"/>
    <x v="16"/>
    <x v="7"/>
    <s v="25 EMPRENDEDORES"/>
    <m/>
    <m/>
    <s v="FINANCIAMIENTO PARA LOS EMPRENDEDORES Y LAS MICRO Y PEQUEÑAS EMPRESAS DE ZAPOPAN (EMPRENDE, RETO ZAPOPAN, SONRIE ZAPOPAN, MUJERES DE ZAPOPAN, CONSTRUYE ZAPOPAN)"/>
    <x v="3"/>
    <x v="37"/>
    <x v="144"/>
    <n v="2000000"/>
    <n v="2000000"/>
    <n v="1800000"/>
    <n v="0"/>
    <n v="-200000"/>
    <n v="4"/>
    <s v="41"/>
  </r>
  <r>
    <n v="1044"/>
    <x v="9"/>
    <m/>
    <x v="41"/>
    <s v="FOMENTO AL EMPLEO Y EMPRENDURISMO"/>
    <x v="16"/>
    <x v="7"/>
    <s v="25 EMPRENDEDORES"/>
    <m/>
    <m/>
    <s v="PROGRAMAS CAPACITACIÓN GRUPOS VULNERABLES, CAPACITACIÓN SMF, PROGRAMAS CAPACITACIÓN PARA VALIDACIÓN IDEA NEGOCIO, PROGRAMAS CAPACITACIÓN DESARROLLO DE HABILIDADES, BÚSQUEDA EVENTOS LOCALES, REGIONALES, ESTATALES EXPOSICIÓN SICE PROGRAMAS CAPACITACIÓN PARA GENERAR HERRAMIENTAS PARA FORTALECER  EL MODELO DE NEGOCIOS Y EL PLAN PUESTO EN MARCHA LIDERAZGO Y FORTALECIMIENTO PERSONAL AL EMPRENDEDOR, CONVOCATORIA, DIFUSIÓN E IMPRESOS"/>
    <x v="3"/>
    <x v="37"/>
    <x v="144"/>
    <n v="600000"/>
    <n v="600000"/>
    <n v="540000"/>
    <n v="0"/>
    <n v="-60000"/>
    <n v="4"/>
    <s v="41"/>
  </r>
  <r>
    <n v="1073"/>
    <x v="9"/>
    <m/>
    <x v="41"/>
    <s v="DESARROLLO ECONÓMICO"/>
    <x v="16"/>
    <x v="7"/>
    <s v="25 EMPRENDEDORES"/>
    <m/>
    <m/>
    <s v="Compra de papelería para abastecer todas las direcciones y areas de la Coordinacíon "/>
    <x v="0"/>
    <x v="0"/>
    <x v="0"/>
    <n v="547250"/>
    <n v="547250"/>
    <n v="218900"/>
    <n v="0"/>
    <n v="-328350"/>
    <n v="2"/>
    <s v="21"/>
  </r>
  <r>
    <n v="1074"/>
    <x v="9"/>
    <m/>
    <x v="41"/>
    <s v="DESARROLLO ECONÓMICO"/>
    <x v="16"/>
    <x v="7"/>
    <s v="25 EMPRENDEDORES"/>
    <m/>
    <m/>
    <s v="&quot;Zapopan en paz&quot; Desarrollar las capacidades de base local para el empleo (Acceso al mercado laboral). "/>
    <x v="0"/>
    <x v="0"/>
    <x v="11"/>
    <n v="1650"/>
    <n v="1650"/>
    <n v="495"/>
    <n v="0"/>
    <n v="-1155"/>
    <n v="2"/>
    <s v="21"/>
  </r>
  <r>
    <n v="1075"/>
    <x v="9"/>
    <m/>
    <x v="41"/>
    <s v="DESARROLLO ECONÓMICO"/>
    <x v="16"/>
    <x v="7"/>
    <s v="25 EMPRENDEDORES"/>
    <m/>
    <m/>
    <s v="&quot;Zapopan en paz&quot; Fomentar un desarrollo economico incluyente para emprendedores y crear encadenamientos productivos. "/>
    <x v="0"/>
    <x v="0"/>
    <x v="11"/>
    <n v="77000"/>
    <n v="77000"/>
    <n v="23100"/>
    <n v="0"/>
    <n v="-53900"/>
    <n v="2"/>
    <s v="21"/>
  </r>
  <r>
    <n v="1076"/>
    <x v="9"/>
    <m/>
    <x v="41"/>
    <s v="DESARROLLO ECONÓMICO"/>
    <x v="16"/>
    <x v="7"/>
    <s v="25 EMPRENDEDORES"/>
    <m/>
    <m/>
    <s v="&quot;Zapopan Funcional&quot; Atendender a la poblacion marginada para abatir las carencias. "/>
    <x v="0"/>
    <x v="2"/>
    <x v="13"/>
    <n v="2200"/>
    <n v="2200"/>
    <n v="2200"/>
    <n v="0"/>
    <n v="0"/>
    <n v="2"/>
    <s v="24"/>
  </r>
  <r>
    <n v="1077"/>
    <x v="9"/>
    <m/>
    <x v="41"/>
    <s v="DESARROLLO ECONÓMICO"/>
    <x v="16"/>
    <x v="7"/>
    <s v="25 EMPRENDEDORES"/>
    <m/>
    <m/>
    <s v="Zapopan en paz Fomentar un desarrollo economico incluyente para emprendedores y crear encadenamientos productivos. "/>
    <x v="0"/>
    <x v="2"/>
    <x v="13"/>
    <n v="223217.5"/>
    <n v="223217.5"/>
    <n v="22321.75"/>
    <n v="0"/>
    <n v="-200895.75"/>
    <n v="2"/>
    <s v="24"/>
  </r>
  <r>
    <n v="1078"/>
    <x v="9"/>
    <m/>
    <x v="41"/>
    <s v="DESARROLLO ECONÓMICO"/>
    <x v="16"/>
    <x v="7"/>
    <s v="25 EMPRENDEDORES"/>
    <m/>
    <m/>
    <s v="&quot;Zapopan en paz&quot; Desarrollar las capacidades de base local para el empleo (Acceso al mercado laboral). "/>
    <x v="0"/>
    <x v="17"/>
    <x v="47"/>
    <n v="911.41"/>
    <n v="911.41"/>
    <n v="911.41"/>
    <n v="0"/>
    <n v="0"/>
    <n v="2"/>
    <s v="25"/>
  </r>
  <r>
    <n v="1079"/>
    <x v="9"/>
    <m/>
    <x v="41"/>
    <s v="DESARROLLO ECONÓMICO"/>
    <x v="16"/>
    <x v="7"/>
    <s v="25 EMPRENDEDORES"/>
    <m/>
    <m/>
    <s v="&quot;Zapopan en paz&quot; Fomentar un desarrollo economico incluyente para emprendedores y crear encadenamientos productivos. "/>
    <x v="0"/>
    <x v="17"/>
    <x v="49"/>
    <n v="49777.2"/>
    <n v="49777.2"/>
    <n v="49777.2"/>
    <n v="0"/>
    <n v="0"/>
    <n v="2"/>
    <s v="25"/>
  </r>
  <r>
    <n v="1080"/>
    <x v="9"/>
    <m/>
    <x v="41"/>
    <s v="DESARROLLO ECONÓMICO"/>
    <x v="16"/>
    <x v="7"/>
    <s v="25 EMPRENDEDORES"/>
    <m/>
    <m/>
    <s v="&quot;Zapopan en paz&quot; Desarrollar las capacidades de base local para el empleo (Acceso al mercado laboral). "/>
    <x v="0"/>
    <x v="6"/>
    <x v="51"/>
    <n v="19580"/>
    <n v="19580"/>
    <n v="19580"/>
    <n v="0"/>
    <n v="0"/>
    <n v="2"/>
    <s v="27"/>
  </r>
  <r>
    <n v="1081"/>
    <x v="9"/>
    <m/>
    <x v="41"/>
    <s v="DESARROLLO ECONÓMICO"/>
    <x v="16"/>
    <x v="7"/>
    <s v="25 EMPRENDEDORES"/>
    <m/>
    <m/>
    <s v="&quot;Zapopan en paz&quot; Desarrollar las capacidades de base local para el empleo (Acceso al mercado laboral). "/>
    <x v="0"/>
    <x v="3"/>
    <x v="54"/>
    <n v="13585"/>
    <n v="13585"/>
    <n v="2717"/>
    <n v="0"/>
    <n v="-10868"/>
    <n v="2"/>
    <s v="29"/>
  </r>
  <r>
    <n v="1082"/>
    <x v="9"/>
    <m/>
    <x v="41"/>
    <s v="DESARROLLO ECONÓMICO"/>
    <x v="16"/>
    <x v="7"/>
    <s v="25 EMPRENDEDORES"/>
    <m/>
    <m/>
    <s v="&quot;Zapopan Funcional&quot; Atendender a la poblacion marginada para abatir las carencias. "/>
    <x v="1"/>
    <x v="7"/>
    <x v="17"/>
    <n v="6600"/>
    <n v="6600"/>
    <n v="6600"/>
    <n v="0"/>
    <n v="0"/>
    <n v="3"/>
    <s v="32"/>
  </r>
  <r>
    <n v="1083"/>
    <x v="9"/>
    <m/>
    <x v="41"/>
    <s v="DESARROLLO ECONÓMICO"/>
    <x v="16"/>
    <x v="7"/>
    <s v="25 EMPRENDEDORES"/>
    <m/>
    <m/>
    <s v="&quot;Zapopan en paz&quot; Fomentar un desarrollo economico incluyente para emprendedores y crear encadenamientos productivos. "/>
    <x v="1"/>
    <x v="7"/>
    <x v="17"/>
    <n v="22000"/>
    <n v="22000"/>
    <n v="22000"/>
    <n v="0"/>
    <n v="0"/>
    <n v="3"/>
    <s v="32"/>
  </r>
  <r>
    <n v="1084"/>
    <x v="9"/>
    <m/>
    <x v="41"/>
    <s v="DESARROLLO ECONÓMICO"/>
    <x v="16"/>
    <x v="7"/>
    <s v="25 EMPRENDEDORES"/>
    <m/>
    <m/>
    <s v="&quot;Zapopan en paz&quot; Fomentar un desarrollo economico incluyente para emprendedores y crear encadenamientos productivos. "/>
    <x v="1"/>
    <x v="10"/>
    <x v="23"/>
    <n v="26158"/>
    <n v="26158"/>
    <n v="5231.6000000000004"/>
    <n v="0"/>
    <n v="-20926.400000000001"/>
    <n v="3"/>
    <s v="33"/>
  </r>
  <r>
    <n v="1085"/>
    <x v="9"/>
    <m/>
    <x v="41"/>
    <s v="DESARROLLO ECONÓMICO"/>
    <x v="16"/>
    <x v="7"/>
    <s v="25 EMPRENDEDORES"/>
    <m/>
    <m/>
    <s v="&quot;Zapopan en paz&quot; Fomentar un desarrollo economico incluyente para emprendedores y crear encadenamientos productivos. "/>
    <x v="1"/>
    <x v="10"/>
    <x v="24"/>
    <n v="710600"/>
    <n v="710600"/>
    <n v="710600"/>
    <n v="0"/>
    <n v="0"/>
    <n v="3"/>
    <s v="33"/>
  </r>
  <r>
    <n v="1086"/>
    <x v="9"/>
    <m/>
    <x v="41"/>
    <s v="DESARROLLO ECONÓMICO"/>
    <x v="16"/>
    <x v="7"/>
    <s v="25 EMPRENDEDORES"/>
    <m/>
    <m/>
    <s v="&quot;Zapopan Funcional&quot; Atendender a la poblacion marginada para abatir las carencias. "/>
    <x v="1"/>
    <x v="13"/>
    <x v="31"/>
    <n v="2047980"/>
    <n v="2047980"/>
    <n v="0"/>
    <n v="0"/>
    <n v="-2047980"/>
    <n v="3"/>
    <s v="34"/>
  </r>
  <r>
    <n v="1087"/>
    <x v="9"/>
    <m/>
    <x v="41"/>
    <s v="DESARROLLO ECONÓMICO"/>
    <x v="16"/>
    <x v="7"/>
    <s v="25 EMPRENDEDORES"/>
    <m/>
    <m/>
    <s v="&quot;Zapopan en paz&quot; Fomentar un desarrollo economico incluyente para emprendedores y crear encadenamientos productivos. "/>
    <x v="1"/>
    <x v="5"/>
    <x v="9"/>
    <n v="44000"/>
    <n v="44000"/>
    <n v="17600"/>
    <n v="0"/>
    <n v="-26400"/>
    <n v="3"/>
    <s v="37"/>
  </r>
  <r>
    <n v="1088"/>
    <x v="9"/>
    <m/>
    <x v="41"/>
    <s v="DESARROLLO ECONÓMICO"/>
    <x v="16"/>
    <x v="7"/>
    <s v="25 EMPRENDEDORES"/>
    <m/>
    <m/>
    <s v="&quot;Zapopan en paz&quot; Fomentar un desarrollo economico incluyente para emprendedores y crear encadenamientos productivos. "/>
    <x v="1"/>
    <x v="5"/>
    <x v="62"/>
    <n v="5500"/>
    <n v="5500"/>
    <n v="5500"/>
    <n v="0"/>
    <n v="0"/>
    <n v="3"/>
    <s v="37"/>
  </r>
  <r>
    <n v="1089"/>
    <x v="9"/>
    <m/>
    <x v="41"/>
    <s v="DESARROLLO ECONÓMICO"/>
    <x v="16"/>
    <x v="7"/>
    <s v="25 EMPRENDEDORES"/>
    <m/>
    <m/>
    <s v="&quot;Zapopan en paz&quot; Fomentar un desarrollo economico incluyente para emprendedores y crear encadenamientos productivos. "/>
    <x v="1"/>
    <x v="5"/>
    <x v="10"/>
    <n v="33000"/>
    <n v="33000"/>
    <n v="3300"/>
    <n v="0"/>
    <n v="-29700"/>
    <n v="3"/>
    <s v="37"/>
  </r>
  <r>
    <n v="1090"/>
    <x v="9"/>
    <m/>
    <x v="41"/>
    <s v="DESARROLLO ECONÓMICO"/>
    <x v="16"/>
    <x v="7"/>
    <s v="25 EMPRENDEDORES"/>
    <m/>
    <m/>
    <s v="Zapopan Emprendedor&quot; Fomentar un desarrollo economico incluyente con personas."/>
    <x v="1"/>
    <x v="5"/>
    <x v="63"/>
    <n v="44000"/>
    <n v="44000"/>
    <n v="8800"/>
    <n v="0"/>
    <n v="-35200"/>
    <n v="3"/>
    <s v="37"/>
  </r>
  <r>
    <n v="1091"/>
    <x v="9"/>
    <m/>
    <x v="41"/>
    <s v="DESARROLLO ECONÓMICO"/>
    <x v="16"/>
    <x v="7"/>
    <s v="25 EMPRENDEDORES"/>
    <m/>
    <m/>
    <s v="LA UNIDAD DE RETO ZAPOPAN SE CONFORMA DE DIVERSAS LÍNEAS DE ACCIÓN AL SERVICIO DE EMPRENDEDORES, EMPRESARIOS Y CREATIVOS. LOS PROGRAMAS QUE CONFORMAN LA UNIDAD SON: RETO ZAPOPAN, DIRIGIDO A EMPRENDEDORES DE ALTO IMPACTO, HECHO EN ZAPOPAN, DIRIGIDO A MICRO Y PEQUEÑAS EMPRESAS EN SECTORES TRADICIONALES DEL MUNICIPIO, LIN ZAPOPAN DIRIGIDO A EMPRENDEDORES, ESTUDIANTES Y PÚBLICO EN GENERAL QUE BUSQUEN CREAR PROTOTIPOS FUNCIONALES, RETO KIDS DIRIGIDO A NIÑAS Y NIÑOS CON ESPÍRITU EMPRENDEDOR Y ROCKET SESSIONS DIRIGIDO A PUBLICO EN GENERAL CON EL PROPÓSITO DE INSPIRAR AL ÉXITO."/>
    <x v="3"/>
    <x v="37"/>
    <x v="144"/>
    <n v="14000000"/>
    <n v="14000000"/>
    <n v="12600000"/>
    <n v="0"/>
    <n v="-1400000"/>
    <n v="4"/>
    <s v="41"/>
  </r>
  <r>
    <n v="1092"/>
    <x v="9"/>
    <m/>
    <x v="41"/>
    <s v="DESARROLLO ECONÓMICO"/>
    <x v="16"/>
    <x v="7"/>
    <s v="25 EMPRENDEDORES"/>
    <m/>
    <m/>
    <s v="Posicionar difundir y capitalizar los distintos programas y logors de la Coordinación. "/>
    <x v="3"/>
    <x v="37"/>
    <x v="144"/>
    <n v="200000"/>
    <n v="200000"/>
    <n v="180000"/>
    <n v="0"/>
    <n v="-20000"/>
    <n v="4"/>
    <s v="41"/>
  </r>
  <r>
    <n v="1093"/>
    <x v="9"/>
    <m/>
    <x v="41"/>
    <s v="DESARROLLO ECONÓMICO"/>
    <x v="16"/>
    <x v="7"/>
    <s v="25 EMPRENDEDORES"/>
    <m/>
    <m/>
    <s v="&quot;Zapopan Funcional&quot; Atendender a la poblacion marginada para abatir las carencias. "/>
    <x v="3"/>
    <x v="38"/>
    <x v="145"/>
    <n v="275000"/>
    <n v="275000"/>
    <n v="0"/>
    <n v="0"/>
    <n v="-275000"/>
    <n v="4"/>
    <s v="42"/>
  </r>
  <r>
    <n v="1094"/>
    <x v="9"/>
    <m/>
    <x v="41"/>
    <s v="DESARROLLO ECONÓMICO"/>
    <x v="16"/>
    <x v="7"/>
    <s v="25 EMPRENDEDORES"/>
    <m/>
    <m/>
    <s v="Vinculación Ciudadana, como ente que recibe, atiende, gestiona y canaliza las peticiones de los ciudadanos en materia de desarrollo económico y combate a la desigualdad, pretende continuar con actividades en las colonias que ayuden a difundir lo que la Coordinación de Desarrollo Económico y Combate a la Desigualdad tiene para ofrecer a la ciudadanía. Estos eventos son culturales, como el festejo de día de muertos, día de la madre, día del niño y posadas navideñas; donde aprovechamos para promover una transversalidad entre las dependencias de la Coordinación e involucrarlos con las colonias en situación de marginación, y así generar un acercamiento eficaz y permanente con la ciudadanía. "/>
    <x v="3"/>
    <x v="32"/>
    <x v="126"/>
    <n v="75000"/>
    <n v="0"/>
    <n v="0"/>
    <n v="-75000"/>
    <n v="-75000"/>
    <n v="4"/>
    <s v="44"/>
  </r>
  <r>
    <n v="1095"/>
    <x v="9"/>
    <m/>
    <x v="41"/>
    <s v="DESARROLLO ECONÓMICO"/>
    <x v="16"/>
    <x v="7"/>
    <s v="25 EMPRENDEDORES"/>
    <m/>
    <m/>
    <s v="&quot;Zapopan Funcional&quot; Atendender a la poblacion marginada para abatir las carencias. "/>
    <x v="3"/>
    <x v="32"/>
    <x v="126"/>
    <n v="1650000"/>
    <n v="0"/>
    <n v="0"/>
    <n v="-1650000"/>
    <n v="-1650000"/>
    <n v="4"/>
    <s v="44"/>
  </r>
  <r>
    <n v="1096"/>
    <x v="9"/>
    <m/>
    <x v="41"/>
    <s v="DESARROLLO ECONÓMICO"/>
    <x v="16"/>
    <x v="7"/>
    <s v="25 EMPRENDEDORES"/>
    <m/>
    <m/>
    <s v="&quot;Zapopan Funcional&quot; Atendender a la poblacion marginada para abatir las carencias. "/>
    <x v="3"/>
    <x v="32"/>
    <x v="127"/>
    <n v="3062400"/>
    <n v="3062400"/>
    <n v="1224960"/>
    <n v="0"/>
    <n v="-1837440"/>
    <n v="4"/>
    <s v="44"/>
  </r>
  <r>
    <n v="1097"/>
    <x v="9"/>
    <m/>
    <x v="41"/>
    <s v="DESARROLLO ECONÓMICO"/>
    <x v="16"/>
    <x v="7"/>
    <s v="25 EMPRENDEDORES"/>
    <m/>
    <m/>
    <s v="&quot;Zapopan en paz&quot; Fomentar un desarrollo economico incluyente para emprendedores y crear encadenamientos productivos. "/>
    <x v="3"/>
    <x v="15"/>
    <x v="36"/>
    <n v="1192400"/>
    <n v="1192400"/>
    <n v="1192400"/>
    <n v="0"/>
    <n v="0"/>
    <n v="4"/>
    <s v="48"/>
  </r>
  <r>
    <n v="1098"/>
    <x v="9"/>
    <m/>
    <x v="41"/>
    <s v="DESARROLLO ECONÓMICO"/>
    <x v="16"/>
    <x v="7"/>
    <s v="25 EMPRENDEDORES"/>
    <m/>
    <m/>
    <s v="&quot;Zapopan en paz&quot; Desarrollar las capacidades de base local para el empleo (Acceso al mercado laboral). "/>
    <x v="2"/>
    <x v="24"/>
    <x v="101"/>
    <n v="110000"/>
    <n v="110000"/>
    <n v="0"/>
    <n v="0"/>
    <n v="-110000"/>
    <n v="5"/>
    <s v="56"/>
  </r>
  <r>
    <n v="1005"/>
    <x v="9"/>
    <m/>
    <x v="36"/>
    <s v="PROGRAMAS SOCIALES MUNICIPALES"/>
    <x v="15"/>
    <x v="0"/>
    <s v="26 ZAPOPAN PRESENTE"/>
    <m/>
    <m/>
    <s v="BRINDAR SEGURIDAD Y SOPORTE FISICO PARA LOS OPERADORES TANTO EXTERNOS COMO INTERNOS QUE APOYAN EL PROGRAMA ZAPOPAN PRESENTE EN EL AREA OPERATIVA  Y DE BODEGA"/>
    <x v="0"/>
    <x v="6"/>
    <x v="51"/>
    <n v="10742"/>
    <n v="10742"/>
    <n v="10742"/>
    <n v="0"/>
    <n v="0"/>
    <n v="2"/>
    <s v="27"/>
  </r>
  <r>
    <n v="1009"/>
    <x v="9"/>
    <m/>
    <x v="36"/>
    <s v="PROGRAMAS SOCIALES MUNICIPALES"/>
    <x v="15"/>
    <x v="0"/>
    <s v="26 ZAPOPAN PRESENTE"/>
    <m/>
    <m/>
    <s v="VALES DE SUBSIDIO IMPRESOS NECESARIOS PARA LA COMPROBACIÓN DEL GASTO EROGADO, QUE SON FIRMADOS POR LOS BENEFICIARIOS DEL PROGRAMA. Y LONAS OFICIALES QUE SE COLOCAN EN LAS ESTANCIAS"/>
    <x v="1"/>
    <x v="10"/>
    <x v="23"/>
    <n v="50000"/>
    <n v="50000"/>
    <n v="10000"/>
    <n v="0"/>
    <n v="-40000"/>
    <n v="3"/>
    <s v="33"/>
  </r>
  <r>
    <n v="1012"/>
    <x v="9"/>
    <m/>
    <x v="36"/>
    <s v="PROGRAMAS SOCIALES MUNICIPALES"/>
    <x v="15"/>
    <x v="0"/>
    <s v="26 ZAPOPAN PRESENTE"/>
    <m/>
    <m/>
    <s v="VALES IMPRESOS NECESARIOS PARA LA COMPROBACIÓN DEL GASTO EROGADO, QUE SON FIRMADOS POR LOS BENEFICIARIOS DEL PROGRAMA. E IMPRESIÓN PLAN ESTRATÉGICO CIUDAD AMIGABLE  100 EJEMPLARES. "/>
    <x v="1"/>
    <x v="10"/>
    <x v="23"/>
    <n v="130000"/>
    <n v="130000"/>
    <n v="26000"/>
    <n v="0"/>
    <n v="-104000"/>
    <n v="3"/>
    <s v="33"/>
  </r>
  <r>
    <n v="1013"/>
    <x v="9"/>
    <m/>
    <x v="36"/>
    <s v="PROGRAMAS SOCIALES MUNICIPALES"/>
    <x v="15"/>
    <x v="0"/>
    <s v="26 ZAPOPAN PRESENTE"/>
    <m/>
    <m/>
    <s v="VALES IMPRESOS NECESARIOS PARA LA COMPROBACIÓN DEL GASTO EROGADO, QUE SON FIRMADOS POR LOS BENEFICIARIOS DEL PROGRAMA. "/>
    <x v="1"/>
    <x v="10"/>
    <x v="23"/>
    <n v="60000"/>
    <n v="60000"/>
    <n v="12000"/>
    <n v="0"/>
    <n v="-48000"/>
    <n v="3"/>
    <s v="33"/>
  </r>
  <r>
    <n v="1020"/>
    <x v="9"/>
    <m/>
    <x v="36"/>
    <s v="PROGRAMAS SOCIALES MUNICIPALES"/>
    <x v="15"/>
    <x v="0"/>
    <s v="26 ZAPOPAN PRESENTE"/>
    <m/>
    <m/>
    <s v="ENVÍO DE KITS ESCOLARES EN DOS ETAPAS A 800 ESCUELAS DEL SISTEMA DE EDUCACIÓN PÚBLICA DE NIVEL PREESCOLAR, PRIMARIA Y SECUNDARIA PARTICIPANTES EN EL PROGRAMA ZAPOPAN ¡PRESENTE!"/>
    <x v="1"/>
    <x v="13"/>
    <x v="31"/>
    <n v="1861800"/>
    <n v="1861800"/>
    <n v="1861800"/>
    <n v="0"/>
    <n v="0"/>
    <n v="3"/>
    <s v="34"/>
  </r>
  <r>
    <n v="1025"/>
    <x v="9"/>
    <m/>
    <x v="36"/>
    <s v="PROGRAMAS SOCIALES MUNICIPALES"/>
    <x v="15"/>
    <x v="0"/>
    <s v="26 ZAPOPAN PRESENTE"/>
    <m/>
    <m/>
    <s v="MONTO QUE CUBRE EL COSTO DE UNIFORMES DEPORTIVOS, PLAYERA TIPO POLO Y TENNIS PARA EL TOTAL DE PADRON DE NIÑOS CALCULADO EN 200,000  ALUMNOS QUE SE ENCUENTREN EN LA MATRICULA DEL SISTEMA DE EDUCACIÓN PÚBLICA DE NIVEL PREESCOLAR, PRIMARIA Y SECUNDARIA, ASI COMO DE MOCHILAS Y VALES PARA CANJE DE PAQUETES DE UTILES ESCOLARES"/>
    <x v="3"/>
    <x v="32"/>
    <x v="126"/>
    <n v="200000000"/>
    <n v="160000000"/>
    <n v="120000000"/>
    <n v="-40000000"/>
    <n v="-80000000"/>
    <n v="4"/>
    <s v="44"/>
  </r>
  <r>
    <n v="137"/>
    <x v="10"/>
    <m/>
    <x v="42"/>
    <s v="GESTIÓN INTEGRAL DE LA CIUDAD"/>
    <x v="10"/>
    <x v="2"/>
    <s v="27 AUTORIDAD DEL ESPACIO PÚBLICO MUNICIPAL"/>
    <m/>
    <m/>
    <s v="CONTAR CON LOS INSUMOS NECESARIOS PARA EL ADECUADO FUNCIONAMIENTO ADMINISTRATIVO DE LA COORDINACIÓN."/>
    <x v="0"/>
    <x v="0"/>
    <x v="0"/>
    <n v="66000"/>
    <n v="66000"/>
    <n v="66000"/>
    <n v="0"/>
    <n v="0"/>
    <n v="2"/>
    <s v="21"/>
  </r>
  <r>
    <n v="138"/>
    <x v="10"/>
    <m/>
    <x v="42"/>
    <s v="GESTIÓN INTEGRAL DE LA CIUDAD"/>
    <x v="10"/>
    <x v="2"/>
    <s v="27 AUTORIDAD DEL ESPACIO PÚBLICO MUNICIPAL"/>
    <m/>
    <m/>
    <s v="APOYO AL PERSONAL  QUE REALIZA FUNCIONES QUE NO CORRESPONDEN A SU NOMBRAMIENTO"/>
    <x v="4"/>
    <x v="28"/>
    <x v="104"/>
    <n v="66000"/>
    <n v="0"/>
    <n v="0"/>
    <n v="-66000"/>
    <n v="-66000"/>
    <n v="1"/>
    <s v="13"/>
  </r>
  <r>
    <n v="139"/>
    <x v="10"/>
    <m/>
    <x v="42"/>
    <s v="GESTIÓN INTEGRAL DE LA CIUDAD"/>
    <x v="10"/>
    <x v="2"/>
    <s v="27 AUTORIDAD DEL ESPACIO PÚBLICO MUNICIPAL"/>
    <m/>
    <m/>
    <s v="MATERIAL NECESARIO PARA LA LIMPIEZA DE LAS INSTALACIONES DE LA COORDIANCIÓN ASÍ COMO DE SUS DIRECCIONES."/>
    <x v="0"/>
    <x v="0"/>
    <x v="38"/>
    <n v="88000"/>
    <n v="88000"/>
    <n v="17600"/>
    <n v="0"/>
    <n v="-70400"/>
    <n v="2"/>
    <s v="21"/>
  </r>
  <r>
    <n v="140"/>
    <x v="10"/>
    <m/>
    <x v="42"/>
    <s v="GESTIÓN INTEGRAL DE LA CIUDAD"/>
    <x v="10"/>
    <x v="2"/>
    <s v="27 AUTORIDAD DEL ESPACIO PÚBLICO MUNICIPAL"/>
    <m/>
    <m/>
    <s v="IMPRESIÓN DE LONAS Y POSTERS PARA LOS PROGRAMAS QUE SE MANEJAN EN LA COORDINACIÓN"/>
    <x v="1"/>
    <x v="10"/>
    <x v="23"/>
    <n v="5500"/>
    <n v="5500"/>
    <n v="5500"/>
    <n v="0"/>
    <n v="0"/>
    <n v="3"/>
    <s v="33"/>
  </r>
  <r>
    <n v="141"/>
    <x v="10"/>
    <m/>
    <x v="42"/>
    <s v="GESTIÓN INTEGRAL DE LA CIUDAD"/>
    <x v="10"/>
    <x v="2"/>
    <s v="27 AUTORIDAD DEL ESPACIO PÚBLICO MUNICIPAL"/>
    <m/>
    <m/>
    <s v="COFFE BREAK Y ALIMENTOS QUE SE OFRECEN EN REUNIONES Y CONSEJOS QUE PRESIDE LA COORDINACIÓN"/>
    <x v="0"/>
    <x v="1"/>
    <x v="2"/>
    <n v="22000"/>
    <n v="22000"/>
    <n v="22000"/>
    <n v="0"/>
    <n v="0"/>
    <n v="2"/>
    <s v="22"/>
  </r>
  <r>
    <n v="142"/>
    <x v="10"/>
    <m/>
    <x v="42"/>
    <s v="GESTIÓN INTEGRAL DE LA CIUDAD"/>
    <x v="10"/>
    <x v="2"/>
    <s v="27 AUTORIDAD DEL ESPACIO PÚBLICO MUNICIPAL"/>
    <m/>
    <m/>
    <s v="PRESEA QUE SE ENTREGA A LOS GANADORES DEL MÉRITO AMBIENTAL "/>
    <x v="1"/>
    <x v="8"/>
    <x v="22"/>
    <n v="3300"/>
    <n v="3300"/>
    <n v="3300"/>
    <n v="0"/>
    <n v="0"/>
    <n v="3"/>
    <s v="38"/>
  </r>
  <r>
    <n v="143"/>
    <x v="10"/>
    <m/>
    <x v="42"/>
    <s v="GESTIÓN INTEGRAL DE LA CIUDAD"/>
    <x v="10"/>
    <x v="2"/>
    <s v="27 AUTORIDAD DEL ESPACIO PÚBLICO MUNICIPAL"/>
    <m/>
    <m/>
    <s v="PROYECTOS DE SEGUIMIENTO DE PLANES PARCIALES Y POEL"/>
    <x v="1"/>
    <x v="10"/>
    <x v="24"/>
    <n v="2000000"/>
    <n v="2000000"/>
    <n v="2000000"/>
    <n v="0"/>
    <n v="0"/>
    <n v="3"/>
    <s v="33"/>
  </r>
  <r>
    <n v="117"/>
    <x v="10"/>
    <m/>
    <x v="43"/>
    <s v="COPLADEMUN"/>
    <x v="10"/>
    <x v="2"/>
    <s v="28 ORDENAMIENTO DEL TERRITORIO"/>
    <m/>
    <m/>
    <s v="Organizar la documentación por colonia, para evitar extravío de documentos"/>
    <x v="0"/>
    <x v="0"/>
    <x v="0"/>
    <n v="2400"/>
    <n v="2400"/>
    <n v="2400"/>
    <n v="0"/>
    <n v="0"/>
    <n v="2"/>
    <s v="21"/>
  </r>
  <r>
    <n v="118"/>
    <x v="10"/>
    <m/>
    <x v="43"/>
    <s v="COPLADEMUN"/>
    <x v="10"/>
    <x v="2"/>
    <s v="28 ORDENAMIENTO DEL TERRITORIO"/>
    <m/>
    <m/>
    <s v="Indispensble como herramienta de trabajo de acceso inmediato de informacion; para el cronograma de actividades diaria"/>
    <x v="0"/>
    <x v="0"/>
    <x v="11"/>
    <n v="5250"/>
    <n v="5250"/>
    <n v="1575"/>
    <n v="0"/>
    <n v="-3675"/>
    <n v="2"/>
    <s v="21"/>
  </r>
  <r>
    <n v="119"/>
    <x v="10"/>
    <m/>
    <x v="43"/>
    <s v="COPLADEMUN"/>
    <x v="10"/>
    <x v="2"/>
    <s v="28 ORDENAMIENTO DEL TERRITORIO"/>
    <m/>
    <m/>
    <s v="Para identificacion institucional ante la ciudadania, lo que permitira generar  confianza con esta."/>
    <x v="0"/>
    <x v="0"/>
    <x v="82"/>
    <n v="750"/>
    <n v="750"/>
    <n v="750"/>
    <n v="0"/>
    <n v="0"/>
    <n v="2"/>
    <s v="21"/>
  </r>
  <r>
    <n v="120"/>
    <x v="10"/>
    <m/>
    <x v="43"/>
    <s v="COPLADEMUN"/>
    <x v="10"/>
    <x v="2"/>
    <s v="28 ORDENAMIENTO DEL TERRITORIO"/>
    <m/>
    <m/>
    <s v="Para mostrar una imagen institucional ante la ciudadania, lo que permitira generar  confianza con esta."/>
    <x v="0"/>
    <x v="6"/>
    <x v="76"/>
    <n v="10500"/>
    <n v="10500"/>
    <n v="0"/>
    <n v="0"/>
    <n v="-10500"/>
    <n v="2"/>
    <s v="27"/>
  </r>
  <r>
    <n v="121"/>
    <x v="10"/>
    <m/>
    <x v="43"/>
    <s v="COPLADEMUN"/>
    <x v="10"/>
    <x v="2"/>
    <s v="28 ORDENAMIENTO DEL TERRITORIO"/>
    <m/>
    <m/>
    <s v="Para mostrar una imagen institucional ante la ciudadania, lo que permitira generar  confianza con esta."/>
    <x v="0"/>
    <x v="6"/>
    <x v="76"/>
    <n v="9000"/>
    <n v="9000"/>
    <n v="0"/>
    <n v="0"/>
    <n v="-9000"/>
    <n v="2"/>
    <s v="27"/>
  </r>
  <r>
    <n v="122"/>
    <x v="10"/>
    <m/>
    <x v="43"/>
    <s v="COPLADEMUN"/>
    <x v="10"/>
    <x v="2"/>
    <s v="28 ORDENAMIENTO DEL TERRITORIO"/>
    <m/>
    <m/>
    <s v="Para proteccion solar en campo, ya que el trabajo en calle es exaustivo"/>
    <x v="0"/>
    <x v="6"/>
    <x v="51"/>
    <n v="18000"/>
    <n v="18000"/>
    <n v="18000"/>
    <n v="0"/>
    <n v="0"/>
    <n v="2"/>
    <s v="27"/>
  </r>
  <r>
    <n v="123"/>
    <x v="10"/>
    <m/>
    <x v="43"/>
    <s v="COPLADEMUN"/>
    <x v="10"/>
    <x v="2"/>
    <s v="28 ORDENAMIENTO DEL TERRITORIO"/>
    <m/>
    <m/>
    <s v="Para protegerse en el temporal de lluvia, pricipalmente la documentacion y/o equipos tecnologicos que se tengan en el momento"/>
    <x v="0"/>
    <x v="6"/>
    <x v="51"/>
    <n v="4350"/>
    <n v="4350"/>
    <n v="4350"/>
    <n v="0"/>
    <n v="0"/>
    <n v="2"/>
    <s v="27"/>
  </r>
  <r>
    <n v="124"/>
    <x v="10"/>
    <m/>
    <x v="43"/>
    <s v="COPLADEMUN"/>
    <x v="10"/>
    <x v="2"/>
    <s v="28 ORDENAMIENTO DEL TERRITORIO"/>
    <m/>
    <m/>
    <s v="Para el traslado de documentacion e insumos necesarios para el trabajo en campo"/>
    <x v="0"/>
    <x v="6"/>
    <x v="51"/>
    <n v="45000"/>
    <n v="45000"/>
    <n v="45000"/>
    <n v="0"/>
    <n v="0"/>
    <n v="2"/>
    <s v="27"/>
  </r>
  <r>
    <n v="125"/>
    <x v="10"/>
    <m/>
    <x v="43"/>
    <s v="COPLADEMUN"/>
    <x v="10"/>
    <x v="2"/>
    <s v="28 ORDENAMIENTO DEL TERRITORIO"/>
    <m/>
    <m/>
    <s v="Facilita el caminar en las colinas con topografias irregulares y evita algun tipo de accidente o lesion por lo complicado de los caminos o brechas"/>
    <x v="0"/>
    <x v="6"/>
    <x v="51"/>
    <n v="21000"/>
    <n v="21000"/>
    <n v="21000"/>
    <n v="0"/>
    <n v="0"/>
    <n v="2"/>
    <s v="27"/>
  </r>
  <r>
    <n v="126"/>
    <x v="10"/>
    <m/>
    <x v="43"/>
    <s v="COPLADEMUN"/>
    <x v="10"/>
    <x v="2"/>
    <s v="28 ORDENAMIENTO DEL TERRITORIO"/>
    <m/>
    <m/>
    <s v="Visualizacion de los programas de trabajo en campo, mediante un sistema para geo referenciar a tiempo real las actividades, para comunicación en video con instancias de participacion social"/>
    <x v="2"/>
    <x v="12"/>
    <x v="108"/>
    <n v="8500"/>
    <n v="8500"/>
    <n v="8500"/>
    <n v="0"/>
    <n v="0"/>
    <n v="5"/>
    <s v="52"/>
  </r>
  <r>
    <n v="127"/>
    <x v="10"/>
    <m/>
    <x v="43"/>
    <s v="COPLADEMUN"/>
    <x v="10"/>
    <x v="2"/>
    <s v="28 ORDENAMIENTO DEL TERRITORIO"/>
    <m/>
    <m/>
    <s v="Para dar capacitaciones al equipo de organización, socializar tablas y contenidos de trabajo. Así mismo para las exposiciones de plamneacion y coordinacion de actividades en campo y oficina"/>
    <x v="2"/>
    <x v="12"/>
    <x v="108"/>
    <n v="2500"/>
    <n v="2500"/>
    <n v="2500"/>
    <n v="0"/>
    <n v="0"/>
    <n v="5"/>
    <s v="52"/>
  </r>
  <r>
    <n v="128"/>
    <x v="10"/>
    <m/>
    <x v="43"/>
    <s v="COPLADEMUN"/>
    <x v="10"/>
    <x v="2"/>
    <s v="28 ORDENAMIENTO DEL TERRITORIO"/>
    <m/>
    <m/>
    <s v="Para ver de manera clara y eficaz las proyecciones de trabajo en la oficina."/>
    <x v="2"/>
    <x v="12"/>
    <x v="65"/>
    <n v="2000"/>
    <n v="2000"/>
    <n v="2000"/>
    <n v="0"/>
    <n v="0"/>
    <n v="5"/>
    <s v="52"/>
  </r>
  <r>
    <n v="129"/>
    <x v="10"/>
    <m/>
    <x v="43"/>
    <s v="COPLADEMUN"/>
    <x v="10"/>
    <x v="2"/>
    <s v="28 ORDENAMIENTO DEL TERRITORIO"/>
    <m/>
    <m/>
    <s v="Para el desarrollo de las mesas de trabajo de Organización y coordinacion de las acticidades "/>
    <x v="2"/>
    <x v="12"/>
    <x v="65"/>
    <n v="800"/>
    <n v="800"/>
    <n v="800"/>
    <n v="0"/>
    <n v="0"/>
    <n v="5"/>
    <s v="52"/>
  </r>
  <r>
    <n v="130"/>
    <x v="10"/>
    <m/>
    <x v="43"/>
    <s v="COPLADEMUN"/>
    <x v="10"/>
    <x v="2"/>
    <s v="28 ORDENAMIENTO DEL TERRITORIO"/>
    <m/>
    <m/>
    <s v="Para las sesiones informativas o reuniones de exposicion de diferentes tematicas con la ciudadania en sus colonias"/>
    <x v="2"/>
    <x v="12"/>
    <x v="65"/>
    <n v="6450"/>
    <n v="6450"/>
    <n v="6450"/>
    <n v="0"/>
    <n v="0"/>
    <n v="5"/>
    <s v="52"/>
  </r>
  <r>
    <n v="131"/>
    <x v="10"/>
    <m/>
    <x v="44"/>
    <s v="ORDENAMIENTO"/>
    <x v="10"/>
    <x v="2"/>
    <s v="28 ORDENAMIENTO DEL TERRITORIO"/>
    <m/>
    <m/>
    <s v="HERRAMIENTAS NECESARIAS PARA CUMPLIR CON LAS FUNCIONES INTRINSÉCAS DE LA DIRECCIÓN. "/>
    <x v="0"/>
    <x v="3"/>
    <x v="54"/>
    <n v="54450"/>
    <n v="54450"/>
    <n v="21780"/>
    <n v="0"/>
    <n v="-32670"/>
    <n v="2"/>
    <s v="29"/>
  </r>
  <r>
    <n v="132"/>
    <x v="10"/>
    <m/>
    <x v="44"/>
    <s v="ORDENAMIENTO"/>
    <x v="10"/>
    <x v="2"/>
    <s v="28 ORDENAMIENTO DEL TERRITORIO"/>
    <m/>
    <m/>
    <s v="REPARACIÓN Y MANTENIMEINTO DE EQUIPO TOPOGRAFÍCO"/>
    <x v="1"/>
    <x v="14"/>
    <x v="99"/>
    <n v="55000"/>
    <n v="55000"/>
    <n v="55000"/>
    <n v="0"/>
    <n v="0"/>
    <n v="3"/>
    <s v="35"/>
  </r>
  <r>
    <n v="133"/>
    <x v="10"/>
    <m/>
    <x v="44"/>
    <s v="ORDENAMIENTO"/>
    <x v="10"/>
    <x v="2"/>
    <s v="28 ORDENAMIENTO DEL TERRITORIO"/>
    <m/>
    <m/>
    <s v="PAPEL SEGURIDAD"/>
    <x v="1"/>
    <x v="10"/>
    <x v="23"/>
    <n v="190000"/>
    <n v="190000"/>
    <n v="190000"/>
    <n v="0"/>
    <n v="0"/>
    <n v="3"/>
    <s v="33"/>
  </r>
  <r>
    <n v="134"/>
    <x v="10"/>
    <m/>
    <x v="44"/>
    <s v="ORDENAMIENTO"/>
    <x v="10"/>
    <x v="2"/>
    <s v="28 ORDENAMIENTO DEL TERRITORIO"/>
    <m/>
    <m/>
    <s v="INSUMOS NECESARIOS PARA LAS FUNCIONES ADMINISTRATIVAS"/>
    <x v="0"/>
    <x v="0"/>
    <x v="0"/>
    <n v="200000"/>
    <n v="200000"/>
    <n v="200000"/>
    <n v="0"/>
    <n v="0"/>
    <n v="2"/>
    <s v="21"/>
  </r>
  <r>
    <n v="135"/>
    <x v="10"/>
    <m/>
    <x v="44"/>
    <s v="ORDENAMIENTO"/>
    <x v="10"/>
    <x v="2"/>
    <s v="28 ORDENAMIENTO DEL TERRITORIO"/>
    <m/>
    <m/>
    <s v="COMPRA DE INSUMOS COMO TINTA VARIOS COLORES, TONER Y CABEZALES PARA PLOTTER; ESTO  SE NECESITA PARA DAR RESPUESTA A: SOLICITUDES DE LA CIUDADANIA, ARCHIVO CARTOGRAFICO Y BASE DE DATOS DE INFORMACION GEOGRAFICA, IMPRESIÓN DE PLANOS PARA SOLICITUDES DE AUDITORIAS DEL ESTADO Y MUNICIPALES, PARA PROYECTOS DE URBANIZACIÓN E INTEGRACIÓN URBANA."/>
    <x v="0"/>
    <x v="0"/>
    <x v="1"/>
    <n v="100000"/>
    <n v="100000"/>
    <n v="100000"/>
    <n v="0"/>
    <n v="0"/>
    <n v="2"/>
    <s v="21"/>
  </r>
  <r>
    <n v="136"/>
    <x v="10"/>
    <m/>
    <x v="44"/>
    <s v="ORDENAMIENTO"/>
    <x v="10"/>
    <x v="2"/>
    <s v="28 ORDENAMIENTO DEL TERRITORIO"/>
    <m/>
    <m/>
    <s v="IMPRESIÓN DE PLANOS PARA LOS DICTAMÉNES"/>
    <x v="0"/>
    <x v="0"/>
    <x v="34"/>
    <n v="36000"/>
    <n v="36000"/>
    <n v="7200"/>
    <n v="0"/>
    <n v="-28800"/>
    <n v="2"/>
    <s v="21"/>
  </r>
  <r>
    <n v="57"/>
    <x v="10"/>
    <m/>
    <x v="45"/>
    <s v="MOVILIDAD"/>
    <x v="10"/>
    <x v="2"/>
    <s v="29 MOVILIDAD Y TRANSPORTE"/>
    <m/>
    <m/>
    <s v="FUNCIONALIDAD DE LA OFICINA"/>
    <x v="0"/>
    <x v="0"/>
    <x v="0"/>
    <n v="80000"/>
    <n v="80000"/>
    <n v="80000"/>
    <n v="0"/>
    <n v="0"/>
    <n v="2"/>
    <s v="21"/>
  </r>
  <r>
    <n v="58"/>
    <x v="10"/>
    <m/>
    <x v="45"/>
    <s v="MOVILIDAD"/>
    <x v="10"/>
    <x v="2"/>
    <s v="29 MOVILIDAD Y TRANSPORTE"/>
    <m/>
    <m/>
    <s v="HORAS EXTRAS LABORADAS"/>
    <x v="4"/>
    <x v="33"/>
    <x v="129"/>
    <n v="680000"/>
    <n v="0"/>
    <n v="0"/>
    <n v="-680000"/>
    <n v="-680000"/>
    <n v="1"/>
    <s v="11"/>
  </r>
  <r>
    <n v="59"/>
    <x v="10"/>
    <m/>
    <x v="45"/>
    <s v="MOVILIDAD"/>
    <x v="10"/>
    <x v="2"/>
    <s v="29 MOVILIDAD Y TRANSPORTE"/>
    <m/>
    <m/>
    <s v="APLICACIÓN DIGITAL DE FOLIOS DE INFRACCIÓN"/>
    <x v="0"/>
    <x v="0"/>
    <x v="34"/>
    <n v="500000"/>
    <n v="500000"/>
    <n v="100000"/>
    <n v="0"/>
    <n v="-400000"/>
    <n v="2"/>
    <s v="21"/>
  </r>
  <r>
    <n v="60"/>
    <x v="10"/>
    <m/>
    <x v="45"/>
    <s v="MOVILIDAD"/>
    <x v="10"/>
    <x v="2"/>
    <s v="29 MOVILIDAD Y TRANSPORTE"/>
    <m/>
    <m/>
    <s v="ELABORACIÓN DE PLANOS"/>
    <x v="0"/>
    <x v="0"/>
    <x v="34"/>
    <n v="4000"/>
    <n v="4000"/>
    <n v="800"/>
    <n v="0"/>
    <n v="-3200"/>
    <n v="2"/>
    <s v="21"/>
  </r>
  <r>
    <n v="61"/>
    <x v="10"/>
    <m/>
    <x v="45"/>
    <s v="MOVILIDAD"/>
    <x v="10"/>
    <x v="2"/>
    <s v="29 MOVILIDAD Y TRANSPORTE"/>
    <m/>
    <m/>
    <s v="ELABORACIÓN DE PLANOS"/>
    <x v="0"/>
    <x v="0"/>
    <x v="1"/>
    <n v="30000"/>
    <n v="30000"/>
    <n v="30000"/>
    <n v="0"/>
    <n v="0"/>
    <n v="2"/>
    <s v="21"/>
  </r>
  <r>
    <n v="62"/>
    <x v="10"/>
    <m/>
    <x v="45"/>
    <s v="MOVILIDAD"/>
    <x v="10"/>
    <x v="2"/>
    <s v="29 MOVILIDAD Y TRANSPORTE"/>
    <m/>
    <m/>
    <s v="CARTAS DERECHOS DE PEATON"/>
    <x v="0"/>
    <x v="0"/>
    <x v="11"/>
    <n v="250000"/>
    <n v="250000"/>
    <n v="75000"/>
    <n v="0"/>
    <n v="-175000"/>
    <n v="2"/>
    <s v="21"/>
  </r>
  <r>
    <n v="63"/>
    <x v="10"/>
    <m/>
    <x v="45"/>
    <s v="MOVILIDAD"/>
    <x v="10"/>
    <x v="2"/>
    <s v="29 MOVILIDAD Y TRANSPORTE"/>
    <m/>
    <m/>
    <s v="EJECUCIÓN SOLUCIÓN"/>
    <x v="0"/>
    <x v="0"/>
    <x v="11"/>
    <n v="75000"/>
    <n v="75000"/>
    <n v="22500"/>
    <n v="0"/>
    <n v="-52500"/>
    <n v="2"/>
    <s v="21"/>
  </r>
  <r>
    <n v="64"/>
    <x v="10"/>
    <m/>
    <x v="45"/>
    <s v="MOVILIDAD"/>
    <x v="10"/>
    <x v="2"/>
    <s v="29 MOVILIDAD Y TRANSPORTE"/>
    <m/>
    <m/>
    <s v="BALIZAMIENTO"/>
    <x v="0"/>
    <x v="0"/>
    <x v="11"/>
    <n v="40000"/>
    <n v="40000"/>
    <n v="12000"/>
    <n v="0"/>
    <n v="-28000"/>
    <n v="2"/>
    <s v="21"/>
  </r>
  <r>
    <n v="65"/>
    <x v="10"/>
    <m/>
    <x v="45"/>
    <s v="MOVILIDAD"/>
    <x v="10"/>
    <x v="2"/>
    <s v="29 MOVILIDAD Y TRANSPORTE"/>
    <m/>
    <m/>
    <s v="ACREDITACIONES PARA PERSONAS CON DISCAPACIDAD"/>
    <x v="0"/>
    <x v="0"/>
    <x v="11"/>
    <n v="70000"/>
    <n v="70000"/>
    <n v="21000"/>
    <n v="0"/>
    <n v="-49000"/>
    <n v="2"/>
    <s v="21"/>
  </r>
  <r>
    <n v="66"/>
    <x v="10"/>
    <m/>
    <x v="45"/>
    <s v="MOVILIDAD"/>
    <x v="10"/>
    <x v="2"/>
    <s v="29 MOVILIDAD Y TRANSPORTE"/>
    <m/>
    <m/>
    <s v="DICTAMINACIÓN"/>
    <x v="0"/>
    <x v="0"/>
    <x v="11"/>
    <n v="100000"/>
    <n v="100000"/>
    <n v="30000"/>
    <n v="0"/>
    <n v="-70000"/>
    <n v="2"/>
    <s v="21"/>
  </r>
  <r>
    <n v="67"/>
    <x v="10"/>
    <m/>
    <x v="45"/>
    <s v="MOVILIDAD"/>
    <x v="10"/>
    <x v="2"/>
    <s v="29 MOVILIDAD Y TRANSPORTE"/>
    <m/>
    <m/>
    <s v="EJECUCIÓN SOLUCIÓN"/>
    <x v="0"/>
    <x v="0"/>
    <x v="11"/>
    <n v="3580000"/>
    <n v="3580000"/>
    <n v="1074000"/>
    <n v="0"/>
    <n v="-2506000"/>
    <n v="2"/>
    <s v="21"/>
  </r>
  <r>
    <n v="68"/>
    <x v="10"/>
    <m/>
    <x v="45"/>
    <s v="MOVILIDAD"/>
    <x v="10"/>
    <x v="2"/>
    <s v="29 MOVILIDAD Y TRANSPORTE"/>
    <m/>
    <m/>
    <s v="EJECUCIÓN SOLUCIÓN"/>
    <x v="0"/>
    <x v="2"/>
    <x v="13"/>
    <n v="450800"/>
    <n v="450800"/>
    <n v="45080"/>
    <n v="0"/>
    <n v="-405720"/>
    <n v="2"/>
    <s v="24"/>
  </r>
  <r>
    <n v="69"/>
    <x v="10"/>
    <m/>
    <x v="45"/>
    <s v="MOVILIDAD"/>
    <x v="10"/>
    <x v="2"/>
    <s v="29 MOVILIDAD Y TRANSPORTE"/>
    <m/>
    <m/>
    <s v="NUEVA INFRAESTRUCTURA (NO INCLUYE OBRA PÚBLICA)"/>
    <x v="0"/>
    <x v="2"/>
    <x v="13"/>
    <n v="2000000"/>
    <n v="2000000"/>
    <n v="200000"/>
    <n v="0"/>
    <n v="-1800000"/>
    <n v="2"/>
    <s v="24"/>
  </r>
  <r>
    <n v="70"/>
    <x v="10"/>
    <m/>
    <x v="45"/>
    <s v="MOVILIDAD"/>
    <x v="10"/>
    <x v="2"/>
    <s v="29 MOVILIDAD Y TRANSPORTE"/>
    <m/>
    <m/>
    <s v="EJECUCIÓN SOLUCIÓN"/>
    <x v="0"/>
    <x v="2"/>
    <x v="14"/>
    <n v="2250000"/>
    <n v="2250000"/>
    <n v="225000"/>
    <n v="0"/>
    <n v="-2025000"/>
    <n v="2"/>
    <s v="24"/>
  </r>
  <r>
    <n v="71"/>
    <x v="10"/>
    <m/>
    <x v="45"/>
    <s v="MOVILIDAD"/>
    <x v="10"/>
    <x v="2"/>
    <s v="29 MOVILIDAD Y TRANSPORTE"/>
    <m/>
    <m/>
    <s v="BALIZAMIENTO"/>
    <x v="0"/>
    <x v="2"/>
    <x v="14"/>
    <n v="100000"/>
    <n v="100000"/>
    <n v="100000"/>
    <n v="0"/>
    <n v="0"/>
    <n v="2"/>
    <s v="24"/>
  </r>
  <r>
    <n v="72"/>
    <x v="10"/>
    <m/>
    <x v="45"/>
    <s v="MOVILIDAD"/>
    <x v="10"/>
    <x v="2"/>
    <s v="29 MOVILIDAD Y TRANSPORTE"/>
    <m/>
    <m/>
    <s v="BALIZAMIENTO"/>
    <x v="0"/>
    <x v="2"/>
    <x v="14"/>
    <n v="20000"/>
    <n v="20000"/>
    <n v="20000"/>
    <n v="0"/>
    <n v="0"/>
    <n v="2"/>
    <s v="24"/>
  </r>
  <r>
    <n v="73"/>
    <x v="10"/>
    <m/>
    <x v="45"/>
    <s v="MOVILIDAD"/>
    <x v="10"/>
    <x v="2"/>
    <s v="29 MOVILIDAD Y TRANSPORTE"/>
    <m/>
    <m/>
    <s v="EJECUCIÓN SOLUCIÓN"/>
    <x v="0"/>
    <x v="17"/>
    <x v="49"/>
    <n v="2404700"/>
    <n v="2404700"/>
    <n v="240470"/>
    <n v="0"/>
    <n v="-2164230"/>
    <n v="2"/>
    <s v="25"/>
  </r>
  <r>
    <n v="74"/>
    <x v="10"/>
    <m/>
    <x v="45"/>
    <s v="MOVILIDAD"/>
    <x v="10"/>
    <x v="2"/>
    <s v="29 MOVILIDAD Y TRANSPORTE"/>
    <m/>
    <m/>
    <s v="EJECUCIÓN SOLUCIÓN"/>
    <x v="0"/>
    <x v="17"/>
    <x v="49"/>
    <n v="2000000"/>
    <n v="2000000"/>
    <n v="200000"/>
    <n v="0"/>
    <n v="-1800000"/>
    <n v="2"/>
    <s v="25"/>
  </r>
  <r>
    <n v="75"/>
    <x v="10"/>
    <m/>
    <x v="45"/>
    <s v="MOVILIDAD"/>
    <x v="10"/>
    <x v="2"/>
    <s v="29 MOVILIDAD Y TRANSPORTE"/>
    <m/>
    <m/>
    <s v="UNIFORMES AGENTES DE MOVILIDAD"/>
    <x v="0"/>
    <x v="6"/>
    <x v="76"/>
    <n v="300000"/>
    <n v="300000"/>
    <n v="0"/>
    <n v="0"/>
    <n v="-300000"/>
    <n v="2"/>
    <s v="27"/>
  </r>
  <r>
    <n v="76"/>
    <x v="10"/>
    <m/>
    <x v="45"/>
    <s v="MOVILIDAD"/>
    <x v="10"/>
    <x v="2"/>
    <s v="29 MOVILIDAD Y TRANSPORTE"/>
    <m/>
    <m/>
    <s v="BALIZAMIENTO"/>
    <x v="0"/>
    <x v="3"/>
    <x v="54"/>
    <n v="10000"/>
    <n v="10000"/>
    <n v="4000"/>
    <n v="0"/>
    <n v="-6000"/>
    <n v="2"/>
    <s v="29"/>
  </r>
  <r>
    <n v="77"/>
    <x v="10"/>
    <m/>
    <x v="45"/>
    <s v="MOVILIDAD"/>
    <x v="10"/>
    <x v="2"/>
    <s v="29 MOVILIDAD Y TRANSPORTE"/>
    <m/>
    <m/>
    <s v="ELABORACIÓN DE PLANOS"/>
    <x v="0"/>
    <x v="3"/>
    <x v="6"/>
    <n v="2000"/>
    <n v="2000"/>
    <n v="2000"/>
    <n v="0"/>
    <n v="0"/>
    <n v="2"/>
    <s v="29"/>
  </r>
  <r>
    <n v="78"/>
    <x v="10"/>
    <m/>
    <x v="45"/>
    <s v="MOVILIDAD"/>
    <x v="10"/>
    <x v="2"/>
    <s v="29 MOVILIDAD Y TRANSPORTE"/>
    <m/>
    <m/>
    <s v="APLICACIÓN DIGITAL DE FOLIOS DE INFRACCIÓN"/>
    <x v="1"/>
    <x v="4"/>
    <x v="56"/>
    <n v="350000"/>
    <n v="350000"/>
    <n v="35000"/>
    <n v="0"/>
    <n v="-315000"/>
    <n v="3"/>
    <s v="31"/>
  </r>
  <r>
    <n v="79"/>
    <x v="10"/>
    <m/>
    <x v="45"/>
    <s v="MOVILIDAD"/>
    <x v="10"/>
    <x v="2"/>
    <s v="29 MOVILIDAD Y TRANSPORTE"/>
    <m/>
    <m/>
    <s v="DISFRACES, PLAYERAS, MASCARAS, MALLAS, ETC."/>
    <x v="1"/>
    <x v="10"/>
    <x v="23"/>
    <n v="60000"/>
    <n v="60000"/>
    <n v="60000"/>
    <n v="0"/>
    <n v="0"/>
    <n v="3"/>
    <s v="33"/>
  </r>
  <r>
    <n v="80"/>
    <x v="10"/>
    <m/>
    <x v="45"/>
    <s v="MOVILIDAD"/>
    <x v="10"/>
    <x v="2"/>
    <s v="29 MOVILIDAD Y TRANSPORTE"/>
    <m/>
    <m/>
    <s v="APLICACIÓN DE FOLIOS DE INFRACCIÓN"/>
    <x v="1"/>
    <x v="10"/>
    <x v="23"/>
    <n v="100000"/>
    <n v="100000"/>
    <n v="100000"/>
    <n v="0"/>
    <n v="0"/>
    <n v="3"/>
    <s v="33"/>
  </r>
  <r>
    <n v="81"/>
    <x v="10"/>
    <m/>
    <x v="45"/>
    <s v="MOVILIDAD"/>
    <x v="10"/>
    <x v="2"/>
    <s v="29 MOVILIDAD Y TRANSPORTE"/>
    <m/>
    <m/>
    <s v="APLICACIÓN DE APERCIBIMIENTOS "/>
    <x v="1"/>
    <x v="10"/>
    <x v="23"/>
    <n v="100000"/>
    <n v="100000"/>
    <n v="100000"/>
    <n v="0"/>
    <n v="0"/>
    <n v="3"/>
    <s v="33"/>
  </r>
  <r>
    <n v="82"/>
    <x v="10"/>
    <m/>
    <x v="45"/>
    <s v="MOVILIDAD"/>
    <x v="10"/>
    <x v="2"/>
    <s v="29 MOVILIDAD Y TRANSPORTE"/>
    <m/>
    <m/>
    <s v="ELABORACIÓN E IMPRESIÓN DE NOTIFICACIONES"/>
    <x v="1"/>
    <x v="10"/>
    <x v="23"/>
    <n v="100000"/>
    <n v="100000"/>
    <n v="100000"/>
    <n v="0"/>
    <n v="0"/>
    <n v="3"/>
    <s v="33"/>
  </r>
  <r>
    <n v="83"/>
    <x v="10"/>
    <m/>
    <x v="45"/>
    <s v="MOVILIDAD"/>
    <x v="10"/>
    <x v="2"/>
    <s v="29 MOVILIDAD Y TRANSPORTE"/>
    <m/>
    <m/>
    <s v="LUCHADORES VIALES"/>
    <x v="1"/>
    <x v="10"/>
    <x v="24"/>
    <n v="3000000"/>
    <n v="3000000"/>
    <n v="3000000"/>
    <n v="0"/>
    <n v="0"/>
    <n v="3"/>
    <s v="33"/>
  </r>
  <r>
    <n v="84"/>
    <x v="10"/>
    <m/>
    <x v="45"/>
    <s v="MOVILIDAD"/>
    <x v="10"/>
    <x v="2"/>
    <s v="29 MOVILIDAD Y TRANSPORTE"/>
    <m/>
    <m/>
    <s v="EDUCAVIAL Y BICIESCUELA"/>
    <x v="1"/>
    <x v="10"/>
    <x v="24"/>
    <n v="500000"/>
    <n v="500000"/>
    <n v="500000"/>
    <n v="0"/>
    <n v="0"/>
    <n v="3"/>
    <s v="33"/>
  </r>
  <r>
    <n v="85"/>
    <x v="10"/>
    <m/>
    <x v="45"/>
    <s v="MOVILIDAD"/>
    <x v="10"/>
    <x v="2"/>
    <s v="29 MOVILIDAD Y TRANSPORTE"/>
    <m/>
    <m/>
    <s v="MANTENIMIENTO DE EQUIPO"/>
    <x v="1"/>
    <x v="14"/>
    <x v="93"/>
    <n v="175000"/>
    <n v="175000"/>
    <n v="175000"/>
    <n v="0"/>
    <n v="0"/>
    <n v="3"/>
    <s v="35"/>
  </r>
  <r>
    <n v="86"/>
    <x v="10"/>
    <m/>
    <x v="45"/>
    <s v="MOVILIDAD"/>
    <x v="10"/>
    <x v="2"/>
    <s v="29 MOVILIDAD Y TRANSPORTE"/>
    <m/>
    <m/>
    <s v="CAPTURA DE FOLIOS DE INFRACCIÓN AL SISTEMA DE PARQUIMETROS Y VERIFICACIÓN DE INFORMACIÓN PARA RESOLVER INCONFORMIDADES"/>
    <x v="2"/>
    <x v="9"/>
    <x v="33"/>
    <n v="60000"/>
    <n v="60000"/>
    <n v="0"/>
    <n v="0"/>
    <n v="-60000"/>
    <n v="5"/>
    <s v="51"/>
  </r>
  <r>
    <n v="40"/>
    <x v="10"/>
    <m/>
    <x v="46"/>
    <s v="MEDIO AMBIENTE"/>
    <x v="17"/>
    <x v="2"/>
    <s v="30 MEDIO AMBIENTE"/>
    <m/>
    <m/>
    <s v="Inventario de Emisiones GEI"/>
    <x v="0"/>
    <x v="1"/>
    <x v="2"/>
    <n v="30000"/>
    <n v="30000"/>
    <n v="30000"/>
    <n v="0"/>
    <n v="0"/>
    <n v="2"/>
    <s v="22"/>
  </r>
  <r>
    <n v="41"/>
    <x v="10"/>
    <m/>
    <x v="46"/>
    <s v="MEDIO AMBIENTE"/>
    <x v="17"/>
    <x v="2"/>
    <s v="30 MEDIO AMBIENTE"/>
    <m/>
    <m/>
    <s v="Mérito Ambiental"/>
    <x v="3"/>
    <x v="32"/>
    <x v="126"/>
    <n v="70000"/>
    <n v="70000"/>
    <n v="70000"/>
    <n v="0"/>
    <n v="0"/>
    <n v="4"/>
    <s v="44"/>
  </r>
  <r>
    <n v="42"/>
    <x v="10"/>
    <m/>
    <x v="46"/>
    <s v="MEDIO AMBIENTE"/>
    <x v="17"/>
    <x v="2"/>
    <s v="30 MEDIO AMBIENTE"/>
    <m/>
    <m/>
    <s v="Programa Educación Ambiental"/>
    <x v="0"/>
    <x v="2"/>
    <x v="14"/>
    <n v="10000"/>
    <n v="10000"/>
    <n v="10000"/>
    <n v="0"/>
    <n v="0"/>
    <n v="2"/>
    <s v="24"/>
  </r>
  <r>
    <n v="43"/>
    <x v="10"/>
    <m/>
    <x v="46"/>
    <s v="MEDIO AMBIENTE"/>
    <x v="17"/>
    <x v="2"/>
    <s v="30 MEDIO AMBIENTE"/>
    <m/>
    <m/>
    <s v="Programa Educación Ambiental"/>
    <x v="0"/>
    <x v="0"/>
    <x v="39"/>
    <n v="10000"/>
    <n v="10000"/>
    <n v="2000"/>
    <n v="0"/>
    <n v="-8000"/>
    <n v="2"/>
    <s v="21"/>
  </r>
  <r>
    <n v="44"/>
    <x v="10"/>
    <m/>
    <x v="46"/>
    <s v="MEDIO AMBIENTE"/>
    <x v="17"/>
    <x v="2"/>
    <s v="30 MEDIO AMBIENTE"/>
    <m/>
    <m/>
    <s v="Programa Educación Ambiental"/>
    <x v="1"/>
    <x v="10"/>
    <x v="23"/>
    <n v="10000"/>
    <n v="10000"/>
    <n v="10000"/>
    <n v="0"/>
    <n v="0"/>
    <n v="3"/>
    <s v="33"/>
  </r>
  <r>
    <n v="45"/>
    <x v="10"/>
    <m/>
    <x v="46"/>
    <s v="MEDIO AMBIENTE"/>
    <x v="17"/>
    <x v="2"/>
    <s v="30 MEDIO AMBIENTE"/>
    <m/>
    <m/>
    <s v="Programa Educación Ambiental"/>
    <x v="2"/>
    <x v="12"/>
    <x v="65"/>
    <n v="10000"/>
    <n v="10000"/>
    <n v="10000"/>
    <n v="0"/>
    <n v="0"/>
    <n v="5"/>
    <s v="52"/>
  </r>
  <r>
    <n v="46"/>
    <x v="10"/>
    <m/>
    <x v="46"/>
    <s v="MEDIO AMBIENTE"/>
    <x v="17"/>
    <x v="2"/>
    <s v="30 MEDIO AMBIENTE"/>
    <m/>
    <m/>
    <s v="Programa Educación Ambiental"/>
    <x v="3"/>
    <x v="37"/>
    <x v="144"/>
    <n v="10000"/>
    <n v="10000"/>
    <n v="0"/>
    <n v="0"/>
    <n v="-10000"/>
    <n v="4"/>
    <s v="41"/>
  </r>
  <r>
    <n v="47"/>
    <x v="10"/>
    <m/>
    <x v="46"/>
    <s v="MEDIO AMBIENTE"/>
    <x v="17"/>
    <x v="2"/>
    <s v="30 MEDIO AMBIENTE"/>
    <m/>
    <m/>
    <s v="DIAGNOSTICO DE LA GESTIÓN DE RESIDUOS DEL MUNICIPIO"/>
    <x v="0"/>
    <x v="3"/>
    <x v="54"/>
    <n v="90000"/>
    <n v="90000"/>
    <n v="36000"/>
    <n v="0"/>
    <n v="-54000"/>
    <n v="2"/>
    <s v="29"/>
  </r>
  <r>
    <n v="48"/>
    <x v="10"/>
    <m/>
    <x v="46"/>
    <s v="MEDIO AMBIENTE"/>
    <x v="17"/>
    <x v="2"/>
    <s v="30 MEDIO AMBIENTE"/>
    <m/>
    <m/>
    <s v="GESTIÓN INTEGRAL DE RESIDUOS"/>
    <x v="1"/>
    <x v="14"/>
    <x v="100"/>
    <n v="80000"/>
    <n v="80000"/>
    <n v="80000"/>
    <n v="0"/>
    <n v="0"/>
    <n v="3"/>
    <s v="35"/>
  </r>
  <r>
    <n v="49"/>
    <x v="10"/>
    <m/>
    <x v="46"/>
    <s v="MEDIO AMBIENTE"/>
    <x v="17"/>
    <x v="2"/>
    <s v="30 MEDIO AMBIENTE"/>
    <m/>
    <m/>
    <s v="SOCIALIZACIÓN DE GESTION INTEGRAL DE RESIUDOS"/>
    <x v="1"/>
    <x v="10"/>
    <x v="23"/>
    <n v="120000"/>
    <n v="120000"/>
    <n v="120000"/>
    <n v="0"/>
    <n v="0"/>
    <n v="3"/>
    <s v="33"/>
  </r>
  <r>
    <n v="50"/>
    <x v="10"/>
    <m/>
    <x v="46"/>
    <s v="MEDIO AMBIENTE"/>
    <x v="17"/>
    <x v="2"/>
    <s v="30 MEDIO AMBIENTE"/>
    <m/>
    <m/>
    <s v="HELICOPTERO CUIDADO Y PROTECCIÓN DE AREA NATURALES PROTEGIDAS"/>
    <x v="1"/>
    <x v="7"/>
    <x v="75"/>
    <n v="9500000"/>
    <n v="9500000"/>
    <n v="9500000"/>
    <n v="0"/>
    <n v="0"/>
    <n v="3"/>
    <s v="32"/>
  </r>
  <r>
    <n v="51"/>
    <x v="10"/>
    <m/>
    <x v="46"/>
    <s v="MEDIO AMBIENTE"/>
    <x v="17"/>
    <x v="2"/>
    <s v="30 MEDIO AMBIENTE"/>
    <m/>
    <m/>
    <s v="FORTALECIMIENTO INSTITUCIONAL "/>
    <x v="0"/>
    <x v="6"/>
    <x v="76"/>
    <n v="96000"/>
    <n v="96000"/>
    <n v="0"/>
    <n v="0"/>
    <n v="-96000"/>
    <n v="2"/>
    <s v="27"/>
  </r>
  <r>
    <n v="52"/>
    <x v="10"/>
    <m/>
    <x v="46"/>
    <s v="MEDIO AMBIENTE"/>
    <x v="17"/>
    <x v="2"/>
    <s v="30 MEDIO AMBIENTE"/>
    <m/>
    <m/>
    <s v="FORTALECIMIENTO INSTITUCIONAL "/>
    <x v="0"/>
    <x v="6"/>
    <x v="51"/>
    <n v="100000"/>
    <n v="100000"/>
    <n v="100000"/>
    <n v="0"/>
    <n v="0"/>
    <n v="2"/>
    <s v="27"/>
  </r>
  <r>
    <n v="53"/>
    <x v="10"/>
    <m/>
    <x v="46"/>
    <s v="MEDIO AMBIENTE"/>
    <x v="17"/>
    <x v="2"/>
    <s v="30 MEDIO AMBIENTE"/>
    <m/>
    <m/>
    <s v="OPERACIÓN"/>
    <x v="1"/>
    <x v="14"/>
    <x v="150"/>
    <n v="10000"/>
    <n v="10000"/>
    <n v="10000"/>
    <n v="0"/>
    <n v="0"/>
    <n v="3"/>
    <s v="35"/>
  </r>
  <r>
    <n v="54"/>
    <x v="10"/>
    <m/>
    <x v="46"/>
    <s v="MEDIO AMBIENTE"/>
    <x v="17"/>
    <x v="2"/>
    <s v="30 MEDIO AMBIENTE"/>
    <m/>
    <m/>
    <s v="OPERACIÓN"/>
    <x v="1"/>
    <x v="10"/>
    <x v="23"/>
    <n v="100000"/>
    <n v="100000"/>
    <n v="100000"/>
    <n v="0"/>
    <n v="0"/>
    <n v="3"/>
    <s v="33"/>
  </r>
  <r>
    <n v="55"/>
    <x v="10"/>
    <m/>
    <x v="46"/>
    <s v="MEDIO AMBIENTE"/>
    <x v="17"/>
    <x v="2"/>
    <s v="30 MEDIO AMBIENTE"/>
    <m/>
    <m/>
    <s v="OPERACIÓN"/>
    <x v="0"/>
    <x v="0"/>
    <x v="0"/>
    <n v="100000"/>
    <n v="100000"/>
    <n v="100000"/>
    <n v="0"/>
    <n v="0"/>
    <n v="2"/>
    <s v="21"/>
  </r>
  <r>
    <n v="56"/>
    <x v="10"/>
    <m/>
    <x v="46"/>
    <s v="MEDIO AMBIENTE"/>
    <x v="17"/>
    <x v="2"/>
    <s v="30 MEDIO AMBIENTE"/>
    <m/>
    <m/>
    <s v="OPERACIÓN"/>
    <x v="0"/>
    <x v="3"/>
    <x v="54"/>
    <n v="8000"/>
    <n v="8000"/>
    <n v="3200"/>
    <n v="0"/>
    <n v="-4800"/>
    <n v="2"/>
    <s v="29"/>
  </r>
  <r>
    <n v="87"/>
    <x v="10"/>
    <m/>
    <x v="47"/>
    <s v="ANIMAL"/>
    <x v="17"/>
    <x v="2"/>
    <s v="30 MEDIO AMBIENTE"/>
    <m/>
    <m/>
    <s v="Articulos de papeleria "/>
    <x v="0"/>
    <x v="0"/>
    <x v="0"/>
    <n v="85000"/>
    <n v="85000"/>
    <n v="85000"/>
    <n v="0"/>
    <n v="0"/>
    <n v="2"/>
    <s v="21"/>
  </r>
  <r>
    <n v="88"/>
    <x v="10"/>
    <m/>
    <x v="47"/>
    <s v="ANIMAL"/>
    <x v="17"/>
    <x v="2"/>
    <s v="30 MEDIO AMBIENTE"/>
    <m/>
    <m/>
    <s v="Formatos, e impresiones "/>
    <x v="0"/>
    <x v="0"/>
    <x v="11"/>
    <n v="89000"/>
    <n v="89000"/>
    <n v="26700"/>
    <n v="0"/>
    <n v="-62300"/>
    <n v="2"/>
    <s v="21"/>
  </r>
  <r>
    <n v="89"/>
    <x v="10"/>
    <m/>
    <x v="47"/>
    <s v="ANIMAL"/>
    <x v="17"/>
    <x v="2"/>
    <s v="30 MEDIO AMBIENTE"/>
    <m/>
    <m/>
    <s v="Compra de material, jabon, cloro, papel higienico, sanitas, limpiador aromatico, jabon para manos, bolsa de basura  etc."/>
    <x v="0"/>
    <x v="0"/>
    <x v="38"/>
    <n v="155000"/>
    <n v="155000"/>
    <n v="31000"/>
    <n v="0"/>
    <n v="-124000"/>
    <n v="2"/>
    <s v="21"/>
  </r>
  <r>
    <n v="90"/>
    <x v="10"/>
    <m/>
    <x v="47"/>
    <s v="ANIMAL"/>
    <x v="17"/>
    <x v="2"/>
    <s v="30 MEDIO AMBIENTE"/>
    <m/>
    <m/>
    <s v="Compra de material didáctico y matarial educativo "/>
    <x v="0"/>
    <x v="0"/>
    <x v="39"/>
    <n v="50000"/>
    <n v="50000"/>
    <n v="10000"/>
    <n v="0"/>
    <n v="-40000"/>
    <n v="2"/>
    <s v="21"/>
  </r>
  <r>
    <n v="91"/>
    <x v="10"/>
    <m/>
    <x v="47"/>
    <s v="ANIMAL"/>
    <x v="17"/>
    <x v="2"/>
    <s v="30 MEDIO AMBIENTE"/>
    <m/>
    <m/>
    <s v="Compra de alimentos necesarios tales como arroz, huevo, cereales, verduras, fruta, etc."/>
    <x v="0"/>
    <x v="1"/>
    <x v="2"/>
    <n v="600000"/>
    <n v="600000"/>
    <n v="180000"/>
    <n v="0"/>
    <n v="-420000"/>
    <n v="2"/>
    <s v="22"/>
  </r>
  <r>
    <n v="92"/>
    <x v="10"/>
    <m/>
    <x v="47"/>
    <s v="ANIMAL"/>
    <x v="17"/>
    <x v="2"/>
    <s v="30 MEDIO AMBIENTE"/>
    <m/>
    <m/>
    <s v="Compra de alimentos balanceados, alfalfa y croquetas para perros y gatos."/>
    <x v="0"/>
    <x v="1"/>
    <x v="40"/>
    <n v="1000000"/>
    <n v="1000000"/>
    <n v="800000"/>
    <n v="0"/>
    <n v="-200000"/>
    <n v="2"/>
    <s v="22"/>
  </r>
  <r>
    <n v="93"/>
    <x v="10"/>
    <m/>
    <x v="47"/>
    <s v="ANIMAL"/>
    <x v="17"/>
    <x v="2"/>
    <s v="30 MEDIO AMBIENTE"/>
    <m/>
    <m/>
    <s v="Compra de cuchillos, chiras, sartenes, casuelas y cucharas."/>
    <x v="0"/>
    <x v="1"/>
    <x v="12"/>
    <n v="45000"/>
    <n v="45000"/>
    <n v="45000"/>
    <n v="0"/>
    <n v="0"/>
    <n v="2"/>
    <s v="22"/>
  </r>
  <r>
    <n v="94"/>
    <x v="10"/>
    <m/>
    <x v="47"/>
    <s v="ANIMAL"/>
    <x v="17"/>
    <x v="2"/>
    <s v="30 MEDIO AMBIENTE"/>
    <m/>
    <m/>
    <s v="Compra de lamparas, focos y tubos fluorescentes"/>
    <x v="0"/>
    <x v="2"/>
    <x v="3"/>
    <n v="30000"/>
    <n v="30000"/>
    <n v="6000"/>
    <n v="0"/>
    <n v="-24000"/>
    <n v="2"/>
    <s v="24"/>
  </r>
  <r>
    <n v="95"/>
    <x v="10"/>
    <m/>
    <x v="47"/>
    <s v="ANIMAL"/>
    <x v="17"/>
    <x v="2"/>
    <s v="30 MEDIO AMBIENTE"/>
    <m/>
    <m/>
    <s v="Para la compra de alambres, clavos,tornillos  y acero"/>
    <x v="0"/>
    <x v="2"/>
    <x v="13"/>
    <n v="20000"/>
    <n v="20000"/>
    <n v="2000"/>
    <n v="0"/>
    <n v="-18000"/>
    <n v="2"/>
    <s v="24"/>
  </r>
  <r>
    <n v="96"/>
    <x v="10"/>
    <m/>
    <x v="47"/>
    <s v="ANIMAL"/>
    <x v="17"/>
    <x v="2"/>
    <s v="30 MEDIO AMBIENTE"/>
    <m/>
    <m/>
    <s v="Compra de medicamentos y  productos farmacéuticos"/>
    <x v="0"/>
    <x v="17"/>
    <x v="46"/>
    <n v="2076000"/>
    <n v="2076000"/>
    <n v="1245600"/>
    <n v="0"/>
    <n v="-830400"/>
    <n v="2"/>
    <s v="25"/>
  </r>
  <r>
    <n v="97"/>
    <x v="10"/>
    <m/>
    <x v="47"/>
    <s v="ANIMAL"/>
    <x v="17"/>
    <x v="2"/>
    <s v="30 MEDIO AMBIENTE"/>
    <m/>
    <m/>
    <s v="Compra de Jeringas, sutura, algodón, e instrumental medico "/>
    <x v="0"/>
    <x v="17"/>
    <x v="47"/>
    <n v="1300000"/>
    <n v="1300000"/>
    <n v="650000"/>
    <n v="0"/>
    <n v="-650000"/>
    <n v="2"/>
    <s v="25"/>
  </r>
  <r>
    <n v="98"/>
    <x v="10"/>
    <m/>
    <x v="47"/>
    <s v="ANIMAL"/>
    <x v="17"/>
    <x v="2"/>
    <s v="30 MEDIO AMBIENTE"/>
    <m/>
    <m/>
    <s v="Material necesario para analisis y copros de los animales "/>
    <x v="0"/>
    <x v="17"/>
    <x v="48"/>
    <n v="75000"/>
    <n v="75000"/>
    <n v="75000"/>
    <n v="0"/>
    <n v="0"/>
    <n v="2"/>
    <s v="25"/>
  </r>
  <r>
    <n v="99"/>
    <x v="10"/>
    <m/>
    <x v="47"/>
    <s v="ANIMAL"/>
    <x v="17"/>
    <x v="2"/>
    <s v="30 MEDIO AMBIENTE"/>
    <m/>
    <m/>
    <s v="Laminas para proteger del clima para animales"/>
    <x v="0"/>
    <x v="17"/>
    <x v="49"/>
    <n v="40000"/>
    <n v="40000"/>
    <n v="40000"/>
    <n v="0"/>
    <n v="0"/>
    <n v="2"/>
    <s v="25"/>
  </r>
  <r>
    <n v="100"/>
    <x v="10"/>
    <m/>
    <x v="47"/>
    <s v="ANIMAL"/>
    <x v="17"/>
    <x v="2"/>
    <s v="30 MEDIO AMBIENTE"/>
    <m/>
    <m/>
    <s v="Compra de pantalones, playeras, filipinas, overoles, batas de intendencia"/>
    <x v="0"/>
    <x v="6"/>
    <x v="76"/>
    <n v="150000"/>
    <n v="150000"/>
    <n v="0"/>
    <n v="0"/>
    <n v="-150000"/>
    <n v="2"/>
    <s v="27"/>
  </r>
  <r>
    <n v="101"/>
    <x v="10"/>
    <m/>
    <x v="47"/>
    <s v="ANIMAL"/>
    <x v="17"/>
    <x v="2"/>
    <s v="30 MEDIO AMBIENTE"/>
    <m/>
    <m/>
    <s v="Impermiables y botas de hule y botas de seguridad"/>
    <x v="0"/>
    <x v="6"/>
    <x v="51"/>
    <n v="100000"/>
    <n v="100000"/>
    <n v="100000"/>
    <n v="0"/>
    <n v="0"/>
    <n v="2"/>
    <s v="27"/>
  </r>
  <r>
    <n v="102"/>
    <x v="10"/>
    <m/>
    <x v="47"/>
    <s v="ANIMAL"/>
    <x v="17"/>
    <x v="2"/>
    <s v="30 MEDIO AMBIENTE"/>
    <m/>
    <m/>
    <s v="Compra de manta quirurgica"/>
    <x v="0"/>
    <x v="6"/>
    <x v="15"/>
    <n v="25000"/>
    <n v="25000"/>
    <n v="2500"/>
    <n v="0"/>
    <n v="-22500"/>
    <n v="2"/>
    <s v="27"/>
  </r>
  <r>
    <n v="103"/>
    <x v="10"/>
    <m/>
    <x v="47"/>
    <s v="ANIMAL"/>
    <x v="17"/>
    <x v="2"/>
    <s v="30 MEDIO AMBIENTE"/>
    <m/>
    <m/>
    <s v="Compra de colchonetas"/>
    <x v="0"/>
    <x v="6"/>
    <x v="16"/>
    <n v="10000"/>
    <n v="10000"/>
    <n v="10000"/>
    <n v="0"/>
    <n v="0"/>
    <n v="2"/>
    <s v="27"/>
  </r>
  <r>
    <n v="104"/>
    <x v="10"/>
    <m/>
    <x v="47"/>
    <s v="ANIMAL"/>
    <x v="17"/>
    <x v="2"/>
    <s v="30 MEDIO AMBIENTE"/>
    <m/>
    <m/>
    <s v="Compra e Herramientas"/>
    <x v="0"/>
    <x v="3"/>
    <x v="54"/>
    <n v="75000"/>
    <n v="75000"/>
    <n v="30000"/>
    <n v="0"/>
    <n v="-45000"/>
    <n v="2"/>
    <s v="29"/>
  </r>
  <r>
    <n v="105"/>
    <x v="10"/>
    <m/>
    <x v="47"/>
    <s v="ANIMAL"/>
    <x v="17"/>
    <x v="2"/>
    <s v="30 MEDIO AMBIENTE"/>
    <m/>
    <m/>
    <s v="Compra de candados y chapas"/>
    <x v="0"/>
    <x v="3"/>
    <x v="4"/>
    <n v="50000"/>
    <n v="50000"/>
    <n v="10000"/>
    <n v="0"/>
    <n v="-40000"/>
    <n v="2"/>
    <s v="29"/>
  </r>
  <r>
    <n v="106"/>
    <x v="10"/>
    <m/>
    <x v="47"/>
    <s v="ANIMAL"/>
    <x v="17"/>
    <x v="2"/>
    <s v="30 MEDIO AMBIENTE"/>
    <m/>
    <m/>
    <s v="Cuchillas para maquinas de rasurar"/>
    <x v="0"/>
    <x v="3"/>
    <x v="55"/>
    <n v="20000"/>
    <n v="20000"/>
    <n v="20000"/>
    <n v="0"/>
    <n v="0"/>
    <n v="2"/>
    <s v="29"/>
  </r>
  <r>
    <n v="107"/>
    <x v="10"/>
    <m/>
    <x v="47"/>
    <s v="ANIMAL"/>
    <x v="17"/>
    <x v="2"/>
    <s v="30 MEDIO AMBIENTE"/>
    <m/>
    <m/>
    <s v="Servicio de capacitación"/>
    <x v="1"/>
    <x v="10"/>
    <x v="58"/>
    <n v="75000"/>
    <n v="75000"/>
    <n v="37500"/>
    <n v="0"/>
    <n v="-37500"/>
    <n v="3"/>
    <s v="33"/>
  </r>
  <r>
    <n v="108"/>
    <x v="10"/>
    <m/>
    <x v="47"/>
    <s v="ANIMAL"/>
    <x v="17"/>
    <x v="2"/>
    <s v="30 MEDIO AMBIENTE"/>
    <m/>
    <m/>
    <s v="Lonas y Dipticos y folletos impresos"/>
    <x v="1"/>
    <x v="10"/>
    <x v="23"/>
    <n v="25000"/>
    <n v="25000"/>
    <n v="25000"/>
    <n v="0"/>
    <n v="0"/>
    <n v="3"/>
    <s v="33"/>
  </r>
  <r>
    <n v="109"/>
    <x v="10"/>
    <m/>
    <x v="47"/>
    <s v="ANIMAL"/>
    <x v="17"/>
    <x v="2"/>
    <s v="30 MEDIO AMBIENTE"/>
    <m/>
    <m/>
    <s v="Servicios de estudios y analisis de laboratorio"/>
    <x v="1"/>
    <x v="10"/>
    <x v="24"/>
    <n v="40000"/>
    <n v="40000"/>
    <n v="40000"/>
    <n v="0"/>
    <n v="0"/>
    <n v="3"/>
    <s v="33"/>
  </r>
  <r>
    <n v="110"/>
    <x v="10"/>
    <m/>
    <x v="47"/>
    <s v="ANIMAL"/>
    <x v="17"/>
    <x v="2"/>
    <s v="30 MEDIO AMBIENTE"/>
    <m/>
    <m/>
    <s v="Servicio de recolección de residuos infecciosos"/>
    <x v="1"/>
    <x v="14"/>
    <x v="100"/>
    <n v="1300000"/>
    <n v="1300000"/>
    <n v="650000"/>
    <n v="0"/>
    <n v="-650000"/>
    <n v="3"/>
    <s v="35"/>
  </r>
  <r>
    <n v="111"/>
    <x v="10"/>
    <m/>
    <x v="47"/>
    <s v="ANIMAL"/>
    <x v="17"/>
    <x v="2"/>
    <s v="30 MEDIO AMBIENTE"/>
    <m/>
    <m/>
    <s v="Videocamaras"/>
    <x v="2"/>
    <x v="9"/>
    <x v="33"/>
    <n v="300000"/>
    <n v="300000"/>
    <n v="0"/>
    <n v="0"/>
    <n v="-300000"/>
    <n v="5"/>
    <s v="51"/>
  </r>
  <r>
    <n v="112"/>
    <x v="10"/>
    <m/>
    <x v="47"/>
    <s v="ANIMAL"/>
    <x v="17"/>
    <x v="2"/>
    <s v="30 MEDIO AMBIENTE"/>
    <m/>
    <m/>
    <s v="Compra de  equipo "/>
    <x v="2"/>
    <x v="9"/>
    <x v="20"/>
    <n v="300000"/>
    <n v="300000"/>
    <n v="0"/>
    <n v="0"/>
    <n v="-300000"/>
    <n v="5"/>
    <s v="51"/>
  </r>
  <r>
    <n v="113"/>
    <x v="10"/>
    <m/>
    <x v="47"/>
    <s v="ANIMAL"/>
    <x v="17"/>
    <x v="2"/>
    <s v="30 MEDIO AMBIENTE"/>
    <m/>
    <m/>
    <s v="Compra de Equipo clinico"/>
    <x v="2"/>
    <x v="21"/>
    <x v="66"/>
    <n v="1500000"/>
    <n v="1500000"/>
    <n v="0"/>
    <n v="0"/>
    <n v="-1500000"/>
    <n v="5"/>
    <s v="53"/>
  </r>
  <r>
    <n v="114"/>
    <x v="10"/>
    <m/>
    <x v="47"/>
    <s v="ANIMAL"/>
    <x v="17"/>
    <x v="2"/>
    <s v="30 MEDIO AMBIENTE"/>
    <m/>
    <m/>
    <s v="Compra de Equipo clinico"/>
    <x v="2"/>
    <x v="21"/>
    <x v="77"/>
    <n v="200000"/>
    <n v="200000"/>
    <n v="0"/>
    <n v="0"/>
    <n v="-200000"/>
    <n v="5"/>
    <s v="53"/>
  </r>
  <r>
    <n v="115"/>
    <x v="10"/>
    <m/>
    <x v="47"/>
    <s v="ANIMAL"/>
    <x v="17"/>
    <x v="2"/>
    <s v="30 MEDIO AMBIENTE"/>
    <m/>
    <m/>
    <s v="Desbrozadoras, y sopladoras "/>
    <x v="2"/>
    <x v="24"/>
    <x v="73"/>
    <n v="35000"/>
    <n v="35000"/>
    <n v="0"/>
    <n v="0"/>
    <n v="-35000"/>
    <n v="5"/>
    <s v="56"/>
  </r>
  <r>
    <n v="116"/>
    <x v="10"/>
    <m/>
    <x v="47"/>
    <s v="ANIMAL"/>
    <x v="17"/>
    <x v="2"/>
    <s v="30 MEDIO AMBIENTE"/>
    <m/>
    <m/>
    <s v="Rifle y pistolas de dardos "/>
    <x v="2"/>
    <x v="24"/>
    <x v="101"/>
    <n v="210000"/>
    <n v="210000"/>
    <n v="0"/>
    <n v="0"/>
    <n v="-210000"/>
    <n v="5"/>
    <s v="56"/>
  </r>
  <r>
    <n v="399"/>
    <x v="11"/>
    <m/>
    <x v="48"/>
    <s v="12 OBRAS PÚBLICAS"/>
    <x v="10"/>
    <x v="2"/>
    <s v="31 OBRA PÚBLICA MUNICIPAL"/>
    <m/>
    <m/>
    <m/>
    <x v="0"/>
    <x v="0"/>
    <x v="0"/>
    <n v="528600"/>
    <n v="528600"/>
    <n v="317160"/>
    <n v="0"/>
    <n v="-211440"/>
    <n v="2"/>
    <s v="21"/>
  </r>
  <r>
    <n v="400"/>
    <x v="11"/>
    <m/>
    <x v="48"/>
    <s v="12 OBRAS PÚBLICAS"/>
    <x v="10"/>
    <x v="2"/>
    <s v="31 OBRA PÚBLICA MUNICIPAL"/>
    <m/>
    <m/>
    <m/>
    <x v="0"/>
    <x v="0"/>
    <x v="34"/>
    <n v="110200"/>
    <n v="110200"/>
    <n v="88160"/>
    <n v="0"/>
    <n v="-22040"/>
    <n v="2"/>
    <s v="21"/>
  </r>
  <r>
    <n v="401"/>
    <x v="11"/>
    <m/>
    <x v="48"/>
    <s v="12 OBRAS PÚBLICAS"/>
    <x v="10"/>
    <x v="2"/>
    <s v="31 OBRA PÚBLICA MUNICIPAL"/>
    <m/>
    <m/>
    <m/>
    <x v="0"/>
    <x v="0"/>
    <x v="1"/>
    <n v="744800"/>
    <n v="744800"/>
    <n v="372400"/>
    <n v="0"/>
    <n v="-372400"/>
    <n v="2"/>
    <s v="21"/>
  </r>
  <r>
    <n v="402"/>
    <x v="11"/>
    <m/>
    <x v="48"/>
    <s v="12 OBRAS PÚBLICAS"/>
    <x v="10"/>
    <x v="2"/>
    <s v="31 OBRA PÚBLICA MUNICIPAL"/>
    <m/>
    <m/>
    <m/>
    <x v="0"/>
    <x v="0"/>
    <x v="11"/>
    <n v="217000"/>
    <n v="217000"/>
    <n v="65100"/>
    <n v="0"/>
    <n v="-151900"/>
    <n v="2"/>
    <s v="21"/>
  </r>
  <r>
    <n v="403"/>
    <x v="11"/>
    <m/>
    <x v="48"/>
    <s v="12 OBRAS PÚBLICAS"/>
    <x v="10"/>
    <x v="2"/>
    <s v="31 OBRA PÚBLICA MUNICIPAL"/>
    <m/>
    <m/>
    <m/>
    <x v="0"/>
    <x v="2"/>
    <x v="44"/>
    <n v="12800"/>
    <n v="12800"/>
    <n v="12800"/>
    <n v="0"/>
    <n v="0"/>
    <n v="2"/>
    <s v="24"/>
  </r>
  <r>
    <n v="404"/>
    <x v="11"/>
    <m/>
    <x v="48"/>
    <s v="12 OBRAS PÚBLICAS"/>
    <x v="10"/>
    <x v="2"/>
    <s v="31 OBRA PÚBLICA MUNICIPAL"/>
    <m/>
    <m/>
    <m/>
    <x v="0"/>
    <x v="2"/>
    <x v="3"/>
    <n v="73900"/>
    <n v="73900"/>
    <n v="73900"/>
    <n v="0"/>
    <n v="0"/>
    <n v="2"/>
    <s v="24"/>
  </r>
  <r>
    <n v="405"/>
    <x v="11"/>
    <m/>
    <x v="48"/>
    <s v="12 OBRAS PÚBLICAS"/>
    <x v="10"/>
    <x v="2"/>
    <s v="31 OBRA PÚBLICA MUNICIPAL"/>
    <m/>
    <m/>
    <m/>
    <x v="0"/>
    <x v="2"/>
    <x v="13"/>
    <n v="19200"/>
    <n v="19200"/>
    <n v="1920"/>
    <n v="0"/>
    <n v="-17280"/>
    <n v="2"/>
    <s v="24"/>
  </r>
  <r>
    <n v="406"/>
    <x v="11"/>
    <m/>
    <x v="48"/>
    <s v="12 OBRAS PÚBLICAS"/>
    <x v="10"/>
    <x v="2"/>
    <s v="31 OBRA PÚBLICA MUNICIPAL"/>
    <m/>
    <m/>
    <m/>
    <x v="0"/>
    <x v="2"/>
    <x v="14"/>
    <n v="12900"/>
    <n v="12900"/>
    <n v="12900"/>
    <n v="0"/>
    <n v="0"/>
    <n v="2"/>
    <s v="24"/>
  </r>
  <r>
    <n v="407"/>
    <x v="11"/>
    <m/>
    <x v="48"/>
    <s v="12 OBRAS PÚBLICAS"/>
    <x v="10"/>
    <x v="2"/>
    <s v="31 OBRA PÚBLICA MUNICIPAL"/>
    <m/>
    <m/>
    <m/>
    <x v="0"/>
    <x v="17"/>
    <x v="46"/>
    <n v="7000"/>
    <n v="7000"/>
    <n v="7000"/>
    <n v="0"/>
    <n v="0"/>
    <n v="2"/>
    <s v="25"/>
  </r>
  <r>
    <n v="408"/>
    <x v="11"/>
    <m/>
    <x v="48"/>
    <s v="12 OBRAS PÚBLICAS"/>
    <x v="10"/>
    <x v="2"/>
    <s v="31 OBRA PÚBLICA MUNICIPAL"/>
    <m/>
    <m/>
    <m/>
    <x v="0"/>
    <x v="17"/>
    <x v="47"/>
    <n v="12700"/>
    <n v="12700"/>
    <n v="12700"/>
    <n v="0"/>
    <n v="0"/>
    <n v="2"/>
    <s v="25"/>
  </r>
  <r>
    <n v="409"/>
    <x v="11"/>
    <m/>
    <x v="48"/>
    <s v="12 OBRAS PÚBLICAS"/>
    <x v="10"/>
    <x v="2"/>
    <s v="31 OBRA PÚBLICA MUNICIPAL"/>
    <m/>
    <m/>
    <m/>
    <x v="0"/>
    <x v="17"/>
    <x v="49"/>
    <n v="125300"/>
    <n v="125300"/>
    <n v="125300"/>
    <n v="0"/>
    <n v="0"/>
    <n v="2"/>
    <s v="25"/>
  </r>
  <r>
    <n v="410"/>
    <x v="11"/>
    <m/>
    <x v="48"/>
    <s v="12 OBRAS PÚBLICAS"/>
    <x v="10"/>
    <x v="2"/>
    <s v="31 OBRA PÚBLICA MUNICIPAL"/>
    <m/>
    <m/>
    <m/>
    <x v="0"/>
    <x v="6"/>
    <x v="76"/>
    <n v="327000"/>
    <n v="327000"/>
    <n v="49050"/>
    <n v="0"/>
    <n v="-277950"/>
    <n v="2"/>
    <s v="27"/>
  </r>
  <r>
    <n v="411"/>
    <x v="11"/>
    <m/>
    <x v="48"/>
    <s v="12 OBRAS PÚBLICAS"/>
    <x v="10"/>
    <x v="2"/>
    <s v="31 OBRA PÚBLICA MUNICIPAL"/>
    <m/>
    <m/>
    <m/>
    <x v="0"/>
    <x v="6"/>
    <x v="51"/>
    <n v="115400"/>
    <n v="115400"/>
    <n v="23080"/>
    <n v="0"/>
    <n v="-92320"/>
    <n v="2"/>
    <s v="27"/>
  </r>
  <r>
    <n v="412"/>
    <x v="11"/>
    <m/>
    <x v="48"/>
    <s v="12 OBRAS PÚBLICAS"/>
    <x v="10"/>
    <x v="2"/>
    <s v="31 OBRA PÚBLICA MUNICIPAL"/>
    <m/>
    <m/>
    <m/>
    <x v="0"/>
    <x v="3"/>
    <x v="54"/>
    <n v="96300"/>
    <n v="96300"/>
    <n v="9630"/>
    <n v="0"/>
    <n v="-86670"/>
    <n v="2"/>
    <s v="29"/>
  </r>
  <r>
    <n v="413"/>
    <x v="11"/>
    <m/>
    <x v="48"/>
    <s v="12 OBRAS PÚBLICAS"/>
    <x v="10"/>
    <x v="2"/>
    <s v="31 OBRA PÚBLICA MUNICIPAL"/>
    <m/>
    <m/>
    <m/>
    <x v="0"/>
    <x v="3"/>
    <x v="4"/>
    <n v="22300"/>
    <n v="22300"/>
    <n v="22300"/>
    <n v="0"/>
    <n v="0"/>
    <n v="2"/>
    <s v="29"/>
  </r>
  <r>
    <n v="414"/>
    <x v="11"/>
    <m/>
    <x v="48"/>
    <s v="12 OBRAS PÚBLICAS"/>
    <x v="10"/>
    <x v="2"/>
    <s v="31 OBRA PÚBLICA MUNICIPAL"/>
    <m/>
    <m/>
    <m/>
    <x v="0"/>
    <x v="3"/>
    <x v="5"/>
    <n v="12700"/>
    <n v="12700"/>
    <n v="1270"/>
    <n v="0"/>
    <n v="-11430"/>
    <n v="2"/>
    <s v="29"/>
  </r>
  <r>
    <n v="415"/>
    <x v="11"/>
    <m/>
    <x v="48"/>
    <s v="12 OBRAS PÚBLICAS"/>
    <x v="10"/>
    <x v="2"/>
    <s v="31 OBRA PÚBLICA MUNICIPAL"/>
    <m/>
    <m/>
    <m/>
    <x v="0"/>
    <x v="3"/>
    <x v="6"/>
    <n v="28000"/>
    <n v="28000"/>
    <n v="1400"/>
    <n v="0"/>
    <n v="-26600"/>
    <n v="2"/>
    <s v="29"/>
  </r>
  <r>
    <n v="416"/>
    <x v="11"/>
    <m/>
    <x v="48"/>
    <s v="12 OBRAS PÚBLICAS"/>
    <x v="10"/>
    <x v="2"/>
    <s v="31 OBRA PÚBLICA MUNICIPAL"/>
    <m/>
    <m/>
    <m/>
    <x v="0"/>
    <x v="3"/>
    <x v="7"/>
    <n v="1000000"/>
    <n v="1000000"/>
    <n v="100000"/>
    <n v="0"/>
    <n v="-900000"/>
    <n v="2"/>
    <s v="29"/>
  </r>
  <r>
    <n v="417"/>
    <x v="11"/>
    <m/>
    <x v="48"/>
    <s v="12 OBRAS PÚBLICAS"/>
    <x v="10"/>
    <x v="2"/>
    <s v="31 OBRA PÚBLICA MUNICIPAL"/>
    <m/>
    <m/>
    <m/>
    <x v="0"/>
    <x v="3"/>
    <x v="55"/>
    <n v="1579200"/>
    <n v="1579200"/>
    <n v="315840"/>
    <n v="0"/>
    <n v="-1263360"/>
    <n v="2"/>
    <s v="29"/>
  </r>
  <r>
    <n v="418"/>
    <x v="11"/>
    <m/>
    <x v="48"/>
    <s v="12 OBRAS PÚBLICAS"/>
    <x v="10"/>
    <x v="2"/>
    <s v="31 OBRA PÚBLICA MUNICIPAL"/>
    <m/>
    <m/>
    <m/>
    <x v="1"/>
    <x v="4"/>
    <x v="8"/>
    <n v="6100"/>
    <n v="6100"/>
    <n v="6100"/>
    <n v="0"/>
    <n v="0"/>
    <n v="3"/>
    <s v="31"/>
  </r>
  <r>
    <n v="419"/>
    <x v="11"/>
    <m/>
    <x v="48"/>
    <s v="12 OBRAS PÚBLICAS"/>
    <x v="10"/>
    <x v="2"/>
    <s v="31 OBRA PÚBLICA MUNICIPAL"/>
    <m/>
    <m/>
    <m/>
    <x v="1"/>
    <x v="10"/>
    <x v="78"/>
    <n v="65400"/>
    <n v="65400"/>
    <n v="65400"/>
    <n v="0"/>
    <n v="0"/>
    <n v="3"/>
    <s v="33"/>
  </r>
  <r>
    <n v="420"/>
    <x v="11"/>
    <m/>
    <x v="48"/>
    <s v="12 OBRAS PÚBLICAS"/>
    <x v="10"/>
    <x v="2"/>
    <s v="31 OBRA PÚBLICA MUNICIPAL"/>
    <m/>
    <m/>
    <m/>
    <x v="1"/>
    <x v="10"/>
    <x v="23"/>
    <n v="397500"/>
    <n v="397500"/>
    <n v="318000"/>
    <n v="0"/>
    <n v="-79500"/>
    <n v="3"/>
    <s v="33"/>
  </r>
  <r>
    <n v="421"/>
    <x v="11"/>
    <m/>
    <x v="48"/>
    <s v="12 OBRAS PÚBLICAS"/>
    <x v="10"/>
    <x v="2"/>
    <s v="31 OBRA PÚBLICA MUNICIPAL"/>
    <m/>
    <m/>
    <m/>
    <x v="1"/>
    <x v="14"/>
    <x v="60"/>
    <n v="100200"/>
    <n v="100200"/>
    <n v="10020"/>
    <n v="0"/>
    <n v="-90180"/>
    <n v="3"/>
    <s v="35"/>
  </r>
  <r>
    <n v="422"/>
    <x v="11"/>
    <m/>
    <x v="48"/>
    <s v="12 OBRAS PÚBLICAS"/>
    <x v="10"/>
    <x v="2"/>
    <s v="31 OBRA PÚBLICA MUNICIPAL"/>
    <m/>
    <m/>
    <m/>
    <x v="1"/>
    <x v="14"/>
    <x v="61"/>
    <n v="1000000"/>
    <n v="0"/>
    <n v="0"/>
    <n v="-1000000"/>
    <n v="-1000000"/>
    <n v="3"/>
    <s v="35"/>
  </r>
  <r>
    <n v="423"/>
    <x v="11"/>
    <m/>
    <x v="48"/>
    <s v="12 OBRAS PÚBLICAS"/>
    <x v="10"/>
    <x v="2"/>
    <s v="31 OBRA PÚBLICA MUNICIPAL"/>
    <m/>
    <m/>
    <m/>
    <x v="1"/>
    <x v="14"/>
    <x v="99"/>
    <n v="5000000"/>
    <n v="5000000"/>
    <n v="1000000"/>
    <n v="0"/>
    <n v="-4000000"/>
    <n v="3"/>
    <s v="35"/>
  </r>
  <r>
    <n v="424"/>
    <x v="11"/>
    <m/>
    <x v="48"/>
    <s v="12 OBRAS PÚBLICAS"/>
    <x v="10"/>
    <x v="2"/>
    <s v="31 OBRA PÚBLICA MUNICIPAL"/>
    <m/>
    <m/>
    <m/>
    <x v="1"/>
    <x v="5"/>
    <x v="9"/>
    <n v="176900"/>
    <n v="176900"/>
    <n v="35380"/>
    <n v="0"/>
    <n v="-141520"/>
    <n v="3"/>
    <s v="37"/>
  </r>
  <r>
    <n v="425"/>
    <x v="11"/>
    <m/>
    <x v="48"/>
    <s v="12 OBRAS PÚBLICAS"/>
    <x v="10"/>
    <x v="2"/>
    <s v="31 OBRA PÚBLICA MUNICIPAL"/>
    <m/>
    <m/>
    <m/>
    <x v="1"/>
    <x v="5"/>
    <x v="62"/>
    <n v="59000"/>
    <n v="59000"/>
    <n v="5900"/>
    <n v="0"/>
    <n v="-53100"/>
    <n v="3"/>
    <s v="37"/>
  </r>
  <r>
    <n v="426"/>
    <x v="11"/>
    <m/>
    <x v="48"/>
    <s v="12 OBRAS PÚBLICAS"/>
    <x v="10"/>
    <x v="2"/>
    <s v="31 OBRA PÚBLICA MUNICIPAL"/>
    <m/>
    <m/>
    <m/>
    <x v="1"/>
    <x v="5"/>
    <x v="10"/>
    <n v="38800"/>
    <n v="38800"/>
    <n v="3880"/>
    <n v="0"/>
    <n v="-34920"/>
    <n v="3"/>
    <s v="37"/>
  </r>
  <r>
    <n v="427"/>
    <x v="11"/>
    <m/>
    <x v="48"/>
    <s v="12 OBRAS PÚBLICAS"/>
    <x v="10"/>
    <x v="2"/>
    <s v="31 OBRA PÚBLICA MUNICIPAL"/>
    <m/>
    <m/>
    <m/>
    <x v="1"/>
    <x v="5"/>
    <x v="94"/>
    <n v="112600"/>
    <n v="112600"/>
    <n v="22520"/>
    <n v="0"/>
    <n v="-90080"/>
    <n v="3"/>
    <s v="37"/>
  </r>
  <r>
    <n v="428"/>
    <x v="11"/>
    <m/>
    <x v="48"/>
    <s v="12 OBRAS PÚBLICAS"/>
    <x v="10"/>
    <x v="2"/>
    <s v="31 OBRA PÚBLICA MUNICIPAL"/>
    <m/>
    <m/>
    <m/>
    <x v="2"/>
    <x v="9"/>
    <x v="33"/>
    <n v="560000"/>
    <n v="560000"/>
    <n v="0"/>
    <n v="0"/>
    <n v="-560000"/>
    <n v="5"/>
    <s v="51"/>
  </r>
  <r>
    <n v="429"/>
    <x v="11"/>
    <m/>
    <x v="48"/>
    <s v="12 OBRAS PÚBLICAS"/>
    <x v="10"/>
    <x v="2"/>
    <s v="31 OBRA PÚBLICA MUNICIPAL"/>
    <m/>
    <m/>
    <m/>
    <x v="2"/>
    <x v="9"/>
    <x v="20"/>
    <n v="111000"/>
    <n v="111000"/>
    <n v="0"/>
    <n v="0"/>
    <n v="-111000"/>
    <n v="5"/>
    <s v="51"/>
  </r>
  <r>
    <n v="430"/>
    <x v="11"/>
    <m/>
    <x v="48"/>
    <s v="12 OBRAS PÚBLICAS"/>
    <x v="10"/>
    <x v="2"/>
    <s v="31 OBRA PÚBLICA MUNICIPAL"/>
    <m/>
    <m/>
    <m/>
    <x v="2"/>
    <x v="12"/>
    <x v="30"/>
    <n v="12000"/>
    <n v="12000"/>
    <n v="12000"/>
    <n v="0"/>
    <n v="0"/>
    <n v="5"/>
    <s v="52"/>
  </r>
  <r>
    <n v="431"/>
    <x v="11"/>
    <m/>
    <x v="48"/>
    <s v="12 OBRAS PÚBLICAS"/>
    <x v="10"/>
    <x v="2"/>
    <s v="31 OBRA PÚBLICA MUNICIPAL"/>
    <m/>
    <m/>
    <m/>
    <x v="2"/>
    <x v="24"/>
    <x v="110"/>
    <n v="127000"/>
    <n v="127000"/>
    <n v="0"/>
    <n v="0"/>
    <n v="-127000"/>
    <n v="5"/>
    <s v="56"/>
  </r>
  <r>
    <n v="432"/>
    <x v="11"/>
    <m/>
    <x v="48"/>
    <s v="12 OBRAS PÚBLICAS"/>
    <x v="10"/>
    <x v="2"/>
    <s v="31 OBRA PÚBLICA MUNICIPAL"/>
    <m/>
    <m/>
    <m/>
    <x v="2"/>
    <x v="24"/>
    <x v="98"/>
    <n v="14800"/>
    <n v="14800"/>
    <n v="14800"/>
    <n v="0"/>
    <n v="0"/>
    <n v="5"/>
    <s v="56"/>
  </r>
  <r>
    <n v="433"/>
    <x v="11"/>
    <m/>
    <x v="48"/>
    <s v="12 OBRAS PÚBLICAS"/>
    <x v="10"/>
    <x v="2"/>
    <s v="31 OBRA PÚBLICA MUNICIPAL"/>
    <m/>
    <m/>
    <m/>
    <x v="2"/>
    <x v="24"/>
    <x v="73"/>
    <n v="159500"/>
    <n v="159500"/>
    <n v="0"/>
    <n v="0"/>
    <n v="-159500"/>
    <n v="5"/>
    <s v="56"/>
  </r>
  <r>
    <n v="434"/>
    <x v="11"/>
    <m/>
    <x v="48"/>
    <s v="12 OBRAS PÚBLICAS"/>
    <x v="10"/>
    <x v="2"/>
    <s v="31 OBRA PÚBLICA MUNICIPAL"/>
    <m/>
    <m/>
    <m/>
    <x v="2"/>
    <x v="30"/>
    <x v="120"/>
    <n v="305100"/>
    <n v="305100"/>
    <n v="305100"/>
    <n v="0"/>
    <n v="0"/>
    <n v="5"/>
    <s v="59"/>
  </r>
  <r>
    <n v="435"/>
    <x v="11"/>
    <m/>
    <x v="48"/>
    <s v="12 OBRAS PÚBLICAS"/>
    <x v="10"/>
    <x v="2"/>
    <s v="31 OBRA PÚBLICA MUNICIPAL"/>
    <m/>
    <m/>
    <m/>
    <x v="6"/>
    <x v="29"/>
    <x v="151"/>
    <n v="1002047"/>
    <n v="657008.52834038867"/>
    <n v="271194.02917342819"/>
    <n v="-345038.47165961133"/>
    <n v="-730852.97082657181"/>
    <n v="6"/>
    <s v="61"/>
  </r>
  <r>
    <n v="436"/>
    <x v="11"/>
    <m/>
    <x v="48"/>
    <s v="12 OBRAS PÚBLICAS"/>
    <x v="10"/>
    <x v="2"/>
    <s v="31 OBRA PÚBLICA MUNICIPAL"/>
    <m/>
    <m/>
    <m/>
    <x v="6"/>
    <x v="29"/>
    <x v="152"/>
    <n v="222800629"/>
    <n v="146082881.71373492"/>
    <n v="60298768.701352492"/>
    <n v="-76717747.286265075"/>
    <n v="-162501860.29864752"/>
    <n v="6"/>
    <s v="61"/>
  </r>
  <r>
    <n v="437"/>
    <x v="11"/>
    <m/>
    <x v="48"/>
    <s v="12 OBRAS PÚBLICAS"/>
    <x v="10"/>
    <x v="2"/>
    <s v="31 OBRA PÚBLICA MUNICIPAL"/>
    <m/>
    <m/>
    <m/>
    <x v="6"/>
    <x v="29"/>
    <x v="153"/>
    <n v="48776578"/>
    <n v="31981162.290052444"/>
    <n v="13200894.486098953"/>
    <n v="-16795415.709947556"/>
    <n v="-35575683.513901047"/>
    <n v="6"/>
    <s v="61"/>
  </r>
  <r>
    <n v="438"/>
    <x v="11"/>
    <m/>
    <x v="48"/>
    <s v="12 OBRAS PÚBLICAS"/>
    <x v="10"/>
    <x v="2"/>
    <s v="31 OBRA PÚBLICA MUNICIPAL"/>
    <m/>
    <m/>
    <m/>
    <x v="6"/>
    <x v="29"/>
    <x v="113"/>
    <n v="403911803"/>
    <n v="210072979.700268"/>
    <n v="90839731.149116844"/>
    <n v="-193838823.299732"/>
    <n v="-313072071.85088313"/>
    <n v="6"/>
    <s v="61"/>
  </r>
  <r>
    <n v="439"/>
    <x v="11"/>
    <m/>
    <x v="48"/>
    <s v="12 OBRAS PÚBLICAS"/>
    <x v="10"/>
    <x v="2"/>
    <s v="31 OBRA PÚBLICA MUNICIPAL"/>
    <m/>
    <m/>
    <m/>
    <x v="6"/>
    <x v="29"/>
    <x v="154"/>
    <n v="204462"/>
    <n v="134058.85923667508"/>
    <n v="55335.601616348817"/>
    <n v="-70403.140763324918"/>
    <n v="-149126.39838365119"/>
    <n v="6"/>
    <s v="61"/>
  </r>
  <r>
    <n v="440"/>
    <x v="11"/>
    <m/>
    <x v="48"/>
    <s v="12 OBRAS PÚBLICAS"/>
    <x v="10"/>
    <x v="2"/>
    <s v="31 OBRA PÚBLICA MUNICIPAL"/>
    <m/>
    <m/>
    <m/>
    <x v="6"/>
    <x v="40"/>
    <x v="155"/>
    <n v="313304481"/>
    <n v="205423214.66384238"/>
    <n v="84792733.834320933"/>
    <n v="-107881266.33615762"/>
    <n v="-228511747.16567907"/>
    <n v="6"/>
    <s v="62"/>
  </r>
  <r>
    <n v="1383"/>
    <x v="11"/>
    <m/>
    <x v="22"/>
    <s v="12 OBRAS PÚBLICAS"/>
    <x v="10"/>
    <x v="2"/>
    <s v="31 OBRA PÚBLICA MUNICIPAL"/>
    <m/>
    <m/>
    <s v="Rehabilitación San Esteban hacia san miguel tateposco "/>
    <x v="6"/>
    <x v="29"/>
    <x v="113"/>
    <m/>
    <n v="10000000"/>
    <n v="10000000"/>
    <m/>
    <m/>
    <n v="6"/>
    <s v="61"/>
  </r>
  <r>
    <n v="1219"/>
    <x v="12"/>
    <m/>
    <x v="49"/>
    <s v="MAZ"/>
    <x v="18"/>
    <x v="7"/>
    <s v="32 MAZ ARTE ZAPOPAN"/>
    <m/>
    <m/>
    <s v="El material que se requiere es para las labores del personal administrativo. (papelería)"/>
    <x v="0"/>
    <x v="0"/>
    <x v="0"/>
    <n v="5000"/>
    <n v="5000"/>
    <n v="1000"/>
    <n v="0"/>
    <n v="-4000"/>
    <n v="2"/>
    <s v="21"/>
  </r>
  <r>
    <n v="1220"/>
    <x v="12"/>
    <m/>
    <x v="49"/>
    <s v="MAZ"/>
    <x v="18"/>
    <x v="7"/>
    <s v="32 MAZ ARTE ZAPOPAN"/>
    <m/>
    <m/>
    <s v="El material que se requiere es para las labores del personal administrativo. (papelería)"/>
    <x v="0"/>
    <x v="0"/>
    <x v="0"/>
    <n v="5000"/>
    <n v="5000"/>
    <n v="1000"/>
    <n v="0"/>
    <n v="-4000"/>
    <n v="2"/>
    <s v="21"/>
  </r>
  <r>
    <n v="1221"/>
    <x v="12"/>
    <m/>
    <x v="49"/>
    <s v="MAZ"/>
    <x v="18"/>
    <x v="7"/>
    <s v="32 MAZ ARTE ZAPOPAN"/>
    <m/>
    <m/>
    <s v="El material que necesita el personal de intendencia para la limpieza de las instalaciones"/>
    <x v="0"/>
    <x v="0"/>
    <x v="38"/>
    <n v="15000"/>
    <n v="15000"/>
    <n v="3000"/>
    <n v="0"/>
    <n v="-12000"/>
    <n v="2"/>
    <s v="21"/>
  </r>
  <r>
    <n v="1222"/>
    <x v="12"/>
    <m/>
    <x v="49"/>
    <s v="MAZ"/>
    <x v="18"/>
    <x v="7"/>
    <s v="32 MAZ ARTE ZAPOPAN"/>
    <m/>
    <m/>
    <s v="dos viajes a la ciudad de mexico, el primero es asistir a zona maco, en el mes de febrero y el segundo es para visitar artistas, curadores o coleccionistas para las proximas exposiciones. dos viajes al extranjero, el primero es para asistir a la bienal sur, en buenos aires, argentina, y el segundo a la bienal de arte contemporaneo de lyon, francia. "/>
    <x v="1"/>
    <x v="5"/>
    <x v="9"/>
    <n v="55000"/>
    <n v="55000"/>
    <n v="11000"/>
    <n v="0"/>
    <n v="-44000"/>
    <n v="3"/>
    <s v="37"/>
  </r>
  <r>
    <n v="1223"/>
    <x v="12"/>
    <m/>
    <x v="49"/>
    <s v="MAZ"/>
    <x v="18"/>
    <x v="7"/>
    <s v="32 MAZ ARTE ZAPOPAN"/>
    <m/>
    <m/>
    <s v="hospedaje, alimentos y taxis "/>
    <x v="1"/>
    <x v="5"/>
    <x v="10"/>
    <n v="15000"/>
    <n v="15000"/>
    <n v="3000"/>
    <n v="0"/>
    <n v="-12000"/>
    <n v="3"/>
    <s v="37"/>
  </r>
  <r>
    <n v="1224"/>
    <x v="12"/>
    <m/>
    <x v="49"/>
    <s v="MAZ"/>
    <x v="18"/>
    <x v="7"/>
    <s v="32 MAZ ARTE ZAPOPAN"/>
    <m/>
    <m/>
    <s v="hospedaje, alimentos y taxis "/>
    <x v="1"/>
    <x v="5"/>
    <x v="63"/>
    <n v="60000"/>
    <n v="60000"/>
    <n v="12000"/>
    <n v="0"/>
    <n v="-48000"/>
    <n v="3"/>
    <s v="37"/>
  </r>
  <r>
    <n v="1225"/>
    <x v="12"/>
    <m/>
    <x v="49"/>
    <s v="MAZ"/>
    <x v="18"/>
    <x v="7"/>
    <s v="32 MAZ ARTE ZAPOPAN"/>
    <m/>
    <m/>
    <s v="(SE ANEXA DESGLOSE DE LAS EXPOSICIONES)"/>
    <x v="1"/>
    <x v="8"/>
    <x v="156"/>
    <n v="4700000"/>
    <n v="4700000"/>
    <n v="3760000"/>
    <n v="0"/>
    <n v="-940000"/>
    <n v="3"/>
    <s v="38"/>
  </r>
  <r>
    <n v="1226"/>
    <x v="12"/>
    <m/>
    <x v="49"/>
    <s v="MAZ"/>
    <x v="18"/>
    <x v="7"/>
    <s v="32 MAZ ARTE ZAPOPAN"/>
    <m/>
    <m/>
    <s v="(SE ANEXA DESGLOSE DE LAS EXPOSICIONES)"/>
    <x v="1"/>
    <x v="8"/>
    <x v="156"/>
    <n v="300000"/>
    <n v="300000"/>
    <n v="0"/>
    <n v="0"/>
    <n v="-300000"/>
    <n v="3"/>
    <s v="38"/>
  </r>
  <r>
    <n v="1206"/>
    <x v="12"/>
    <m/>
    <x v="50"/>
    <s v="EDUCACIÓN"/>
    <x v="19"/>
    <x v="2"/>
    <s v="33 EDUCACIÓN ZAPOPAN"/>
    <m/>
    <m/>
    <s v="Papelería"/>
    <x v="0"/>
    <x v="0"/>
    <x v="0"/>
    <n v="50000"/>
    <n v="50000"/>
    <n v="10000"/>
    <n v="0"/>
    <n v="-40000"/>
    <n v="2"/>
    <s v="21"/>
  </r>
  <r>
    <n v="1207"/>
    <x v="12"/>
    <m/>
    <x v="50"/>
    <s v="EDUCACIÓN"/>
    <x v="19"/>
    <x v="2"/>
    <s v="33 EDUCACIÓN ZAPOPAN"/>
    <m/>
    <m/>
    <s v="Materiales para limpieza"/>
    <x v="0"/>
    <x v="0"/>
    <x v="38"/>
    <n v="25000"/>
    <n v="25000"/>
    <n v="5000"/>
    <n v="0"/>
    <n v="-20000"/>
    <n v="2"/>
    <s v="21"/>
  </r>
  <r>
    <n v="1208"/>
    <x v="12"/>
    <m/>
    <x v="50"/>
    <s v="EDUCACIÓN"/>
    <x v="19"/>
    <x v="2"/>
    <s v="33 EDUCACIÓN ZAPOPAN"/>
    <m/>
    <m/>
    <s v="Materiales didácticos talleres"/>
    <x v="0"/>
    <x v="0"/>
    <x v="39"/>
    <n v="130000"/>
    <n v="130000"/>
    <n v="26000"/>
    <n v="0"/>
    <n v="-104000"/>
    <n v="2"/>
    <s v="21"/>
  </r>
  <r>
    <n v="1209"/>
    <x v="12"/>
    <m/>
    <x v="50"/>
    <s v="EDUCACIÓN"/>
    <x v="19"/>
    <x v="2"/>
    <s v="33 EDUCACIÓN ZAPOPAN"/>
    <m/>
    <m/>
    <s v="Fotocopiado, elaboración de trípticos, lonas"/>
    <x v="1"/>
    <x v="10"/>
    <x v="23"/>
    <n v="20000"/>
    <n v="20000"/>
    <n v="2000"/>
    <n v="0"/>
    <n v="-18000"/>
    <n v="3"/>
    <s v="33"/>
  </r>
  <r>
    <n v="1210"/>
    <x v="12"/>
    <m/>
    <x v="50"/>
    <s v="EDUCACIÓN"/>
    <x v="19"/>
    <x v="2"/>
    <s v="33 EDUCACIÓN ZAPOPAN"/>
    <m/>
    <m/>
    <s v="Presea al mérito magisterial"/>
    <x v="1"/>
    <x v="8"/>
    <x v="22"/>
    <n v="80000"/>
    <n v="80000"/>
    <n v="80000"/>
    <n v="0"/>
    <n v="0"/>
    <n v="3"/>
    <s v="38"/>
  </r>
  <r>
    <n v="1211"/>
    <x v="12"/>
    <m/>
    <x v="50"/>
    <s v="EDUCACIÓN"/>
    <x v="19"/>
    <x v="2"/>
    <s v="33 EDUCACIÓN ZAPOPAN"/>
    <m/>
    <m/>
    <s v="Infraestructura, PAME "/>
    <x v="3"/>
    <x v="32"/>
    <x v="157"/>
    <n v="8000000"/>
    <n v="10000000"/>
    <n v="3200000"/>
    <n v="2000000"/>
    <n v="-4800000"/>
    <n v="4"/>
    <s v="44"/>
  </r>
  <r>
    <n v="1212"/>
    <x v="12"/>
    <m/>
    <x v="50"/>
    <s v="EDUCACIÓN"/>
    <x v="19"/>
    <x v="2"/>
    <s v="33 EDUCACIÓN ZAPOPAN"/>
    <m/>
    <m/>
    <s v="Banderas nacionales, tambores y cornetas para entregar a escuelas y fomentar los eventos cívicos"/>
    <x v="3"/>
    <x v="32"/>
    <x v="157"/>
    <n v="200000"/>
    <n v="200000"/>
    <n v="200000"/>
    <n v="0"/>
    <n v="0"/>
    <n v="4"/>
    <s v="44"/>
  </r>
  <r>
    <n v="1213"/>
    <x v="12"/>
    <m/>
    <x v="51"/>
    <s v="INSTITUTO DE LA JUVENTUD"/>
    <x v="19"/>
    <x v="2"/>
    <s v="33 EDUCACIÓN ZAPOPAN"/>
    <m/>
    <m/>
    <s v="Papelería"/>
    <x v="0"/>
    <x v="0"/>
    <x v="0"/>
    <n v="5000"/>
    <n v="5000"/>
    <n v="1000"/>
    <n v="0"/>
    <n v="-4000"/>
    <n v="2"/>
    <s v="21"/>
  </r>
  <r>
    <n v="1214"/>
    <x v="12"/>
    <m/>
    <x v="51"/>
    <s v="INSTITUTO DE LA JUVENTUD"/>
    <x v="19"/>
    <x v="2"/>
    <s v="33 EDUCACIÓN ZAPOPAN"/>
    <m/>
    <m/>
    <s v="Materiales para limpieza de oficinas"/>
    <x v="0"/>
    <x v="0"/>
    <x v="38"/>
    <n v="10000"/>
    <n v="10000"/>
    <n v="2000"/>
    <n v="0"/>
    <n v="-8000"/>
    <n v="2"/>
    <s v="21"/>
  </r>
  <r>
    <n v="1215"/>
    <x v="12"/>
    <m/>
    <x v="51"/>
    <s v="INSTITUTO DE LA JUVENTUD"/>
    <x v="19"/>
    <x v="2"/>
    <s v="33 EDUCACIÓN ZAPOPAN"/>
    <m/>
    <m/>
    <s v="Zapopan Rifa. Servicio profesional para implementación de talleres de Zapopan Rifa que deberán incluir: proceso de avanzada, 144 hrs por taller, dando un total de 6 talleres distribuidos en 3 colonias. Para cada colonia se realizará un diagnóstico participativo para selección de beneficiarios, un evento de graduación por colonia, y 10 activaciones por taller dando un total de 60 activaciones. Y un grupo formado por colonia donde se proporcionará el material didáctico necesario para la creación de colectivos. Así como material publicitario por cada taller. Asimismo, se creará el contenido audiovisual y manejo de sitios oficiales y redes sociales."/>
    <x v="1"/>
    <x v="10"/>
    <x v="24"/>
    <n v="3518869"/>
    <n v="3518869"/>
    <n v="3518869"/>
    <n v="0"/>
    <n v="0"/>
    <n v="3"/>
    <s v="33"/>
  </r>
  <r>
    <n v="1216"/>
    <x v="12"/>
    <m/>
    <x v="51"/>
    <s v="INSTITUTO DE LA JUVENTUD"/>
    <x v="19"/>
    <x v="2"/>
    <s v="33 EDUCACIÓN ZAPOPAN"/>
    <m/>
    <m/>
    <s v="Zapopan Extremo Tour. Servicio intergral para generar 6 actvidades para comunidades alternativas, en conjunto con asociaciones o empresas afines al tema."/>
    <x v="1"/>
    <x v="8"/>
    <x v="22"/>
    <n v="200000"/>
    <n v="200000"/>
    <n v="200000"/>
    <n v="0"/>
    <n v="0"/>
    <n v="3"/>
    <s v="38"/>
  </r>
  <r>
    <n v="1217"/>
    <x v="12"/>
    <m/>
    <x v="51"/>
    <s v="INSTITUTO DE LA JUVENTUD"/>
    <x v="19"/>
    <x v="2"/>
    <s v="33 EDUCACIÓN ZAPOPAN"/>
    <m/>
    <m/>
    <s v="Participación Juvenil. Servicio integral para 8 actividades de participación juvenil, entre ellas, evento de inicio, apoyo a proyectos de jóvenes, viajes culturales, etc."/>
    <x v="1"/>
    <x v="8"/>
    <x v="22"/>
    <n v="363000"/>
    <n v="363000"/>
    <n v="0"/>
    <n v="0"/>
    <n v="-363000"/>
    <n v="3"/>
    <s v="38"/>
  </r>
  <r>
    <n v="1218"/>
    <x v="12"/>
    <m/>
    <x v="51"/>
    <s v="INSTITUTO DE LA JUVENTUD"/>
    <x v="19"/>
    <x v="2"/>
    <s v="33 EDUCACIÓN ZAPOPAN"/>
    <m/>
    <m/>
    <s v="Apoyos en especie a proyectos de impacto social que son idea e iniciativa de jóvenes"/>
    <x v="3"/>
    <x v="32"/>
    <x v="126"/>
    <n v="100000"/>
    <n v="100000"/>
    <n v="100000"/>
    <n v="0"/>
    <n v="0"/>
    <n v="4"/>
    <s v="44"/>
  </r>
  <r>
    <n v="1107"/>
    <x v="12"/>
    <m/>
    <x v="52"/>
    <s v="CULTURA"/>
    <x v="18"/>
    <x v="2"/>
    <s v="34 CULTURA PARA TODOS"/>
    <m/>
    <m/>
    <s v="Material para enseñanza en el taller de pintura"/>
    <x v="0"/>
    <x v="0"/>
    <x v="39"/>
    <n v="50000"/>
    <n v="50000"/>
    <n v="10000"/>
    <n v="0"/>
    <n v="-40000"/>
    <n v="2"/>
    <s v="21"/>
  </r>
  <r>
    <n v="1108"/>
    <x v="12"/>
    <m/>
    <x v="52"/>
    <s v="CULTURA"/>
    <x v="18"/>
    <x v="2"/>
    <s v="34 CULTURA PARA TODOS"/>
    <m/>
    <m/>
    <s v="Material para enseñanza en el PROYECTO de la compañía de danza (éste es compromiso de campaña)"/>
    <x v="0"/>
    <x v="0"/>
    <x v="39"/>
    <n v="100000"/>
    <n v="100000"/>
    <n v="20000"/>
    <n v="0"/>
    <n v="-80000"/>
    <n v="2"/>
    <s v="21"/>
  </r>
  <r>
    <n v="1109"/>
    <x v="12"/>
    <m/>
    <x v="52"/>
    <s v="CULTURA"/>
    <x v="18"/>
    <x v="2"/>
    <s v="34 CULTURA PARA TODOS"/>
    <m/>
    <m/>
    <s v="Refrigerios en los eventos culturales (conciertos, conversatorios, inauguraciones)"/>
    <x v="0"/>
    <x v="1"/>
    <x v="2"/>
    <n v="47520.000000000007"/>
    <n v="47520.000000000007"/>
    <n v="14256.000000000002"/>
    <n v="0"/>
    <n v="-33264.000000000007"/>
    <n v="2"/>
    <s v="22"/>
  </r>
  <r>
    <n v="1110"/>
    <x v="12"/>
    <m/>
    <x v="52"/>
    <s v="CULTURA"/>
    <x v="18"/>
    <x v="2"/>
    <s v="34 CULTURA PARA TODOS"/>
    <m/>
    <m/>
    <s v="Materiales para reparaciones menores en los edificios de Cultura"/>
    <x v="0"/>
    <x v="2"/>
    <x v="42"/>
    <n v="38600"/>
    <n v="38600"/>
    <n v="3860"/>
    <n v="0"/>
    <n v="-34740"/>
    <n v="2"/>
    <s v="24"/>
  </r>
  <r>
    <n v="1111"/>
    <x v="12"/>
    <m/>
    <x v="52"/>
    <s v="CULTURA"/>
    <x v="18"/>
    <x v="2"/>
    <s v="34 CULTURA PARA TODOS"/>
    <m/>
    <m/>
    <s v="Materiales para reparaciones menores en los edificios de Cultura"/>
    <x v="0"/>
    <x v="2"/>
    <x v="45"/>
    <n v="38610"/>
    <n v="38610"/>
    <n v="38610"/>
    <n v="0"/>
    <n v="0"/>
    <n v="2"/>
    <s v="24"/>
  </r>
  <r>
    <n v="1112"/>
    <x v="12"/>
    <m/>
    <x v="52"/>
    <s v="CULTURA"/>
    <x v="18"/>
    <x v="2"/>
    <s v="34 CULTURA PARA TODOS"/>
    <m/>
    <m/>
    <s v="Materiales para reparaciones menores en los edificios de Cultura"/>
    <x v="0"/>
    <x v="2"/>
    <x v="3"/>
    <n v="78600"/>
    <n v="78600"/>
    <n v="7860"/>
    <n v="0"/>
    <n v="-70740"/>
    <n v="2"/>
    <s v="24"/>
  </r>
  <r>
    <n v="1113"/>
    <x v="12"/>
    <m/>
    <x v="52"/>
    <s v="CULTURA"/>
    <x v="18"/>
    <x v="2"/>
    <s v="34 CULTURA PARA TODOS"/>
    <m/>
    <m/>
    <s v="Materiales para reparaciones menores en los edificios de Cultura"/>
    <x v="0"/>
    <x v="2"/>
    <x v="13"/>
    <n v="52272.000000000007"/>
    <n v="52272.000000000007"/>
    <n v="5227.2000000000007"/>
    <n v="0"/>
    <n v="-47044.800000000003"/>
    <n v="2"/>
    <s v="24"/>
  </r>
  <r>
    <n v="1114"/>
    <x v="12"/>
    <m/>
    <x v="52"/>
    <s v="CULTURA"/>
    <x v="18"/>
    <x v="2"/>
    <s v="34 CULTURA PARA TODOS"/>
    <m/>
    <m/>
    <s v="Materiales para reparaciones menores en los edificios de Cultura"/>
    <x v="0"/>
    <x v="2"/>
    <x v="14"/>
    <n v="89100"/>
    <n v="89100"/>
    <n v="8910"/>
    <n v="0"/>
    <n v="-80190"/>
    <n v="2"/>
    <s v="24"/>
  </r>
  <r>
    <n v="1115"/>
    <x v="12"/>
    <m/>
    <x v="52"/>
    <s v="CULTURA"/>
    <x v="18"/>
    <x v="2"/>
    <s v="34 CULTURA PARA TODOS"/>
    <m/>
    <m/>
    <s v="Materiales para reparaciones menores en los edificios de Cultura"/>
    <x v="0"/>
    <x v="17"/>
    <x v="49"/>
    <n v="79200"/>
    <n v="79200"/>
    <n v="7920"/>
    <n v="0"/>
    <n v="-71280"/>
    <n v="2"/>
    <s v="25"/>
  </r>
  <r>
    <n v="1116"/>
    <x v="12"/>
    <m/>
    <x v="52"/>
    <s v="CULTURA"/>
    <x v="18"/>
    <x v="2"/>
    <s v="34 CULTURA PARA TODOS"/>
    <m/>
    <m/>
    <s v="Materiales para reparaciones menores en los edificios de Cultura"/>
    <x v="0"/>
    <x v="3"/>
    <x v="54"/>
    <n v="148500"/>
    <n v="148500"/>
    <n v="14850"/>
    <n v="0"/>
    <n v="-133650"/>
    <n v="2"/>
    <s v="29"/>
  </r>
  <r>
    <n v="1117"/>
    <x v="12"/>
    <m/>
    <x v="52"/>
    <s v="CULTURA"/>
    <x v="18"/>
    <x v="2"/>
    <s v="34 CULTURA PARA TODOS"/>
    <m/>
    <m/>
    <s v="Materiales para reparaciones menores en los edificios de Cultura"/>
    <x v="0"/>
    <x v="3"/>
    <x v="4"/>
    <n v="55440.000000000007"/>
    <n v="55440.000000000007"/>
    <n v="16632"/>
    <n v="0"/>
    <n v="-38808.000000000007"/>
    <n v="2"/>
    <s v="29"/>
  </r>
  <r>
    <n v="1118"/>
    <x v="12"/>
    <m/>
    <x v="52"/>
    <s v="CULTURA"/>
    <x v="18"/>
    <x v="2"/>
    <s v="34 CULTURA PARA TODOS"/>
    <m/>
    <m/>
    <s v="Derechos y renta de partituras de obras musicales y teatrales"/>
    <x v="2"/>
    <x v="30"/>
    <x v="120"/>
    <n v="540000"/>
    <n v="540000"/>
    <n v="540000"/>
    <n v="0"/>
    <n v="0"/>
    <n v="5"/>
    <s v="59"/>
  </r>
  <r>
    <n v="1119"/>
    <x v="12"/>
    <m/>
    <x v="52"/>
    <s v="CULTURA"/>
    <x v="18"/>
    <x v="2"/>
    <s v="34 CULTURA PARA TODOS"/>
    <m/>
    <m/>
    <s v="Software de diseño gráfico"/>
    <x v="2"/>
    <x v="30"/>
    <x v="118"/>
    <n v="30000"/>
    <n v="30000"/>
    <n v="30000"/>
    <n v="0"/>
    <n v="0"/>
    <n v="5"/>
    <s v="59"/>
  </r>
  <r>
    <n v="1120"/>
    <x v="12"/>
    <m/>
    <x v="52"/>
    <s v="CULTURA"/>
    <x v="18"/>
    <x v="2"/>
    <s v="34 CULTURA PARA TODOS"/>
    <m/>
    <m/>
    <s v="Impesión de carteles, programas de mano, banners, trípticos"/>
    <x v="1"/>
    <x v="10"/>
    <x v="23"/>
    <n v="228210"/>
    <n v="228210"/>
    <n v="22821"/>
    <n v="0"/>
    <n v="-205389"/>
    <n v="3"/>
    <s v="33"/>
  </r>
  <r>
    <n v="1121"/>
    <x v="12"/>
    <m/>
    <x v="52"/>
    <s v="CULTURA"/>
    <x v="18"/>
    <x v="2"/>
    <s v="34 CULTURA PARA TODOS"/>
    <m/>
    <m/>
    <s v="Estudios especializados (ejemplo: expediente a Unesco de la Romería)"/>
    <x v="1"/>
    <x v="10"/>
    <x v="24"/>
    <n v="1500000"/>
    <n v="1500000"/>
    <n v="1500000"/>
    <n v="0"/>
    <n v="0"/>
    <n v="3"/>
    <s v="33"/>
  </r>
  <r>
    <n v="1122"/>
    <x v="12"/>
    <m/>
    <x v="52"/>
    <s v="CULTURA"/>
    <x v="18"/>
    <x v="2"/>
    <s v="34 CULTURA PARA TODOS"/>
    <m/>
    <m/>
    <s v="Materiales para reparaciones menores de mobiliario"/>
    <x v="1"/>
    <x v="14"/>
    <x v="60"/>
    <n v="49500.000000000007"/>
    <n v="49500.000000000007"/>
    <n v="0"/>
    <n v="0"/>
    <n v="-49500.000000000007"/>
    <n v="3"/>
    <s v="35"/>
  </r>
  <r>
    <n v="1123"/>
    <x v="12"/>
    <m/>
    <x v="52"/>
    <s v="CULTURA"/>
    <x v="18"/>
    <x v="2"/>
    <s v="34 CULTURA PARA TODOS"/>
    <m/>
    <m/>
    <s v="Para gestiones principalmente en CDMX"/>
    <x v="1"/>
    <x v="5"/>
    <x v="9"/>
    <n v="50000"/>
    <n v="50000"/>
    <n v="10000"/>
    <n v="0"/>
    <n v="-40000"/>
    <n v="3"/>
    <s v="37"/>
  </r>
  <r>
    <n v="1124"/>
    <x v="12"/>
    <m/>
    <x v="52"/>
    <s v="CULTURA"/>
    <x v="18"/>
    <x v="2"/>
    <s v="34 CULTURA PARA TODOS"/>
    <m/>
    <m/>
    <s v="Ejecución de los programas de difusión cultural _x000a_(SE ANEXA EL DESGLOSE DE LOS 16 PROGRAMAS)"/>
    <x v="1"/>
    <x v="8"/>
    <x v="22"/>
    <n v="5029616"/>
    <n v="5029616"/>
    <n v="2011846.4000000001"/>
    <n v="0"/>
    <n v="-3017769.5999999996"/>
    <n v="3"/>
    <s v="38"/>
  </r>
  <r>
    <n v="1125"/>
    <x v="12"/>
    <m/>
    <x v="52"/>
    <s v="CULTURA"/>
    <x v="18"/>
    <x v="2"/>
    <s v="34 CULTURA PARA TODOS"/>
    <m/>
    <m/>
    <s v="Correspondientes a &quot;Actividades Artístico Culturales&quot;"/>
    <x v="1"/>
    <x v="8"/>
    <x v="22"/>
    <n v="205000"/>
    <n v="205000"/>
    <n v="205000"/>
    <n v="0"/>
    <n v="0"/>
    <n v="3"/>
    <s v="38"/>
  </r>
  <r>
    <n v="1126"/>
    <x v="12"/>
    <m/>
    <x v="52"/>
    <s v="CULTURA"/>
    <x v="18"/>
    <x v="2"/>
    <s v="34 CULTURA PARA TODOS"/>
    <m/>
    <m/>
    <s v="Servicio de capacitación en actividades artístico-culturales en centros culturales"/>
    <x v="1"/>
    <x v="8"/>
    <x v="22"/>
    <n v="115000"/>
    <n v="115000"/>
    <n v="115000"/>
    <n v="0"/>
    <n v="0"/>
    <n v="3"/>
    <s v="38"/>
  </r>
  <r>
    <n v="1127"/>
    <x v="12"/>
    <m/>
    <x v="52"/>
    <s v="CULTURA"/>
    <x v="18"/>
    <x v="2"/>
    <s v="34 CULTURA PARA TODOS"/>
    <m/>
    <m/>
    <s v="Servicios de formación artística en la escuela de pintura"/>
    <x v="1"/>
    <x v="8"/>
    <x v="22"/>
    <n v="46600"/>
    <n v="46600"/>
    <n v="46600"/>
    <n v="0"/>
    <n v="0"/>
    <n v="3"/>
    <s v="38"/>
  </r>
  <r>
    <n v="1128"/>
    <x v="12"/>
    <m/>
    <x v="52"/>
    <s v="CULTURA"/>
    <x v="18"/>
    <x v="2"/>
    <s v="34 CULTURA PARA TODOS"/>
    <m/>
    <m/>
    <s v="Servicio de formación artística en escuela de música"/>
    <x v="1"/>
    <x v="8"/>
    <x v="22"/>
    <n v="25000"/>
    <n v="25000"/>
    <n v="25000"/>
    <n v="0"/>
    <n v="0"/>
    <n v="3"/>
    <s v="38"/>
  </r>
  <r>
    <n v="1129"/>
    <x v="12"/>
    <m/>
    <x v="52"/>
    <s v="CULTURA"/>
    <x v="18"/>
    <x v="2"/>
    <s v="34 CULTURA PARA TODOS"/>
    <m/>
    <m/>
    <s v="Servicio de formación artística en escuela de música"/>
    <x v="1"/>
    <x v="8"/>
    <x v="22"/>
    <n v="38000"/>
    <n v="38000"/>
    <n v="38000"/>
    <n v="0"/>
    <n v="0"/>
    <n v="3"/>
    <s v="38"/>
  </r>
  <r>
    <n v="1130"/>
    <x v="12"/>
    <m/>
    <x v="52"/>
    <s v="CULTURA"/>
    <x v="18"/>
    <x v="2"/>
    <s v="34 CULTURA PARA TODOS"/>
    <m/>
    <m/>
    <s v="Correspondientes a &quot;Actividades Artístico Culturales&quot;"/>
    <x v="1"/>
    <x v="8"/>
    <x v="22"/>
    <n v="350000"/>
    <n v="350000"/>
    <n v="350000"/>
    <n v="0"/>
    <n v="0"/>
    <n v="3"/>
    <s v="38"/>
  </r>
  <r>
    <n v="1131"/>
    <x v="12"/>
    <m/>
    <x v="52"/>
    <s v="CULTURA"/>
    <x v="18"/>
    <x v="2"/>
    <s v="34 CULTURA PARA TODOS"/>
    <m/>
    <m/>
    <s v="Correspondientes a &quot;Actividades Artístico Culturales&quot;"/>
    <x v="1"/>
    <x v="8"/>
    <x v="22"/>
    <n v="250000"/>
    <n v="250000"/>
    <n v="250000"/>
    <n v="0"/>
    <n v="0"/>
    <n v="3"/>
    <s v="38"/>
  </r>
  <r>
    <n v="1132"/>
    <x v="12"/>
    <m/>
    <x v="52"/>
    <s v="CULTURA"/>
    <x v="18"/>
    <x v="2"/>
    <s v="34 CULTURA PARA TODOS"/>
    <m/>
    <m/>
    <s v="Servicio de capacitación en actividades artístico-culturales en centros culturales"/>
    <x v="1"/>
    <x v="8"/>
    <x v="22"/>
    <n v="140001"/>
    <n v="140001"/>
    <n v="140001"/>
    <n v="0"/>
    <n v="0"/>
    <n v="3"/>
    <s v="38"/>
  </r>
  <r>
    <n v="1133"/>
    <x v="12"/>
    <m/>
    <x v="52"/>
    <s v="CULTURA"/>
    <x v="18"/>
    <x v="2"/>
    <s v="34 CULTURA PARA TODOS"/>
    <m/>
    <m/>
    <s v="Servicio de capacitación en actividades artístico-culturales en centros culturales"/>
    <x v="1"/>
    <x v="8"/>
    <x v="22"/>
    <n v="160000"/>
    <n v="160000"/>
    <n v="160000"/>
    <n v="0"/>
    <n v="0"/>
    <n v="3"/>
    <s v="38"/>
  </r>
  <r>
    <n v="1134"/>
    <x v="12"/>
    <m/>
    <x v="52"/>
    <s v="CULTURA"/>
    <x v="18"/>
    <x v="2"/>
    <s v="34 CULTURA PARA TODOS"/>
    <m/>
    <m/>
    <s v="Servicio de capacitación en actividades artístico-culturales en centros culturales"/>
    <x v="1"/>
    <x v="8"/>
    <x v="22"/>
    <n v="100000"/>
    <n v="100000"/>
    <n v="100000"/>
    <n v="0"/>
    <n v="0"/>
    <n v="3"/>
    <s v="38"/>
  </r>
  <r>
    <n v="1135"/>
    <x v="12"/>
    <m/>
    <x v="52"/>
    <s v="CULTURA"/>
    <x v="18"/>
    <x v="2"/>
    <s v="34 CULTURA PARA TODOS"/>
    <m/>
    <m/>
    <s v="Correspondientes a &quot;brigadas culturales&quot;"/>
    <x v="1"/>
    <x v="8"/>
    <x v="22"/>
    <n v="50000"/>
    <n v="50000"/>
    <n v="50000"/>
    <n v="0"/>
    <n v="0"/>
    <n v="3"/>
    <s v="38"/>
  </r>
  <r>
    <n v="1136"/>
    <x v="12"/>
    <m/>
    <x v="52"/>
    <s v="CULTURA"/>
    <x v="18"/>
    <x v="2"/>
    <s v="34 CULTURA PARA TODOS"/>
    <m/>
    <m/>
    <s v="Correspondientes a &quot;brigadas culturales&quot;"/>
    <x v="1"/>
    <x v="8"/>
    <x v="22"/>
    <n v="60000"/>
    <n v="60000"/>
    <n v="60000"/>
    <n v="0"/>
    <n v="0"/>
    <n v="3"/>
    <s v="38"/>
  </r>
  <r>
    <n v="1137"/>
    <x v="12"/>
    <m/>
    <x v="52"/>
    <s v="CULTURA"/>
    <x v="18"/>
    <x v="2"/>
    <s v="34 CULTURA PARA TODOS"/>
    <m/>
    <m/>
    <s v="Correspondientes a &quot;brigadas culturales&quot;"/>
    <x v="1"/>
    <x v="8"/>
    <x v="22"/>
    <n v="120000"/>
    <n v="120000"/>
    <n v="120000"/>
    <n v="0"/>
    <n v="0"/>
    <n v="3"/>
    <s v="38"/>
  </r>
  <r>
    <n v="1138"/>
    <x v="12"/>
    <m/>
    <x v="52"/>
    <s v="CULTURA"/>
    <x v="18"/>
    <x v="2"/>
    <s v="34 CULTURA PARA TODOS"/>
    <m/>
    <m/>
    <s v="Correspondientes a &quot;brigadas culturales&quot;"/>
    <x v="1"/>
    <x v="8"/>
    <x v="22"/>
    <n v="120000"/>
    <n v="120000"/>
    <n v="120000"/>
    <n v="0"/>
    <n v="0"/>
    <n v="3"/>
    <s v="38"/>
  </r>
  <r>
    <n v="1139"/>
    <x v="12"/>
    <m/>
    <x v="52"/>
    <s v="CULTURA"/>
    <x v="18"/>
    <x v="2"/>
    <s v="34 CULTURA PARA TODOS"/>
    <m/>
    <m/>
    <s v="Correspondientes a &quot;brigadas culturales&quot;"/>
    <x v="1"/>
    <x v="8"/>
    <x v="22"/>
    <n v="500000"/>
    <n v="500000"/>
    <n v="0"/>
    <n v="0"/>
    <n v="-500000"/>
    <n v="3"/>
    <s v="38"/>
  </r>
  <r>
    <n v="1140"/>
    <x v="12"/>
    <m/>
    <x v="52"/>
    <s v="CULTURA"/>
    <x v="18"/>
    <x v="2"/>
    <s v="34 CULTURA PARA TODOS"/>
    <m/>
    <m/>
    <s v="Fomento a la plástica y el diseño mexicano"/>
    <x v="1"/>
    <x v="8"/>
    <x v="22"/>
    <n v="200000"/>
    <n v="200000"/>
    <n v="200000"/>
    <n v="0"/>
    <n v="0"/>
    <n v="3"/>
    <s v="38"/>
  </r>
  <r>
    <n v="1141"/>
    <x v="12"/>
    <m/>
    <x v="52"/>
    <s v="CULTURA"/>
    <x v="18"/>
    <x v="2"/>
    <s v="34 CULTURA PARA TODOS"/>
    <m/>
    <m/>
    <s v="Visionado de portafolios de artistas visuales "/>
    <x v="1"/>
    <x v="8"/>
    <x v="22"/>
    <n v="350000"/>
    <n v="350000"/>
    <n v="350000"/>
    <n v="0"/>
    <n v="0"/>
    <n v="3"/>
    <s v="38"/>
  </r>
  <r>
    <n v="1142"/>
    <x v="12"/>
    <m/>
    <x v="52"/>
    <s v="CULTURA"/>
    <x v="18"/>
    <x v="2"/>
    <s v="34 CULTURA PARA TODOS"/>
    <m/>
    <m/>
    <s v="Sensibilización a la lectura"/>
    <x v="1"/>
    <x v="8"/>
    <x v="22"/>
    <n v="410000"/>
    <n v="410000"/>
    <n v="0"/>
    <n v="0"/>
    <n v="-410000"/>
    <n v="3"/>
    <s v="38"/>
  </r>
  <r>
    <n v="1143"/>
    <x v="12"/>
    <m/>
    <x v="52"/>
    <s v="CULTURA"/>
    <x v="18"/>
    <x v="2"/>
    <s v="34 CULTURA PARA TODOS"/>
    <m/>
    <m/>
    <s v="Festival del libro infantil y juvenil   "/>
    <x v="1"/>
    <x v="8"/>
    <x v="22"/>
    <n v="320000"/>
    <n v="320000"/>
    <n v="0"/>
    <n v="0"/>
    <n v="-320000"/>
    <n v="3"/>
    <s v="38"/>
  </r>
  <r>
    <n v="1144"/>
    <x v="12"/>
    <m/>
    <x v="52"/>
    <s v="CULTURA"/>
    <x v="18"/>
    <x v="2"/>
    <s v="34 CULTURA PARA TODOS"/>
    <m/>
    <m/>
    <s v="Concursos literarios "/>
    <x v="1"/>
    <x v="8"/>
    <x v="22"/>
    <n v="300000"/>
    <n v="300000"/>
    <n v="0"/>
    <n v="0"/>
    <n v="-300000"/>
    <n v="3"/>
    <s v="38"/>
  </r>
  <r>
    <n v="1145"/>
    <x v="12"/>
    <m/>
    <x v="52"/>
    <s v="CULTURA"/>
    <x v="18"/>
    <x v="2"/>
    <s v="34 CULTURA PARA TODOS"/>
    <m/>
    <m/>
    <s v="Encuentros de escritores"/>
    <x v="1"/>
    <x v="8"/>
    <x v="22"/>
    <n v="280000"/>
    <n v="280000"/>
    <n v="0"/>
    <n v="0"/>
    <n v="-280000"/>
    <n v="3"/>
    <s v="38"/>
  </r>
  <r>
    <n v="1146"/>
    <x v="12"/>
    <m/>
    <x v="52"/>
    <s v="CULTURA"/>
    <x v="18"/>
    <x v="2"/>
    <s v="34 CULTURA PARA TODOS"/>
    <m/>
    <m/>
    <s v="Charlas y conferencias en torno al arte, la cultura, el patrimonio y las políticas culturales"/>
    <x v="1"/>
    <x v="8"/>
    <x v="22"/>
    <n v="400000"/>
    <n v="400000"/>
    <n v="0"/>
    <n v="0"/>
    <n v="-400000"/>
    <n v="3"/>
    <s v="38"/>
  </r>
  <r>
    <n v="1147"/>
    <x v="12"/>
    <m/>
    <x v="52"/>
    <s v="CULTURA"/>
    <x v="18"/>
    <x v="2"/>
    <s v="34 CULTURA PARA TODOS"/>
    <m/>
    <m/>
    <s v="Talleres, rutas culturales y actividades de sensibilización en torno al Patrimonio Cultural"/>
    <x v="1"/>
    <x v="8"/>
    <x v="22"/>
    <n v="250000"/>
    <n v="250000"/>
    <n v="250000"/>
    <n v="0"/>
    <n v="0"/>
    <n v="3"/>
    <s v="38"/>
  </r>
  <r>
    <n v="1148"/>
    <x v="12"/>
    <m/>
    <x v="52"/>
    <s v="CULTURA"/>
    <x v="18"/>
    <x v="2"/>
    <s v="34 CULTURA PARA TODOS"/>
    <m/>
    <m/>
    <s v="Los niños y el Patrimonio Cultural"/>
    <x v="1"/>
    <x v="8"/>
    <x v="22"/>
    <n v="150000"/>
    <n v="150000"/>
    <n v="150000"/>
    <n v="0"/>
    <n v="0"/>
    <n v="3"/>
    <s v="38"/>
  </r>
  <r>
    <n v="1149"/>
    <x v="12"/>
    <m/>
    <x v="52"/>
    <s v="CULTURA"/>
    <x v="18"/>
    <x v="2"/>
    <s v="34 CULTURA PARA TODOS"/>
    <m/>
    <m/>
    <s v="Cursos y talleres profesionalizantes "/>
    <x v="1"/>
    <x v="8"/>
    <x v="22"/>
    <n v="150000"/>
    <n v="150000"/>
    <n v="150000"/>
    <n v="0"/>
    <n v="0"/>
    <n v="3"/>
    <s v="38"/>
  </r>
  <r>
    <n v="1150"/>
    <x v="12"/>
    <m/>
    <x v="52"/>
    <s v="CULTURA"/>
    <x v="18"/>
    <x v="2"/>
    <s v="34 CULTURA PARA TODOS"/>
    <m/>
    <m/>
    <s v="Declaratorias de Patrimonio Cultural"/>
    <x v="1"/>
    <x v="8"/>
    <x v="22"/>
    <n v="360000"/>
    <n v="360000"/>
    <n v="0"/>
    <n v="0"/>
    <n v="-360000"/>
    <n v="3"/>
    <s v="38"/>
  </r>
  <r>
    <n v="1151"/>
    <x v="12"/>
    <m/>
    <x v="52"/>
    <s v="CULTURA"/>
    <x v="18"/>
    <x v="2"/>
    <s v="34 CULTURA PARA TODOS"/>
    <m/>
    <m/>
    <s v="Programa de gestión cultural comunitaria "/>
    <x v="1"/>
    <x v="8"/>
    <x v="22"/>
    <n v="350000"/>
    <n v="350000"/>
    <n v="350000"/>
    <n v="0"/>
    <n v="0"/>
    <n v="3"/>
    <s v="38"/>
  </r>
  <r>
    <n v="1152"/>
    <x v="12"/>
    <m/>
    <x v="52"/>
    <s v="CULTURA"/>
    <x v="18"/>
    <x v="2"/>
    <s v="34 CULTURA PARA TODOS"/>
    <m/>
    <m/>
    <s v="Proyecto del Museo de Zapopan y el Maíz"/>
    <x v="1"/>
    <x v="8"/>
    <x v="22"/>
    <n v="180000"/>
    <n v="180000"/>
    <n v="180000"/>
    <n v="0"/>
    <n v="0"/>
    <n v="3"/>
    <s v="38"/>
  </r>
  <r>
    <n v="1153"/>
    <x v="12"/>
    <m/>
    <x v="52"/>
    <s v="CULTURA"/>
    <x v="18"/>
    <x v="2"/>
    <s v="34 CULTURA PARA TODOS"/>
    <m/>
    <m/>
    <s v="18 exposiciones en total a lo largo del año, tanto en instalaciones del ayuntamiento como itinerantes en espacios públicos"/>
    <x v="1"/>
    <x v="8"/>
    <x v="156"/>
    <n v="1600000"/>
    <n v="1600000"/>
    <n v="0"/>
    <n v="0"/>
    <n v="-1600000"/>
    <n v="3"/>
    <s v="38"/>
  </r>
  <r>
    <n v="1154"/>
    <x v="12"/>
    <m/>
    <x v="52"/>
    <s v="CULTURA"/>
    <x v="18"/>
    <x v="2"/>
    <s v="34 CULTURA PARA TODOS"/>
    <m/>
    <m/>
    <s v="Costo de trámite de REVOE"/>
    <x v="1"/>
    <x v="20"/>
    <x v="64"/>
    <n v="3000"/>
    <n v="3000"/>
    <n v="3000"/>
    <n v="0"/>
    <n v="0"/>
    <n v="3"/>
    <s v="39"/>
  </r>
  <r>
    <n v="1155"/>
    <x v="12"/>
    <m/>
    <x v="52"/>
    <s v="CULTURA"/>
    <x v="18"/>
    <x v="2"/>
    <s v="34 CULTURA PARA TODOS"/>
    <m/>
    <m/>
    <s v="Impartición de clases y becas a estudiantes, ensayos y presentación del Coro Municipal y La Orquesta Sinfónica Juvenil de Zapopan, Orquesta de Cámara"/>
    <x v="3"/>
    <x v="32"/>
    <x v="126"/>
    <n v="7324080"/>
    <n v="7324080"/>
    <n v="7324080"/>
    <n v="0"/>
    <n v="0"/>
    <n v="4"/>
    <s v="44"/>
  </r>
  <r>
    <n v="1156"/>
    <x v="12"/>
    <m/>
    <x v="52"/>
    <s v="CULTURA"/>
    <x v="18"/>
    <x v="2"/>
    <s v="34 CULTURA PARA TODOS"/>
    <m/>
    <m/>
    <s v="Adquisición de impresoras-copiadoras"/>
    <x v="2"/>
    <x v="9"/>
    <x v="20"/>
    <n v="80000"/>
    <n v="80000"/>
    <n v="0"/>
    <n v="0"/>
    <n v="-80000"/>
    <n v="5"/>
    <s v="51"/>
  </r>
  <r>
    <n v="1157"/>
    <x v="12"/>
    <m/>
    <x v="52"/>
    <s v="CULTURA"/>
    <x v="18"/>
    <x v="2"/>
    <s v="34 CULTURA PARA TODOS"/>
    <m/>
    <m/>
    <s v="Proyector para escuela de pintura"/>
    <x v="2"/>
    <x v="12"/>
    <x v="108"/>
    <n v="13000"/>
    <n v="13000"/>
    <n v="13000"/>
    <n v="0"/>
    <n v="0"/>
    <n v="5"/>
    <s v="52"/>
  </r>
  <r>
    <n v="1158"/>
    <x v="12"/>
    <m/>
    <x v="52"/>
    <s v="CULTURA"/>
    <x v="18"/>
    <x v="2"/>
    <s v="34 CULTURA PARA TODOS"/>
    <m/>
    <m/>
    <s v="Proyector para escuela de danza"/>
    <x v="2"/>
    <x v="12"/>
    <x v="108"/>
    <n v="15000"/>
    <n v="15000"/>
    <n v="15000"/>
    <n v="0"/>
    <n v="0"/>
    <n v="5"/>
    <s v="52"/>
  </r>
  <r>
    <n v="1159"/>
    <x v="12"/>
    <m/>
    <x v="52"/>
    <s v="CULTURA"/>
    <x v="18"/>
    <x v="2"/>
    <s v="34 CULTURA PARA TODOS"/>
    <m/>
    <m/>
    <s v="Para transimisión en vivo en web de los conciertos, conversatorios, conferencias"/>
    <x v="2"/>
    <x v="12"/>
    <x v="30"/>
    <n v="138295"/>
    <n v="138295"/>
    <n v="0"/>
    <n v="0"/>
    <n v="-138295"/>
    <n v="5"/>
    <s v="52"/>
  </r>
  <r>
    <n v="1160"/>
    <x v="12"/>
    <m/>
    <x v="52"/>
    <s v="CULTURA"/>
    <x v="18"/>
    <x v="2"/>
    <s v="34 CULTURA PARA TODOS"/>
    <m/>
    <m/>
    <s v="Adquisición y renovación de instrumentos de percusión para la orquesta y escuelas"/>
    <x v="2"/>
    <x v="12"/>
    <x v="65"/>
    <n v="1110000"/>
    <n v="1110000"/>
    <n v="0"/>
    <n v="0"/>
    <n v="-1110000"/>
    <n v="5"/>
    <s v="52"/>
  </r>
  <r>
    <n v="1161"/>
    <x v="12"/>
    <m/>
    <x v="52"/>
    <s v="CULTURA"/>
    <x v="18"/>
    <x v="2"/>
    <s v="34 CULTURA PARA TODOS"/>
    <m/>
    <m/>
    <s v="Para transimisión en vivo en web de los conciertos, conversatorios, conferencias"/>
    <x v="2"/>
    <x v="12"/>
    <x v="65"/>
    <n v="56700"/>
    <n v="56700"/>
    <n v="0"/>
    <n v="0"/>
    <n v="-56700"/>
    <n v="5"/>
    <s v="52"/>
  </r>
  <r>
    <n v="1246"/>
    <x v="12"/>
    <m/>
    <x v="53"/>
    <s v="CONSTRUCCIÓN DE LA COMUNIDAD"/>
    <x v="18"/>
    <x v="2"/>
    <s v="34 CULTURA PARA TODOS"/>
    <m/>
    <m/>
    <s v="Vamos a la feria"/>
    <x v="1"/>
    <x v="8"/>
    <x v="22"/>
    <n v="783000"/>
    <n v="783000"/>
    <n v="783000"/>
    <n v="0"/>
    <n v="0"/>
    <n v="3"/>
    <s v="38"/>
  </r>
  <r>
    <n v="1247"/>
    <x v="12"/>
    <m/>
    <x v="53"/>
    <s v="CONSTRUCCIÓN DE LA COMUNIDAD"/>
    <x v="18"/>
    <x v="2"/>
    <s v="34 CULTURA PARA TODOS"/>
    <m/>
    <m/>
    <s v="Romería"/>
    <x v="0"/>
    <x v="0"/>
    <x v="0"/>
    <n v="15000"/>
    <n v="15000"/>
    <n v="3000"/>
    <n v="0"/>
    <n v="-12000"/>
    <n v="2"/>
    <s v="21"/>
  </r>
  <r>
    <n v="1248"/>
    <x v="12"/>
    <m/>
    <x v="53"/>
    <s v="CONSTRUCCIÓN DE LA COMUNIDAD"/>
    <x v="18"/>
    <x v="2"/>
    <s v="34 CULTURA PARA TODOS"/>
    <m/>
    <m/>
    <s v="Romería"/>
    <x v="0"/>
    <x v="0"/>
    <x v="11"/>
    <n v="2500"/>
    <n v="2500"/>
    <n v="750"/>
    <n v="0"/>
    <n v="-1750"/>
    <n v="2"/>
    <s v="21"/>
  </r>
  <r>
    <n v="1249"/>
    <x v="12"/>
    <m/>
    <x v="53"/>
    <s v="CONSTRUCCIÓN DE LA COMUNIDAD"/>
    <x v="18"/>
    <x v="2"/>
    <s v="34 CULTURA PARA TODOS"/>
    <m/>
    <m/>
    <s v="Romería"/>
    <x v="0"/>
    <x v="0"/>
    <x v="38"/>
    <n v="275000"/>
    <n v="275000"/>
    <n v="55000"/>
    <n v="0"/>
    <n v="-220000"/>
    <n v="2"/>
    <s v="21"/>
  </r>
  <r>
    <n v="1250"/>
    <x v="12"/>
    <m/>
    <x v="53"/>
    <s v="CONSTRUCCIÓN DE LA COMUNIDAD"/>
    <x v="18"/>
    <x v="2"/>
    <s v="34 CULTURA PARA TODOS"/>
    <m/>
    <m/>
    <s v="Romería"/>
    <x v="0"/>
    <x v="1"/>
    <x v="2"/>
    <n v="520000"/>
    <n v="520000"/>
    <n v="156000"/>
    <n v="0"/>
    <n v="-364000"/>
    <n v="2"/>
    <s v="22"/>
  </r>
  <r>
    <n v="1251"/>
    <x v="12"/>
    <m/>
    <x v="53"/>
    <s v="CONSTRUCCIÓN DE LA COMUNIDAD"/>
    <x v="18"/>
    <x v="2"/>
    <s v="34 CULTURA PARA TODOS"/>
    <m/>
    <m/>
    <s v="Romería"/>
    <x v="0"/>
    <x v="2"/>
    <x v="43"/>
    <n v="7000"/>
    <n v="7000"/>
    <n v="7000"/>
    <n v="0"/>
    <n v="0"/>
    <n v="2"/>
    <s v="24"/>
  </r>
  <r>
    <n v="1252"/>
    <x v="12"/>
    <m/>
    <x v="53"/>
    <s v="CONSTRUCCIÓN DE LA COMUNIDAD"/>
    <x v="18"/>
    <x v="2"/>
    <s v="34 CULTURA PARA TODOS"/>
    <m/>
    <m/>
    <s v="Romería"/>
    <x v="0"/>
    <x v="2"/>
    <x v="3"/>
    <n v="200000"/>
    <n v="200000"/>
    <n v="20000"/>
    <n v="0"/>
    <n v="-180000"/>
    <n v="2"/>
    <s v="24"/>
  </r>
  <r>
    <n v="1253"/>
    <x v="12"/>
    <m/>
    <x v="53"/>
    <s v="CONSTRUCCIÓN DE LA COMUNIDAD"/>
    <x v="18"/>
    <x v="2"/>
    <s v="34 CULTURA PARA TODOS"/>
    <m/>
    <m/>
    <s v="Romería"/>
    <x v="0"/>
    <x v="2"/>
    <x v="14"/>
    <n v="20000"/>
    <n v="20000"/>
    <n v="2000"/>
    <n v="0"/>
    <n v="-18000"/>
    <n v="2"/>
    <s v="24"/>
  </r>
  <r>
    <n v="1254"/>
    <x v="12"/>
    <m/>
    <x v="53"/>
    <s v="CONSTRUCCIÓN DE LA COMUNIDAD"/>
    <x v="18"/>
    <x v="2"/>
    <s v="34 CULTURA PARA TODOS"/>
    <m/>
    <m/>
    <s v="Romería"/>
    <x v="0"/>
    <x v="17"/>
    <x v="49"/>
    <n v="4500"/>
    <n v="4500"/>
    <n v="4500"/>
    <n v="0"/>
    <n v="0"/>
    <n v="2"/>
    <s v="25"/>
  </r>
  <r>
    <n v="1255"/>
    <x v="12"/>
    <m/>
    <x v="53"/>
    <s v="CONSTRUCCIÓN DE LA COMUNIDAD"/>
    <x v="18"/>
    <x v="2"/>
    <s v="34 CULTURA PARA TODOS"/>
    <m/>
    <m/>
    <s v="Romería"/>
    <x v="0"/>
    <x v="6"/>
    <x v="76"/>
    <n v="100000"/>
    <n v="100000"/>
    <n v="0"/>
    <n v="0"/>
    <n v="-100000"/>
    <n v="2"/>
    <s v="27"/>
  </r>
  <r>
    <n v="1256"/>
    <x v="12"/>
    <m/>
    <x v="53"/>
    <s v="CONSTRUCCIÓN DE LA COMUNIDAD"/>
    <x v="18"/>
    <x v="2"/>
    <s v="34 CULTURA PARA TODOS"/>
    <m/>
    <m/>
    <s v="Romería"/>
    <x v="1"/>
    <x v="7"/>
    <x v="141"/>
    <n v="60000"/>
    <n v="60000"/>
    <n v="60000"/>
    <n v="0"/>
    <n v="0"/>
    <n v="3"/>
    <s v="32"/>
  </r>
  <r>
    <n v="1257"/>
    <x v="12"/>
    <m/>
    <x v="53"/>
    <s v="CONSTRUCCIÓN DE LA COMUNIDAD"/>
    <x v="18"/>
    <x v="2"/>
    <s v="34 CULTURA PARA TODOS"/>
    <m/>
    <m/>
    <s v="Romería"/>
    <x v="1"/>
    <x v="7"/>
    <x v="106"/>
    <n v="20000"/>
    <n v="20000"/>
    <n v="20000"/>
    <n v="0"/>
    <n v="0"/>
    <n v="3"/>
    <s v="32"/>
  </r>
  <r>
    <n v="1258"/>
    <x v="12"/>
    <m/>
    <x v="53"/>
    <s v="CONSTRUCCIÓN DE LA COMUNIDAD"/>
    <x v="18"/>
    <x v="2"/>
    <s v="34 CULTURA PARA TODOS"/>
    <m/>
    <m/>
    <s v="Romería"/>
    <x v="1"/>
    <x v="7"/>
    <x v="17"/>
    <n v="1900000"/>
    <n v="1900000"/>
    <n v="0"/>
    <n v="0"/>
    <n v="-1900000"/>
    <n v="3"/>
    <s v="32"/>
  </r>
  <r>
    <n v="1259"/>
    <x v="12"/>
    <m/>
    <x v="53"/>
    <s v="CONSTRUCCIÓN DE LA COMUNIDAD"/>
    <x v="18"/>
    <x v="2"/>
    <s v="34 CULTURA PARA TODOS"/>
    <m/>
    <m/>
    <s v="Romería"/>
    <x v="1"/>
    <x v="10"/>
    <x v="23"/>
    <n v="20000"/>
    <n v="20000"/>
    <n v="2000"/>
    <n v="0"/>
    <n v="-18000"/>
    <n v="3"/>
    <s v="33"/>
  </r>
  <r>
    <n v="1260"/>
    <x v="12"/>
    <m/>
    <x v="53"/>
    <s v="CONSTRUCCIÓN DE LA COMUNIDAD"/>
    <x v="18"/>
    <x v="2"/>
    <s v="34 CULTURA PARA TODOS"/>
    <m/>
    <m/>
    <s v="Romería"/>
    <x v="1"/>
    <x v="14"/>
    <x v="60"/>
    <n v="180000"/>
    <n v="180000"/>
    <n v="0"/>
    <n v="0"/>
    <n v="-180000"/>
    <n v="3"/>
    <s v="35"/>
  </r>
  <r>
    <n v="1261"/>
    <x v="12"/>
    <m/>
    <x v="53"/>
    <s v="CONSTRUCCIÓN DE LA COMUNIDAD"/>
    <x v="18"/>
    <x v="2"/>
    <s v="34 CULTURA PARA TODOS"/>
    <m/>
    <m/>
    <s v="Romería"/>
    <x v="1"/>
    <x v="8"/>
    <x v="22"/>
    <n v="476000"/>
    <n v="476000"/>
    <n v="476000"/>
    <n v="0"/>
    <n v="0"/>
    <n v="3"/>
    <s v="38"/>
  </r>
  <r>
    <n v="1262"/>
    <x v="12"/>
    <m/>
    <x v="53"/>
    <s v="CONSTRUCCIÓN DE LA COMUNIDAD"/>
    <x v="18"/>
    <x v="2"/>
    <s v="34 CULTURA PARA TODOS"/>
    <m/>
    <m/>
    <s v="Conservación de espacios"/>
    <x v="0"/>
    <x v="0"/>
    <x v="0"/>
    <n v="20000"/>
    <n v="20000"/>
    <n v="4000"/>
    <n v="0"/>
    <n v="-16000"/>
    <n v="2"/>
    <s v="21"/>
  </r>
  <r>
    <n v="1263"/>
    <x v="12"/>
    <m/>
    <x v="53"/>
    <s v="CONSTRUCCIÓN DE LA COMUNIDAD"/>
    <x v="18"/>
    <x v="2"/>
    <s v="34 CULTURA PARA TODOS"/>
    <m/>
    <m/>
    <s v="Conservación de espacios"/>
    <x v="0"/>
    <x v="0"/>
    <x v="11"/>
    <n v="10000"/>
    <n v="10000"/>
    <n v="3000"/>
    <n v="0"/>
    <n v="-7000"/>
    <n v="2"/>
    <s v="21"/>
  </r>
  <r>
    <n v="1264"/>
    <x v="12"/>
    <m/>
    <x v="53"/>
    <s v="CONSTRUCCIÓN DE LA COMUNIDAD"/>
    <x v="18"/>
    <x v="2"/>
    <s v="34 CULTURA PARA TODOS"/>
    <m/>
    <m/>
    <s v="Conservación de espacios"/>
    <x v="0"/>
    <x v="0"/>
    <x v="38"/>
    <n v="26400"/>
    <n v="26400"/>
    <n v="5280"/>
    <n v="0"/>
    <n v="-21120"/>
    <n v="2"/>
    <s v="21"/>
  </r>
  <r>
    <n v="1265"/>
    <x v="12"/>
    <m/>
    <x v="53"/>
    <s v="CONSTRUCCIÓN DE LA COMUNIDAD"/>
    <x v="18"/>
    <x v="2"/>
    <s v="34 CULTURA PARA TODOS"/>
    <m/>
    <m/>
    <s v="Conservación de espacios"/>
    <x v="0"/>
    <x v="3"/>
    <x v="54"/>
    <n v="8500"/>
    <n v="8500"/>
    <n v="850"/>
    <n v="0"/>
    <n v="-7650"/>
    <n v="2"/>
    <s v="29"/>
  </r>
  <r>
    <n v="1266"/>
    <x v="12"/>
    <m/>
    <x v="53"/>
    <s v="CONSTRUCCIÓN DE LA COMUNIDAD"/>
    <x v="18"/>
    <x v="2"/>
    <s v="34 CULTURA PARA TODOS"/>
    <m/>
    <m/>
    <s v="Conservación de espacios"/>
    <x v="0"/>
    <x v="3"/>
    <x v="4"/>
    <n v="15000"/>
    <n v="15000"/>
    <n v="4500"/>
    <n v="0"/>
    <n v="-10500"/>
    <n v="2"/>
    <s v="29"/>
  </r>
  <r>
    <n v="1267"/>
    <x v="12"/>
    <m/>
    <x v="53"/>
    <s v="CONSTRUCCIÓN DE LA COMUNIDAD"/>
    <x v="18"/>
    <x v="2"/>
    <s v="34 CULTURA PARA TODOS"/>
    <m/>
    <m/>
    <s v="Conservación de espacios"/>
    <x v="1"/>
    <x v="14"/>
    <x v="60"/>
    <n v="20100"/>
    <n v="20100"/>
    <n v="0"/>
    <n v="0"/>
    <n v="-20100"/>
    <n v="3"/>
    <s v="35"/>
  </r>
  <r>
    <n v="1268"/>
    <x v="12"/>
    <m/>
    <x v="53"/>
    <s v="CONSTRUCCIÓN DE LA COMUNIDAD"/>
    <x v="18"/>
    <x v="2"/>
    <s v="34 CULTURA PARA TODOS"/>
    <m/>
    <m/>
    <s v="Atención a grupos vunerables "/>
    <x v="1"/>
    <x v="8"/>
    <x v="22"/>
    <n v="480000"/>
    <n v="480000"/>
    <n v="0"/>
    <n v="0"/>
    <n v="-480000"/>
    <n v="3"/>
    <s v="38"/>
  </r>
  <r>
    <n v="1269"/>
    <x v="12"/>
    <m/>
    <x v="53"/>
    <s v="CONSTRUCCIÓN DE LA COMUNIDAD"/>
    <x v="18"/>
    <x v="2"/>
    <s v="34 CULTURA PARA TODOS"/>
    <m/>
    <m/>
    <s v="Fortalecimiento Institucional"/>
    <x v="2"/>
    <x v="9"/>
    <x v="21"/>
    <n v="200000"/>
    <n v="200000"/>
    <n v="0"/>
    <n v="0"/>
    <n v="-200000"/>
    <n v="5"/>
    <s v="51"/>
  </r>
  <r>
    <n v="1270"/>
    <x v="12"/>
    <m/>
    <x v="53"/>
    <s v="CONSTRUCCIÓN DE LA COMUNIDAD"/>
    <x v="18"/>
    <x v="2"/>
    <s v="34 CULTURA PARA TODOS"/>
    <m/>
    <m/>
    <s v="Socialización de proyectos estratégicos"/>
    <x v="1"/>
    <x v="8"/>
    <x v="22"/>
    <n v="65000"/>
    <n v="65000"/>
    <n v="65000"/>
    <n v="0"/>
    <n v="0"/>
    <n v="3"/>
    <s v="38"/>
  </r>
  <r>
    <n v="1162"/>
    <x v="12"/>
    <m/>
    <x v="54"/>
    <s v="DESARROLLO COMUNITARIO"/>
    <x v="20"/>
    <x v="8"/>
    <s v="35 PARTICIPACIÓN CIUDADANA"/>
    <m/>
    <m/>
    <s v="Papelería para Oficina Central y Colmenas de Miramar, Villa de Guadalupe y San Juan de Ocotán. "/>
    <x v="0"/>
    <x v="0"/>
    <x v="0"/>
    <n v="95000"/>
    <n v="95000"/>
    <n v="19000"/>
    <n v="0"/>
    <n v="-76000"/>
    <n v="2"/>
    <s v="21"/>
  </r>
  <r>
    <n v="1163"/>
    <x v="12"/>
    <m/>
    <x v="54"/>
    <s v="DESARROLLO COMUNITARIO"/>
    <x v="20"/>
    <x v="8"/>
    <s v="35 PARTICIPACIÓN CIUDADANA"/>
    <m/>
    <m/>
    <s v="Impresión de material gráfico para la oferta servicios, talleres y capacitaciones de las Colmenas de Miramar, Villa de Guadalupe y San Juan de Ocotán. "/>
    <x v="0"/>
    <x v="0"/>
    <x v="11"/>
    <n v="30000"/>
    <n v="30000"/>
    <n v="9000"/>
    <n v="0"/>
    <n v="-21000"/>
    <n v="2"/>
    <s v="21"/>
  </r>
  <r>
    <n v="1164"/>
    <x v="12"/>
    <m/>
    <x v="54"/>
    <s v="DESARROLLO COMUNITARIO"/>
    <x v="20"/>
    <x v="8"/>
    <s v="35 PARTICIPACIÓN CIUDADANA"/>
    <m/>
    <m/>
    <s v="Material de limpieza para las Colmenas de Miramar, Villa de Guadalupe y San Juan de Ocotán. "/>
    <x v="0"/>
    <x v="0"/>
    <x v="38"/>
    <n v="600000"/>
    <n v="600000"/>
    <n v="120000"/>
    <n v="0"/>
    <n v="-480000"/>
    <n v="2"/>
    <s v="21"/>
  </r>
  <r>
    <n v="1165"/>
    <x v="12"/>
    <m/>
    <x v="54"/>
    <s v="DESARROLLO COMUNITARIO"/>
    <x v="20"/>
    <x v="8"/>
    <s v="35 PARTICIPACIÓN CIUDADANA"/>
    <m/>
    <m/>
    <s v="Suministro designado para los talleres de las áres de Arte, Cultura, Deporte, Salud, Medio Ambiente, Tecnología y Educación para toda la población de las Colmenas de Miramar, Villa de Guadalupe y San Juan de Ocotán. "/>
    <x v="0"/>
    <x v="0"/>
    <x v="39"/>
    <n v="210000"/>
    <n v="210000"/>
    <n v="42000"/>
    <n v="0"/>
    <n v="-168000"/>
    <n v="2"/>
    <s v="21"/>
  </r>
  <r>
    <n v="1166"/>
    <x v="12"/>
    <m/>
    <x v="54"/>
    <s v="DESARROLLO COMUNITARIO"/>
    <x v="20"/>
    <x v="8"/>
    <s v="35 PARTICIPACIÓN CIUDADANA"/>
    <m/>
    <m/>
    <s v="Suministro designado para el equipamiento de las cocinas comunitarias de las Colmenas de Miramar, Villa de Guadalupe y San Juan de Ocotán, donde se desarrollan clases de cocina saludable, taller de pan y donde opera el programa de comedores comunitarios. "/>
    <x v="0"/>
    <x v="1"/>
    <x v="12"/>
    <n v="900000"/>
    <n v="900000"/>
    <n v="180000"/>
    <n v="0"/>
    <n v="-720000"/>
    <n v="2"/>
    <s v="22"/>
  </r>
  <r>
    <n v="1167"/>
    <x v="12"/>
    <m/>
    <x v="54"/>
    <s v="DESARROLLO COMUNITARIO"/>
    <x v="20"/>
    <x v="8"/>
    <s v="35 PARTICIPACIÓN CIUDADANA"/>
    <m/>
    <m/>
    <s v="Suministro de ventiladores para las Colmenas de Miramar, Villa de Guadalupe y San Juan de Ocotán. "/>
    <x v="0"/>
    <x v="2"/>
    <x v="83"/>
    <n v="14000"/>
    <n v="14000"/>
    <n v="14000"/>
    <n v="0"/>
    <n v="0"/>
    <n v="2"/>
    <s v="24"/>
  </r>
  <r>
    <n v="1168"/>
    <x v="12"/>
    <m/>
    <x v="54"/>
    <s v="DESARROLLO COMUNITARIO"/>
    <x v="20"/>
    <x v="8"/>
    <s v="35 PARTICIPACIÓN CIUDADANA"/>
    <m/>
    <m/>
    <s v="Suministro de conos plásticos para las actividades de arte, cultura y deporte de las Colmenas de Miramar, Villa de Guadalupe y San Juan de Ocotán. "/>
    <x v="0"/>
    <x v="17"/>
    <x v="49"/>
    <n v="5400"/>
    <n v="5400"/>
    <n v="5400"/>
    <n v="0"/>
    <n v="0"/>
    <n v="2"/>
    <s v="25"/>
  </r>
  <r>
    <n v="1169"/>
    <x v="12"/>
    <m/>
    <x v="54"/>
    <s v="DESARROLLO COMUNITARIO"/>
    <x v="20"/>
    <x v="8"/>
    <s v="35 PARTICIPACIÓN CIUDADANA"/>
    <m/>
    <m/>
    <s v="Suministro destinado a uniformes, prendas de vestir y calzado en beneficio de la comunidad que asiste y participa en los talleres, actividades y eventos de las Colmenas de Miramar, Villa de Guadalupe y San Juan de Ocotán. "/>
    <x v="0"/>
    <x v="6"/>
    <x v="76"/>
    <n v="150000"/>
    <n v="150000"/>
    <n v="0"/>
    <n v="0"/>
    <n v="-150000"/>
    <n v="2"/>
    <s v="27"/>
  </r>
  <r>
    <n v="1170"/>
    <x v="12"/>
    <m/>
    <x v="54"/>
    <s v="DESARROLLO COMUNITARIO"/>
    <x v="20"/>
    <x v="8"/>
    <s v="35 PARTICIPACIÓN CIUDADANA"/>
    <m/>
    <m/>
    <s v="Suministro de artículos deportivos para el desarrollo de las actividades, talleres y capacitaciones que se ofertan ea toda la población de las Colmenas de Miramar, Villa de Guadalupe y San Juan de Ocotán. "/>
    <x v="0"/>
    <x v="6"/>
    <x v="52"/>
    <n v="120000"/>
    <n v="120000"/>
    <n v="12000"/>
    <n v="0"/>
    <n v="-108000"/>
    <n v="2"/>
    <s v="27"/>
  </r>
  <r>
    <n v="1171"/>
    <x v="12"/>
    <m/>
    <x v="54"/>
    <s v="DESARROLLO COMUNITARIO"/>
    <x v="20"/>
    <x v="8"/>
    <s v="35 PARTICIPACIÓN CIUDADANA"/>
    <m/>
    <m/>
    <s v="Suministro de herramientas y artículos necesarios para la operación y desarrollo de la Red de Parques Agroecológicos de las Colmenas de Miramar, Villa de Guadalupe y San Juan de Ocotán. "/>
    <x v="0"/>
    <x v="3"/>
    <x v="54"/>
    <n v="200000"/>
    <n v="200000"/>
    <n v="20000"/>
    <n v="0"/>
    <n v="-180000"/>
    <n v="2"/>
    <s v="29"/>
  </r>
  <r>
    <n v="1172"/>
    <x v="12"/>
    <m/>
    <x v="54"/>
    <s v="DESARROLLO COMUNITARIO"/>
    <x v="20"/>
    <x v="8"/>
    <s v="35 PARTICIPACIÓN CIUDADANA"/>
    <m/>
    <m/>
    <s v="Suministro de dispositivos internos y externos para el mantenimiento del equipo de cómputo de los laboratorios de tecnología de las Colmenas de Miramar, Villa de Guadalupe y San Juan de Ocotan."/>
    <x v="0"/>
    <x v="3"/>
    <x v="6"/>
    <n v="50000"/>
    <n v="50000"/>
    <n v="2500"/>
    <n v="0"/>
    <n v="-47500"/>
    <n v="2"/>
    <s v="29"/>
  </r>
  <r>
    <n v="1173"/>
    <x v="12"/>
    <m/>
    <x v="54"/>
    <s v="DESARROLLO COMUNITARIO"/>
    <x v="20"/>
    <x v="8"/>
    <s v="35 PARTICIPACIÓN CIUDADANA"/>
    <m/>
    <m/>
    <s v="Asignación destinada a cubrir el costo de servicios de ploteo, fotocopiado y preparación de documentos, engargolado, enmicado, corte de papel, entre otros, necesarios para las talleres participativos realizados con las comunidades de las Colmenas de Miramar, Villa de Guadalupe y San Juan de Ocotán. "/>
    <x v="1"/>
    <x v="10"/>
    <x v="23"/>
    <n v="80000"/>
    <n v="80000"/>
    <n v="8000"/>
    <n v="0"/>
    <n v="-72000"/>
    <n v="3"/>
    <s v="33"/>
  </r>
  <r>
    <n v="1174"/>
    <x v="12"/>
    <m/>
    <x v="54"/>
    <s v="DESARROLLO COMUNITARIO"/>
    <x v="20"/>
    <x v="8"/>
    <s v="35 PARTICIPACIÓN CIUDADANA"/>
    <m/>
    <m/>
    <s v="Asignación destinada a servicios profesionales de los diversos talleres y capacitaciones para la población general de las Colmenas de Miramar, Villa de Guadalupe y San Juan de Ocotán. "/>
    <x v="1"/>
    <x v="10"/>
    <x v="24"/>
    <n v="500000"/>
    <n v="500000"/>
    <n v="500000"/>
    <n v="0"/>
    <n v="0"/>
    <n v="3"/>
    <s v="33"/>
  </r>
  <r>
    <n v="1175"/>
    <x v="12"/>
    <m/>
    <x v="54"/>
    <s v="DESARROLLO COMUNITARIO"/>
    <x v="20"/>
    <x v="8"/>
    <s v="35 PARTICIPACIÓN CIUDADANA"/>
    <m/>
    <m/>
    <s v="Proyectos colectivos, creativos y culturales e incluyen festivales comunitarios, proyectos de exposiciones de arte comuniatrias, conciertos, ferias, kermesses, festivales deportivos, ferias de cine, etc."/>
    <x v="1"/>
    <x v="8"/>
    <x v="22"/>
    <n v="450000"/>
    <n v="450000"/>
    <n v="0"/>
    <n v="0"/>
    <n v="-450000"/>
    <n v="3"/>
    <s v="38"/>
  </r>
  <r>
    <n v="1176"/>
    <x v="12"/>
    <m/>
    <x v="54"/>
    <s v="DESARROLLO COMUNITARIO"/>
    <x v="20"/>
    <x v="8"/>
    <s v="35 PARTICIPACIÓN CIUDADANA"/>
    <m/>
    <m/>
    <s v="Suministro de equipo de cómputo core i7700, b250m-ds3h 16gb ram, 1 tb, sistema operativo y licencia de windows 10 oem home, monitor led 28&quot; widescreen 4k UFHD para equipar los laboratorios de tecnologías de las Colmenas de Miramar, San Juan de Ocotán y Villa de Guadalupe. "/>
    <x v="2"/>
    <x v="9"/>
    <x v="33"/>
    <n v="300000"/>
    <n v="300000"/>
    <n v="0"/>
    <n v="0"/>
    <n v="-300000"/>
    <n v="5"/>
    <s v="51"/>
  </r>
  <r>
    <n v="1177"/>
    <x v="12"/>
    <m/>
    <x v="54"/>
    <s v="DESARROLLO COMUNITARIO"/>
    <x v="20"/>
    <x v="8"/>
    <s v="35 PARTICIPACIÓN CIUDADANA"/>
    <m/>
    <m/>
    <s v="Asignación para la adquisición de impresoras multifuncionales de las Colmenas de Miramar, Villa de Guadalupe y San Juan de Ocotán. "/>
    <x v="2"/>
    <x v="9"/>
    <x v="20"/>
    <n v="300000"/>
    <n v="300000"/>
    <n v="0"/>
    <n v="0"/>
    <n v="-300000"/>
    <n v="5"/>
    <s v="51"/>
  </r>
  <r>
    <n v="1178"/>
    <x v="12"/>
    <m/>
    <x v="54"/>
    <s v="DESARROLLO COMUNITARIO"/>
    <x v="20"/>
    <x v="8"/>
    <s v="35 PARTICIPACIÓN CIUDADANA"/>
    <m/>
    <m/>
    <s v="Suministro de cámaras, videocamaras y otros equipos para equipar el laboratorio de tecnología, la mediateca y el salón de robótica, donde se desarrollarán talleres enfocados a la prevención de la violencia en jóvenes. Además de proyectores para la impartición de talleres, proyecciones y presentaciones en las Colmenas de Miramar, Villa de Guadalupe, San Juan de Ocotán y Oficina Central. "/>
    <x v="2"/>
    <x v="12"/>
    <x v="108"/>
    <n v="210000"/>
    <n v="210000"/>
    <n v="0"/>
    <n v="0"/>
    <n v="-210000"/>
    <n v="5"/>
    <s v="52"/>
  </r>
  <r>
    <n v="1179"/>
    <x v="12"/>
    <m/>
    <x v="54"/>
    <s v="DESARROLLO COMUNITARIO"/>
    <x v="20"/>
    <x v="8"/>
    <s v="35 PARTICIPACIÓN CIUDADANA"/>
    <m/>
    <m/>
    <s v="Suministro de cámaras, grabadoras de voz, bafles, consola, microfonos, lámpara, tripie y accesorios necesarios para equipar el aula de audiovisuales de la Colmena de San Juan de Ocotán y la radio comunitaria de la Colmena de Villa de Guadalupe. "/>
    <x v="2"/>
    <x v="12"/>
    <x v="30"/>
    <n v="150000"/>
    <n v="150000"/>
    <n v="0"/>
    <n v="0"/>
    <n v="-150000"/>
    <n v="5"/>
    <s v="52"/>
  </r>
  <r>
    <n v="1180"/>
    <x v="12"/>
    <m/>
    <x v="54"/>
    <s v="DESARROLLO COMUNITARIO"/>
    <x v="20"/>
    <x v="8"/>
    <s v="35 PARTICIPACIÓN CIUDADANA"/>
    <m/>
    <m/>
    <s v="Suministro de equipamiento médico para los consultorios médicos de las Colmenas de Miramar, San Juan de Ocotán y Villa de Guadalupe. "/>
    <x v="2"/>
    <x v="21"/>
    <x v="66"/>
    <n v="300000"/>
    <n v="300000"/>
    <n v="0"/>
    <n v="0"/>
    <n v="-300000"/>
    <n v="5"/>
    <s v="53"/>
  </r>
  <r>
    <n v="1181"/>
    <x v="12"/>
    <m/>
    <x v="54"/>
    <s v="DESARROLLO COMUNITARIO"/>
    <x v="20"/>
    <x v="8"/>
    <s v="35 PARTICIPACIÓN CIUDADANA"/>
    <m/>
    <m/>
    <s v="Suministro de herramientas para los talleres de oficios, carpintería, fontanería, construcción con tierra natural, baños secos, electricidad, etc., de las Colmenas de Miramar, Villa de Guadalupe y San Juan de Ocotán. "/>
    <x v="2"/>
    <x v="24"/>
    <x v="73"/>
    <n v="180000"/>
    <n v="180000"/>
    <n v="0"/>
    <n v="0"/>
    <n v="-180000"/>
    <n v="5"/>
    <s v="56"/>
  </r>
  <r>
    <n v="1182"/>
    <x v="12"/>
    <m/>
    <x v="54"/>
    <s v="DESARROLLO COMUNITARIO"/>
    <x v="20"/>
    <x v="8"/>
    <s v="35 PARTICIPACIÓN CIUDADANA"/>
    <m/>
    <m/>
    <s v="Papelería para el uso de la Unidad de Vía Recreactiva."/>
    <x v="0"/>
    <x v="0"/>
    <x v="0"/>
    <n v="22862"/>
    <n v="22862"/>
    <n v="4572.4000000000005"/>
    <n v="0"/>
    <n v="-18289.599999999999"/>
    <n v="2"/>
    <s v="21"/>
  </r>
  <r>
    <n v="1183"/>
    <x v="12"/>
    <m/>
    <x v="54"/>
    <s v="DESARROLLO COMUNITARIO"/>
    <x v="20"/>
    <x v="8"/>
    <s v="35 PARTICIPACIÓN CIUDADANA"/>
    <m/>
    <m/>
    <s v="Cinta amarilla de cerramiento impresa para uso en Vía Recreactiva. "/>
    <x v="0"/>
    <x v="0"/>
    <x v="11"/>
    <n v="44653.04"/>
    <n v="44653.04"/>
    <n v="13395.912"/>
    <n v="0"/>
    <n v="-31257.128000000001"/>
    <n v="2"/>
    <s v="21"/>
  </r>
  <r>
    <n v="1184"/>
    <x v="12"/>
    <m/>
    <x v="54"/>
    <s v="DESARROLLO COMUNITARIO"/>
    <x v="20"/>
    <x v="8"/>
    <s v="35 PARTICIPACIÓN CIUDADANA"/>
    <m/>
    <m/>
    <s v="Asignaciones destinadas a la adquisición de material didáctico así como materiales y suministros necesarios para las funciones educativas de la Vía Recreactiva. "/>
    <x v="0"/>
    <x v="0"/>
    <x v="39"/>
    <n v="205900"/>
    <n v="205900"/>
    <n v="41180"/>
    <n v="0"/>
    <n v="-164720"/>
    <n v="2"/>
    <s v="21"/>
  </r>
  <r>
    <n v="1185"/>
    <x v="12"/>
    <m/>
    <x v="54"/>
    <s v="DESARROLLO COMUNITARIO"/>
    <x v="20"/>
    <x v="8"/>
    <s v="35 PARTICIPACIÓN CIUDADANA"/>
    <m/>
    <m/>
    <s v="Bebederos Caninos, platos de acero inoxidable, de 24 onzas para uso en Vía Recreactiva. "/>
    <x v="0"/>
    <x v="1"/>
    <x v="40"/>
    <n v="811.56000000000006"/>
    <n v="811.56000000000006"/>
    <n v="811.56000000000006"/>
    <n v="0"/>
    <n v="0"/>
    <n v="2"/>
    <s v="22"/>
  </r>
  <r>
    <n v="1186"/>
    <x v="12"/>
    <m/>
    <x v="54"/>
    <s v="DESARROLLO COMUNITARIO"/>
    <x v="20"/>
    <x v="8"/>
    <s v="35 PARTICIPACIÓN CIUDADANA"/>
    <m/>
    <m/>
    <s v="Extensiones de luz de uso rudo, color negro, entrada tierra de 10 m para uso en la Vía Recreactiva. "/>
    <x v="0"/>
    <x v="2"/>
    <x v="3"/>
    <n v="12600"/>
    <n v="12600"/>
    <n v="1260"/>
    <n v="0"/>
    <n v="-11340"/>
    <n v="2"/>
    <s v="24"/>
  </r>
  <r>
    <n v="1187"/>
    <x v="12"/>
    <m/>
    <x v="54"/>
    <s v="DESARROLLO COMUNITARIO"/>
    <x v="20"/>
    <x v="8"/>
    <s v="35 PARTICIPACIÓN CIUDADANA"/>
    <m/>
    <m/>
    <s v="Pintura de aceite, terminado brillante y color naranja. 10 cubetas de 19 litros para pintar las vallas de la Vía Recreactiva. "/>
    <x v="0"/>
    <x v="2"/>
    <x v="14"/>
    <n v="18000"/>
    <n v="18000"/>
    <n v="1800"/>
    <n v="0"/>
    <n v="-16200"/>
    <n v="2"/>
    <s v="24"/>
  </r>
  <r>
    <n v="1188"/>
    <x v="12"/>
    <m/>
    <x v="54"/>
    <s v="DESARROLLO COMUNITARIO"/>
    <x v="20"/>
    <x v="8"/>
    <s v="35 PARTICIPACIÓN CIUDADANA"/>
    <m/>
    <m/>
    <s v="Cloruro de Etilo en spray de 175ml y Solución Microdacyn esterelizante con atomizador de 240ml para uso en la Vía Recreactiva. "/>
    <x v="0"/>
    <x v="17"/>
    <x v="46"/>
    <n v="31676"/>
    <n v="31676"/>
    <n v="31676"/>
    <n v="0"/>
    <n v="0"/>
    <n v="2"/>
    <s v="25"/>
  </r>
  <r>
    <n v="1189"/>
    <x v="12"/>
    <m/>
    <x v="54"/>
    <s v="DESARROLLO COMUNITARIO"/>
    <x v="20"/>
    <x v="8"/>
    <s v="35 PARTICIPACIÓN CIUDADANA"/>
    <m/>
    <m/>
    <s v="Artículos y materiales médicos para armar los kits de nutriciión y kits de glaucometro, así como baumanometro de muñeca para uso en la Vía Recreactiva.  "/>
    <x v="0"/>
    <x v="17"/>
    <x v="47"/>
    <n v="49935"/>
    <n v="49935"/>
    <n v="4993.5"/>
    <n v="0"/>
    <n v="-44941.5"/>
    <n v="2"/>
    <s v="25"/>
  </r>
  <r>
    <n v="1190"/>
    <x v="12"/>
    <m/>
    <x v="54"/>
    <s v="DESARROLLO COMUNITARIO"/>
    <x v="20"/>
    <x v="8"/>
    <s v="35 PARTICIPACIÓN CIUDADANA"/>
    <m/>
    <m/>
    <s v="Uniformes para el personal operativo de la Vía Recreactiva. "/>
    <x v="0"/>
    <x v="6"/>
    <x v="76"/>
    <n v="153084"/>
    <n v="153084"/>
    <n v="0"/>
    <n v="0"/>
    <n v="-153084"/>
    <n v="2"/>
    <s v="27"/>
  </r>
  <r>
    <n v="1191"/>
    <x v="12"/>
    <m/>
    <x v="54"/>
    <s v="DESARROLLO COMUNITARIO"/>
    <x v="20"/>
    <x v="8"/>
    <s v="35 PARTICIPACIÓN CIUDADANA"/>
    <m/>
    <m/>
    <s v="Cascos, trajes impermeables,  chalecos para tráfico reflejante, botas de seguridad y guantes de seguridad para protección del personal de la Vía Recreactiva. "/>
    <x v="0"/>
    <x v="6"/>
    <x v="51"/>
    <n v="292380"/>
    <n v="292380"/>
    <n v="58476"/>
    <n v="0"/>
    <n v="-233904"/>
    <n v="2"/>
    <s v="27"/>
  </r>
  <r>
    <n v="1192"/>
    <x v="12"/>
    <m/>
    <x v="54"/>
    <s v="DESARROLLO COMUNITARIO"/>
    <x v="20"/>
    <x v="8"/>
    <s v="35 PARTICIPACIÓN CIUDADANA"/>
    <m/>
    <m/>
    <s v="Artículos destinados a las actividades deportivas de la Vía Recreactiva. "/>
    <x v="0"/>
    <x v="6"/>
    <x v="52"/>
    <n v="284000"/>
    <n v="284000"/>
    <n v="28400"/>
    <n v="0"/>
    <n v="-255600"/>
    <n v="2"/>
    <s v="27"/>
  </r>
  <r>
    <n v="1193"/>
    <x v="12"/>
    <m/>
    <x v="54"/>
    <s v="DESARROLLO COMUNITARIO"/>
    <x v="20"/>
    <x v="8"/>
    <s v="35 PARTICIPACIÓN CIUDADANA"/>
    <m/>
    <m/>
    <s v="Herramientas para equipar la Vía Recreactiva, tales como, sogas, cintas, lámparas señalizadoras, señalamientos de cerramiento, bombas de aire y conos de tráfico. "/>
    <x v="0"/>
    <x v="3"/>
    <x v="54"/>
    <n v="1503300"/>
    <n v="1503300"/>
    <n v="150330"/>
    <n v="0"/>
    <n v="-1352970"/>
    <n v="2"/>
    <s v="29"/>
  </r>
  <r>
    <n v="1194"/>
    <x v="12"/>
    <m/>
    <x v="54"/>
    <s v="DESARROLLO COMUNITARIO"/>
    <x v="20"/>
    <x v="8"/>
    <s v="35 PARTICIPACIÓN CIUDADANA"/>
    <m/>
    <m/>
    <s v="Refacciones para las bicicletas de la Vía Recreactiva."/>
    <x v="0"/>
    <x v="3"/>
    <x v="7"/>
    <n v="65820"/>
    <n v="65820"/>
    <n v="6582"/>
    <n v="0"/>
    <n v="-59238"/>
    <n v="2"/>
    <s v="29"/>
  </r>
  <r>
    <n v="1195"/>
    <x v="12"/>
    <m/>
    <x v="54"/>
    <s v="DESARROLLO COMUNITARIO"/>
    <x v="20"/>
    <x v="8"/>
    <s v="35 PARTICIPACIÓN CIUDADANA"/>
    <m/>
    <m/>
    <s v="Lonas, faldones, block de formatos foliado, cartillas y demás material de impresión para las jornadas de la Vía Recreactiva."/>
    <x v="1"/>
    <x v="10"/>
    <x v="23"/>
    <n v="128200"/>
    <n v="128200"/>
    <n v="12820"/>
    <n v="0"/>
    <n v="-115380"/>
    <n v="3"/>
    <s v="33"/>
  </r>
  <r>
    <n v="1196"/>
    <x v="12"/>
    <m/>
    <x v="54"/>
    <s v="DESARROLLO COMUNITARIO"/>
    <x v="20"/>
    <x v="8"/>
    <s v="35 PARTICIPACIÓN CIUDADANA"/>
    <m/>
    <m/>
    <s v="Servicio integral de animación de la Vía Recreactiva."/>
    <x v="1"/>
    <x v="8"/>
    <x v="22"/>
    <n v="797627.5"/>
    <n v="797627.5"/>
    <n v="319051"/>
    <n v="0"/>
    <n v="-478576.5"/>
    <n v="3"/>
    <s v="38"/>
  </r>
  <r>
    <n v="1197"/>
    <x v="12"/>
    <m/>
    <x v="54"/>
    <s v="DESARROLLO COMUNITARIO"/>
    <x v="20"/>
    <x v="8"/>
    <s v="35 PARTICIPACIÓN CIUDADANA"/>
    <m/>
    <m/>
    <s v="Dron, 24 núcleos de alto rendimiento, alcance 7 km (4.3 millas), 5 sensores visuales y una cámara DJI de 4K , apoyada por un estabilizador en tres ejes y control remoto para monitoreo en Vía Recreactiva. "/>
    <x v="2"/>
    <x v="9"/>
    <x v="33"/>
    <n v="30000"/>
    <n v="30000"/>
    <n v="0"/>
    <n v="0"/>
    <n v="-30000"/>
    <n v="5"/>
    <s v="51"/>
  </r>
  <r>
    <n v="1198"/>
    <x v="12"/>
    <m/>
    <x v="54"/>
    <s v="DESARROLLO COMUNITARIO"/>
    <x v="20"/>
    <x v="8"/>
    <s v="35 PARTICIPACIÓN CIUDADANA"/>
    <m/>
    <m/>
    <s v="Radios con cargadores y vallas de contención tubular de acero, calibre 16&quot; 1 1/4, con patas fijas,sin ganchos de medidas 2.40 x 1.10 m, para uso en Vía Recreactiva. "/>
    <x v="2"/>
    <x v="9"/>
    <x v="20"/>
    <n v="1290000"/>
    <n v="1290000"/>
    <n v="0"/>
    <n v="0"/>
    <n v="-1290000"/>
    <n v="5"/>
    <s v="51"/>
  </r>
  <r>
    <n v="1199"/>
    <x v="12"/>
    <m/>
    <x v="54"/>
    <s v="DESARROLLO COMUNITARIO"/>
    <x v="20"/>
    <x v="8"/>
    <s v="35 PARTICIPACIÓN CIUDADANA"/>
    <m/>
    <m/>
    <s v="Kit de microfocnos inalambricos con diadema y megáfono de hombro, tipo patrullero, de 25 watts, recargable, con amplificador portátil,, bocina, sirena, y micrófono tipo patrullero y alcace de hasta 1 km."/>
    <x v="2"/>
    <x v="12"/>
    <x v="108"/>
    <n v="22510"/>
    <n v="22510"/>
    <n v="0"/>
    <n v="0"/>
    <n v="-22510"/>
    <n v="5"/>
    <s v="52"/>
  </r>
  <r>
    <n v="1200"/>
    <x v="12"/>
    <m/>
    <x v="54"/>
    <s v="DESARROLLO COMUNITARIO"/>
    <x v="20"/>
    <x v="8"/>
    <s v="35 PARTICIPACIÓN CIUDADANA"/>
    <m/>
    <m/>
    <s v="Mobiliario educativo y recreativo, como tarimas, brincolines, kit de juegos gigantes, bocinas, pasto sintético, toldo tipo arabe, tablones, sillas plegables, mesas para picnic, etc., para uso en Vía Recreactiva. "/>
    <x v="2"/>
    <x v="12"/>
    <x v="65"/>
    <n v="701070"/>
    <n v="701070"/>
    <n v="0"/>
    <n v="0"/>
    <n v="-701070"/>
    <n v="5"/>
    <s v="52"/>
  </r>
  <r>
    <n v="1201"/>
    <x v="12"/>
    <m/>
    <x v="54"/>
    <s v="DESARROLLO COMUNITARIO"/>
    <x v="20"/>
    <x v="8"/>
    <s v="35 PARTICIPACIÓN CIUDADANA"/>
    <m/>
    <m/>
    <s v="Remolques y oficina móvil para la operación y gestión de la Vía Recreactiva. Cinco remolques cama baja, de 16 pies de largo por 2.10 mts de ancho, fabricado con piso de lámina troquelada, jalón para bola de 2&quot;pulgadas, cadenas de seguridad, gato de elevación, luces reglamnetarias según SCT, 2 ejes y cuatro llantas R-15,  con rin de 5 birlos, capacidad de carga de 3,000 kg, salpicaderos, puerta trasera abatible, pintura general en un tono color negro, laterales de lámina lisa a 40 cm de altura, estructurado en PTR. Tres remolques con tubulares para Bicicletas,  de  cama baja, de16 pies de largo por 2.10 mts de ancho, fabricado con piso de lámina troquelada, jalón para bola de 2&quot;pulgadas, cadenas de seguridad, gato de elevación, luces reglamnetarias según SCT, 2 ejes y cuatro llantas R-15,  con rin de 5 birlos, capacidad de carga de 3,000 kg, salpicaderos, puerta trasera abatible, pintura general en un tono color negro, laterales de lámina lisa a 40 cm de altura, estructurado en PTR. Una oficina móvil."/>
    <x v="2"/>
    <x v="22"/>
    <x v="109"/>
    <n v="536000"/>
    <n v="536000"/>
    <n v="0"/>
    <n v="0"/>
    <n v="-536000"/>
    <n v="5"/>
    <s v="54"/>
  </r>
  <r>
    <n v="1202"/>
    <x v="12"/>
    <m/>
    <x v="54"/>
    <s v="DESARROLLO COMUNITARIO"/>
    <x v="20"/>
    <x v="8"/>
    <s v="35 PARTICIPACIÓN CIUDADANA"/>
    <m/>
    <m/>
    <s v="Bicicletas urbanas y bicicletas de montaña para préstamo a los usuarios de la Vía Recreactiva. "/>
    <x v="2"/>
    <x v="22"/>
    <x v="67"/>
    <n v="665000"/>
    <n v="665000"/>
    <n v="0"/>
    <n v="0"/>
    <n v="-665000"/>
    <n v="5"/>
    <s v="54"/>
  </r>
  <r>
    <n v="1203"/>
    <x v="12"/>
    <m/>
    <x v="54"/>
    <s v="DESARROLLO COMUNITARIO"/>
    <x v="20"/>
    <x v="8"/>
    <s v="35 PARTICIPACIÓN CIUDADANA"/>
    <m/>
    <m/>
    <s v="Planta de luz con llantas, generador monofásico de 3500 w con motor de 6.5 hp, encendido manual y electrónico, sensor de aceite, corriente 110/220v continuo 3000 watts para uso en la Vía Recreactiva. "/>
    <x v="2"/>
    <x v="24"/>
    <x v="98"/>
    <n v="15000"/>
    <n v="15000"/>
    <n v="15000"/>
    <n v="0"/>
    <n v="0"/>
    <n v="5"/>
    <s v="56"/>
  </r>
  <r>
    <n v="1204"/>
    <x v="12"/>
    <m/>
    <x v="54"/>
    <s v="DESARROLLO COMUNITARIO"/>
    <x v="20"/>
    <x v="8"/>
    <s v="35 PARTICIPACIÓN CIUDADANA"/>
    <m/>
    <m/>
    <s v="Herramientas para dar mantenimiento a los artículos de la Vía Recreactiva, tales como, compresor de aire, paquete soldador, esmeriladora, cortadora de metal, pistola para pintar, bola de arrastre, kit de herramientas para bicicletas y Mini torreta ambar preventiva de LED cuarta generación. "/>
    <x v="2"/>
    <x v="24"/>
    <x v="73"/>
    <n v="71471.899999999994"/>
    <n v="71471.899999999994"/>
    <n v="0"/>
    <n v="0"/>
    <n v="-71471.899999999994"/>
    <n v="5"/>
    <s v="56"/>
  </r>
  <r>
    <n v="1205"/>
    <x v="12"/>
    <m/>
    <x v="54"/>
    <s v="DESARROLLO COMUNITARIO"/>
    <x v="20"/>
    <x v="8"/>
    <s v="35 PARTICIPACIÓN CIUDADANA"/>
    <m/>
    <m/>
    <s v="Software grabadora de radiocomunicaciones para uso en Vía Recreactiva. "/>
    <x v="2"/>
    <x v="30"/>
    <x v="118"/>
    <n v="2400"/>
    <n v="2400"/>
    <n v="2400"/>
    <n v="0"/>
    <n v="0"/>
    <n v="5"/>
    <s v="59"/>
  </r>
  <r>
    <n v="1227"/>
    <x v="12"/>
    <m/>
    <x v="55"/>
    <s v="PARTICIPACIÓN CIUDADANA"/>
    <x v="20"/>
    <x v="8"/>
    <s v="35 PARTICIPACIÓN CIUDADANA"/>
    <m/>
    <m/>
    <s v="Papelería para la operación de la Dirección"/>
    <x v="0"/>
    <x v="0"/>
    <x v="0"/>
    <n v="301821.51"/>
    <n v="301821.51"/>
    <n v="60364.302000000003"/>
    <n v="0"/>
    <n v="-241457.20800000001"/>
    <n v="2"/>
    <s v="21"/>
  </r>
  <r>
    <n v="1228"/>
    <x v="12"/>
    <m/>
    <x v="55"/>
    <s v="PARTICIPACIÓN CIUDADANA"/>
    <x v="20"/>
    <x v="8"/>
    <s v="35 PARTICIPACIÓN CIUDADANA"/>
    <m/>
    <m/>
    <s v="Cd´s, usb´s, toner"/>
    <x v="0"/>
    <x v="0"/>
    <x v="1"/>
    <n v="35592.300000000003"/>
    <n v="35592.300000000003"/>
    <n v="35592.300000000003"/>
    <n v="0"/>
    <n v="0"/>
    <n v="2"/>
    <s v="21"/>
  </r>
  <r>
    <n v="1229"/>
    <x v="12"/>
    <m/>
    <x v="55"/>
    <s v="PARTICIPACIÓN CIUDADANA"/>
    <x v="20"/>
    <x v="8"/>
    <s v="35 PARTICIPACIÓN CIUDADANA"/>
    <m/>
    <m/>
    <s v="Impresión de boletas y actas para los mecanismos de participación ciudadana"/>
    <x v="0"/>
    <x v="0"/>
    <x v="11"/>
    <n v="190000"/>
    <n v="190000"/>
    <n v="57000"/>
    <n v="0"/>
    <n v="-133000"/>
    <n v="2"/>
    <s v="21"/>
  </r>
  <r>
    <n v="1230"/>
    <x v="12"/>
    <m/>
    <x v="55"/>
    <s v="PARTICIPACIÓN CIUDADANA"/>
    <x v="20"/>
    <x v="8"/>
    <s v="35 PARTICIPACIÓN CIUDADANA"/>
    <m/>
    <m/>
    <s v="Para operación de consejos sociales"/>
    <x v="0"/>
    <x v="1"/>
    <x v="2"/>
    <n v="50000"/>
    <n v="50000"/>
    <n v="15000"/>
    <n v="0"/>
    <n v="-35000"/>
    <n v="2"/>
    <s v="22"/>
  </r>
  <r>
    <n v="1231"/>
    <x v="12"/>
    <m/>
    <x v="55"/>
    <s v="PARTICIPACIÓN CIUDADANA"/>
    <x v="20"/>
    <x v="8"/>
    <s v="35 PARTICIPACIÓN CIUDADANA"/>
    <m/>
    <m/>
    <s v="Urnas de acrílico para los mecanismos de participación ciudadana"/>
    <x v="0"/>
    <x v="17"/>
    <x v="49"/>
    <n v="15000"/>
    <n v="15000"/>
    <n v="1500"/>
    <n v="0"/>
    <n v="-13500"/>
    <n v="2"/>
    <s v="25"/>
  </r>
  <r>
    <n v="1232"/>
    <x v="12"/>
    <m/>
    <x v="55"/>
    <s v="PARTICIPACIÓN CIUDADANA"/>
    <x v="20"/>
    <x v="8"/>
    <s v="35 PARTICIPACIÓN CIUDADANA"/>
    <m/>
    <m/>
    <s v="Eventualidades para el mantenimiento de vehículos "/>
    <x v="0"/>
    <x v="18"/>
    <x v="50"/>
    <n v="12000"/>
    <n v="12000"/>
    <n v="1200"/>
    <n v="0"/>
    <n v="-10800"/>
    <n v="2"/>
    <s v="26"/>
  </r>
  <r>
    <n v="1233"/>
    <x v="12"/>
    <m/>
    <x v="55"/>
    <s v="PARTICIPACIÓN CIUDADANA"/>
    <x v="20"/>
    <x v="8"/>
    <s v="35 PARTICIPACIÓN CIUDADANA"/>
    <m/>
    <m/>
    <s v="Chalecos y playeras para que se identifique el personal operativo en calle"/>
    <x v="0"/>
    <x v="6"/>
    <x v="76"/>
    <n v="50000"/>
    <n v="50000"/>
    <n v="0"/>
    <n v="0"/>
    <n v="-50000"/>
    <n v="2"/>
    <s v="27"/>
  </r>
  <r>
    <n v="1234"/>
    <x v="12"/>
    <m/>
    <x v="55"/>
    <s v="PARTICIPACIÓN CIUDADANA"/>
    <x v="20"/>
    <x v="8"/>
    <s v="35 PARTICIPACIÓN CIUDADANA"/>
    <m/>
    <m/>
    <s v="Para el mantenimiento menor en oficinas"/>
    <x v="0"/>
    <x v="3"/>
    <x v="54"/>
    <n v="10000"/>
    <n v="10000"/>
    <n v="1000"/>
    <n v="0"/>
    <n v="-9000"/>
    <n v="2"/>
    <s v="29"/>
  </r>
  <r>
    <n v="1235"/>
    <x v="12"/>
    <m/>
    <x v="55"/>
    <s v="PARTICIPACIÓN CIUDADANA"/>
    <x v="20"/>
    <x v="8"/>
    <s v="35 PARTICIPACIÓN CIUDADANA"/>
    <m/>
    <m/>
    <s v="Para el mantenimiento menor en oficinas"/>
    <x v="0"/>
    <x v="3"/>
    <x v="4"/>
    <n v="3000"/>
    <n v="3000"/>
    <n v="3000"/>
    <n v="0"/>
    <n v="0"/>
    <n v="2"/>
    <s v="29"/>
  </r>
  <r>
    <n v="1236"/>
    <x v="12"/>
    <m/>
    <x v="55"/>
    <s v="PARTICIPACIÓN CIUDADANA"/>
    <x v="20"/>
    <x v="8"/>
    <s v="35 PARTICIPACIÓN CIUDADANA"/>
    <m/>
    <m/>
    <s v="Para mantenimiento de mobiliario"/>
    <x v="0"/>
    <x v="3"/>
    <x v="5"/>
    <n v="30000"/>
    <n v="30000"/>
    <n v="3000"/>
    <n v="0"/>
    <n v="-27000"/>
    <n v="2"/>
    <s v="29"/>
  </r>
  <r>
    <n v="1237"/>
    <x v="12"/>
    <m/>
    <x v="55"/>
    <s v="PARTICIPACIÓN CIUDADANA"/>
    <x v="20"/>
    <x v="8"/>
    <s v="35 PARTICIPACIÓN CIUDADANA"/>
    <m/>
    <m/>
    <s v="Proyecto plataforma virtual interactiva en web, para la formación ciudadana"/>
    <x v="1"/>
    <x v="4"/>
    <x v="57"/>
    <n v="100000"/>
    <n v="100000"/>
    <n v="0"/>
    <n v="0"/>
    <n v="-100000"/>
    <n v="3"/>
    <s v="31"/>
  </r>
  <r>
    <n v="1238"/>
    <x v="12"/>
    <m/>
    <x v="55"/>
    <s v="PARTICIPACIÓN CIUDADANA"/>
    <x v="20"/>
    <x v="8"/>
    <s v="35 PARTICIPACIÓN CIUDADANA"/>
    <m/>
    <m/>
    <s v="Renta de mobiliario para los mecanismos de participación ciudadana"/>
    <x v="1"/>
    <x v="7"/>
    <x v="121"/>
    <n v="60000"/>
    <n v="60000"/>
    <n v="60000"/>
    <n v="0"/>
    <n v="0"/>
    <n v="3"/>
    <s v="32"/>
  </r>
  <r>
    <n v="1239"/>
    <x v="12"/>
    <m/>
    <x v="55"/>
    <s v="PARTICIPACIÓN CIUDADANA"/>
    <x v="20"/>
    <x v="8"/>
    <s v="35 PARTICIPACIÓN CIUDADANA"/>
    <m/>
    <m/>
    <s v="Renta de toldos para los mecanismos de participación ciudadana"/>
    <x v="1"/>
    <x v="7"/>
    <x v="17"/>
    <n v="100000"/>
    <n v="100000"/>
    <n v="100000"/>
    <n v="0"/>
    <n v="0"/>
    <n v="3"/>
    <s v="32"/>
  </r>
  <r>
    <n v="1240"/>
    <x v="12"/>
    <m/>
    <x v="55"/>
    <s v="PARTICIPACIÓN CIUDADANA"/>
    <x v="20"/>
    <x v="8"/>
    <s v="35 PARTICIPACIÓN CIUDADANA"/>
    <m/>
    <m/>
    <s v="Proyecto de capacitación a los 70 consejos sociales"/>
    <x v="1"/>
    <x v="10"/>
    <x v="58"/>
    <n v="500000"/>
    <n v="500000"/>
    <n v="250000"/>
    <n v="0"/>
    <n v="-250000"/>
    <n v="3"/>
    <s v="33"/>
  </r>
  <r>
    <n v="1241"/>
    <x v="12"/>
    <m/>
    <x v="55"/>
    <s v="PARTICIPACIÓN CIUDADANA"/>
    <x v="20"/>
    <x v="8"/>
    <s v="35 PARTICIPACIÓN CIUDADANA"/>
    <m/>
    <m/>
    <s v="Impresión de lonas, manuales que son para los ciudadanos"/>
    <x v="1"/>
    <x v="10"/>
    <x v="23"/>
    <n v="180000"/>
    <n v="180000"/>
    <n v="18000"/>
    <n v="0"/>
    <n v="-162000"/>
    <n v="3"/>
    <s v="33"/>
  </r>
  <r>
    <n v="1242"/>
    <x v="12"/>
    <m/>
    <x v="55"/>
    <s v="PARTICIPACIÓN CIUDADANA"/>
    <x v="20"/>
    <x v="8"/>
    <s v="35 PARTICIPACIÓN CIUDADANA"/>
    <m/>
    <m/>
    <s v="Foro de participación ciudadana; Foro de innovación social"/>
    <x v="1"/>
    <x v="8"/>
    <x v="148"/>
    <n v="600000"/>
    <n v="600000"/>
    <n v="120000"/>
    <n v="0"/>
    <n v="-480000"/>
    <n v="3"/>
    <s v="38"/>
  </r>
  <r>
    <n v="1243"/>
    <x v="12"/>
    <m/>
    <x v="55"/>
    <s v="PARTICIPACIÓN CIUDADANA"/>
    <x v="20"/>
    <x v="8"/>
    <s v="35 PARTICIPACIÓN CIUDADANA"/>
    <m/>
    <m/>
    <s v="Sustitución de archiveros y escritorios"/>
    <x v="2"/>
    <x v="9"/>
    <x v="21"/>
    <n v="50000"/>
    <n v="50000"/>
    <n v="0"/>
    <n v="0"/>
    <n v="-50000"/>
    <n v="5"/>
    <s v="51"/>
  </r>
  <r>
    <n v="1244"/>
    <x v="12"/>
    <m/>
    <x v="55"/>
    <s v="PARTICIPACIÓN CIUDADANA"/>
    <x v="20"/>
    <x v="8"/>
    <s v="35 PARTICIPACIÓN CIUDADANA"/>
    <m/>
    <m/>
    <s v="Reposición de bocinas, micrófonos, "/>
    <x v="2"/>
    <x v="12"/>
    <x v="108"/>
    <n v="10000"/>
    <n v="10000"/>
    <n v="10000"/>
    <n v="0"/>
    <n v="0"/>
    <n v="5"/>
    <s v="52"/>
  </r>
  <r>
    <n v="1245"/>
    <x v="12"/>
    <m/>
    <x v="55"/>
    <s v="PARTICIPACIÓN CIUDADANA"/>
    <x v="20"/>
    <x v="8"/>
    <s v="35 PARTICIPACIÓN CIUDADANA"/>
    <m/>
    <m/>
    <s v="Proyecto el desarrollo de la plataforma virtual interactiva en web, para la formación ciudadana"/>
    <x v="2"/>
    <x v="30"/>
    <x v="118"/>
    <n v="180000"/>
    <n v="180000"/>
    <n v="180000"/>
    <n v="0"/>
    <n v="0"/>
    <n v="5"/>
    <s v="59"/>
  </r>
  <r>
    <n v="1348"/>
    <x v="12"/>
    <m/>
    <x v="53"/>
    <s v="DIRECCION DE DESARROLLO COMUNITARIO"/>
    <x v="20"/>
    <x v="8"/>
    <s v="35 PARTICIPACIÓN CIUDADANA"/>
    <m/>
    <m/>
    <s v="ARTE 40 TELEVISA"/>
    <x v="1"/>
    <x v="8"/>
    <x v="22"/>
    <n v="1450000"/>
    <n v="1450000"/>
    <n v="1450000"/>
    <n v="0"/>
    <n v="0"/>
    <n v="3"/>
    <s v="38"/>
  </r>
  <r>
    <n v="1349"/>
    <x v="12"/>
    <m/>
    <x v="53"/>
    <s v="JEFATURA DE GABINETE"/>
    <x v="20"/>
    <x v="8"/>
    <s v="35 PARTICIPACIÓN CIUDADANA"/>
    <m/>
    <m/>
    <s v="WTA (COMUDE)"/>
    <x v="1"/>
    <x v="8"/>
    <x v="22"/>
    <n v="4500000"/>
    <n v="4500000"/>
    <n v="4500000"/>
    <n v="0"/>
    <n v="0"/>
    <n v="3"/>
    <s v="38"/>
  </r>
  <r>
    <n v="1350"/>
    <x v="12"/>
    <m/>
    <x v="53"/>
    <s v="JEFATURA DE GABINETE"/>
    <x v="20"/>
    <x v="8"/>
    <s v="35 PARTICIPACIÓN CIUDADANA"/>
    <m/>
    <m/>
    <s v="Eventos Ochoa Sports"/>
    <x v="1"/>
    <x v="8"/>
    <x v="22"/>
    <n v="400000"/>
    <n v="400000"/>
    <n v="400000"/>
    <n v="0"/>
    <n v="0"/>
    <n v="3"/>
    <s v="38"/>
  </r>
  <r>
    <n v="1386"/>
    <x v="12"/>
    <m/>
    <x v="54"/>
    <s v="DESARROLLO COMUNITARIO"/>
    <x v="20"/>
    <x v="8"/>
    <s v="35 PARTICIPACIÓN CIUDADANA"/>
    <m/>
    <m/>
    <s v="Creación Sistema Municipal de protección integral de niñas,niños y adolescentes peticon Abel Salgado"/>
    <x v="3"/>
    <x v="32"/>
    <x v="126"/>
    <n v="0"/>
    <n v="3000000"/>
    <m/>
    <m/>
    <m/>
    <n v="4"/>
    <s v="44"/>
  </r>
  <r>
    <n v="396"/>
    <x v="5"/>
    <m/>
    <x v="13"/>
    <s v=" 9000 DEUDA PUBLICA"/>
    <x v="21"/>
    <x v="9"/>
    <s v="37 DEUDA PÚBLICA"/>
    <m/>
    <m/>
    <m/>
    <x v="7"/>
    <x v="41"/>
    <x v="158"/>
    <n v="41396469.219999999"/>
    <n v="41396469.219999999"/>
    <n v="41396469.219999999"/>
    <n v="0"/>
    <n v="0"/>
    <n v="9"/>
    <s v="91"/>
  </r>
  <r>
    <n v="397"/>
    <x v="5"/>
    <m/>
    <x v="13"/>
    <s v=" 9000 DEUDA PUBLICA"/>
    <x v="21"/>
    <x v="9"/>
    <s v="37 DEUDA PÚBLICA"/>
    <m/>
    <m/>
    <m/>
    <x v="7"/>
    <x v="42"/>
    <x v="159"/>
    <n v="72698141.579999998"/>
    <n v="72698141.579999998"/>
    <n v="72698141.579999998"/>
    <n v="0"/>
    <n v="0"/>
    <n v="9"/>
    <s v="92"/>
  </r>
  <r>
    <n v="398"/>
    <x v="5"/>
    <m/>
    <x v="13"/>
    <s v=" 9000 DEUDA PUBLICA"/>
    <x v="21"/>
    <x v="9"/>
    <s v="37 DEUDA PÚBLICA"/>
    <m/>
    <m/>
    <m/>
    <x v="7"/>
    <x v="43"/>
    <x v="160"/>
    <n v="1548486.4"/>
    <n v="1548486.4"/>
    <n v="1548486.4"/>
    <n v="0"/>
    <n v="0"/>
    <n v="9"/>
    <s v="94"/>
  </r>
</pivotCacheRecords>
</file>

<file path=xl/pivotCache/pivotCacheRecords2.xml><?xml version="1.0" encoding="utf-8"?>
<pivotCacheRecords xmlns="http://schemas.openxmlformats.org/spreadsheetml/2006/main" xmlns:r="http://schemas.openxmlformats.org/officeDocument/2006/relationships" count="1386">
  <r>
    <n v="1"/>
    <x v="0"/>
    <m/>
    <s v="PRESIDENCIA"/>
    <s v="PRESIDENCIA"/>
    <s v="131 PRESIDENCIA/GUBERNATURA"/>
    <s v="P PLANEACIÓN, SEGUIMIENTO Y EVALUACIÓN DE POLÍTICAS PÚBLICAS"/>
    <s v="01 GESTIÓN GUBERNAMENTAL"/>
    <m/>
    <m/>
    <s v="Adquisición de papelería para operación diaria"/>
    <s v="2000 MATERIALES Y SUMINISTROS"/>
    <s v="2100 MATERIALES DE ADMINISTRACION, EMISION DE DOCUMENTOS Y ARTICULOS OFICIALES"/>
    <x v="0"/>
    <n v="150000"/>
    <n v="150000"/>
    <n v="60000"/>
    <n v="0"/>
    <n v="-90000"/>
    <n v="2"/>
    <s v="21"/>
  </r>
  <r>
    <n v="3"/>
    <x v="0"/>
    <m/>
    <s v="PRESIDENCIA"/>
    <s v="PRESIDENCIA"/>
    <s v="131 PRESIDENCIA/GUBERNATURA"/>
    <s v="P PLANEACIÓN, SEGUIMIENTO Y EVALUACIÓN DE POLÍTICAS PÚBLICAS"/>
    <s v="01 GESTIÓN GUBERNAMENTAL"/>
    <m/>
    <m/>
    <s v="Equipos menores de tecnología"/>
    <s v="2000 MATERIALES Y SUMINISTROS"/>
    <s v="2100 MATERIALES DE ADMINISTRACION, EMISION DE DOCUMENTOS Y ARTICULOS OFICIALES"/>
    <x v="1"/>
    <n v="2000"/>
    <n v="2000"/>
    <n v="400"/>
    <n v="0"/>
    <n v="-1600"/>
    <n v="2"/>
    <s v="21"/>
  </r>
  <r>
    <n v="4"/>
    <x v="0"/>
    <m/>
    <s v="PRESIDENCIA"/>
    <s v="PRESIDENCIA"/>
    <s v="131 PRESIDENCIA/GUBERNATURA"/>
    <s v="P PLANEACIÓN, SEGUIMIENTO Y EVALUACIÓN DE POLÍTICAS PÚBLICAS"/>
    <s v="01 GESTIÓN GUBERNAMENTAL"/>
    <m/>
    <m/>
    <s v="Consumo de alimentos en reuniones operativas y de planeación estratégica del Despacho de la Presidencia"/>
    <s v="2000 MATERIALES Y SUMINISTROS"/>
    <s v="2200 ALIMENTOS Y UTENSILIOS"/>
    <x v="2"/>
    <n v="120000"/>
    <n v="120000"/>
    <n v="24000"/>
    <n v="0"/>
    <n v="-96000"/>
    <n v="2"/>
    <s v="22"/>
  </r>
  <r>
    <n v="5"/>
    <x v="0"/>
    <m/>
    <s v="PRESIDENCIA"/>
    <s v="PRESIDENCIA"/>
    <s v="131 PRESIDENCIA/GUBERNATURA"/>
    <s v="P PLANEACIÓN, SEGUIMIENTO Y EVALUACIÓN DE POLÍTICAS PÚBLICAS"/>
    <s v="01 GESTIÓN GUBERNAMENTAL"/>
    <m/>
    <m/>
    <s v="Adquisición de material eléctrico y electrónico"/>
    <s v="2000 MATERIALES Y SUMINISTROS"/>
    <s v="2400 MATERIALES Y ARTICULOS DE CONSTRUCCION Y DE REPARACION"/>
    <x v="3"/>
    <n v="1500"/>
    <n v="1500"/>
    <n v="1500"/>
    <n v="0"/>
    <n v="0"/>
    <n v="2"/>
    <s v="24"/>
  </r>
  <r>
    <n v="6"/>
    <x v="0"/>
    <m/>
    <s v="PRESIDENCIA"/>
    <s v="PRESIDENCIA"/>
    <s v="131 PRESIDENCIA/GUBERNATURA"/>
    <s v="P PLANEACIÓN, SEGUIMIENTO Y EVALUACIÓN DE POLÍTICAS PÚBLICAS"/>
    <s v="01 GESTIÓN GUBERNAMENTAL"/>
    <m/>
    <m/>
    <s v="Refacciones y accesorios menores de edificios"/>
    <s v="2000 MATERIALES Y SUMINISTROS"/>
    <s v="2900 HERRAMIENTAS, REFACCIONES Y ACCESORIOS MENORES"/>
    <x v="4"/>
    <n v="500"/>
    <n v="500"/>
    <n v="500"/>
    <n v="0"/>
    <n v="0"/>
    <n v="2"/>
    <s v="29"/>
  </r>
  <r>
    <n v="7"/>
    <x v="0"/>
    <m/>
    <s v="PRESIDENCIA"/>
    <s v="PRESIDENCIA"/>
    <s v="131 PRESIDENCIA/GUBERNATURA"/>
    <s v="P PLANEACIÓN, SEGUIMIENTO Y EVALUACIÓN DE POLÍTICAS PÚBLICAS"/>
    <s v="01 GESTIÓN GUBERNAMENTAL"/>
    <m/>
    <m/>
    <s v="Refacciones y accesorios menores de mobiliario y equipo de administración, educacional y recreativo"/>
    <s v="2000 MATERIALES Y SUMINISTROS"/>
    <s v="2900 HERRAMIENTAS, REFACCIONES Y ACCESORIOS MENORES"/>
    <x v="5"/>
    <n v="50000"/>
    <n v="50000"/>
    <n v="5000"/>
    <n v="0"/>
    <n v="-45000"/>
    <n v="2"/>
    <s v="29"/>
  </r>
  <r>
    <n v="8"/>
    <x v="0"/>
    <m/>
    <s v="PRESIDENCIA"/>
    <s v="PRESIDENCIA"/>
    <s v="131 PRESIDENCIA/GUBERNATURA"/>
    <s v="P PLANEACIÓN, SEGUIMIENTO Y EVALUACIÓN DE POLÍTICAS PÚBLICAS"/>
    <s v="01 GESTIÓN GUBERNAMENTAL"/>
    <m/>
    <m/>
    <s v="Refacciones y accesorios menores de equipo de cómputo y tecnologías de la información"/>
    <s v="2000 MATERIALES Y SUMINISTROS"/>
    <s v="2900 HERRAMIENTAS, REFACCIONES Y ACCESORIOS MENORES"/>
    <x v="6"/>
    <n v="2250"/>
    <n v="2250"/>
    <n v="450"/>
    <n v="0"/>
    <n v="-1800"/>
    <n v="2"/>
    <s v="29"/>
  </r>
  <r>
    <n v="9"/>
    <x v="0"/>
    <m/>
    <s v="PRESIDENCIA"/>
    <s v="PRESIDENCIA"/>
    <s v="131 PRESIDENCIA/GUBERNATURA"/>
    <s v="P PLANEACIÓN, SEGUIMIENTO Y EVALUACIÓN DE POLÍTICAS PÚBLICAS"/>
    <s v="01 GESTIÓN GUBERNAMENTAL"/>
    <m/>
    <m/>
    <s v="Refacciones y accesorios menores de equipo de transporte"/>
    <s v="2000 MATERIALES Y SUMINISTROS"/>
    <s v="2900 HERRAMIENTAS, REFACCIONES Y ACCESORIOS MENORES"/>
    <x v="7"/>
    <n v="9000"/>
    <n v="9000"/>
    <n v="900"/>
    <n v="0"/>
    <n v="-8100"/>
    <n v="2"/>
    <s v="29"/>
  </r>
  <r>
    <n v="10"/>
    <x v="0"/>
    <m/>
    <s v="PRESIDENCIA"/>
    <s v="PRESIDENCIA"/>
    <s v="131 PRESIDENCIA/GUBERNATURA"/>
    <s v="P PLANEACIÓN, SEGUIMIENTO Y EVALUACIÓN DE POLÍTICAS PÚBLICAS"/>
    <s v="01 GESTIÓN GUBERNAMENTAL"/>
    <m/>
    <m/>
    <s v="Envío de documentos con término a dependecias "/>
    <s v="3000 SERVICIOS GENERALES"/>
    <s v="3100 SERVICIOS BASICOS"/>
    <x v="8"/>
    <n v="15000"/>
    <n v="15000"/>
    <n v="15000"/>
    <n v="0"/>
    <n v="0"/>
    <n v="3"/>
    <s v="31"/>
  </r>
  <r>
    <n v="11"/>
    <x v="0"/>
    <m/>
    <s v="PRESIDENCIA"/>
    <s v="PRESIDENCIA"/>
    <s v="131 PRESIDENCIA/GUBERNATURA"/>
    <s v="P PLANEACIÓN, SEGUIMIENTO Y EVALUACIÓN DE POLÍTICAS PÚBLICAS"/>
    <s v="01 GESTIÓN GUBERNAMENTAL"/>
    <m/>
    <m/>
    <s v="Compra de vuelos para el Despacho de Presidencia"/>
    <s v="3000 SERVICIOS GENERALES"/>
    <s v="3700 SERVICIOS DE TRASLADO Y VIATICOS"/>
    <x v="9"/>
    <n v="124750"/>
    <n v="104750"/>
    <n v="74850"/>
    <n v="-20000"/>
    <n v="-49900"/>
    <n v="3"/>
    <s v="37"/>
  </r>
  <r>
    <n v="12"/>
    <x v="0"/>
    <m/>
    <s v="PRESIDENCIA"/>
    <s v="PRESIDENCIA"/>
    <s v="131 PRESIDENCIA/GUBERNATURA"/>
    <s v="P PLANEACIÓN, SEGUIMIENTO Y EVALUACIÓN DE POLÍTICAS PÚBLICAS"/>
    <s v="01 GESTIÓN GUBERNAMENTAL"/>
    <m/>
    <m/>
    <s v="Pago de hospedajes"/>
    <s v="3000 SERVICIOS GENERALES"/>
    <s v="3700 SERVICIOS DE TRASLADO Y VIATICOS"/>
    <x v="10"/>
    <n v="25000"/>
    <n v="25000"/>
    <n v="25000"/>
    <n v="0"/>
    <n v="0"/>
    <n v="3"/>
    <s v="37"/>
  </r>
  <r>
    <n v="13"/>
    <x v="1"/>
    <m/>
    <s v="RELACIONES PUBLICAS, PROTOCOLO Y EVENTOS"/>
    <s v="RELACIONES PÚBLICAS"/>
    <s v="132 POLITICA INTERIOR"/>
    <s v="O APOYO A LA FUNCIÓN PÚBLICA Y AL MEJORAMIENTO DE LA GESTIÓN"/>
    <s v="02 APOYO A LA FUNCIÓN PUBLICA Y AL MEJORAMIENTO DE LA GESTIÓN"/>
    <m/>
    <m/>
    <s v="Materiales, útiles y equipos"/>
    <s v="2000 MATERIALES Y SUMINISTROS"/>
    <s v="2100 MATERIALES DE ADMINISTRACION, EMISION DE DOCUMENTOS Y ARTICULOS OFICIALES"/>
    <x v="0"/>
    <n v="12000"/>
    <n v="12000"/>
    <n v="12000"/>
    <n v="0"/>
    <n v="0"/>
    <n v="2"/>
    <s v="21"/>
  </r>
  <r>
    <n v="14"/>
    <x v="1"/>
    <m/>
    <s v="RELACIONES PUBLICAS, PROTOCOLO Y EVENTOS"/>
    <s v="RELACIONES PÚBLICAS"/>
    <s v="132 POLITICA INTERIOR"/>
    <s v="O APOYO A LA FUNCIÓN PÚBLICA Y AL MEJORAMIENTO DE LA GESTIÓN"/>
    <s v="02 APOYO A LA FUNCIÓN PUBLICA Y AL MEJORAMIENTO DE LA GESTIÓN"/>
    <m/>
    <m/>
    <s v="Material impreso"/>
    <s v="2000 MATERIALES Y SUMINISTROS"/>
    <s v="2100 MATERIALES DE ADMINISTRACION, EMISION DE DOCUMENTOS Y ARTICULOS OFICIALES"/>
    <x v="11"/>
    <n v="50000"/>
    <n v="50000"/>
    <n v="15000"/>
    <n v="0"/>
    <n v="-35000"/>
    <n v="2"/>
    <s v="21"/>
  </r>
  <r>
    <n v="15"/>
    <x v="1"/>
    <m/>
    <s v="RELACIONES PUBLICAS, PROTOCOLO Y EVENTOS"/>
    <s v="RELACIONES PÚBLICAS"/>
    <s v="132 POLITICA INTERIOR"/>
    <s v="O APOYO A LA FUNCIÓN PÚBLICA Y AL MEJORAMIENTO DE LA GESTIÓN"/>
    <s v="02 APOYO A LA FUNCIÓN PUBLICA Y AL MEJORAMIENTO DE LA GESTIÓN"/>
    <m/>
    <m/>
    <s v="Productos Alimenticios (Cocina)"/>
    <s v="2000 MATERIALES Y SUMINISTROS"/>
    <s v="2200 ALIMENTOS Y UTENSILIOS"/>
    <x v="2"/>
    <n v="480000"/>
    <n v="480000"/>
    <n v="96000"/>
    <n v="0"/>
    <n v="-384000"/>
    <n v="2"/>
    <s v="22"/>
  </r>
  <r>
    <n v="16"/>
    <x v="1"/>
    <m/>
    <s v="RELACIONES PUBLICAS, PROTOCOLO Y EVENTOS"/>
    <s v="RELACIONES PÚBLICAS"/>
    <s v="132 POLITICA INTERIOR"/>
    <s v="O APOYO A LA FUNCIÓN PÚBLICA Y AL MEJORAMIENTO DE LA GESTIÓN"/>
    <s v="02 APOYO A LA FUNCIÓN PUBLICA Y AL MEJORAMIENTO DE LA GESTIÓN"/>
    <m/>
    <m/>
    <s v="Útensilio de cocina( Cafetera, licuadoras, etc.)"/>
    <s v="2000 MATERIALES Y SUMINISTROS"/>
    <s v="2200 ALIMENTOS Y UTENSILIOS"/>
    <x v="12"/>
    <n v="15000"/>
    <n v="15000"/>
    <n v="3000"/>
    <n v="0"/>
    <n v="-12000"/>
    <n v="2"/>
    <s v="22"/>
  </r>
  <r>
    <n v="17"/>
    <x v="1"/>
    <m/>
    <s v="RELACIONES PUBLICAS, PROTOCOLO Y EVENTOS"/>
    <s v="RELACIONES PÚBLICAS"/>
    <s v="132 POLITICA INTERIOR"/>
    <s v="O APOYO A LA FUNCIÓN PÚBLICA Y AL MEJORAMIENTO DE LA GESTIÓN"/>
    <s v="02 APOYO A LA FUNCIÓN PUBLICA Y AL MEJORAMIENTO DE LA GESTIÓN"/>
    <m/>
    <m/>
    <s v="Material Electrico (Cables)"/>
    <s v="2000 MATERIALES Y SUMINISTROS"/>
    <s v="2400 MATERIALES Y ARTICULOS DE CONSTRUCCION Y DE REPARACION"/>
    <x v="3"/>
    <n v="6000"/>
    <n v="6000"/>
    <n v="2400"/>
    <n v="0"/>
    <n v="-3600"/>
    <n v="2"/>
    <s v="24"/>
  </r>
  <r>
    <n v="18"/>
    <x v="1"/>
    <m/>
    <s v="RELACIONES PUBLICAS, PROTOCOLO Y EVENTOS"/>
    <s v="RELACIONES PÚBLICAS"/>
    <s v="132 POLITICA INTERIOR"/>
    <s v="O APOYO A LA FUNCIÓN PÚBLICA Y AL MEJORAMIENTO DE LA GESTIÓN"/>
    <s v="02 APOYO A LA FUNCIÓN PUBLICA Y AL MEJORAMIENTO DE LA GESTIÓN"/>
    <m/>
    <m/>
    <s v="Articulos Metalicos (Tornillos)"/>
    <s v="2000 MATERIALES Y SUMINISTROS"/>
    <s v="2400 MATERIALES Y ARTICULOS DE CONSTRUCCION Y DE REPARACION"/>
    <x v="13"/>
    <n v="2400"/>
    <n v="2400"/>
    <n v="2400"/>
    <n v="0"/>
    <n v="0"/>
    <n v="2"/>
    <s v="24"/>
  </r>
  <r>
    <n v="19"/>
    <x v="1"/>
    <m/>
    <s v="RELACIONES PUBLICAS, PROTOCOLO Y EVENTOS"/>
    <s v="RELACIONES PÚBLICAS"/>
    <s v="132 POLITICA INTERIOR"/>
    <s v="O APOYO A LA FUNCIÓN PÚBLICA Y AL MEJORAMIENTO DE LA GESTIÓN"/>
    <s v="02 APOYO A LA FUNCIÓN PUBLICA Y AL MEJORAMIENTO DE LA GESTIÓN"/>
    <m/>
    <m/>
    <s v="Otros Materiales (Pintura)"/>
    <s v="2000 MATERIALES Y SUMINISTROS"/>
    <s v="2400 MATERIALES Y ARTICULOS DE CONSTRUCCION Y DE REPARACION"/>
    <x v="14"/>
    <n v="3000"/>
    <n v="3000"/>
    <n v="3000"/>
    <n v="0"/>
    <n v="0"/>
    <n v="2"/>
    <s v="24"/>
  </r>
  <r>
    <n v="20"/>
    <x v="1"/>
    <m/>
    <s v="RELACIONES PUBLICAS, PROTOCOLO Y EVENTOS"/>
    <s v="RELACIONES PÚBLICAS"/>
    <s v="132 POLITICA INTERIOR"/>
    <s v="O APOYO A LA FUNCIÓN PÚBLICA Y AL MEJORAMIENTO DE LA GESTIÓN"/>
    <s v="02 APOYO A LA FUNCIÓN PUBLICA Y AL MEJORAMIENTO DE LA GESTIÓN"/>
    <m/>
    <m/>
    <s v="Productos Textiles (Manteles)"/>
    <s v="2000 MATERIALES Y SUMINISTROS"/>
    <s v="2700 VESTUARIO, BLANCOS, PRENDAS DE PROTECCION Y ARTICULOS DEPORTIVOS"/>
    <x v="15"/>
    <n v="7200"/>
    <n v="7200"/>
    <n v="7200"/>
    <n v="0"/>
    <n v="0"/>
    <n v="2"/>
    <s v="27"/>
  </r>
  <r>
    <n v="21"/>
    <x v="1"/>
    <m/>
    <s v="RELACIONES PUBLICAS, PROTOCOLO Y EVENTOS"/>
    <s v="RELACIONES PÚBLICAS"/>
    <s v="132 POLITICA INTERIOR"/>
    <s v="O APOYO A LA FUNCIÓN PÚBLICA Y AL MEJORAMIENTO DE LA GESTIÓN"/>
    <s v="02 APOYO A LA FUNCIÓN PUBLICA Y AL MEJORAMIENTO DE LA GESTIÓN"/>
    <m/>
    <m/>
    <s v="Blancos y otros productos (Cubre Manteles)"/>
    <s v="2000 MATERIALES Y SUMINISTROS"/>
    <s v="2700 VESTUARIO, BLANCOS, PRENDAS DE PROTECCION Y ARTICULOS DEPORTIVOS"/>
    <x v="16"/>
    <n v="6000"/>
    <n v="6000"/>
    <n v="6000"/>
    <n v="0"/>
    <n v="0"/>
    <n v="2"/>
    <s v="27"/>
  </r>
  <r>
    <n v="22"/>
    <x v="1"/>
    <m/>
    <s v="RELACIONES PUBLICAS, PROTOCOLO Y EVENTOS"/>
    <s v="RELACIONES PÚBLICAS"/>
    <s v="132 POLITICA INTERIOR"/>
    <s v="O APOYO A LA FUNCIÓN PÚBLICA Y AL MEJORAMIENTO DE LA GESTIÓN"/>
    <s v="02 APOYO A LA FUNCIÓN PUBLICA Y AL MEJORAMIENTO DE LA GESTIÓN"/>
    <m/>
    <m/>
    <s v="Arrendamientos de  sillas, toldos"/>
    <s v="3000 SERVICIOS GENERALES"/>
    <s v="3200 SERVICIOS DE ARRENDAMIENTO"/>
    <x v="17"/>
    <n v="180000"/>
    <n v="180000"/>
    <n v="180000"/>
    <n v="0"/>
    <n v="0"/>
    <n v="3"/>
    <s v="32"/>
  </r>
  <r>
    <n v="23"/>
    <x v="1"/>
    <m/>
    <s v="RELACIONES PUBLICAS, PROTOCOLO Y EVENTOS"/>
    <s v="RELACIONES PÚBLICAS"/>
    <s v="132 POLITICA INTERIOR"/>
    <s v="O APOYO A LA FUNCIÓN PÚBLICA Y AL MEJORAMIENTO DE LA GESTIÓN"/>
    <s v="02 APOYO A LA FUNCIÓN PUBLICA Y AL MEJORAMIENTO DE LA GESTIÓN"/>
    <m/>
    <m/>
    <s v="Gastos Ceremonial"/>
    <s v="3000 SERVICIOS GENERALES"/>
    <s v="3800 SERVICIOS OFICIALES"/>
    <x v="18"/>
    <n v="144000"/>
    <n v="144000"/>
    <n v="144000"/>
    <n v="0"/>
    <n v="0"/>
    <n v="3"/>
    <s v="38"/>
  </r>
  <r>
    <n v="24"/>
    <x v="1"/>
    <m/>
    <s v="RELACIONES PUBLICAS, PROTOCOLO Y EVENTOS"/>
    <s v="RELACIONES PÚBLICAS"/>
    <s v="132 POLITICA INTERIOR"/>
    <s v="O APOYO A LA FUNCIÓN PÚBLICA Y AL MEJORAMIENTO DE LA GESTIÓN"/>
    <s v="02 APOYO A LA FUNCIÓN PUBLICA Y AL MEJORAMIENTO DE LA GESTIÓN"/>
    <m/>
    <m/>
    <s v="Microfonos"/>
    <s v="5000 BIENES MUEBLES, INMUEBLES E INTANGIBLES"/>
    <s v="5100 MOBILIARIO Y EQUIPO DE ADMINISTRACION"/>
    <x v="19"/>
    <n v="25200"/>
    <n v="25200"/>
    <n v="0"/>
    <n v="0"/>
    <n v="-25200"/>
    <n v="5"/>
    <s v="51"/>
  </r>
  <r>
    <n v="25"/>
    <x v="1"/>
    <m/>
    <s v="RELACIONES PUBLICAS, PROTOCOLO Y EVENTOS"/>
    <s v="RELACIONES PÚBLICAS"/>
    <s v="132 POLITICA INTERIOR"/>
    <s v="O APOYO A LA FUNCIÓN PÚBLICA Y AL MEJORAMIENTO DE LA GESTIÓN"/>
    <s v="02 APOYO A LA FUNCIÓN PUBLICA Y AL MEJORAMIENTO DE LA GESTIÓN"/>
    <m/>
    <m/>
    <s v="Otros Mobiliarios (Podium)"/>
    <s v="5000 BIENES MUEBLES, INMUEBLES E INTANGIBLES"/>
    <s v="5100 MOBILIARIO Y EQUIPO DE ADMINISTRACION"/>
    <x v="20"/>
    <n v="40000"/>
    <n v="40000"/>
    <n v="0"/>
    <n v="0"/>
    <n v="-40000"/>
    <n v="5"/>
    <s v="51"/>
  </r>
  <r>
    <n v="26"/>
    <x v="1"/>
    <m/>
    <s v="RELACIONES PUBLICAS, PROTOCOLO Y EVENTOS"/>
    <s v="RELACIONES PÚBLICAS"/>
    <s v="132 POLITICA INTERIOR"/>
    <s v="O APOYO A LA FUNCIÓN PÚBLICA Y AL MEJORAMIENTO DE LA GESTIÓN"/>
    <s v="02 APOYO A LA FUNCIÓN PUBLICA Y AL MEJORAMIENTO DE LA GESTIÓN"/>
    <m/>
    <m/>
    <s v="Biene muebles, inmuebles"/>
    <s v="5000 BIENES MUEBLES, INMUEBLES E INTANGIBLES"/>
    <s v="5100 MOBILIARIO Y EQUIPO DE ADMINISTRACION"/>
    <x v="21"/>
    <n v="15000"/>
    <n v="15000"/>
    <n v="15000"/>
    <n v="0"/>
    <n v="0"/>
    <n v="5"/>
    <s v="51"/>
  </r>
  <r>
    <n v="27"/>
    <x v="1"/>
    <m/>
    <s v="RELACIONES PUBLICAS, PROTOCOLO Y EVENTOS"/>
    <s v="RELACIONES PÚBLICAS"/>
    <s v="132 POLITICA INTERIOR"/>
    <s v="O APOYO A LA FUNCIÓN PÚBLICA Y AL MEJORAMIENTO DE LA GESTIÓN"/>
    <s v="02 APOYO A LA FUNCIÓN PUBLICA Y AL MEJORAMIENTO DE LA GESTIÓN"/>
    <m/>
    <m/>
    <s v="Dia de reyes"/>
    <s v="3000 SERVICIOS GENERALES"/>
    <s v="3800 SERVICIOS OFICIALES"/>
    <x v="22"/>
    <n v="122172.63"/>
    <n v="122172.63"/>
    <n v="122172.63"/>
    <n v="0"/>
    <n v="0"/>
    <n v="3"/>
    <s v="38"/>
  </r>
  <r>
    <n v="28"/>
    <x v="1"/>
    <m/>
    <s v="RELACIONES PUBLICAS, PROTOCOLO Y EVENTOS"/>
    <s v="RELACIONES PÚBLICAS"/>
    <s v="132 POLITICA INTERIOR"/>
    <s v="O APOYO A LA FUNCIÓN PÚBLICA Y AL MEJORAMIENTO DE LA GESTIÓN"/>
    <s v="02 APOYO A LA FUNCIÓN PUBLICA Y AL MEJORAMIENTO DE LA GESTIÓN"/>
    <m/>
    <m/>
    <s v="Dia del niño"/>
    <s v="3000 SERVICIOS GENERALES"/>
    <s v="3800 SERVICIOS OFICIALES"/>
    <x v="22"/>
    <n v="1000000"/>
    <n v="1000000"/>
    <n v="1000000"/>
    <n v="0"/>
    <n v="0"/>
    <n v="3"/>
    <s v="38"/>
  </r>
  <r>
    <n v="29"/>
    <x v="1"/>
    <m/>
    <s v="RELACIONES PUBLICAS, PROTOCOLO Y EVENTOS"/>
    <s v="RELACIONES PÚBLICAS"/>
    <s v="132 POLITICA INTERIOR"/>
    <s v="O APOYO A LA FUNCIÓN PÚBLICA Y AL MEJORAMIENTO DE LA GESTIÓN"/>
    <s v="02 APOYO A LA FUNCIÓN PUBLICA Y AL MEJORAMIENTO DE LA GESTIÓN"/>
    <m/>
    <m/>
    <s v="Fiestas Nextipack"/>
    <s v="3000 SERVICIOS GENERALES"/>
    <s v="3800 SERVICIOS OFICIALES"/>
    <x v="22"/>
    <n v="322108"/>
    <n v="322108"/>
    <n v="322108"/>
    <n v="0"/>
    <n v="0"/>
    <n v="3"/>
    <s v="38"/>
  </r>
  <r>
    <n v="30"/>
    <x v="1"/>
    <m/>
    <s v="RELACIONES PUBLICAS, PROTOCOLO Y EVENTOS"/>
    <s v="RELACIONES PÚBLICAS"/>
    <s v="132 POLITICA INTERIOR"/>
    <s v="O APOYO A LA FUNCIÓN PÚBLICA Y AL MEJORAMIENTO DE LA GESTIÓN"/>
    <s v="02 APOYO A LA FUNCIÓN PUBLICA Y AL MEJORAMIENTO DE LA GESTIÓN"/>
    <m/>
    <m/>
    <s v="Informe de Gobierno"/>
    <s v="3000 SERVICIOS GENERALES"/>
    <s v="3800 SERVICIOS OFICIALES"/>
    <x v="22"/>
    <n v="292800"/>
    <n v="292800"/>
    <n v="292800"/>
    <n v="0"/>
    <n v="0"/>
    <n v="3"/>
    <s v="38"/>
  </r>
  <r>
    <n v="31"/>
    <x v="1"/>
    <m/>
    <s v="RELACIONES PUBLICAS, PROTOCOLO Y EVENTOS"/>
    <s v="RELACIONES PÚBLICAS"/>
    <s v="132 POLITICA INTERIOR"/>
    <s v="O APOYO A LA FUNCIÓN PÚBLICA Y AL MEJORAMIENTO DE LA GESTIÓN"/>
    <s v="02 APOYO A LA FUNCIÓN PUBLICA Y AL MEJORAMIENTO DE LA GESTIÓN"/>
    <m/>
    <m/>
    <s v="Ormantacion Patrias"/>
    <s v="3000 SERVICIOS GENERALES"/>
    <s v="3800 SERVICIOS OFICIALES"/>
    <x v="22"/>
    <n v="312000"/>
    <n v="312000"/>
    <n v="312000"/>
    <n v="0"/>
    <n v="0"/>
    <n v="3"/>
    <s v="38"/>
  </r>
  <r>
    <n v="32"/>
    <x v="1"/>
    <m/>
    <s v="RELACIONES PUBLICAS, PROTOCOLO Y EVENTOS"/>
    <s v="RELACIONES PÚBLICAS"/>
    <s v="132 POLITICA INTERIOR"/>
    <s v="O APOYO A LA FUNCIÓN PÚBLICA Y AL MEJORAMIENTO DE LA GESTIÓN"/>
    <s v="02 APOYO A LA FUNCIÓN PUBLICA Y AL MEJORAMIENTO DE LA GESTIÓN"/>
    <m/>
    <m/>
    <s v="Cena de Rebozo"/>
    <s v="3000 SERVICIOS GENERALES"/>
    <s v="3800 SERVICIOS OFICIALES"/>
    <x v="22"/>
    <n v="133980"/>
    <n v="133980"/>
    <n v="133980"/>
    <n v="0"/>
    <n v="0"/>
    <n v="3"/>
    <s v="38"/>
  </r>
  <r>
    <n v="33"/>
    <x v="1"/>
    <m/>
    <s v="RELACIONES PUBLICAS, PROTOCOLO Y EVENTOS"/>
    <s v="RELACIONES PÚBLICAS"/>
    <s v="132 POLITICA INTERIOR"/>
    <s v="O APOYO A LA FUNCIÓN PÚBLICA Y AL MEJORAMIENTO DE LA GESTIÓN"/>
    <s v="02 APOYO A LA FUNCIÓN PUBLICA Y AL MEJORAMIENTO DE LA GESTIÓN"/>
    <m/>
    <m/>
    <s v="Verbena y Grito de independencia"/>
    <s v="3000 SERVICIOS GENERALES"/>
    <s v="3800 SERVICIOS OFICIALES"/>
    <x v="22"/>
    <n v="1260000"/>
    <n v="1260000"/>
    <n v="1260000"/>
    <n v="0"/>
    <n v="0"/>
    <n v="3"/>
    <s v="38"/>
  </r>
  <r>
    <n v="34"/>
    <x v="1"/>
    <m/>
    <s v="RELACIONES PUBLICAS, PROTOCOLO Y EVENTOS"/>
    <s v="RELACIONES PÚBLICAS"/>
    <s v="132 POLITICA INTERIOR"/>
    <s v="O APOYO A LA FUNCIÓN PÚBLICA Y AL MEJORAMIENTO DE LA GESTIÓN"/>
    <s v="02 APOYO A LA FUNCIÓN PUBLICA Y AL MEJORAMIENTO DE LA GESTIÓN"/>
    <m/>
    <m/>
    <s v="Fiestas Patrias Delegaciones"/>
    <s v="3000 SERVICIOS GENERALES"/>
    <s v="3800 SERVICIOS OFICIALES"/>
    <x v="22"/>
    <n v="1044000"/>
    <n v="1044000"/>
    <n v="1044000"/>
    <n v="0"/>
    <n v="0"/>
    <n v="3"/>
    <s v="38"/>
  </r>
  <r>
    <n v="35"/>
    <x v="1"/>
    <m/>
    <s v="RELACIONES PUBLICAS, PROTOCOLO Y EVENTOS"/>
    <s v="RELACIONES PÚBLICAS"/>
    <s v="132 POLITICA INTERIOR"/>
    <s v="O APOYO A LA FUNCIÓN PÚBLICA Y AL MEJORAMIENTO DE LA GESTIÓN"/>
    <s v="02 APOYO A LA FUNCIÓN PUBLICA Y AL MEJORAMIENTO DE LA GESTIÓN"/>
    <m/>
    <m/>
    <s v="Fiestas Patrias las Aguilas"/>
    <s v="3000 SERVICIOS GENERALES"/>
    <s v="3800 SERVICIOS OFICIALES"/>
    <x v="22"/>
    <n v="26448"/>
    <n v="26448"/>
    <n v="26448"/>
    <n v="0"/>
    <n v="0"/>
    <n v="3"/>
    <s v="38"/>
  </r>
  <r>
    <n v="36"/>
    <x v="1"/>
    <m/>
    <s v="RELACIONES PUBLICAS, PROTOCOLO Y EVENTOS"/>
    <s v="RELACIONES PÚBLICAS"/>
    <s v="132 POLITICA INTERIOR"/>
    <s v="O APOYO A LA FUNCIÓN PÚBLICA Y AL MEJORAMIENTO DE LA GESTIÓN"/>
    <s v="02 APOYO A LA FUNCIÓN PUBLICA Y AL MEJORAMIENTO DE LA GESTIÓN"/>
    <m/>
    <m/>
    <s v="Ornamentacion Navideñas"/>
    <s v="3000 SERVICIOS GENERALES"/>
    <s v="3800 SERVICIOS OFICIALES"/>
    <x v="22"/>
    <n v="700000"/>
    <n v="700000"/>
    <n v="700000"/>
    <n v="0"/>
    <n v="0"/>
    <n v="3"/>
    <s v="38"/>
  </r>
  <r>
    <n v="37"/>
    <x v="1"/>
    <m/>
    <s v="RELACIONES PUBLICAS, PROTOCOLO Y EVENTOS"/>
    <s v="RELACIONES PÚBLICAS"/>
    <s v="132 POLITICA INTERIOR"/>
    <s v="O APOYO A LA FUNCIÓN PÚBLICA Y AL MEJORAMIENTO DE LA GESTIÓN"/>
    <s v="02 APOYO A LA FUNCIÓN PUBLICA Y AL MEJORAMIENTO DE LA GESTIÓN"/>
    <m/>
    <m/>
    <s v="Navidad Plaza de las Americas"/>
    <s v="3000 SERVICIOS GENERALES"/>
    <s v="3800 SERVICIOS OFICIALES"/>
    <x v="22"/>
    <n v="2500000"/>
    <n v="2500000"/>
    <n v="2500000"/>
    <n v="0"/>
    <n v="0"/>
    <n v="3"/>
    <s v="38"/>
  </r>
  <r>
    <n v="38"/>
    <x v="1"/>
    <m/>
    <s v="RELACIONES PUBLICAS, PROTOCOLO Y EVENTOS"/>
    <s v="RELACIONES PÚBLICAS"/>
    <s v="132 POLITICA INTERIOR"/>
    <s v="O APOYO A LA FUNCIÓN PÚBLICA Y AL MEJORAMIENTO DE LA GESTIÓN"/>
    <s v="02 APOYO A LA FUNCIÓN PUBLICA Y AL MEJORAMIENTO DE LA GESTIÓN"/>
    <m/>
    <m/>
    <s v="Regalos Navidad"/>
    <s v="3000 SERVICIOS GENERALES"/>
    <s v="3800 SERVICIOS OFICIALES"/>
    <x v="22"/>
    <n v="292320"/>
    <n v="292320"/>
    <n v="292320"/>
    <n v="0"/>
    <n v="0"/>
    <n v="3"/>
    <s v="38"/>
  </r>
  <r>
    <n v="39"/>
    <x v="1"/>
    <m/>
    <s v="RELACIONES PUBLICAS, PROTOCOLO Y EVENTOS"/>
    <s v="RELACIONES PÚBLICAS"/>
    <s v="132 POLITICA INTERIOR"/>
    <s v="O APOYO A LA FUNCIÓN PÚBLICA Y AL MEJORAMIENTO DE LA GESTIÓN"/>
    <s v="02 APOYO A LA FUNCIÓN PUBLICA Y AL MEJORAMIENTO DE LA GESTIÓN"/>
    <m/>
    <m/>
    <s v="Desarrollo de eventos del ayuntamiento"/>
    <s v="3000 SERVICIOS GENERALES"/>
    <s v="3800 SERVICIOS OFICIALES"/>
    <x v="22"/>
    <n v="960000"/>
    <n v="960000"/>
    <n v="960000"/>
    <n v="0"/>
    <n v="0"/>
    <n v="3"/>
    <s v="38"/>
  </r>
  <r>
    <n v="353"/>
    <x v="1"/>
    <m/>
    <s v="COORDINACION DE ANALISIS ESTRATEGICO Y COMUNICACION"/>
    <s v="COMUNICACIÓN"/>
    <s v="132 POLITICA INTERIOR"/>
    <s v="O APOYO A LA FUNCIÓN PÚBLICA Y AL MEJORAMIENTO DE LA GESTIÓN"/>
    <s v="02 APOYO A LA FUNCIÓN PUBLICA Y AL MEJORAMIENTO DE LA GESTIÓN"/>
    <m/>
    <m/>
    <s v="Suscripiones periodicos, placas, señaletica"/>
    <s v="2000 MATERIALES Y SUMINISTROS"/>
    <s v="2100 MATERIALES DE ADMINISTRACION, EMISION DE DOCUMENTOS Y ARTICULOS OFICIALES"/>
    <x v="11"/>
    <n v="250000"/>
    <n v="250000"/>
    <n v="75000"/>
    <n v="0"/>
    <n v="-175000"/>
    <n v="2"/>
    <s v="21"/>
  </r>
  <r>
    <n v="354"/>
    <x v="1"/>
    <m/>
    <s v="COORDINACION DE ANALISIS ESTRATEGICO Y COMUNICACION"/>
    <s v="COMUNICACIÓN"/>
    <s v="132 POLITICA INTERIOR"/>
    <s v="O APOYO A LA FUNCIÓN PÚBLICA Y AL MEJORAMIENTO DE LA GESTIÓN"/>
    <s v="02 APOYO A LA FUNCIÓN PUBLICA Y AL MEJORAMIENTO DE LA GESTIÓN"/>
    <m/>
    <m/>
    <s v="Impresos"/>
    <s v="3000 SERVICIOS GENERALES"/>
    <s v="3300 SERVICIOS PROFESIONALES, CIENTIFICOS, TECNICOS Y OTROS SERVICIOS"/>
    <x v="23"/>
    <n v="2500000"/>
    <n v="2500000"/>
    <n v="2500000"/>
    <n v="0"/>
    <n v="0"/>
    <n v="3"/>
    <s v="33"/>
  </r>
  <r>
    <n v="355"/>
    <x v="1"/>
    <m/>
    <s v="COORDINACION DE ANALISIS ESTRATEGICO Y COMUNICACION"/>
    <s v="COMUNICACIÓN"/>
    <s v="132 POLITICA INTERIOR"/>
    <s v="O APOYO A LA FUNCIÓN PÚBLICA Y AL MEJORAMIENTO DE LA GESTIÓN"/>
    <s v="02 APOYO A LA FUNCIÓN PUBLICA Y AL MEJORAMIENTO DE LA GESTIÓN"/>
    <m/>
    <m/>
    <s v="Encuestas"/>
    <s v="3000 SERVICIOS GENERALES"/>
    <s v="3300 SERVICIOS PROFESIONALES, CIENTIFICOS, TECNICOS Y OTROS SERVICIOS"/>
    <x v="24"/>
    <n v="300000"/>
    <n v="300000"/>
    <n v="300000"/>
    <n v="0"/>
    <n v="0"/>
    <n v="3"/>
    <s v="33"/>
  </r>
  <r>
    <n v="356"/>
    <x v="1"/>
    <m/>
    <s v="COORDINACION DE ANALISIS ESTRATEGICO Y COMUNICACION"/>
    <s v="COMUNICACIÓN"/>
    <s v="132 POLITICA INTERIOR"/>
    <s v="O APOYO A LA FUNCIÓN PÚBLICA Y AL MEJORAMIENTO DE LA GESTIÓN"/>
    <s v="02 APOYO A LA FUNCIÓN PUBLICA Y AL MEJORAMIENTO DE LA GESTIÓN"/>
    <m/>
    <m/>
    <s v="Difusión publicidad TV, Radio, Prensa"/>
    <s v="3000 SERVICIOS GENERALES"/>
    <s v="3600 SERVICIOS DE COMUNICACION SOCIAL Y PUBLICIDAD"/>
    <x v="25"/>
    <n v="45000000"/>
    <n v="36000000"/>
    <n v="18000000"/>
    <n v="-9000000"/>
    <n v="-27000000"/>
    <n v="3"/>
    <s v="36"/>
  </r>
  <r>
    <n v="357"/>
    <x v="1"/>
    <m/>
    <s v="COORDINACION DE ANALISIS ESTRATEGICO Y COMUNICACION"/>
    <s v="COMUNICACIÓN"/>
    <s v="132 POLITICA INTERIOR"/>
    <s v="O APOYO A LA FUNCIÓN PÚBLICA Y AL MEJORAMIENTO DE LA GESTIÓN"/>
    <s v="02 APOYO A LA FUNCIÓN PUBLICA Y AL MEJORAMIENTO DE LA GESTIÓN"/>
    <m/>
    <m/>
    <s v="Euzen, covacha, (papirolas, FIL, exposiciones)"/>
    <s v="3000 SERVICIOS GENERALES"/>
    <s v="3600 SERVICIOS DE COMUNICACION SOCIAL Y PUBLICIDAD"/>
    <x v="26"/>
    <n v="9000000"/>
    <n v="7200000"/>
    <n v="5400000"/>
    <n v="-1800000"/>
    <n v="-3600000"/>
    <n v="3"/>
    <s v="36"/>
  </r>
  <r>
    <n v="358"/>
    <x v="1"/>
    <m/>
    <s v="COORDINACION DE ANALISIS ESTRATEGICO Y COMUNICACION"/>
    <s v="COMUNICACIÓN"/>
    <s v="132 POLITICA INTERIOR"/>
    <s v="O APOYO A LA FUNCIÓN PÚBLICA Y AL MEJORAMIENTO DE LA GESTIÓN"/>
    <s v="02 APOYO A LA FUNCIÓN PUBLICA Y AL MEJORAMIENTO DE LA GESTIÓN"/>
    <m/>
    <m/>
    <s v="Revelado fotografias"/>
    <s v="3000 SERVICIOS GENERALES"/>
    <s v="3600 SERVICIOS DE COMUNICACION SOCIAL Y PUBLICIDAD"/>
    <x v="27"/>
    <n v="25000"/>
    <n v="25000"/>
    <n v="25000"/>
    <n v="0"/>
    <n v="0"/>
    <n v="3"/>
    <s v="36"/>
  </r>
  <r>
    <n v="359"/>
    <x v="1"/>
    <m/>
    <s v="COORDINACION DE ANALISIS ESTRATEGICO Y COMUNICACION"/>
    <s v="COMUNICACIÓN"/>
    <s v="132 POLITICA INTERIOR"/>
    <s v="O APOYO A LA FUNCIÓN PÚBLICA Y AL MEJORAMIENTO DE LA GESTIÓN"/>
    <s v="02 APOYO A LA FUNCIÓN PUBLICA Y AL MEJORAMIENTO DE LA GESTIÓN"/>
    <m/>
    <m/>
    <s v="Pauta y estrategia internet"/>
    <s v="3000 SERVICIOS GENERALES"/>
    <s v="3600 SERVICIOS DE COMUNICACION SOCIAL Y PUBLICIDAD"/>
    <x v="28"/>
    <n v="10450000"/>
    <n v="8360000"/>
    <n v="5225000"/>
    <n v="-2090000"/>
    <n v="-5225000"/>
    <n v="3"/>
    <s v="36"/>
  </r>
  <r>
    <n v="360"/>
    <x v="1"/>
    <m/>
    <s v="COORDINACION DE ANALISIS ESTRATEGICO Y COMUNICACION"/>
    <s v="COMUNICACIÓN"/>
    <s v="132 POLITICA INTERIOR"/>
    <s v="O APOYO A LA FUNCIÓN PÚBLICA Y AL MEJORAMIENTO DE LA GESTIÓN"/>
    <s v="02 APOYO A LA FUNCIÓN PUBLICA Y AL MEJORAMIENTO DE LA GESTIÓN"/>
    <m/>
    <m/>
    <s v="Monitoreo"/>
    <s v="3000 SERVICIOS GENERALES"/>
    <s v="3600 SERVICIOS DE COMUNICACION SOCIAL Y PUBLICIDAD"/>
    <x v="29"/>
    <n v="278400"/>
    <n v="278400"/>
    <n v="0"/>
    <n v="0"/>
    <n v="-278400"/>
    <n v="3"/>
    <s v="36"/>
  </r>
  <r>
    <n v="361"/>
    <x v="1"/>
    <m/>
    <s v="COORDINACION DE ANALISIS ESTRATEGICO Y COMUNICACION"/>
    <s v="COMUNICACIÓN"/>
    <s v="132 POLITICA INTERIOR"/>
    <s v="O APOYO A LA FUNCIÓN PÚBLICA Y AL MEJORAMIENTO DE LA GESTIÓN"/>
    <s v="02 APOYO A LA FUNCIÓN PUBLICA Y AL MEJORAMIENTO DE LA GESTIÓN"/>
    <m/>
    <m/>
    <s v="Cámaras"/>
    <s v="5000 BIENES MUEBLES, INMUEBLES E INTANGIBLES"/>
    <s v="5200 MOBILIARIO Y EQUIPO EDUCACIONAL Y RECREATIVO"/>
    <x v="30"/>
    <n v="100000"/>
    <n v="100000"/>
    <n v="0"/>
    <n v="0"/>
    <n v="-100000"/>
    <n v="5"/>
    <s v="52"/>
  </r>
  <r>
    <n v="1347"/>
    <x v="1"/>
    <m/>
    <s v="JEFATURA DE GABINETE"/>
    <s v="02 JEFATURA DE GABINETE"/>
    <s v="132 POLITICA INTERIOR"/>
    <s v="O APOYO A LA FUNCIÓN PÚBLICA Y AL MEJORAMIENTO DE LA GESTIÓN"/>
    <s v="02 APOYO A LA FUNCIÓN PUBLICA Y AL MEJORAMIENTO DE LA GESTIÓN"/>
    <m/>
    <m/>
    <s v="Eventos Extraordinarios"/>
    <s v="3000 SERVICIOS GENERALES"/>
    <s v="3800 SERVICIOS OFICIALES"/>
    <x v="22"/>
    <n v="5000000"/>
    <n v="5000000"/>
    <n v="0"/>
    <n v="0"/>
    <n v="-5000000"/>
    <n v="3"/>
    <s v="38"/>
  </r>
  <r>
    <n v="1352"/>
    <x v="1"/>
    <m/>
    <s v="JEFATURA DE GABINETE"/>
    <s v="02 JEFATURA DE GABINETE"/>
    <s v="132 POLITICA INTERIOR"/>
    <s v="O APOYO A LA FUNCIÓN PÚBLICA Y AL MEJORAMIENTO DE LA GESTIÓN"/>
    <s v="02 APOYO A LA FUNCIÓN PUBLICA Y AL MEJORAMIENTO DE LA GESTIÓN"/>
    <m/>
    <m/>
    <s v="Informe de Gobierno (339)"/>
    <s v="3000 SERVICIOS GENERALES"/>
    <s v="3300 SERVICIOS PROFESIONALES, CIENTIFICOS, TECNICOS Y OTROS SERVICIOS"/>
    <x v="24"/>
    <n v="400000"/>
    <n v="400000"/>
    <n v="400000"/>
    <n v="0"/>
    <n v="0"/>
    <n v="3"/>
    <s v="33"/>
  </r>
  <r>
    <n v="1353"/>
    <x v="1"/>
    <m/>
    <s v="JEFATURA DE GABINETE"/>
    <s v="02 JEFATURA DE GABINETE"/>
    <s v="132 POLITICA INTERIOR"/>
    <s v="O APOYO A LA FUNCIÓN PÚBLICA Y AL MEJORAMIENTO DE LA GESTIÓN"/>
    <s v="02 APOYO A LA FUNCIÓN PUBLICA Y AL MEJORAMIENTO DE LA GESTIÓN"/>
    <m/>
    <m/>
    <s v="Programa Anual de Evaluación (339)"/>
    <s v="3000 SERVICIOS GENERALES"/>
    <s v="3300 SERVICIOS PROFESIONALES, CIENTIFICOS, TECNICOS Y OTROS SERVICIOS"/>
    <x v="24"/>
    <n v="1250000"/>
    <n v="1250000"/>
    <n v="1250000"/>
    <n v="0"/>
    <n v="0"/>
    <n v="3"/>
    <s v="33"/>
  </r>
  <r>
    <n v="1354"/>
    <x v="1"/>
    <m/>
    <s v="JEFATURA DE GABINETE"/>
    <s v="02 JEFATURA DE GABINETE"/>
    <s v="132 POLITICA INTERIOR"/>
    <s v="O APOYO A LA FUNCIÓN PÚBLICA Y AL MEJORAMIENTO DE LA GESTIÓN"/>
    <s v="02 APOYO A LA FUNCIÓN PUBLICA Y AL MEJORAMIENTO DE LA GESTIÓN"/>
    <m/>
    <m/>
    <s v="Planeación Estratégica Institucional (339)"/>
    <s v="3000 SERVICIOS GENERALES"/>
    <s v="3300 SERVICIOS PROFESIONALES, CIENTIFICOS, TECNICOS Y OTROS SERVICIOS"/>
    <x v="24"/>
    <n v="1595000.4000000001"/>
    <n v="1595000.4000000001"/>
    <n v="1595000.4000000001"/>
    <n v="0"/>
    <n v="0"/>
    <n v="3"/>
    <s v="33"/>
  </r>
  <r>
    <n v="1355"/>
    <x v="1"/>
    <m/>
    <s v="JEFATURA DE GABINETE"/>
    <s v="02 JEFATURA DE GABINETE"/>
    <s v="132 POLITICA INTERIOR"/>
    <s v="O APOYO A LA FUNCIÓN PÚBLICA Y AL MEJORAMIENTO DE LA GESTIÓN"/>
    <s v="02 APOYO A LA FUNCIÓN PUBLICA Y AL MEJORAMIENTO DE LA GESTIÓN"/>
    <m/>
    <m/>
    <s v="Juntos para la Prevención de la Violencia (339)"/>
    <s v="3000 SERVICIOS GENERALES"/>
    <s v="3300 SERVICIOS PROFESIONALES, CIENTIFICOS, TECNICOS Y OTROS SERVICIOS"/>
    <x v="24"/>
    <n v="50000"/>
    <n v="50000"/>
    <n v="50000"/>
    <n v="0"/>
    <n v="0"/>
    <n v="3"/>
    <s v="33"/>
  </r>
  <r>
    <n v="1356"/>
    <x v="1"/>
    <m/>
    <s v="JEFATURA DE GABINETE"/>
    <s v="02 JEFATURA DE GABINETE"/>
    <s v="132 POLITICA INTERIOR"/>
    <s v="O APOYO A LA FUNCIÓN PÚBLICA Y AL MEJORAMIENTO DE LA GESTIÓN"/>
    <s v="02 APOYO A LA FUNCIÓN PUBLICA Y AL MEJORAMIENTO DE LA GESTIÓN"/>
    <m/>
    <m/>
    <s v="Juntos para la Prevención de la Violencia (336)"/>
    <s v="3000 SERVICIOS GENERALES"/>
    <s v="3300 SERVICIOS PROFESIONALES, CIENTIFICOS, TECNICOS Y OTROS SERVICIOS"/>
    <x v="23"/>
    <n v="40000"/>
    <n v="40000"/>
    <n v="40000"/>
    <n v="0"/>
    <n v="0"/>
    <n v="3"/>
    <s v="33"/>
  </r>
  <r>
    <n v="1357"/>
    <x v="1"/>
    <m/>
    <s v="JEFATURA DE GABINETE"/>
    <s v="02 JEFATURA DE GABINETE"/>
    <s v="132 POLITICA INTERIOR"/>
    <s v="O APOYO A LA FUNCIÓN PÚBLICA Y AL MEJORAMIENTO DE LA GESTIÓN"/>
    <s v="02 APOYO A LA FUNCIÓN PUBLICA Y AL MEJORAMIENTO DE LA GESTIÓN"/>
    <m/>
    <m/>
    <s v="OPERACIÓN"/>
    <s v="2000 MATERIALES Y SUMINISTROS"/>
    <s v="2100 MATERIALES DE ADMINISTRACION, EMISION DE DOCUMENTOS Y ARTICULOS OFICIALES"/>
    <x v="0"/>
    <n v="180000"/>
    <n v="180000"/>
    <n v="144000"/>
    <n v="0"/>
    <n v="-36000"/>
    <n v="2"/>
    <s v="21"/>
  </r>
  <r>
    <n v="1358"/>
    <x v="1"/>
    <m/>
    <s v="JEFATURA DE GABINETE"/>
    <s v="02 JEFATURA DE GABINETE"/>
    <s v="132 POLITICA INTERIOR"/>
    <s v="O APOYO A LA FUNCIÓN PÚBLICA Y AL MEJORAMIENTO DE LA GESTIÓN"/>
    <s v="02 APOYO A LA FUNCIÓN PUBLICA Y AL MEJORAMIENTO DE LA GESTIÓN"/>
    <m/>
    <m/>
    <s v="OPERACIÓN"/>
    <s v="3000 SERVICIOS GENERALES"/>
    <s v="3700 SERVICIOS DE TRASLADO Y VIATICOS"/>
    <x v="9"/>
    <n v="50000"/>
    <n v="50000"/>
    <n v="50000"/>
    <n v="0"/>
    <n v="0"/>
    <n v="3"/>
    <s v="37"/>
  </r>
  <r>
    <n v="1359"/>
    <x v="1"/>
    <m/>
    <s v="JEFATURA DE GABINETE"/>
    <s v="02 JEFATURA DE GABINETE"/>
    <s v="132 POLITICA INTERIOR"/>
    <s v="O APOYO A LA FUNCIÓN PÚBLICA Y AL MEJORAMIENTO DE LA GESTIÓN"/>
    <s v="02 APOYO A LA FUNCIÓN PUBLICA Y AL MEJORAMIENTO DE LA GESTIÓN"/>
    <m/>
    <m/>
    <s v="OPERACIÓN"/>
    <s v="3000 SERVICIOS GENERALES"/>
    <s v="3700 SERVICIOS DE TRASLADO Y VIATICOS"/>
    <x v="10"/>
    <n v="50000"/>
    <n v="50000"/>
    <n v="20000"/>
    <n v="0"/>
    <n v="-30000"/>
    <n v="3"/>
    <s v="37"/>
  </r>
  <r>
    <n v="1360"/>
    <x v="1"/>
    <m/>
    <s v="JEFATURA DE GABINETE"/>
    <s v="02 JEFATURA DE GABINETE"/>
    <s v="132 POLITICA INTERIOR"/>
    <s v="O APOYO A LA FUNCIÓN PÚBLICA Y AL MEJORAMIENTO DE LA GESTIÓN"/>
    <s v="02 APOYO A LA FUNCIÓN PUBLICA Y AL MEJORAMIENTO DE LA GESTIÓN"/>
    <m/>
    <m/>
    <s v="OPERACIÓN"/>
    <s v="2000 MATERIALES Y SUMINISTROS"/>
    <s v="2200 ALIMENTOS Y UTENSILIOS"/>
    <x v="2"/>
    <n v="12000"/>
    <n v="12000"/>
    <n v="2400"/>
    <n v="0"/>
    <n v="-9600"/>
    <n v="2"/>
    <s v="22"/>
  </r>
  <r>
    <n v="1361"/>
    <x v="1"/>
    <m/>
    <s v="JEFATURA DE GABINETE"/>
    <s v="02 JEFATURA DE GABINETE"/>
    <s v="132 POLITICA INTERIOR"/>
    <s v="O APOYO A LA FUNCIÓN PÚBLICA Y AL MEJORAMIENTO DE LA GESTIÓN"/>
    <s v="02 APOYO A LA FUNCIÓN PUBLICA Y AL MEJORAMIENTO DE LA GESTIÓN"/>
    <m/>
    <m/>
    <s v="OPERACIÓN"/>
    <s v="2000 MATERIALES Y SUMINISTROS"/>
    <s v="2200 ALIMENTOS Y UTENSILIOS"/>
    <x v="12"/>
    <n v="2000"/>
    <n v="2000"/>
    <n v="2000"/>
    <n v="0"/>
    <n v="0"/>
    <n v="2"/>
    <s v="22"/>
  </r>
  <r>
    <n v="1362"/>
    <x v="1"/>
    <m/>
    <s v="JEFATURA DE GABINETE"/>
    <s v="02 JEFATURA DE GABINETE"/>
    <s v="132 POLITICA INTERIOR"/>
    <s v="O APOYO A LA FUNCIÓN PÚBLICA Y AL MEJORAMIENTO DE LA GESTIÓN"/>
    <s v="02 APOYO A LA FUNCIÓN PUBLICA Y AL MEJORAMIENTO DE LA GESTIÓN"/>
    <m/>
    <m/>
    <s v="OPERACIÓN"/>
    <s v="3000 SERVICIOS GENERALES"/>
    <s v="3300 SERVICIOS PROFESIONALES, CIENTIFICOS, TECNICOS Y OTROS SERVICIOS"/>
    <x v="23"/>
    <n v="1000"/>
    <n v="1000"/>
    <n v="1000"/>
    <n v="0"/>
    <n v="0"/>
    <n v="3"/>
    <s v="33"/>
  </r>
  <r>
    <n v="1363"/>
    <x v="1"/>
    <m/>
    <s v="JEFATURA DE GABINETE"/>
    <s v="02 JEFATURA DE GABINETE"/>
    <s v="132 POLITICA INTERIOR"/>
    <s v="O APOYO A LA FUNCIÓN PÚBLICA Y AL MEJORAMIENTO DE LA GESTIÓN"/>
    <s v="02 APOYO A LA FUNCIÓN PUBLICA Y AL MEJORAMIENTO DE LA GESTIÓN"/>
    <m/>
    <m/>
    <s v="OPERACIÓN"/>
    <s v="3000 SERVICIOS GENERALES"/>
    <s v="3400 SERVICIOS FINANCIEROS, BANCARIOS Y COMERCIALES"/>
    <x v="31"/>
    <n v="3000"/>
    <n v="3000"/>
    <n v="3000"/>
    <n v="0"/>
    <n v="0"/>
    <n v="3"/>
    <s v="34"/>
  </r>
  <r>
    <n v="1364"/>
    <x v="1"/>
    <m/>
    <s v="DIRECCION DE PROYECTOS ESTRATEGICOS"/>
    <s v="PEZ"/>
    <s v="132 POLITICA INTERIOR"/>
    <s v="O APOYO A LA FUNCIÓN PÚBLICA Y AL MEJORAMIENTO DE LA GESTIÓN"/>
    <s v="02 APOYO A LA FUNCIÓN PUBLICA Y AL MEJORAMIENTO DE LA GESTIÓN"/>
    <m/>
    <m/>
    <s v="INCITY"/>
    <s v="3000 SERVICIOS GENERALES"/>
    <s v="3300 SERVICIOS PROFESIONALES, CIENTIFICOS, TECNICOS Y OTROS SERVICIOS"/>
    <x v="24"/>
    <n v="100000"/>
    <n v="100000"/>
    <n v="100000"/>
    <n v="0"/>
    <n v="0"/>
    <n v="3"/>
    <s v="33"/>
  </r>
  <r>
    <n v="1365"/>
    <x v="1"/>
    <m/>
    <s v="DIRECCION DE PROYECTOS ESTRATEGICOS"/>
    <s v="PEZ"/>
    <s v="132 POLITICA INTERIOR"/>
    <s v="O APOYO A LA FUNCIÓN PÚBLICA Y AL MEJORAMIENTO DE LA GESTIÓN"/>
    <s v="02 APOYO A LA FUNCIÓN PUBLICA Y AL MEJORAMIENTO DE LA GESTIÓN"/>
    <m/>
    <m/>
    <s v="COCINETAS, MAMPARAS"/>
    <s v="3000 SERVICIOS GENERALES"/>
    <s v="3500 SERVICIOS DE INSTALACION, REPARACION, MANTENIMIENTO Y CONSERVACION"/>
    <x v="32"/>
    <n v="85000"/>
    <n v="85000"/>
    <n v="8500"/>
    <n v="0"/>
    <n v="-76500"/>
    <n v="3"/>
    <s v="35"/>
  </r>
  <r>
    <n v="1366"/>
    <x v="1"/>
    <m/>
    <s v="DIRECCION DE PROYECTOS ESTRATEGICOS"/>
    <s v="PEZ"/>
    <s v="132 POLITICA INTERIOR"/>
    <s v="O APOYO A LA FUNCIÓN PÚBLICA Y AL MEJORAMIENTO DE LA GESTIÓN"/>
    <s v="02 APOYO A LA FUNCIÓN PUBLICA Y AL MEJORAMIENTO DE LA GESTIÓN"/>
    <m/>
    <m/>
    <s v="COMPUTADORAS, PANTALLAS, NOBREAKS"/>
    <s v="5000 BIENES MUEBLES, INMUEBLES E INTANGIBLES"/>
    <s v="5100 MOBILIARIO Y EQUIPO DE ADMINISTRACION"/>
    <x v="33"/>
    <n v="50000"/>
    <n v="50000"/>
    <n v="0"/>
    <n v="0"/>
    <n v="-50000"/>
    <n v="5"/>
    <s v="51"/>
  </r>
  <r>
    <n v="1367"/>
    <x v="1"/>
    <m/>
    <s v="DIRECCION DE PROYECTOS ESTRATEGICOS"/>
    <s v="PEZ"/>
    <s v="132 POLITICA INTERIOR"/>
    <s v="O APOYO A LA FUNCIÓN PÚBLICA Y AL MEJORAMIENTO DE LA GESTIÓN"/>
    <s v="02 APOYO A LA FUNCIÓN PUBLICA Y AL MEJORAMIENTO DE LA GESTIÓN"/>
    <m/>
    <m/>
    <s v="TINTA, PAPEL"/>
    <s v="2000 MATERIALES Y SUMINISTROS"/>
    <s v="2100 MATERIALES DE ADMINISTRACION, EMISION DE DOCUMENTOS Y ARTICULOS OFICIALES"/>
    <x v="34"/>
    <n v="10000"/>
    <n v="10000"/>
    <n v="10000"/>
    <n v="0"/>
    <n v="0"/>
    <n v="2"/>
    <s v="21"/>
  </r>
  <r>
    <n v="1368"/>
    <x v="1"/>
    <m/>
    <s v="DIRECCION DE PROYECTOS ESTRATEGICOS"/>
    <s v="PEZ"/>
    <s v="132 POLITICA INTERIOR"/>
    <s v="O APOYO A LA FUNCIÓN PÚBLICA Y AL MEJORAMIENTO DE LA GESTIÓN"/>
    <s v="02 APOYO A LA FUNCIÓN PUBLICA Y AL MEJORAMIENTO DE LA GESTIÓN"/>
    <m/>
    <m/>
    <s v="SOCIALIZACIÓN MERCADO DEL MAR"/>
    <s v="3000 SERVICIOS GENERALES"/>
    <s v="3300 SERVICIOS PROFESIONALES, CIENTIFICOS, TECNICOS Y OTROS SERVICIOS"/>
    <x v="35"/>
    <n v="100000"/>
    <n v="100000"/>
    <n v="100000"/>
    <n v="0"/>
    <n v="0"/>
    <n v="3"/>
    <s v="33"/>
  </r>
  <r>
    <n v="1369"/>
    <x v="1"/>
    <m/>
    <s v="DIRECCION DE PROYECTOS ESTRATEGICOS"/>
    <s v="PEZ"/>
    <s v="132 POLITICA INTERIOR"/>
    <s v="O APOYO A LA FUNCIÓN PÚBLICA Y AL MEJORAMIENTO DE LA GESTIÓN"/>
    <s v="02 APOYO A LA FUNCIÓN PUBLICA Y AL MEJORAMIENTO DE LA GESTIÓN"/>
    <m/>
    <m/>
    <s v="MOBILIARIO COMPLEMENTARIO 20 DE NOVIEMBRE"/>
    <s v="5000 BIENES MUEBLES, INMUEBLES E INTANGIBLES"/>
    <s v="5100 MOBILIARIO Y EQUIPO DE ADMINISTRACION"/>
    <x v="33"/>
    <n v="538996"/>
    <n v="538996"/>
    <n v="0"/>
    <n v="0"/>
    <n v="-538996"/>
    <n v="5"/>
    <s v="51"/>
  </r>
  <r>
    <n v="1370"/>
    <x v="1"/>
    <m/>
    <s v="DIRECCION DE PROYECTOS ESTRATEGICOS"/>
    <s v="PEZ"/>
    <s v="132 POLITICA INTERIOR"/>
    <s v="O APOYO A LA FUNCIÓN PÚBLICA Y AL MEJORAMIENTO DE LA GESTIÓN"/>
    <s v="02 APOYO A LA FUNCIÓN PUBLICA Y AL MEJORAMIENTO DE LA GESTIÓN"/>
    <m/>
    <m/>
    <s v="PLAN MAESTRO EL BAJÍO"/>
    <s v="3000 SERVICIOS GENERALES"/>
    <s v="3300 SERVICIOS PROFESIONALES, CIENTIFICOS, TECNICOS Y OTROS SERVICIOS"/>
    <x v="24"/>
    <n v="600000"/>
    <n v="600000"/>
    <n v="600000"/>
    <n v="0"/>
    <n v="0"/>
    <n v="3"/>
    <s v="33"/>
  </r>
  <r>
    <n v="1371"/>
    <x v="1"/>
    <m/>
    <s v="DIRECCION DE PROYECTOS ESTRATEGICOS"/>
    <s v="PEZ"/>
    <s v="132 POLITICA INTERIOR"/>
    <s v="O APOYO A LA FUNCIÓN PÚBLICA Y AL MEJORAMIENTO DE LA GESTIÓN"/>
    <s v="02 APOYO A LA FUNCIÓN PUBLICA Y AL MEJORAMIENTO DE LA GESTIÓN"/>
    <m/>
    <m/>
    <s v="DONATIVO CÍRCULO DE AMIGOS"/>
    <s v="4000 TRANSFERENCIAS, ASIGNACIONES, SUBSIDIOS Y OTRAS AYUDAS"/>
    <s v="4800 DONATIVOS"/>
    <x v="36"/>
    <n v="30000"/>
    <n v="30000"/>
    <n v="30000"/>
    <n v="0"/>
    <n v="0"/>
    <n v="4"/>
    <s v="48"/>
  </r>
  <r>
    <n v="1372"/>
    <x v="1"/>
    <m/>
    <s v="DIRECCION DE PROYECTOS ESTRATEGICOS"/>
    <s v="PEZ"/>
    <s v="132 POLITICA INTERIOR"/>
    <s v="O APOYO A LA FUNCIÓN PÚBLICA Y AL MEJORAMIENTO DE LA GESTIÓN"/>
    <s v="02 APOYO A LA FUNCIÓN PUBLICA Y AL MEJORAMIENTO DE LA GESTIÓN"/>
    <m/>
    <m/>
    <s v="ESTACIONAMIENTO CISZ"/>
    <s v="3000 SERVICIOS GENERALES"/>
    <s v="3300 SERVICIOS PROFESIONALES, CIENTIFICOS, TECNICOS Y OTROS SERVICIOS"/>
    <x v="24"/>
    <n v="1000000"/>
    <n v="1000000"/>
    <n v="1000000"/>
    <n v="0"/>
    <n v="0"/>
    <n v="3"/>
    <s v="33"/>
  </r>
  <r>
    <n v="1373"/>
    <x v="1"/>
    <m/>
    <s v="DIRECCION DE PROYECTOS ESTRATEGICOS"/>
    <s v="PEZ"/>
    <s v="132 POLITICA INTERIOR"/>
    <s v="O APOYO A LA FUNCIÓN PÚBLICA Y AL MEJORAMIENTO DE LA GESTIÓN"/>
    <s v="02 APOYO A LA FUNCIÓN PUBLICA Y AL MEJORAMIENTO DE LA GESTIÓN"/>
    <m/>
    <m/>
    <s v="EDIFICIO PLAZA ARCOS"/>
    <s v="3000 SERVICIOS GENERALES"/>
    <s v="3300 SERVICIOS PROFESIONALES, CIENTIFICOS, TECNICOS Y OTROS SERVICIOS"/>
    <x v="24"/>
    <n v="1500000"/>
    <n v="1500000"/>
    <n v="1500000"/>
    <n v="0"/>
    <n v="0"/>
    <n v="3"/>
    <s v="33"/>
  </r>
  <r>
    <n v="1374"/>
    <x v="1"/>
    <m/>
    <s v="DIRECCION DE PROYECTOS ESTRATEGICOS"/>
    <s v="PEZ"/>
    <s v="132 POLITICA INTERIOR"/>
    <s v="O APOYO A LA FUNCIÓN PÚBLICA Y AL MEJORAMIENTO DE LA GESTIÓN"/>
    <s v="02 APOYO A LA FUNCIÓN PUBLICA Y AL MEJORAMIENTO DE LA GESTIÓN"/>
    <m/>
    <m/>
    <s v="ENLAZAR ZAPOPAN"/>
    <s v="3000 SERVICIOS GENERALES"/>
    <s v="3300 SERVICIOS PROFESIONALES, CIENTIFICOS, TECNICOS Y OTROS SERVICIOS"/>
    <x v="24"/>
    <n v="200000"/>
    <n v="200000"/>
    <n v="200000"/>
    <n v="0"/>
    <n v="0"/>
    <n v="3"/>
    <s v="33"/>
  </r>
  <r>
    <n v="1375"/>
    <x v="1"/>
    <m/>
    <s v="DIRECCION DE PROYECTOS ESTRATEGICOS"/>
    <s v="PEZ"/>
    <s v="132 POLITICA INTERIOR"/>
    <s v="O APOYO A LA FUNCIÓN PÚBLICA Y AL MEJORAMIENTO DE LA GESTIÓN"/>
    <s v="02 APOYO A LA FUNCIÓN PUBLICA Y AL MEJORAMIENTO DE LA GESTIÓN"/>
    <m/>
    <m/>
    <s v="MÓDULOS DE SERVICIOS BÁSICOS"/>
    <s v="3000 SERVICIOS GENERALES"/>
    <s v="3300 SERVICIOS PROFESIONALES, CIENTIFICOS, TECNICOS Y OTROS SERVICIOS"/>
    <x v="24"/>
    <n v="200000"/>
    <n v="200000"/>
    <n v="200000"/>
    <n v="0"/>
    <n v="0"/>
    <n v="3"/>
    <s v="33"/>
  </r>
  <r>
    <n v="1376"/>
    <x v="1"/>
    <m/>
    <s v="DIRECCION DE PROYECTOS ESTRATEGICOS"/>
    <s v="PEZ"/>
    <s v="132 POLITICA INTERIOR"/>
    <s v="O APOYO A LA FUNCIÓN PÚBLICA Y AL MEJORAMIENTO DE LA GESTIÓN"/>
    <s v="02 APOYO A LA FUNCIÓN PUBLICA Y AL MEJORAMIENTO DE LA GESTIÓN"/>
    <m/>
    <m/>
    <s v="MODELO DE OPERACIÓN POLICIA"/>
    <s v="3000 SERVICIOS GENERALES"/>
    <s v="3300 SERVICIOS PROFESIONALES, CIENTIFICOS, TECNICOS Y OTROS SERVICIOS"/>
    <x v="24"/>
    <n v="500000"/>
    <n v="500000"/>
    <n v="500000"/>
    <n v="0"/>
    <n v="0"/>
    <n v="3"/>
    <s v="33"/>
  </r>
  <r>
    <n v="1377"/>
    <x v="1"/>
    <m/>
    <s v="DIRECCION DE PROYECTOS ESTRATEGICOS"/>
    <s v="PEZ"/>
    <s v="132 POLITICA INTERIOR"/>
    <s v="O APOYO A LA FUNCIÓN PÚBLICA Y AL MEJORAMIENTO DE LA GESTIÓN"/>
    <s v="02 APOYO A LA FUNCIÓN PUBLICA Y AL MEJORAMIENTO DE LA GESTIÓN"/>
    <m/>
    <m/>
    <s v="MODELO DE OPERACIÓN P. CIVIL"/>
    <s v="3000 SERVICIOS GENERALES"/>
    <s v="3300 SERVICIOS PROFESIONALES, CIENTIFICOS, TECNICOS Y OTROS SERVICIOS"/>
    <x v="24"/>
    <n v="500000"/>
    <n v="500000"/>
    <n v="500000"/>
    <n v="0"/>
    <n v="0"/>
    <n v="3"/>
    <s v="33"/>
  </r>
  <r>
    <n v="2"/>
    <x v="0"/>
    <m/>
    <s v="DIRECCION DE TRANSPARENCIA Y BUENAS PRACTICAS"/>
    <s v="TRANSPARENCIA"/>
    <s v="184 ACCESO A LA INFORMACION PUBLICA GUBERNAMENTAL"/>
    <s v="O APOYO A LA FUNCIÓN PÚBLICA Y AL MEJORAMIENTO DE LA GESTIÓN"/>
    <s v="03 TRANSPARENCIA"/>
    <m/>
    <m/>
    <s v="Adquisición de papelería para operación diaria"/>
    <s v="2000 MATERIALES Y SUMINISTROS"/>
    <s v="2100 MATERIALES DE ADMINISTRACION, EMISION DE DOCUMENTOS Y ARTICULOS OFICIALES"/>
    <x v="0"/>
    <n v="50000"/>
    <n v="50000"/>
    <n v="20000"/>
    <n v="0"/>
    <n v="-30000"/>
    <n v="2"/>
    <s v="21"/>
  </r>
  <r>
    <n v="441"/>
    <x v="2"/>
    <m/>
    <s v="COMISARIA GENERAL DE SEGURIDAD PUBLICA"/>
    <s v="03 COMISARÍA"/>
    <s v="171 POLICIA"/>
    <s v="E PRESTACIÓN DE SERVICIOS PÚBLICOS"/>
    <s v="04 SEGURIDAD PÚBLICA"/>
    <m/>
    <m/>
    <s v="POLIZA DE SEGUROS DE GASTOS MEDICOS MAYORES POLICIAS"/>
    <s v="1000 SERVICIOS PERSONALES"/>
    <s v="1400 SEGURIDAD SOCIAL"/>
    <x v="37"/>
    <n v="15936000"/>
    <n v="0"/>
    <n v="0"/>
    <n v="-15936000"/>
    <n v="-15936000"/>
    <n v="1"/>
    <s v="14"/>
  </r>
  <r>
    <n v="442"/>
    <x v="2"/>
    <m/>
    <s v="COMISARIA GENERAL DE SEGURIDAD PUBLICA"/>
    <s v="03 COMISARÍA"/>
    <s v="171 POLICIA"/>
    <s v="E PRESTACIÓN DE SERVICIOS PÚBLICOS"/>
    <s v="04 SEGURIDAD PÚBLICA"/>
    <m/>
    <m/>
    <s v="ARTÍCULOS DE PAPELERÍA, CAJAS DE ARCHIVO PARA ARCHIVO "/>
    <s v="2000 MATERIALES Y SUMINISTROS"/>
    <s v="2100 MATERIALES DE ADMINISTRACION, EMISION DE DOCUMENTOS Y ARTICULOS OFICIALES"/>
    <x v="0"/>
    <n v="882000"/>
    <n v="882000"/>
    <n v="882000"/>
    <n v="0"/>
    <n v="0"/>
    <n v="2"/>
    <s v="21"/>
  </r>
  <r>
    <n v="443"/>
    <x v="2"/>
    <m/>
    <s v="COMISARIA GENERAL DE SEGURIDAD PUBLICA"/>
    <s v="03 COMISARÍA"/>
    <s v="171 POLICIA"/>
    <s v="E PRESTACIÓN DE SERVICIOS PÚBLICOS"/>
    <s v="04 SEGURIDAD PÚBLICA"/>
    <m/>
    <m/>
    <s v="DISCOS COMPACTOS CD Y DVD"/>
    <s v="2000 MATERIALES Y SUMINISTROS"/>
    <s v="2100 MATERIALES DE ADMINISTRACION, EMISION DE DOCUMENTOS Y ARTICULOS OFICIALES"/>
    <x v="1"/>
    <n v="18000"/>
    <n v="18000"/>
    <n v="3600"/>
    <n v="0"/>
    <n v="-14400"/>
    <n v="2"/>
    <s v="21"/>
  </r>
  <r>
    <n v="444"/>
    <x v="2"/>
    <m/>
    <s v="COMISARIA GENERAL DE SEGURIDAD PUBLICA"/>
    <s v="03 COMISARÍA"/>
    <s v="171 POLICIA"/>
    <s v="E PRESTACIÓN DE SERVICIOS PÚBLICOS"/>
    <s v="04 SEGURIDAD PÚBLICA"/>
    <m/>
    <m/>
    <s v="CINTA DE ACORDONAR, FORMATOS IPH, IMPRESOS "/>
    <s v="2000 MATERIALES Y SUMINISTROS"/>
    <s v="2100 MATERIALES DE ADMINISTRACION, EMISION DE DOCUMENTOS Y ARTICULOS OFICIALES"/>
    <x v="11"/>
    <n v="560000"/>
    <n v="560000"/>
    <n v="168000"/>
    <n v="0"/>
    <n v="-392000"/>
    <n v="2"/>
    <s v="21"/>
  </r>
  <r>
    <n v="445"/>
    <x v="2"/>
    <m/>
    <s v="COMISARIA GENERAL DE SEGURIDAD PUBLICA"/>
    <s v="03 COMISARÍA"/>
    <s v="171 POLICIA"/>
    <s v="E PRESTACIÓN DE SERVICIOS PÚBLICOS"/>
    <s v="04 SEGURIDAD PÚBLICA"/>
    <m/>
    <m/>
    <s v="MATERIAL DE LIMPIEZA C5"/>
    <s v="2000 MATERIALES Y SUMINISTROS"/>
    <s v="2100 MATERIALES DE ADMINISTRACION, EMISION DE DOCUMENTOS Y ARTICULOS OFICIALES"/>
    <x v="38"/>
    <n v="781000"/>
    <n v="781000"/>
    <n v="312400"/>
    <n v="0"/>
    <n v="-468600"/>
    <n v="2"/>
    <s v="21"/>
  </r>
  <r>
    <n v="446"/>
    <x v="2"/>
    <m/>
    <s v="COMISARIA GENERAL DE SEGURIDAD PUBLICA"/>
    <s v="03 COMISARÍA"/>
    <s v="171 POLICIA"/>
    <s v="E PRESTACIÓN DE SERVICIOS PÚBLICOS"/>
    <s v="04 SEGURIDAD PÚBLICA"/>
    <m/>
    <m/>
    <s v="JUEGO DE GOLPES Y BAQUETAS  (Banda de guerra)"/>
    <s v="2000 MATERIALES Y SUMINISTROS"/>
    <s v="2100 MATERIALES DE ADMINISTRACION, EMISION DE DOCUMENTOS Y ARTICULOS OFICIALES"/>
    <x v="39"/>
    <n v="10000"/>
    <n v="10000"/>
    <n v="10000"/>
    <n v="0"/>
    <n v="0"/>
    <n v="2"/>
    <s v="21"/>
  </r>
  <r>
    <n v="447"/>
    <x v="2"/>
    <m/>
    <s v="COMISARIA GENERAL DE SEGURIDAD PUBLICA"/>
    <s v="03 COMISARÍA"/>
    <s v="171 POLICIA"/>
    <s v="E PRESTACIÓN DE SERVICIOS PÚBLICOS"/>
    <s v="04 SEGURIDAD PÚBLICA"/>
    <m/>
    <m/>
    <s v="ALIMENTO PARA PERROS Y CABALLOS"/>
    <s v="2000 MATERIALES Y SUMINISTROS"/>
    <s v="2200 ALIMENTOS Y UTENSILIOS"/>
    <x v="40"/>
    <n v="2500000"/>
    <n v="2500000"/>
    <n v="2000000"/>
    <n v="0"/>
    <n v="-500000"/>
    <n v="2"/>
    <s v="22"/>
  </r>
  <r>
    <n v="448"/>
    <x v="2"/>
    <m/>
    <s v="COMISARIA GENERAL DE SEGURIDAD PUBLICA"/>
    <s v="03 COMISARÍA"/>
    <s v="171 POLICIA"/>
    <s v="E PRESTACIÓN DE SERVICIOS PÚBLICOS"/>
    <s v="04 SEGURIDAD PÚBLICA"/>
    <m/>
    <m/>
    <s v="ARENA, GRAVA, LADRILLOS"/>
    <s v="2000 MATERIALES Y SUMINISTROS"/>
    <s v="2400 MATERIALES Y ARTICULOS DE CONSTRUCCION Y DE REPARACION"/>
    <x v="41"/>
    <n v="27000"/>
    <n v="27000"/>
    <n v="5400"/>
    <n v="0"/>
    <n v="-21600"/>
    <n v="2"/>
    <s v="24"/>
  </r>
  <r>
    <n v="449"/>
    <x v="2"/>
    <m/>
    <s v="COMISARIA GENERAL DE SEGURIDAD PUBLICA"/>
    <s v="03 COMISARÍA"/>
    <s v="171 POLICIA"/>
    <s v="E PRESTACIÓN DE SERVICIOS PÚBLICOS"/>
    <s v="04 SEGURIDAD PÚBLICA"/>
    <m/>
    <m/>
    <s v="CEMENTO GRIS Y BLANCO "/>
    <s v="2000 MATERIALES Y SUMINISTROS"/>
    <s v="2400 MATERIALES Y ARTICULOS DE CONSTRUCCION Y DE REPARACION"/>
    <x v="42"/>
    <n v="7000"/>
    <n v="7000"/>
    <n v="7000"/>
    <n v="0"/>
    <n v="0"/>
    <n v="2"/>
    <s v="24"/>
  </r>
  <r>
    <n v="450"/>
    <x v="2"/>
    <m/>
    <s v="COMISARIA GENERAL DE SEGURIDAD PUBLICA"/>
    <s v="03 COMISARÍA"/>
    <s v="171 POLICIA"/>
    <s v="E PRESTACIÓN DE SERVICIOS PÚBLICOS"/>
    <s v="04 SEGURIDAD PÚBLICA"/>
    <m/>
    <m/>
    <s v="CAL Y YESO"/>
    <s v="2000 MATERIALES Y SUMINISTROS"/>
    <s v="2400 MATERIALES Y ARTICULOS DE CONSTRUCCION Y DE REPARACION"/>
    <x v="43"/>
    <n v="5000"/>
    <n v="5000"/>
    <n v="5000"/>
    <n v="0"/>
    <n v="0"/>
    <n v="2"/>
    <s v="24"/>
  </r>
  <r>
    <n v="451"/>
    <x v="2"/>
    <m/>
    <s v="COMISARIA GENERAL DE SEGURIDAD PUBLICA"/>
    <s v="03 COMISARÍA"/>
    <s v="171 POLICIA"/>
    <s v="E PRESTACIÓN DE SERVICIOS PÚBLICOS"/>
    <s v="04 SEGURIDAD PÚBLICA"/>
    <m/>
    <m/>
    <s v="MADERA"/>
    <s v="2000 MATERIALES Y SUMINISTROS"/>
    <s v="2400 MATERIALES Y ARTICULOS DE CONSTRUCCION Y DE REPARACION"/>
    <x v="44"/>
    <n v="3000"/>
    <n v="3000"/>
    <n v="3000"/>
    <n v="0"/>
    <n v="0"/>
    <n v="2"/>
    <s v="24"/>
  </r>
  <r>
    <n v="452"/>
    <x v="2"/>
    <m/>
    <s v="COMISARIA GENERAL DE SEGURIDAD PUBLICA"/>
    <s v="03 COMISARÍA"/>
    <s v="171 POLICIA"/>
    <s v="E PRESTACIÓN DE SERVICIOS PÚBLICOS"/>
    <s v="04 SEGURIDAD PÚBLICA"/>
    <m/>
    <m/>
    <s v="VIDRIO (NO REEMPLAZO DE PUERTAS DE VIDRIO)"/>
    <s v="2000 MATERIALES Y SUMINISTROS"/>
    <s v="2400 MATERIALES Y ARTICULOS DE CONSTRUCCION Y DE REPARACION"/>
    <x v="45"/>
    <n v="4000"/>
    <n v="4000"/>
    <n v="4000"/>
    <n v="0"/>
    <n v="0"/>
    <n v="2"/>
    <s v="24"/>
  </r>
  <r>
    <n v="453"/>
    <x v="2"/>
    <m/>
    <s v="COMISARIA GENERAL DE SEGURIDAD PUBLICA"/>
    <s v="03 COMISARÍA"/>
    <s v="171 POLICIA"/>
    <s v="E PRESTACIÓN DE SERVICIOS PÚBLICOS"/>
    <s v="04 SEGURIDAD PÚBLICA"/>
    <m/>
    <m/>
    <s v="CABLE, APAGADORES, CONECTORES, LAMPARAS"/>
    <s v="2000 MATERIALES Y SUMINISTROS"/>
    <s v="2400 MATERIALES Y ARTICULOS DE CONSTRUCCION Y DE REPARACION"/>
    <x v="3"/>
    <n v="120000"/>
    <n v="120000"/>
    <n v="24000"/>
    <n v="0"/>
    <n v="-96000"/>
    <n v="2"/>
    <s v="24"/>
  </r>
  <r>
    <n v="454"/>
    <x v="2"/>
    <m/>
    <s v="COMISARIA GENERAL DE SEGURIDAD PUBLICA"/>
    <s v="03 COMISARÍA"/>
    <s v="171 POLICIA"/>
    <s v="E PRESTACIÓN DE SERVICIOS PÚBLICOS"/>
    <s v="04 SEGURIDAD PÚBLICA"/>
    <m/>
    <m/>
    <s v="CLAVOS TORNILLOS "/>
    <s v="2000 MATERIALES Y SUMINISTROS"/>
    <s v="2400 MATERIALES Y ARTICULOS DE CONSTRUCCION Y DE REPARACION"/>
    <x v="13"/>
    <n v="35000"/>
    <n v="35000"/>
    <n v="7000"/>
    <n v="0"/>
    <n v="-28000"/>
    <n v="2"/>
    <s v="24"/>
  </r>
  <r>
    <n v="455"/>
    <x v="2"/>
    <m/>
    <s v="COMISARIA GENERAL DE SEGURIDAD PUBLICA"/>
    <s v="03 COMISARÍA"/>
    <s v="171 POLICIA"/>
    <s v="E PRESTACIÓN DE SERVICIOS PÚBLICOS"/>
    <s v="04 SEGURIDAD PÚBLICA"/>
    <m/>
    <m/>
    <s v="PINTURA, ESMALTES THINNER"/>
    <s v="2000 MATERIALES Y SUMINISTROS"/>
    <s v="2400 MATERIALES Y ARTICULOS DE CONSTRUCCION Y DE REPARACION"/>
    <x v="14"/>
    <n v="171000"/>
    <n v="171000"/>
    <n v="17100"/>
    <n v="0"/>
    <n v="-153900"/>
    <n v="2"/>
    <s v="24"/>
  </r>
  <r>
    <n v="456"/>
    <x v="2"/>
    <m/>
    <s v="COMISARIA GENERAL DE SEGURIDAD PUBLICA"/>
    <s v="03 COMISARÍA"/>
    <s v="171 POLICIA"/>
    <s v="E PRESTACIÓN DE SERVICIOS PÚBLICOS"/>
    <s v="04 SEGURIDAD PÚBLICA"/>
    <m/>
    <m/>
    <s v="MEDICAMENTO PARA HUMANOS Y ANIMALES"/>
    <s v="2000 MATERIALES Y SUMINISTROS"/>
    <s v="2500 PRODUCTOS QUIMICOS, FARMACEUTICOS Y DE LABORATORIO"/>
    <x v="46"/>
    <n v="576000"/>
    <n v="576000"/>
    <n v="172800"/>
    <n v="0"/>
    <n v="-403200"/>
    <n v="2"/>
    <s v="25"/>
  </r>
  <r>
    <n v="457"/>
    <x v="2"/>
    <m/>
    <s v="COMISARIA GENERAL DE SEGURIDAD PUBLICA"/>
    <s v="03 COMISARÍA"/>
    <s v="171 POLICIA"/>
    <s v="E PRESTACIÓN DE SERVICIOS PÚBLICOS"/>
    <s v="04 SEGURIDAD PÚBLICA"/>
    <m/>
    <m/>
    <s v="MATERIALES DE CURACIÓN PARA HUMANOS Y ANIMALES Y PROYECTOS ESPECIALES "/>
    <s v="2000 MATERIALES Y SUMINISTROS"/>
    <s v="2500 PRODUCTOS QUIMICOS, FARMACEUTICOS Y DE LABORATORIO"/>
    <x v="47"/>
    <n v="180000"/>
    <n v="180000"/>
    <n v="90000"/>
    <n v="0"/>
    <n v="-90000"/>
    <n v="2"/>
    <s v="25"/>
  </r>
  <r>
    <n v="458"/>
    <x v="2"/>
    <m/>
    <s v="COMISARIA GENERAL DE SEGURIDAD PUBLICA"/>
    <s v="03 COMISARÍA"/>
    <s v="171 POLICIA"/>
    <s v="E PRESTACIÓN DE SERVICIOS PÚBLICOS"/>
    <s v="04 SEGURIDAD PÚBLICA"/>
    <m/>
    <m/>
    <s v="MATERIALES PARA DACTILOSCOPÍA  (UPCP)"/>
    <s v="2000 MATERIALES Y SUMINISTROS"/>
    <s v="2500 PRODUCTOS QUIMICOS, FARMACEUTICOS Y DE LABORATORIO"/>
    <x v="48"/>
    <n v="170000"/>
    <n v="170000"/>
    <n v="170000"/>
    <n v="0"/>
    <n v="0"/>
    <n v="2"/>
    <s v="25"/>
  </r>
  <r>
    <n v="459"/>
    <x v="2"/>
    <m/>
    <s v="COMISARIA GENERAL DE SEGURIDAD PUBLICA"/>
    <s v="03 COMISARÍA"/>
    <s v="171 POLICIA"/>
    <s v="E PRESTACIÓN DE SERVICIOS PÚBLICOS"/>
    <s v="04 SEGURIDAD PÚBLICA"/>
    <m/>
    <m/>
    <s v="TUBOS PVC"/>
    <s v="2000 MATERIALES Y SUMINISTROS"/>
    <s v="2500 PRODUCTOS QUIMICOS, FARMACEUTICOS Y DE LABORATORIO"/>
    <x v="49"/>
    <n v="30000"/>
    <n v="30000"/>
    <n v="6000"/>
    <n v="0"/>
    <n v="-24000"/>
    <n v="2"/>
    <s v="25"/>
  </r>
  <r>
    <n v="460"/>
    <x v="2"/>
    <m/>
    <s v="COMISARIA GENERAL DE SEGURIDAD PUBLICA"/>
    <s v="03 COMISARÍA"/>
    <s v="171 POLICIA"/>
    <s v="E PRESTACIÓN DE SERVICIOS PÚBLICOS"/>
    <s v="04 SEGURIDAD PÚBLICA"/>
    <m/>
    <m/>
    <s v="TURBOSINA Y LUBRICANTES"/>
    <s v="2000 MATERIALES Y SUMINISTROS"/>
    <s v="2600 COMBUSTIBLES, LUBRICANTES Y ADITIVOS"/>
    <x v="50"/>
    <n v="886000"/>
    <n v="886000"/>
    <n v="265800"/>
    <n v="0"/>
    <n v="-620200"/>
    <n v="2"/>
    <s v="26"/>
  </r>
  <r>
    <n v="461"/>
    <x v="2"/>
    <m/>
    <s v="COMISARIA GENERAL DE SEGURIDAD PUBLICA"/>
    <s v="03 COMISARÍA"/>
    <s v="171 POLICIA"/>
    <s v="E PRESTACIÓN DE SERVICIOS PÚBLICOS"/>
    <s v="04 SEGURIDAD PÚBLICA"/>
    <m/>
    <m/>
    <s v="PRENDAS DE PROTECCIÓN, TRAJES DE AJITACIÓN (CANINOS)"/>
    <s v="2000 MATERIALES Y SUMINISTROS"/>
    <s v="2700 VESTUARIO, BLANCOS, PRENDAS DE PROTECCION Y ARTICULOS DEPORTIVOS"/>
    <x v="51"/>
    <n v="180000"/>
    <n v="180000"/>
    <n v="18000"/>
    <n v="0"/>
    <n v="-162000"/>
    <n v="2"/>
    <s v="27"/>
  </r>
  <r>
    <n v="462"/>
    <x v="2"/>
    <m/>
    <s v="COMISARIA GENERAL DE SEGURIDAD PUBLICA"/>
    <s v="03 COMISARÍA"/>
    <s v="171 POLICIA"/>
    <s v="E PRESTACIÓN DE SERVICIOS PÚBLICOS"/>
    <s v="04 SEGURIDAD PÚBLICA"/>
    <m/>
    <m/>
    <s v="ARTÍCULOS DEPORTIVOS/ MUJER SEGURA"/>
    <s v="2000 MATERIALES Y SUMINISTROS"/>
    <s v="2700 VESTUARIO, BLANCOS, PRENDAS DE PROTECCION Y ARTICULOS DEPORTIVOS"/>
    <x v="52"/>
    <n v="101000"/>
    <n v="101000"/>
    <n v="10100"/>
    <n v="0"/>
    <n v="-90900"/>
    <n v="2"/>
    <s v="27"/>
  </r>
  <r>
    <n v="463"/>
    <x v="2"/>
    <m/>
    <s v="COMISARIA GENERAL DE SEGURIDAD PUBLICA"/>
    <s v="03 COMISARÍA"/>
    <s v="171 POLICIA"/>
    <s v="E PRESTACIÓN DE SERVICIOS PÚBLICOS"/>
    <s v="04 SEGURIDAD PÚBLICA"/>
    <m/>
    <m/>
    <s v="CASCOS DE CICLOS Y ACCESORIOS PARA BICIS Y PARA LA PROPIA ACTIVIDAD "/>
    <s v="2000 MATERIALES Y SUMINISTROS"/>
    <s v="2800 MATERIALES Y SUMINISTROS PARA SEGURIDAD"/>
    <x v="53"/>
    <n v="500000"/>
    <n v="500000"/>
    <n v="500000"/>
    <n v="0"/>
    <n v="0"/>
    <n v="2"/>
    <s v="28"/>
  </r>
  <r>
    <n v="464"/>
    <x v="2"/>
    <m/>
    <s v="COMISARIA GENERAL DE SEGURIDAD PUBLICA"/>
    <s v="03 COMISARÍA"/>
    <s v="171 POLICIA"/>
    <s v="E PRESTACIÓN DE SERVICIOS PÚBLICOS"/>
    <s v="04 SEGURIDAD PÚBLICA"/>
    <m/>
    <m/>
    <s v="HERRAMIENTAS Y ACCESORISO DE ENTRENAMIENTO PARA PERROS"/>
    <s v="2000 MATERIALES Y SUMINISTROS"/>
    <s v="2900 HERRAMIENTAS, REFACCIONES Y ACCESORIOS MENORES"/>
    <x v="54"/>
    <n v="187000"/>
    <n v="187000"/>
    <n v="18700"/>
    <n v="0"/>
    <n v="-168300"/>
    <n v="2"/>
    <s v="29"/>
  </r>
  <r>
    <n v="465"/>
    <x v="2"/>
    <m/>
    <s v="COMISARIA GENERAL DE SEGURIDAD PUBLICA"/>
    <s v="03 COMISARÍA"/>
    <s v="171 POLICIA"/>
    <s v="E PRESTACIÓN DE SERVICIOS PÚBLICOS"/>
    <s v="04 SEGURIDAD PÚBLICA"/>
    <m/>
    <m/>
    <s v="CANDADOS CHAPAS, FERRETERÍA"/>
    <s v="2000 MATERIALES Y SUMINISTROS"/>
    <s v="2900 HERRAMIENTAS, REFACCIONES Y ACCESORIOS MENORES"/>
    <x v="4"/>
    <n v="47000"/>
    <n v="47000"/>
    <n v="14100"/>
    <n v="0"/>
    <n v="-32900"/>
    <n v="2"/>
    <s v="29"/>
  </r>
  <r>
    <n v="466"/>
    <x v="2"/>
    <m/>
    <s v="COMISARIA GENERAL DE SEGURIDAD PUBLICA"/>
    <s v="03 COMISARÍA"/>
    <s v="171 POLICIA"/>
    <s v="E PRESTACIÓN DE SERVICIOS PÚBLICOS"/>
    <s v="04 SEGURIDAD PÚBLICA"/>
    <m/>
    <m/>
    <s v="AROMAS PARA ENTRENAMIENTO DE PERROS/ANTENAS /BATERIAS"/>
    <s v="2000 MATERIALES Y SUMINISTROS"/>
    <s v="2900 HERRAMIENTAS, REFACCIONES Y ACCESORIOS MENORES"/>
    <x v="5"/>
    <n v="90000"/>
    <n v="90000"/>
    <n v="9000"/>
    <n v="0"/>
    <n v="-81000"/>
    <n v="2"/>
    <s v="29"/>
  </r>
  <r>
    <n v="467"/>
    <x v="2"/>
    <m/>
    <s v="COMISARIA GENERAL DE SEGURIDAD PUBLICA"/>
    <s v="03 COMISARÍA"/>
    <s v="171 POLICIA"/>
    <s v="E PRESTACIÓN DE SERVICIOS PÚBLICOS"/>
    <s v="04 SEGURIDAD PÚBLICA"/>
    <m/>
    <m/>
    <s v="DISCOS DUROS EXTERNOS "/>
    <s v="2000 MATERIALES Y SUMINISTROS"/>
    <s v="2900 HERRAMIENTAS, REFACCIONES Y ACCESORIOS MENORES"/>
    <x v="6"/>
    <n v="25000"/>
    <n v="25000"/>
    <n v="5000"/>
    <n v="0"/>
    <n v="-20000"/>
    <n v="2"/>
    <s v="29"/>
  </r>
  <r>
    <n v="468"/>
    <x v="2"/>
    <m/>
    <s v="COMISARIA GENERAL DE SEGURIDAD PUBLICA"/>
    <s v="03 COMISARÍA"/>
    <s v="171 POLICIA"/>
    <s v="E PRESTACIÓN DE SERVICIOS PÚBLICOS"/>
    <s v="04 SEGURIDAD PÚBLICA"/>
    <m/>
    <m/>
    <s v="HILO PARA DESBROZADORA"/>
    <s v="2000 MATERIALES Y SUMINISTROS"/>
    <s v="2900 HERRAMIENTAS, REFACCIONES Y ACCESORIOS MENORES"/>
    <x v="55"/>
    <n v="5000"/>
    <n v="5000"/>
    <n v="5000"/>
    <n v="0"/>
    <n v="0"/>
    <n v="2"/>
    <s v="29"/>
  </r>
  <r>
    <n v="469"/>
    <x v="2"/>
    <m/>
    <s v="COMISARIA GENERAL DE SEGURIDAD PUBLICA"/>
    <s v="03 COMISARÍA"/>
    <s v="171 POLICIA"/>
    <s v="E PRESTACIÓN DE SERVICIOS PÚBLICOS"/>
    <s v="04 SEGURIDAD PÚBLICA"/>
    <m/>
    <m/>
    <s v="SERVICIO DE GPS 130 MOTOS Y 400 PATRULLAS/ PULSOS DE VIDA"/>
    <s v="3000 SERVICIOS GENERALES"/>
    <s v="3100 SERVICIOS BASICOS"/>
    <x v="56"/>
    <n v="1908000"/>
    <n v="1908000"/>
    <n v="190800"/>
    <n v="0"/>
    <n v="-1717200"/>
    <n v="3"/>
    <s v="31"/>
  </r>
  <r>
    <n v="470"/>
    <x v="2"/>
    <m/>
    <s v="COMISARIA GENERAL DE SEGURIDAD PUBLICA"/>
    <s v="03 COMISARÍA"/>
    <s v="171 POLICIA"/>
    <s v="E PRESTACIÓN DE SERVICIOS PÚBLICOS"/>
    <s v="04 SEGURIDAD PÚBLICA"/>
    <m/>
    <m/>
    <s v="INSTALACIÓN DE INTERNET, SOLICITUD DE C5"/>
    <s v="3000 SERVICIOS GENERALES"/>
    <s v="3100 SERVICIOS BASICOS"/>
    <x v="57"/>
    <n v="950000"/>
    <n v="950000"/>
    <n v="950000"/>
    <n v="0"/>
    <n v="0"/>
    <n v="3"/>
    <s v="31"/>
  </r>
  <r>
    <n v="471"/>
    <x v="2"/>
    <m/>
    <s v="COMISARIA GENERAL DE SEGURIDAD PUBLICA"/>
    <s v="03 COMISARÍA"/>
    <s v="171 POLICIA"/>
    <s v="E PRESTACIÓN DE SERVICIOS PÚBLICOS"/>
    <s v="04 SEGURIDAD PÚBLICA"/>
    <m/>
    <m/>
    <s v="ENVÍO DE PAQUETERÍA "/>
    <s v="3000 SERVICIOS GENERALES"/>
    <s v="3100 SERVICIOS BASICOS"/>
    <x v="8"/>
    <n v="30000"/>
    <n v="30000"/>
    <n v="30000"/>
    <n v="0"/>
    <n v="0"/>
    <n v="3"/>
    <s v="31"/>
  </r>
  <r>
    <n v="472"/>
    <x v="2"/>
    <m/>
    <s v="COMISARIA GENERAL DE SEGURIDAD PUBLICA"/>
    <s v="03 COMISARÍA"/>
    <s v="171 POLICIA"/>
    <s v="E PRESTACIÓN DE SERVICIOS PÚBLICOS"/>
    <s v="04 SEGURIDAD PÚBLICA"/>
    <m/>
    <m/>
    <s v="CAPACITACIÓN DE ALTA ESPECIALIDAD"/>
    <s v="3000 SERVICIOS GENERALES"/>
    <s v="3300 SERVICIOS PROFESIONALES, CIENTIFICOS, TECNICOS Y OTROS SERVICIOS"/>
    <x v="58"/>
    <n v="1970000"/>
    <n v="1970000"/>
    <n v="985000"/>
    <n v="0"/>
    <n v="-985000"/>
    <n v="3"/>
    <s v="33"/>
  </r>
  <r>
    <n v="473"/>
    <x v="2"/>
    <m/>
    <s v="COMISARIA GENERAL DE SEGURIDAD PUBLICA"/>
    <s v="03 COMISARÍA"/>
    <s v="171 POLICIA"/>
    <s v="E PRESTACIÓN DE SERVICIOS PÚBLICOS"/>
    <s v="04 SEGURIDAD PÚBLICA"/>
    <m/>
    <m/>
    <s v="PRUEBAS TOXICOLOGICAS"/>
    <s v="3000 SERVICIOS GENERALES"/>
    <s v="3300 SERVICIOS PROFESIONALES, CIENTIFICOS, TECNICOS Y OTROS SERVICIOS"/>
    <x v="35"/>
    <n v="96000"/>
    <n v="96000"/>
    <n v="96000"/>
    <n v="0"/>
    <n v="0"/>
    <n v="3"/>
    <s v="33"/>
  </r>
  <r>
    <n v="474"/>
    <x v="2"/>
    <m/>
    <s v="COMISARIA GENERAL DE SEGURIDAD PUBLICA"/>
    <s v="03 COMISARÍA"/>
    <s v="171 POLICIA"/>
    <s v="E PRESTACIÓN DE SERVICIOS PÚBLICOS"/>
    <s v="04 SEGURIDAD PÚBLICA"/>
    <m/>
    <m/>
    <s v="TRIPTICOS, DIPTICOS, BANER´S, FOTOS "/>
    <s v="3000 SERVICIOS GENERALES"/>
    <s v="3300 SERVICIOS PROFESIONALES, CIENTIFICOS, TECNICOS Y OTROS SERVICIOS"/>
    <x v="23"/>
    <n v="60000"/>
    <n v="60000"/>
    <n v="6000"/>
    <n v="0"/>
    <n v="-54000"/>
    <n v="3"/>
    <s v="33"/>
  </r>
  <r>
    <n v="475"/>
    <x v="2"/>
    <m/>
    <s v="COMISARIA GENERAL DE SEGURIDAD PUBLICA"/>
    <s v="03 COMISARÍA"/>
    <s v="171 POLICIA"/>
    <s v="E PRESTACIÓN DE SERVICIOS PÚBLICOS"/>
    <s v="04 SEGURIDAD PÚBLICA"/>
    <m/>
    <m/>
    <s v="RENTA DE UN DRONE"/>
    <s v="3000 SERVICIOS GENERALES"/>
    <s v="3300 SERVICIOS PROFESIONALES, CIENTIFICOS, TECNICOS Y OTROS SERVICIOS"/>
    <x v="59"/>
    <n v="300000"/>
    <n v="300000"/>
    <n v="300000"/>
    <n v="0"/>
    <n v="0"/>
    <n v="3"/>
    <s v="33"/>
  </r>
  <r>
    <n v="476"/>
    <x v="2"/>
    <m/>
    <s v="COMISARIA GENERAL DE SEGURIDAD PUBLICA"/>
    <s v="03 COMISARÍA"/>
    <s v="171 POLICIA"/>
    <s v="E PRESTACIÓN DE SERVICIOS PÚBLICOS"/>
    <s v="04 SEGURIDAD PÚBLICA"/>
    <m/>
    <m/>
    <s v="COMPLEMENTO DE TURBOSINA"/>
    <s v="3000 SERVICIOS GENERALES"/>
    <s v="3400 SERVICIOS FINANCIEROS, BANCARIOS Y COMERCIALES"/>
    <x v="31"/>
    <n v="40000"/>
    <n v="40000"/>
    <n v="20000"/>
    <n v="0"/>
    <n v="-20000"/>
    <n v="3"/>
    <s v="34"/>
  </r>
  <r>
    <n v="477"/>
    <x v="2"/>
    <m/>
    <s v="COMISARIA GENERAL DE SEGURIDAD PUBLICA"/>
    <s v="03 COMISARÍA"/>
    <s v="171 POLICIA"/>
    <s v="E PRESTACIÓN DE SERVICIOS PÚBLICOS"/>
    <s v="04 SEGURIDAD PÚBLICA"/>
    <m/>
    <m/>
    <s v="RECARGA DE EXTINTORES VUELOS, VEHICULOS Y PROYECTO AUTORIZADO POR PROTECCION CIVIL Y BOMBEROS DE LOS 11 EDIFICIOS"/>
    <s v="3000 SERVICIOS GENERALES"/>
    <s v="3500 SERVICIOS DE INSTALACION, REPARACION, MANTENIMIENTO Y CONSERVACION"/>
    <x v="60"/>
    <n v="400000"/>
    <n v="400000"/>
    <n v="40000"/>
    <n v="0"/>
    <n v="-360000"/>
    <n v="3"/>
    <s v="35"/>
  </r>
  <r>
    <n v="478"/>
    <x v="2"/>
    <m/>
    <s v="COMISARIA GENERAL DE SEGURIDAD PUBLICA"/>
    <s v="03 COMISARÍA"/>
    <s v="171 POLICIA"/>
    <s v="E PRESTACIÓN DE SERVICIOS PÚBLICOS"/>
    <s v="04 SEGURIDAD PÚBLICA"/>
    <m/>
    <m/>
    <s v="MANTTO DEL HELICÓPTERO"/>
    <s v="3000 SERVICIOS GENERALES"/>
    <s v="3500 SERVICIOS DE INSTALACION, REPARACION, MANTENIMIENTO Y CONSERVACION"/>
    <x v="61"/>
    <n v="6700000"/>
    <n v="6700000"/>
    <n v="6700000"/>
    <n v="0"/>
    <n v="0"/>
    <n v="3"/>
    <s v="35"/>
  </r>
  <r>
    <n v="479"/>
    <x v="2"/>
    <m/>
    <s v="COMISARIA GENERAL DE SEGURIDAD PUBLICA"/>
    <s v="03 COMISARÍA"/>
    <s v="171 POLICIA"/>
    <s v="E PRESTACIÓN DE SERVICIOS PÚBLICOS"/>
    <s v="04 SEGURIDAD PÚBLICA"/>
    <m/>
    <m/>
    <s v="AVIÓN "/>
    <s v="3000 SERVICIOS GENERALES"/>
    <s v="3700 SERVICIOS DE TRASLADO Y VIATICOS"/>
    <x v="9"/>
    <n v="390000"/>
    <n v="390000"/>
    <n v="273000"/>
    <n v="0"/>
    <n v="-117000"/>
    <n v="3"/>
    <s v="37"/>
  </r>
  <r>
    <n v="480"/>
    <x v="2"/>
    <m/>
    <s v="COMISARIA GENERAL DE SEGURIDAD PUBLICA"/>
    <s v="03 COMISARÍA"/>
    <s v="171 POLICIA"/>
    <s v="E PRESTACIÓN DE SERVICIOS PÚBLICOS"/>
    <s v="04 SEGURIDAD PÚBLICA"/>
    <m/>
    <m/>
    <s v="TAXI"/>
    <s v="3000 SERVICIOS GENERALES"/>
    <s v="3700 SERVICIOS DE TRASLADO Y VIATICOS"/>
    <x v="62"/>
    <n v="85000"/>
    <n v="85000"/>
    <n v="25500"/>
    <n v="0"/>
    <n v="-59500"/>
    <n v="3"/>
    <s v="37"/>
  </r>
  <r>
    <n v="481"/>
    <x v="2"/>
    <m/>
    <s v="COMISARIA GENERAL DE SEGURIDAD PUBLICA"/>
    <s v="03 COMISARÍA"/>
    <s v="171 POLICIA"/>
    <s v="E PRESTACIÓN DE SERVICIOS PÚBLICOS"/>
    <s v="04 SEGURIDAD PÚBLICA"/>
    <m/>
    <m/>
    <s v="VIÁTICOS EN EL PAÍS"/>
    <s v="3000 SERVICIOS GENERALES"/>
    <s v="3700 SERVICIOS DE TRASLADO Y VIATICOS"/>
    <x v="10"/>
    <n v="300000"/>
    <n v="300000"/>
    <n v="150000"/>
    <n v="0"/>
    <n v="-150000"/>
    <n v="3"/>
    <s v="37"/>
  </r>
  <r>
    <n v="482"/>
    <x v="2"/>
    <m/>
    <s v="COMISARIA GENERAL DE SEGURIDAD PUBLICA"/>
    <s v="03 COMISARÍA"/>
    <s v="171 POLICIA"/>
    <s v="E PRESTACIÓN DE SERVICIOS PÚBLICOS"/>
    <s v="04 SEGURIDAD PÚBLICA"/>
    <m/>
    <m/>
    <s v="VIÁTICOS EN EL EXTRANJERO"/>
    <s v="3000 SERVICIOS GENERALES"/>
    <s v="3700 SERVICIOS DE TRASLADO Y VIATICOS"/>
    <x v="63"/>
    <n v="120000"/>
    <n v="120000"/>
    <n v="24000"/>
    <n v="0"/>
    <n v="-96000"/>
    <n v="3"/>
    <s v="37"/>
  </r>
  <r>
    <n v="483"/>
    <x v="2"/>
    <m/>
    <s v="COMISARIA GENERAL DE SEGURIDAD PUBLICA"/>
    <s v="03 COMISARÍA"/>
    <s v="171 POLICIA"/>
    <s v="E PRESTACIÓN DE SERVICIOS PÚBLICOS"/>
    <s v="04 SEGURIDAD PÚBLICA"/>
    <m/>
    <m/>
    <s v="EVENTOS REQUERIDOS POR RELACIONES PÚBLICAS"/>
    <s v="3000 SERVICIOS GENERALES"/>
    <s v="3800 SERVICIOS OFICIALES"/>
    <x v="22"/>
    <n v="286000"/>
    <n v="286000"/>
    <n v="0"/>
    <n v="0"/>
    <n v="-286000"/>
    <n v="3"/>
    <s v="38"/>
  </r>
  <r>
    <n v="484"/>
    <x v="2"/>
    <m/>
    <s v="COMISARIA GENERAL DE SEGURIDAD PUBLICA"/>
    <s v="03 COMISARÍA"/>
    <s v="171 POLICIA"/>
    <s v="E PRESTACIÓN DE SERVICIOS PÚBLICOS"/>
    <s v="04 SEGURIDAD PÚBLICA"/>
    <m/>
    <m/>
    <s v="COMPLEMENTO DE TURBOSINA"/>
    <s v="3000 SERVICIOS GENERALES"/>
    <s v="3900 OTROS SERVICIOS GENERALES"/>
    <x v="64"/>
    <n v="37000"/>
    <n v="37000"/>
    <n v="37000"/>
    <n v="0"/>
    <n v="0"/>
    <n v="3"/>
    <s v="39"/>
  </r>
  <r>
    <n v="485"/>
    <x v="2"/>
    <m/>
    <s v="COMISARIA GENERAL DE SEGURIDAD PUBLICA"/>
    <s v="03 COMISARÍA"/>
    <s v="171 POLICIA"/>
    <s v="E PRESTACIÓN DE SERVICIOS PÚBLICOS"/>
    <s v="04 SEGURIDAD PÚBLICA"/>
    <m/>
    <m/>
    <s v="MUEBLES DE OFICINA, SILLAS ,PROYECTO ALMACEN Y ARCHIVO CENTRAL"/>
    <s v="5000 BIENES MUEBLES, INMUEBLES E INTANGIBLES"/>
    <s v="5100 MOBILIARIO Y EQUIPO DE ADMINISTRACION"/>
    <x v="21"/>
    <n v="3000000"/>
    <n v="3000000"/>
    <n v="0"/>
    <n v="0"/>
    <n v="-3000000"/>
    <n v="5"/>
    <s v="51"/>
  </r>
  <r>
    <n v="486"/>
    <x v="2"/>
    <m/>
    <s v="COMISARIA GENERAL DE SEGURIDAD PUBLICA"/>
    <s v="03 COMISARÍA"/>
    <s v="171 POLICIA"/>
    <s v="E PRESTACIÓN DE SERVICIOS PÚBLICOS"/>
    <s v="04 SEGURIDAD PÚBLICA"/>
    <m/>
    <m/>
    <s v="ESTACIONES MÓVILES DE LIMPIEZA"/>
    <s v="5000 BIENES MUEBLES, INMUEBLES E INTANGIBLES"/>
    <s v="5100 MOBILIARIO Y EQUIPO DE ADMINISTRACION"/>
    <x v="19"/>
    <n v="230000"/>
    <n v="230000"/>
    <n v="0"/>
    <n v="0"/>
    <n v="-230000"/>
    <n v="5"/>
    <s v="51"/>
  </r>
  <r>
    <n v="487"/>
    <x v="2"/>
    <m/>
    <s v="COMISARIA GENERAL DE SEGURIDAD PUBLICA"/>
    <s v="03 COMISARÍA"/>
    <s v="171 POLICIA"/>
    <s v="E PRESTACIÓN DE SERVICIOS PÚBLICOS"/>
    <s v="04 SEGURIDAD PÚBLICA"/>
    <m/>
    <m/>
    <s v="COMPUTADORAS, IMPRESORAS, TABLETS/ ESCANER"/>
    <s v="5000 BIENES MUEBLES, INMUEBLES E INTANGIBLES"/>
    <s v="5100 MOBILIARIO Y EQUIPO DE ADMINISTRACION"/>
    <x v="33"/>
    <n v="6037000"/>
    <n v="6037000"/>
    <n v="0"/>
    <n v="0"/>
    <n v="-6037000"/>
    <n v="5"/>
    <s v="51"/>
  </r>
  <r>
    <n v="488"/>
    <x v="2"/>
    <m/>
    <s v="COMISARIA GENERAL DE SEGURIDAD PUBLICA"/>
    <s v="03 COMISARÍA"/>
    <s v="171 POLICIA"/>
    <s v="E PRESTACIÓN DE SERVICIOS PÚBLICOS"/>
    <s v="04 SEGURIDAD PÚBLICA"/>
    <m/>
    <m/>
    <s v="TRITURADORAS, ASPIRADORAS, PODIUM"/>
    <s v="5000 BIENES MUEBLES, INMUEBLES E INTANGIBLES"/>
    <s v="5100 MOBILIARIO Y EQUIPO DE ADMINISTRACION"/>
    <x v="20"/>
    <n v="322000"/>
    <n v="322000"/>
    <n v="0"/>
    <n v="0"/>
    <n v="-322000"/>
    <n v="5"/>
    <s v="51"/>
  </r>
  <r>
    <n v="489"/>
    <x v="2"/>
    <m/>
    <s v="COMISARIA GENERAL DE SEGURIDAD PUBLICA"/>
    <s v="03 COMISARÍA"/>
    <s v="171 POLICIA"/>
    <s v="E PRESTACIÓN DE SERVICIOS PÚBLICOS"/>
    <s v="04 SEGURIDAD PÚBLICA"/>
    <m/>
    <m/>
    <s v="CÁMARAS GO PRO"/>
    <s v="5000 BIENES MUEBLES, INMUEBLES E INTANGIBLES"/>
    <s v="5200 MOBILIARIO Y EQUIPO EDUCACIONAL Y RECREATIVO"/>
    <x v="30"/>
    <n v="73000"/>
    <n v="73000"/>
    <n v="0"/>
    <n v="0"/>
    <n v="-73000"/>
    <n v="5"/>
    <s v="52"/>
  </r>
  <r>
    <n v="490"/>
    <x v="2"/>
    <m/>
    <s v="COMISARIA GENERAL DE SEGURIDAD PUBLICA"/>
    <s v="03 COMISARÍA"/>
    <s v="171 POLICIA"/>
    <s v="E PRESTACIÓN DE SERVICIOS PÚBLICOS"/>
    <s v="04 SEGURIDAD PÚBLICA"/>
    <m/>
    <m/>
    <s v="TOLDOS REQUERIDOS POR RELACIONES PÚBLICAS"/>
    <s v="5000 BIENES MUEBLES, INMUEBLES E INTANGIBLES"/>
    <s v="5200 MOBILIARIO Y EQUIPO EDUCACIONAL Y RECREATIVO"/>
    <x v="65"/>
    <n v="69000"/>
    <n v="69000"/>
    <n v="0"/>
    <n v="0"/>
    <n v="-69000"/>
    <n v="5"/>
    <s v="52"/>
  </r>
  <r>
    <n v="491"/>
    <x v="2"/>
    <m/>
    <s v="COMISARIA GENERAL DE SEGURIDAD PUBLICA"/>
    <s v="03 COMISARÍA"/>
    <s v="171 POLICIA"/>
    <s v="E PRESTACIÓN DE SERVICIOS PÚBLICOS"/>
    <s v="04 SEGURIDAD PÚBLICA"/>
    <m/>
    <m/>
    <s v="SILLAS DE RUEDAS, CAMILLAS, BASCULAS DE PEDESTAL "/>
    <s v="5000 BIENES MUEBLES, INMUEBLES E INTANGIBLES"/>
    <s v="5300 EQUIPO E INSTRUMENTAL MEDICO Y DE LABORATORIO"/>
    <x v="66"/>
    <n v="358000"/>
    <n v="358000"/>
    <n v="0"/>
    <n v="0"/>
    <n v="-358000"/>
    <n v="5"/>
    <s v="53"/>
  </r>
  <r>
    <n v="492"/>
    <x v="2"/>
    <m/>
    <s v="COMISARIA GENERAL DE SEGURIDAD PUBLICA"/>
    <s v="03 COMISARÍA"/>
    <s v="171 POLICIA"/>
    <s v="E PRESTACIÓN DE SERVICIOS PÚBLICOS"/>
    <s v="04 SEGURIDAD PÚBLICA"/>
    <m/>
    <m/>
    <s v="JAULAS DE TRANSPORTE PARA PERROS"/>
    <s v="5000 BIENES MUEBLES, INMUEBLES E INTANGIBLES"/>
    <s v="5400 VEHICULOS Y EQUIPO DE TRANSPORTE"/>
    <x v="67"/>
    <n v="72000"/>
    <n v="72000"/>
    <n v="0"/>
    <n v="0"/>
    <n v="-72000"/>
    <n v="5"/>
    <s v="54"/>
  </r>
  <r>
    <n v="493"/>
    <x v="2"/>
    <m/>
    <s v="COMISARIA GENERAL DE SEGURIDAD PUBLICA"/>
    <s v="03 COMISARÍA"/>
    <s v="171 POLICIA"/>
    <s v="E PRESTACIÓN DE SERVICIOS PÚBLICOS"/>
    <s v="04 SEGURIDAD PÚBLICA"/>
    <m/>
    <m/>
    <s v="EQUIPO DE DESCENSO (VUELOS) /CHALECOS/ GPS/ CASCOS MOTOCICLISTA/ 400 ARMAS CORTAS"/>
    <s v="5000 BIENES MUEBLES, INMUEBLES E INTANGIBLES"/>
    <s v="5500 EQUIPO DE DEFENSA Y SEGURIDAD"/>
    <x v="68"/>
    <n v="9380000"/>
    <n v="9380000"/>
    <n v="0"/>
    <n v="0"/>
    <n v="-9380000"/>
    <n v="5"/>
    <s v="55"/>
  </r>
  <r>
    <n v="494"/>
    <x v="2"/>
    <m/>
    <s v="COMISARIA GENERAL DE SEGURIDAD PUBLICA"/>
    <s v="03 COMISARÍA"/>
    <s v="171 POLICIA"/>
    <s v="E PRESTACIÓN DE SERVICIOS PÚBLICOS"/>
    <s v="04 SEGURIDAD PÚBLICA"/>
    <m/>
    <m/>
    <s v="PODADORA (CANINOS)"/>
    <s v="5000 BIENES MUEBLES, INMUEBLES E INTANGIBLES"/>
    <s v="5600 MAQUINARIA, OTROS EQUIPOS Y HERRAMIENTAS"/>
    <x v="69"/>
    <n v="35600"/>
    <n v="35600"/>
    <n v="0"/>
    <n v="0"/>
    <n v="-35600"/>
    <n v="5"/>
    <s v="56"/>
  </r>
  <r>
    <n v="495"/>
    <x v="2"/>
    <m/>
    <s v="COMISARIA GENERAL DE SEGURIDAD PUBLICA"/>
    <s v="03 COMISARÍA"/>
    <s v="171 POLICIA"/>
    <s v="E PRESTACIÓN DE SERVICIOS PÚBLICOS"/>
    <s v="04 SEGURIDAD PÚBLICA"/>
    <m/>
    <m/>
    <s v="COMPRESORA"/>
    <s v="5000 BIENES MUEBLES, INMUEBLES E INTANGIBLES"/>
    <s v="5600 MAQUINARIA, OTROS EQUIPOS Y HERRAMIENTAS"/>
    <x v="70"/>
    <n v="28600"/>
    <n v="28600"/>
    <n v="0"/>
    <n v="0"/>
    <n v="-28600"/>
    <n v="5"/>
    <s v="56"/>
  </r>
  <r>
    <n v="496"/>
    <x v="2"/>
    <m/>
    <s v="COMISARIA GENERAL DE SEGURIDAD PUBLICA"/>
    <s v="03 COMISARÍA"/>
    <s v="171 POLICIA"/>
    <s v="E PRESTACIÓN DE SERVICIOS PÚBLICOS"/>
    <s v="04 SEGURIDAD PÚBLICA"/>
    <m/>
    <m/>
    <s v="ANDAMIOS"/>
    <s v="5000 BIENES MUEBLES, INMUEBLES E INTANGIBLES"/>
    <s v="5600 MAQUINARIA, OTROS EQUIPOS Y HERRAMIENTAS"/>
    <x v="71"/>
    <n v="44000"/>
    <n v="44000"/>
    <n v="0"/>
    <n v="0"/>
    <n v="-44000"/>
    <n v="5"/>
    <s v="56"/>
  </r>
  <r>
    <n v="497"/>
    <x v="2"/>
    <m/>
    <s v="COMISARIA GENERAL DE SEGURIDAD PUBLICA"/>
    <s v="03 COMISARÍA"/>
    <s v="171 POLICIA"/>
    <s v="E PRESTACIÓN DE SERVICIOS PÚBLICOS"/>
    <s v="04 SEGURIDAD PÚBLICA"/>
    <m/>
    <m/>
    <s v="VENTILADORES"/>
    <s v="5000 BIENES MUEBLES, INMUEBLES E INTANGIBLES"/>
    <s v="5600 MAQUINARIA, OTROS EQUIPOS Y HERRAMIENTAS"/>
    <x v="72"/>
    <n v="12000"/>
    <n v="12000"/>
    <n v="12000"/>
    <n v="0"/>
    <n v="0"/>
    <n v="5"/>
    <s v="56"/>
  </r>
  <r>
    <n v="498"/>
    <x v="2"/>
    <m/>
    <s v="COMISARIA GENERAL DE SEGURIDAD PUBLICA"/>
    <s v="03 COMISARÍA"/>
    <s v="171 POLICIA"/>
    <s v="E PRESTACIÓN DE SERVICIOS PÚBLICOS"/>
    <s v="04 SEGURIDAD PÚBLICA"/>
    <m/>
    <m/>
    <s v="PULIDORA REQUERIDA POR VUELOS"/>
    <s v="5000 BIENES MUEBLES, INMUEBLES E INTANGIBLES"/>
    <s v="5600 MAQUINARIA, OTROS EQUIPOS Y HERRAMIENTAS"/>
    <x v="73"/>
    <n v="33000"/>
    <n v="33000"/>
    <n v="0"/>
    <n v="0"/>
    <n v="-33000"/>
    <n v="5"/>
    <s v="56"/>
  </r>
  <r>
    <n v="499"/>
    <x v="2"/>
    <m/>
    <s v="COMISARIA GENERAL DE SEGURIDAD PUBLICA"/>
    <s v="03 COMISARÍA"/>
    <s v="171 POLICIA"/>
    <s v="E PRESTACIÓN DE SERVICIOS PÚBLICOS"/>
    <s v="04 SEGURIDAD PÚBLICA"/>
    <m/>
    <m/>
    <s v="PERROS ESPECIALIZADOS "/>
    <s v="5000 BIENES MUEBLES, INMUEBLES E INTANGIBLES"/>
    <s v="5700 ACTIVOS BIOLOGICOS"/>
    <x v="74"/>
    <n v="675000"/>
    <n v="675000"/>
    <n v="0"/>
    <n v="0"/>
    <n v="-675000"/>
    <n v="5"/>
    <s v="57"/>
  </r>
  <r>
    <n v="1381"/>
    <x v="2"/>
    <m/>
    <s v="COMISARIA GENERAL DE SEGURIDAD PUBLICA"/>
    <s v="03 COMISARÍA"/>
    <s v="171 POLICIA"/>
    <s v="E PRESTACIÓN DE SERVICIOS PÚBLICOS"/>
    <s v="04 SEGURIDAD PÚBLICA"/>
    <m/>
    <m/>
    <m/>
    <s v="3000 SERVICIOS GENERALES"/>
    <s v="3200 SERVICIOS DE ARRENDAMIENTO"/>
    <x v="75"/>
    <n v="0"/>
    <n v="20150684.339758292"/>
    <n v="20150684.339758292"/>
    <m/>
    <m/>
    <n v="3"/>
    <s v="32"/>
  </r>
  <r>
    <n v="504"/>
    <x v="3"/>
    <m/>
    <s v="DIRECCION DE JUZGADOS MUNICIPALES"/>
    <s v="0407  DIRECCION DE JUZGADOS MUNICIPALES"/>
    <s v="122 PROCURACION DE JUSTICIA"/>
    <s v="E PRESTACIÓN DE SERVICIOS PÚBLICOS"/>
    <s v="05 PROCURACIÓN DE JUSTICIA"/>
    <m/>
    <m/>
    <s v="ALIMENTOS PARA DETENIDOS"/>
    <s v="2000 MATERIALES Y SUMINISTROS"/>
    <s v="2200 ALIMENTOS Y UTENSILIOS"/>
    <x v="2"/>
    <n v="300000"/>
    <n v="300000"/>
    <n v="300000"/>
    <n v="0"/>
    <n v="0"/>
    <n v="2"/>
    <s v="22"/>
  </r>
  <r>
    <n v="506"/>
    <x v="3"/>
    <m/>
    <s v="DIRECCION DE JUZGADOS MUNICIPALES"/>
    <s v="0407  DIRECCION DE JUZGADOS MUNICIPALES"/>
    <s v="122 PROCURACION DE JUSTICIA"/>
    <s v="E PRESTACIÓN DE SERVICIOS PÚBLICOS"/>
    <s v="05 PROCURACIÓN DE JUSTICIA"/>
    <m/>
    <m/>
    <s v="UNIFORMES PARA CUSTODIOS"/>
    <s v="2000 MATERIALES Y SUMINISTROS"/>
    <s v="2700 VESTUARIO, BLANCOS, PRENDAS DE PROTECCION Y ARTICULOS DEPORTIVOS"/>
    <x v="76"/>
    <n v="100000"/>
    <n v="100000"/>
    <n v="0"/>
    <n v="0"/>
    <n v="-100000"/>
    <n v="2"/>
    <s v="27"/>
  </r>
  <r>
    <n v="510"/>
    <x v="3"/>
    <m/>
    <s v="DIRECCION DE JUZGADOS MUNICIPALES"/>
    <s v="0407  DIRECCION DE JUZGADOS MUNICIPALES"/>
    <s v="122 PROCURACION DE JUSTICIA"/>
    <s v="E PRESTACIÓN DE SERVICIOS PÚBLICOS"/>
    <s v="05 PROCURACIÓN DE JUSTICIA"/>
    <m/>
    <m/>
    <s v="COLCHONES Y COBIJAS PARA LAS CELDAS"/>
    <s v="2000 MATERIALES Y SUMINISTROS"/>
    <s v="2700 VESTUARIO, BLANCOS, PRENDAS DE PROTECCION Y ARTICULOS DEPORTIVOS"/>
    <x v="16"/>
    <n v="80000"/>
    <n v="80000"/>
    <n v="80000"/>
    <n v="0"/>
    <n v="0"/>
    <n v="2"/>
    <s v="27"/>
  </r>
  <r>
    <n v="511"/>
    <x v="3"/>
    <m/>
    <s v="SINDICATURA DEL AYUNTAMIENTO"/>
    <s v="0404 SINDICATURA DEL AYUNTAMIENTO"/>
    <s v="122 PROCURACION DE JUSTICIA"/>
    <s v="E PRESTACIÓN DE SERVICIOS PÚBLICOS"/>
    <s v="05 PROCURACIÓN DE JUSTICIA"/>
    <m/>
    <m/>
    <s v="ARTICULOS DE LIMPIEZA PARA JUZGADOS MUNICIPALES, JURIDICO LABORAL, JURIDICO DE COMISARIA, JURIDICO CONSULTIVO "/>
    <s v="2000 MATERIALES Y SUMINISTROS"/>
    <s v="2100 MATERIALES DE ADMINISTRACION, EMISION DE DOCUMENTOS Y ARTICULOS OFICIALES"/>
    <x v="38"/>
    <n v="75000"/>
    <n v="75000"/>
    <n v="15000"/>
    <n v="0"/>
    <n v="-60000"/>
    <n v="2"/>
    <s v="21"/>
  </r>
  <r>
    <n v="512"/>
    <x v="3"/>
    <m/>
    <s v="DIRECCION DE JUZGADOS MUNICIPALES"/>
    <s v="0407  DIRECCION DE JUZGADOS MUNICIPALES"/>
    <s v="122 PROCURACION DE JUSTICIA"/>
    <s v="E PRESTACIÓN DE SERVICIOS PÚBLICOS"/>
    <s v="05 PROCURACIÓN DE JUSTICIA"/>
    <m/>
    <m/>
    <s v="VAJILLAS, CUBIERTOS, BATERIA DE COCINA, LICUADORA ETC."/>
    <s v="2000 MATERIALES Y SUMINISTROS"/>
    <s v="2200 ALIMENTOS Y UTENSILIOS"/>
    <x v="12"/>
    <n v="50000"/>
    <n v="50000"/>
    <n v="10000"/>
    <n v="0"/>
    <n v="-40000"/>
    <n v="2"/>
    <s v="22"/>
  </r>
  <r>
    <n v="515"/>
    <x v="3"/>
    <m/>
    <s v="DIRECCION DE JUZGADOS MUNICIPALES"/>
    <s v="0407  DIRECCION DE JUZGADOS MUNICIPALES"/>
    <s v="122 PROCURACION DE JUSTICIA"/>
    <s v="E PRESTACIÓN DE SERVICIOS PÚBLICOS"/>
    <s v="05 PROCURACIÓN DE JUSTICIA"/>
    <m/>
    <m/>
    <s v="CUBRE BOCAS, GUANTES ETC"/>
    <s v="2000 MATERIALES Y SUMINISTROS"/>
    <s v="2500 PRODUCTOS QUIMICOS, FARMACEUTICOS Y DE LABORATORIO"/>
    <x v="47"/>
    <n v="10000"/>
    <n v="10000"/>
    <n v="10000"/>
    <n v="0"/>
    <n v="0"/>
    <n v="2"/>
    <s v="25"/>
  </r>
  <r>
    <n v="516"/>
    <x v="3"/>
    <m/>
    <s v="DIRECCION DE JUZGADOS MUNICIPALES"/>
    <s v="0407  DIRECCION DE JUZGADOS MUNICIPALES"/>
    <s v="122 PROCURACION DE JUSTICIA"/>
    <s v="E PRESTACIÓN DE SERVICIOS PÚBLICOS"/>
    <s v="05 PROCURACIÓN DE JUSTICIA"/>
    <m/>
    <m/>
    <s v="HAROS APRENSORES"/>
    <s v="5000 BIENES MUEBLES, INMUEBLES E INTANGIBLES"/>
    <s v="5500 EQUIPO DE DEFENSA Y SEGURIDAD"/>
    <x v="68"/>
    <n v="8000"/>
    <n v="8000"/>
    <n v="8000"/>
    <n v="0"/>
    <n v="0"/>
    <n v="5"/>
    <s v="55"/>
  </r>
  <r>
    <n v="517"/>
    <x v="3"/>
    <m/>
    <s v="DIRECCION DE JUZGADOS MUNICIPALES"/>
    <s v="0407  DIRECCION DE JUZGADOS MUNICIPALES"/>
    <s v="122 PROCURACION DE JUSTICIA"/>
    <s v="E PRESTACIÓN DE SERVICIOS PÚBLICOS"/>
    <s v="05 PROCURACIÓN DE JUSTICIA"/>
    <m/>
    <m/>
    <s v="LAMPARAS DE EMERGENCIA"/>
    <s v="2000 MATERIALES Y SUMINISTROS"/>
    <s v="2900 HERRAMIENTAS, REFACCIONES Y ACCESORIOS MENORES"/>
    <x v="54"/>
    <n v="5000"/>
    <n v="5000"/>
    <n v="5000"/>
    <n v="0"/>
    <n v="0"/>
    <n v="2"/>
    <s v="29"/>
  </r>
  <r>
    <n v="518"/>
    <x v="3"/>
    <m/>
    <s v="DIRECCION DE JUZGADOS MUNICIPALES"/>
    <s v="0407  DIRECCION DE JUZGADOS MUNICIPALES"/>
    <s v="122 PROCURACION DE JUSTICIA"/>
    <s v="E PRESTACIÓN DE SERVICIOS PÚBLICOS"/>
    <s v="05 PROCURACIÓN DE JUSTICIA"/>
    <m/>
    <m/>
    <s v="KARCHER PARA LAVADO DE CELDAS"/>
    <s v="5000 BIENES MUEBLES, INMUEBLES E INTANGIBLES"/>
    <s v="5600 MAQUINARIA, OTROS EQUIPOS Y HERRAMIENTAS"/>
    <x v="73"/>
    <n v="5000"/>
    <n v="5000"/>
    <n v="5000"/>
    <n v="0"/>
    <n v="0"/>
    <n v="5"/>
    <s v="56"/>
  </r>
  <r>
    <n v="519"/>
    <x v="3"/>
    <m/>
    <s v="DIRECCION DE JUZGADOS MUNICIPALES"/>
    <s v="0407  DIRECCION DE JUZGADOS MUNICIPALES"/>
    <s v="122 PROCURACION DE JUSTICIA"/>
    <s v="E PRESTACIÓN DE SERVICIOS PÚBLICOS"/>
    <s v="05 PROCURACIÓN DE JUSTICIA"/>
    <m/>
    <m/>
    <s v="TARJA DE ACERO PARA EL AREA MEDICA DE JUZGADOS MUNICIPALES"/>
    <s v="5000 BIENES MUEBLES, INMUEBLES E INTANGIBLES"/>
    <s v="5300 EQUIPO E INSTRUMENTAL MEDICO Y DE LABORATORIO"/>
    <x v="66"/>
    <n v="5000"/>
    <n v="5000"/>
    <n v="5000"/>
    <n v="0"/>
    <n v="0"/>
    <n v="5"/>
    <s v="53"/>
  </r>
  <r>
    <n v="523"/>
    <x v="3"/>
    <m/>
    <s v="DIRECCION DE JUZGADOS MUNICIPALES"/>
    <s v="0407  DIRECCION DE JUZGADOS MUNICIPALES"/>
    <s v="122 PROCURACION DE JUSTICIA"/>
    <s v="E PRESTACIÓN DE SERVICIOS PÚBLICOS"/>
    <s v="05 PROCURACIÓN DE JUSTICIA"/>
    <m/>
    <m/>
    <s v="PILAS PARA LOS APARATOS MEDICOS"/>
    <s v="2000 MATERIALES Y SUMINISTROS"/>
    <s v="2900 HERRAMIENTAS, REFACCIONES Y ACCESORIOS MENORES"/>
    <x v="4"/>
    <n v="2000"/>
    <n v="2000"/>
    <n v="2000"/>
    <n v="0"/>
    <n v="0"/>
    <n v="2"/>
    <s v="29"/>
  </r>
  <r>
    <n v="525"/>
    <x v="3"/>
    <m/>
    <s v="DIRECCION DE JUZGADOS MUNICIPALES"/>
    <s v="0407  DIRECCION DE JUZGADOS MUNICIPALES"/>
    <s v="122 PROCURACION DE JUSTICIA"/>
    <s v="E PRESTACIÓN DE SERVICIOS PÚBLICOS"/>
    <s v="05 PROCURACIÓN DE JUSTICIA"/>
    <m/>
    <m/>
    <s v="JUEGOS DE MESA PARA LOS NIÑOS DETENIDOS"/>
    <s v="2000 MATERIALES Y SUMINISTROS"/>
    <s v="2100 MATERIALES DE ADMINISTRACION, EMISION DE DOCUMENTOS Y ARTICULOS OFICIALES"/>
    <x v="39"/>
    <n v="1500"/>
    <n v="1500"/>
    <n v="1500"/>
    <n v="0"/>
    <n v="0"/>
    <n v="2"/>
    <s v="21"/>
  </r>
  <r>
    <n v="526"/>
    <x v="3"/>
    <m/>
    <s v="DIRECCION DE JUZGADOS MUNICIPALES"/>
    <s v="0407  DIRECCION DE JUZGADOS MUNICIPALES"/>
    <s v="122 PROCURACION DE JUSTICIA"/>
    <s v="E PRESTACIÓN DE SERVICIOS PÚBLICOS"/>
    <s v="05 PROCURACIÓN DE JUSTICIA"/>
    <m/>
    <m/>
    <s v="PINZAS QUIRURGICAS PARA EL AREA MEDICA DE JUZGADOS MUNICIPALES"/>
    <s v="5000 BIENES MUEBLES, INMUEBLES E INTANGIBLES"/>
    <s v="5300 EQUIPO E INSTRUMENTAL MEDICO Y DE LABORATORIO"/>
    <x v="77"/>
    <n v="1000"/>
    <n v="1000"/>
    <n v="1000"/>
    <n v="0"/>
    <n v="0"/>
    <n v="5"/>
    <s v="53"/>
  </r>
  <r>
    <n v="500"/>
    <x v="3"/>
    <m/>
    <s v="SINDICATURA DEL AYUNTAMIENTO"/>
    <s v="0404 SINDICATURA DEL AYUNTAMIENTO"/>
    <s v="122 PROCURACION DE JUSTICIA"/>
    <s v="E PRESTACIÓN DE SERVICIOS PÚBLICOS"/>
    <s v="06 CERTEZA JURÍDICA"/>
    <m/>
    <m/>
    <s v="HONORARIOS DE ESCRITURAS, AVISO A DIRECCION DE INSTRUMENTOS PÚBLICOS, SERVICIOS DE PERITOS, SERVICIOS DE DESPACHOS EXTERNOS. (DIR. GRAL.  JURIDICA, DIR. JURIDICO CONTENCIOSO, DIR. JURIDICO LABORAL)"/>
    <s v="3000 SERVICIOS GENERALES"/>
    <s v="3300 SERVICIOS PROFESIONALES, CIENTIFICOS, TECNICOS Y OTROS SERVICIOS"/>
    <x v="78"/>
    <n v="7500000"/>
    <n v="6500000"/>
    <n v="6500000"/>
    <n v="-1000000"/>
    <n v="-1000000"/>
    <n v="3"/>
    <s v="33"/>
  </r>
  <r>
    <n v="501"/>
    <x v="3"/>
    <m/>
    <s v="DIRECCION JURIDICO CONTENCIOSO"/>
    <s v="401 DIRECCION DE LO JURÍDICO CONTENCIOSO"/>
    <s v="122 PROCURACION DE JUSTICIA"/>
    <s v="E PRESTACIÓN DE SERVICIOS PÚBLICOS"/>
    <s v="06 CERTEZA JURÍDICA"/>
    <m/>
    <m/>
    <s v="JUICIOS DE RESPONSABILIDAD PATRIMONIAL"/>
    <s v="3000 SERVICIOS GENERALES"/>
    <s v="3900 OTROS SERVICIOS GENERALES"/>
    <x v="79"/>
    <n v="600000"/>
    <n v="600000"/>
    <n v="600000"/>
    <n v="0"/>
    <n v="0"/>
    <n v="3"/>
    <s v="39"/>
  </r>
  <r>
    <n v="502"/>
    <x v="3"/>
    <m/>
    <s v="SINDICATURA DEL AYUNTAMIENTO"/>
    <s v="0404 SINDICATURA DEL AYUNTAMIENTO"/>
    <s v="122 PROCURACION DE JUSTICIA"/>
    <s v="E PRESTACIÓN DE SERVICIOS PÚBLICOS"/>
    <s v="06 CERTEZA JURÍDICA"/>
    <m/>
    <m/>
    <s v="MATERIAL DE PAPELERIA PARA AMBOS PROGRAMAS"/>
    <s v="2000 MATERIALES Y SUMINISTROS"/>
    <s v="2100 MATERIALES DE ADMINISTRACION, EMISION DE DOCUMENTOS Y ARTICULOS OFICIALES"/>
    <x v="0"/>
    <n v="500000"/>
    <n v="500000"/>
    <n v="400000"/>
    <n v="0"/>
    <n v="-100000"/>
    <n v="2"/>
    <s v="21"/>
  </r>
  <r>
    <n v="503"/>
    <x v="3"/>
    <m/>
    <s v="DIRECCION JURIDICO CONTENCIOSO"/>
    <s v="401 DIRECCION DE LO JURÍDICO CONTENCIOSO"/>
    <s v="122 PROCURACION DE JUSTICIA"/>
    <s v="E PRESTACIÓN DE SERVICIOS PÚBLICOS"/>
    <s v="06 CERTEZA JURÍDICA"/>
    <m/>
    <m/>
    <s v="SENTENCIAS Y RESOLUCIONES POR AUTORIDAD COMPETENTE"/>
    <s v="3000 SERVICIOS GENERALES"/>
    <s v="3900 OTROS SERVICIOS GENERALES"/>
    <x v="80"/>
    <n v="500000"/>
    <n v="500000"/>
    <n v="500000"/>
    <n v="0"/>
    <n v="0"/>
    <n v="3"/>
    <s v="39"/>
  </r>
  <r>
    <n v="505"/>
    <x v="3"/>
    <m/>
    <s v="DIRECCION JURIDICO CONTENCIOSO"/>
    <s v="401 DIRECCION DE LO JURÍDICO CONTENCIOSO"/>
    <s v="122 PROCURACION DE JUSTICIA"/>
    <s v="E PRESTACIÓN DE SERVICIOS PÚBLICOS"/>
    <s v="06 CERTEZA JURÍDICA"/>
    <m/>
    <m/>
    <s v="MULTAS DE HACIENDA (MEDIDA PREVENTIVA) "/>
    <s v="3000 SERVICIOS GENERALES"/>
    <s v="3900 OTROS SERVICIOS GENERALES"/>
    <x v="81"/>
    <n v="180000"/>
    <n v="180000"/>
    <n v="180000"/>
    <n v="0"/>
    <n v="0"/>
    <n v="3"/>
    <s v="39"/>
  </r>
  <r>
    <n v="507"/>
    <x v="3"/>
    <m/>
    <s v="DIRECCION DE JUZGADOS MUNICIPALES"/>
    <s v="0407  DIRECCION DE JUZGADOS MUNICIPALES"/>
    <s v="122 PROCURACION DE JUSTICIA"/>
    <s v="E PRESTACIÓN DE SERVICIOS PÚBLICOS"/>
    <s v="06 CERTEZA JURÍDICA"/>
    <m/>
    <m/>
    <s v="EQUIPAMIENTO DE COCINA Y AREA DE SEPAROS DE JUZGADOS MUNICIPALES (ESTUFA, LAVADORA, REFRIGERADOR, HORNO ETC.)"/>
    <s v="5000 BIENES MUEBLES, INMUEBLES E INTANGIBLES"/>
    <s v="5100 MOBILIARIO Y EQUIPO DE ADMINISTRACION"/>
    <x v="20"/>
    <n v="100000"/>
    <n v="100000"/>
    <n v="0"/>
    <n v="0"/>
    <n v="-100000"/>
    <n v="5"/>
    <s v="51"/>
  </r>
  <r>
    <n v="508"/>
    <x v="3"/>
    <m/>
    <s v="SINDICATURA DEL AYUNTAMIENTO"/>
    <s v="0404 SINDICATURA DEL AYUNTAMIENTO"/>
    <s v="122 PROCURACION DE JUSTICIA"/>
    <s v="E PRESTACIÓN DE SERVICIOS PÚBLICOS"/>
    <s v="06 CERTEZA JURÍDICA"/>
    <m/>
    <m/>
    <s v="ACTUALIZACION Y CAPACITACION EN MATERIA JURÍDICA DE LOS ABOGADOS DE SINDICATURA"/>
    <s v="3000 SERVICIOS GENERALES"/>
    <s v="3300 SERVICIOS PROFESIONALES, CIENTIFICOS, TECNICOS Y OTROS SERVICIOS"/>
    <x v="58"/>
    <n v="100000"/>
    <n v="100000"/>
    <n v="100000"/>
    <n v="0"/>
    <n v="0"/>
    <n v="3"/>
    <s v="33"/>
  </r>
  <r>
    <n v="509"/>
    <x v="3"/>
    <m/>
    <s v="DIRECCION JURIDICO CONSULTIVO"/>
    <s v="402 DIRECCION JURIDICO CONSULTIVO"/>
    <s v="122 PROCURACION DE JUSTICIA"/>
    <s v="E PRESTACIÓN DE SERVICIOS PÚBLICOS"/>
    <s v="06 CERTEZA JURÍDICA"/>
    <m/>
    <m/>
    <s v="COPIAS CERTIFICADAS Y PAGO DE GACETA ELECTRONICA"/>
    <s v="3000 SERVICIOS GENERALES"/>
    <s v="3300 SERVICIOS PROFESIONALES, CIENTIFICOS, TECNICOS Y OTROS SERVICIOS"/>
    <x v="23"/>
    <n v="100000"/>
    <n v="100000"/>
    <n v="80000"/>
    <n v="0"/>
    <n v="-20000"/>
    <n v="3"/>
    <s v="33"/>
  </r>
  <r>
    <n v="513"/>
    <x v="3"/>
    <m/>
    <s v="DIRECCION JURIDICO CONTENCIOSO"/>
    <s v="401 DIRECCION DE LO JURÍDICO CONTENCIOSO"/>
    <s v="122 PROCURACION DE JUSTICIA"/>
    <s v="E PRESTACIÓN DE SERVICIOS PÚBLICOS"/>
    <s v="06 CERTEZA JURÍDICA"/>
    <m/>
    <m/>
    <s v="LIBROS, LEYES PARA ACTUALIZACION Y CONSULTA DE LOS ABOGADOS DE LA SIN DICATURA"/>
    <s v="2000 MATERIALES Y SUMINISTROS"/>
    <s v="2100 MATERIALES DE ADMINISTRACION, EMISION DE DOCUMENTOS Y ARTICULOS OFICIALES"/>
    <x v="11"/>
    <n v="50000"/>
    <n v="50000"/>
    <n v="15000"/>
    <n v="0"/>
    <n v="-35000"/>
    <n v="2"/>
    <s v="21"/>
  </r>
  <r>
    <n v="514"/>
    <x v="3"/>
    <m/>
    <s v="DIRECCION DE JUZGADOS MUNICIPALES"/>
    <s v="0407  DIRECCION DE JUZGADOS MUNICIPALES"/>
    <s v="122 PROCURACION DE JUSTICIA"/>
    <s v="E PRESTACIÓN DE SERVICIOS PÚBLICOS"/>
    <s v="06 CERTEZA JURÍDICA"/>
    <m/>
    <m/>
    <s v="EQUIPAMIENTO DE COCINA"/>
    <s v="5000 BIENES MUEBLES, INMUEBLES E INTANGIBLES"/>
    <s v="5100 MOBILIARIO Y EQUIPO DE ADMINISTRACION"/>
    <x v="19"/>
    <n v="40000"/>
    <n v="40000"/>
    <n v="0"/>
    <n v="0"/>
    <n v="-40000"/>
    <n v="5"/>
    <s v="51"/>
  </r>
  <r>
    <n v="520"/>
    <x v="3"/>
    <m/>
    <s v="SINDICATURA DEL AYUNTAMIENTO"/>
    <s v="0404 SINDICATURA DEL AYUNTAMIENTO"/>
    <s v="122 PROCURACION DE JUSTICIA"/>
    <s v="E PRESTACIÓN DE SERVICIOS PÚBLICOS"/>
    <s v="06 CERTEZA JURÍDICA"/>
    <m/>
    <m/>
    <s v="TINTAS, PASTAS Y ARILLOS"/>
    <s v="2000 MATERIALES Y SUMINISTROS"/>
    <s v="2100 MATERIALES DE ADMINISTRACION, EMISION DE DOCUMENTOS Y ARTICULOS OFICIALES"/>
    <x v="34"/>
    <n v="5000"/>
    <n v="5000"/>
    <n v="5000"/>
    <n v="0"/>
    <n v="0"/>
    <n v="2"/>
    <s v="21"/>
  </r>
  <r>
    <n v="521"/>
    <x v="3"/>
    <m/>
    <s v="SINDICATURA DEL AYUNTAMIENTO"/>
    <s v="0404 SINDICATURA DEL AYUNTAMIENTO"/>
    <s v="122 PROCURACION DE JUSTICIA"/>
    <s v="E PRESTACIÓN DE SERVICIOS PÚBLICOS"/>
    <s v="06 CERTEZA JURÍDICA"/>
    <m/>
    <m/>
    <s v="AGUJAS, HILO DE CAÑAMO PARA EXPEDIENTES"/>
    <s v="2000 MATERIALES Y SUMINISTROS"/>
    <s v="2700 VESTUARIO, BLANCOS, PRENDAS DE PROTECCION Y ARTICULOS DEPORTIVOS"/>
    <x v="15"/>
    <n v="5000"/>
    <n v="5000"/>
    <n v="5000"/>
    <n v="0"/>
    <n v="0"/>
    <n v="2"/>
    <s v="27"/>
  </r>
  <r>
    <n v="522"/>
    <x v="3"/>
    <m/>
    <s v="DIRECCION JURIDICO CONTENCIOSO"/>
    <s v="401 DIRECCION DE LO JURÍDICO CONTENCIOSO"/>
    <s v="122 PROCURACION DE JUSTICIA"/>
    <s v="E PRESTACIÓN DE SERVICIOS PÚBLICOS"/>
    <s v="06 CERTEZA JURÍDICA"/>
    <m/>
    <m/>
    <s v="TRANSPORTE DE PERSONAL VIA TERRESTRE"/>
    <s v="3000 SERVICIOS GENERALES"/>
    <s v="3700 SERVICIOS DE TRASLADO Y VIATICOS"/>
    <x v="62"/>
    <n v="3000"/>
    <n v="3000"/>
    <n v="3000"/>
    <n v="0"/>
    <n v="0"/>
    <n v="3"/>
    <s v="37"/>
  </r>
  <r>
    <n v="524"/>
    <x v="3"/>
    <m/>
    <s v="SINDICATURA DEL AYUNTAMIENTO"/>
    <s v="0404 SINDICATURA DEL AYUNTAMIENTO"/>
    <s v="122 PROCURACION DE JUSTICIA"/>
    <s v="E PRESTACIÓN DE SERVICIOS PÚBLICOS"/>
    <s v="06 CERTEZA JURÍDICA"/>
    <m/>
    <m/>
    <s v="MENSAJERIA Y PAQUETERIA"/>
    <s v="3000 SERVICIOS GENERALES"/>
    <s v="3100 SERVICIOS BASICOS"/>
    <x v="8"/>
    <n v="2000"/>
    <n v="2000"/>
    <n v="2000"/>
    <n v="0"/>
    <n v="0"/>
    <n v="3"/>
    <s v="31"/>
  </r>
  <r>
    <n v="1271"/>
    <x v="4"/>
    <m/>
    <s v="SECRETARIA DEL AYUNTAMIENTO"/>
    <m/>
    <s v="181 SERVICIOS REGISTRALES, ADMINISTRATIVOS Y PATRIMONIALES"/>
    <s v="B PROVISIÓN DE BIENES PÚBLICOS"/>
    <s v="07 EFICIENCIA GUBERNAMENTAL PARA LA POBLACIÓN"/>
    <m/>
    <m/>
    <m/>
    <s v="2000 MATERIALES Y SUMINISTROS"/>
    <s v="2100 MATERIALES DE ADMINISTRACION, EMISION DE DOCUMENTOS Y ARTICULOS OFICIALES"/>
    <x v="0"/>
    <n v="900000"/>
    <n v="900000"/>
    <n v="540000"/>
    <n v="0"/>
    <n v="-360000"/>
    <n v="2"/>
    <s v="21"/>
  </r>
  <r>
    <n v="1272"/>
    <x v="4"/>
    <m/>
    <s v="SECRETARIA DEL AYUNTAMIENTO"/>
    <m/>
    <s v="181 SERVICIOS REGISTRALES, ADMINISTRATIVOS Y PATRIMONIALES"/>
    <s v="B PROVISIÓN DE BIENES PÚBLICOS"/>
    <s v="07 EFICIENCIA GUBERNAMENTAL PARA LA POBLACIÓN"/>
    <m/>
    <m/>
    <m/>
    <s v="2000 MATERIALES Y SUMINISTROS"/>
    <s v="2100 MATERIALES DE ADMINISTRACION, EMISION DE DOCUMENTOS Y ARTICULOS OFICIALES"/>
    <x v="34"/>
    <n v="1200"/>
    <n v="1200"/>
    <n v="1200"/>
    <n v="0"/>
    <n v="0"/>
    <n v="2"/>
    <s v="21"/>
  </r>
  <r>
    <n v="1273"/>
    <x v="4"/>
    <m/>
    <s v="SECRETARIA DEL AYUNTAMIENTO"/>
    <m/>
    <s v="181 SERVICIOS REGISTRALES, ADMINISTRATIVOS Y PATRIMONIALES"/>
    <s v="B PROVISIÓN DE BIENES PÚBLICOS"/>
    <s v="07 EFICIENCIA GUBERNAMENTAL PARA LA POBLACIÓN"/>
    <m/>
    <m/>
    <m/>
    <s v="2000 MATERIALES Y SUMINISTROS"/>
    <s v="2100 MATERIALES DE ADMINISTRACION, EMISION DE DOCUMENTOS Y ARTICULOS OFICIALES"/>
    <x v="1"/>
    <n v="180"/>
    <n v="180"/>
    <n v="180"/>
    <n v="0"/>
    <n v="0"/>
    <n v="2"/>
    <s v="21"/>
  </r>
  <r>
    <n v="1274"/>
    <x v="4"/>
    <m/>
    <s v="SECRETARIA DEL AYUNTAMIENTO"/>
    <m/>
    <s v="181 SERVICIOS REGISTRALES, ADMINISTRATIVOS Y PATRIMONIALES"/>
    <s v="B PROVISIÓN DE BIENES PÚBLICOS"/>
    <s v="07 EFICIENCIA GUBERNAMENTAL PARA LA POBLACIÓN"/>
    <m/>
    <m/>
    <m/>
    <s v="2000 MATERIALES Y SUMINISTROS"/>
    <s v="2100 MATERIALES DE ADMINISTRACION, EMISION DE DOCUMENTOS Y ARTICULOS OFICIALES"/>
    <x v="11"/>
    <n v="1200"/>
    <n v="1200"/>
    <n v="360"/>
    <n v="0"/>
    <n v="-840"/>
    <n v="2"/>
    <s v="21"/>
  </r>
  <r>
    <n v="1275"/>
    <x v="4"/>
    <m/>
    <s v="SECRETARIA DEL AYUNTAMIENTO"/>
    <m/>
    <s v="181 SERVICIOS REGISTRALES, ADMINISTRATIVOS Y PATRIMONIALES"/>
    <s v="B PROVISIÓN DE BIENES PÚBLICOS"/>
    <s v="07 EFICIENCIA GUBERNAMENTAL PARA LA POBLACIÓN"/>
    <m/>
    <m/>
    <m/>
    <s v="2000 MATERIALES Y SUMINISTROS"/>
    <s v="2100 MATERIALES DE ADMINISTRACION, EMISION DE DOCUMENTOS Y ARTICULOS OFICIALES"/>
    <x v="38"/>
    <n v="25000"/>
    <n v="25000"/>
    <n v="25000"/>
    <n v="0"/>
    <n v="0"/>
    <n v="2"/>
    <s v="21"/>
  </r>
  <r>
    <n v="1276"/>
    <x v="4"/>
    <m/>
    <s v="SECRETARIA DEL AYUNTAMIENTO"/>
    <m/>
    <s v="181 SERVICIOS REGISTRALES, ADMINISTRATIVOS Y PATRIMONIALES"/>
    <s v="B PROVISIÓN DE BIENES PÚBLICOS"/>
    <s v="07 EFICIENCIA GUBERNAMENTAL PARA LA POBLACIÓN"/>
    <m/>
    <m/>
    <m/>
    <s v="2000 MATERIALES Y SUMINISTROS"/>
    <s v="2200 ALIMENTOS Y UTENSILIOS"/>
    <x v="2"/>
    <n v="2400"/>
    <n v="2400"/>
    <n v="2400"/>
    <n v="0"/>
    <n v="0"/>
    <n v="2"/>
    <s v="22"/>
  </r>
  <r>
    <n v="1277"/>
    <x v="4"/>
    <m/>
    <s v="SECRETARIA DEL AYUNTAMIENTO"/>
    <m/>
    <s v="181 SERVICIOS REGISTRALES, ADMINISTRATIVOS Y PATRIMONIALES"/>
    <s v="B PROVISIÓN DE BIENES PÚBLICOS"/>
    <s v="07 EFICIENCIA GUBERNAMENTAL PARA LA POBLACIÓN"/>
    <m/>
    <m/>
    <m/>
    <s v="2000 MATERIALES Y SUMINISTROS"/>
    <s v="2500 PRODUCTOS QUIMICOS, FARMACEUTICOS Y DE LABORATORIO"/>
    <x v="47"/>
    <n v="800"/>
    <n v="800"/>
    <n v="800"/>
    <n v="0"/>
    <n v="0"/>
    <n v="2"/>
    <s v="25"/>
  </r>
  <r>
    <n v="1278"/>
    <x v="4"/>
    <m/>
    <s v="SECRETARIA DEL AYUNTAMIENTO"/>
    <m/>
    <s v="181 SERVICIOS REGISTRALES, ADMINISTRATIVOS Y PATRIMONIALES"/>
    <s v="B PROVISIÓN DE BIENES PÚBLICOS"/>
    <s v="07 EFICIENCIA GUBERNAMENTAL PARA LA POBLACIÓN"/>
    <m/>
    <m/>
    <m/>
    <s v="2000 MATERIALES Y SUMINISTROS"/>
    <s v="2700 VESTUARIO, BLANCOS, PRENDAS DE PROTECCION Y ARTICULOS DEPORTIVOS"/>
    <x v="76"/>
    <n v="4000"/>
    <n v="4000"/>
    <n v="0"/>
    <n v="0"/>
    <n v="-4000"/>
    <n v="2"/>
    <s v="27"/>
  </r>
  <r>
    <n v="1279"/>
    <x v="4"/>
    <m/>
    <s v="SECRETARIA DEL AYUNTAMIENTO"/>
    <m/>
    <s v="181 SERVICIOS REGISTRALES, ADMINISTRATIVOS Y PATRIMONIALES"/>
    <s v="B PROVISIÓN DE BIENES PÚBLICOS"/>
    <s v="07 EFICIENCIA GUBERNAMENTAL PARA LA POBLACIÓN"/>
    <m/>
    <m/>
    <m/>
    <s v="2000 MATERIALES Y SUMINISTROS"/>
    <s v="2700 VESTUARIO, BLANCOS, PRENDAS DE PROTECCION Y ARTICULOS DEPORTIVOS"/>
    <x v="51"/>
    <n v="1080"/>
    <n v="1080"/>
    <n v="1080"/>
    <n v="0"/>
    <n v="0"/>
    <n v="2"/>
    <s v="27"/>
  </r>
  <r>
    <n v="1280"/>
    <x v="4"/>
    <m/>
    <s v="SECRETARIA DEL AYUNTAMIENTO"/>
    <m/>
    <s v="181 SERVICIOS REGISTRALES, ADMINISTRATIVOS Y PATRIMONIALES"/>
    <s v="B PROVISIÓN DE BIENES PÚBLICOS"/>
    <s v="07 EFICIENCIA GUBERNAMENTAL PARA LA POBLACIÓN"/>
    <m/>
    <m/>
    <m/>
    <s v="2000 MATERIALES Y SUMINISTROS"/>
    <s v="2900 HERRAMIENTAS, REFACCIONES Y ACCESORIOS MENORES"/>
    <x v="54"/>
    <n v="4200"/>
    <n v="4200"/>
    <n v="4200"/>
    <n v="0"/>
    <n v="0"/>
    <n v="2"/>
    <s v="29"/>
  </r>
  <r>
    <n v="1281"/>
    <x v="4"/>
    <m/>
    <s v="SECRETARIA DEL AYUNTAMIENTO"/>
    <m/>
    <s v="181 SERVICIOS REGISTRALES, ADMINISTRATIVOS Y PATRIMONIALES"/>
    <s v="B PROVISIÓN DE BIENES PÚBLICOS"/>
    <s v="07 EFICIENCIA GUBERNAMENTAL PARA LA POBLACIÓN"/>
    <m/>
    <m/>
    <m/>
    <s v="2000 MATERIALES Y SUMINISTROS"/>
    <s v="2900 HERRAMIENTAS, REFACCIONES Y ACCESORIOS MENORES"/>
    <x v="4"/>
    <n v="1200"/>
    <n v="1200"/>
    <n v="1200"/>
    <n v="0"/>
    <n v="0"/>
    <n v="2"/>
    <s v="29"/>
  </r>
  <r>
    <n v="1282"/>
    <x v="4"/>
    <m/>
    <s v="SECRETARIA DEL AYUNTAMIENTO"/>
    <m/>
    <s v="181 SERVICIOS REGISTRALES, ADMINISTRATIVOS Y PATRIMONIALES"/>
    <s v="B PROVISIÓN DE BIENES PÚBLICOS"/>
    <s v="07 EFICIENCIA GUBERNAMENTAL PARA LA POBLACIÓN"/>
    <m/>
    <m/>
    <m/>
    <s v="2000 MATERIALES Y SUMINISTROS"/>
    <s v="2900 HERRAMIENTAS, REFACCIONES Y ACCESORIOS MENORES"/>
    <x v="5"/>
    <n v="2800"/>
    <n v="2800"/>
    <n v="2800"/>
    <n v="0"/>
    <n v="0"/>
    <n v="2"/>
    <s v="29"/>
  </r>
  <r>
    <n v="1283"/>
    <x v="4"/>
    <m/>
    <s v="SECRETARIA DEL AYUNTAMIENTO"/>
    <m/>
    <s v="181 SERVICIOS REGISTRALES, ADMINISTRATIVOS Y PATRIMONIALES"/>
    <s v="B PROVISIÓN DE BIENES PÚBLICOS"/>
    <s v="07 EFICIENCIA GUBERNAMENTAL PARA LA POBLACIÓN"/>
    <m/>
    <m/>
    <m/>
    <s v="2000 MATERIALES Y SUMINISTROS"/>
    <s v="2900 HERRAMIENTAS, REFACCIONES Y ACCESORIOS MENORES"/>
    <x v="7"/>
    <n v="32000"/>
    <n v="32000"/>
    <n v="3200"/>
    <n v="0"/>
    <n v="-28800"/>
    <n v="2"/>
    <s v="29"/>
  </r>
  <r>
    <n v="1284"/>
    <x v="4"/>
    <m/>
    <s v="SECRETARIA DEL AYUNTAMIENTO"/>
    <m/>
    <s v="181 SERVICIOS REGISTRALES, ADMINISTRATIVOS Y PATRIMONIALES"/>
    <s v="B PROVISIÓN DE BIENES PÚBLICOS"/>
    <s v="07 EFICIENCIA GUBERNAMENTAL PARA LA POBLACIÓN"/>
    <m/>
    <m/>
    <m/>
    <s v="3000 SERVICIOS GENERALES"/>
    <s v="3500 SERVICIOS DE INSTALACION, REPARACION, MANTENIMIENTO Y CONSERVACION"/>
    <x v="61"/>
    <n v="703412"/>
    <n v="0"/>
    <n v="0"/>
    <n v="-703412"/>
    <n v="-703412"/>
    <n v="3"/>
    <s v="35"/>
  </r>
  <r>
    <n v="1285"/>
    <x v="4"/>
    <m/>
    <s v="SECRETARIA DEL AYUNTAMIENTO"/>
    <m/>
    <s v="181 SERVICIOS REGISTRALES, ADMINISTRATIVOS Y PATRIMONIALES"/>
    <s v="B PROVISIÓN DE BIENES PÚBLICOS"/>
    <s v="07 EFICIENCIA GUBERNAMENTAL PARA LA POBLACIÓN"/>
    <m/>
    <m/>
    <m/>
    <s v="3000 SERVICIOS GENERALES"/>
    <s v="3300 SERVICIOS PROFESIONALES, CIENTIFICOS, TECNICOS Y OTROS SERVICIOS"/>
    <x v="24"/>
    <n v="1482000"/>
    <n v="1482000"/>
    <n v="1482000"/>
    <n v="0"/>
    <n v="0"/>
    <n v="3"/>
    <s v="33"/>
  </r>
  <r>
    <n v="1286"/>
    <x v="4"/>
    <m/>
    <s v="SECRETARIA DEL AYUNTAMIENTO"/>
    <m/>
    <s v="181 SERVICIOS REGISTRALES, ADMINISTRATIVOS Y PATRIMONIALES"/>
    <s v="B PROVISIÓN DE BIENES PÚBLICOS"/>
    <s v="07 EFICIENCIA GUBERNAMENTAL PARA LA POBLACIÓN"/>
    <m/>
    <m/>
    <m/>
    <s v="3000 SERVICIOS GENERALES"/>
    <s v="3800 SERVICIOS OFICIALES"/>
    <x v="22"/>
    <n v="550000"/>
    <n v="550000"/>
    <n v="550000"/>
    <n v="0"/>
    <n v="0"/>
    <n v="3"/>
    <s v="38"/>
  </r>
  <r>
    <n v="1287"/>
    <x v="4"/>
    <m/>
    <s v="SECRETARIA DEL AYUNTAMIENTO"/>
    <m/>
    <s v="134 FUNCION PUBLICA"/>
    <s v="M APOYO AL PROCESO PRESUPUESTARIO Y PARA MEJORAR LA EFICIENCIA INSTITUCIONAL"/>
    <s v="08 GESTIÓN INTERNA EFICIENTE"/>
    <m/>
    <m/>
    <m/>
    <s v="2000 MATERIALES Y SUMINISTROS"/>
    <s v="2100 MATERIALES DE ADMINISTRACION, EMISION DE DOCUMENTOS Y ARTICULOS OFICIALES"/>
    <x v="0"/>
    <n v="47720"/>
    <n v="47720"/>
    <n v="28632"/>
    <n v="0"/>
    <n v="-19088"/>
    <n v="2"/>
    <s v="21"/>
  </r>
  <r>
    <n v="1288"/>
    <x v="4"/>
    <m/>
    <s v="SECRETARIA DEL AYUNTAMIENTO"/>
    <m/>
    <s v="134 FUNCION PUBLICA"/>
    <s v="M APOYO AL PROCESO PRESUPUESTARIO Y PARA MEJORAR LA EFICIENCIA INSTITUCIONAL"/>
    <s v="08 GESTIÓN INTERNA EFICIENTE"/>
    <m/>
    <m/>
    <m/>
    <s v="2000 MATERIALES Y SUMINISTROS"/>
    <s v="2100 MATERIALES DE ADMINISTRACION, EMISION DE DOCUMENTOS Y ARTICULOS OFICIALES"/>
    <x v="1"/>
    <n v="1128"/>
    <n v="1128"/>
    <n v="1128"/>
    <n v="0"/>
    <n v="0"/>
    <n v="2"/>
    <s v="21"/>
  </r>
  <r>
    <n v="1289"/>
    <x v="4"/>
    <m/>
    <s v="SECRETARIA DEL AYUNTAMIENTO"/>
    <m/>
    <s v="134 FUNCION PUBLICA"/>
    <s v="M APOYO AL PROCESO PRESUPUESTARIO Y PARA MEJORAR LA EFICIENCIA INSTITUCIONAL"/>
    <s v="08 GESTIÓN INTERNA EFICIENTE"/>
    <m/>
    <m/>
    <m/>
    <s v="3000 SERVICIOS GENERALES"/>
    <s v="3500 SERVICIOS DE INSTALACION, REPARACION, MANTENIMIENTO Y CONSERVACION"/>
    <x v="61"/>
    <n v="75320"/>
    <n v="0"/>
    <n v="0"/>
    <n v="-75320"/>
    <n v="-75320"/>
    <n v="3"/>
    <s v="35"/>
  </r>
  <r>
    <n v="1290"/>
    <x v="4"/>
    <m/>
    <s v="SECRETARIA DEL AYUNTAMIENTO"/>
    <m/>
    <s v="134 FUNCION PUBLICA"/>
    <s v="M APOYO AL PROCESO PRESUPUESTARIO Y PARA MEJORAR LA EFICIENCIA INSTITUCIONAL"/>
    <s v="08 GESTIÓN INTERNA EFICIENTE"/>
    <m/>
    <m/>
    <m/>
    <s v="3000 SERVICIOS GENERALES"/>
    <s v="3800 SERVICIOS OFICIALES"/>
    <x v="22"/>
    <n v="3000000"/>
    <n v="3000000"/>
    <n v="0"/>
    <n v="0"/>
    <n v="-3000000"/>
    <n v="3"/>
    <s v="38"/>
  </r>
  <r>
    <n v="1291"/>
    <x v="4"/>
    <m/>
    <s v="COORDINACION MUNICIPAL DE PROTECCION CIVIL Y BOMBEROS"/>
    <s v="PROTECCIÓN CIVIL Y BOMBEROS"/>
    <s v="172 PROTECCION CIVIL"/>
    <s v="N DESASTRES NATURALES"/>
    <s v="09 GESTIÓN INTEGRAL DE RIESGO DE DESASTRE PARA EL MUNICIPIO DE ZAPOPAN"/>
    <m/>
    <m/>
    <m/>
    <s v="2000 MATERIALES Y SUMINISTROS"/>
    <s v="2100 MATERIALES DE ADMINISTRACION, EMISION DE DOCUMENTOS Y ARTICULOS OFICIALES"/>
    <x v="0"/>
    <n v="99598.388000000006"/>
    <n v="99598.388000000006"/>
    <n v="59759.032800000001"/>
    <n v="0"/>
    <n v="-39839.355200000005"/>
    <n v="2"/>
    <s v="21"/>
  </r>
  <r>
    <n v="1292"/>
    <x v="4"/>
    <m/>
    <s v="COORDINACION MUNICIPAL DE PROTECCION CIVIL Y BOMBEROS"/>
    <s v="PROTECCIÓN CIVIL Y BOMBEROS"/>
    <s v="172 PROTECCION CIVIL"/>
    <s v="N DESASTRES NATURALES"/>
    <s v="09 GESTIÓN INTEGRAL DE RIESGO DE DESASTRE PARA EL MUNICIPIO DE ZAPOPAN"/>
    <m/>
    <m/>
    <m/>
    <s v="2000 MATERIALES Y SUMINISTROS"/>
    <s v="2100 MATERIALES DE ADMINISTRACION, EMISION DE DOCUMENTOS Y ARTICULOS OFICIALES"/>
    <x v="34"/>
    <n v="1600"/>
    <n v="1600"/>
    <n v="1600"/>
    <n v="0"/>
    <n v="0"/>
    <n v="2"/>
    <s v="21"/>
  </r>
  <r>
    <n v="1293"/>
    <x v="4"/>
    <m/>
    <s v="COORDINACION MUNICIPAL DE PROTECCION CIVIL Y BOMBEROS"/>
    <s v="PROTECCIÓN CIVIL Y BOMBEROS"/>
    <s v="172 PROTECCION CIVIL"/>
    <s v="N DESASTRES NATURALES"/>
    <s v="09 GESTIÓN INTEGRAL DE RIESGO DE DESASTRE PARA EL MUNICIPIO DE ZAPOPAN"/>
    <m/>
    <m/>
    <m/>
    <s v="2000 MATERIALES Y SUMINISTROS"/>
    <s v="2100 MATERIALES DE ADMINISTRACION, EMISION DE DOCUMENTOS Y ARTICULOS OFICIALES"/>
    <x v="1"/>
    <n v="9985.6"/>
    <n v="9985.6"/>
    <n v="9985.6"/>
    <n v="0"/>
    <n v="0"/>
    <n v="2"/>
    <s v="21"/>
  </r>
  <r>
    <n v="1294"/>
    <x v="4"/>
    <m/>
    <s v="COORDINACION MUNICIPAL DE PROTECCION CIVIL Y BOMBEROS"/>
    <s v="PROTECCIÓN CIVIL Y BOMBEROS"/>
    <s v="172 PROTECCION CIVIL"/>
    <s v="N DESASTRES NATURALES"/>
    <s v="09 GESTIÓN INTEGRAL DE RIESGO DE DESASTRE PARA EL MUNICIPIO DE ZAPOPAN"/>
    <m/>
    <m/>
    <m/>
    <s v="2000 MATERIALES Y SUMINISTROS"/>
    <s v="2100 MATERIALES DE ADMINISTRACION, EMISION DE DOCUMENTOS Y ARTICULOS OFICIALES"/>
    <x v="11"/>
    <n v="17537.600000000002"/>
    <n v="17537.600000000002"/>
    <n v="5261.2800000000007"/>
    <n v="0"/>
    <n v="-12276.320000000002"/>
    <n v="2"/>
    <s v="21"/>
  </r>
  <r>
    <n v="1295"/>
    <x v="4"/>
    <m/>
    <s v="COORDINACION MUNICIPAL DE PROTECCION CIVIL Y BOMBEROS"/>
    <s v="PROTECCIÓN CIVIL Y BOMBEROS"/>
    <s v="172 PROTECCION CIVIL"/>
    <s v="N DESASTRES NATURALES"/>
    <s v="09 GESTIÓN INTEGRAL DE RIESGO DE DESASTRE PARA EL MUNICIPIO DE ZAPOPAN"/>
    <m/>
    <m/>
    <m/>
    <s v="2000 MATERIALES Y SUMINISTROS"/>
    <s v="2100 MATERIALES DE ADMINISTRACION, EMISION DE DOCUMENTOS Y ARTICULOS OFICIALES"/>
    <x v="38"/>
    <n v="228832.07200000004"/>
    <n v="228832.07200000004"/>
    <n v="228832.07200000004"/>
    <n v="0"/>
    <n v="0"/>
    <n v="2"/>
    <s v="21"/>
  </r>
  <r>
    <n v="1296"/>
    <x v="4"/>
    <m/>
    <s v="COORDINACION MUNICIPAL DE PROTECCION CIVIL Y BOMBEROS"/>
    <s v="PROTECCIÓN CIVIL Y BOMBEROS"/>
    <s v="172 PROTECCION CIVIL"/>
    <s v="N DESASTRES NATURALES"/>
    <s v="09 GESTIÓN INTEGRAL DE RIESGO DE DESASTRE PARA EL MUNICIPIO DE ZAPOPAN"/>
    <m/>
    <m/>
    <m/>
    <s v="2000 MATERIALES Y SUMINISTROS"/>
    <s v="2100 MATERIALES DE ADMINISTRACION, EMISION DE DOCUMENTOS Y ARTICULOS OFICIALES"/>
    <x v="82"/>
    <n v="3998"/>
    <n v="3998"/>
    <n v="3998"/>
    <n v="0"/>
    <n v="0"/>
    <n v="2"/>
    <s v="21"/>
  </r>
  <r>
    <n v="1297"/>
    <x v="4"/>
    <m/>
    <s v="COORDINACION MUNICIPAL DE PROTECCION CIVIL Y BOMBEROS"/>
    <s v="PROTECCIÓN CIVIL Y BOMBEROS"/>
    <s v="172 PROTECCION CIVIL"/>
    <s v="N DESASTRES NATURALES"/>
    <s v="09 GESTIÓN INTEGRAL DE RIESGO DE DESASTRE PARA EL MUNICIPIO DE ZAPOPAN"/>
    <m/>
    <m/>
    <m/>
    <s v="2000 MATERIALES Y SUMINISTROS"/>
    <s v="2200 ALIMENTOS Y UTENSILIOS"/>
    <x v="2"/>
    <n v="1000000"/>
    <n v="1000000"/>
    <n v="400000"/>
    <n v="0"/>
    <n v="-600000"/>
    <n v="2"/>
    <s v="22"/>
  </r>
  <r>
    <n v="1298"/>
    <x v="4"/>
    <m/>
    <s v="COORDINACION MUNICIPAL DE PROTECCION CIVIL Y BOMBEROS"/>
    <s v="PROTECCIÓN CIVIL Y BOMBEROS"/>
    <s v="172 PROTECCION CIVIL"/>
    <s v="N DESASTRES NATURALES"/>
    <s v="09 GESTIÓN INTEGRAL DE RIESGO DE DESASTRE PARA EL MUNICIPIO DE ZAPOPAN"/>
    <m/>
    <m/>
    <m/>
    <s v="2000 MATERIALES Y SUMINISTROS"/>
    <s v="2200 ALIMENTOS Y UTENSILIOS"/>
    <x v="40"/>
    <n v="20720"/>
    <n v="20720"/>
    <n v="20720"/>
    <n v="0"/>
    <n v="0"/>
    <n v="2"/>
    <s v="22"/>
  </r>
  <r>
    <n v="1299"/>
    <x v="4"/>
    <m/>
    <s v="COORDINACION MUNICIPAL DE PROTECCION CIVIL Y BOMBEROS"/>
    <s v="PROTECCIÓN CIVIL Y BOMBEROS"/>
    <s v="172 PROTECCION CIVIL"/>
    <s v="N DESASTRES NATURALES"/>
    <s v="09 GESTIÓN INTEGRAL DE RIESGO DE DESASTRE PARA EL MUNICIPIO DE ZAPOPAN"/>
    <m/>
    <m/>
    <m/>
    <s v="2000 MATERIALES Y SUMINISTROS"/>
    <s v="2200 ALIMENTOS Y UTENSILIOS"/>
    <x v="12"/>
    <n v="5293.96"/>
    <n v="5293.96"/>
    <n v="5293.96"/>
    <n v="0"/>
    <n v="0"/>
    <n v="2"/>
    <s v="22"/>
  </r>
  <r>
    <n v="1300"/>
    <x v="4"/>
    <m/>
    <s v="COORDINACION MUNICIPAL DE PROTECCION CIVIL Y BOMBEROS"/>
    <s v="PROTECCIÓN CIVIL Y BOMBEROS"/>
    <s v="172 PROTECCION CIVIL"/>
    <s v="N DESASTRES NATURALES"/>
    <s v="09 GESTIÓN INTEGRAL DE RIESGO DE DESASTRE PARA EL MUNICIPIO DE ZAPOPAN"/>
    <m/>
    <m/>
    <m/>
    <s v="2000 MATERIALES Y SUMINISTROS"/>
    <s v="2400 MATERIALES Y ARTICULOS DE CONSTRUCCION Y DE REPARACION"/>
    <x v="42"/>
    <n v="28000"/>
    <n v="28000"/>
    <n v="16800"/>
    <n v="0"/>
    <n v="-11200"/>
    <n v="2"/>
    <s v="24"/>
  </r>
  <r>
    <n v="1301"/>
    <x v="4"/>
    <m/>
    <s v="COORDINACION MUNICIPAL DE PROTECCION CIVIL Y BOMBEROS"/>
    <s v="PROTECCIÓN CIVIL Y BOMBEROS"/>
    <s v="172 PROTECCION CIVIL"/>
    <s v="N DESASTRES NATURALES"/>
    <s v="09 GESTIÓN INTEGRAL DE RIESGO DE DESASTRE PARA EL MUNICIPIO DE ZAPOPAN"/>
    <m/>
    <m/>
    <m/>
    <s v="2000 MATERIALES Y SUMINISTROS"/>
    <s v="2400 MATERIALES Y ARTICULOS DE CONSTRUCCION Y DE REPARACION"/>
    <x v="43"/>
    <n v="6000"/>
    <n v="6000"/>
    <n v="6000"/>
    <n v="0"/>
    <n v="0"/>
    <n v="2"/>
    <s v="24"/>
  </r>
  <r>
    <n v="1302"/>
    <x v="4"/>
    <m/>
    <s v="COORDINACION MUNICIPAL DE PROTECCION CIVIL Y BOMBEROS"/>
    <s v="PROTECCIÓN CIVIL Y BOMBEROS"/>
    <s v="172 PROTECCION CIVIL"/>
    <s v="N DESASTRES NATURALES"/>
    <s v="09 GESTIÓN INTEGRAL DE RIESGO DE DESASTRE PARA EL MUNICIPIO DE ZAPOPAN"/>
    <m/>
    <m/>
    <m/>
    <s v="2000 MATERIALES Y SUMINISTROS"/>
    <s v="2400 MATERIALES Y ARTICULOS DE CONSTRUCCION Y DE REPARACION"/>
    <x v="44"/>
    <n v="18624"/>
    <n v="18624"/>
    <n v="18624"/>
    <n v="0"/>
    <n v="0"/>
    <n v="2"/>
    <s v="24"/>
  </r>
  <r>
    <n v="1303"/>
    <x v="4"/>
    <m/>
    <s v="COORDINACION MUNICIPAL DE PROTECCION CIVIL Y BOMBEROS"/>
    <s v="PROTECCIÓN CIVIL Y BOMBEROS"/>
    <s v="172 PROTECCION CIVIL"/>
    <s v="N DESASTRES NATURALES"/>
    <s v="09 GESTIÓN INTEGRAL DE RIESGO DE DESASTRE PARA EL MUNICIPIO DE ZAPOPAN"/>
    <m/>
    <m/>
    <m/>
    <s v="2000 MATERIALES Y SUMINISTROS"/>
    <s v="2400 MATERIALES Y ARTICULOS DE CONSTRUCCION Y DE REPARACION"/>
    <x v="45"/>
    <n v="13392"/>
    <n v="13392"/>
    <n v="13392"/>
    <n v="0"/>
    <n v="0"/>
    <n v="2"/>
    <s v="24"/>
  </r>
  <r>
    <n v="1304"/>
    <x v="4"/>
    <m/>
    <s v="COORDINACION MUNICIPAL DE PROTECCION CIVIL Y BOMBEROS"/>
    <s v="PROTECCIÓN CIVIL Y BOMBEROS"/>
    <s v="172 PROTECCION CIVIL"/>
    <s v="N DESASTRES NATURALES"/>
    <s v="09 GESTIÓN INTEGRAL DE RIESGO DE DESASTRE PARA EL MUNICIPIO DE ZAPOPAN"/>
    <m/>
    <m/>
    <m/>
    <s v="2000 MATERIALES Y SUMINISTROS"/>
    <s v="2400 MATERIALES Y ARTICULOS DE CONSTRUCCION Y DE REPARACION"/>
    <x v="3"/>
    <n v="113368"/>
    <n v="113368"/>
    <n v="113368"/>
    <n v="0"/>
    <n v="0"/>
    <n v="2"/>
    <s v="24"/>
  </r>
  <r>
    <n v="1305"/>
    <x v="4"/>
    <m/>
    <s v="COORDINACION MUNICIPAL DE PROTECCION CIVIL Y BOMBEROS"/>
    <s v="PROTECCIÓN CIVIL Y BOMBEROS"/>
    <s v="172 PROTECCION CIVIL"/>
    <s v="N DESASTRES NATURALES"/>
    <s v="09 GESTIÓN INTEGRAL DE RIESGO DE DESASTRE PARA EL MUNICIPIO DE ZAPOPAN"/>
    <m/>
    <m/>
    <m/>
    <s v="2000 MATERIALES Y SUMINISTROS"/>
    <s v="2400 MATERIALES Y ARTICULOS DE CONSTRUCCION Y DE REPARACION"/>
    <x v="13"/>
    <n v="80480"/>
    <n v="80480"/>
    <n v="8048"/>
    <n v="0"/>
    <n v="-72432"/>
    <n v="2"/>
    <s v="24"/>
  </r>
  <r>
    <n v="1306"/>
    <x v="4"/>
    <m/>
    <s v="COORDINACION MUNICIPAL DE PROTECCION CIVIL Y BOMBEROS"/>
    <s v="PROTECCIÓN CIVIL Y BOMBEROS"/>
    <s v="172 PROTECCION CIVIL"/>
    <s v="N DESASTRES NATURALES"/>
    <s v="09 GESTIÓN INTEGRAL DE RIESGO DE DESASTRE PARA EL MUNICIPIO DE ZAPOPAN"/>
    <m/>
    <m/>
    <m/>
    <s v="2000 MATERIALES Y SUMINISTROS"/>
    <s v="2400 MATERIALES Y ARTICULOS DE CONSTRUCCION Y DE REPARACION"/>
    <x v="83"/>
    <n v="20000"/>
    <n v="20000"/>
    <n v="20000"/>
    <n v="0"/>
    <n v="0"/>
    <n v="2"/>
    <s v="24"/>
  </r>
  <r>
    <n v="1307"/>
    <x v="4"/>
    <m/>
    <s v="COORDINACION MUNICIPAL DE PROTECCION CIVIL Y BOMBEROS"/>
    <s v="PROTECCIÓN CIVIL Y BOMBEROS"/>
    <s v="172 PROTECCION CIVIL"/>
    <s v="N DESASTRES NATURALES"/>
    <s v="09 GESTIÓN INTEGRAL DE RIESGO DE DESASTRE PARA EL MUNICIPIO DE ZAPOPAN"/>
    <m/>
    <m/>
    <m/>
    <s v="2000 MATERIALES Y SUMINISTROS"/>
    <s v="2400 MATERIALES Y ARTICULOS DE CONSTRUCCION Y DE REPARACION"/>
    <x v="14"/>
    <n v="40272"/>
    <n v="40272"/>
    <n v="40272"/>
    <n v="0"/>
    <n v="0"/>
    <n v="2"/>
    <s v="24"/>
  </r>
  <r>
    <n v="1308"/>
    <x v="4"/>
    <m/>
    <s v="COORDINACION MUNICIPAL DE PROTECCION CIVIL Y BOMBEROS"/>
    <s v="PROTECCIÓN CIVIL Y BOMBEROS"/>
    <s v="172 PROTECCION CIVIL"/>
    <s v="N DESASTRES NATURALES"/>
    <s v="09 GESTIÓN INTEGRAL DE RIESGO DE DESASTRE PARA EL MUNICIPIO DE ZAPOPAN"/>
    <m/>
    <m/>
    <m/>
    <s v="2000 MATERIALES Y SUMINISTROS"/>
    <s v="2500 PRODUCTOS QUIMICOS, FARMACEUTICOS Y DE LABORATORIO"/>
    <x v="84"/>
    <n v="12000"/>
    <n v="12000"/>
    <n v="12000"/>
    <n v="0"/>
    <n v="0"/>
    <n v="2"/>
    <s v="25"/>
  </r>
  <r>
    <n v="1309"/>
    <x v="4"/>
    <m/>
    <s v="COORDINACION MUNICIPAL DE PROTECCION CIVIL Y BOMBEROS"/>
    <s v="PROTECCIÓN CIVIL Y BOMBEROS"/>
    <s v="172 PROTECCION CIVIL"/>
    <s v="N DESASTRES NATURALES"/>
    <s v="09 GESTIÓN INTEGRAL DE RIESGO DE DESASTRE PARA EL MUNICIPIO DE ZAPOPAN"/>
    <m/>
    <m/>
    <m/>
    <s v="2000 MATERIALES Y SUMINISTROS"/>
    <s v="2500 PRODUCTOS QUIMICOS, FARMACEUTICOS Y DE LABORATORIO"/>
    <x v="46"/>
    <n v="84400.3"/>
    <n v="84400.3"/>
    <n v="84400.3"/>
    <n v="0"/>
    <n v="0"/>
    <n v="2"/>
    <s v="25"/>
  </r>
  <r>
    <n v="1310"/>
    <x v="4"/>
    <m/>
    <s v="COORDINACION MUNICIPAL DE PROTECCION CIVIL Y BOMBEROS"/>
    <s v="PROTECCIÓN CIVIL Y BOMBEROS"/>
    <s v="172 PROTECCION CIVIL"/>
    <s v="N DESASTRES NATURALES"/>
    <s v="09 GESTIÓN INTEGRAL DE RIESGO DE DESASTRE PARA EL MUNICIPIO DE ZAPOPAN"/>
    <m/>
    <m/>
    <m/>
    <s v="2000 MATERIALES Y SUMINISTROS"/>
    <s v="2500 PRODUCTOS QUIMICOS, FARMACEUTICOS Y DE LABORATORIO"/>
    <x v="47"/>
    <n v="82332.536000000007"/>
    <n v="82332.536000000007"/>
    <n v="82332.536000000007"/>
    <n v="0"/>
    <n v="0"/>
    <n v="2"/>
    <s v="25"/>
  </r>
  <r>
    <n v="1311"/>
    <x v="4"/>
    <m/>
    <s v="COORDINACION MUNICIPAL DE PROTECCION CIVIL Y BOMBEROS"/>
    <s v="PROTECCIÓN CIVIL Y BOMBEROS"/>
    <s v="172 PROTECCION CIVIL"/>
    <s v="N DESASTRES NATURALES"/>
    <s v="09 GESTIÓN INTEGRAL DE RIESGO DE DESASTRE PARA EL MUNICIPIO DE ZAPOPAN"/>
    <m/>
    <m/>
    <m/>
    <s v="2000 MATERIALES Y SUMINISTROS"/>
    <s v="2500 PRODUCTOS QUIMICOS, FARMACEUTICOS Y DE LABORATORIO"/>
    <x v="49"/>
    <n v="50850.8"/>
    <n v="50850.8"/>
    <n v="50850.8"/>
    <n v="0"/>
    <n v="0"/>
    <n v="2"/>
    <s v="25"/>
  </r>
  <r>
    <n v="1312"/>
    <x v="4"/>
    <m/>
    <s v="COORDINACION MUNICIPAL DE PROTECCION CIVIL Y BOMBEROS"/>
    <s v="PROTECCIÓN CIVIL Y BOMBEROS"/>
    <s v="172 PROTECCION CIVIL"/>
    <s v="N DESASTRES NATURALES"/>
    <s v="09 GESTIÓN INTEGRAL DE RIESGO DE DESASTRE PARA EL MUNICIPIO DE ZAPOPAN"/>
    <m/>
    <m/>
    <m/>
    <s v="2000 MATERIALES Y SUMINISTROS"/>
    <s v="2500 PRODUCTOS QUIMICOS, FARMACEUTICOS Y DE LABORATORIO"/>
    <x v="85"/>
    <n v="20000"/>
    <n v="20000"/>
    <n v="20000"/>
    <n v="0"/>
    <n v="0"/>
    <n v="2"/>
    <s v="25"/>
  </r>
  <r>
    <n v="1313"/>
    <x v="4"/>
    <m/>
    <s v="COORDINACION MUNICIPAL DE PROTECCION CIVIL Y BOMBEROS"/>
    <s v="PROTECCIÓN CIVIL Y BOMBEROS"/>
    <s v="172 PROTECCION CIVIL"/>
    <s v="N DESASTRES NATURALES"/>
    <s v="09 GESTIÓN INTEGRAL DE RIESGO DE DESASTRE PARA EL MUNICIPIO DE ZAPOPAN"/>
    <m/>
    <m/>
    <m/>
    <s v="2000 MATERIALES Y SUMINISTROS"/>
    <s v="2600 COMBUSTIBLES, LUBRICANTES Y ADITIVOS"/>
    <x v="50"/>
    <n v="142465.60000000001"/>
    <n v="142465.60000000001"/>
    <n v="113972.48000000001"/>
    <n v="0"/>
    <n v="-28493.119999999995"/>
    <n v="2"/>
    <s v="26"/>
  </r>
  <r>
    <n v="1314"/>
    <x v="4"/>
    <m/>
    <s v="COORDINACION MUNICIPAL DE PROTECCION CIVIL Y BOMBEROS"/>
    <s v="PROTECCIÓN CIVIL Y BOMBEROS"/>
    <s v="172 PROTECCION CIVIL"/>
    <s v="N DESASTRES NATURALES"/>
    <s v="09 GESTIÓN INTEGRAL DE RIESGO DE DESASTRE PARA EL MUNICIPIO DE ZAPOPAN"/>
    <m/>
    <m/>
    <m/>
    <s v="2000 MATERIALES Y SUMINISTROS"/>
    <s v="2700 VESTUARIO, BLANCOS, PRENDAS DE PROTECCION Y ARTICULOS DEPORTIVOS"/>
    <x v="76"/>
    <n v="60000"/>
    <n v="60000"/>
    <n v="60000"/>
    <n v="0"/>
    <n v="0"/>
    <n v="2"/>
    <s v="27"/>
  </r>
  <r>
    <n v="1315"/>
    <x v="4"/>
    <m/>
    <s v="COORDINACION MUNICIPAL DE PROTECCION CIVIL Y BOMBEROS"/>
    <s v="PROTECCIÓN CIVIL Y BOMBEROS"/>
    <s v="172 PROTECCION CIVIL"/>
    <s v="N DESASTRES NATURALES"/>
    <s v="09 GESTIÓN INTEGRAL DE RIESGO DE DESASTRE PARA EL MUNICIPIO DE ZAPOPAN"/>
    <m/>
    <m/>
    <m/>
    <s v="2000 MATERIALES Y SUMINISTROS"/>
    <s v="2700 VESTUARIO, BLANCOS, PRENDAS DE PROTECCION Y ARTICULOS DEPORTIVOS"/>
    <x v="51"/>
    <n v="2000000"/>
    <n v="2000000"/>
    <n v="20000"/>
    <n v="0"/>
    <n v="-1980000"/>
    <n v="2"/>
    <s v="27"/>
  </r>
  <r>
    <n v="1316"/>
    <x v="4"/>
    <m/>
    <s v="COORDINACION MUNICIPAL DE PROTECCION CIVIL Y BOMBEROS"/>
    <s v="PROTECCIÓN CIVIL Y BOMBEROS"/>
    <s v="172 PROTECCION CIVIL"/>
    <s v="N DESASTRES NATURALES"/>
    <s v="09 GESTIÓN INTEGRAL DE RIESGO DE DESASTRE PARA EL MUNICIPIO DE ZAPOPAN"/>
    <m/>
    <m/>
    <m/>
    <s v="2000 MATERIALES Y SUMINISTROS"/>
    <s v="2700 VESTUARIO, BLANCOS, PRENDAS DE PROTECCION Y ARTICULOS DEPORTIVOS"/>
    <x v="52"/>
    <n v="31844.640000000003"/>
    <n v="31844.640000000003"/>
    <n v="3184.4640000000004"/>
    <n v="0"/>
    <n v="-28660.176000000003"/>
    <n v="2"/>
    <s v="27"/>
  </r>
  <r>
    <n v="1317"/>
    <x v="4"/>
    <m/>
    <s v="COORDINACION MUNICIPAL DE PROTECCION CIVIL Y BOMBEROS"/>
    <s v="PROTECCIÓN CIVIL Y BOMBEROS"/>
    <s v="172 PROTECCION CIVIL"/>
    <s v="N DESASTRES NATURALES"/>
    <s v="09 GESTIÓN INTEGRAL DE RIESGO DE DESASTRE PARA EL MUNICIPIO DE ZAPOPAN"/>
    <m/>
    <m/>
    <m/>
    <s v="2000 MATERIALES Y SUMINISTROS"/>
    <s v="2700 VESTUARIO, BLANCOS, PRENDAS DE PROTECCION Y ARTICULOS DEPORTIVOS"/>
    <x v="15"/>
    <n v="8000"/>
    <n v="8000"/>
    <n v="8000"/>
    <n v="0"/>
    <n v="0"/>
    <n v="2"/>
    <s v="27"/>
  </r>
  <r>
    <n v="1318"/>
    <x v="4"/>
    <m/>
    <s v="COORDINACION MUNICIPAL DE PROTECCION CIVIL Y BOMBEROS"/>
    <s v="PROTECCIÓN CIVIL Y BOMBEROS"/>
    <s v="172 PROTECCION CIVIL"/>
    <s v="N DESASTRES NATURALES"/>
    <s v="09 GESTIÓN INTEGRAL DE RIESGO DE DESASTRE PARA EL MUNICIPIO DE ZAPOPAN"/>
    <m/>
    <m/>
    <m/>
    <s v="2000 MATERIALES Y SUMINISTROS"/>
    <s v="2700 VESTUARIO, BLANCOS, PRENDAS DE PROTECCION Y ARTICULOS DEPORTIVOS"/>
    <x v="16"/>
    <n v="17554.768"/>
    <n v="17554.768"/>
    <n v="17554.768"/>
    <n v="0"/>
    <n v="0"/>
    <n v="2"/>
    <s v="27"/>
  </r>
  <r>
    <n v="1319"/>
    <x v="4"/>
    <m/>
    <s v="COORDINACION MUNICIPAL DE PROTECCION CIVIL Y BOMBEROS"/>
    <s v="PROTECCIÓN CIVIL Y BOMBEROS"/>
    <s v="172 PROTECCION CIVIL"/>
    <s v="N DESASTRES NATURALES"/>
    <s v="09 GESTIÓN INTEGRAL DE RIESGO DE DESASTRE PARA EL MUNICIPIO DE ZAPOPAN"/>
    <m/>
    <m/>
    <m/>
    <s v="2000 MATERIALES Y SUMINISTROS"/>
    <s v="2900 HERRAMIENTAS, REFACCIONES Y ACCESORIOS MENORES"/>
    <x v="54"/>
    <n v="244709.96400000004"/>
    <n v="244709.96400000004"/>
    <n v="24470.996400000004"/>
    <n v="0"/>
    <n v="-220238.96760000003"/>
    <n v="2"/>
    <s v="29"/>
  </r>
  <r>
    <n v="1320"/>
    <x v="4"/>
    <m/>
    <s v="COORDINACION MUNICIPAL DE PROTECCION CIVIL Y BOMBEROS"/>
    <s v="PROTECCIÓN CIVIL Y BOMBEROS"/>
    <s v="172 PROTECCION CIVIL"/>
    <s v="N DESASTRES NATURALES"/>
    <s v="09 GESTIÓN INTEGRAL DE RIESGO DE DESASTRE PARA EL MUNICIPIO DE ZAPOPAN"/>
    <m/>
    <m/>
    <m/>
    <s v="2000 MATERIALES Y SUMINISTROS"/>
    <s v="2900 HERRAMIENTAS, REFACCIONES Y ACCESORIOS MENORES"/>
    <x v="4"/>
    <n v="30000"/>
    <n v="30000"/>
    <n v="15000"/>
    <n v="0"/>
    <n v="-15000"/>
    <n v="2"/>
    <s v="29"/>
  </r>
  <r>
    <n v="1321"/>
    <x v="4"/>
    <m/>
    <s v="COORDINACION MUNICIPAL DE PROTECCION CIVIL Y BOMBEROS"/>
    <s v="PROTECCIÓN CIVIL Y BOMBEROS"/>
    <s v="172 PROTECCION CIVIL"/>
    <s v="N DESASTRES NATURALES"/>
    <s v="09 GESTIÓN INTEGRAL DE RIESGO DE DESASTRE PARA EL MUNICIPIO DE ZAPOPAN"/>
    <m/>
    <m/>
    <m/>
    <s v="2000 MATERIALES Y SUMINISTROS"/>
    <s v="2900 HERRAMIENTAS, REFACCIONES Y ACCESORIOS MENORES"/>
    <x v="5"/>
    <n v="58718.69200000001"/>
    <n v="58718.69200000001"/>
    <n v="23487.476800000004"/>
    <n v="0"/>
    <n v="-35231.215200000006"/>
    <n v="2"/>
    <s v="29"/>
  </r>
  <r>
    <n v="1322"/>
    <x v="4"/>
    <m/>
    <s v="COORDINACION MUNICIPAL DE PROTECCION CIVIL Y BOMBEROS"/>
    <s v="PROTECCIÓN CIVIL Y BOMBEROS"/>
    <s v="172 PROTECCION CIVIL"/>
    <s v="N DESASTRES NATURALES"/>
    <s v="09 GESTIÓN INTEGRAL DE RIESGO DE DESASTRE PARA EL MUNICIPIO DE ZAPOPAN"/>
    <m/>
    <m/>
    <m/>
    <s v="2000 MATERIALES Y SUMINISTROS"/>
    <s v="2900 HERRAMIENTAS, REFACCIONES Y ACCESORIOS MENORES"/>
    <x v="6"/>
    <n v="187953.264"/>
    <n v="187953.264"/>
    <n v="37590.652800000003"/>
    <n v="0"/>
    <n v="-150362.61119999998"/>
    <n v="2"/>
    <s v="29"/>
  </r>
  <r>
    <n v="1323"/>
    <x v="4"/>
    <m/>
    <s v="COORDINACION MUNICIPAL DE PROTECCION CIVIL Y BOMBEROS"/>
    <s v="PROTECCIÓN CIVIL Y BOMBEROS"/>
    <s v="172 PROTECCION CIVIL"/>
    <s v="N DESASTRES NATURALES"/>
    <s v="09 GESTIÓN INTEGRAL DE RIESGO DE DESASTRE PARA EL MUNICIPIO DE ZAPOPAN"/>
    <m/>
    <m/>
    <m/>
    <s v="2000 MATERIALES Y SUMINISTROS"/>
    <s v="2900 HERRAMIENTAS, REFACCIONES Y ACCESORIOS MENORES"/>
    <x v="7"/>
    <n v="82834"/>
    <n v="82834"/>
    <n v="8283.4"/>
    <n v="0"/>
    <n v="-74550.600000000006"/>
    <n v="2"/>
    <s v="29"/>
  </r>
  <r>
    <n v="1324"/>
    <x v="4"/>
    <m/>
    <s v="COORDINACION MUNICIPAL DE PROTECCION CIVIL Y BOMBEROS"/>
    <s v="PROTECCIÓN CIVIL Y BOMBEROS"/>
    <s v="172 PROTECCION CIVIL"/>
    <s v="N DESASTRES NATURALES"/>
    <s v="09 GESTIÓN INTEGRAL DE RIESGO DE DESASTRE PARA EL MUNICIPIO DE ZAPOPAN"/>
    <m/>
    <m/>
    <m/>
    <s v="2000 MATERIALES Y SUMINISTROS"/>
    <s v="2900 HERRAMIENTAS, REFACCIONES Y ACCESORIOS MENORES"/>
    <x v="55"/>
    <n v="48000"/>
    <n v="48000"/>
    <n v="4800"/>
    <n v="0"/>
    <n v="-43200"/>
    <n v="2"/>
    <s v="29"/>
  </r>
  <r>
    <n v="1325"/>
    <x v="4"/>
    <m/>
    <s v="COORDINACION MUNICIPAL DE PROTECCION CIVIL Y BOMBEROS"/>
    <s v="PROTECCIÓN CIVIL Y BOMBEROS"/>
    <s v="172 PROTECCION CIVIL"/>
    <s v="N DESASTRES NATURALES"/>
    <s v="09 GESTIÓN INTEGRAL DE RIESGO DE DESASTRE PARA EL MUNICIPIO DE ZAPOPAN"/>
    <m/>
    <m/>
    <m/>
    <s v="2000 MATERIALES Y SUMINISTROS"/>
    <s v="2900 HERRAMIENTAS, REFACCIONES Y ACCESORIOS MENORES"/>
    <x v="86"/>
    <n v="17822.688000000002"/>
    <n v="17822.688000000002"/>
    <n v="17822.688000000002"/>
    <n v="0"/>
    <n v="0"/>
    <n v="2"/>
    <s v="29"/>
  </r>
  <r>
    <n v="1326"/>
    <x v="4"/>
    <m/>
    <s v="COORDINACION MUNICIPAL DE PROTECCION CIVIL Y BOMBEROS"/>
    <s v="PROTECCIÓN CIVIL Y BOMBEROS"/>
    <s v="172 PROTECCION CIVIL"/>
    <s v="N DESASTRES NATURALES"/>
    <s v="09 GESTIÓN INTEGRAL DE RIESGO DE DESASTRE PARA EL MUNICIPIO DE ZAPOPAN"/>
    <m/>
    <m/>
    <m/>
    <s v="3000 SERVICIOS GENERALES"/>
    <s v="3100 SERVICIOS BASICOS"/>
    <x v="87"/>
    <n v="3286"/>
    <n v="3286"/>
    <n v="3286"/>
    <n v="0"/>
    <n v="0"/>
    <n v="3"/>
    <s v="31"/>
  </r>
  <r>
    <n v="1327"/>
    <x v="4"/>
    <m/>
    <s v="COORDINACION MUNICIPAL DE PROTECCION CIVIL Y BOMBEROS"/>
    <s v="PROTECCIÓN CIVIL Y BOMBEROS"/>
    <s v="172 PROTECCION CIVIL"/>
    <s v="N DESASTRES NATURALES"/>
    <s v="09 GESTIÓN INTEGRAL DE RIESGO DE DESASTRE PARA EL MUNICIPIO DE ZAPOPAN"/>
    <m/>
    <m/>
    <m/>
    <s v="3000 SERVICIOS GENERALES"/>
    <s v="3300 SERVICIOS PROFESIONALES, CIENTIFICOS, TECNICOS Y OTROS SERVICIOS"/>
    <x v="58"/>
    <n v="1000000"/>
    <n v="1000000"/>
    <n v="500000"/>
    <n v="0"/>
    <n v="-500000"/>
    <n v="3"/>
    <s v="33"/>
  </r>
  <r>
    <n v="1328"/>
    <x v="4"/>
    <m/>
    <s v="COORDINACION MUNICIPAL DE PROTECCION CIVIL Y BOMBEROS"/>
    <s v="PROTECCIÓN CIVIL Y BOMBEROS"/>
    <s v="172 PROTECCION CIVIL"/>
    <s v="N DESASTRES NATURALES"/>
    <s v="09 GESTIÓN INTEGRAL DE RIESGO DE DESASTRE PARA EL MUNICIPIO DE ZAPOPAN"/>
    <m/>
    <m/>
    <m/>
    <s v="3000 SERVICIOS GENERALES"/>
    <s v="3800 SERVICIOS OFICIALES"/>
    <x v="22"/>
    <n v="380000"/>
    <n v="380000"/>
    <n v="380000"/>
    <n v="0"/>
    <n v="0"/>
    <n v="3"/>
    <s v="38"/>
  </r>
  <r>
    <n v="1329"/>
    <x v="4"/>
    <m/>
    <s v="COORDINACION MUNICIPAL DE PROTECCION CIVIL Y BOMBEROS"/>
    <s v="PROTECCIÓN CIVIL Y BOMBEROS"/>
    <s v="172 PROTECCION CIVIL"/>
    <s v="N DESASTRES NATURALES"/>
    <s v="09 GESTIÓN INTEGRAL DE RIESGO DE DESASTRE PARA EL MUNICIPIO DE ZAPOPAN"/>
    <m/>
    <m/>
    <m/>
    <s v="2000 MATERIALES Y SUMINISTROS"/>
    <s v="2900 HERRAMIENTAS, REFACCIONES Y ACCESORIOS MENORES"/>
    <x v="55"/>
    <n v="100000"/>
    <n v="100000"/>
    <n v="10000"/>
    <n v="0"/>
    <n v="-90000"/>
    <n v="2"/>
    <s v="29"/>
  </r>
  <r>
    <n v="1330"/>
    <x v="4"/>
    <m/>
    <s v="COORDINACION MUNICIPAL DE PROTECCION CIVIL Y BOMBEROS"/>
    <s v="PROTECCIÓN CIVIL Y BOMBEROS"/>
    <s v="172 PROTECCION CIVIL"/>
    <s v="N DESASTRES NATURALES"/>
    <s v="09 GESTIÓN INTEGRAL DE RIESGO DE DESASTRE PARA EL MUNICIPIO DE ZAPOPAN"/>
    <m/>
    <m/>
    <m/>
    <s v="2000 MATERIALES Y SUMINISTROS"/>
    <s v="2400 MATERIALES Y ARTICULOS DE CONSTRUCCION Y DE REPARACION"/>
    <x v="13"/>
    <n v="40000"/>
    <n v="40000"/>
    <n v="4000"/>
    <n v="0"/>
    <n v="-36000"/>
    <n v="2"/>
    <s v="24"/>
  </r>
  <r>
    <n v="1331"/>
    <x v="4"/>
    <m/>
    <s v="COORDINACION MUNICIPAL DE PROTECCION CIVIL Y BOMBEROS"/>
    <s v="PROTECCIÓN CIVIL Y BOMBEROS"/>
    <s v="172 PROTECCION CIVIL"/>
    <s v="N DESASTRES NATURALES"/>
    <s v="09 GESTIÓN INTEGRAL DE RIESGO DE DESASTRE PARA EL MUNICIPIO DE ZAPOPAN"/>
    <m/>
    <m/>
    <m/>
    <s v="3000 SERVICIOS GENERALES"/>
    <s v="3200 SERVICIOS DE ARRENDAMIENTO"/>
    <x v="17"/>
    <n v="80000"/>
    <n v="80000"/>
    <n v="80000"/>
    <n v="0"/>
    <n v="0"/>
    <n v="3"/>
    <s v="32"/>
  </r>
  <r>
    <n v="1332"/>
    <x v="4"/>
    <m/>
    <s v="COORDINACION MUNICIPAL DE PROTECCION CIVIL Y BOMBEROS"/>
    <s v="PROTECCIÓN CIVIL Y BOMBEROS"/>
    <s v="172 PROTECCION CIVIL"/>
    <s v="N DESASTRES NATURALES"/>
    <s v="09 GESTIÓN INTEGRAL DE RIESGO DE DESASTRE PARA EL MUNICIPIO DE ZAPOPAN"/>
    <m/>
    <m/>
    <m/>
    <s v="2000 MATERIALES Y SUMINISTROS"/>
    <s v="2200 ALIMENTOS Y UTENSILIOS"/>
    <x v="2"/>
    <n v="362880"/>
    <n v="362880"/>
    <n v="145152"/>
    <n v="0"/>
    <n v="-217728"/>
    <n v="2"/>
    <s v="22"/>
  </r>
  <r>
    <n v="1333"/>
    <x v="4"/>
    <m/>
    <s v="COORDINACION MUNICIPAL DE PROTECCION CIVIL Y BOMBEROS"/>
    <s v="PROTECCIÓN CIVIL Y BOMBEROS"/>
    <s v="172 PROTECCION CIVIL"/>
    <s v="N DESASTRES NATURALES"/>
    <s v="09 GESTIÓN INTEGRAL DE RIESGO DE DESASTRE PARA EL MUNICIPIO DE ZAPOPAN"/>
    <m/>
    <m/>
    <m/>
    <s v="2000 MATERIALES Y SUMINISTROS"/>
    <s v="2700 VESTUARIO, BLANCOS, PRENDAS DE PROTECCION Y ARTICULOS DEPORTIVOS"/>
    <x v="51"/>
    <n v="1641250.9"/>
    <n v="1641250.9"/>
    <n v="16412.508999999998"/>
    <n v="0"/>
    <n v="-1624838.3909999998"/>
    <n v="2"/>
    <s v="27"/>
  </r>
  <r>
    <n v="1334"/>
    <x v="4"/>
    <m/>
    <s v="COORDINACION MUNICIPAL DE PROTECCION CIVIL Y BOMBEROS"/>
    <s v="PROTECCIÓN CIVIL Y BOMBEROS"/>
    <s v="172 PROTECCION CIVIL"/>
    <s v="N DESASTRES NATURALES"/>
    <s v="09 GESTIÓN INTEGRAL DE RIESGO DE DESASTRE PARA EL MUNICIPIO DE ZAPOPAN"/>
    <m/>
    <m/>
    <m/>
    <s v="2000 MATERIALES Y SUMINISTROS"/>
    <s v="2900 HERRAMIENTAS, REFACCIONES Y ACCESORIOS MENORES"/>
    <x v="54"/>
    <n v="27000"/>
    <n v="27000"/>
    <n v="27000"/>
    <n v="0"/>
    <n v="0"/>
    <n v="2"/>
    <s v="29"/>
  </r>
  <r>
    <n v="1351"/>
    <x v="4"/>
    <m/>
    <s v="COORDINACION MUNICIPAL DE PROTECCION CIVIL Y BOMBEROS"/>
    <s v="02 JEFATURA DE GABINETE"/>
    <s v="172 PROTECCION CIVIL"/>
    <s v="N DESASTRES NATURALES"/>
    <s v="09 GESTIÓN INTEGRAL DE RIESGO DE DESASTRE PARA EL MUNICIPIO DE ZAPOPAN"/>
    <m/>
    <s v="801 KIDZANIA"/>
    <s v="Kidzania"/>
    <s v="3000 SERVICIOS GENERALES"/>
    <s v="3300 SERVICIOS PROFESIONALES, CIENTIFICOS, TECNICOS Y OTROS SERVICIOS"/>
    <x v="24"/>
    <n v="1500000"/>
    <n v="1500000"/>
    <n v="1500000"/>
    <n v="0"/>
    <n v="0"/>
    <n v="3"/>
    <s v="33"/>
  </r>
  <r>
    <n v="1378"/>
    <x v="4"/>
    <m/>
    <s v="COORDINACION MUNICIPAL DE PROTECCION CIVIL Y BOMBEROS"/>
    <s v="PROTECCIÓN CIVIL Y BOMBEROS"/>
    <s v="172 PROTECCION CIVIL"/>
    <s v="N DESASTRES NATURALES"/>
    <s v="09 GESTIÓN INTEGRAL DE RIESGO DE DESASTRE PARA EL MUNICIPIO DE ZAPOPAN"/>
    <m/>
    <m/>
    <s v="PREVISIONES"/>
    <s v="7000 INVERSIONES FINANCIERAS Y OTRAS PROVISIONES"/>
    <s v="7900 PROVISIONES PARA CONTINGENCIAS Y OTRAS EROGACIONES ESPECIALES"/>
    <x v="88"/>
    <n v="0"/>
    <n v="1000000"/>
    <n v="1000000"/>
    <n v="1000000"/>
    <n v="1000000"/>
    <n v="7"/>
    <s v="79"/>
  </r>
  <r>
    <n v="373"/>
    <x v="5"/>
    <m/>
    <s v="TESORERIA MUNICIPAL"/>
    <s v="TESORERÍA"/>
    <s v="181 SERVICIOS REGISTRALES, ADMINISTRATIVOS Y PATRIMONIALES"/>
    <s v="M APOYO AL PROCESO PRESUPUESTARIO Y PARA MEJORAR LA EFICIENCIA INSTITUCIONAL"/>
    <s v="10 CATASTRO"/>
    <m/>
    <m/>
    <m/>
    <s v="3000 SERVICIOS GENERALES"/>
    <s v="3300 SERVICIOS PROFESIONALES, CIENTIFICOS, TECNICOS Y OTROS SERVICIOS"/>
    <x v="24"/>
    <n v="1168316.97"/>
    <n v="1168316.97"/>
    <n v="1168316.97"/>
    <n v="0"/>
    <n v="0"/>
    <n v="3"/>
    <s v="33"/>
  </r>
  <r>
    <n v="366"/>
    <x v="5"/>
    <m/>
    <s v="DIRECCION DE INGRESOS"/>
    <s v="TESORERÍA"/>
    <s v="152 ASUNTOS HACENDARIOS"/>
    <s v="M APOYO AL PROCESO PRESUPUESTARIO Y PARA MEJORAR LA EFICIENCIA INSTITUCIONAL"/>
    <s v="11 INGRESOS"/>
    <m/>
    <m/>
    <s v="UNIFORMES INGRESOS"/>
    <s v="2000 MATERIALES Y SUMINISTROS"/>
    <s v="2700 VESTUARIO, BLANCOS, PRENDAS DE PROTECCION Y ARTICULOS DEPORTIVOS"/>
    <x v="76"/>
    <n v="150000"/>
    <n v="150000"/>
    <n v="150000"/>
    <n v="0"/>
    <n v="0"/>
    <n v="2"/>
    <s v="27"/>
  </r>
  <r>
    <n v="378"/>
    <x v="5"/>
    <m/>
    <s v="TESORERIA MUNICIPAL"/>
    <s v="TESORERÍA"/>
    <s v="152 ASUNTOS HACENDARIOS"/>
    <s v="M APOYO AL PROCESO PRESUPUESTARIO Y PARA MEJORAR LA EFICIENCIA INSTITUCIONAL"/>
    <s v="11 INGRESOS"/>
    <m/>
    <m/>
    <m/>
    <s v="3000 SERVICIOS GENERALES"/>
    <s v="3400 SERVICIOS FINANCIEROS, BANCARIOS Y COMERCIALES"/>
    <x v="31"/>
    <n v="88740"/>
    <n v="88740"/>
    <n v="88740"/>
    <n v="0"/>
    <n v="0"/>
    <n v="3"/>
    <s v="34"/>
  </r>
  <r>
    <n v="386"/>
    <x v="5"/>
    <m/>
    <s v="TESORERIA MUNICIPAL"/>
    <s v="TESORERÍA"/>
    <s v="152 ASUNTOS HACENDARIOS"/>
    <s v="M APOYO AL PROCESO PRESUPUESTARIO Y PARA MEJORAR LA EFICIENCIA INSTITUCIONAL"/>
    <s v="11 INGRESOS"/>
    <m/>
    <m/>
    <m/>
    <s v="3000 SERVICIOS GENERALES"/>
    <s v="3800 SERVICIOS OFICIALES"/>
    <x v="22"/>
    <n v="5700"/>
    <n v="5700"/>
    <n v="5700"/>
    <n v="0"/>
    <n v="0"/>
    <n v="3"/>
    <s v="38"/>
  </r>
  <r>
    <n v="387"/>
    <x v="5"/>
    <m/>
    <s v="TESORERIA MUNICIPAL"/>
    <s v="TESORERÍA"/>
    <s v="152 ASUNTOS HACENDARIOS"/>
    <s v="M APOYO AL PROCESO PRESUPUESTARIO Y PARA MEJORAR LA EFICIENCIA INSTITUCIONAL"/>
    <s v="11 INGRESOS"/>
    <m/>
    <m/>
    <m/>
    <s v="3000 SERVICIOS GENERALES"/>
    <s v="3900 OTROS SERVICIOS GENERALES"/>
    <x v="80"/>
    <n v="315176.64"/>
    <n v="315176.64"/>
    <n v="315176.64"/>
    <n v="0"/>
    <n v="0"/>
    <n v="3"/>
    <s v="39"/>
  </r>
  <r>
    <n v="362"/>
    <x v="5"/>
    <m/>
    <s v="TESORERIA MUNICIPAL"/>
    <s v="TESORERÍA"/>
    <s v="152 ASUNTOS HACENDARIOS"/>
    <s v="M APOYO AL PROCESO PRESUPUESTARIO Y PARA MEJORAR LA EFICIENCIA INSTITUCIONAL"/>
    <s v="12 CONTABILIDAD Y EGRESOS"/>
    <m/>
    <m/>
    <s v="CAPACITACIÓN"/>
    <s v="3000 SERVICIOS GENERALES"/>
    <s v="3300 SERVICIOS PROFESIONALES, CIENTIFICOS, TECNICOS Y OTROS SERVICIOS"/>
    <x v="58"/>
    <n v="300000"/>
    <n v="300000"/>
    <n v="300000"/>
    <n v="0"/>
    <n v="0"/>
    <n v="3"/>
    <s v="33"/>
  </r>
  <r>
    <n v="363"/>
    <x v="5"/>
    <m/>
    <s v="TESORERIA MUNICIPAL"/>
    <s v="TESORERÍA"/>
    <s v="152 ASUNTOS HACENDARIOS"/>
    <s v="M APOYO AL PROCESO PRESUPUESTARIO Y PARA MEJORAR LA EFICIENCIA INSTITUCIONAL"/>
    <s v="12 CONTABILIDAD Y EGRESOS"/>
    <m/>
    <m/>
    <m/>
    <s v="2000 MATERIALES Y SUMINISTROS"/>
    <s v="2100 MATERIALES DE ADMINISTRACION, EMISION DE DOCUMENTOS Y ARTICULOS OFICIALES"/>
    <x v="0"/>
    <n v="669868.81999999995"/>
    <n v="669868.81999999995"/>
    <n v="669868.81999999995"/>
    <n v="0"/>
    <n v="0"/>
    <n v="2"/>
    <s v="21"/>
  </r>
  <r>
    <n v="364"/>
    <x v="5"/>
    <m/>
    <s v="TESORERIA MUNICIPAL"/>
    <s v="TESORERÍA"/>
    <s v="152 ASUNTOS HACENDARIOS"/>
    <s v="M APOYO AL PROCESO PRESUPUESTARIO Y PARA MEJORAR LA EFICIENCIA INSTITUCIONAL"/>
    <s v="12 CONTABILIDAD Y EGRESOS"/>
    <m/>
    <m/>
    <m/>
    <s v="2000 MATERIALES Y SUMINISTROS"/>
    <s v="2100 MATERIALES DE ADMINISTRACION, EMISION DE DOCUMENTOS Y ARTICULOS OFICIALES"/>
    <x v="1"/>
    <n v="34284.44"/>
    <n v="34284.44"/>
    <n v="34284.44"/>
    <n v="0"/>
    <n v="0"/>
    <n v="2"/>
    <s v="21"/>
  </r>
  <r>
    <n v="365"/>
    <x v="5"/>
    <m/>
    <s v="TESORERIA MUNICIPAL"/>
    <s v="TESORERÍA"/>
    <s v="152 ASUNTOS HACENDARIOS"/>
    <s v="M APOYO AL PROCESO PRESUPUESTARIO Y PARA MEJORAR LA EFICIENCIA INSTITUCIONAL"/>
    <s v="12 CONTABILIDAD Y EGRESOS"/>
    <m/>
    <m/>
    <m/>
    <s v="2000 MATERIALES Y SUMINISTROS"/>
    <s v="2100 MATERIALES DE ADMINISTRACION, EMISION DE DOCUMENTOS Y ARTICULOS OFICIALES"/>
    <x v="11"/>
    <n v="96756"/>
    <n v="96756"/>
    <n v="29026.799999999999"/>
    <n v="0"/>
    <n v="-67729.2"/>
    <n v="2"/>
    <s v="21"/>
  </r>
  <r>
    <n v="367"/>
    <x v="5"/>
    <m/>
    <s v="TESORERIA MUNICIPAL"/>
    <s v="TESORERÍA"/>
    <s v="152 ASUNTOS HACENDARIOS"/>
    <s v="M APOYO AL PROCESO PRESUPUESTARIO Y PARA MEJORAR LA EFICIENCIA INSTITUCIONAL"/>
    <s v="12 CONTABILIDAD Y EGRESOS"/>
    <m/>
    <m/>
    <m/>
    <s v="2000 MATERIALES Y SUMINISTROS"/>
    <s v="2900 HERRAMIENTAS, REFACCIONES Y ACCESORIOS MENORES"/>
    <x v="54"/>
    <n v="1240.01"/>
    <n v="1240.01"/>
    <n v="1240.01"/>
    <n v="0"/>
    <n v="0"/>
    <n v="2"/>
    <s v="29"/>
  </r>
  <r>
    <n v="368"/>
    <x v="5"/>
    <m/>
    <s v="TESORERIA MUNICIPAL"/>
    <s v="TESORERÍA"/>
    <s v="152 ASUNTOS HACENDARIOS"/>
    <s v="M APOYO AL PROCESO PRESUPUESTARIO Y PARA MEJORAR LA EFICIENCIA INSTITUCIONAL"/>
    <s v="12 CONTABILIDAD Y EGRESOS"/>
    <m/>
    <m/>
    <m/>
    <s v="2000 MATERIALES Y SUMINISTROS"/>
    <s v="2900 HERRAMIENTAS, REFACCIONES Y ACCESORIOS MENORES"/>
    <x v="4"/>
    <n v="184"/>
    <n v="184"/>
    <n v="184"/>
    <n v="0"/>
    <n v="0"/>
    <n v="2"/>
    <s v="29"/>
  </r>
  <r>
    <n v="369"/>
    <x v="5"/>
    <m/>
    <s v="TESORERIA MUNICIPAL"/>
    <s v="TESORERÍA"/>
    <s v="152 ASUNTOS HACENDARIOS"/>
    <s v="M APOYO AL PROCESO PRESUPUESTARIO Y PARA MEJORAR LA EFICIENCIA INSTITUCIONAL"/>
    <s v="12 CONTABILIDAD Y EGRESOS"/>
    <m/>
    <m/>
    <m/>
    <s v="2000 MATERIALES Y SUMINISTROS"/>
    <s v="2900 HERRAMIENTAS, REFACCIONES Y ACCESORIOS MENORES"/>
    <x v="5"/>
    <n v="109"/>
    <n v="109"/>
    <n v="109"/>
    <n v="0"/>
    <n v="0"/>
    <n v="2"/>
    <s v="29"/>
  </r>
  <r>
    <n v="370"/>
    <x v="5"/>
    <m/>
    <s v="TESORERIA MUNICIPAL"/>
    <s v="TESORERÍA"/>
    <s v="152 ASUNTOS HACENDARIOS"/>
    <s v="M APOYO AL PROCESO PRESUPUESTARIO Y PARA MEJORAR LA EFICIENCIA INSTITUCIONAL"/>
    <s v="12 CONTABILIDAD Y EGRESOS"/>
    <m/>
    <m/>
    <m/>
    <s v="3000 SERVICIOS GENERALES"/>
    <s v="3100 SERVICIOS BASICOS"/>
    <x v="8"/>
    <n v="846"/>
    <n v="846"/>
    <n v="846"/>
    <n v="0"/>
    <n v="0"/>
    <n v="3"/>
    <s v="31"/>
  </r>
  <r>
    <n v="371"/>
    <x v="5"/>
    <m/>
    <s v="TESORERIA MUNICIPAL"/>
    <s v="TESORERÍA"/>
    <s v="152 ASUNTOS HACENDARIOS"/>
    <s v="M APOYO AL PROCESO PRESUPUESTARIO Y PARA MEJORAR LA EFICIENCIA INSTITUCIONAL"/>
    <s v="12 CONTABILIDAD Y EGRESOS"/>
    <m/>
    <m/>
    <s v="RECUPERACIÓN ISR"/>
    <s v="3000 SERVICIOS GENERALES"/>
    <s v="3300 SERVICIOS PROFESIONALES, CIENTIFICOS, TECNICOS Y OTROS SERVICIOS"/>
    <x v="78"/>
    <n v="58176454.280000001"/>
    <n v="58176454.280000001"/>
    <n v="58176454.280000001"/>
    <n v="0"/>
    <n v="0"/>
    <n v="3"/>
    <s v="33"/>
  </r>
  <r>
    <n v="372"/>
    <x v="5"/>
    <m/>
    <s v="TESORERIA MUNICIPAL"/>
    <s v="TESORERÍA"/>
    <s v="152 ASUNTOS HACENDARIOS"/>
    <s v="M APOYO AL PROCESO PRESUPUESTARIO Y PARA MEJORAR LA EFICIENCIA INSTITUCIONAL"/>
    <s v="12 CONTABILIDAD Y EGRESOS"/>
    <m/>
    <m/>
    <m/>
    <s v="3000 SERVICIOS GENERALES"/>
    <s v="3300 SERVICIOS PROFESIONALES, CIENTIFICOS, TECNICOS Y OTROS SERVICIOS"/>
    <x v="23"/>
    <n v="502889.2"/>
    <n v="502889.2"/>
    <n v="502889.2"/>
    <n v="0"/>
    <n v="0"/>
    <n v="3"/>
    <s v="33"/>
  </r>
  <r>
    <n v="374"/>
    <x v="5"/>
    <m/>
    <s v="TESORERIA MUNICIPAL"/>
    <s v="TESORERÍA"/>
    <s v="152 ASUNTOS HACENDARIOS"/>
    <s v="M APOYO AL PROCESO PRESUPUESTARIO Y PARA MEJORAR LA EFICIENCIA INSTITUCIONAL"/>
    <s v="12 CONTABILIDAD Y EGRESOS"/>
    <m/>
    <m/>
    <m/>
    <s v="3000 SERVICIOS GENERALES"/>
    <s v="3400 SERVICIOS FINANCIEROS, BANCARIOS Y COMERCIALES"/>
    <x v="89"/>
    <n v="7028428.1400000006"/>
    <n v="7028428.1400000006"/>
    <n v="7028428.1400000006"/>
    <n v="0"/>
    <n v="0"/>
    <n v="3"/>
    <s v="34"/>
  </r>
  <r>
    <n v="375"/>
    <x v="5"/>
    <m/>
    <s v="TESORERIA MUNICIPAL"/>
    <s v="TESORERÍA"/>
    <s v="152 ASUNTOS HACENDARIOS"/>
    <s v="M APOYO AL PROCESO PRESUPUESTARIO Y PARA MEJORAR LA EFICIENCIA INSTITUCIONAL"/>
    <s v="12 CONTABILIDAD Y EGRESOS"/>
    <m/>
    <m/>
    <m/>
    <s v="3000 SERVICIOS GENERALES"/>
    <s v="3400 SERVICIOS FINANCIEROS, BANCARIOS Y COMERCIALES"/>
    <x v="90"/>
    <n v="8241597"/>
    <n v="8241597"/>
    <n v="8241597"/>
    <n v="0"/>
    <n v="0"/>
    <n v="3"/>
    <s v="34"/>
  </r>
  <r>
    <n v="376"/>
    <x v="5"/>
    <m/>
    <s v="TESORERIA MUNICIPAL"/>
    <s v="TESORERÍA"/>
    <s v="152 ASUNTOS HACENDARIOS"/>
    <s v="M APOYO AL PROCESO PRESUPUESTARIO Y PARA MEJORAR LA EFICIENCIA INSTITUCIONAL"/>
    <s v="12 CONTABILIDAD Y EGRESOS"/>
    <m/>
    <m/>
    <m/>
    <s v="3000 SERVICIOS GENERALES"/>
    <s v="3400 SERVICIOS FINANCIEROS, BANCARIOS Y COMERCIALES"/>
    <x v="91"/>
    <n v="1841197.53"/>
    <n v="1841197.53"/>
    <n v="1841197.53"/>
    <n v="0"/>
    <n v="0"/>
    <n v="3"/>
    <s v="34"/>
  </r>
  <r>
    <n v="377"/>
    <x v="5"/>
    <m/>
    <s v="TESORERIA MUNICIPAL"/>
    <s v="TESORERÍA"/>
    <s v="152 ASUNTOS HACENDARIOS"/>
    <s v="M APOYO AL PROCESO PRESUPUESTARIO Y PARA MEJORAR LA EFICIENCIA INSTITUCIONAL"/>
    <s v="12 CONTABILIDAD Y EGRESOS"/>
    <m/>
    <m/>
    <m/>
    <s v="3000 SERVICIOS GENERALES"/>
    <s v="3400 SERVICIOS FINANCIEROS, BANCARIOS Y COMERCIALES"/>
    <x v="92"/>
    <n v="53185.86"/>
    <n v="53185.86"/>
    <n v="53185.86"/>
    <n v="0"/>
    <n v="0"/>
    <n v="3"/>
    <s v="34"/>
  </r>
  <r>
    <n v="379"/>
    <x v="5"/>
    <m/>
    <s v="TESORERIA MUNICIPAL"/>
    <s v="TESORERÍA"/>
    <s v="152 ASUNTOS HACENDARIOS"/>
    <s v="M APOYO AL PROCESO PRESUPUESTARIO Y PARA MEJORAR LA EFICIENCIA INSTITUCIONAL"/>
    <s v="12 CONTABILIDAD Y EGRESOS"/>
    <m/>
    <m/>
    <m/>
    <s v="3000 SERVICIOS GENERALES"/>
    <s v="3500 SERVICIOS DE INSTALACION, REPARACION, MANTENIMIENTO Y CONSERVACION"/>
    <x v="32"/>
    <n v="655.4"/>
    <n v="655.4"/>
    <n v="655.4"/>
    <n v="0"/>
    <n v="0"/>
    <n v="3"/>
    <s v="35"/>
  </r>
  <r>
    <n v="380"/>
    <x v="5"/>
    <m/>
    <s v="TESORERIA MUNICIPAL"/>
    <s v="TESORERÍA"/>
    <s v="152 ASUNTOS HACENDARIOS"/>
    <s v="M APOYO AL PROCESO PRESUPUESTARIO Y PARA MEJORAR LA EFICIENCIA INSTITUCIONAL"/>
    <s v="12 CONTABILIDAD Y EGRESOS"/>
    <m/>
    <m/>
    <m/>
    <s v="3000 SERVICIOS GENERALES"/>
    <s v="3500 SERVICIOS DE INSTALACION, REPARACION, MANTENIMIENTO Y CONSERVACION"/>
    <x v="60"/>
    <n v="118204"/>
    <n v="118204"/>
    <n v="118204"/>
    <n v="0"/>
    <n v="0"/>
    <n v="3"/>
    <s v="35"/>
  </r>
  <r>
    <n v="381"/>
    <x v="5"/>
    <m/>
    <s v="TESORERIA MUNICIPAL"/>
    <s v="TESORERÍA"/>
    <s v="152 ASUNTOS HACENDARIOS"/>
    <s v="M APOYO AL PROCESO PRESUPUESTARIO Y PARA MEJORAR LA EFICIENCIA INSTITUCIONAL"/>
    <s v="12 CONTABILIDAD Y EGRESOS"/>
    <m/>
    <m/>
    <m/>
    <s v="3000 SERVICIOS GENERALES"/>
    <s v="3500 SERVICIOS DE INSTALACION, REPARACION, MANTENIMIENTO Y CONSERVACION"/>
    <x v="93"/>
    <n v="10846"/>
    <n v="10846"/>
    <n v="10846"/>
    <n v="0"/>
    <n v="0"/>
    <n v="3"/>
    <s v="35"/>
  </r>
  <r>
    <n v="382"/>
    <x v="5"/>
    <m/>
    <s v="TESORERIA MUNICIPAL"/>
    <s v="TESORERÍA"/>
    <s v="152 ASUNTOS HACENDARIOS"/>
    <s v="M APOYO AL PROCESO PRESUPUESTARIO Y PARA MEJORAR LA EFICIENCIA INSTITUCIONAL"/>
    <s v="12 CONTABILIDAD Y EGRESOS"/>
    <m/>
    <m/>
    <m/>
    <s v="3000 SERVICIOS GENERALES"/>
    <s v="3700 SERVICIOS DE TRASLADO Y VIATICOS"/>
    <x v="9"/>
    <n v="100000"/>
    <n v="100000"/>
    <n v="100000"/>
    <n v="0"/>
    <n v="0"/>
    <n v="3"/>
    <s v="37"/>
  </r>
  <r>
    <n v="383"/>
    <x v="5"/>
    <m/>
    <s v="TESORERIA MUNICIPAL"/>
    <s v="TESORERÍA"/>
    <s v="152 ASUNTOS HACENDARIOS"/>
    <s v="M APOYO AL PROCESO PRESUPUESTARIO Y PARA MEJORAR LA EFICIENCIA INSTITUCIONAL"/>
    <s v="12 CONTABILIDAD Y EGRESOS"/>
    <m/>
    <m/>
    <m/>
    <s v="3000 SERVICIOS GENERALES"/>
    <s v="3700 SERVICIOS DE TRASLADO Y VIATICOS"/>
    <x v="62"/>
    <n v="5458.2"/>
    <n v="5458.2"/>
    <n v="5458.2"/>
    <n v="0"/>
    <n v="0"/>
    <n v="3"/>
    <s v="37"/>
  </r>
  <r>
    <n v="384"/>
    <x v="5"/>
    <m/>
    <s v="TESORERIA MUNICIPAL"/>
    <s v="TESORERÍA"/>
    <s v="152 ASUNTOS HACENDARIOS"/>
    <s v="M APOYO AL PROCESO PRESUPUESTARIO Y PARA MEJORAR LA EFICIENCIA INSTITUCIONAL"/>
    <s v="12 CONTABILIDAD Y EGRESOS"/>
    <m/>
    <m/>
    <m/>
    <s v="3000 SERVICIOS GENERALES"/>
    <s v="3700 SERVICIOS DE TRASLADO Y VIATICOS"/>
    <x v="10"/>
    <n v="17999.8"/>
    <n v="17999.8"/>
    <n v="17999.8"/>
    <n v="0"/>
    <n v="0"/>
    <n v="3"/>
    <s v="37"/>
  </r>
  <r>
    <n v="385"/>
    <x v="5"/>
    <m/>
    <s v="TESORERIA MUNICIPAL"/>
    <s v="TESORERÍA"/>
    <s v="152 ASUNTOS HACENDARIOS"/>
    <s v="M APOYO AL PROCESO PRESUPUESTARIO Y PARA MEJORAR LA EFICIENCIA INSTITUCIONAL"/>
    <s v="12 CONTABILIDAD Y EGRESOS"/>
    <m/>
    <m/>
    <m/>
    <s v="3000 SERVICIOS GENERALES"/>
    <s v="3700 SERVICIOS DE TRASLADO Y VIATICOS"/>
    <x v="94"/>
    <n v="12000"/>
    <n v="12000"/>
    <n v="12000"/>
    <n v="0"/>
    <n v="0"/>
    <n v="3"/>
    <s v="37"/>
  </r>
  <r>
    <n v="388"/>
    <x v="5"/>
    <m/>
    <s v="TESORERIA MUNICIPAL"/>
    <s v="TESORERÍA"/>
    <s v="152 ASUNTOS HACENDARIOS"/>
    <s v="M APOYO AL PROCESO PRESUPUESTARIO Y PARA MEJORAR LA EFICIENCIA INSTITUCIONAL"/>
    <s v="12 CONTABILIDAD Y EGRESOS"/>
    <m/>
    <m/>
    <m/>
    <s v="3000 SERVICIOS GENERALES"/>
    <s v="3900 OTROS SERVICIOS GENERALES"/>
    <x v="81"/>
    <n v="5081701.82"/>
    <n v="5081701.82"/>
    <n v="5081701.82"/>
    <n v="0"/>
    <n v="0"/>
    <n v="3"/>
    <s v="39"/>
  </r>
  <r>
    <n v="389"/>
    <x v="5"/>
    <m/>
    <s v="TESORERIA MUNICIPAL"/>
    <s v="TESORERÍA"/>
    <s v="152 ASUNTOS HACENDARIOS"/>
    <s v="M APOYO AL PROCESO PRESUPUESTARIO Y PARA MEJORAR LA EFICIENCIA INSTITUCIONAL"/>
    <s v="12 CONTABILIDAD Y EGRESOS"/>
    <m/>
    <m/>
    <m/>
    <s v="3000 SERVICIOS GENERALES"/>
    <s v="3900 OTROS SERVICIOS GENERALES"/>
    <x v="79"/>
    <n v="10146"/>
    <n v="10146"/>
    <n v="10146"/>
    <n v="0"/>
    <n v="0"/>
    <n v="3"/>
    <s v="39"/>
  </r>
  <r>
    <n v="394"/>
    <x v="5"/>
    <m/>
    <s v="TESORERIA MUNICIPAL"/>
    <s v="TESORERÍA"/>
    <s v="152 ASUNTOS HACENDARIOS"/>
    <s v="M APOYO AL PROCESO PRESUPUESTARIO Y PARA MEJORAR LA EFICIENCIA INSTITUCIONAL"/>
    <s v="12 CONTABILIDAD Y EGRESOS"/>
    <m/>
    <m/>
    <s v="FIDEICOMISO TURISMO"/>
    <s v="4000 TRANSFERENCIAS, ASIGNACIONES, SUBSIDIOS Y OTRAS AYUDAS"/>
    <s v="4800 DONATIVOS"/>
    <x v="95"/>
    <n v="28300783"/>
    <n v="28300783"/>
    <n v="28300783"/>
    <n v="0"/>
    <n v="0"/>
    <n v="4"/>
    <s v="48"/>
  </r>
  <r>
    <n v="395"/>
    <x v="5"/>
    <m/>
    <s v="TESORERIA MUNICIPAL"/>
    <s v="TESORERÍA"/>
    <s v="152 ASUNTOS HACENDARIOS"/>
    <s v="M APOYO AL PROCESO PRESUPUESTARIO Y PARA MEJORAR LA EFICIENCIA INSTITUCIONAL"/>
    <s v="12 CONTABILIDAD Y EGRESOS"/>
    <m/>
    <m/>
    <m/>
    <s v="5000 BIENES MUEBLES, INMUEBLES E INTANGIBLES"/>
    <s v="5100 MOBILIARIO Y EQUIPO DE ADMINISTRACION"/>
    <x v="20"/>
    <n v="5846.4"/>
    <n v="5846.4"/>
    <n v="5846.4"/>
    <n v="0"/>
    <n v="0"/>
    <n v="5"/>
    <s v="51"/>
  </r>
  <r>
    <n v="343"/>
    <x v="6"/>
    <m/>
    <s v="CONTRALORIA CIUDADANA"/>
    <s v="CONTRALORÍA"/>
    <s v="112 FISCALIZACION"/>
    <s v="G REGULACIÓN Y SUPERVISIÓN"/>
    <s v="13 VIGILANCIA"/>
    <m/>
    <m/>
    <m/>
    <s v="2000 MATERIALES Y SUMINISTROS"/>
    <s v="2100 MATERIALES DE ADMINISTRACION, EMISION DE DOCUMENTOS Y ARTICULOS OFICIALES"/>
    <x v="0"/>
    <n v="60000"/>
    <n v="60000"/>
    <n v="48000"/>
    <n v="0"/>
    <n v="-12000"/>
    <n v="2"/>
    <s v="21"/>
  </r>
  <r>
    <n v="344"/>
    <x v="6"/>
    <m/>
    <s v="CONTRALORIA CIUDADANA"/>
    <s v="CONTRALORÍA"/>
    <s v="112 FISCALIZACION"/>
    <s v="G REGULACIÓN Y SUPERVISIÓN"/>
    <s v="13 VIGILANCIA"/>
    <m/>
    <m/>
    <m/>
    <s v="2000 MATERIALES Y SUMINISTROS"/>
    <s v="2100 MATERIALES DE ADMINISTRACION, EMISION DE DOCUMENTOS Y ARTICULOS OFICIALES"/>
    <x v="1"/>
    <n v="9000"/>
    <n v="9000"/>
    <n v="9000"/>
    <n v="0"/>
    <n v="0"/>
    <n v="2"/>
    <s v="21"/>
  </r>
  <r>
    <n v="345"/>
    <x v="6"/>
    <m/>
    <s v="CONTRALORIA CIUDADANA"/>
    <s v="CONTRALORÍA"/>
    <s v="112 FISCALIZACION"/>
    <s v="G REGULACIÓN Y SUPERVISIÓN"/>
    <s v="13 VIGILANCIA"/>
    <m/>
    <m/>
    <m/>
    <s v="2000 MATERIALES Y SUMINISTROS"/>
    <s v="2100 MATERIALES DE ADMINISTRACION, EMISION DE DOCUMENTOS Y ARTICULOS OFICIALES"/>
    <x v="0"/>
    <n v="15000"/>
    <n v="15000"/>
    <n v="12000"/>
    <n v="0"/>
    <n v="-3000"/>
    <n v="2"/>
    <s v="21"/>
  </r>
  <r>
    <n v="346"/>
    <x v="6"/>
    <m/>
    <s v="CONTRALORIA CIUDADANA"/>
    <s v="CONTRALORÍA"/>
    <s v="112 FISCALIZACION"/>
    <s v="G REGULACIÓN Y SUPERVISIÓN"/>
    <s v="13 VIGILANCIA"/>
    <m/>
    <m/>
    <m/>
    <s v="3000 SERVICIOS GENERALES"/>
    <s v="3100 SERVICIOS BASICOS"/>
    <x v="8"/>
    <n v="15000"/>
    <n v="15000"/>
    <n v="15000"/>
    <n v="0"/>
    <n v="0"/>
    <n v="3"/>
    <s v="31"/>
  </r>
  <r>
    <n v="347"/>
    <x v="6"/>
    <m/>
    <s v="CONTRALORIA CIUDADANA"/>
    <s v="CONTRALORÍA"/>
    <s v="112 FISCALIZACION"/>
    <s v="G REGULACIÓN Y SUPERVISIÓN"/>
    <s v="13 VIGILANCIA"/>
    <m/>
    <m/>
    <m/>
    <s v="3000 SERVICIOS GENERALES"/>
    <s v="3300 SERVICIOS PROFESIONALES, CIENTIFICOS, TECNICOS Y OTROS SERVICIOS"/>
    <x v="96"/>
    <n v="50000"/>
    <n v="50000"/>
    <n v="50000"/>
    <n v="0"/>
    <n v="0"/>
    <n v="3"/>
    <s v="33"/>
  </r>
  <r>
    <n v="348"/>
    <x v="6"/>
    <m/>
    <s v="CONTRALORIA CIUDADANA"/>
    <s v="CONTRALORÍA"/>
    <s v="112 FISCALIZACION"/>
    <s v="G REGULACIÓN Y SUPERVISIÓN"/>
    <s v="13 VIGILANCIA"/>
    <m/>
    <m/>
    <m/>
    <s v="3000 SERVICIOS GENERALES"/>
    <s v="3300 SERVICIOS PROFESIONALES, CIENTIFICOS, TECNICOS Y OTROS SERVICIOS"/>
    <x v="58"/>
    <n v="150000"/>
    <n v="150000"/>
    <n v="150000"/>
    <n v="0"/>
    <n v="0"/>
    <n v="3"/>
    <s v="33"/>
  </r>
  <r>
    <n v="349"/>
    <x v="6"/>
    <m/>
    <s v="CONTRALORIA CIUDADANA"/>
    <s v="CONTRALORÍA"/>
    <s v="112 FISCALIZACION"/>
    <s v="G REGULACIÓN Y SUPERVISIÓN"/>
    <s v="13 VIGILANCIA"/>
    <m/>
    <m/>
    <m/>
    <s v="3000 SERVICIOS GENERALES"/>
    <s v="3300 SERVICIOS PROFESIONALES, CIENTIFICOS, TECNICOS Y OTROS SERVICIOS"/>
    <x v="23"/>
    <n v="3000"/>
    <n v="3000"/>
    <n v="3000"/>
    <n v="0"/>
    <n v="0"/>
    <n v="3"/>
    <s v="33"/>
  </r>
  <r>
    <n v="350"/>
    <x v="6"/>
    <m/>
    <s v="CONTRALORIA CIUDADANA"/>
    <s v="CONTRALORÍA"/>
    <s v="112 FISCALIZACION"/>
    <s v="G REGULACIÓN Y SUPERVISIÓN"/>
    <s v="13 VIGILANCIA"/>
    <m/>
    <m/>
    <m/>
    <s v="3000 SERVICIOS GENERALES"/>
    <s v="3700 SERVICIOS DE TRASLADO Y VIATICOS"/>
    <x v="9"/>
    <n v="10000"/>
    <n v="10000"/>
    <n v="10000"/>
    <n v="0"/>
    <n v="0"/>
    <n v="3"/>
    <s v="37"/>
  </r>
  <r>
    <n v="351"/>
    <x v="6"/>
    <m/>
    <s v="CONTRALORIA CIUDADANA"/>
    <s v="CONTRALORÍA"/>
    <s v="112 FISCALIZACION"/>
    <s v="G REGULACIÓN Y SUPERVISIÓN"/>
    <s v="13 VIGILANCIA"/>
    <m/>
    <m/>
    <m/>
    <s v="3000 SERVICIOS GENERALES"/>
    <s v="3700 SERVICIOS DE TRASLADO Y VIATICOS"/>
    <x v="62"/>
    <n v="5000"/>
    <n v="5000"/>
    <n v="5000"/>
    <n v="0"/>
    <n v="0"/>
    <n v="3"/>
    <s v="37"/>
  </r>
  <r>
    <n v="352"/>
    <x v="6"/>
    <m/>
    <s v="CONTRALORIA CIUDADANA"/>
    <s v="CONTRALORÍA"/>
    <s v="112 FISCALIZACION"/>
    <s v="G REGULACIÓN Y SUPERVISIÓN"/>
    <s v="13 VIGILANCIA"/>
    <m/>
    <m/>
    <m/>
    <s v="3000 SERVICIOS GENERALES"/>
    <s v="3100 SERVICIOS BASICOS"/>
    <x v="97"/>
    <n v="15000"/>
    <n v="15000"/>
    <n v="0"/>
    <n v="0"/>
    <n v="-15000"/>
    <n v="3"/>
    <s v="31"/>
  </r>
  <r>
    <n v="527"/>
    <x v="7"/>
    <m/>
    <s v="DIRECCION DE GESTION INTEGRAL DEL AGUA Y DRENAJE"/>
    <s v="AGUA"/>
    <s v="221 URBANIZACION"/>
    <s v="E PRESTACIÓN DE SERVICIOS PÚBLICOS"/>
    <s v="14 IMAGEN URBANA"/>
    <m/>
    <m/>
    <s v="Tableros para automatización de pozos; transformadores para sustitución de anteriores en fuentes de abastecimiento"/>
    <s v="5000 BIENES MUEBLES, INMUEBLES E INTANGIBLES"/>
    <s v="5600 MAQUINARIA, OTROS EQUIPOS Y HERRAMIENTAS"/>
    <x v="98"/>
    <n v="6870000"/>
    <n v="6870000"/>
    <n v="0"/>
    <n v="0"/>
    <n v="-6870000"/>
    <n v="5"/>
    <s v="56"/>
  </r>
  <r>
    <n v="528"/>
    <x v="7"/>
    <m/>
    <s v="DIRECCION DE GESTION INTEGRAL DEL AGUA Y DRENAJE"/>
    <s v="AGUA"/>
    <s v="221 URBANIZACION"/>
    <s v="E PRESTACIÓN DE SERVICIOS PÚBLICOS"/>
    <s v="14 IMAGEN URBANA"/>
    <m/>
    <m/>
    <s v="compra de motores y bombas para fuentes de abastecimiento y plantas de tratamiento"/>
    <s v="5000 BIENES MUEBLES, INMUEBLES E INTANGIBLES"/>
    <s v="5600 MAQUINARIA, OTROS EQUIPOS Y HERRAMIENTAS"/>
    <x v="70"/>
    <n v="6261000"/>
    <n v="6261000"/>
    <n v="0"/>
    <n v="0"/>
    <n v="-6261000"/>
    <n v="5"/>
    <s v="56"/>
  </r>
  <r>
    <n v="529"/>
    <x v="7"/>
    <m/>
    <s v="DIRECCION DE GESTION INTEGRAL DEL AGUA Y DRENAJE"/>
    <s v="AGUA"/>
    <s v="221 URBANIZACION"/>
    <s v="E PRESTACIÓN DE SERVICIOS PÚBLICOS"/>
    <s v="14 IMAGEN URBANA"/>
    <m/>
    <m/>
    <s v="Pagos ante la CONAGUA por uso y aprovechamiento de agua en fuentes de abastecimiento y aprovechamiento de plantas de tratamiento"/>
    <s v="3000 SERVICIOS GENERALES"/>
    <s v="3900 OTROS SERVICIOS GENERALES"/>
    <x v="64"/>
    <n v="3100000"/>
    <n v="3100000"/>
    <n v="3100000"/>
    <n v="0"/>
    <n v="0"/>
    <n v="3"/>
    <s v="39"/>
  </r>
  <r>
    <n v="530"/>
    <x v="7"/>
    <m/>
    <s v="DIRECCION DE GESTION INTEGRAL DEL AGUA Y DRENAJE"/>
    <s v="AGUA"/>
    <s v="221 URBANIZACION"/>
    <s v="E PRESTACIÓN DE SERVICIOS PÚBLICOS"/>
    <s v="14 IMAGEN URBANA"/>
    <m/>
    <m/>
    <s v="Trabajos de análisis y muestreo de aguas residuales y de fuentes de abastecimiento"/>
    <s v="3000 SERVICIOS GENERALES"/>
    <s v="3300 SERVICIOS PROFESIONALES, CIENTIFICOS, TECNICOS Y OTROS SERVICIOS"/>
    <x v="24"/>
    <n v="3000000"/>
    <n v="3000000"/>
    <n v="3000000"/>
    <n v="0"/>
    <n v="0"/>
    <n v="3"/>
    <s v="33"/>
  </r>
  <r>
    <n v="531"/>
    <x v="7"/>
    <m/>
    <s v="DIRECCION DE GESTION INTEGRAL DEL AGUA Y DRENAJE"/>
    <s v="AGUA"/>
    <s v="221 URBANIZACION"/>
    <s v="E PRESTACIÓN DE SERVICIOS PÚBLICOS"/>
    <s v="14 IMAGEN URBANA"/>
    <m/>
    <m/>
    <s v="Reparación de maquinaria que realizan trabajos operativos"/>
    <s v="3000 SERVICIOS GENERALES"/>
    <s v="3500 SERVICIOS DE INSTALACION, REPARACION, MANTENIMIENTO Y CONSERVACION"/>
    <x v="99"/>
    <n v="2000000"/>
    <n v="2000000"/>
    <n v="0"/>
    <n v="0"/>
    <n v="-2000000"/>
    <n v="3"/>
    <s v="35"/>
  </r>
  <r>
    <n v="532"/>
    <x v="7"/>
    <m/>
    <s v="DIRECCION DE GESTION INTEGRAL DEL AGUA Y DRENAJE"/>
    <s v="AGUA"/>
    <s v="221 URBANIZACION"/>
    <s v="E PRESTACIÓN DE SERVICIOS PÚBLICOS"/>
    <s v="14 IMAGEN URBANA"/>
    <m/>
    <m/>
    <s v="Trabajos de desazolve de Plantas de Tratamiento. Y pozos de absorción. Limpieza y confinamiento de desechos para mantener las plantas trabajando correctamente y evitar derrames"/>
    <s v="3000 SERVICIOS GENERALES"/>
    <s v="3500 SERVICIOS DE INSTALACION, REPARACION, MANTENIMIENTO Y CONSERVACION"/>
    <x v="100"/>
    <n v="2000000"/>
    <n v="2000000"/>
    <n v="2000000"/>
    <n v="0"/>
    <n v="0"/>
    <n v="3"/>
    <s v="35"/>
  </r>
  <r>
    <n v="533"/>
    <x v="7"/>
    <m/>
    <s v="DIRECCION DE GESTION INTEGRAL DEL AGUA Y DRENAJE"/>
    <s v="AGUA"/>
    <s v="221 URBANIZACION"/>
    <s v="E PRESTACIÓN DE SERVICIOS PÚBLICOS"/>
    <s v="14 IMAGEN URBANA"/>
    <m/>
    <m/>
    <s v="Material requerido para llevar a cabo trabajos operativos de mantenimiento, conservación y reparación en redes hidraúlicas principalmente, así como en fuentes de abastecimiento y plantas de tratamiento"/>
    <s v="2000 MATERIALES Y SUMINISTROS"/>
    <s v="2400 MATERIALES Y ARTICULOS DE CONSTRUCCION Y DE REPARACION"/>
    <x v="13"/>
    <n v="1135000"/>
    <n v="1135000"/>
    <n v="113500"/>
    <n v="0"/>
    <n v="-1021500"/>
    <n v="2"/>
    <s v="24"/>
  </r>
  <r>
    <n v="534"/>
    <x v="7"/>
    <m/>
    <s v="DIRECCION DE GESTION INTEGRAL DEL AGUA Y DRENAJE"/>
    <s v="AGUA"/>
    <s v="221 URBANIZACION"/>
    <s v="E PRESTACIÓN DE SERVICIOS PÚBLICOS"/>
    <s v="14 IMAGEN URBANA"/>
    <m/>
    <m/>
    <s v="Productos requeridos para tratamiento de aguas residuales"/>
    <s v="2000 MATERIALES Y SUMINISTROS"/>
    <s v="2500 PRODUCTOS QUIMICOS, FARMACEUTICOS Y DE LABORATORIO"/>
    <x v="85"/>
    <n v="1000000"/>
    <n v="1000000"/>
    <n v="1000000"/>
    <n v="0"/>
    <n v="0"/>
    <n v="2"/>
    <s v="25"/>
  </r>
  <r>
    <n v="535"/>
    <x v="7"/>
    <m/>
    <s v="DIRECCION DE GESTION INTEGRAL DEL AGUA Y DRENAJE"/>
    <s v="AGUA"/>
    <s v="221 URBANIZACION"/>
    <s v="E PRESTACIÓN DE SERVICIOS PÚBLICOS"/>
    <s v="14 IMAGEN URBANA"/>
    <m/>
    <m/>
    <s v="Material requerido para realización de trabajos operativos de mantenimiento electromecánico en fuentes de abastecimiento y plantas de tratamiento"/>
    <s v="2000 MATERIALES Y SUMINISTROS"/>
    <s v="2400 MATERIALES Y ARTICULOS DE CONSTRUCCION Y DE REPARACION"/>
    <x v="3"/>
    <n v="880000"/>
    <n v="880000"/>
    <n v="880000"/>
    <n v="0"/>
    <n v="0"/>
    <n v="2"/>
    <s v="24"/>
  </r>
  <r>
    <n v="536"/>
    <x v="7"/>
    <m/>
    <s v="DIRECCION DE GESTION INTEGRAL DEL AGUA Y DRENAJE"/>
    <s v="AGUA"/>
    <s v="221 URBANIZACION"/>
    <s v="E PRESTACIÓN DE SERVICIOS PÚBLICOS"/>
    <s v="14 IMAGEN URBANA"/>
    <m/>
    <m/>
    <s v="Material requerido para llevar a cabo trabajos operativos de mantenimiento, conservación y reparación en redes hidraúlicas principalmente, así como en fuentes de abastecimiento y plantas de tratamiento"/>
    <s v="2000 MATERIALES Y SUMINISTROS"/>
    <s v="2500 PRODUCTOS QUIMICOS, FARMACEUTICOS Y DE LABORATORIO"/>
    <x v="49"/>
    <n v="533000"/>
    <n v="533000"/>
    <n v="213200"/>
    <n v="0"/>
    <n v="-319800"/>
    <n v="2"/>
    <s v="25"/>
  </r>
  <r>
    <n v="537"/>
    <x v="7"/>
    <m/>
    <s v="DIRECCION DE GESTION INTEGRAL DEL AGUA Y DRENAJE"/>
    <s v="AGUA"/>
    <s v="221 URBANIZACION"/>
    <s v="E PRESTACIÓN DE SERVICIOS PÚBLICOS"/>
    <s v="14 IMAGEN URBANA"/>
    <m/>
    <m/>
    <s v="Uniformes para personal que labora en ésta Dirección"/>
    <s v="2000 MATERIALES Y SUMINISTROS"/>
    <s v="2700 VESTUARIO, BLANCOS, PRENDAS DE PROTECCION Y ARTICULOS DEPORTIVOS"/>
    <x v="76"/>
    <n v="414000"/>
    <n v="414000"/>
    <n v="165600"/>
    <n v="0"/>
    <n v="-248400"/>
    <n v="2"/>
    <s v="27"/>
  </r>
  <r>
    <n v="538"/>
    <x v="7"/>
    <m/>
    <s v="DIRECCION DE GESTION INTEGRAL DEL AGUA Y DRENAJE"/>
    <s v="AGUA"/>
    <s v="221 URBANIZACION"/>
    <s v="E PRESTACIÓN DE SERVICIOS PÚBLICOS"/>
    <s v="14 IMAGEN URBANA"/>
    <m/>
    <m/>
    <s v="Equipos para protección personal de los trabajadores de ésta Dirección"/>
    <s v="2000 MATERIALES Y SUMINISTROS"/>
    <s v="2700 VESTUARIO, BLANCOS, PRENDAS DE PROTECCION Y ARTICULOS DEPORTIVOS"/>
    <x v="51"/>
    <n v="270000"/>
    <n v="270000"/>
    <n v="162000"/>
    <n v="0"/>
    <n v="-108000"/>
    <n v="2"/>
    <s v="27"/>
  </r>
  <r>
    <n v="539"/>
    <x v="7"/>
    <m/>
    <s v="DIRECCION DE GESTION INTEGRAL DEL AGUA Y DRENAJE"/>
    <s v="AGUA"/>
    <s v="221 URBANIZACION"/>
    <s v="E PRESTACIÓN DE SERVICIOS PÚBLICOS"/>
    <s v="14 IMAGEN URBANA"/>
    <m/>
    <m/>
    <s v="Material requerido para realización de trabajos operativos, los brocales son para reemplazo de los que se dañan"/>
    <s v="2000 MATERIALES Y SUMINISTROS"/>
    <s v="2400 MATERIALES Y ARTICULOS DE CONSTRUCCION Y DE REPARACION"/>
    <x v="42"/>
    <n v="254000"/>
    <n v="254000"/>
    <n v="101600"/>
    <n v="0"/>
    <n v="-152400"/>
    <n v="2"/>
    <s v="24"/>
  </r>
  <r>
    <n v="540"/>
    <x v="7"/>
    <m/>
    <s v="DIRECCION DE GESTION INTEGRAL DEL AGUA Y DRENAJE"/>
    <s v="AGUA"/>
    <s v="221 URBANIZACION"/>
    <s v="E PRESTACIÓN DE SERVICIOS PÚBLICOS"/>
    <s v="14 IMAGEN URBANA"/>
    <m/>
    <m/>
    <s v="Equipos requeridos para realizar labores de topografía en el área técnica"/>
    <s v="5000 BIENES MUEBLES, INMUEBLES E INTANGIBLES"/>
    <s v="5600 MAQUINARIA, OTROS EQUIPOS Y HERRAMIENTAS"/>
    <x v="101"/>
    <n v="250000"/>
    <n v="250000"/>
    <n v="0"/>
    <n v="0"/>
    <n v="-250000"/>
    <n v="5"/>
    <s v="56"/>
  </r>
  <r>
    <n v="541"/>
    <x v="7"/>
    <m/>
    <s v="DIRECCION DE GESTION INTEGRAL DEL AGUA Y DRENAJE"/>
    <s v="AGUA"/>
    <s v="221 URBANIZACION"/>
    <s v="E PRESTACIÓN DE SERVICIOS PÚBLICOS"/>
    <s v="14 IMAGEN URBANA"/>
    <m/>
    <m/>
    <s v="Compra de herramienta menor como taladros, rotomartillos,apisanadoras, para realización de trabajos operativos"/>
    <s v="5000 BIENES MUEBLES, INMUEBLES E INTANGIBLES"/>
    <s v="5600 MAQUINARIA, OTROS EQUIPOS Y HERRAMIENTAS"/>
    <x v="73"/>
    <n v="225000"/>
    <n v="225000"/>
    <n v="0"/>
    <n v="0"/>
    <n v="-225000"/>
    <n v="5"/>
    <s v="56"/>
  </r>
  <r>
    <n v="542"/>
    <x v="7"/>
    <m/>
    <s v="DIRECCION DE GESTION INTEGRAL DEL AGUA Y DRENAJE"/>
    <s v="AGUA"/>
    <s v="221 URBANIZACION"/>
    <s v="E PRESTACIÓN DE SERVICIOS PÚBLICOS"/>
    <s v="14 IMAGEN URBANA"/>
    <m/>
    <m/>
    <s v="Refacciones para  maquinaria utilizados en trabajos operativos"/>
    <s v="2000 MATERIALES Y SUMINISTROS"/>
    <s v="2900 HERRAMIENTAS, REFACCIONES Y ACCESORIOS MENORES"/>
    <x v="55"/>
    <n v="165000"/>
    <n v="165000"/>
    <n v="132000"/>
    <n v="0"/>
    <n v="-33000"/>
    <n v="2"/>
    <s v="29"/>
  </r>
  <r>
    <n v="543"/>
    <x v="7"/>
    <m/>
    <s v="DIRECCION DE GESTION INTEGRAL DEL AGUA Y DRENAJE"/>
    <s v="AGUA"/>
    <s v="221 URBANIZACION"/>
    <s v="E PRESTACIÓN DE SERVICIOS PÚBLICOS"/>
    <s v="14 IMAGEN URBANA"/>
    <m/>
    <m/>
    <s v="Renta de pipas para contingencias"/>
    <s v="3000 SERVICIOS GENERALES"/>
    <s v="3200 SERVICIOS DE ARRENDAMIENTO"/>
    <x v="75"/>
    <n v="120000"/>
    <n v="120000"/>
    <n v="120000"/>
    <n v="0"/>
    <n v="0"/>
    <n v="3"/>
    <s v="32"/>
  </r>
  <r>
    <n v="544"/>
    <x v="7"/>
    <m/>
    <s v="DIRECCION DE GESTION INTEGRAL DEL AGUA Y DRENAJE"/>
    <s v="AGUA"/>
    <s v="221 URBANIZACION"/>
    <s v="E PRESTACIÓN DE SERVICIOS PÚBLICOS"/>
    <s v="14 IMAGEN URBANA"/>
    <m/>
    <m/>
    <s v="Refacciones para  vehículos utilizados en trabajos operativos"/>
    <s v="2000 MATERIALES Y SUMINISTROS"/>
    <s v="2900 HERRAMIENTAS, REFACCIONES Y ACCESORIOS MENORES"/>
    <x v="7"/>
    <n v="100000"/>
    <n v="100000"/>
    <n v="10000"/>
    <n v="0"/>
    <n v="-90000"/>
    <n v="2"/>
    <s v="29"/>
  </r>
  <r>
    <n v="545"/>
    <x v="7"/>
    <m/>
    <s v="DIRECCION DE GESTION INTEGRAL DEL AGUA Y DRENAJE"/>
    <s v="AGUA"/>
    <s v="221 URBANIZACION"/>
    <s v="E PRESTACIÓN DE SERVICIOS PÚBLICOS"/>
    <s v="14 IMAGEN URBANA"/>
    <m/>
    <m/>
    <s v="Reparación de vehículos que realizan trabajos operativos"/>
    <s v="3000 SERVICIOS GENERALES"/>
    <s v="3500 SERVICIOS DE INSTALACION, REPARACION, MANTENIMIENTO Y CONSERVACION"/>
    <x v="61"/>
    <n v="100000"/>
    <n v="0"/>
    <n v="0"/>
    <n v="-100000"/>
    <n v="-100000"/>
    <n v="3"/>
    <s v="35"/>
  </r>
  <r>
    <n v="546"/>
    <x v="7"/>
    <m/>
    <s v="DIRECCION DE GESTION INTEGRAL DEL AGUA Y DRENAJE"/>
    <s v="AGUA"/>
    <s v="221 URBANIZACION"/>
    <s v="E PRESTACIÓN DE SERVICIOS PÚBLICOS"/>
    <s v="14 IMAGEN URBANA"/>
    <m/>
    <m/>
    <s v="Mobiliario para reemplazar archiveros y escritorios que ya se encuentran en mal estado"/>
    <s v="5000 BIENES MUEBLES, INMUEBLES E INTANGIBLES"/>
    <s v="5100 MOBILIARIO Y EQUIPO DE ADMINISTRACION"/>
    <x v="21"/>
    <n v="100000"/>
    <n v="100000"/>
    <n v="0"/>
    <n v="0"/>
    <n v="-100000"/>
    <n v="5"/>
    <s v="51"/>
  </r>
  <r>
    <n v="547"/>
    <x v="7"/>
    <m/>
    <s v="DIRECCION DE GESTION INTEGRAL DEL AGUA Y DRENAJE"/>
    <s v="AGUA"/>
    <s v="221 URBANIZACION"/>
    <s v="E PRESTACIÓN DE SERVICIOS PÚBLICOS"/>
    <s v="14 IMAGEN URBANA"/>
    <m/>
    <m/>
    <s v="Compra de equipos de cómputo y teléfonos debido a que los que se tienen ya están muy obsoletos."/>
    <s v="5000 BIENES MUEBLES, INMUEBLES E INTANGIBLES"/>
    <s v="5100 MOBILIARIO Y EQUIPO DE ADMINISTRACION"/>
    <x v="33"/>
    <n v="100000"/>
    <n v="100000"/>
    <n v="0"/>
    <n v="0"/>
    <n v="-100000"/>
    <n v="5"/>
    <s v="51"/>
  </r>
  <r>
    <n v="548"/>
    <x v="7"/>
    <m/>
    <s v="DIRECCION DE GESTION INTEGRAL DEL AGUA Y DRENAJE"/>
    <s v="AGUA"/>
    <s v="221 URBANIZACION"/>
    <s v="E PRESTACIÓN DE SERVICIOS PÚBLICOS"/>
    <s v="14 IMAGEN URBANA"/>
    <m/>
    <m/>
    <s v="Candados para protección de puertas de fuentes de abastecimiento"/>
    <s v="2000 MATERIALES Y SUMINISTROS"/>
    <s v="2900 HERRAMIENTAS, REFACCIONES Y ACCESORIOS MENORES"/>
    <x v="4"/>
    <n v="88000"/>
    <n v="88000"/>
    <n v="17600"/>
    <n v="0"/>
    <n v="-70400"/>
    <n v="2"/>
    <s v="29"/>
  </r>
  <r>
    <n v="549"/>
    <x v="7"/>
    <m/>
    <s v="DIRECCION DE GESTION INTEGRAL DEL AGUA Y DRENAJE"/>
    <s v="AGUA"/>
    <s v="221 URBANIZACION"/>
    <s v="E PRESTACIÓN DE SERVICIOS PÚBLICOS"/>
    <s v="14 IMAGEN URBANA"/>
    <m/>
    <m/>
    <s v="Herramienta menor requerida para realización de trabajos operativos"/>
    <s v="2000 MATERIALES Y SUMINISTROS"/>
    <s v="2900 HERRAMIENTAS, REFACCIONES Y ACCESORIOS MENORES"/>
    <x v="54"/>
    <n v="66000"/>
    <n v="66000"/>
    <n v="33000"/>
    <n v="0"/>
    <n v="-33000"/>
    <n v="2"/>
    <s v="29"/>
  </r>
  <r>
    <n v="550"/>
    <x v="7"/>
    <m/>
    <s v="DIRECCION DE GESTION INTEGRAL DEL AGUA Y DRENAJE"/>
    <s v="AGUA"/>
    <s v="221 URBANIZACION"/>
    <s v="E PRESTACIÓN DE SERVICIOS PÚBLICOS"/>
    <s v="14 IMAGEN URBANA"/>
    <m/>
    <m/>
    <s v="Material para trabajos de rehabilitación en fuentes de abastecimiento ; la soldadura es requerida para trabajos de reparación en rejillas y alcantarillas"/>
    <s v="2000 MATERIALES Y SUMINISTROS"/>
    <s v="2400 MATERIALES Y ARTICULOS DE CONSTRUCCION Y DE REPARACION"/>
    <x v="14"/>
    <n v="51000"/>
    <n v="51000"/>
    <n v="51000"/>
    <n v="0"/>
    <n v="0"/>
    <n v="2"/>
    <s v="24"/>
  </r>
  <r>
    <n v="551"/>
    <x v="7"/>
    <m/>
    <s v="DIRECCION DE GESTION INTEGRAL DEL AGUA Y DRENAJE"/>
    <s v="AGUA"/>
    <s v="221 URBANIZACION"/>
    <s v="E PRESTACIÓN DE SERVICIOS PÚBLICOS"/>
    <s v="14 IMAGEN URBANA"/>
    <m/>
    <m/>
    <s v="Papelería requerida para llevar acabo trabajos operativos de ésta Dirección"/>
    <s v="2000 MATERIALES Y SUMINISTROS"/>
    <s v="2100 MATERIALES DE ADMINISTRACION, EMISION DE DOCUMENTOS Y ARTICULOS OFICIALES"/>
    <x v="0"/>
    <n v="50000"/>
    <n v="50000"/>
    <n v="10000"/>
    <n v="0"/>
    <n v="-40000"/>
    <n v="2"/>
    <s v="21"/>
  </r>
  <r>
    <n v="552"/>
    <x v="7"/>
    <m/>
    <s v="DIRECCION DE GESTION INTEGRAL DEL AGUA Y DRENAJE"/>
    <s v="AGUA"/>
    <s v="221 URBANIZACION"/>
    <s v="E PRESTACIÓN DE SERVICIOS PÚBLICOS"/>
    <s v="14 IMAGEN URBANA"/>
    <m/>
    <m/>
    <s v="Material requerido para realización de trabajos operativos"/>
    <s v="2000 MATERIALES Y SUMINISTROS"/>
    <s v="2400 MATERIALES Y ARTICULOS DE CONSTRUCCION Y DE REPARACION"/>
    <x v="41"/>
    <n v="50000"/>
    <n v="50000"/>
    <n v="10000"/>
    <n v="0"/>
    <n v="-40000"/>
    <n v="2"/>
    <s v="24"/>
  </r>
  <r>
    <n v="553"/>
    <x v="7"/>
    <m/>
    <s v="DIRECCION DE GESTION INTEGRAL DEL AGUA Y DRENAJE"/>
    <s v="AGUA"/>
    <s v="221 URBANIZACION"/>
    <s v="E PRESTACIÓN DE SERVICIOS PÚBLICOS"/>
    <s v="14 IMAGEN URBANA"/>
    <m/>
    <m/>
    <s v="Material requerido para limpieza de instalaciones, tanto de oficina, como en pozos y plantas de tratamiento"/>
    <s v="2000 MATERIALES Y SUMINISTROS"/>
    <s v="2100 MATERIALES DE ADMINISTRACION, EMISION DE DOCUMENTOS Y ARTICULOS OFICIALES"/>
    <x v="38"/>
    <n v="25000"/>
    <n v="25000"/>
    <n v="20000"/>
    <n v="0"/>
    <n v="-5000"/>
    <n v="2"/>
    <s v="21"/>
  </r>
  <r>
    <n v="554"/>
    <x v="7"/>
    <m/>
    <s v="DIRECCION DE GESTION INTEGRAL DEL AGUA Y DRENAJE"/>
    <s v="AGUA"/>
    <s v="221 URBANIZACION"/>
    <s v="E PRESTACIÓN DE SERVICIOS PÚBLICOS"/>
    <s v="14 IMAGEN URBANA"/>
    <m/>
    <m/>
    <s v="Compra de ventiladores para almacén"/>
    <s v="5000 BIENES MUEBLES, INMUEBLES E INTANGIBLES"/>
    <s v="5100 MOBILIARIO Y EQUIPO DE ADMINISTRACION"/>
    <x v="20"/>
    <n v="25000"/>
    <n v="25000"/>
    <n v="0"/>
    <n v="0"/>
    <n v="-25000"/>
    <n v="5"/>
    <s v="51"/>
  </r>
  <r>
    <n v="555"/>
    <x v="7"/>
    <m/>
    <s v="DIRECCION DE GESTION INTEGRAL DEL AGUA Y DRENAJE"/>
    <s v="AGUA"/>
    <s v="221 URBANIZACION"/>
    <s v="E PRESTACIÓN DE SERVICIOS PÚBLICOS"/>
    <s v="14 IMAGEN URBANA"/>
    <m/>
    <m/>
    <s v="Material requerido en el taller de soldadura de ésta Dirección"/>
    <s v="2000 MATERIALES Y SUMINISTROS"/>
    <s v="2600 COMBUSTIBLES, LUBRICANTES Y ADITIVOS"/>
    <x v="50"/>
    <n v="22000"/>
    <n v="22000"/>
    <n v="17600"/>
    <n v="0"/>
    <n v="-4400"/>
    <n v="2"/>
    <s v="26"/>
  </r>
  <r>
    <n v="556"/>
    <x v="7"/>
    <m/>
    <s v="DIRECCION DE GESTION INTEGRAL DEL AGUA Y DRENAJE"/>
    <s v="AGUA"/>
    <s v="221 URBANIZACION"/>
    <s v="E PRESTACIÓN DE SERVICIOS PÚBLICOS"/>
    <s v="14 IMAGEN URBANA"/>
    <m/>
    <m/>
    <s v="Material requerido para señalamaiento de áreas de trabajo, con lo cual se protege al personal y a la ciudadanía"/>
    <s v="2000 MATERIALES Y SUMINISTROS"/>
    <s v="2100 MATERIALES DE ADMINISTRACION, EMISION DE DOCUMENTOS Y ARTICULOS OFICIALES"/>
    <x v="11"/>
    <n v="18000"/>
    <n v="18000"/>
    <n v="5400"/>
    <n v="0"/>
    <n v="-12600"/>
    <n v="2"/>
    <s v="21"/>
  </r>
  <r>
    <n v="557"/>
    <x v="7"/>
    <m/>
    <s v="DIRECCION DE GESTION INTEGRAL DEL AGUA Y DRENAJE"/>
    <s v="AGUA"/>
    <s v="221 URBANIZACION"/>
    <s v="E PRESTACIÓN DE SERVICIOS PÚBLICOS"/>
    <s v="14 IMAGEN URBANA"/>
    <m/>
    <m/>
    <s v="Material requerido para realización de trabajos operativos"/>
    <s v="2000 MATERIALES Y SUMINISTROS"/>
    <s v="2400 MATERIALES Y ARTICULOS DE CONSTRUCCION Y DE REPARACION"/>
    <x v="43"/>
    <n v="15000"/>
    <n v="15000"/>
    <n v="15000"/>
    <n v="0"/>
    <n v="0"/>
    <n v="2"/>
    <s v="24"/>
  </r>
  <r>
    <n v="558"/>
    <x v="7"/>
    <m/>
    <s v="DIRECCION DE GESTION INTEGRAL DEL AGUA Y DRENAJE"/>
    <s v="AGUA"/>
    <s v="221 URBANIZACION"/>
    <s v="E PRESTACIÓN DE SERVICIOS PÚBLICOS"/>
    <s v="14 IMAGEN URBANA"/>
    <m/>
    <m/>
    <s v="Material requerido para usarse en el laboratorio de ésta Dirección"/>
    <s v="2000 MATERIALES Y SUMINISTROS"/>
    <s v="2500 PRODUCTOS QUIMICOS, FARMACEUTICOS Y DE LABORATORIO"/>
    <x v="47"/>
    <n v="15000"/>
    <n v="15000"/>
    <n v="15000"/>
    <n v="0"/>
    <n v="0"/>
    <n v="2"/>
    <s v="25"/>
  </r>
  <r>
    <n v="559"/>
    <x v="7"/>
    <m/>
    <s v="DIRECCION DE GESTION INTEGRAL DEL AGUA Y DRENAJE"/>
    <s v="AGUA"/>
    <s v="221 URBANIZACION"/>
    <s v="E PRESTACIÓN DE SERVICIOS PÚBLICOS"/>
    <s v="14 IMAGEN URBANA"/>
    <m/>
    <m/>
    <s v="Material requerido para usarse en el laboratorio de ésta Dirección"/>
    <s v="2000 MATERIALES Y SUMINISTROS"/>
    <s v="2500 PRODUCTOS QUIMICOS, FARMACEUTICOS Y DE LABORATORIO"/>
    <x v="48"/>
    <n v="15000"/>
    <n v="15000"/>
    <n v="15000"/>
    <n v="0"/>
    <n v="0"/>
    <n v="2"/>
    <s v="25"/>
  </r>
  <r>
    <n v="560"/>
    <x v="7"/>
    <m/>
    <s v="DIRECCION DE ALUMBRADO PUBLICO"/>
    <s v="ALUMBRADO"/>
    <s v="221 URBANIZACION"/>
    <s v="E PRESTACIÓN DE SERVICIOS PÚBLICOS"/>
    <s v="14 IMAGEN URBANA"/>
    <m/>
    <m/>
    <s v="(Reparación de luminarias) Para mantenimiento, renovación e instalación de la infraestructura de alumbrado público."/>
    <s v="2000 MATERIALES Y SUMINISTROS"/>
    <s v="2400 MATERIALES Y ARTICULOS DE CONSTRUCCION Y DE REPARACION"/>
    <x v="3"/>
    <n v="90000000"/>
    <n v="72000000"/>
    <n v="27000000"/>
    <n v="-18000000"/>
    <n v="-63000000"/>
    <n v="2"/>
    <s v="24"/>
  </r>
  <r>
    <n v="561"/>
    <x v="7"/>
    <m/>
    <s v="DIRECCION DE ALUMBRADO PUBLICO"/>
    <s v="ALUMBRADO"/>
    <s v="221 URBANIZACION"/>
    <s v="E PRESTACIÓN DE SERVICIOS PÚBLICOS"/>
    <s v="14 IMAGEN URBANA"/>
    <m/>
    <m/>
    <s v="(Reparación de línea) Para mantenimiento, renovación e instalación de la infraestructura de alumbrado público."/>
    <s v="2000 MATERIALES Y SUMINISTROS"/>
    <s v="2400 MATERIALES Y ARTICULOS DE CONSTRUCCION Y DE REPARACION"/>
    <x v="3"/>
    <n v="75000000"/>
    <n v="60000000"/>
    <n v="22500000"/>
    <n v="-15000000"/>
    <n v="-52500000"/>
    <n v="2"/>
    <s v="24"/>
  </r>
  <r>
    <n v="562"/>
    <x v="7"/>
    <m/>
    <s v="DIRECCION DE ALUMBRADO PUBLICO"/>
    <s v="ALUMBRADO"/>
    <s v="221 URBANIZACION"/>
    <s v="E PRESTACIÓN DE SERVICIOS PÚBLICOS"/>
    <s v="14 IMAGEN URBANA"/>
    <m/>
    <m/>
    <s v="Para mantenimiento, renovación e instalación de la infraestructura de alumbrado público."/>
    <s v="2000 MATERIALES Y SUMINISTROS"/>
    <s v="2400 MATERIALES Y ARTICULOS DE CONSTRUCCION Y DE REPARACION"/>
    <x v="13"/>
    <n v="8063799.1200000001"/>
    <n v="8063799.1200000001"/>
    <n v="806379.91200000001"/>
    <n v="0"/>
    <n v="-7257419.2080000006"/>
    <n v="2"/>
    <s v="24"/>
  </r>
  <r>
    <n v="563"/>
    <x v="7"/>
    <m/>
    <s v="DIRECCION DE ALUMBRADO PUBLICO"/>
    <s v="ALUMBRADO"/>
    <s v="221 URBANIZACION"/>
    <s v="E PRESTACIÓN DE SERVICIOS PÚBLICOS"/>
    <s v="14 IMAGEN URBANA"/>
    <m/>
    <m/>
    <s v="Para proyecto de cambio de luminarias LED e instalación de bases de medición, controles y su mantenimiento"/>
    <s v="1000 SERVICIOS PERSONALES"/>
    <s v="1200 REMUNERACIONES AL PERSONAL DE CARACTER TRANSITORIO"/>
    <x v="102"/>
    <n v="5792918.4000000004"/>
    <n v="0"/>
    <n v="0"/>
    <n v="-5792918.4000000004"/>
    <n v="-5792918.4000000004"/>
    <n v="1"/>
    <s v="12"/>
  </r>
  <r>
    <n v="564"/>
    <x v="7"/>
    <m/>
    <s v="DIRECCION DE ALUMBRADO PUBLICO"/>
    <s v="ALUMBRADO"/>
    <s v="221 URBANIZACION"/>
    <s v="E PRESTACIÓN DE SERVICIOS PÚBLICOS"/>
    <s v="14 IMAGEN URBANA"/>
    <m/>
    <m/>
    <s v="Curso de media tensión, además de capacitación y actualizacion en sistemas de calidad"/>
    <s v="3000 SERVICIOS GENERALES"/>
    <s v="3300 SERVICIOS PROFESIONALES, CIENTIFICOS, TECNICOS Y OTROS SERVICIOS"/>
    <x v="58"/>
    <n v="1580000"/>
    <n v="1580000"/>
    <n v="790000"/>
    <n v="0"/>
    <n v="-790000"/>
    <n v="3"/>
    <s v="33"/>
  </r>
  <r>
    <n v="565"/>
    <x v="7"/>
    <m/>
    <s v="DIRECCION DE ALUMBRADO PUBLICO"/>
    <s v="ALUMBRADO"/>
    <s v="221 URBANIZACION"/>
    <s v="E PRESTACIÓN DE SERVICIOS PÚBLICOS"/>
    <s v="14 IMAGEN URBANA"/>
    <m/>
    <m/>
    <s v="Salvaguardar la integridad física del personal operativo e identificación en campo"/>
    <s v="2000 MATERIALES Y SUMINISTROS"/>
    <s v="2700 VESTUARIO, BLANCOS, PRENDAS DE PROTECCION Y ARTICULOS DEPORTIVOS"/>
    <x v="76"/>
    <n v="1493161.28"/>
    <n v="1493161.28"/>
    <n v="597264.51199999999"/>
    <n v="0"/>
    <n v="-895896.76800000004"/>
    <n v="2"/>
    <s v="27"/>
  </r>
  <r>
    <n v="566"/>
    <x v="7"/>
    <m/>
    <s v="DIRECCION DE ALUMBRADO PUBLICO"/>
    <s v="ALUMBRADO"/>
    <s v="221 URBANIZACION"/>
    <s v="E PRESTACIÓN DE SERVICIOS PÚBLICOS"/>
    <s v="14 IMAGEN URBANA"/>
    <m/>
    <m/>
    <s v="Salvaguardar la integridad física del personal operativo"/>
    <s v="2000 MATERIALES Y SUMINISTROS"/>
    <s v="2700 VESTUARIO, BLANCOS, PRENDAS DE PROTECCION Y ARTICULOS DEPORTIVOS"/>
    <x v="51"/>
    <n v="1236793.94"/>
    <n v="1236793.94"/>
    <n v="742076.36399999994"/>
    <n v="0"/>
    <n v="-494717.576"/>
    <n v="2"/>
    <s v="27"/>
  </r>
  <r>
    <n v="567"/>
    <x v="7"/>
    <m/>
    <s v="DIRECCION DE ALUMBRADO PUBLICO"/>
    <s v="ALUMBRADO"/>
    <s v="221 URBANIZACION"/>
    <s v="E PRESTACIÓN DE SERVICIOS PÚBLICOS"/>
    <s v="14 IMAGEN URBANA"/>
    <m/>
    <m/>
    <s v="Para instalación en lugares considerados peligrosos y de dificil acceso."/>
    <s v="2000 MATERIALES Y SUMINISTROS"/>
    <s v="2400 MATERIALES Y ARTICULOS DE CONSTRUCCION Y DE REPARACION"/>
    <x v="45"/>
    <n v="1218000"/>
    <n v="1218000"/>
    <n v="121800"/>
    <n v="0"/>
    <n v="-1096200"/>
    <n v="2"/>
    <s v="24"/>
  </r>
  <r>
    <n v="568"/>
    <x v="7"/>
    <m/>
    <s v="DIRECCION DE ALUMBRADO PUBLICO"/>
    <s v="ALUMBRADO"/>
    <s v="221 URBANIZACION"/>
    <s v="E PRESTACIÓN DE SERVICIOS PÚBLICOS"/>
    <s v="14 IMAGEN URBANA"/>
    <m/>
    <m/>
    <s v="Herramientas requeridas para realizar trabajos operativos realizados de la Dependencia."/>
    <s v="2000 MATERIALES Y SUMINISTROS"/>
    <s v="2900 HERRAMIENTAS, REFACCIONES Y ACCESORIOS MENORES"/>
    <x v="54"/>
    <n v="1083051.9099999999"/>
    <n v="1083051.9099999999"/>
    <n v="541525.95499999996"/>
    <n v="0"/>
    <n v="-541525.95499999996"/>
    <n v="2"/>
    <s v="29"/>
  </r>
  <r>
    <n v="569"/>
    <x v="7"/>
    <m/>
    <s v="DIRECCION DE ALUMBRADO PUBLICO"/>
    <s v="ALUMBRADO"/>
    <s v="221 URBANIZACION"/>
    <s v="E PRESTACIÓN DE SERVICIOS PÚBLICOS"/>
    <s v="14 IMAGEN URBANA"/>
    <m/>
    <m/>
    <s v="Para óptimizar el servicio"/>
    <s v="5000 BIENES MUEBLES, INMUEBLES E INTANGIBLES"/>
    <s v="5600 MAQUINARIA, OTROS EQUIPOS Y HERRAMIENTAS"/>
    <x v="98"/>
    <n v="1000000"/>
    <n v="1000000"/>
    <n v="0"/>
    <n v="0"/>
    <n v="-1000000"/>
    <n v="5"/>
    <s v="56"/>
  </r>
  <r>
    <n v="570"/>
    <x v="7"/>
    <m/>
    <s v="DIRECCION DE ALUMBRADO PUBLICO"/>
    <s v="ALUMBRADO"/>
    <s v="221 URBANIZACION"/>
    <s v="E PRESTACIÓN DE SERVICIOS PÚBLICOS"/>
    <s v="14 IMAGEN URBANA"/>
    <m/>
    <m/>
    <s v="Para reparaciónes menores del parque vehicular"/>
    <s v="2000 MATERIALES Y SUMINISTROS"/>
    <s v="2900 HERRAMIENTAS, REFACCIONES Y ACCESORIOS MENORES"/>
    <x v="7"/>
    <n v="500000"/>
    <n v="500000"/>
    <n v="50000"/>
    <n v="0"/>
    <n v="-450000"/>
    <n v="2"/>
    <s v="29"/>
  </r>
  <r>
    <n v="571"/>
    <x v="7"/>
    <m/>
    <s v="DIRECCION DE ALUMBRADO PUBLICO"/>
    <s v="ALUMBRADO"/>
    <s v="221 URBANIZACION"/>
    <s v="E PRESTACIÓN DE SERVICIOS PÚBLICOS"/>
    <s v="14 IMAGEN URBANA"/>
    <m/>
    <m/>
    <s v="Óptimo funcionamiento de maquinaria, otros equipos y herramienta."/>
    <s v="3000 SERVICIOS GENERALES"/>
    <s v="3500 SERVICIOS DE INSTALACION, REPARACION, MANTENIMIENTO Y CONSERVACION"/>
    <x v="99"/>
    <n v="200000"/>
    <n v="200000"/>
    <n v="0"/>
    <n v="0"/>
    <n v="-200000"/>
    <n v="3"/>
    <s v="35"/>
  </r>
  <r>
    <n v="572"/>
    <x v="7"/>
    <m/>
    <s v="DIRECCION DE ALUMBRADO PUBLICO"/>
    <s v="ALUMBRADO"/>
    <s v="221 URBANIZACION"/>
    <s v="E PRESTACIÓN DE SERVICIOS PÚBLICOS"/>
    <s v="14 IMAGEN URBANA"/>
    <m/>
    <m/>
    <s v="Para realizar trabajos operativos diversos"/>
    <s v="5000 BIENES MUEBLES, INMUEBLES E INTANGIBLES"/>
    <s v="5600 MAQUINARIA, OTROS EQUIPOS Y HERRAMIENTAS"/>
    <x v="73"/>
    <n v="200000"/>
    <n v="200000"/>
    <n v="0"/>
    <n v="0"/>
    <n v="-200000"/>
    <n v="5"/>
    <s v="56"/>
  </r>
  <r>
    <n v="573"/>
    <x v="7"/>
    <m/>
    <s v="DIRECCION DE ALUMBRADO PUBLICO"/>
    <s v="ALUMBRADO"/>
    <s v="221 URBANIZACION"/>
    <s v="E PRESTACIÓN DE SERVICIOS PÚBLICOS"/>
    <s v="14 IMAGEN URBANA"/>
    <m/>
    <m/>
    <s v="Para recabar evidencia fotofráfica de trabajos operativos"/>
    <s v="5000 BIENES MUEBLES, INMUEBLES E INTANGIBLES"/>
    <s v="5200 MOBILIARIO Y EQUIPO EDUCACIONAL Y RECREATIVO"/>
    <x v="30"/>
    <n v="165880"/>
    <n v="165880"/>
    <n v="0"/>
    <n v="0"/>
    <n v="-165880"/>
    <n v="5"/>
    <s v="52"/>
  </r>
  <r>
    <n v="574"/>
    <x v="7"/>
    <m/>
    <s v="DIRECCION DE ALUMBRADO PUBLICO"/>
    <s v="ALUMBRADO"/>
    <s v="221 URBANIZACION"/>
    <s v="E PRESTACIÓN DE SERVICIOS PÚBLICOS"/>
    <s v="14 IMAGEN URBANA"/>
    <m/>
    <m/>
    <s v="Para el desempeño administrativo y operativo, asi como trabajo con un sistema de calidad"/>
    <s v="2000 MATERIALES Y SUMINISTROS"/>
    <s v="2100 MATERIALES DE ADMINISTRACION, EMISION DE DOCUMENTOS Y ARTICULOS OFICIALES"/>
    <x v="0"/>
    <n v="102000"/>
    <n v="102000"/>
    <n v="20400"/>
    <n v="0"/>
    <n v="-81600"/>
    <n v="2"/>
    <s v="21"/>
  </r>
  <r>
    <n v="575"/>
    <x v="7"/>
    <m/>
    <s v="DIRECCION DE ALUMBRADO PUBLICO"/>
    <s v="ALUMBRADO"/>
    <s v="221 URBANIZACION"/>
    <s v="E PRESTACIÓN DE SERVICIOS PÚBLICOS"/>
    <s v="14 IMAGEN URBANA"/>
    <m/>
    <m/>
    <s v="Para respaldo de información y actualizaciones de programas."/>
    <s v="2000 MATERIALES Y SUMINISTROS"/>
    <s v="2900 HERRAMIENTAS, REFACCIONES Y ACCESORIOS MENORES"/>
    <x v="6"/>
    <n v="100000"/>
    <n v="100000"/>
    <n v="10000"/>
    <n v="0"/>
    <n v="-90000"/>
    <n v="2"/>
    <s v="29"/>
  </r>
  <r>
    <n v="576"/>
    <x v="7"/>
    <m/>
    <s v="DIRECCION DE ALUMBRADO PUBLICO"/>
    <s v="ALUMBRADO"/>
    <s v="221 URBANIZACION"/>
    <s v="E PRESTACIÓN DE SERVICIOS PÚBLICOS"/>
    <s v="14 IMAGEN URBANA"/>
    <m/>
    <m/>
    <s v="Para realizar trabajos operativos diversos"/>
    <s v="2000 MATERIALES Y SUMINISTROS"/>
    <s v="2400 MATERIALES Y ARTICULOS DE CONSTRUCCION Y DE REPARACION"/>
    <x v="42"/>
    <n v="70000"/>
    <n v="70000"/>
    <n v="28000"/>
    <n v="0"/>
    <n v="-42000"/>
    <n v="2"/>
    <s v="24"/>
  </r>
  <r>
    <n v="577"/>
    <x v="7"/>
    <m/>
    <s v="DIRECCION DE ALUMBRADO PUBLICO"/>
    <s v="ALUMBRADO"/>
    <s v="221 URBANIZACION"/>
    <s v="E PRESTACIÓN DE SERVICIOS PÚBLICOS"/>
    <s v="14 IMAGEN URBANA"/>
    <m/>
    <m/>
    <s v="Equipo de circuito cerrado para almacenes de la Dirección de Alumbrado Público."/>
    <s v="5000 BIENES MUEBLES, INMUEBLES E INTANGIBLES"/>
    <s v="5100 MOBILIARIO Y EQUIPO DE ADMINISTRACION"/>
    <x v="20"/>
    <n v="70000"/>
    <n v="70000"/>
    <n v="0"/>
    <n v="0"/>
    <n v="-70000"/>
    <n v="5"/>
    <s v="51"/>
  </r>
  <r>
    <n v="578"/>
    <x v="7"/>
    <m/>
    <s v="DIRECCION DE ALUMBRADO PUBLICO"/>
    <s v="ALUMBRADO"/>
    <s v="221 URBANIZACION"/>
    <s v="E PRESTACIÓN DE SERVICIOS PÚBLICOS"/>
    <s v="14 IMAGEN URBANA"/>
    <m/>
    <m/>
    <s v="Para realizar trabajos operativos diversos"/>
    <s v="2000 MATERIALES Y SUMINISTROS"/>
    <s v="2600 COMBUSTIBLES, LUBRICANTES Y ADITIVOS"/>
    <x v="50"/>
    <n v="61621.120000000003"/>
    <n v="61621.120000000003"/>
    <n v="49296.896000000008"/>
    <n v="0"/>
    <n v="-12324.223999999995"/>
    <n v="2"/>
    <s v="26"/>
  </r>
  <r>
    <n v="579"/>
    <x v="7"/>
    <m/>
    <s v="DIRECCION DE ALUMBRADO PUBLICO"/>
    <s v="ALUMBRADO"/>
    <s v="221 URBANIZACION"/>
    <s v="E PRESTACIÓN DE SERVICIOS PÚBLICOS"/>
    <s v="14 IMAGEN URBANA"/>
    <m/>
    <m/>
    <s v="Para impresión de diverso marterial  para las áreas de la Dependencia."/>
    <s v="2000 MATERIALES Y SUMINISTROS"/>
    <s v="2100 MATERIALES DE ADMINISTRACION, EMISION DE DOCUMENTOS Y ARTICULOS OFICIALES"/>
    <x v="1"/>
    <n v="50000"/>
    <n v="50000"/>
    <n v="15000"/>
    <n v="0"/>
    <n v="-35000"/>
    <n v="2"/>
    <s v="21"/>
  </r>
  <r>
    <n v="580"/>
    <x v="7"/>
    <m/>
    <s v="DIRECCION DE ALUMBRADO PUBLICO"/>
    <s v="ALUMBRADO"/>
    <s v="221 URBANIZACION"/>
    <s v="E PRESTACIÓN DE SERVICIOS PÚBLICOS"/>
    <s v="14 IMAGEN URBANA"/>
    <m/>
    <m/>
    <s v="Para limpieza de las instalaciones "/>
    <s v="2000 MATERIALES Y SUMINISTROS"/>
    <s v="2100 MATERIALES DE ADMINISTRACION, EMISION DE DOCUMENTOS Y ARTICULOS OFICIALES"/>
    <x v="38"/>
    <n v="34500"/>
    <n v="34500"/>
    <n v="27600"/>
    <n v="0"/>
    <n v="-6900"/>
    <n v="2"/>
    <s v="21"/>
  </r>
  <r>
    <n v="581"/>
    <x v="7"/>
    <m/>
    <s v="DIRECCION DE ALUMBRADO PUBLICO"/>
    <s v="ALUMBRADO"/>
    <s v="221 URBANIZACION"/>
    <s v="E PRESTACIÓN DE SERVICIOS PÚBLICOS"/>
    <s v="14 IMAGEN URBANA"/>
    <m/>
    <m/>
    <s v="Para ubicación actualizada "/>
    <s v="2000 MATERIALES Y SUMINISTROS"/>
    <s v="2100 MATERIALES DE ADMINISTRACION, EMISION DE DOCUMENTOS Y ARTICULOS OFICIALES"/>
    <x v="103"/>
    <n v="25000"/>
    <n v="25000"/>
    <n v="25000"/>
    <n v="0"/>
    <n v="0"/>
    <n v="2"/>
    <s v="21"/>
  </r>
  <r>
    <n v="582"/>
    <x v="7"/>
    <m/>
    <s v="DIRECCION DE ALUMBRADO PUBLICO"/>
    <s v="ALUMBRADO"/>
    <s v="221 URBANIZACION"/>
    <s v="E PRESTACIÓN DE SERVICIOS PÚBLICOS"/>
    <s v="14 IMAGEN URBANA"/>
    <m/>
    <m/>
    <s v="Para adecuado control de entradas y salidas."/>
    <s v="2000 MATERIALES Y SUMINISTROS"/>
    <s v="2100 MATERIALES DE ADMINISTRACION, EMISION DE DOCUMENTOS Y ARTICULOS OFICIALES"/>
    <x v="11"/>
    <n v="20000"/>
    <n v="20000"/>
    <n v="6000"/>
    <n v="0"/>
    <n v="-14000"/>
    <n v="2"/>
    <s v="21"/>
  </r>
  <r>
    <n v="583"/>
    <x v="7"/>
    <m/>
    <s v="DIRECCION DE ALUMBRADO PUBLICO"/>
    <s v="ALUMBRADO"/>
    <s v="221 URBANIZACION"/>
    <s v="E PRESTACIÓN DE SERVICIOS PÚBLICOS"/>
    <s v="14 IMAGEN URBANA"/>
    <m/>
    <m/>
    <s v="Para pintado de postes metálicos"/>
    <s v="2000 MATERIALES Y SUMINISTROS"/>
    <s v="2400 MATERIALES Y ARTICULOS DE CONSTRUCCION Y DE REPARACION"/>
    <x v="14"/>
    <n v="20000"/>
    <n v="20000"/>
    <n v="20000"/>
    <n v="0"/>
    <n v="0"/>
    <n v="2"/>
    <s v="24"/>
  </r>
  <r>
    <n v="584"/>
    <x v="7"/>
    <m/>
    <s v="DIRECCION DE ALUMBRADO PUBLICO"/>
    <s v="ALUMBRADO"/>
    <s v="221 URBANIZACION"/>
    <s v="E PRESTACIÓN DE SERVICIOS PÚBLICOS"/>
    <s v="14 IMAGEN URBANA"/>
    <m/>
    <m/>
    <s v="Para reparaciones menores de mobiliario"/>
    <s v="3000 SERVICIOS GENERALES"/>
    <s v="3500 SERVICIOS DE INSTALACION, REPARACION, MANTENIMIENTO Y CONSERVACION"/>
    <x v="60"/>
    <n v="20000"/>
    <n v="20000"/>
    <n v="20000"/>
    <n v="0"/>
    <n v="0"/>
    <n v="3"/>
    <s v="35"/>
  </r>
  <r>
    <n v="585"/>
    <x v="7"/>
    <m/>
    <s v="DIRECCION DE ALUMBRADO PUBLICO"/>
    <s v="ALUMBRADO"/>
    <s v="221 URBANIZACION"/>
    <s v="E PRESTACIÓN DE SERVICIOS PÚBLICOS"/>
    <s v="14 IMAGEN URBANA"/>
    <m/>
    <m/>
    <s v="Óptimo funcionamiento de  equipo de cómputo y tecnologías de la información"/>
    <s v="3000 SERVICIOS GENERALES"/>
    <s v="3500 SERVICIOS DE INSTALACION, REPARACION, MANTENIMIENTO Y CONSERVACION"/>
    <x v="93"/>
    <n v="19302.400000000001"/>
    <n v="19302.400000000001"/>
    <n v="19302.400000000001"/>
    <n v="0"/>
    <n v="0"/>
    <n v="3"/>
    <s v="35"/>
  </r>
  <r>
    <n v="586"/>
    <x v="7"/>
    <m/>
    <s v="DIRECCION DE ALUMBRADO PUBLICO"/>
    <s v="ALUMBRADO"/>
    <s v="221 URBANIZACION"/>
    <s v="E PRESTACIÓN DE SERVICIOS PÚBLICOS"/>
    <s v="14 IMAGEN URBANA"/>
    <m/>
    <m/>
    <s v="Productos para traslado y manejo de materiales diversos"/>
    <s v="2000 MATERIALES Y SUMINISTROS"/>
    <s v="2500 PRODUCTOS QUIMICOS, FARMACEUTICOS Y DE LABORATORIO"/>
    <x v="49"/>
    <n v="18364.91"/>
    <n v="18364.91"/>
    <n v="18364.91"/>
    <n v="0"/>
    <n v="0"/>
    <n v="2"/>
    <s v="25"/>
  </r>
  <r>
    <n v="587"/>
    <x v="7"/>
    <m/>
    <s v="DIRECCION DE ALUMBRADO PUBLICO"/>
    <s v="ALUMBRADO"/>
    <s v="221 URBANIZACION"/>
    <s v="E PRESTACIÓN DE SERVICIOS PÚBLICOS"/>
    <s v="14 IMAGEN URBANA"/>
    <m/>
    <m/>
    <s v="Para reparaciónes menores de equipos diversos"/>
    <s v="2000 MATERIALES Y SUMINISTROS"/>
    <s v="2900 HERRAMIENTAS, REFACCIONES Y ACCESORIOS MENORES"/>
    <x v="55"/>
    <n v="15080"/>
    <n v="15080"/>
    <n v="12064"/>
    <n v="0"/>
    <n v="-3016"/>
    <n v="2"/>
    <s v="29"/>
  </r>
  <r>
    <n v="588"/>
    <x v="7"/>
    <m/>
    <s v="DIRECCION DE ALUMBRADO PUBLICO"/>
    <s v="ALUMBRADO"/>
    <s v="221 URBANIZACION"/>
    <s v="E PRESTACIÓN DE SERVICIOS PÚBLICOS"/>
    <s v="14 IMAGEN URBANA"/>
    <m/>
    <m/>
    <s v="Para personal de la Dependencia"/>
    <s v="2000 MATERIALES Y SUMINISTROS"/>
    <s v="2500 PRODUCTOS QUIMICOS, FARMACEUTICOS Y DE LABORATORIO"/>
    <x v="47"/>
    <n v="8500"/>
    <n v="8500"/>
    <n v="8500"/>
    <n v="0"/>
    <n v="0"/>
    <n v="2"/>
    <s v="25"/>
  </r>
  <r>
    <n v="589"/>
    <x v="7"/>
    <m/>
    <s v="DIRECCION DE ALUMBRADO PUBLICO"/>
    <s v="ALUMBRADO"/>
    <s v="221 URBANIZACION"/>
    <s v="E PRESTACIÓN DE SERVICIOS PÚBLICOS"/>
    <s v="14 IMAGEN URBANA"/>
    <m/>
    <m/>
    <s v="Para personal de la Dependencia"/>
    <s v="2000 MATERIALES Y SUMINISTROS"/>
    <s v="2500 PRODUCTOS QUIMICOS, FARMACEUTICOS Y DE LABORATORIO"/>
    <x v="46"/>
    <n v="6700"/>
    <n v="6700"/>
    <n v="6700"/>
    <n v="0"/>
    <n v="0"/>
    <n v="2"/>
    <s v="25"/>
  </r>
  <r>
    <n v="590"/>
    <x v="7"/>
    <m/>
    <s v="DIRECCION DE ALUMBRADO PUBLICO"/>
    <s v="ALUMBRADO"/>
    <s v="221 URBANIZACION"/>
    <s v="E PRESTACIÓN DE SERVICIOS PÚBLICOS"/>
    <s v="14 IMAGEN URBANA"/>
    <m/>
    <m/>
    <s v="Mantenimiento de las instalaciones."/>
    <s v="2000 MATERIALES Y SUMINISTROS"/>
    <s v="2900 HERRAMIENTAS, REFACCIONES Y ACCESORIOS MENORES"/>
    <x v="4"/>
    <n v="4777.34"/>
    <n v="4777.34"/>
    <n v="955.46800000000007"/>
    <n v="0"/>
    <n v="-3821.8720000000003"/>
    <n v="2"/>
    <s v="29"/>
  </r>
  <r>
    <n v="616"/>
    <x v="7"/>
    <m/>
    <s v="DIRECCION DE CEMENTERIOS"/>
    <s v="CEMENTERIOS"/>
    <s v="221 URBANIZACION"/>
    <s v="E PRESTACIÓN DE SERVICIOS PÚBLICOS"/>
    <s v="14 IMAGEN URBANA"/>
    <m/>
    <m/>
    <s v="incremento a 300 por cada cremación"/>
    <s v="1000 SERVICIOS PERSONALES"/>
    <s v="1300 REMUNERACIONES ADICIONALES Y ESPECIALES"/>
    <x v="104"/>
    <n v="70000"/>
    <n v="0"/>
    <n v="0"/>
    <n v="-70000"/>
    <n v="-70000"/>
    <n v="1"/>
    <s v="13"/>
  </r>
  <r>
    <n v="617"/>
    <x v="7"/>
    <m/>
    <s v="DIRECCION DE CEMENTERIOS"/>
    <s v="CEMENTERIOS"/>
    <s v="221 URBANIZACION"/>
    <s v="E PRESTACIÓN DE SERVICIOS PÚBLICOS"/>
    <s v="14 IMAGEN URBANA"/>
    <m/>
    <m/>
    <s v="uso diario "/>
    <s v="2000 MATERIALES Y SUMINISTROS"/>
    <s v="2100 MATERIALES DE ADMINISTRACION, EMISION DE DOCUMENTOS Y ARTICULOS OFICIALES"/>
    <x v="0"/>
    <n v="30000"/>
    <n v="30000"/>
    <n v="6000"/>
    <n v="0"/>
    <n v="-24000"/>
    <n v="2"/>
    <s v="21"/>
  </r>
  <r>
    <n v="618"/>
    <x v="7"/>
    <m/>
    <s v="DIRECCION DE CEMENTERIOS"/>
    <s v="CEMENTERIOS"/>
    <s v="221 URBANIZACION"/>
    <s v="E PRESTACIÓN DE SERVICIOS PÚBLICOS"/>
    <s v="14 IMAGEN URBANA"/>
    <m/>
    <m/>
    <s v="Titulos con diseño nueva adminstración"/>
    <s v="2000 MATERIALES Y SUMINISTROS"/>
    <s v="2100 MATERIALES DE ADMINISTRACION, EMISION DE DOCUMENTOS Y ARTICULOS OFICIALES"/>
    <x v="11"/>
    <n v="15000"/>
    <n v="15000"/>
    <n v="4500"/>
    <n v="0"/>
    <n v="-10500"/>
    <n v="2"/>
    <s v="21"/>
  </r>
  <r>
    <n v="619"/>
    <x v="7"/>
    <m/>
    <s v="DIRECCION DE CEMENTERIOS"/>
    <s v="CEMENTERIOS"/>
    <s v="221 URBANIZACION"/>
    <s v="E PRESTACIÓN DE SERVICIOS PÚBLICOS"/>
    <s v="14 IMAGEN URBANA"/>
    <m/>
    <m/>
    <s v="para la atención de dias festivos en Cementerios y limpieza diaria"/>
    <s v="2000 MATERIALES Y SUMINISTROS"/>
    <s v="2100 MATERIALES DE ADMINISTRACION, EMISION DE DOCUMENTOS Y ARTICULOS OFICIALES"/>
    <x v="38"/>
    <n v="50000"/>
    <n v="50000"/>
    <n v="40000"/>
    <n v="0"/>
    <n v="-10000"/>
    <n v="2"/>
    <s v="21"/>
  </r>
  <r>
    <n v="620"/>
    <x v="7"/>
    <m/>
    <s v="DIRECCION DE CEMENTERIOS"/>
    <s v="CEMENTERIOS"/>
    <s v="221 URBANIZACION"/>
    <s v="E PRESTACIÓN DE SERVICIOS PÚBLICOS"/>
    <s v="14 IMAGEN URBANA"/>
    <m/>
    <m/>
    <s v="para la atención de dias festivos en Cementerios "/>
    <s v="2000 MATERIALES Y SUMINISTROS"/>
    <s v="2200 ALIMENTOS Y UTENSILIOS"/>
    <x v="2"/>
    <n v="120000"/>
    <n v="120000"/>
    <n v="120000"/>
    <n v="0"/>
    <n v="0"/>
    <n v="2"/>
    <s v="22"/>
  </r>
  <r>
    <n v="621"/>
    <x v="7"/>
    <m/>
    <s v="DIRECCION DE CEMENTERIOS"/>
    <s v="CEMENTERIOS"/>
    <s v="221 URBANIZACION"/>
    <s v="E PRESTACIÓN DE SERVICIOS PÚBLICOS"/>
    <s v="14 IMAGEN URBANA"/>
    <m/>
    <m/>
    <s v="sacos de cemento para mantenimiento"/>
    <s v="2000 MATERIALES Y SUMINISTROS"/>
    <s v="2400 MATERIALES Y ARTICULOS DE CONSTRUCCION Y DE REPARACION"/>
    <x v="42"/>
    <n v="50000"/>
    <n v="50000"/>
    <n v="20000"/>
    <n v="0"/>
    <n v="-30000"/>
    <n v="2"/>
    <s v="24"/>
  </r>
  <r>
    <n v="622"/>
    <x v="7"/>
    <m/>
    <s v="DIRECCION DE CEMENTERIOS"/>
    <s v="CEMENTERIOS"/>
    <s v="221 URBANIZACION"/>
    <s v="E PRESTACIÓN DE SERVICIOS PÚBLICOS"/>
    <s v="14 IMAGEN URBANA"/>
    <m/>
    <m/>
    <s v="varios articulos electricos"/>
    <s v="2000 MATERIALES Y SUMINISTROS"/>
    <s v="2400 MATERIALES Y ARTICULOS DE CONSTRUCCION Y DE REPARACION"/>
    <x v="3"/>
    <n v="50000"/>
    <n v="50000"/>
    <n v="50000"/>
    <n v="0"/>
    <n v="0"/>
    <n v="2"/>
    <s v="24"/>
  </r>
  <r>
    <n v="623"/>
    <x v="7"/>
    <m/>
    <s v="DIRECCION DE CEMENTERIOS"/>
    <s v="CEMENTERIOS"/>
    <s v="221 URBANIZACION"/>
    <s v="E PRESTACIÓN DE SERVICIOS PÚBLICOS"/>
    <s v="14 IMAGEN URBANA"/>
    <m/>
    <m/>
    <s v="Mejorar imagen"/>
    <s v="2000 MATERIALES Y SUMINISTROS"/>
    <s v="2400 MATERIALES Y ARTICULOS DE CONSTRUCCION Y DE REPARACION"/>
    <x v="13"/>
    <n v="250000"/>
    <n v="250000"/>
    <n v="25000"/>
    <n v="0"/>
    <n v="-225000"/>
    <n v="2"/>
    <s v="24"/>
  </r>
  <r>
    <n v="624"/>
    <x v="7"/>
    <m/>
    <s v="DIRECCION DE CEMENTERIOS"/>
    <s v="CEMENTERIOS"/>
    <s v="221 URBANIZACION"/>
    <s v="E PRESTACIÓN DE SERVICIOS PÚBLICOS"/>
    <s v="14 IMAGEN URBANA"/>
    <m/>
    <m/>
    <s v="herbicida"/>
    <s v="2000 MATERIALES Y SUMINISTROS"/>
    <s v="2500 PRODUCTOS QUIMICOS, FARMACEUTICOS Y DE LABORATORIO"/>
    <x v="105"/>
    <n v="100000"/>
    <n v="100000"/>
    <n v="100000"/>
    <n v="0"/>
    <n v="0"/>
    <n v="2"/>
    <s v="25"/>
  </r>
  <r>
    <n v="625"/>
    <x v="7"/>
    <m/>
    <s v="DIRECCION DE CEMENTERIOS"/>
    <s v="CEMENTERIOS"/>
    <s v="221 URBANIZACION"/>
    <s v="E PRESTACIÓN DE SERVICIOS PÚBLICOS"/>
    <s v="14 IMAGEN URBANA"/>
    <m/>
    <m/>
    <s v="medicina general para los cementerios municipales"/>
    <s v="2000 MATERIALES Y SUMINISTROS"/>
    <s v="2500 PRODUCTOS QUIMICOS, FARMACEUTICOS Y DE LABORATORIO"/>
    <x v="46"/>
    <n v="20000"/>
    <n v="20000"/>
    <n v="20000"/>
    <n v="0"/>
    <n v="0"/>
    <n v="2"/>
    <s v="25"/>
  </r>
  <r>
    <n v="626"/>
    <x v="7"/>
    <m/>
    <s v="DIRECCION DE CEMENTERIOS"/>
    <s v="CEMENTERIOS"/>
    <s v="221 URBANIZACION"/>
    <s v="E PRESTACIÓN DE SERVICIOS PÚBLICOS"/>
    <s v="14 IMAGEN URBANA"/>
    <m/>
    <m/>
    <s v="material medico para los cementerios"/>
    <s v="2000 MATERIALES Y SUMINISTROS"/>
    <s v="2500 PRODUCTOS QUIMICOS, FARMACEUTICOS Y DE LABORATORIO"/>
    <x v="47"/>
    <n v="20000"/>
    <n v="20000"/>
    <n v="20000"/>
    <n v="0"/>
    <n v="0"/>
    <n v="2"/>
    <s v="25"/>
  </r>
  <r>
    <n v="627"/>
    <x v="7"/>
    <m/>
    <s v="DIRECCION DE CEMENTERIOS"/>
    <s v="CEMENTERIOS"/>
    <s v="221 URBANIZACION"/>
    <s v="E PRESTACIÓN DE SERVICIOS PÚBLICOS"/>
    <s v="14 IMAGEN URBANA"/>
    <m/>
    <m/>
    <s v="tuberia pvc, mantenimiento"/>
    <s v="2000 MATERIALES Y SUMINISTROS"/>
    <s v="2500 PRODUCTOS QUIMICOS, FARMACEUTICOS Y DE LABORATORIO"/>
    <x v="49"/>
    <n v="20000"/>
    <n v="20000"/>
    <n v="20000"/>
    <n v="0"/>
    <n v="0"/>
    <n v="2"/>
    <s v="25"/>
  </r>
  <r>
    <n v="628"/>
    <x v="7"/>
    <m/>
    <s v="DIRECCION DE CEMENTERIOS"/>
    <s v="CEMENTERIOS"/>
    <s v="221 URBANIZACION"/>
    <s v="E PRESTACIÓN DE SERVICIOS PÚBLICOS"/>
    <s v="14 IMAGEN URBANA"/>
    <m/>
    <m/>
    <s v="Aceite 2 tiempos para maquinaria"/>
    <s v="2000 MATERIALES Y SUMINISTROS"/>
    <s v="2600 COMBUSTIBLES, LUBRICANTES Y ADITIVOS"/>
    <x v="50"/>
    <n v="200000"/>
    <n v="200000"/>
    <n v="160000"/>
    <n v="0"/>
    <n v="-40000"/>
    <n v="2"/>
    <s v="26"/>
  </r>
  <r>
    <n v="629"/>
    <x v="7"/>
    <m/>
    <s v="DIRECCION DE CEMENTERIOS"/>
    <s v="CEMENTERIOS"/>
    <s v="221 URBANIZACION"/>
    <s v="E PRESTACIÓN DE SERVICIOS PÚBLICOS"/>
    <s v="14 IMAGEN URBANA"/>
    <m/>
    <m/>
    <s v="uniformes para personal"/>
    <s v="2000 MATERIALES Y SUMINISTROS"/>
    <s v="2700 VESTUARIO, BLANCOS, PRENDAS DE PROTECCION Y ARTICULOS DEPORTIVOS"/>
    <x v="76"/>
    <n v="450000"/>
    <n v="450000"/>
    <n v="180000"/>
    <n v="0"/>
    <n v="-270000"/>
    <n v="2"/>
    <s v="27"/>
  </r>
  <r>
    <n v="630"/>
    <x v="7"/>
    <m/>
    <s v="DIRECCION DE CEMENTERIOS"/>
    <s v="CEMENTERIOS"/>
    <s v="221 URBANIZACION"/>
    <s v="E PRESTACIÓN DE SERVICIOS PÚBLICOS"/>
    <s v="14 IMAGEN URBANA"/>
    <m/>
    <m/>
    <s v="protección, cinta precaucion"/>
    <s v="2000 MATERIALES Y SUMINISTROS"/>
    <s v="2700 VESTUARIO, BLANCOS, PRENDAS DE PROTECCION Y ARTICULOS DEPORTIVOS"/>
    <x v="51"/>
    <n v="150000"/>
    <n v="150000"/>
    <n v="90000"/>
    <n v="0"/>
    <n v="-60000"/>
    <n v="2"/>
    <s v="27"/>
  </r>
  <r>
    <n v="631"/>
    <x v="7"/>
    <m/>
    <s v="DIRECCION DE CEMENTERIOS"/>
    <s v="CEMENTERIOS"/>
    <s v="221 URBANIZACION"/>
    <s v="E PRESTACIÓN DE SERVICIOS PÚBLICOS"/>
    <s v="14 IMAGEN URBANA"/>
    <m/>
    <m/>
    <s v="herramienta en general para mantenimiento"/>
    <s v="2000 MATERIALES Y SUMINISTROS"/>
    <s v="2900 HERRAMIENTAS, REFACCIONES Y ACCESORIOS MENORES"/>
    <x v="54"/>
    <n v="200000"/>
    <n v="200000"/>
    <n v="100000"/>
    <n v="0"/>
    <n v="-100000"/>
    <n v="2"/>
    <s v="29"/>
  </r>
  <r>
    <n v="632"/>
    <x v="7"/>
    <m/>
    <s v="DIRECCION DE CEMENTERIOS"/>
    <s v="CEMENTERIOS"/>
    <s v="221 URBANIZACION"/>
    <s v="E PRESTACIÓN DE SERVICIOS PÚBLICOS"/>
    <s v="14 IMAGEN URBANA"/>
    <m/>
    <m/>
    <s v="mantenimiento vehicular"/>
    <s v="2000 MATERIALES Y SUMINISTROS"/>
    <s v="2900 HERRAMIENTAS, REFACCIONES Y ACCESORIOS MENORES"/>
    <x v="7"/>
    <n v="50000"/>
    <n v="50000"/>
    <n v="5000"/>
    <n v="0"/>
    <n v="-45000"/>
    <n v="2"/>
    <s v="29"/>
  </r>
  <r>
    <n v="633"/>
    <x v="7"/>
    <m/>
    <s v="DIRECCION DE CEMENTERIOS"/>
    <s v="CEMENTERIOS"/>
    <s v="221 URBANIZACION"/>
    <s v="E PRESTACIÓN DE SERVICIOS PÚBLICOS"/>
    <s v="14 IMAGEN URBANA"/>
    <m/>
    <m/>
    <s v="bujias, filtros, bobinas entre otros para maquinaria"/>
    <s v="2000 MATERIALES Y SUMINISTROS"/>
    <s v="2900 HERRAMIENTAS, REFACCIONES Y ACCESORIOS MENORES"/>
    <x v="55"/>
    <n v="150000"/>
    <n v="150000"/>
    <n v="120000"/>
    <n v="0"/>
    <n v="-30000"/>
    <n v="2"/>
    <s v="29"/>
  </r>
  <r>
    <n v="634"/>
    <x v="7"/>
    <m/>
    <s v="DIRECCION DE CEMENTERIOS"/>
    <s v="CEMENTERIOS"/>
    <s v="221 URBANIZACION"/>
    <s v="E PRESTACIÓN DE SERVICIOS PÚBLICOS"/>
    <s v="14 IMAGEN URBANA"/>
    <m/>
    <m/>
    <s v="Toldos"/>
    <s v="3000 SERVICIOS GENERALES"/>
    <s v="3500 SERVICIOS DE INSTALACION, REPARACION, MANTENIMIENTO Y CONSERVACION"/>
    <x v="32"/>
    <n v="500000"/>
    <n v="500000"/>
    <n v="0"/>
    <n v="0"/>
    <n v="-500000"/>
    <n v="3"/>
    <s v="35"/>
  </r>
  <r>
    <n v="635"/>
    <x v="7"/>
    <m/>
    <s v="DIRECCION DE CEMENTERIOS"/>
    <s v="CEMENTERIOS"/>
    <s v="221 URBANIZACION"/>
    <s v="E PRESTACIÓN DE SERVICIOS PÚBLICOS"/>
    <s v="14 IMAGEN URBANA"/>
    <m/>
    <m/>
    <s v="mantenimiento vehicular"/>
    <s v="3000 SERVICIOS GENERALES"/>
    <s v="3500 SERVICIOS DE INSTALACION, REPARACION, MANTENIMIENTO Y CONSERVACION"/>
    <x v="61"/>
    <n v="50000"/>
    <n v="0"/>
    <n v="0"/>
    <n v="-50000"/>
    <n v="-50000"/>
    <n v="3"/>
    <s v="35"/>
  </r>
  <r>
    <n v="636"/>
    <x v="7"/>
    <m/>
    <s v="DIRECCION DE CEMENTERIOS"/>
    <s v="CEMENTERIOS"/>
    <s v="221 URBANIZACION"/>
    <s v="E PRESTACIÓN DE SERVICIOS PÚBLICOS"/>
    <s v="14 IMAGEN URBANA"/>
    <m/>
    <m/>
    <s v="Para el personal y ciudadania que acude a los Cementerios"/>
    <s v="3000 SERVICIOS GENERALES"/>
    <s v="3500 SERVICIOS DE INSTALACION, REPARACION, MANTENIMIENTO Y CONSERVACION"/>
    <x v="99"/>
    <n v="85000"/>
    <n v="85000"/>
    <n v="0"/>
    <n v="0"/>
    <n v="-85000"/>
    <n v="3"/>
    <s v="35"/>
  </r>
  <r>
    <n v="637"/>
    <x v="7"/>
    <m/>
    <s v="DIRECCION DE CEMENTERIOS"/>
    <s v="CEMENTERIOS"/>
    <s v="221 URBANIZACION"/>
    <s v="E PRESTACIÓN DE SERVICIOS PÚBLICOS"/>
    <s v="14 IMAGEN URBANA"/>
    <m/>
    <m/>
    <s v="compra de planta de luz de gasolina para mantenimiento"/>
    <s v="5000 BIENES MUEBLES, INMUEBLES E INTANGIBLES"/>
    <s v="5600 MAQUINARIA, OTROS EQUIPOS Y HERRAMIENTAS"/>
    <x v="98"/>
    <n v="300000"/>
    <n v="300000"/>
    <n v="0"/>
    <n v="0"/>
    <n v="-300000"/>
    <n v="5"/>
    <s v="56"/>
  </r>
  <r>
    <n v="638"/>
    <x v="7"/>
    <m/>
    <s v="DIRECCION DE CEMENTERIOS"/>
    <s v="CEMENTERIOS"/>
    <s v="221 URBANIZACION"/>
    <s v="E PRESTACIÓN DE SERVICIOS PÚBLICOS"/>
    <s v="14 IMAGEN URBANA"/>
    <m/>
    <m/>
    <s v="desbrozadora, sopladoras, y equipo de soldadura"/>
    <s v="5000 BIENES MUEBLES, INMUEBLES E INTANGIBLES"/>
    <s v="5600 MAQUINARIA, OTROS EQUIPOS Y HERRAMIENTAS"/>
    <x v="73"/>
    <n v="400000"/>
    <n v="400000"/>
    <n v="0"/>
    <n v="0"/>
    <n v="-400000"/>
    <n v="5"/>
    <s v="56"/>
  </r>
  <r>
    <n v="639"/>
    <x v="7"/>
    <m/>
    <s v="DIRECCION DE CEMENTERIOS"/>
    <s v="CEMENTERIOS"/>
    <s v="221 URBANIZACION"/>
    <s v="E PRESTACIÓN DE SERVICIOS PÚBLICOS"/>
    <s v="14 IMAGEN URBANA"/>
    <m/>
    <m/>
    <s v="compra de lockers para el personal operativo"/>
    <s v="5000 BIENES MUEBLES, INMUEBLES E INTANGIBLES"/>
    <s v="5100 MOBILIARIO Y EQUIPO DE ADMINISTRACION"/>
    <x v="21"/>
    <n v="40000"/>
    <n v="40000"/>
    <n v="0"/>
    <n v="0"/>
    <n v="-40000"/>
    <n v="5"/>
    <s v="51"/>
  </r>
  <r>
    <n v="640"/>
    <x v="7"/>
    <m/>
    <s v="DIRECCION DE CEMENTERIOS"/>
    <s v="CEMENTERIOS"/>
    <s v="221 URBANIZACION"/>
    <s v="E PRESTACIÓN DE SERVICIOS PÚBLICOS"/>
    <s v="14 IMAGEN URBANA"/>
    <m/>
    <m/>
    <s v="Mantenimiento basico para el buen funcionamiento del Horno Crematorio"/>
    <s v="5000 BIENES MUEBLES, INMUEBLES E INTANGIBLES"/>
    <s v="5100 MOBILIARIO Y EQUIPO DE ADMINISTRACION"/>
    <x v="20"/>
    <n v="15000"/>
    <n v="15000"/>
    <n v="15000"/>
    <n v="0"/>
    <n v="0"/>
    <n v="5"/>
    <s v="51"/>
  </r>
  <r>
    <n v="641"/>
    <x v="7"/>
    <m/>
    <s v="DIRECCION DE MEJORAMIENTO URBANO"/>
    <s v="MEJORAMIENTO"/>
    <s v="221 URBANIZACION"/>
    <s v="E PRESTACIÓN DE SERVICIOS PÚBLICOS"/>
    <s v="14 IMAGEN URBANA"/>
    <m/>
    <m/>
    <s v="ACTIVIDADES ADMINISTRATIVAS"/>
    <s v="2000 MATERIALES Y SUMINISTROS"/>
    <s v="2100 MATERIALES DE ADMINISTRACION, EMISION DE DOCUMENTOS Y ARTICULOS OFICIALES"/>
    <x v="0"/>
    <n v="160800"/>
    <n v="160800"/>
    <n v="32160"/>
    <n v="0"/>
    <n v="-128640"/>
    <n v="2"/>
    <s v="21"/>
  </r>
  <r>
    <n v="642"/>
    <x v="7"/>
    <m/>
    <s v="DIRECCION DE MEJORAMIENTO URBANO"/>
    <s v="MEJORAMIENTO"/>
    <s v="221 URBANIZACION"/>
    <s v="E PRESTACIÓN DE SERVICIOS PÚBLICOS"/>
    <s v="14 IMAGEN URBANA"/>
    <m/>
    <m/>
    <s v="MEMORIAS USB PARA EL PERSONAL ADMINISTRATIVO Y SUPERVISORES OPERATIVO PARA GUARDAR FOTOS DE TODOS LOS SERVICIOS REALIZADOS"/>
    <s v="2000 MATERIALES Y SUMINISTROS"/>
    <s v="2100 MATERIALES DE ADMINISTRACION, EMISION DE DOCUMENTOS Y ARTICULOS OFICIALES"/>
    <x v="1"/>
    <n v="84600"/>
    <n v="84600"/>
    <n v="25380"/>
    <n v="0"/>
    <n v="-59220"/>
    <n v="2"/>
    <s v="21"/>
  </r>
  <r>
    <n v="643"/>
    <x v="7"/>
    <m/>
    <s v="DIRECCION DE MEJORAMIENTO URBANO"/>
    <s v="MEJORAMIENTO"/>
    <s v="221 URBANIZACION"/>
    <s v="E PRESTACIÓN DE SERVICIOS PÚBLICOS"/>
    <s v="14 IMAGEN URBANA"/>
    <m/>
    <m/>
    <s v="SEÑALETICA, LONAS DE CONCIENTIZACION CIUDADANA Y VALES DE ALMACEN"/>
    <s v="2000 MATERIALES Y SUMINISTROS"/>
    <s v="2100 MATERIALES DE ADMINISTRACION, EMISION DE DOCUMENTOS Y ARTICULOS OFICIALES"/>
    <x v="11"/>
    <n v="450000"/>
    <n v="450000"/>
    <n v="135000"/>
    <n v="0"/>
    <n v="-315000"/>
    <n v="2"/>
    <s v="21"/>
  </r>
  <r>
    <n v="644"/>
    <x v="7"/>
    <m/>
    <s v="DIRECCION DE MEJORAMIENTO URBANO"/>
    <s v="MEJORAMIENTO"/>
    <s v="221 URBANIZACION"/>
    <s v="E PRESTACIÓN DE SERVICIOS PÚBLICOS"/>
    <s v="14 IMAGEN URBANA"/>
    <m/>
    <m/>
    <s v="RECOLECCIÓN DE DESHECHOS SOLIDOS, LIMPIEZA DE PLAZAS PUBLICAS, LIMPIEZA DE FUENTES"/>
    <s v="2000 MATERIALES Y SUMINISTROS"/>
    <s v="2100 MATERIALES DE ADMINISTRACION, EMISION DE DOCUMENTOS Y ARTICULOS OFICIALES"/>
    <x v="38"/>
    <n v="400000"/>
    <n v="400000"/>
    <n v="320000"/>
    <n v="0"/>
    <n v="-80000"/>
    <n v="2"/>
    <s v="21"/>
  </r>
  <r>
    <n v="645"/>
    <x v="7"/>
    <m/>
    <s v="DIRECCION DE MEJORAMIENTO URBANO"/>
    <s v="MEJORAMIENTO"/>
    <s v="221 URBANIZACION"/>
    <s v="E PRESTACIÓN DE SERVICIOS PÚBLICOS"/>
    <s v="14 IMAGEN URBANA"/>
    <m/>
    <m/>
    <s v="NECESARIOS PARA LA REHABILITACION DE JARDINERAS, BANQUETAS Y OTRAS OBRAS CONSTRUCTIVAS"/>
    <s v="2000 MATERIALES Y SUMINISTROS"/>
    <s v="2400 MATERIALES Y ARTICULOS DE CONSTRUCCION Y DE REPARACION"/>
    <x v="41"/>
    <n v="120000"/>
    <n v="120000"/>
    <n v="24000"/>
    <n v="0"/>
    <n v="-96000"/>
    <n v="2"/>
    <s v="24"/>
  </r>
  <r>
    <n v="646"/>
    <x v="7"/>
    <m/>
    <s v="DIRECCION DE MEJORAMIENTO URBANO"/>
    <s v="MEJORAMIENTO"/>
    <s v="221 URBANIZACION"/>
    <s v="E PRESTACIÓN DE SERVICIOS PÚBLICOS"/>
    <s v="14 IMAGEN URBANA"/>
    <m/>
    <m/>
    <s v="REHABILITACION E INSTALACION DE MOBILIARIO URBANO"/>
    <s v="2000 MATERIALES Y SUMINISTROS"/>
    <s v="2400 MATERIALES Y ARTICULOS DE CONSTRUCCION Y DE REPARACION"/>
    <x v="42"/>
    <n v="100000"/>
    <n v="100000"/>
    <n v="40000"/>
    <n v="0"/>
    <n v="-60000"/>
    <n v="2"/>
    <s v="24"/>
  </r>
  <r>
    <n v="647"/>
    <x v="7"/>
    <m/>
    <s v="DIRECCION DE MEJORAMIENTO URBANO"/>
    <s v="MEJORAMIENTO"/>
    <s v="221 URBANIZACION"/>
    <s v="E PRESTACIÓN DE SERVICIOS PÚBLICOS"/>
    <s v="14 IMAGEN URBANA"/>
    <m/>
    <m/>
    <s v="MEJORAMIENTO DE SUELO, Y MARCAR LIEAMIENTO DE BALIZAMIENTO"/>
    <s v="2000 MATERIALES Y SUMINISTROS"/>
    <s v="2400 MATERIALES Y ARTICULOS DE CONSTRUCCION Y DE REPARACION"/>
    <x v="43"/>
    <n v="500"/>
    <n v="500"/>
    <n v="500"/>
    <n v="0"/>
    <n v="0"/>
    <n v="2"/>
    <s v="24"/>
  </r>
  <r>
    <n v="648"/>
    <x v="7"/>
    <m/>
    <s v="DIRECCION DE MEJORAMIENTO URBANO"/>
    <s v="MEJORAMIENTO"/>
    <s v="221 URBANIZACION"/>
    <s v="E PRESTACIÓN DE SERVICIOS PÚBLICOS"/>
    <s v="14 IMAGEN URBANA"/>
    <m/>
    <m/>
    <s v="REHABILITACION DE SISTEMA ELECTRICOS, ALUMBRADO PARA CONTINGENCIAS"/>
    <s v="2000 MATERIALES Y SUMINISTROS"/>
    <s v="2400 MATERIALES Y ARTICULOS DE CONSTRUCCION Y DE REPARACION"/>
    <x v="3"/>
    <n v="170000"/>
    <n v="170000"/>
    <n v="170000"/>
    <n v="0"/>
    <n v="0"/>
    <n v="2"/>
    <s v="24"/>
  </r>
  <r>
    <n v="649"/>
    <x v="7"/>
    <m/>
    <s v="DIRECCION DE MEJORAMIENTO URBANO"/>
    <s v="MEJORAMIENTO"/>
    <s v="221 URBANIZACION"/>
    <s v="E PRESTACIÓN DE SERVICIOS PÚBLICOS"/>
    <s v="14 IMAGEN URBANA"/>
    <m/>
    <m/>
    <s v="REHABILITACION DE MOBILIARIO URBANO"/>
    <s v="2000 MATERIALES Y SUMINISTROS"/>
    <s v="2400 MATERIALES Y ARTICULOS DE CONSTRUCCION Y DE REPARACION"/>
    <x v="13"/>
    <n v="1650000"/>
    <n v="1650000"/>
    <n v="165000"/>
    <n v="0"/>
    <n v="-1485000"/>
    <n v="2"/>
    <s v="24"/>
  </r>
  <r>
    <n v="650"/>
    <x v="7"/>
    <m/>
    <s v="DIRECCION DE MEJORAMIENTO URBANO"/>
    <s v="MEJORAMIENTO"/>
    <s v="221 URBANIZACION"/>
    <s v="E PRESTACIÓN DE SERVICIOS PÚBLICOS"/>
    <s v="14 IMAGEN URBANA"/>
    <m/>
    <m/>
    <s v="PINTURA DE MOBILIARIO URBANO, BALIZAMIENTO, FONDEO DE MUROS Y SUSTITUCION DE MOBILIARIO URBANO QUE PONE EN RIESGO A LA CIUDADANIA"/>
    <s v="2000 MATERIALES Y SUMINISTROS"/>
    <s v="2400 MATERIALES Y ARTICULOS DE CONSTRUCCION Y DE REPARACION"/>
    <x v="14"/>
    <n v="10000000"/>
    <n v="10000000"/>
    <n v="6000000"/>
    <n v="0"/>
    <n v="-4000000"/>
    <n v="2"/>
    <s v="24"/>
  </r>
  <r>
    <n v="651"/>
    <x v="7"/>
    <m/>
    <s v="DIRECCION DE MEJORAMIENTO URBANO"/>
    <s v="MEJORAMIENTO"/>
    <s v="221 URBANIZACION"/>
    <s v="E PRESTACIÓN DE SERVICIOS PÚBLICOS"/>
    <s v="14 IMAGEN URBANA"/>
    <m/>
    <m/>
    <s v=" NECESARIO PARA DEGRADAR LAS GRASAS Y DE CONTROLAR MALOS OLORES Y GASES TÓXICOS PROVENIENTES DE LA DESCOMPOSICIÓN DE LA MATERIA ORGÁNICA"/>
    <s v="2000 MATERIALES Y SUMINISTROS"/>
    <s v="2500 PRODUCTOS QUIMICOS, FARMACEUTICOS Y DE LABORATORIO"/>
    <x v="84"/>
    <n v="50000"/>
    <n v="50000"/>
    <n v="50000"/>
    <n v="0"/>
    <n v="0"/>
    <n v="2"/>
    <s v="25"/>
  </r>
  <r>
    <n v="652"/>
    <x v="7"/>
    <m/>
    <s v="DIRECCION DE MEJORAMIENTO URBANO"/>
    <s v="MEJORAMIENTO"/>
    <s v="221 URBANIZACION"/>
    <s v="E PRESTACIÓN DE SERVICIOS PÚBLICOS"/>
    <s v="14 IMAGEN URBANA"/>
    <m/>
    <m/>
    <s v="NECESARIO PARA EL COMBATE DE LA MALEZA,  PRESENTE EN PARQUES Y SOBRE TODO LOS CANALES DEL MUNICIPIO, COADYUVANDO AL FLUJO DEL AGUA, EVITANDO TAPONAMIENTOS Y A SU VEZ POSIBLES INUNDACIONES"/>
    <s v="2000 MATERIALES Y SUMINISTROS"/>
    <s v="2500 PRODUCTOS QUIMICOS, FARMACEUTICOS Y DE LABORATORIO"/>
    <x v="105"/>
    <n v="180000"/>
    <n v="180000"/>
    <n v="180000"/>
    <n v="0"/>
    <n v="0"/>
    <n v="2"/>
    <s v="25"/>
  </r>
  <r>
    <n v="653"/>
    <x v="7"/>
    <m/>
    <s v="DIRECCION DE MEJORAMIENTO URBANO"/>
    <s v="MEJORAMIENTO"/>
    <s v="221 URBANIZACION"/>
    <s v="E PRESTACIÓN DE SERVICIOS PÚBLICOS"/>
    <s v="14 IMAGEN URBANA"/>
    <m/>
    <m/>
    <s v="ATENCION MEDICA MENOR (DOLOR DE CABEZA, DOLOR DE ESTOMAGO, ETC)"/>
    <s v="2000 MATERIALES Y SUMINISTROS"/>
    <s v="2500 PRODUCTOS QUIMICOS, FARMACEUTICOS Y DE LABORATORIO"/>
    <x v="46"/>
    <n v="12000"/>
    <n v="12000"/>
    <n v="12000"/>
    <n v="0"/>
    <n v="0"/>
    <n v="2"/>
    <s v="25"/>
  </r>
  <r>
    <n v="654"/>
    <x v="7"/>
    <m/>
    <s v="DIRECCION DE MEJORAMIENTO URBANO"/>
    <s v="MEJORAMIENTO"/>
    <s v="221 URBANIZACION"/>
    <s v="E PRESTACIÓN DE SERVICIOS PÚBLICOS"/>
    <s v="14 IMAGEN URBANA"/>
    <m/>
    <m/>
    <s v="ATENCION MEDICA MENOR  (HERIDAS LEVES)"/>
    <s v="2000 MATERIALES Y SUMINISTROS"/>
    <s v="2500 PRODUCTOS QUIMICOS, FARMACEUTICOS Y DE LABORATORIO"/>
    <x v="47"/>
    <n v="12000"/>
    <n v="12000"/>
    <n v="12000"/>
    <n v="0"/>
    <n v="0"/>
    <n v="2"/>
    <s v="25"/>
  </r>
  <r>
    <n v="655"/>
    <x v="7"/>
    <m/>
    <s v="DIRECCION DE MEJORAMIENTO URBANO"/>
    <s v="MEJORAMIENTO"/>
    <s v="221 URBANIZACION"/>
    <s v="E PRESTACIÓN DE SERVICIOS PÚBLICOS"/>
    <s v="14 IMAGEN URBANA"/>
    <m/>
    <m/>
    <s v="LLENADO DE FUENTES Y APOYO A MANTENIMIENTO DE PASOS A DESNIVEL"/>
    <s v="2000 MATERIALES Y SUMINISTROS"/>
    <s v="2500 PRODUCTOS QUIMICOS, FARMACEUTICOS Y DE LABORATORIO"/>
    <x v="49"/>
    <n v="50000"/>
    <n v="50000"/>
    <n v="50000"/>
    <n v="0"/>
    <n v="0"/>
    <n v="2"/>
    <s v="25"/>
  </r>
  <r>
    <n v="656"/>
    <x v="7"/>
    <m/>
    <s v="DIRECCION DE MEJORAMIENTO URBANO"/>
    <s v="MEJORAMIENTO"/>
    <s v="221 URBANIZACION"/>
    <s v="E PRESTACIÓN DE SERVICIOS PÚBLICOS"/>
    <s v="14 IMAGEN URBANA"/>
    <m/>
    <m/>
    <s v="REMOVER GRAFFITI "/>
    <s v="2000 MATERIALES Y SUMINISTROS"/>
    <s v="2500 PRODUCTOS QUIMICOS, FARMACEUTICOS Y DE LABORATORIO"/>
    <x v="85"/>
    <n v="100000"/>
    <n v="100000"/>
    <n v="100000"/>
    <n v="0"/>
    <n v="0"/>
    <n v="2"/>
    <s v="25"/>
  </r>
  <r>
    <n v="657"/>
    <x v="7"/>
    <m/>
    <s v="DIRECCION DE MEJORAMIENTO URBANO"/>
    <s v="MEJORAMIENTO"/>
    <s v="221 URBANIZACION"/>
    <s v="E PRESTACIÓN DE SERVICIOS PÚBLICOS"/>
    <s v="14 IMAGEN URBANA"/>
    <m/>
    <m/>
    <s v="NECESARIO PARA EL MANTENIMIENTO DE MAQUINARIA Y VEHICULOS"/>
    <s v="2000 MATERIALES Y SUMINISTROS"/>
    <s v="2600 COMBUSTIBLES, LUBRICANTES Y ADITIVOS"/>
    <x v="50"/>
    <n v="250000"/>
    <n v="250000"/>
    <n v="200000"/>
    <n v="0"/>
    <n v="-50000"/>
    <n v="2"/>
    <s v="26"/>
  </r>
  <r>
    <n v="658"/>
    <x v="7"/>
    <m/>
    <s v="DIRECCION DE MEJORAMIENTO URBANO"/>
    <s v="MEJORAMIENTO"/>
    <s v="221 URBANIZACION"/>
    <s v="E PRESTACIÓN DE SERVICIOS PÚBLICOS"/>
    <s v="14 IMAGEN URBANA"/>
    <m/>
    <m/>
    <s v="UNIFORMES PARA TODO EL PERSONAL OPERATIVO DE LA DEPENDECNIA"/>
    <s v="2000 MATERIALES Y SUMINISTROS"/>
    <s v="2700 VESTUARIO, BLANCOS, PRENDAS DE PROTECCION Y ARTICULOS DEPORTIVOS"/>
    <x v="76"/>
    <n v="1000000"/>
    <n v="1000000"/>
    <n v="400000"/>
    <n v="0"/>
    <n v="-600000"/>
    <n v="2"/>
    <s v="27"/>
  </r>
  <r>
    <n v="659"/>
    <x v="7"/>
    <m/>
    <s v="DIRECCION DE MEJORAMIENTO URBANO"/>
    <s v="MEJORAMIENTO"/>
    <s v="221 URBANIZACION"/>
    <s v="E PRESTACIÓN DE SERVICIOS PÚBLICOS"/>
    <s v="14 IMAGEN URBANA"/>
    <m/>
    <m/>
    <s v="PROTEGER LA INTEGRIDAD FISICA DEL PEERSONAL"/>
    <s v="2000 MATERIALES Y SUMINISTROS"/>
    <s v="2700 VESTUARIO, BLANCOS, PRENDAS DE PROTECCION Y ARTICULOS DEPORTIVOS"/>
    <x v="51"/>
    <n v="500000"/>
    <n v="500000"/>
    <n v="300000"/>
    <n v="0"/>
    <n v="-200000"/>
    <n v="2"/>
    <s v="27"/>
  </r>
  <r>
    <n v="660"/>
    <x v="7"/>
    <m/>
    <s v="DIRECCION DE MEJORAMIENTO URBANO"/>
    <s v="MEJORAMIENTO"/>
    <s v="221 URBANIZACION"/>
    <s v="E PRESTACIÓN DE SERVICIOS PÚBLICOS"/>
    <s v="14 IMAGEN URBANA"/>
    <m/>
    <m/>
    <s v="TODOS AQUELLOS PRODUCTOS NECESARIOS PARA LA REALIZACIÓN DE LOS TRABAJOS COTIDIANOS DE ÉSTA DIRECCIÓN."/>
    <s v="2000 MATERIALES Y SUMINISTROS"/>
    <s v="2900 HERRAMIENTAS, REFACCIONES Y ACCESORIOS MENORES"/>
    <x v="54"/>
    <n v="300000"/>
    <n v="300000"/>
    <n v="150000"/>
    <n v="0"/>
    <n v="-150000"/>
    <n v="2"/>
    <s v="29"/>
  </r>
  <r>
    <n v="661"/>
    <x v="7"/>
    <m/>
    <s v="DIRECCION DE MEJORAMIENTO URBANO"/>
    <s v="MEJORAMIENTO"/>
    <s v="221 URBANIZACION"/>
    <s v="E PRESTACIÓN DE SERVICIOS PÚBLICOS"/>
    <s v="14 IMAGEN URBANA"/>
    <m/>
    <m/>
    <s v="SEGURIDAD DE CUARTO DE MAQUINAS DE FUENTES DEL MUNICIPIO, MAQUINARIA Y EQUIPO"/>
    <s v="2000 MATERIALES Y SUMINISTROS"/>
    <s v="2900 HERRAMIENTAS, REFACCIONES Y ACCESORIOS MENORES"/>
    <x v="4"/>
    <n v="12500"/>
    <n v="12500"/>
    <n v="2500"/>
    <n v="0"/>
    <n v="-10000"/>
    <n v="2"/>
    <s v="29"/>
  </r>
  <r>
    <n v="662"/>
    <x v="7"/>
    <m/>
    <s v="DIRECCION DE MEJORAMIENTO URBANO"/>
    <s v="MEJORAMIENTO"/>
    <s v="221 URBANIZACION"/>
    <s v="E PRESTACIÓN DE SERVICIOS PÚBLICOS"/>
    <s v="14 IMAGEN URBANA"/>
    <m/>
    <m/>
    <s v="RESERVA DE BATERIA PARA COMUNICACIÓN POR RADIO"/>
    <s v="2000 MATERIALES Y SUMINISTROS"/>
    <s v="2900 HERRAMIENTAS, REFACCIONES Y ACCESORIOS MENORES"/>
    <x v="5"/>
    <n v="50000"/>
    <n v="50000"/>
    <n v="5000"/>
    <n v="0"/>
    <n v="-45000"/>
    <n v="2"/>
    <s v="29"/>
  </r>
  <r>
    <n v="663"/>
    <x v="7"/>
    <m/>
    <s v="DIRECCION DE MEJORAMIENTO URBANO"/>
    <s v="MEJORAMIENTO"/>
    <s v="221 URBANIZACION"/>
    <s v="E PRESTACIÓN DE SERVICIOS PÚBLICOS"/>
    <s v="14 IMAGEN URBANA"/>
    <m/>
    <m/>
    <s v="MEMORIAS USB PARA EL PERSONAL ADMINISTRATIVO Y SUPERVISORES OPERATIVO PARA GUARDAR FOTOS DE TODOS LOS SERVICIOS REALIZADOS"/>
    <s v="2000 MATERIALES Y SUMINISTROS"/>
    <s v="2900 HERRAMIENTAS, REFACCIONES Y ACCESORIOS MENORES"/>
    <x v="6"/>
    <n v="57000"/>
    <n v="57000"/>
    <n v="5700"/>
    <n v="0"/>
    <n v="-51300"/>
    <n v="2"/>
    <s v="29"/>
  </r>
  <r>
    <n v="664"/>
    <x v="7"/>
    <m/>
    <s v="DIRECCION DE MEJORAMIENTO URBANO"/>
    <s v="MEJORAMIENTO"/>
    <s v="221 URBANIZACION"/>
    <s v="E PRESTACIÓN DE SERVICIOS PÚBLICOS"/>
    <s v="14 IMAGEN URBANA"/>
    <m/>
    <m/>
    <s v="MANTENIMIENTO Y REPARACIONES MENORES DEL VEHICULO NECESARIO PARA BRINDAR LOS SERVICIOS AL CIUDADANO"/>
    <s v="2000 MATERIALES Y SUMINISTROS"/>
    <s v="2900 HERRAMIENTAS, REFACCIONES Y ACCESORIOS MENORES"/>
    <x v="7"/>
    <n v="300000"/>
    <n v="300000"/>
    <n v="30000"/>
    <n v="0"/>
    <n v="-270000"/>
    <n v="2"/>
    <s v="29"/>
  </r>
  <r>
    <n v="665"/>
    <x v="7"/>
    <m/>
    <s v="DIRECCION DE MEJORAMIENTO URBANO"/>
    <s v="MEJORAMIENTO"/>
    <s v="221 URBANIZACION"/>
    <s v="E PRESTACIÓN DE SERVICIOS PÚBLICOS"/>
    <s v="14 IMAGEN URBANA"/>
    <m/>
    <m/>
    <s v="MANTENIMIENTO Y REPARACION DE MAQUINARIA PARA OPERAR DE MANERA OPTIMA"/>
    <s v="2000 MATERIALES Y SUMINISTROS"/>
    <s v="2900 HERRAMIENTAS, REFACCIONES Y ACCESORIOS MENORES"/>
    <x v="55"/>
    <n v="1500000"/>
    <n v="1500000"/>
    <n v="1200000"/>
    <n v="0"/>
    <n v="-300000"/>
    <n v="2"/>
    <s v="29"/>
  </r>
  <r>
    <n v="666"/>
    <x v="7"/>
    <m/>
    <s v="DIRECCION DE MEJORAMIENTO URBANO"/>
    <s v="MEJORAMIENTO"/>
    <s v="221 URBANIZACION"/>
    <s v="E PRESTACIÓN DE SERVICIOS PÚBLICOS"/>
    <s v="14 IMAGEN URBANA"/>
    <m/>
    <m/>
    <s v="EQUIPO DE OXICORTE"/>
    <s v="3000 SERVICIOS GENERALES"/>
    <s v="3100 SERVICIOS BASICOS"/>
    <x v="87"/>
    <n v="5000"/>
    <n v="5000"/>
    <n v="5000"/>
    <n v="0"/>
    <n v="0"/>
    <n v="3"/>
    <s v="31"/>
  </r>
  <r>
    <n v="667"/>
    <x v="7"/>
    <m/>
    <s v="DIRECCION DE MEJORAMIENTO URBANO"/>
    <s v="MEJORAMIENTO"/>
    <s v="221 URBANIZACION"/>
    <s v="E PRESTACIÓN DE SERVICIOS PÚBLICOS"/>
    <s v="14 IMAGEN URBANA"/>
    <m/>
    <m/>
    <s v="RENTA DE EQUIPO DE BARRIDO MECANICO"/>
    <s v="3000 SERVICIOS GENERALES"/>
    <s v="3200 SERVICIOS DE ARRENDAMIENTO"/>
    <x v="106"/>
    <n v="12000000"/>
    <n v="12000000"/>
    <n v="1200000"/>
    <n v="0"/>
    <n v="-10800000"/>
    <n v="3"/>
    <s v="32"/>
  </r>
  <r>
    <n v="668"/>
    <x v="7"/>
    <m/>
    <s v="DIRECCION DE MEJORAMIENTO URBANO"/>
    <s v="MEJORAMIENTO"/>
    <s v="221 URBANIZACION"/>
    <s v="E PRESTACIÓN DE SERVICIOS PÚBLICOS"/>
    <s v="14 IMAGEN URBANA"/>
    <m/>
    <m/>
    <s v="LICENCIAS SOFTWARE"/>
    <s v="3000 SERVICIOS GENERALES"/>
    <s v="3200 SERVICIOS DE ARRENDAMIENTO"/>
    <x v="107"/>
    <n v="140000"/>
    <n v="140000"/>
    <n v="140000"/>
    <n v="0"/>
    <n v="0"/>
    <n v="3"/>
    <s v="32"/>
  </r>
  <r>
    <n v="669"/>
    <x v="7"/>
    <m/>
    <s v="DIRECCION DE MEJORAMIENTO URBANO"/>
    <s v="MEJORAMIENTO"/>
    <s v="221 URBANIZACION"/>
    <s v="E PRESTACIÓN DE SERVICIOS PÚBLICOS"/>
    <s v="14 IMAGEN URBANA"/>
    <m/>
    <m/>
    <s v="SE BUSCA REINSTALACION DE MONUMENTOS QUE ESTAN RESGUARDADOS Y BALIZAMIENTO CON PINTURA TERMOPLASTICA LOS CRUCES PEATONALES CON MAYOR AFLUENCIA DEL MUNICIPIO"/>
    <s v="3000 SERVICIOS GENERALES"/>
    <s v="3300 SERVICIOS PROFESIONALES, CIENTIFICOS, TECNICOS Y OTROS SERVICIOS"/>
    <x v="24"/>
    <n v="17670000"/>
    <n v="17670000"/>
    <n v="0"/>
    <n v="0"/>
    <n v="-17670000"/>
    <n v="3"/>
    <s v="33"/>
  </r>
  <r>
    <n v="670"/>
    <x v="7"/>
    <m/>
    <s v="DIRECCION DE MEJORAMIENTO URBANO"/>
    <s v="MEJORAMIENTO"/>
    <s v="221 URBANIZACION"/>
    <s v="E PRESTACIÓN DE SERVICIOS PÚBLICOS"/>
    <s v="14 IMAGEN URBANA"/>
    <m/>
    <m/>
    <s v="INSTALACION DE MOBILIARIO URBANO PARA SUSTITUIR AQUELLOS QUE REPRESENTAN UN RIESGO PARA EL CIUDADANO(JUEGOS INFANTILES, BANCAS, CESTOS, BOLARDOS, ETC.)"/>
    <s v="3000 SERVICIOS GENERALES"/>
    <s v="3500 SERVICIOS DE INSTALACION, REPARACION, MANTENIMIENTO Y CONSERVACION"/>
    <x v="60"/>
    <n v="1000000"/>
    <n v="1000000"/>
    <n v="0"/>
    <n v="0"/>
    <n v="-1000000"/>
    <n v="3"/>
    <s v="35"/>
  </r>
  <r>
    <n v="671"/>
    <x v="7"/>
    <m/>
    <s v="DIRECCION DE MEJORAMIENTO URBANO"/>
    <s v="MEJORAMIENTO"/>
    <s v="221 URBANIZACION"/>
    <s v="E PRESTACIÓN DE SERVICIOS PÚBLICOS"/>
    <s v="14 IMAGEN URBANA"/>
    <m/>
    <m/>
    <s v="MANTENER EL PARQUE VEHICUAR EN OPTIMAS CONDICIONES PARA BRINDAR LOS SERVICIOS"/>
    <s v="3000 SERVICIOS GENERALES"/>
    <s v="3500 SERVICIOS DE INSTALACION, REPARACION, MANTENIMIENTO Y CONSERVACION"/>
    <x v="61"/>
    <n v="1000000"/>
    <n v="0"/>
    <n v="0"/>
    <n v="-1000000"/>
    <n v="-1000000"/>
    <n v="3"/>
    <s v="35"/>
  </r>
  <r>
    <n v="672"/>
    <x v="7"/>
    <m/>
    <s v="DIRECCION DE MEJORAMIENTO URBANO"/>
    <s v="MEJORAMIENTO"/>
    <s v="221 URBANIZACION"/>
    <s v="E PRESTACIÓN DE SERVICIOS PÚBLICOS"/>
    <s v="14 IMAGEN URBANA"/>
    <m/>
    <m/>
    <s v="MANTENER EN OPTIMAS CONDICIONES EL EQUIPO Y MAQUINARIA PARA REALIZAR TRABAJOS DE MAYOR CALIDAD"/>
    <s v="3000 SERVICIOS GENERALES"/>
    <s v="3500 SERVICIOS DE INSTALACION, REPARACION, MANTENIMIENTO Y CONSERVACION"/>
    <x v="99"/>
    <n v="2000000"/>
    <n v="2000000"/>
    <n v="0"/>
    <n v="0"/>
    <n v="-2000000"/>
    <n v="3"/>
    <s v="35"/>
  </r>
  <r>
    <n v="673"/>
    <x v="7"/>
    <m/>
    <s v="DIRECCION DE MEJORAMIENTO URBANO"/>
    <s v="MEJORAMIENTO"/>
    <s v="221 URBANIZACION"/>
    <s v="E PRESTACIÓN DE SERVICIOS PÚBLICOS"/>
    <s v="14 IMAGEN URBANA"/>
    <m/>
    <m/>
    <s v="DISPOSICION FINAL DE ANIMALES MUERTOS EN LA VIA PUBLICA"/>
    <s v="3000 SERVICIOS GENERALES"/>
    <s v="3500 SERVICIOS DE INSTALACION, REPARACION, MANTENIMIENTO Y CONSERVACION"/>
    <x v="100"/>
    <n v="800000"/>
    <n v="800000"/>
    <n v="0"/>
    <n v="0"/>
    <n v="-800000"/>
    <n v="3"/>
    <s v="35"/>
  </r>
  <r>
    <n v="674"/>
    <x v="7"/>
    <m/>
    <s v="DIRECCION DE MEJORAMIENTO URBANO"/>
    <s v="MEJORAMIENTO"/>
    <s v="221 URBANIZACION"/>
    <s v="E PRESTACIÓN DE SERVICIOS PÚBLICOS"/>
    <s v="14 IMAGEN URBANA"/>
    <m/>
    <m/>
    <s v="REALIZACIÓN DE MURALES CON FINES ARTISTICOS "/>
    <s v="3000 SERVICIOS GENERALES"/>
    <s v="3800 SERVICIOS OFICIALES"/>
    <x v="22"/>
    <n v="50000"/>
    <n v="50000"/>
    <n v="0"/>
    <n v="0"/>
    <n v="-50000"/>
    <n v="3"/>
    <s v="38"/>
  </r>
  <r>
    <n v="675"/>
    <x v="7"/>
    <m/>
    <s v="DIRECCION DE MEJORAMIENTO URBANO"/>
    <s v="MEJORAMIENTO"/>
    <s v="221 URBANIZACION"/>
    <s v="E PRESTACIÓN DE SERVICIOS PÚBLICOS"/>
    <s v="14 IMAGEN URBANA"/>
    <m/>
    <m/>
    <s v="NECESARIO PARA LA IMPLEMENTACIÓN DE SERVICIOS ADMINISTRATIVOS REQUERIDOS EN LA DIRECCIÓN"/>
    <s v="5000 BIENES MUEBLES, INMUEBLES E INTANGIBLES"/>
    <s v="5100 MOBILIARIO Y EQUIPO DE ADMINISTRACION"/>
    <x v="33"/>
    <n v="200000"/>
    <n v="200000"/>
    <n v="0"/>
    <n v="0"/>
    <n v="-200000"/>
    <n v="5"/>
    <s v="51"/>
  </r>
  <r>
    <n v="676"/>
    <x v="7"/>
    <m/>
    <s v="DIRECCION DE MEJORAMIENTO URBANO"/>
    <s v="MEJORAMIENTO"/>
    <s v="221 URBANIZACION"/>
    <s v="E PRESTACIÓN DE SERVICIOS PÚBLICOS"/>
    <s v="14 IMAGEN URBANA"/>
    <m/>
    <m/>
    <s v="GARANTIZAR LA SEGURIDAD DEL INMUEBLE DE LA DIRECCION DE MEJORAMIENTO URBANO "/>
    <s v="5000 BIENES MUEBLES, INMUEBLES E INTANGIBLES"/>
    <s v="5100 MOBILIARIO Y EQUIPO DE ADMINISTRACION"/>
    <x v="20"/>
    <n v="250000"/>
    <n v="250000"/>
    <n v="0"/>
    <n v="0"/>
    <n v="-250000"/>
    <n v="5"/>
    <s v="51"/>
  </r>
  <r>
    <n v="677"/>
    <x v="7"/>
    <m/>
    <s v="DIRECCION DE MEJORAMIENTO URBANO"/>
    <s v="MEJORAMIENTO"/>
    <s v="221 URBANIZACION"/>
    <s v="E PRESTACIÓN DE SERVICIOS PÚBLICOS"/>
    <s v="14 IMAGEN URBANA"/>
    <m/>
    <m/>
    <s v="OPTIMIZAR LAS REUNIONES LABORALES PREVIAS A LOS OPERATIVOS Y REFORZAR EL PROYECTO DE ARTE URBANO"/>
    <s v="5000 BIENES MUEBLES, INMUEBLES E INTANGIBLES"/>
    <s v="5200 MOBILIARIO Y EQUIPO EDUCACIONAL Y RECREATIVO"/>
    <x v="108"/>
    <n v="32000"/>
    <n v="32000"/>
    <n v="0"/>
    <n v="0"/>
    <n v="-32000"/>
    <n v="5"/>
    <s v="52"/>
  </r>
  <r>
    <n v="678"/>
    <x v="7"/>
    <m/>
    <s v="DIRECCION DE MEJORAMIENTO URBANO"/>
    <s v="MEJORAMIENTO"/>
    <s v="221 URBANIZACION"/>
    <s v="E PRESTACIÓN DE SERVICIOS PÚBLICOS"/>
    <s v="14 IMAGEN URBANA"/>
    <m/>
    <m/>
    <s v="MANEJO ADECUADO DE ALGUN MIEMBRO DEL PERSONAL EN CASO DE ACCIDENTE"/>
    <s v="5000 BIENES MUEBLES, INMUEBLES E INTANGIBLES"/>
    <s v="5300 EQUIPO E INSTRUMENTAL MEDICO Y DE LABORATORIO"/>
    <x v="66"/>
    <n v="15000"/>
    <n v="15000"/>
    <n v="15000"/>
    <n v="0"/>
    <n v="0"/>
    <n v="5"/>
    <s v="53"/>
  </r>
  <r>
    <n v="679"/>
    <x v="7"/>
    <m/>
    <s v="DIRECCION DE MEJORAMIENTO URBANO"/>
    <s v="MEJORAMIENTO"/>
    <s v="221 URBANIZACION"/>
    <s v="E PRESTACIÓN DE SERVICIOS PÚBLICOS"/>
    <s v="14 IMAGEN URBANA"/>
    <m/>
    <m/>
    <s v="REHABILITACION DE CAJAS, REDILAS E INSTALACION DE CAJA DE REFRIGERACION PARA EL SERVICIO DE RECOLECCION DE  ANIMALES MUERTOS"/>
    <s v="5000 BIENES MUEBLES, INMUEBLES E INTANGIBLES"/>
    <s v="5400 VEHICULOS Y EQUIPO DE TRANSPORTE"/>
    <x v="109"/>
    <n v="500000"/>
    <n v="500000"/>
    <n v="0"/>
    <n v="0"/>
    <n v="-500000"/>
    <n v="5"/>
    <s v="54"/>
  </r>
  <r>
    <n v="680"/>
    <x v="7"/>
    <m/>
    <s v="DIRECCION DE MEJORAMIENTO URBANO"/>
    <s v="MEJORAMIENTO"/>
    <s v="221 URBANIZACION"/>
    <s v="E PRESTACIÓN DE SERVICIOS PÚBLICOS"/>
    <s v="14 IMAGEN URBANA"/>
    <m/>
    <m/>
    <s v="EQUIPO PARA MONITOREO DE RADIOS CON GPS PARA EL AREA OPERATIVA"/>
    <s v="5000 BIENES MUEBLES, INMUEBLES E INTANGIBLES"/>
    <s v="5600 MAQUINARIA, OTROS EQUIPOS Y HERRAMIENTAS"/>
    <x v="110"/>
    <n v="160000"/>
    <n v="160000"/>
    <n v="0"/>
    <n v="0"/>
    <n v="-160000"/>
    <n v="5"/>
    <s v="56"/>
  </r>
  <r>
    <n v="681"/>
    <x v="7"/>
    <m/>
    <s v="DIRECCION DE MEJORAMIENTO URBANO"/>
    <s v="MEJORAMIENTO"/>
    <s v="221 URBANIZACION"/>
    <s v="E PRESTACIÓN DE SERVICIOS PÚBLICOS"/>
    <s v="14 IMAGEN URBANA"/>
    <m/>
    <m/>
    <s v="ELEMENTOS INDISPENSABLES PARA LA OPERATIVIDAD DE LA MAQUINARIA Y REALIZACION DE LOS TRABAJO OPERATIVOS"/>
    <s v="5000 BIENES MUEBLES, INMUEBLES E INTANGIBLES"/>
    <s v="5600 MAQUINARIA, OTROS EQUIPOS Y HERRAMIENTAS"/>
    <x v="73"/>
    <n v="2500000"/>
    <n v="2500000"/>
    <n v="0"/>
    <n v="0"/>
    <n v="-2500000"/>
    <n v="5"/>
    <s v="56"/>
  </r>
  <r>
    <n v="682"/>
    <x v="7"/>
    <m/>
    <s v="DIRECCION DE MERCADOS"/>
    <s v="MERCADOS"/>
    <s v="221 URBANIZACION"/>
    <s v="E PRESTACIÓN DE SERVICIOS PÚBLICOS"/>
    <s v="14 IMAGEN URBANA"/>
    <m/>
    <m/>
    <s v="Papelería, libretas, correspondencia y archivo y otros productos similares"/>
    <s v="2000 MATERIALES Y SUMINISTROS"/>
    <s v="2100 MATERIALES DE ADMINISTRACION, EMISION DE DOCUMENTOS Y ARTICULOS OFICIALES"/>
    <x v="0"/>
    <n v="25000"/>
    <n v="25000"/>
    <n v="5000"/>
    <n v="0"/>
    <n v="-20000"/>
    <n v="2"/>
    <s v="21"/>
  </r>
  <r>
    <n v="683"/>
    <x v="7"/>
    <m/>
    <s v="DIRECCION DE MERCADOS"/>
    <s v="MERCADOS"/>
    <s v="221 URBANIZACION"/>
    <s v="E PRESTACIÓN DE SERVICIOS PÚBLICOS"/>
    <s v="14 IMAGEN URBANA"/>
    <m/>
    <m/>
    <s v="Insumos utilizados en la administración de concesionarios "/>
    <s v="2000 MATERIALES Y SUMINISTROS"/>
    <s v="2100 MATERIALES DE ADMINISTRACION, EMISION DE DOCUMENTOS Y ARTICULOS OFICIALES"/>
    <x v="1"/>
    <n v="15000"/>
    <n v="15000"/>
    <n v="4500"/>
    <n v="0"/>
    <n v="-10500"/>
    <n v="2"/>
    <s v="21"/>
  </r>
  <r>
    <n v="684"/>
    <x v="7"/>
    <m/>
    <s v="DIRECCION DE MERCADOS"/>
    <s v="MERCADOS"/>
    <s v="221 URBANIZACION"/>
    <s v="E PRESTACIÓN DE SERVICIOS PÚBLICOS"/>
    <s v="14 IMAGEN URBANA"/>
    <m/>
    <m/>
    <s v="Material necesario para que personal de intendencia realice actividades diarias de limpieza. Cumplir con metas anuales de acciones de intendencia en mercados "/>
    <s v="2000 MATERIALES Y SUMINISTROS"/>
    <s v="2100 MATERIALES DE ADMINISTRACION, EMISION DE DOCUMENTOS Y ARTICULOS OFICIALES"/>
    <x v="38"/>
    <n v="90000"/>
    <n v="90000"/>
    <n v="72000"/>
    <n v="0"/>
    <n v="-18000"/>
    <n v="2"/>
    <s v="21"/>
  </r>
  <r>
    <n v="685"/>
    <x v="7"/>
    <m/>
    <s v="DIRECCION DE MERCADOS"/>
    <s v="MERCADOS"/>
    <s v="221 URBANIZACION"/>
    <s v="E PRESTACIÓN DE SERVICIOS PÚBLICOS"/>
    <s v="14 IMAGEN URBANA"/>
    <m/>
    <m/>
    <s v="Insumos utilizados para atender acciones de mejoramiento física de los mercados"/>
    <s v="2000 MATERIALES Y SUMINISTROS"/>
    <s v="2400 MATERIALES Y ARTICULOS DE CONSTRUCCION Y DE REPARACION"/>
    <x v="41"/>
    <n v="13000"/>
    <n v="13000"/>
    <n v="2600"/>
    <n v="0"/>
    <n v="-10400"/>
    <n v="2"/>
    <s v="24"/>
  </r>
  <r>
    <n v="686"/>
    <x v="7"/>
    <m/>
    <s v="DIRECCION DE MERCADOS"/>
    <s v="MERCADOS"/>
    <s v="221 URBANIZACION"/>
    <s v="E PRESTACIÓN DE SERVICIOS PÚBLICOS"/>
    <s v="14 IMAGEN URBANA"/>
    <m/>
    <m/>
    <s v="Insumos utilizados para atender acciones de mejoramiento física de los mercados"/>
    <s v="2000 MATERIALES Y SUMINISTROS"/>
    <s v="2400 MATERIALES Y ARTICULOS DE CONSTRUCCION Y DE REPARACION"/>
    <x v="42"/>
    <n v="30000"/>
    <n v="30000"/>
    <n v="12000"/>
    <n v="0"/>
    <n v="-18000"/>
    <n v="2"/>
    <s v="24"/>
  </r>
  <r>
    <n v="687"/>
    <x v="7"/>
    <m/>
    <s v="DIRECCION DE MERCADOS"/>
    <s v="MERCADOS"/>
    <s v="221 URBANIZACION"/>
    <s v="E PRESTACIÓN DE SERVICIOS PÚBLICOS"/>
    <s v="14 IMAGEN URBANA"/>
    <m/>
    <m/>
    <s v="Insumos utilizados para el mejoramiento y rehabilitación de la instalación eléctrica, iluminación y alumbrado en los mercados"/>
    <s v="2000 MATERIALES Y SUMINISTROS"/>
    <s v="2400 MATERIALES Y ARTICULOS DE CONSTRUCCION Y DE REPARACION"/>
    <x v="3"/>
    <n v="380000"/>
    <n v="380000"/>
    <n v="380000"/>
    <n v="0"/>
    <n v="0"/>
    <n v="2"/>
    <s v="24"/>
  </r>
  <r>
    <n v="688"/>
    <x v="7"/>
    <m/>
    <s v="DIRECCION DE MERCADOS"/>
    <s v="MERCADOS"/>
    <s v="221 URBANIZACION"/>
    <s v="E PRESTACIÓN DE SERVICIOS PÚBLICOS"/>
    <s v="14 IMAGEN URBANA"/>
    <m/>
    <m/>
    <s v="Insumos utilizados como parte del programa de mantenimiento y mejora de los mercados"/>
    <s v="2000 MATERIALES Y SUMINISTROS"/>
    <s v="2400 MATERIALES Y ARTICULOS DE CONSTRUCCION Y DE REPARACION"/>
    <x v="13"/>
    <n v="20000"/>
    <n v="20000"/>
    <n v="20000"/>
    <n v="0"/>
    <n v="0"/>
    <n v="2"/>
    <s v="24"/>
  </r>
  <r>
    <n v="689"/>
    <x v="7"/>
    <m/>
    <s v="DIRECCION DE MERCADOS"/>
    <s v="MERCADOS"/>
    <s v="221 URBANIZACION"/>
    <s v="E PRESTACIÓN DE SERVICIOS PÚBLICOS"/>
    <s v="14 IMAGEN URBANA"/>
    <m/>
    <m/>
    <s v="Buscar mejorar las condiciones generales de los mercados,  brindando de esta forma las condiciones aptas para realizar los servicios de comercio que necesita la comunidad"/>
    <s v="2000 MATERIALES Y SUMINISTROS"/>
    <s v="2400 MATERIALES Y ARTICULOS DE CONSTRUCCION Y DE REPARACION"/>
    <x v="14"/>
    <n v="650000"/>
    <n v="650000"/>
    <n v="650000"/>
    <n v="0"/>
    <n v="0"/>
    <n v="2"/>
    <s v="24"/>
  </r>
  <r>
    <n v="690"/>
    <x v="7"/>
    <m/>
    <s v="DIRECCION DE MERCADOS"/>
    <s v="MERCADOS"/>
    <s v="221 URBANIZACION"/>
    <s v="E PRESTACIÓN DE SERVICIOS PÚBLICOS"/>
    <s v="14 IMAGEN URBANA"/>
    <m/>
    <m/>
    <s v="Cubrir las necesidades de atención de primera necesidad en los mercados y poder mantener surtidos los botiquines existentes con los medicamentos y materiales de curación. Cumpliendo de esta manera con los requerimientos de Protección Civil y Bomberos del Municipio"/>
    <s v="2000 MATERIALES Y SUMINISTROS"/>
    <s v="2500 PRODUCTOS QUIMICOS, FARMACEUTICOS Y DE LABORATORIO"/>
    <x v="47"/>
    <n v="3000"/>
    <n v="3000"/>
    <n v="3000"/>
    <n v="0"/>
    <n v="0"/>
    <n v="2"/>
    <s v="25"/>
  </r>
  <r>
    <n v="691"/>
    <x v="7"/>
    <m/>
    <s v="DIRECCION DE MERCADOS"/>
    <s v="MERCADOS"/>
    <s v="221 URBANIZACION"/>
    <s v="E PRESTACIÓN DE SERVICIOS PÚBLICOS"/>
    <s v="14 IMAGEN URBANA"/>
    <m/>
    <m/>
    <s v="Remplazar tinacos de asbesto de los mercados"/>
    <s v="2000 MATERIALES Y SUMINISTROS"/>
    <s v="2500 PRODUCTOS QUIMICOS, FARMACEUTICOS Y DE LABORATORIO"/>
    <x v="49"/>
    <n v="35000"/>
    <n v="35000"/>
    <n v="35000"/>
    <n v="0"/>
    <n v="0"/>
    <n v="2"/>
    <s v="25"/>
  </r>
  <r>
    <n v="692"/>
    <x v="7"/>
    <m/>
    <s v="DIRECCION DE MERCADOS"/>
    <s v="MERCADOS"/>
    <s v="221 URBANIZACION"/>
    <s v="E PRESTACIÓN DE SERVICIOS PÚBLICOS"/>
    <s v="14 IMAGEN URBANA"/>
    <m/>
    <m/>
    <s v="Producto para el personal de intendencia que realiza a diario las actividades de limpieza e higiene de las instalaciones de los mercados"/>
    <s v="2000 MATERIALES Y SUMINISTROS"/>
    <s v="2500 PRODUCTOS QUIMICOS, FARMACEUTICOS Y DE LABORATORIO"/>
    <x v="85"/>
    <n v="10000"/>
    <n v="10000"/>
    <n v="10000"/>
    <n v="0"/>
    <n v="0"/>
    <n v="2"/>
    <s v="25"/>
  </r>
  <r>
    <n v="693"/>
    <x v="7"/>
    <m/>
    <s v="DIRECCION DE MERCADOS"/>
    <s v="MERCADOS"/>
    <s v="221 URBANIZACION"/>
    <s v="E PRESTACIÓN DE SERVICIOS PÚBLICOS"/>
    <s v="14 IMAGEN URBANA"/>
    <m/>
    <m/>
    <s v="Insumos para uso en hidrolavadoras, sopladoras, desbrosadoras que se usan para el mantenimiento de los mercados"/>
    <s v="2000 MATERIALES Y SUMINISTROS"/>
    <s v="2600 COMBUSTIBLES, LUBRICANTES Y ADITIVOS"/>
    <x v="50"/>
    <n v="15000"/>
    <n v="15000"/>
    <n v="12000"/>
    <n v="0"/>
    <n v="-3000"/>
    <n v="2"/>
    <s v="26"/>
  </r>
  <r>
    <n v="694"/>
    <x v="7"/>
    <m/>
    <s v="DIRECCION DE MERCADOS"/>
    <s v="MERCADOS"/>
    <s v="221 URBANIZACION"/>
    <s v="E PRESTACIÓN DE SERVICIOS PÚBLICOS"/>
    <s v="14 IMAGEN URBANA"/>
    <m/>
    <m/>
    <s v="Prendas de vestir necesarias para cumplir con la normatividad relativa a la protección de los servidores públicos que laboran en los mercados"/>
    <s v="2000 MATERIALES Y SUMINISTROS"/>
    <s v="2700 VESTUARIO, BLANCOS, PRENDAS DE PROTECCION Y ARTICULOS DEPORTIVOS"/>
    <x v="76"/>
    <n v="200000"/>
    <n v="200000"/>
    <n v="80000"/>
    <n v="0"/>
    <n v="-120000"/>
    <n v="2"/>
    <s v="27"/>
  </r>
  <r>
    <n v="695"/>
    <x v="7"/>
    <m/>
    <s v="DIRECCION DE MERCADOS"/>
    <s v="MERCADOS"/>
    <s v="221 URBANIZACION"/>
    <s v="E PRESTACIÓN DE SERVICIOS PÚBLICOS"/>
    <s v="14 IMAGEN URBANA"/>
    <m/>
    <m/>
    <s v="Proveer ropa y equipo de máxima seguridad al personal operativo y al personal administrativo que realice actividades (eventuales o permanentes en los mercados), así como actividades de supervisión."/>
    <s v="2000 MATERIALES Y SUMINISTROS"/>
    <s v="2700 VESTUARIO, BLANCOS, PRENDAS DE PROTECCION Y ARTICULOS DEPORTIVOS"/>
    <x v="51"/>
    <n v="150000"/>
    <n v="150000"/>
    <n v="90000"/>
    <n v="0"/>
    <n v="-60000"/>
    <n v="2"/>
    <s v="27"/>
  </r>
  <r>
    <n v="696"/>
    <x v="7"/>
    <m/>
    <s v="DIRECCION DE MERCADOS"/>
    <s v="MERCADOS"/>
    <s v="221 URBANIZACION"/>
    <s v="E PRESTACIÓN DE SERVICIOS PÚBLICOS"/>
    <s v="14 IMAGEN URBANA"/>
    <m/>
    <m/>
    <s v="Herramientas necesarias para que se puedan realizar todo tipo de actos tendientes a la remodelación, conservación y remozamiento de los mercados."/>
    <s v="2000 MATERIALES Y SUMINISTROS"/>
    <s v="2900 HERRAMIENTAS, REFACCIONES Y ACCESORIOS MENORES"/>
    <x v="54"/>
    <n v="60000"/>
    <n v="60000"/>
    <n v="30000"/>
    <n v="0"/>
    <n v="-30000"/>
    <n v="2"/>
    <s v="29"/>
  </r>
  <r>
    <n v="697"/>
    <x v="7"/>
    <m/>
    <s v="DIRECCION DE MERCADOS"/>
    <s v="MERCADOS"/>
    <s v="221 URBANIZACION"/>
    <s v="E PRESTACIÓN DE SERVICIOS PÚBLICOS"/>
    <s v="14 IMAGEN URBANA"/>
    <m/>
    <m/>
    <s v="Instrumental necesario para el resguardo de equipos y materiales. Repuestos para reemplazar partes de las instalaciones de los mercados"/>
    <s v="2000 MATERIALES Y SUMINISTROS"/>
    <s v="2900 HERRAMIENTAS, REFACCIONES Y ACCESORIOS MENORES"/>
    <x v="4"/>
    <n v="15000"/>
    <n v="15000"/>
    <n v="3000"/>
    <n v="0"/>
    <n v="-12000"/>
    <n v="2"/>
    <s v="29"/>
  </r>
  <r>
    <n v="698"/>
    <x v="7"/>
    <m/>
    <s v="DIRECCION DE MERCADOS"/>
    <s v="MERCADOS"/>
    <s v="221 URBANIZACION"/>
    <s v="E PRESTACIÓN DE SERVICIOS PÚBLICOS"/>
    <s v="14 IMAGEN URBANA"/>
    <m/>
    <m/>
    <s v="Insumos para atender necesidades de las hidrolavadoras, sopladoras, desbrozadoras que se usan en las actividades de los mercados"/>
    <s v="2000 MATERIALES Y SUMINISTROS"/>
    <s v="2900 HERRAMIENTAS, REFACCIONES Y ACCESORIOS MENORES"/>
    <x v="55"/>
    <n v="15000"/>
    <n v="15000"/>
    <n v="12000"/>
    <n v="0"/>
    <n v="-3000"/>
    <n v="2"/>
    <s v="29"/>
  </r>
  <r>
    <n v="699"/>
    <x v="7"/>
    <m/>
    <s v="DIRECCION DE MERCADOS"/>
    <s v="MERCADOS"/>
    <s v="221 URBANIZACION"/>
    <s v="E PRESTACIÓN DE SERVICIOS PÚBLICOS"/>
    <s v="14 IMAGEN URBANA"/>
    <m/>
    <m/>
    <s v="Desarrollar un manual que defina los pasos metodológicos para iniciar el proceso que permita el_x000a_reconocimiento y la certificación de mercados dignos y saludables. Dirigido específicamente a los responsables de la gestión de los mercados,_x000a_a los coordinadores y a los locatarios que manipulan alimentos. Se ejecutará con 5 mercados pilotos."/>
    <s v="3000 SERVICIOS GENERALES"/>
    <s v="3300 SERVICIOS PROFESIONALES, CIENTIFICOS, TECNICOS Y OTROS SERVICIOS"/>
    <x v="24"/>
    <n v="200000"/>
    <n v="200000"/>
    <n v="0"/>
    <n v="0"/>
    <n v="-200000"/>
    <n v="3"/>
    <s v="33"/>
  </r>
  <r>
    <n v="700"/>
    <x v="7"/>
    <m/>
    <s v="DIRECCION DE MERCADOS"/>
    <s v="MERCADOS"/>
    <s v="221 URBANIZACION"/>
    <s v="E PRESTACIÓN DE SERVICIOS PÚBLICOS"/>
    <s v="14 IMAGEN URBANA"/>
    <m/>
    <m/>
    <s v="Cumplir con medida de COPRISJAL y Protección Civil y Bomberos de Zapopan, para los 61 extintores asignados a los mercados"/>
    <s v="3000 SERVICIOS GENERALES"/>
    <s v="3500 SERVICIOS DE INSTALACION, REPARACION, MANTENIMIENTO Y CONSERVACION"/>
    <x v="60"/>
    <n v="15000"/>
    <n v="15000"/>
    <n v="0"/>
    <n v="0"/>
    <n v="-15000"/>
    <n v="3"/>
    <s v="35"/>
  </r>
  <r>
    <n v="701"/>
    <x v="7"/>
    <m/>
    <s v="DIRECCION DE MERCADOS"/>
    <s v="MERCADOS"/>
    <s v="221 URBANIZACION"/>
    <s v="E PRESTACIÓN DE SERVICIOS PÚBLICOS"/>
    <s v="14 IMAGEN URBANA"/>
    <m/>
    <m/>
    <s v="Atender desperfectos extraordinarios por el uso de las maquinas que se utilizan en las actividades de mantenimiento en los mercados"/>
    <s v="3000 SERVICIOS GENERALES"/>
    <s v="3500 SERVICIOS DE INSTALACION, REPARACION, MANTENIMIENTO Y CONSERVACION"/>
    <x v="99"/>
    <n v="15000"/>
    <n v="15000"/>
    <n v="0"/>
    <n v="0"/>
    <n v="-15000"/>
    <n v="3"/>
    <s v="35"/>
  </r>
  <r>
    <n v="702"/>
    <x v="7"/>
    <m/>
    <s v="DIRECCION DE MERCADOS"/>
    <s v="MERCADOS"/>
    <s v="221 URBANIZACION"/>
    <s v="E PRESTACIÓN DE SERVICIOS PÚBLICOS"/>
    <s v="14 IMAGEN URBANA"/>
    <m/>
    <m/>
    <s v="Asignación destinada a brindar, por una única ocasión, una solución emergente del manejo de grasas en el mercado Atemajac. "/>
    <s v="3000 SERVICIOS GENERALES"/>
    <s v="3500 SERVICIOS DE INSTALACION, REPARACION, MANTENIMIENTO Y CONSERVACION"/>
    <x v="100"/>
    <n v="850000"/>
    <n v="850000"/>
    <n v="0"/>
    <n v="0"/>
    <n v="-850000"/>
    <n v="3"/>
    <s v="35"/>
  </r>
  <r>
    <n v="703"/>
    <x v="7"/>
    <m/>
    <s v="DIRECCION DE MERCADOS"/>
    <s v="MERCADOS"/>
    <s v="221 URBANIZACION"/>
    <s v="E PRESTACIÓN DE SERVICIOS PÚBLICOS"/>
    <s v="14 IMAGEN URBANA"/>
    <m/>
    <m/>
    <s v="Muebles para reemplazar equipos deteriorados y resguardar juegos de llaves de los mercados"/>
    <s v="5000 BIENES MUEBLES, INMUEBLES E INTANGIBLES"/>
    <s v="5100 MOBILIARIO Y EQUIPO DE ADMINISTRACION"/>
    <x v="21"/>
    <n v="50000"/>
    <n v="50000"/>
    <n v="0"/>
    <n v="0"/>
    <n v="-50000"/>
    <n v="5"/>
    <s v="51"/>
  </r>
  <r>
    <n v="704"/>
    <x v="7"/>
    <m/>
    <s v="DIRECCION DE MERCADOS"/>
    <s v="MERCADOS"/>
    <s v="221 URBANIZACION"/>
    <s v="E PRESTACIÓN DE SERVICIOS PÚBLICOS"/>
    <s v="14 IMAGEN URBANA"/>
    <m/>
    <m/>
    <s v="Equipos de computo y telefónico  para cambiar equipo que ya no cumple con el desempeño requerido. "/>
    <s v="5000 BIENES MUEBLES, INMUEBLES E INTANGIBLES"/>
    <s v="5100 MOBILIARIO Y EQUIPO DE ADMINISTRACION"/>
    <x v="33"/>
    <n v="50000"/>
    <n v="50000"/>
    <n v="0"/>
    <n v="0"/>
    <n v="-50000"/>
    <n v="5"/>
    <s v="51"/>
  </r>
  <r>
    <n v="705"/>
    <x v="7"/>
    <m/>
    <s v="DIRECCION DE MERCADOS"/>
    <s v="MERCADOS"/>
    <s v="221 URBANIZACION"/>
    <s v="E PRESTACIÓN DE SERVICIOS PÚBLICOS"/>
    <s v="14 IMAGEN URBANA"/>
    <m/>
    <m/>
    <s v="Equipos y herramientas para realizar operaciones técnicas que están dirigidas a la atención de los mercados a través de obras de restauración, renovación, remodelación y rehabilitación."/>
    <s v="5000 BIENES MUEBLES, INMUEBLES E INTANGIBLES"/>
    <s v="5600 MAQUINARIA, OTROS EQUIPOS Y HERRAMIENTAS"/>
    <x v="73"/>
    <n v="80000"/>
    <n v="80000"/>
    <n v="0"/>
    <n v="0"/>
    <n v="-80000"/>
    <n v="5"/>
    <s v="56"/>
  </r>
  <r>
    <n v="706"/>
    <x v="7"/>
    <m/>
    <s v="DIRECCION DE PARQUES Y JARDINES"/>
    <s v="PARQUES Y JARDINES"/>
    <s v="221 URBANIZACION"/>
    <s v="E PRESTACIÓN DE SERVICIOS PÚBLICOS"/>
    <s v="14 IMAGEN URBANA"/>
    <m/>
    <m/>
    <s v="Proyecto de eliminación de muerdago"/>
    <s v="3000 SERVICIOS GENERALES"/>
    <s v="3500 SERVICIOS DE INSTALACION, REPARACION, MANTENIMIENTO Y CONSERVACION"/>
    <x v="111"/>
    <n v="8000000"/>
    <n v="0"/>
    <n v="3200000"/>
    <n v="-8000000"/>
    <n v="-4800000"/>
    <n v="3"/>
    <s v="35"/>
  </r>
  <r>
    <n v="707"/>
    <x v="7"/>
    <m/>
    <s v="DIRECCION DE PARQUES Y JARDINES"/>
    <s v="PARQUES Y JARDINES"/>
    <s v="221 URBANIZACION"/>
    <s v="E PRESTACIÓN DE SERVICIOS PÚBLICOS"/>
    <s v="14 IMAGEN URBANA"/>
    <m/>
    <m/>
    <s v="Indispensable para los viveros así como para las áreas verdes municipales y camellones"/>
    <s v="3000 SERVICIOS GENERALES"/>
    <s v="3500 SERVICIOS DE INSTALACION, REPARACION, MANTENIMIENTO Y CONSERVACION"/>
    <x v="111"/>
    <n v="10000000"/>
    <n v="10000000"/>
    <n v="4000000"/>
    <n v="0"/>
    <n v="-6000000"/>
    <n v="3"/>
    <s v="35"/>
  </r>
  <r>
    <n v="708"/>
    <x v="7"/>
    <m/>
    <s v="DIRECCION DE PARQUES Y JARDINES"/>
    <s v="PARQUES Y JARDINES"/>
    <s v="221 URBANIZACION"/>
    <s v="E PRESTACIÓN DE SERVICIOS PÚBLICOS"/>
    <s v="14 IMAGEN URBANA"/>
    <m/>
    <m/>
    <m/>
    <s v="3000 SERVICIOS GENERALES"/>
    <s v="3300 SERVICIOS PROFESIONALES, CIENTIFICOS, TECNICOS Y OTROS SERVICIOS"/>
    <x v="24"/>
    <n v="10000000"/>
    <n v="10000000"/>
    <n v="0"/>
    <n v="0"/>
    <n v="-10000000"/>
    <n v="3"/>
    <s v="33"/>
  </r>
  <r>
    <n v="709"/>
    <x v="7"/>
    <m/>
    <s v="DIRECCION DE PARQUES Y JARDINES"/>
    <s v="PARQUES Y JARDINES"/>
    <s v="221 URBANIZACION"/>
    <s v="E PRESTACIÓN DE SERVICIOS PÚBLICOS"/>
    <s v="14 IMAGEN URBANA"/>
    <m/>
    <m/>
    <s v="Necesarias para la operatividad del dia a día"/>
    <s v="5000 BIENES MUEBLES, INMUEBLES E INTANGIBLES"/>
    <s v="5600 MAQUINARIA, OTROS EQUIPOS Y HERRAMIENTAS"/>
    <x v="73"/>
    <n v="4000000"/>
    <n v="4000000"/>
    <n v="0"/>
    <n v="0"/>
    <n v="-4000000"/>
    <n v="5"/>
    <s v="56"/>
  </r>
  <r>
    <n v="710"/>
    <x v="7"/>
    <m/>
    <s v="DIRECCION DE PARQUES Y JARDINES"/>
    <s v="PARQUES Y JARDINES"/>
    <s v="221 URBANIZACION"/>
    <s v="E PRESTACIÓN DE SERVICIOS PÚBLICOS"/>
    <s v="14 IMAGEN URBANA"/>
    <m/>
    <m/>
    <s v="Para compra de refacciones de maquinaria, además de material necesario para la operatividad"/>
    <s v="2000 MATERIALES Y SUMINISTROS"/>
    <s v="2900 HERRAMIENTAS, REFACCIONES Y ACCESORIOS MENORES"/>
    <x v="55"/>
    <n v="1000000"/>
    <n v="1000000"/>
    <n v="800000"/>
    <n v="0"/>
    <n v="-200000"/>
    <n v="2"/>
    <s v="29"/>
  </r>
  <r>
    <n v="711"/>
    <x v="7"/>
    <m/>
    <s v="DIRECCION DE PARQUES Y JARDINES"/>
    <s v="PARQUES Y JARDINES"/>
    <s v="221 URBANIZACION"/>
    <s v="E PRESTACIÓN DE SERVICIOS PÚBLICOS"/>
    <s v="14 IMAGEN URBANA"/>
    <m/>
    <m/>
    <s v="Para el personal adscrito a la dependencia"/>
    <s v="2000 MATERIALES Y SUMINISTROS"/>
    <s v="2700 VESTUARIO, BLANCOS, PRENDAS DE PROTECCION Y ARTICULOS DEPORTIVOS"/>
    <x v="76"/>
    <n v="675200"/>
    <n v="675200"/>
    <n v="270080"/>
    <n v="0"/>
    <n v="-405120"/>
    <n v="2"/>
    <s v="27"/>
  </r>
  <r>
    <n v="712"/>
    <x v="7"/>
    <m/>
    <s v="DIRECCION DE PARQUES Y JARDINES"/>
    <s v="PARQUES Y JARDINES"/>
    <s v="221 URBANIZACION"/>
    <s v="E PRESTACIÓN DE SERVICIOS PÚBLICOS"/>
    <s v="14 IMAGEN URBANA"/>
    <m/>
    <m/>
    <s v="Para el personal adscrito a la dependencia"/>
    <s v="2000 MATERIALES Y SUMINISTROS"/>
    <s v="2700 VESTUARIO, BLANCOS, PRENDAS DE PROTECCION Y ARTICULOS DEPORTIVOS"/>
    <x v="51"/>
    <n v="600000"/>
    <n v="600000"/>
    <n v="360000"/>
    <n v="0"/>
    <n v="-240000"/>
    <n v="2"/>
    <s v="27"/>
  </r>
  <r>
    <n v="713"/>
    <x v="7"/>
    <m/>
    <s v="DIRECCION DE PARQUES Y JARDINES"/>
    <s v="PARQUES Y JARDINES"/>
    <s v="221 URBANIZACION"/>
    <s v="E PRESTACIÓN DE SERVICIOS PÚBLICOS"/>
    <s v="14 IMAGEN URBANA"/>
    <m/>
    <m/>
    <s v="Indispensable para la reparación de unidades"/>
    <s v="2000 MATERIALES Y SUMINISTROS"/>
    <s v="2900 HERRAMIENTAS, REFACCIONES Y ACCESORIOS MENORES"/>
    <x v="7"/>
    <n v="500000"/>
    <n v="500000"/>
    <n v="50000"/>
    <n v="0"/>
    <n v="-450000"/>
    <n v="2"/>
    <s v="29"/>
  </r>
  <r>
    <n v="714"/>
    <x v="7"/>
    <m/>
    <s v="DIRECCION DE PARQUES Y JARDINES"/>
    <s v="PARQUES Y JARDINES"/>
    <s v="221 URBANIZACION"/>
    <s v="E PRESTACIÓN DE SERVICIOS PÚBLICOS"/>
    <s v="14 IMAGEN URBANA"/>
    <m/>
    <m/>
    <s v="Indispensable para reparaciones emergentes de vehículos"/>
    <s v="3000 SERVICIOS GENERALES"/>
    <s v="3500 SERVICIOS DE INSTALACION, REPARACION, MANTENIMIENTO Y CONSERVACION"/>
    <x v="61"/>
    <n v="500000"/>
    <n v="0"/>
    <n v="0"/>
    <n v="-500000"/>
    <n v="-500000"/>
    <n v="3"/>
    <s v="35"/>
  </r>
  <r>
    <n v="715"/>
    <x v="7"/>
    <m/>
    <s v="DIRECCION DE PARQUES Y JARDINES"/>
    <s v="PARQUES Y JARDINES"/>
    <s v="221 URBANIZACION"/>
    <s v="E PRESTACIÓN DE SERVICIOS PÚBLICOS"/>
    <s v="14 IMAGEN URBANA"/>
    <m/>
    <m/>
    <s v="Indispensable para reparaciones emergentes de maquinaria"/>
    <s v="3000 SERVICIOS GENERALES"/>
    <s v="3500 SERVICIOS DE INSTALACION, REPARACION, MANTENIMIENTO Y CONSERVACION"/>
    <x v="99"/>
    <n v="500000"/>
    <n v="500000"/>
    <n v="0"/>
    <n v="0"/>
    <n v="-500000"/>
    <n v="3"/>
    <s v="35"/>
  </r>
  <r>
    <n v="716"/>
    <x v="7"/>
    <m/>
    <s v="DIRECCION DE PARQUES Y JARDINES"/>
    <s v="PARQUES Y JARDINES"/>
    <s v="221 URBANIZACION"/>
    <s v="E PRESTACIÓN DE SERVICIOS PÚBLICOS"/>
    <s v="14 IMAGEN URBANA"/>
    <m/>
    <m/>
    <s v="Para las distintas áreas operativas de la dependencia"/>
    <s v="2000 MATERIALES Y SUMINISTROS"/>
    <s v="2900 HERRAMIENTAS, REFACCIONES Y ACCESORIOS MENORES"/>
    <x v="54"/>
    <n v="340000"/>
    <n v="340000"/>
    <n v="170000"/>
    <n v="0"/>
    <n v="-170000"/>
    <n v="2"/>
    <s v="29"/>
  </r>
  <r>
    <n v="717"/>
    <x v="7"/>
    <m/>
    <s v="DIRECCION DE PARQUES Y JARDINES"/>
    <s v="PARQUES Y JARDINES"/>
    <s v="221 URBANIZACION"/>
    <s v="E PRESTACIÓN DE SERVICIOS PÚBLICOS"/>
    <s v="14 IMAGEN URBANA"/>
    <m/>
    <m/>
    <s v="Escritorios, sillas, mesas etc."/>
    <s v="5000 BIENES MUEBLES, INMUEBLES E INTANGIBLES"/>
    <s v="5100 MOBILIARIO Y EQUIPO DE ADMINISTRACION"/>
    <x v="21"/>
    <n v="300000"/>
    <n v="300000"/>
    <n v="0"/>
    <n v="0"/>
    <n v="-300000"/>
    <n v="5"/>
    <s v="51"/>
  </r>
  <r>
    <n v="718"/>
    <x v="7"/>
    <m/>
    <s v="DIRECCION DE PARQUES Y JARDINES"/>
    <s v="PARQUES Y JARDINES"/>
    <s v="221 URBANIZACION"/>
    <s v="E PRESTACIÓN DE SERVICIOS PÚBLICOS"/>
    <s v="14 IMAGEN URBANA"/>
    <m/>
    <m/>
    <s v="Para la rehabilitación de áreas verdes y camellones"/>
    <s v="2000 MATERIALES Y SUMINISTROS"/>
    <s v="2400 MATERIALES Y ARTICULOS DE CONSTRUCCION Y DE REPARACION"/>
    <x v="41"/>
    <n v="250000"/>
    <n v="250000"/>
    <n v="50000"/>
    <n v="0"/>
    <n v="-200000"/>
    <n v="2"/>
    <s v="24"/>
  </r>
  <r>
    <n v="719"/>
    <x v="7"/>
    <m/>
    <s v="DIRECCION DE PARQUES Y JARDINES"/>
    <s v="PARQUES Y JARDINES"/>
    <s v="221 URBANIZACION"/>
    <s v="E PRESTACIÓN DE SERVICIOS PÚBLICOS"/>
    <s v="14 IMAGEN URBANA"/>
    <m/>
    <m/>
    <s v="Necesario para el vivero y áreas verdes municipales"/>
    <s v="2000 MATERIALES Y SUMINISTROS"/>
    <s v="2500 PRODUCTOS QUIMICOS, FARMACEUTICOS Y DE LABORATORIO"/>
    <x v="105"/>
    <n v="250000"/>
    <n v="250000"/>
    <n v="250000"/>
    <n v="0"/>
    <n v="0"/>
    <n v="2"/>
    <s v="25"/>
  </r>
  <r>
    <n v="720"/>
    <x v="7"/>
    <m/>
    <s v="DIRECCION DE PARQUES Y JARDINES"/>
    <s v="PARQUES Y JARDINES"/>
    <s v="221 URBANIZACION"/>
    <s v="E PRESTACIÓN DE SERVICIOS PÚBLICOS"/>
    <s v="14 IMAGEN URBANA"/>
    <m/>
    <m/>
    <s v="Necesario para embolsar la planta para su desarrollo, plastico para cubrir zonas de la plaga, separador para las áreas verdes municipales y los conos para cerrar algunas calles o carriles al estar podando áreas verdes o árbolado."/>
    <s v="2000 MATERIALES Y SUMINISTROS"/>
    <s v="2500 PRODUCTOS QUIMICOS, FARMACEUTICOS Y DE LABORATORIO"/>
    <x v="49"/>
    <n v="250000"/>
    <n v="250000"/>
    <n v="100000"/>
    <n v="0"/>
    <n v="-150000"/>
    <n v="2"/>
    <s v="25"/>
  </r>
  <r>
    <n v="721"/>
    <x v="7"/>
    <m/>
    <s v="DIRECCION DE PARQUES Y JARDINES"/>
    <s v="PARQUES Y JARDINES"/>
    <s v="221 URBANIZACION"/>
    <s v="E PRESTACIÓN DE SERVICIOS PÚBLICOS"/>
    <s v="14 IMAGEN URBANA"/>
    <m/>
    <m/>
    <s v="Movimientos de desechos forestales en el vertedero la azucena para abrir caminos y realizar guardarallas."/>
    <s v="3000 SERVICIOS GENERALES"/>
    <s v="3200 SERVICIOS DE ARRENDAMIENTO"/>
    <x v="106"/>
    <n v="250000"/>
    <n v="250000"/>
    <n v="25000"/>
    <n v="0"/>
    <n v="-225000"/>
    <n v="3"/>
    <s v="32"/>
  </r>
  <r>
    <n v="722"/>
    <x v="7"/>
    <m/>
    <s v="DIRECCION DE PARQUES Y JARDINES"/>
    <s v="PARQUES Y JARDINES"/>
    <s v="221 URBANIZACION"/>
    <s v="E PRESTACIÓN DE SERVICIOS PÚBLICOS"/>
    <s v="14 IMAGEN URBANA"/>
    <m/>
    <m/>
    <s v="Computadoras para las distintas áreas"/>
    <s v="5000 BIENES MUEBLES, INMUEBLES E INTANGIBLES"/>
    <s v="5100 MOBILIARIO Y EQUIPO DE ADMINISTRACION"/>
    <x v="33"/>
    <n v="250000"/>
    <n v="250000"/>
    <n v="0"/>
    <n v="0"/>
    <n v="-250000"/>
    <n v="5"/>
    <s v="51"/>
  </r>
  <r>
    <n v="723"/>
    <x v="7"/>
    <m/>
    <s v="DIRECCION DE PARQUES Y JARDINES"/>
    <s v="PARQUES Y JARDINES"/>
    <s v="221 URBANIZACION"/>
    <s v="E PRESTACIÓN DE SERVICIOS PÚBLICOS"/>
    <s v="14 IMAGEN URBANA"/>
    <m/>
    <m/>
    <s v="Indispensable para todas las áreas de la dependencia"/>
    <s v="2000 MATERIALES Y SUMINISTROS"/>
    <s v="2100 MATERIALES DE ADMINISTRACION, EMISION DE DOCUMENTOS Y ARTICULOS OFICIALES"/>
    <x v="0"/>
    <n v="200000"/>
    <n v="200000"/>
    <n v="40000"/>
    <n v="0"/>
    <n v="-160000"/>
    <n v="2"/>
    <s v="21"/>
  </r>
  <r>
    <n v="724"/>
    <x v="7"/>
    <m/>
    <s v="DIRECCION DE PARQUES Y JARDINES"/>
    <s v="PARQUES Y JARDINES"/>
    <s v="221 URBANIZACION"/>
    <s v="E PRESTACIÓN DE SERVICIOS PÚBLICOS"/>
    <s v="14 IMAGEN URBANA"/>
    <m/>
    <m/>
    <s v="Necesario para motosierras y desbrozadoras para el dia a día, algunas motobombas, relleno de vehículos y maquinaria en general."/>
    <s v="2000 MATERIALES Y SUMINISTROS"/>
    <s v="2600 COMBUSTIBLES, LUBRICANTES Y ADITIVOS"/>
    <x v="50"/>
    <n v="200000"/>
    <n v="200000"/>
    <n v="160000"/>
    <n v="0"/>
    <n v="-40000"/>
    <n v="2"/>
    <s v="26"/>
  </r>
  <r>
    <n v="725"/>
    <x v="7"/>
    <m/>
    <s v="DIRECCION DE PARQUES Y JARDINES"/>
    <s v="PARQUES Y JARDINES"/>
    <s v="221 URBANIZACION"/>
    <s v="E PRESTACIÓN DE SERVICIOS PÚBLICOS"/>
    <s v="14 IMAGEN URBANA"/>
    <m/>
    <m/>
    <s v="Invernadero de lumbricultura"/>
    <s v="3000 SERVICIOS GENERALES"/>
    <s v="3500 SERVICIOS DE INSTALACION, REPARACION, MANTENIMIENTO Y CONSERVACION"/>
    <x v="32"/>
    <n v="200000"/>
    <n v="200000"/>
    <n v="0"/>
    <n v="0"/>
    <n v="-200000"/>
    <n v="3"/>
    <s v="35"/>
  </r>
  <r>
    <n v="726"/>
    <x v="7"/>
    <m/>
    <s v="DIRECCION DE PARQUES Y JARDINES"/>
    <s v="PARQUES Y JARDINES"/>
    <s v="221 URBANIZACION"/>
    <s v="E PRESTACIÓN DE SERVICIOS PÚBLICOS"/>
    <s v="14 IMAGEN URBANA"/>
    <m/>
    <m/>
    <s v="Para rehabilitar y realizar nuevos sistemas de riego"/>
    <s v="2000 MATERIALES Y SUMINISTROS"/>
    <s v="2500 PRODUCTOS QUIMICOS, FARMACEUTICOS Y DE LABORATORIO"/>
    <x v="49"/>
    <n v="150000"/>
    <n v="150000"/>
    <n v="60000"/>
    <n v="0"/>
    <n v="-90000"/>
    <n v="2"/>
    <s v="25"/>
  </r>
  <r>
    <n v="727"/>
    <x v="7"/>
    <m/>
    <s v="DIRECCION DE PARQUES Y JARDINES"/>
    <s v="PARQUES Y JARDINES"/>
    <s v="221 URBANIZACION"/>
    <s v="E PRESTACIÓN DE SERVICIOS PÚBLICOS"/>
    <s v="14 IMAGEN URBANA"/>
    <m/>
    <m/>
    <s v="Necesario para la operatividad en los viveros, así como en el área operativa"/>
    <s v="2000 MATERIALES Y SUMINISTROS"/>
    <s v="2100 MATERIALES DE ADMINISTRACION, EMISION DE DOCUMENTOS Y ARTICULOS OFICIALES"/>
    <x v="38"/>
    <n v="122000"/>
    <n v="122000"/>
    <n v="97600"/>
    <n v="0"/>
    <n v="-24400"/>
    <n v="2"/>
    <s v="21"/>
  </r>
  <r>
    <n v="728"/>
    <x v="7"/>
    <m/>
    <s v="DIRECCION DE PARQUES Y JARDINES"/>
    <s v="PARQUES Y JARDINES"/>
    <s v="221 URBANIZACION"/>
    <s v="E PRESTACIÓN DE SERVICIOS PÚBLICOS"/>
    <s v="14 IMAGEN URBANA"/>
    <m/>
    <m/>
    <s v="Indispensable para todas las oficinas de la dependencia."/>
    <s v="2000 MATERIALES Y SUMINISTROS"/>
    <s v="2100 MATERIALES DE ADMINISTRACION, EMISION DE DOCUMENTOS Y ARTICULOS OFICIALES"/>
    <x v="38"/>
    <n v="110000"/>
    <n v="110000"/>
    <n v="88000"/>
    <n v="0"/>
    <n v="-22000"/>
    <n v="2"/>
    <s v="21"/>
  </r>
  <r>
    <n v="729"/>
    <x v="7"/>
    <m/>
    <s v="DIRECCION DE PARQUES Y JARDINES"/>
    <s v="PARQUES Y JARDINES"/>
    <s v="221 URBANIZACION"/>
    <s v="E PRESTACIÓN DE SERVICIOS PÚBLICOS"/>
    <s v="14 IMAGEN URBANA"/>
    <m/>
    <m/>
    <s v="Necesario para realizar el riego de áreas verdes"/>
    <s v="2000 MATERIALES Y SUMINISTROS"/>
    <s v="2900 HERRAMIENTAS, REFACCIONES Y ACCESORIOS MENORES"/>
    <x v="7"/>
    <n v="100000"/>
    <n v="100000"/>
    <n v="10000"/>
    <n v="0"/>
    <n v="-90000"/>
    <n v="2"/>
    <s v="29"/>
  </r>
  <r>
    <n v="730"/>
    <x v="7"/>
    <m/>
    <s v="DIRECCION DE PARQUES Y JARDINES"/>
    <s v="PARQUES Y JARDINES"/>
    <s v="221 URBANIZACION"/>
    <s v="E PRESTACIÓN DE SERVICIOS PÚBLICOS"/>
    <s v="14 IMAGEN URBANA"/>
    <m/>
    <m/>
    <s v="Mantenimiento y ampliación de almácen general"/>
    <s v="2000 MATERIALES Y SUMINISTROS"/>
    <s v="2400 MATERIALES Y ARTICULOS DE CONSTRUCCION Y DE REPARACION"/>
    <x v="13"/>
    <n v="90000"/>
    <n v="90000"/>
    <n v="9000"/>
    <n v="0"/>
    <n v="-81000"/>
    <n v="2"/>
    <s v="24"/>
  </r>
  <r>
    <n v="731"/>
    <x v="7"/>
    <m/>
    <s v="DIRECCION DE PARQUES Y JARDINES"/>
    <s v="PARQUES Y JARDINES"/>
    <s v="221 URBANIZACION"/>
    <s v="E PRESTACIÓN DE SERVICIOS PÚBLICOS"/>
    <s v="14 IMAGEN URBANA"/>
    <m/>
    <m/>
    <s v="Necesario para el festejo que se realiza año con año"/>
    <s v="3000 SERVICIOS GENERALES"/>
    <s v="3800 SERVICIOS OFICIALES"/>
    <x v="22"/>
    <n v="90000"/>
    <n v="90000"/>
    <n v="0"/>
    <n v="0"/>
    <n v="-90000"/>
    <n v="3"/>
    <s v="38"/>
  </r>
  <r>
    <n v="732"/>
    <x v="7"/>
    <m/>
    <s v="DIRECCION DE PARQUES Y JARDINES"/>
    <s v="PARQUES Y JARDINES"/>
    <s v="221 URBANIZACION"/>
    <s v="E PRESTACIÓN DE SERVICIOS PÚBLICOS"/>
    <s v="14 IMAGEN URBANA"/>
    <m/>
    <m/>
    <s v="Necesario para el festejo que se realiza año con año"/>
    <s v="3000 SERVICIOS GENERALES"/>
    <s v="3800 SERVICIOS OFICIALES"/>
    <x v="22"/>
    <n v="70000"/>
    <n v="70000"/>
    <n v="0"/>
    <n v="0"/>
    <n v="-70000"/>
    <n v="3"/>
    <s v="38"/>
  </r>
  <r>
    <n v="733"/>
    <x v="7"/>
    <m/>
    <s v="DIRECCION DE PARQUES Y JARDINES"/>
    <s v="PARQUES Y JARDINES"/>
    <s v="221 URBANIZACION"/>
    <s v="E PRESTACIÓN DE SERVICIOS PÚBLICOS"/>
    <s v="14 IMAGEN URBANA"/>
    <m/>
    <m/>
    <s v="Para la rehabilitación de sistemas de riego"/>
    <s v="2000 MATERIALES Y SUMINISTROS"/>
    <s v="2400 MATERIALES Y ARTICULOS DE CONSTRUCCION Y DE REPARACION"/>
    <x v="3"/>
    <n v="62000"/>
    <n v="62000"/>
    <n v="62000"/>
    <n v="0"/>
    <n v="0"/>
    <n v="2"/>
    <s v="24"/>
  </r>
  <r>
    <n v="734"/>
    <x v="7"/>
    <m/>
    <s v="DIRECCION DE PARQUES Y JARDINES"/>
    <s v="PARQUES Y JARDINES"/>
    <s v="221 URBANIZACION"/>
    <s v="E PRESTACIÓN DE SERVICIOS PÚBLICOS"/>
    <s v="14 IMAGEN URBANA"/>
    <m/>
    <m/>
    <s v="Mantenimiento y ampliación de almácen general"/>
    <s v="2000 MATERIALES Y SUMINISTROS"/>
    <s v="2400 MATERIALES Y ARTICULOS DE CONSTRUCCION Y DE REPARACION"/>
    <x v="43"/>
    <n v="50000"/>
    <n v="50000"/>
    <n v="50000"/>
    <n v="0"/>
    <n v="0"/>
    <n v="2"/>
    <s v="24"/>
  </r>
  <r>
    <n v="735"/>
    <x v="7"/>
    <m/>
    <s v="DIRECCION DE PARQUES Y JARDINES"/>
    <s v="PARQUES Y JARDINES"/>
    <s v="221 URBANIZACION"/>
    <s v="E PRESTACIÓN DE SERVICIOS PÚBLICOS"/>
    <s v="14 IMAGEN URBANA"/>
    <m/>
    <m/>
    <s v="Material necesario para el festejo de día de muertos"/>
    <s v="2000 MATERIALES Y SUMINISTROS"/>
    <s v="2100 MATERIALES DE ADMINISTRACION, EMISION DE DOCUMENTOS Y ARTICULOS OFICIALES"/>
    <x v="39"/>
    <n v="40000"/>
    <n v="40000"/>
    <n v="8000"/>
    <n v="0"/>
    <n v="-32000"/>
    <n v="2"/>
    <s v="21"/>
  </r>
  <r>
    <n v="736"/>
    <x v="7"/>
    <m/>
    <s v="DIRECCION DE PARQUES Y JARDINES"/>
    <s v="PARQUES Y JARDINES"/>
    <s v="221 URBANIZACION"/>
    <s v="E PRESTACIÓN DE SERVICIOS PÚBLICOS"/>
    <s v="14 IMAGEN URBANA"/>
    <m/>
    <m/>
    <s v="Alimento necesario para los peces que se encuentran dentro del parque hundido."/>
    <s v="2000 MATERIALES Y SUMINISTROS"/>
    <s v="2200 ALIMENTOS Y UTENSILIOS"/>
    <x v="40"/>
    <n v="40000"/>
    <n v="40000"/>
    <n v="40000"/>
    <n v="0"/>
    <n v="0"/>
    <n v="2"/>
    <s v="22"/>
  </r>
  <r>
    <n v="737"/>
    <x v="7"/>
    <m/>
    <s v="DIRECCION DE PARQUES Y JARDINES"/>
    <s v="PARQUES Y JARDINES"/>
    <s v="221 URBANIZACION"/>
    <s v="E PRESTACIÓN DE SERVICIOS PÚBLICOS"/>
    <s v="14 IMAGEN URBANA"/>
    <m/>
    <m/>
    <s v="Necesario para funcionamientos de sistemas de riego"/>
    <s v="2000 MATERIALES Y SUMINISTROS"/>
    <s v="2400 MATERIALES Y ARTICULOS DE CONSTRUCCION Y DE REPARACION"/>
    <x v="13"/>
    <n v="40000"/>
    <n v="40000"/>
    <n v="4000"/>
    <n v="0"/>
    <n v="-36000"/>
    <n v="2"/>
    <s v="24"/>
  </r>
  <r>
    <n v="738"/>
    <x v="7"/>
    <m/>
    <s v="DIRECCION DE PARQUES Y JARDINES"/>
    <s v="PARQUES Y JARDINES"/>
    <s v="221 URBANIZACION"/>
    <s v="E PRESTACIÓN DE SERVICIOS PÚBLICOS"/>
    <s v="14 IMAGEN URBANA"/>
    <m/>
    <m/>
    <s v="Mantenimiento y ampliación de almácen general"/>
    <s v="2000 MATERIALES Y SUMINISTROS"/>
    <s v="2400 MATERIALES Y ARTICULOS DE CONSTRUCCION Y DE REPARACION"/>
    <x v="42"/>
    <n v="30000"/>
    <n v="30000"/>
    <n v="12000"/>
    <n v="0"/>
    <n v="-18000"/>
    <n v="2"/>
    <s v="24"/>
  </r>
  <r>
    <n v="739"/>
    <x v="7"/>
    <m/>
    <s v="DIRECCION DE PARQUES Y JARDINES"/>
    <s v="PARQUES Y JARDINES"/>
    <s v="221 URBANIZACION"/>
    <s v="E PRESTACIÓN DE SERVICIOS PÚBLICOS"/>
    <s v="14 IMAGEN URBANA"/>
    <m/>
    <m/>
    <s v="Motobombas para sistemas de riego"/>
    <s v="5000 BIENES MUEBLES, INMUEBLES E INTANGIBLES"/>
    <s v="5600 MAQUINARIA, OTROS EQUIPOS Y HERRAMIENTAS"/>
    <x v="70"/>
    <n v="30000"/>
    <n v="30000"/>
    <n v="0"/>
    <n v="0"/>
    <n v="-30000"/>
    <n v="5"/>
    <s v="56"/>
  </r>
  <r>
    <n v="740"/>
    <x v="7"/>
    <m/>
    <s v="DIRECCION DE PARQUES Y JARDINES"/>
    <s v="PARQUES Y JARDINES"/>
    <s v="221 URBANIZACION"/>
    <s v="E PRESTACIÓN DE SERVICIOS PÚBLICOS"/>
    <s v="14 IMAGEN URBANA"/>
    <m/>
    <m/>
    <s v="Para rehabilitar y realizar nuevos sistemas de riego"/>
    <s v="2000 MATERIALES Y SUMINISTROS"/>
    <s v="2400 MATERIALES Y ARTICULOS DE CONSTRUCCION Y DE REPARACION"/>
    <x v="14"/>
    <n v="25000"/>
    <n v="25000"/>
    <n v="25000"/>
    <n v="0"/>
    <n v="0"/>
    <n v="2"/>
    <s v="24"/>
  </r>
  <r>
    <n v="741"/>
    <x v="7"/>
    <m/>
    <s v="DIRECCION DE PARQUES Y JARDINES"/>
    <s v="PARQUES Y JARDINES"/>
    <s v="221 URBANIZACION"/>
    <s v="E PRESTACIÓN DE SERVICIOS PÚBLICOS"/>
    <s v="14 IMAGEN URBANA"/>
    <m/>
    <m/>
    <s v="Material necesario para lo niños que asisten al curso de verano que se otorga dentro de las instalaciones del parque hundido de la Dependencia."/>
    <s v="2000 MATERIALES Y SUMINISTROS"/>
    <s v="2100 MATERIALES DE ADMINISTRACION, EMISION DE DOCUMENTOS Y ARTICULOS OFICIALES"/>
    <x v="39"/>
    <n v="15000"/>
    <n v="15000"/>
    <n v="3000"/>
    <n v="0"/>
    <n v="-12000"/>
    <n v="2"/>
    <s v="21"/>
  </r>
  <r>
    <n v="742"/>
    <x v="7"/>
    <m/>
    <s v="DIRECCION DE PARQUES Y JARDINES"/>
    <s v="PARQUES Y JARDINES"/>
    <s v="221 URBANIZACION"/>
    <s v="E PRESTACIÓN DE SERVICIOS PÚBLICOS"/>
    <s v="14 IMAGEN URBANA"/>
    <m/>
    <m/>
    <s v="Curso de verano que se otorga en el parque hundido en el cual asisten aproximadamente entre 70 y 80 niños."/>
    <s v="2000 MATERIALES Y SUMINISTROS"/>
    <s v="2400 MATERIALES Y ARTICULOS DE CONSTRUCCION Y DE REPARACION"/>
    <x v="14"/>
    <n v="15000"/>
    <n v="15000"/>
    <n v="15000"/>
    <n v="0"/>
    <n v="0"/>
    <n v="2"/>
    <s v="24"/>
  </r>
  <r>
    <n v="743"/>
    <x v="7"/>
    <m/>
    <s v="DIRECCION DE PARQUES Y JARDINES"/>
    <s v="PARQUES Y JARDINES"/>
    <s v="221 URBANIZACION"/>
    <s v="E PRESTACIÓN DE SERVICIOS PÚBLICOS"/>
    <s v="14 IMAGEN URBANA"/>
    <m/>
    <m/>
    <s v="Para el personal de las disntintas áreas de la dependencia"/>
    <s v="2000 MATERIALES Y SUMINISTROS"/>
    <s v="2500 PRODUCTOS QUIMICOS, FARMACEUTICOS Y DE LABORATORIO"/>
    <x v="46"/>
    <n v="15000"/>
    <n v="15000"/>
    <n v="15000"/>
    <n v="0"/>
    <n v="0"/>
    <n v="2"/>
    <s v="25"/>
  </r>
  <r>
    <n v="744"/>
    <x v="7"/>
    <m/>
    <s v="DIRECCION DE PARQUES Y JARDINES"/>
    <s v="PARQUES Y JARDINES"/>
    <s v="221 URBANIZACION"/>
    <s v="E PRESTACIÓN DE SERVICIOS PÚBLICOS"/>
    <s v="14 IMAGEN URBANA"/>
    <m/>
    <m/>
    <s v="Para el personal de las disntintas áreas de la dependencia"/>
    <s v="2000 MATERIALES Y SUMINISTROS"/>
    <s v="2500 PRODUCTOS QUIMICOS, FARMACEUTICOS Y DE LABORATORIO"/>
    <x v="47"/>
    <n v="15000"/>
    <n v="15000"/>
    <n v="15000"/>
    <n v="0"/>
    <n v="0"/>
    <n v="2"/>
    <s v="25"/>
  </r>
  <r>
    <n v="745"/>
    <x v="7"/>
    <m/>
    <s v="DIRECCION DE PARQUES Y JARDINES"/>
    <s v="PARQUES Y JARDINES"/>
    <s v="221 URBANIZACION"/>
    <s v="E PRESTACIÓN DE SERVICIOS PÚBLICOS"/>
    <s v="14 IMAGEN URBANA"/>
    <m/>
    <m/>
    <s v="Periodico mural que se instala dentro de la dependencia, el cual se realiza cada mes del año"/>
    <s v="3000 SERVICIOS GENERALES"/>
    <s v="3300 SERVICIOS PROFESIONALES, CIENTIFICOS, TECNICOS Y OTROS SERVICIOS"/>
    <x v="112"/>
    <n v="4000"/>
    <n v="4000"/>
    <n v="4000"/>
    <n v="0"/>
    <n v="0"/>
    <n v="3"/>
    <s v="33"/>
  </r>
  <r>
    <n v="746"/>
    <x v="7"/>
    <m/>
    <s v="DIRECCION DE PARQUES Y JARDINES"/>
    <s v="PARQUES Y JARDINES"/>
    <s v="221 URBANIZACION"/>
    <s v="E PRESTACIÓN DE SERVICIOS PÚBLICOS"/>
    <s v="14 IMAGEN URBANA"/>
    <m/>
    <m/>
    <s v="Diplomas para festejo día de muertos"/>
    <s v="3000 SERVICIOS GENERALES"/>
    <s v="3300 SERVICIOS PROFESIONALES, CIENTIFICOS, TECNICOS Y OTROS SERVICIOS"/>
    <x v="23"/>
    <n v="1000"/>
    <n v="1000"/>
    <n v="1000"/>
    <n v="0"/>
    <n v="0"/>
    <n v="3"/>
    <s v="33"/>
  </r>
  <r>
    <n v="747"/>
    <x v="7"/>
    <m/>
    <s v="DIRECCION DE PARQUES Y JARDINES"/>
    <s v="PARQUES Y JARDINES"/>
    <s v="221 URBANIZACION"/>
    <s v="E PRESTACIÓN DE SERVICIOS PÚBLICOS"/>
    <s v="14 IMAGEN URBANA"/>
    <m/>
    <m/>
    <s v="Diplomas para festejo día del jardinero"/>
    <s v="3000 SERVICIOS GENERALES"/>
    <s v="3300 SERVICIOS PROFESIONALES, CIENTIFICOS, TECNICOS Y OTROS SERVICIOS"/>
    <x v="23"/>
    <n v="1000"/>
    <n v="1000"/>
    <n v="1000"/>
    <n v="0"/>
    <n v="0"/>
    <n v="3"/>
    <s v="33"/>
  </r>
  <r>
    <n v="748"/>
    <x v="7"/>
    <m/>
    <s v="DIRECCION DE PARQUES Y JARDINES"/>
    <s v="PARQUES Y JARDINES"/>
    <s v="221 URBANIZACION"/>
    <s v="E PRESTACIÓN DE SERVICIOS PÚBLICOS"/>
    <s v="14 IMAGEN URBANA"/>
    <m/>
    <m/>
    <s v="Diplomas para festejo día del niño"/>
    <s v="3000 SERVICIOS GENERALES"/>
    <s v="3300 SERVICIOS PROFESIONALES, CIENTIFICOS, TECNICOS Y OTROS SERVICIOS"/>
    <x v="23"/>
    <n v="1000"/>
    <n v="1000"/>
    <n v="1000"/>
    <n v="0"/>
    <n v="0"/>
    <n v="3"/>
    <s v="33"/>
  </r>
  <r>
    <n v="749"/>
    <x v="7"/>
    <m/>
    <s v="DIRECCION DE PARQUES Y JARDINES"/>
    <s v="PARQUES Y JARDINES"/>
    <s v="221 URBANIZACION"/>
    <s v="E PRESTACIÓN DE SERVICIOS PÚBLICOS"/>
    <s v="14 IMAGEN URBANA"/>
    <m/>
    <m/>
    <s v="Maceta de plastico para curso de verano"/>
    <s v="2000 MATERIALES Y SUMINISTROS"/>
    <s v="2500 PRODUCTOS QUIMICOS, FARMACEUTICOS Y DE LABORATORIO"/>
    <x v="49"/>
    <n v="500"/>
    <n v="500"/>
    <n v="500"/>
    <n v="0"/>
    <n v="0"/>
    <n v="2"/>
    <s v="25"/>
  </r>
  <r>
    <n v="750"/>
    <x v="7"/>
    <m/>
    <s v="DIRECCION DE PAVIMENTOS"/>
    <s v="PAVIMENTOS"/>
    <s v="221 URBANIZACION"/>
    <s v="E PRESTACIÓN DE SERVICIOS PÚBLICOS"/>
    <s v="14 IMAGEN URBANA"/>
    <m/>
    <m/>
    <s v="Insumo para la realización de las labores operativas de mantenimiento profundo y bacheo a vialidades del municipio."/>
    <s v="6000 INVERSION PUBLICA"/>
    <s v="6100 OBRA PUBLICA EN BIENES DE DOMINIO PUBLICO"/>
    <x v="113"/>
    <n v="45000000"/>
    <n v="45000000"/>
    <n v="45000000"/>
    <n v="0"/>
    <n v="0"/>
    <n v="6"/>
    <s v="61"/>
  </r>
  <r>
    <n v="751"/>
    <x v="7"/>
    <m/>
    <s v="DIRECCION DE PAVIMENTOS"/>
    <s v="PAVIMENTOS"/>
    <s v="221 URBANIZACION"/>
    <s v="E PRESTACIÓN DE SERVICIOS PÚBLICOS"/>
    <s v="14 IMAGEN URBANA"/>
    <m/>
    <m/>
    <s v="Mantenimiento Preventivo y emergente de vialidades del municipio."/>
    <s v="6000 INVERSION PUBLICA"/>
    <s v="6100 OBRA PUBLICA EN BIENES DE DOMINIO PUBLICO"/>
    <x v="113"/>
    <n v="33264000"/>
    <n v="33264000"/>
    <n v="33264000"/>
    <n v="0"/>
    <n v="0"/>
    <n v="6"/>
    <s v="61"/>
  </r>
  <r>
    <n v="752"/>
    <x v="7"/>
    <m/>
    <s v="DIRECCION DE PAVIMENTOS"/>
    <s v="PAVIMENTOS"/>
    <s v="221 URBANIZACION"/>
    <s v="E PRESTACIÓN DE SERVICIOS PÚBLICOS"/>
    <s v="14 IMAGEN URBANA"/>
    <m/>
    <m/>
    <s v="Equipamiento para el mejor desempeño en las labores de mantenimiento profundo a vialidades y bacheo."/>
    <s v="5000 BIENES MUEBLES, INMUEBLES E INTANGIBLES"/>
    <s v="5600 MAQUINARIA, OTROS EQUIPOS Y HERRAMIENTAS"/>
    <x v="71"/>
    <n v="10000000"/>
    <n v="10000000"/>
    <n v="0"/>
    <n v="0"/>
    <n v="-10000000"/>
    <n v="5"/>
    <s v="56"/>
  </r>
  <r>
    <n v="753"/>
    <x v="7"/>
    <m/>
    <s v="DIRECCION DE PAVIMENTOS"/>
    <s v="PAVIMENTOS"/>
    <s v="221 URBANIZACION"/>
    <s v="E PRESTACIÓN DE SERVICIOS PÚBLICOS"/>
    <s v="14 IMAGEN URBANA"/>
    <m/>
    <m/>
    <s v="Adecuada operación y desempeño de la maquinaria en insumos de desgaste y refacciones averiadas."/>
    <s v="2000 MATERIALES Y SUMINISTROS"/>
    <s v="2900 HERRAMIENTAS, REFACCIONES Y ACCESORIOS MENORES"/>
    <x v="55"/>
    <n v="1500000"/>
    <n v="1500000"/>
    <n v="1200000"/>
    <n v="0"/>
    <n v="-300000"/>
    <n v="2"/>
    <s v="29"/>
  </r>
  <r>
    <n v="754"/>
    <x v="7"/>
    <m/>
    <s v="DIRECCION DE PAVIMENTOS"/>
    <s v="PAVIMENTOS"/>
    <s v="221 URBANIZACION"/>
    <s v="E PRESTACIÓN DE SERVICIOS PÚBLICOS"/>
    <s v="14 IMAGEN URBANA"/>
    <m/>
    <m/>
    <s v="Adecuada operación y desempeño de la maquinaria."/>
    <s v="3000 SERVICIOS GENERALES"/>
    <s v="3500 SERVICIOS DE INSTALACION, REPARACION, MANTENIMIENTO Y CONSERVACION"/>
    <x v="99"/>
    <n v="1500000"/>
    <n v="1500000"/>
    <n v="0"/>
    <n v="0"/>
    <n v="-1500000"/>
    <n v="3"/>
    <s v="35"/>
  </r>
  <r>
    <n v="755"/>
    <x v="7"/>
    <m/>
    <s v="DIRECCION DE PAVIMENTOS"/>
    <s v="PAVIMENTOS"/>
    <s v="221 URBANIZACION"/>
    <s v="E PRESTACIÓN DE SERVICIOS PÚBLICOS"/>
    <s v="14 IMAGEN URBANA"/>
    <m/>
    <m/>
    <s v="Equipamiento para el mejor desempeño en las labores de bacheo."/>
    <s v="5000 BIENES MUEBLES, INMUEBLES E INTANGIBLES"/>
    <s v="5600 MAQUINARIA, OTROS EQUIPOS Y HERRAMIENTAS"/>
    <x v="73"/>
    <n v="1500000"/>
    <n v="1500000"/>
    <n v="0"/>
    <n v="0"/>
    <n v="-1500000"/>
    <n v="5"/>
    <s v="56"/>
  </r>
  <r>
    <n v="756"/>
    <x v="7"/>
    <m/>
    <s v="DIRECCION DE PAVIMENTOS"/>
    <s v="PAVIMENTOS"/>
    <s v="221 URBANIZACION"/>
    <s v="E PRESTACIÓN DE SERVICIOS PÚBLICOS"/>
    <s v="14 IMAGEN URBANA"/>
    <m/>
    <m/>
    <s v="Armado de laboratorio y de esta manera realizar pruebas internamente a las mezclas asfálticas."/>
    <s v="5000 BIENES MUEBLES, INMUEBLES E INTANGIBLES"/>
    <s v="5600 MAQUINARIA, OTROS EQUIPOS Y HERRAMIENTAS"/>
    <x v="101"/>
    <n v="1500000"/>
    <n v="1500000"/>
    <n v="0"/>
    <n v="0"/>
    <n v="-1500000"/>
    <n v="5"/>
    <s v="56"/>
  </r>
  <r>
    <n v="757"/>
    <x v="7"/>
    <m/>
    <s v="DIRECCION DE PAVIMENTOS"/>
    <s v="PAVIMENTOS"/>
    <s v="221 URBANIZACION"/>
    <s v="E PRESTACIÓN DE SERVICIOS PÚBLICOS"/>
    <s v="14 IMAGEN URBANA"/>
    <m/>
    <m/>
    <s v="Materiales de construcción para las labores operativas en el mantenimiento de vialidades."/>
    <s v="2000 MATERIALES Y SUMINISTROS"/>
    <s v="2400 MATERIALES Y ARTICULOS DE CONSTRUCCION Y DE REPARACION"/>
    <x v="41"/>
    <n v="1000000"/>
    <n v="1000000"/>
    <n v="200000"/>
    <n v="0"/>
    <n v="-800000"/>
    <n v="2"/>
    <s v="24"/>
  </r>
  <r>
    <n v="758"/>
    <x v="7"/>
    <m/>
    <s v="DIRECCION DE PAVIMENTOS"/>
    <s v="PAVIMENTOS"/>
    <s v="221 URBANIZACION"/>
    <s v="E PRESTACIÓN DE SERVICIOS PÚBLICOS"/>
    <s v="14 IMAGEN URBANA"/>
    <m/>
    <m/>
    <s v="Análisis y muestreo de mezclas asfálticas"/>
    <s v="3000 SERVICIOS GENERALES"/>
    <s v="3300 SERVICIOS PROFESIONALES, CIENTIFICOS, TECNICOS Y OTROS SERVICIOS"/>
    <x v="24"/>
    <n v="1000000"/>
    <n v="1000000"/>
    <n v="0"/>
    <n v="0"/>
    <n v="-1000000"/>
    <n v="3"/>
    <s v="33"/>
  </r>
  <r>
    <n v="759"/>
    <x v="7"/>
    <m/>
    <s v="DIRECCION DE PAVIMENTOS"/>
    <s v="PAVIMENTOS"/>
    <s v="221 URBANIZACION"/>
    <s v="E PRESTACIÓN DE SERVICIOS PÚBLICOS"/>
    <s v="14 IMAGEN URBANA"/>
    <m/>
    <m/>
    <s v="Materiales de apoyo en la realización de pruebas de calidad a mezclas asfálticas."/>
    <s v="2000 MATERIALES Y SUMINISTROS"/>
    <s v="2500 PRODUCTOS QUIMICOS, FARMACEUTICOS Y DE LABORATORIO"/>
    <x v="48"/>
    <n v="700000"/>
    <n v="700000"/>
    <n v="70000"/>
    <n v="0"/>
    <n v="-630000"/>
    <n v="2"/>
    <s v="25"/>
  </r>
  <r>
    <n v="760"/>
    <x v="7"/>
    <m/>
    <s v="DIRECCION DE PAVIMENTOS"/>
    <s v="PAVIMENTOS"/>
    <s v="221 URBANIZACION"/>
    <s v="E PRESTACIÓN DE SERVICIOS PÚBLICOS"/>
    <s v="14 IMAGEN URBANA"/>
    <m/>
    <m/>
    <s v="Prendas adecuadas para la ejecución de las labores operativas."/>
    <s v="2000 MATERIALES Y SUMINISTROS"/>
    <s v="2700 VESTUARIO, BLANCOS, PRENDAS DE PROTECCION Y ARTICULOS DEPORTIVOS"/>
    <x v="76"/>
    <n v="700000"/>
    <n v="700000"/>
    <n v="280000"/>
    <n v="0"/>
    <n v="-420000"/>
    <n v="2"/>
    <s v="27"/>
  </r>
  <r>
    <n v="761"/>
    <x v="7"/>
    <m/>
    <s v="DIRECCION DE PAVIMENTOS"/>
    <s v="PAVIMENTOS"/>
    <s v="221 URBANIZACION"/>
    <s v="E PRESTACIÓN DE SERVICIOS PÚBLICOS"/>
    <s v="14 IMAGEN URBANA"/>
    <m/>
    <m/>
    <s v="Insumo para la rehabilitación de vialidades con concreto hidráulico, empedrado zampeado, adoquín y registros."/>
    <s v="2000 MATERIALES Y SUMINISTROS"/>
    <s v="2400 MATERIALES Y ARTICULOS DE CONSTRUCCION Y DE REPARACION"/>
    <x v="42"/>
    <n v="500000"/>
    <n v="500000"/>
    <n v="200000"/>
    <n v="0"/>
    <n v="-300000"/>
    <n v="2"/>
    <s v="24"/>
  </r>
  <r>
    <n v="762"/>
    <x v="7"/>
    <m/>
    <s v="DIRECCION DE PAVIMENTOS"/>
    <s v="PAVIMENTOS"/>
    <s v="221 URBANIZACION"/>
    <s v="E PRESTACIÓN DE SERVICIOS PÚBLICOS"/>
    <s v="14 IMAGEN URBANA"/>
    <m/>
    <m/>
    <s v="Equipo de seguridad personal para la ejecución de las labores operativas."/>
    <s v="2000 MATERIALES Y SUMINISTROS"/>
    <s v="2700 VESTUARIO, BLANCOS, PRENDAS DE PROTECCION Y ARTICULOS DEPORTIVOS"/>
    <x v="51"/>
    <n v="500000"/>
    <n v="500000"/>
    <n v="300000"/>
    <n v="0"/>
    <n v="-200000"/>
    <n v="2"/>
    <s v="27"/>
  </r>
  <r>
    <n v="763"/>
    <x v="7"/>
    <m/>
    <s v="DIRECCION DE PAVIMENTOS"/>
    <s v="PAVIMENTOS"/>
    <s v="221 URBANIZACION"/>
    <s v="E PRESTACIÓN DE SERVICIOS PÚBLICOS"/>
    <s v="14 IMAGEN URBANA"/>
    <m/>
    <m/>
    <s v="Herramientas manuales básicas auxiliares en las labores operativas de mantenimiento a vialidades."/>
    <s v="2000 MATERIALES Y SUMINISTROS"/>
    <s v="2900 HERRAMIENTAS, REFACCIONES Y ACCESORIOS MENORES"/>
    <x v="54"/>
    <n v="400000"/>
    <n v="400000"/>
    <n v="200000"/>
    <n v="0"/>
    <n v="-200000"/>
    <n v="2"/>
    <s v="29"/>
  </r>
  <r>
    <n v="764"/>
    <x v="7"/>
    <m/>
    <s v="DIRECCION DE PAVIMENTOS"/>
    <s v="PAVIMENTOS"/>
    <s v="221 URBANIZACION"/>
    <s v="E PRESTACIÓN DE SERVICIOS PÚBLICOS"/>
    <s v="14 IMAGEN URBANA"/>
    <m/>
    <m/>
    <s v="Aceites para cambio y relleno de vehículos para su adecuada operación."/>
    <s v="2000 MATERIALES Y SUMINISTROS"/>
    <s v="2600 COMBUSTIBLES, LUBRICANTES Y ADITIVOS"/>
    <x v="50"/>
    <n v="200000"/>
    <n v="200000"/>
    <n v="160000"/>
    <n v="0"/>
    <n v="-40000"/>
    <n v="2"/>
    <s v="26"/>
  </r>
  <r>
    <n v="765"/>
    <x v="7"/>
    <m/>
    <s v="DIRECCION DE PAVIMENTOS"/>
    <s v="PAVIMENTOS"/>
    <s v="221 URBANIZACION"/>
    <s v="E PRESTACIÓN DE SERVICIOS PÚBLICOS"/>
    <s v="14 IMAGEN URBANA"/>
    <m/>
    <m/>
    <s v="Limpieza de instalaciones (Oficinas, baños, vestidores, almacén, áreas verdes, patio de maniobras y estacionamiento."/>
    <s v="2000 MATERIALES Y SUMINISTROS"/>
    <s v="2100 MATERIALES DE ADMINISTRACION, EMISION DE DOCUMENTOS Y ARTICULOS OFICIALES"/>
    <x v="38"/>
    <n v="130000"/>
    <n v="130000"/>
    <n v="104000"/>
    <n v="0"/>
    <n v="-26000"/>
    <n v="2"/>
    <s v="21"/>
  </r>
  <r>
    <n v="766"/>
    <x v="7"/>
    <m/>
    <s v="DIRECCION DE PAVIMENTOS"/>
    <s v="PAVIMENTOS"/>
    <s v="221 URBANIZACION"/>
    <s v="E PRESTACIÓN DE SERVICIOS PÚBLICOS"/>
    <s v="14 IMAGEN URBANA"/>
    <m/>
    <m/>
    <s v="Aceros en tramos de diversos tipos para mantenimiento en estructuras de camionetas y refuerzo en área de almacén."/>
    <s v="2000 MATERIALES Y SUMINISTROS"/>
    <s v="2400 MATERIALES Y ARTICULOS DE CONSTRUCCION Y DE REPARACION"/>
    <x v="13"/>
    <n v="92000"/>
    <n v="92000"/>
    <n v="92000"/>
    <n v="0"/>
    <n v="0"/>
    <n v="2"/>
    <s v="24"/>
  </r>
  <r>
    <n v="767"/>
    <x v="7"/>
    <m/>
    <s v="DIRECCION DE PAVIMENTOS"/>
    <s v="PAVIMENTOS"/>
    <s v="221 URBANIZACION"/>
    <s v="E PRESTACIÓN DE SERVICIOS PÚBLICOS"/>
    <s v="14 IMAGEN URBANA"/>
    <m/>
    <m/>
    <s v="Solicitud de equipo para cubrir al personal que no cuenta con ello."/>
    <s v="5000 BIENES MUEBLES, INMUEBLES E INTANGIBLES"/>
    <s v="5100 MOBILIARIO Y EQUIPO DE ADMINISTRACION"/>
    <x v="33"/>
    <n v="80000"/>
    <n v="80000"/>
    <n v="0"/>
    <n v="0"/>
    <n v="-80000"/>
    <n v="5"/>
    <s v="51"/>
  </r>
  <r>
    <n v="768"/>
    <x v="7"/>
    <m/>
    <s v="DIRECCION DE PAVIMENTOS"/>
    <s v="PAVIMENTOS"/>
    <s v="221 URBANIZACION"/>
    <s v="E PRESTACIÓN DE SERVICIOS PÚBLICOS"/>
    <s v="14 IMAGEN URBANA"/>
    <m/>
    <m/>
    <s v="Equipamiento de la Dirección para el área de almacén, operativa y administrativa."/>
    <s v="5000 BIENES MUEBLES, INMUEBLES E INTANGIBLES"/>
    <s v="5100 MOBILIARIO Y EQUIPO DE ADMINISTRACION"/>
    <x v="20"/>
    <n v="75000"/>
    <n v="75000"/>
    <n v="0"/>
    <n v="0"/>
    <n v="-75000"/>
    <n v="5"/>
    <s v="51"/>
  </r>
  <r>
    <n v="769"/>
    <x v="7"/>
    <m/>
    <s v="DIRECCION DE PAVIMENTOS"/>
    <s v="PAVIMENTOS"/>
    <s v="221 URBANIZACION"/>
    <s v="E PRESTACIÓN DE SERVICIOS PÚBLICOS"/>
    <s v="14 IMAGEN URBANA"/>
    <m/>
    <m/>
    <s v="Mobiliario para el completo desempeño de labores administrativas."/>
    <s v="5000 BIENES MUEBLES, INMUEBLES E INTANGIBLES"/>
    <s v="5100 MOBILIARIO Y EQUIPO DE ADMINISTRACION"/>
    <x v="21"/>
    <n v="70000"/>
    <n v="70000"/>
    <n v="0"/>
    <n v="0"/>
    <n v="-70000"/>
    <n v="5"/>
    <s v="51"/>
  </r>
  <r>
    <n v="770"/>
    <x v="7"/>
    <m/>
    <s v="DIRECCION DE PAVIMENTOS"/>
    <s v="PAVIMENTOS"/>
    <s v="221 URBANIZACION"/>
    <s v="E PRESTACIÓN DE SERVICIOS PÚBLICOS"/>
    <s v="14 IMAGEN URBANA"/>
    <m/>
    <m/>
    <s v="Artículos de apoyo para las labores administrativas, oficios, generación de reportes, elaboración de inventario, etc."/>
    <s v="2000 MATERIALES Y SUMINISTROS"/>
    <s v="2100 MATERIALES DE ADMINISTRACION, EMISION DE DOCUMENTOS Y ARTICULOS OFICIALES"/>
    <x v="0"/>
    <n v="55000"/>
    <n v="55000"/>
    <n v="11000"/>
    <n v="0"/>
    <n v="-44000"/>
    <n v="2"/>
    <s v="21"/>
  </r>
  <r>
    <n v="771"/>
    <x v="7"/>
    <m/>
    <s v="DIRECCION DE PAVIMENTOS"/>
    <s v="PAVIMENTOS"/>
    <s v="221 URBANIZACION"/>
    <s v="E PRESTACIÓN DE SERVICIOS PÚBLICOS"/>
    <s v="14 IMAGEN URBANA"/>
    <m/>
    <m/>
    <s v="Para la protección de mezclas asfálticas en caliente en el traslado de planta al punto de intervención con el fin de mantener lo más posible la temperatura ideal."/>
    <s v="2000 MATERIALES Y SUMINISTROS"/>
    <s v="2500 PRODUCTOS QUIMICOS, FARMACEUTICOS Y DE LABORATORIO"/>
    <x v="49"/>
    <n v="55000"/>
    <n v="55000"/>
    <n v="55000"/>
    <n v="0"/>
    <n v="0"/>
    <n v="2"/>
    <s v="25"/>
  </r>
  <r>
    <n v="772"/>
    <x v="7"/>
    <m/>
    <s v="DIRECCION DE PAVIMENTOS"/>
    <s v="PAVIMENTOS"/>
    <s v="221 URBANIZACION"/>
    <s v="E PRESTACIÓN DE SERVICIOS PÚBLICOS"/>
    <s v="14 IMAGEN URBANA"/>
    <m/>
    <m/>
    <s v="Polines de apoyo para maniobras y aseguramiento en el traslado de maquinaria pesada sobre cama baja. Duela para mantenimiento y reposición en carrocerías con este tipo de material."/>
    <s v="2000 MATERIALES Y SUMINISTROS"/>
    <s v="2400 MATERIALES Y ARTICULOS DE CONSTRUCCION Y DE REPARACION"/>
    <x v="44"/>
    <n v="35000"/>
    <n v="35000"/>
    <n v="35000"/>
    <n v="0"/>
    <n v="0"/>
    <n v="2"/>
    <s v="24"/>
  </r>
  <r>
    <n v="773"/>
    <x v="7"/>
    <m/>
    <s v="DIRECCION DE PAVIMENTOS"/>
    <s v="PAVIMENTOS"/>
    <s v="221 URBANIZACION"/>
    <s v="E PRESTACIÓN DE SERVICIOS PÚBLICOS"/>
    <s v="14 IMAGEN URBANA"/>
    <m/>
    <m/>
    <s v="Para la señalización en puntos de intervención de mantenimiento profundo a vialidades."/>
    <s v="2000 MATERIALES Y SUMINISTROS"/>
    <s v="2400 MATERIALES Y ARTICULOS DE CONSTRUCCION Y DE REPARACION"/>
    <x v="14"/>
    <n v="32000"/>
    <n v="32000"/>
    <n v="32000"/>
    <n v="0"/>
    <n v="0"/>
    <n v="2"/>
    <s v="24"/>
  </r>
  <r>
    <n v="774"/>
    <x v="7"/>
    <m/>
    <s v="DIRECCION DE PAVIMENTOS"/>
    <s v="PAVIMENTOS"/>
    <s v="221 URBANIZACION"/>
    <s v="E PRESTACIÓN DE SERVICIOS PÚBLICOS"/>
    <s v="14 IMAGEN URBANA"/>
    <m/>
    <m/>
    <s v="Extensiones eléctricas de apoyo en las labores operativas nocturnas."/>
    <s v="2000 MATERIALES Y SUMINISTROS"/>
    <s v="2400 MATERIALES Y ARTICULOS DE CONSTRUCCION Y DE REPARACION"/>
    <x v="3"/>
    <n v="27000"/>
    <n v="27000"/>
    <n v="27000"/>
    <n v="0"/>
    <n v="0"/>
    <n v="2"/>
    <s v="24"/>
  </r>
  <r>
    <n v="775"/>
    <x v="7"/>
    <m/>
    <s v="DIRECCION DE PAVIMENTOS"/>
    <s v="PAVIMENTOS"/>
    <s v="221 URBANIZACION"/>
    <s v="E PRESTACIÓN DE SERVICIOS PÚBLICOS"/>
    <s v="14 IMAGEN URBANA"/>
    <m/>
    <m/>
    <s v="Soporte de información (respaldos y fotografías en el desempeño de las labores operativas)."/>
    <s v="2000 MATERIALES Y SUMINISTROS"/>
    <s v="2100 MATERIALES DE ADMINISTRACION, EMISION DE DOCUMENTOS Y ARTICULOS OFICIALES"/>
    <x v="1"/>
    <n v="25000"/>
    <n v="25000"/>
    <n v="7500"/>
    <n v="0"/>
    <n v="-17500"/>
    <n v="2"/>
    <s v="21"/>
  </r>
  <r>
    <n v="776"/>
    <x v="7"/>
    <m/>
    <s v="DIRECCION DE PAVIMENTOS"/>
    <s v="PAVIMENTOS"/>
    <s v="221 URBANIZACION"/>
    <s v="E PRESTACIÓN DE SERVICIOS PÚBLICOS"/>
    <s v="14 IMAGEN URBANA"/>
    <m/>
    <m/>
    <s v="Abastecimiento de botiquín para el personal en el alivio de malestares generales."/>
    <s v="2000 MATERIALES Y SUMINISTROS"/>
    <s v="2500 PRODUCTOS QUIMICOS, FARMACEUTICOS Y DE LABORATORIO"/>
    <x v="46"/>
    <n v="16000"/>
    <n v="16000"/>
    <n v="16000"/>
    <n v="0"/>
    <n v="0"/>
    <n v="2"/>
    <s v="25"/>
  </r>
  <r>
    <n v="777"/>
    <x v="7"/>
    <m/>
    <s v="DIRECCION DE PAVIMENTOS"/>
    <s v="PAVIMENTOS"/>
    <s v="221 URBANIZACION"/>
    <s v="E PRESTACIÓN DE SERVICIOS PÚBLICOS"/>
    <s v="14 IMAGEN URBANA"/>
    <m/>
    <m/>
    <s v="Control en Almacén "/>
    <s v="2000 MATERIALES Y SUMINISTROS"/>
    <s v="2100 MATERIALES DE ADMINISTRACION, EMISION DE DOCUMENTOS Y ARTICULOS OFICIALES"/>
    <x v="11"/>
    <n v="15000"/>
    <n v="15000"/>
    <n v="4500"/>
    <n v="0"/>
    <n v="-10500"/>
    <n v="2"/>
    <s v="21"/>
  </r>
  <r>
    <n v="778"/>
    <x v="7"/>
    <m/>
    <s v="DIRECCION DE PAVIMENTOS"/>
    <s v="PAVIMENTOS"/>
    <s v="221 URBANIZACION"/>
    <s v="E PRESTACIÓN DE SERVICIOS PÚBLICOS"/>
    <s v="14 IMAGEN URBANA"/>
    <m/>
    <m/>
    <s v="Abastecimiento de botiquín para el personal ante cualquier incidente menor (golpes, quemaduras, heridas o torceduras)."/>
    <s v="2000 MATERIALES Y SUMINISTROS"/>
    <s v="2500 PRODUCTOS QUIMICOS, FARMACEUTICOS Y DE LABORATORIO"/>
    <x v="47"/>
    <n v="15000"/>
    <n v="15000"/>
    <n v="15000"/>
    <n v="0"/>
    <n v="0"/>
    <n v="2"/>
    <s v="25"/>
  </r>
  <r>
    <n v="779"/>
    <x v="7"/>
    <m/>
    <s v="DIRECCION DE PAVIMENTOS"/>
    <s v="PAVIMENTOS"/>
    <s v="221 URBANIZACION"/>
    <s v="E PRESTACIÓN DE SERVICIOS PÚBLICOS"/>
    <s v="14 IMAGEN URBANA"/>
    <m/>
    <m/>
    <s v="Seguridad en instlaciones de la Dirección."/>
    <s v="2000 MATERIALES Y SUMINISTROS"/>
    <s v="2900 HERRAMIENTAS, REFACCIONES Y ACCESORIOS MENORES"/>
    <x v="4"/>
    <n v="14000"/>
    <n v="14000"/>
    <n v="2800"/>
    <n v="0"/>
    <n v="-11200"/>
    <n v="2"/>
    <s v="29"/>
  </r>
  <r>
    <n v="819"/>
    <x v="7"/>
    <m/>
    <s v="DIRECCION DE TIANGUIS Y COMERCIO EN ESPACIOS ABIERTOS"/>
    <s v="TIANGUIS"/>
    <s v="221 URBANIZACION"/>
    <s v="E PRESTACIÓN DE SERVICIOS PÚBLICOS"/>
    <s v="14 IMAGEN URBANA"/>
    <m/>
    <m/>
    <s v="Papelería para operación diaria de la dependencia"/>
    <s v="2000 MATERIALES Y SUMINISTROS"/>
    <s v="2100 MATERIALES DE ADMINISTRACION, EMISION DE DOCUMENTOS Y ARTICULOS OFICIALES"/>
    <x v="0"/>
    <n v="30000"/>
    <n v="30000"/>
    <n v="6000"/>
    <n v="0"/>
    <n v="-24000"/>
    <n v="2"/>
    <s v="21"/>
  </r>
  <r>
    <n v="820"/>
    <x v="7"/>
    <m/>
    <s v="DIRECCION DE TIANGUIS Y COMERCIO EN ESPACIOS ABIERTOS"/>
    <s v="TIANGUIS"/>
    <s v="221 URBANIZACION"/>
    <s v="E PRESTACIÓN DE SERVICIOS PÚBLICOS"/>
    <s v="14 IMAGEN URBANA"/>
    <m/>
    <m/>
    <s v="Formatos para la tramitología de ventanilla y la operación interna"/>
    <s v="2000 MATERIALES Y SUMINISTROS"/>
    <s v="2100 MATERIALES DE ADMINISTRACION, EMISION DE DOCUMENTOS Y ARTICULOS OFICIALES"/>
    <x v="11"/>
    <n v="12600"/>
    <n v="12600"/>
    <n v="3780"/>
    <n v="0"/>
    <n v="-8820"/>
    <n v="2"/>
    <s v="21"/>
  </r>
  <r>
    <n v="821"/>
    <x v="7"/>
    <m/>
    <s v="DIRECCION DE TIANGUIS Y COMERCIO EN ESPACIOS ABIERTOS"/>
    <s v="TIANGUIS"/>
    <s v="221 URBANIZACION"/>
    <s v="E PRESTACIÓN DE SERVICIOS PÚBLICOS"/>
    <s v="14 IMAGEN URBANA"/>
    <m/>
    <m/>
    <s v="Material de limpieza para el mantenimiento de las intalaciones"/>
    <s v="2000 MATERIALES Y SUMINISTROS"/>
    <s v="2100 MATERIALES DE ADMINISTRACION, EMISION DE DOCUMENTOS Y ARTICULOS OFICIALES"/>
    <x v="38"/>
    <n v="35000"/>
    <n v="35000"/>
    <n v="28000"/>
    <n v="0"/>
    <n v="-7000"/>
    <n v="2"/>
    <s v="21"/>
  </r>
  <r>
    <n v="822"/>
    <x v="7"/>
    <m/>
    <s v="DIRECCION DE TIANGUIS Y COMERCIO EN ESPACIOS ABIERTOS"/>
    <s v="TIANGUIS"/>
    <s v="221 URBANIZACION"/>
    <s v="E PRESTACIÓN DE SERVICIOS PÚBLICOS"/>
    <s v="14 IMAGEN URBANA"/>
    <m/>
    <m/>
    <s v="Plafones para instalarlos en techo las instalaciones de la dependencia"/>
    <s v="2000 MATERIALES Y SUMINISTROS"/>
    <s v="2400 MATERIALES Y ARTICULOS DE CONSTRUCCION Y DE REPARACION"/>
    <x v="43"/>
    <n v="7000"/>
    <n v="7000"/>
    <n v="7000"/>
    <n v="0"/>
    <n v="0"/>
    <n v="2"/>
    <s v="24"/>
  </r>
  <r>
    <n v="823"/>
    <x v="7"/>
    <m/>
    <s v="DIRECCION DE TIANGUIS Y COMERCIO EN ESPACIOS ABIERTOS"/>
    <s v="TIANGUIS"/>
    <s v="221 URBANIZACION"/>
    <s v="E PRESTACIÓN DE SERVICIOS PÚBLICOS"/>
    <s v="14 IMAGEN URBANA"/>
    <m/>
    <m/>
    <s v="Plafones para instalarlos en techo las instalaciones de la dependencia"/>
    <s v="2000 MATERIALES Y SUMINISTROS"/>
    <s v="2400 MATERIALES Y ARTICULOS DE CONSTRUCCION Y DE REPARACION"/>
    <x v="3"/>
    <n v="5000"/>
    <n v="5000"/>
    <n v="5000"/>
    <n v="0"/>
    <n v="0"/>
    <n v="2"/>
    <s v="24"/>
  </r>
  <r>
    <n v="824"/>
    <x v="7"/>
    <m/>
    <s v="DIRECCION DE TIANGUIS Y COMERCIO EN ESPACIOS ABIERTOS"/>
    <s v="TIANGUIS"/>
    <s v="221 URBANIZACION"/>
    <s v="E PRESTACIÓN DE SERVICIOS PÚBLICOS"/>
    <s v="14 IMAGEN URBANA"/>
    <m/>
    <m/>
    <s v="Pintura tráfico para el balizamiento de los espacios de comercio"/>
    <s v="2000 MATERIALES Y SUMINISTROS"/>
    <s v="2400 MATERIALES Y ARTICULOS DE CONSTRUCCION Y DE REPARACION"/>
    <x v="14"/>
    <n v="200000"/>
    <n v="200000"/>
    <n v="200000"/>
    <n v="0"/>
    <n v="0"/>
    <n v="2"/>
    <s v="24"/>
  </r>
  <r>
    <n v="825"/>
    <x v="7"/>
    <m/>
    <s v="DIRECCION DE TIANGUIS Y COMERCIO EN ESPACIOS ABIERTOS"/>
    <s v="TIANGUIS"/>
    <s v="221 URBANIZACION"/>
    <s v="E PRESTACIÓN DE SERVICIOS PÚBLICOS"/>
    <s v="14 IMAGEN URBANA"/>
    <m/>
    <m/>
    <s v="Rafía para el balizamiento"/>
    <s v="2000 MATERIALES Y SUMINISTROS"/>
    <s v="2500 PRODUCTOS QUIMICOS, FARMACEUTICOS Y DE LABORATORIO"/>
    <x v="49"/>
    <n v="2000"/>
    <n v="2000"/>
    <n v="2000"/>
    <n v="0"/>
    <n v="0"/>
    <n v="2"/>
    <s v="25"/>
  </r>
  <r>
    <n v="826"/>
    <x v="7"/>
    <m/>
    <s v="DIRECCION DE TIANGUIS Y COMERCIO EN ESPACIOS ABIERTOS"/>
    <s v="TIANGUIS"/>
    <s v="221 URBANIZACION"/>
    <s v="E PRESTACIÓN DE SERVICIOS PÚBLICOS"/>
    <s v="14 IMAGEN URBANA"/>
    <m/>
    <m/>
    <s v="Botiquin para personal"/>
    <s v="2000 MATERIALES Y SUMINISTROS"/>
    <s v="2500 PRODUCTOS QUIMICOS, FARMACEUTICOS Y DE LABORATORIO"/>
    <x v="46"/>
    <n v="1500"/>
    <n v="1500"/>
    <n v="1500"/>
    <n v="0"/>
    <n v="0"/>
    <n v="2"/>
    <s v="25"/>
  </r>
  <r>
    <n v="827"/>
    <x v="7"/>
    <m/>
    <s v="DIRECCION DE TIANGUIS Y COMERCIO EN ESPACIOS ABIERTOS"/>
    <s v="TIANGUIS"/>
    <s v="221 URBANIZACION"/>
    <s v="E PRESTACIÓN DE SERVICIOS PÚBLICOS"/>
    <s v="14 IMAGEN URBANA"/>
    <m/>
    <m/>
    <s v="Botiquin para personal"/>
    <s v="2000 MATERIALES Y SUMINISTROS"/>
    <s v="2500 PRODUCTOS QUIMICOS, FARMACEUTICOS Y DE LABORATORIO"/>
    <x v="47"/>
    <n v="500"/>
    <n v="500"/>
    <n v="500"/>
    <n v="0"/>
    <n v="0"/>
    <n v="2"/>
    <s v="25"/>
  </r>
  <r>
    <n v="828"/>
    <x v="7"/>
    <m/>
    <s v="DIRECCION DE TIANGUIS Y COMERCIO EN ESPACIOS ABIERTOS"/>
    <s v="TIANGUIS"/>
    <s v="221 URBANIZACION"/>
    <s v="E PRESTACIÓN DE SERVICIOS PÚBLICOS"/>
    <s v="14 IMAGEN URBANA"/>
    <m/>
    <m/>
    <s v="Uniformes para el personal operativo"/>
    <s v="2000 MATERIALES Y SUMINISTROS"/>
    <s v="2700 VESTUARIO, BLANCOS, PRENDAS DE PROTECCION Y ARTICULOS DEPORTIVOS"/>
    <x v="76"/>
    <n v="79000"/>
    <n v="79000"/>
    <n v="31600"/>
    <n v="0"/>
    <n v="-47400"/>
    <n v="2"/>
    <s v="27"/>
  </r>
  <r>
    <n v="829"/>
    <x v="7"/>
    <m/>
    <s v="DIRECCION DE TIANGUIS Y COMERCIO EN ESPACIOS ABIERTOS"/>
    <s v="TIANGUIS"/>
    <s v="221 URBANIZACION"/>
    <s v="E PRESTACIÓN DE SERVICIOS PÚBLICOS"/>
    <s v="14 IMAGEN URBANA"/>
    <m/>
    <m/>
    <s v="Herramientas menores utilizadas para balizar "/>
    <s v="2000 MATERIALES Y SUMINISTROS"/>
    <s v="2900 HERRAMIENTAS, REFACCIONES Y ACCESORIOS MENORES"/>
    <x v="54"/>
    <n v="13000"/>
    <n v="13000"/>
    <n v="6500"/>
    <n v="0"/>
    <n v="-6500"/>
    <n v="2"/>
    <s v="29"/>
  </r>
  <r>
    <n v="830"/>
    <x v="7"/>
    <m/>
    <s v="DIRECCION DE TIANGUIS Y COMERCIO EN ESPACIOS ABIERTOS"/>
    <s v="TIANGUIS"/>
    <s v="221 URBANIZACION"/>
    <s v="E PRESTACIÓN DE SERVICIOS PÚBLICOS"/>
    <s v="14 IMAGEN URBANA"/>
    <m/>
    <m/>
    <s v="Refacciones para el mantenimiento preventivo del parque vehícular de la dependencia"/>
    <s v="2000 MATERIALES Y SUMINISTROS"/>
    <s v="2900 HERRAMIENTAS, REFACCIONES Y ACCESORIOS MENORES"/>
    <x v="7"/>
    <n v="20000"/>
    <n v="20000"/>
    <n v="2000"/>
    <n v="0"/>
    <n v="-18000"/>
    <n v="2"/>
    <s v="29"/>
  </r>
  <r>
    <n v="831"/>
    <x v="7"/>
    <m/>
    <s v="DIRECCION DE TIANGUIS Y COMERCIO EN ESPACIOS ABIERTOS"/>
    <s v="TIANGUIS"/>
    <s v="221 URBANIZACION"/>
    <s v="E PRESTACIÓN DE SERVICIOS PÚBLICOS"/>
    <s v="14 IMAGEN URBANA"/>
    <m/>
    <m/>
    <s v="Refacciones para la máquina pinta rallas (esprea)"/>
    <s v="2000 MATERIALES Y SUMINISTROS"/>
    <s v="2900 HERRAMIENTAS, REFACCIONES Y ACCESORIOS MENORES"/>
    <x v="55"/>
    <n v="2000"/>
    <n v="2000"/>
    <n v="1600"/>
    <n v="0"/>
    <n v="-400"/>
    <n v="2"/>
    <s v="29"/>
  </r>
  <r>
    <n v="832"/>
    <x v="7"/>
    <m/>
    <s v="DIRECCION DE TIANGUIS Y COMERCIO EN ESPACIOS ABIERTOS"/>
    <s v="TIANGUIS"/>
    <s v="221 URBANIZACION"/>
    <s v="E PRESTACIÓN DE SERVICIOS PÚBLICOS"/>
    <s v="14 IMAGEN URBANA"/>
    <m/>
    <m/>
    <s v="Renta de datos móviles para la toma de asistencia de comerciantes en línea"/>
    <s v="3000 SERVICIOS GENERALES"/>
    <s v="3100 SERVICIOS BASICOS"/>
    <x v="97"/>
    <n v="138600"/>
    <n v="138600"/>
    <n v="0"/>
    <n v="0"/>
    <n v="-138600"/>
    <n v="3"/>
    <s v="31"/>
  </r>
  <r>
    <n v="833"/>
    <x v="7"/>
    <m/>
    <s v="DIRECCION DE TIANGUIS Y COMERCIO EN ESPACIOS ABIERTOS"/>
    <s v="TIANGUIS"/>
    <s v="221 URBANIZACION"/>
    <s v="E PRESTACIÓN DE SERVICIOS PÚBLICOS"/>
    <s v="14 IMAGEN URBANA"/>
    <m/>
    <m/>
    <s v="Mantenimiento a los extintores de la dependencia"/>
    <s v="3000 SERVICIOS GENERALES"/>
    <s v="3500 SERVICIOS DE INSTALACION, REPARACION, MANTENIMIENTO Y CONSERVACION"/>
    <x v="60"/>
    <n v="1000"/>
    <n v="1000"/>
    <n v="0"/>
    <n v="0"/>
    <n v="-1000"/>
    <n v="3"/>
    <s v="35"/>
  </r>
  <r>
    <n v="834"/>
    <x v="7"/>
    <m/>
    <s v="DIRECCION DE TIANGUIS Y COMERCIO EN ESPACIOS ABIERTOS"/>
    <s v="TIANGUIS"/>
    <s v="221 URBANIZACION"/>
    <s v="E PRESTACIÓN DE SERVICIOS PÚBLICOS"/>
    <s v="14 IMAGEN URBANA"/>
    <m/>
    <m/>
    <s v="Mantenimiento correctivo del parque vehícular de la dependencia"/>
    <s v="3000 SERVICIOS GENERALES"/>
    <s v="3500 SERVICIOS DE INSTALACION, REPARACION, MANTENIMIENTO Y CONSERVACION"/>
    <x v="61"/>
    <n v="30000"/>
    <n v="0"/>
    <n v="0"/>
    <n v="-30000"/>
    <n v="-30000"/>
    <n v="3"/>
    <s v="35"/>
  </r>
  <r>
    <n v="835"/>
    <x v="7"/>
    <m/>
    <s v="DIRECCION DE TIANGUIS Y COMERCIO EN ESPACIOS ABIERTOS"/>
    <s v="TIANGUIS"/>
    <s v="221 URBANIZACION"/>
    <s v="E PRESTACIÓN DE SERVICIOS PÚBLICOS"/>
    <s v="14 IMAGEN URBANA"/>
    <m/>
    <m/>
    <s v="Mobiliario para cambiarlo por existente en malas condiciones"/>
    <s v="5000 BIENES MUEBLES, INMUEBLES E INTANGIBLES"/>
    <s v="5100 MOBILIARIO Y EQUIPO DE ADMINISTRACION"/>
    <x v="21"/>
    <n v="103500"/>
    <n v="103500"/>
    <n v="0"/>
    <n v="0"/>
    <n v="-103500"/>
    <n v="5"/>
    <s v="51"/>
  </r>
  <r>
    <n v="836"/>
    <x v="7"/>
    <m/>
    <s v="DIRECCION DE TIANGUIS Y COMERCIO EN ESPACIOS ABIERTOS"/>
    <s v="TIANGUIS"/>
    <s v="221 URBANIZACION"/>
    <s v="E PRESTACIÓN DE SERVICIOS PÚBLICOS"/>
    <s v="14 IMAGEN URBANA"/>
    <m/>
    <m/>
    <s v="Para prevención "/>
    <s v="5000 BIENES MUEBLES, INMUEBLES E INTANGIBLES"/>
    <s v="5100 MOBILIARIO Y EQUIPO DE ADMINISTRACION"/>
    <x v="20"/>
    <n v="2000"/>
    <n v="2000"/>
    <n v="2000"/>
    <n v="0"/>
    <n v="0"/>
    <n v="5"/>
    <s v="51"/>
  </r>
  <r>
    <n v="837"/>
    <x v="7"/>
    <m/>
    <s v="DIRECCION DE TIANGUIS Y COMERCIO EN ESPACIOS ABIERTOS"/>
    <s v="TIANGUIS"/>
    <s v="221 URBANIZACION"/>
    <s v="E PRESTACIÓN DE SERVICIOS PÚBLICOS"/>
    <s v="14 IMAGEN URBANA"/>
    <m/>
    <m/>
    <s v="Para limpieza antes de realizar el balizamiento "/>
    <s v="5000 BIENES MUEBLES, INMUEBLES E INTANGIBLES"/>
    <s v="5600 MAQUINARIA, OTROS EQUIPOS Y HERRAMIENTAS"/>
    <x v="73"/>
    <n v="10500"/>
    <n v="10500"/>
    <n v="10500"/>
    <n v="0"/>
    <n v="0"/>
    <n v="5"/>
    <s v="56"/>
  </r>
  <r>
    <n v="1379"/>
    <x v="7"/>
    <m/>
    <s v="DIRECCION DE ALUMBRADO PUBLICO"/>
    <s v=" IRREDUCTIBLE"/>
    <s v="221 URBANIZACION"/>
    <s v="E PRESTACIÓN DE SERVICIOS PÚBLICOS"/>
    <s v="14 IMAGEN URBANA"/>
    <m/>
    <m/>
    <s v="PAGO LUZ ALUMBRADO PÚBLICO"/>
    <s v="3000 SERVICIOS GENERALES"/>
    <s v="3100 SERVICIOS BASICOS"/>
    <x v="114"/>
    <n v="0"/>
    <n v="227000000"/>
    <n v="227000000"/>
    <n v="227000000"/>
    <n v="227000000"/>
    <n v="3"/>
    <s v="31"/>
  </r>
  <r>
    <n v="1382"/>
    <x v="7"/>
    <m/>
    <s v="DIRECCION DE ASEO PUBLICO"/>
    <m/>
    <s v="221 URBANIZACION"/>
    <s v="E PRESTACIÓN DE SERVICIOS PÚBLICOS"/>
    <s v="14 IMAGEN URBANA"/>
    <m/>
    <m/>
    <m/>
    <s v="3000 SERVICIOS GENERALES"/>
    <s v="3200 SERVICIOS DE ARRENDAMIENTO"/>
    <x v="75"/>
    <n v="0"/>
    <n v="26867579.119677722"/>
    <n v="26867579.119677722"/>
    <m/>
    <m/>
    <n v="3"/>
    <s v="32"/>
  </r>
  <r>
    <n v="591"/>
    <x v="7"/>
    <m/>
    <s v="DIRECCION DE ASEO PUBLICO"/>
    <s v="ASEO"/>
    <s v="214 REDUCCION DE LA CONTAMINACION"/>
    <s v="E PRESTACIÓN DE SERVICIOS PÚBLICOS"/>
    <s v="15 ESPACIOS PÚBLICOS SEGUROS Y SALUBRES"/>
    <m/>
    <m/>
    <s v="La Norma Oficial Mexicana NOM-083-SEMARNAT-2003, en el punto  7.2, señala que; se debe garantizar la extracción, captación, conducción y control del biogás generado en el sitio de disposición final. Una vez que los volúmenes y edad de los residuos propicien la generación de biogás._x000a_Por lo que es necesario dar mantenimiento a los diversos pozos de captación de biogás, requiriendo grava para el proceso de filtración de biogás"/>
    <s v="2000 MATERIALES Y SUMINISTROS"/>
    <s v="2400 MATERIALES Y ARTICULOS DE CONSTRUCCION Y DE REPARACION"/>
    <x v="41"/>
    <n v="320000"/>
    <n v="320000"/>
    <n v="64000"/>
    <n v="0"/>
    <n v="-256000"/>
    <n v="2"/>
    <s v="24"/>
  </r>
  <r>
    <n v="592"/>
    <x v="7"/>
    <m/>
    <s v="DIRECCION DE ASEO PUBLICO"/>
    <s v="ASEO"/>
    <s v="214 REDUCCION DE LA CONTAMINACION"/>
    <s v="E PRESTACIÓN DE SERVICIOS PÚBLICOS"/>
    <s v="15 ESPACIOS PÚBLICOS SEGUROS Y SALUBRES"/>
    <m/>
    <m/>
    <s v="Para el cumplimiento de dicho señalamiento en el Relleno Sanitario de Picachos se tiene toda una infraestructura encaminada al manejo de los lixiviados generados en el sitio, la cual requiere de mantenimiento y sustitución constante de diversas piezas dañadas y así garantizar el adecuado manejo de los líquidos y evitar con ello posibles daños y afectaciones medio ambientales."/>
    <s v="2000 MATERIALES Y SUMINISTROS"/>
    <s v="2400 MATERIALES Y ARTICULOS DE CONSTRUCCION Y DE REPARACION"/>
    <x v="13"/>
    <n v="12576.07"/>
    <n v="12576.07"/>
    <n v="12576.07"/>
    <n v="0"/>
    <n v="0"/>
    <n v="2"/>
    <s v="24"/>
  </r>
  <r>
    <n v="593"/>
    <x v="7"/>
    <m/>
    <s v="DIRECCION DE ASEO PUBLICO"/>
    <s v="ASEO"/>
    <s v="214 REDUCCION DE LA CONTAMINACION"/>
    <s v="E PRESTACIÓN DE SERVICIOS PÚBLICOS"/>
    <s v="15 ESPACIOS PÚBLICOS SEGUROS Y SALUBRES"/>
    <m/>
    <m/>
    <s v="El terreno que ocupan las instalaciones del Relleno Sanitario de Picachos tiene una superficie de 600 hectáreas en la cual se encuentra instalada diversa infraestructura la cual requiere de un mantenimiento constante, dicho mantenimiento en su mayor parte se por parte del personal adscrito al Departamento, por lo que se requieren de diversos insumos para ello."/>
    <s v="2000 MATERIALES Y SUMINISTROS"/>
    <s v="2400 MATERIALES Y ARTICULOS DE CONSTRUCCION Y DE REPARACION"/>
    <x v="14"/>
    <n v="3752.78"/>
    <n v="3752.78"/>
    <n v="3752.78"/>
    <n v="0"/>
    <n v="0"/>
    <n v="2"/>
    <s v="24"/>
  </r>
  <r>
    <n v="594"/>
    <x v="7"/>
    <m/>
    <s v="DIRECCION DE ASEO PUBLICO"/>
    <s v="ASEO"/>
    <s v="214 REDUCCION DE LA CONTAMINACION"/>
    <s v="E PRESTACIÓN DE SERVICIOS PÚBLICOS"/>
    <s v="15 ESPACIOS PÚBLICOS SEGUROS Y SALUBRES"/>
    <m/>
    <m/>
    <s v="Material necesario para el tratamienot del lixiviado que se genera en el Relleno Sanitario"/>
    <s v="2000 MATERIALES Y SUMINISTROS"/>
    <s v="2500 PRODUCTOS QUIMICOS, FARMACEUTICOS Y DE LABORATORIO"/>
    <x v="84"/>
    <n v="15000000"/>
    <n v="15000000"/>
    <n v="3000000"/>
    <n v="0"/>
    <n v="-12000000"/>
    <n v="2"/>
    <s v="25"/>
  </r>
  <r>
    <n v="595"/>
    <x v="7"/>
    <m/>
    <s v="DIRECCION DE ASEO PUBLICO"/>
    <s v="ASEO"/>
    <s v="214 REDUCCION DE LA CONTAMINACION"/>
    <s v="E PRESTACIÓN DE SERVICIOS PÚBLICOS"/>
    <s v="15 ESPACIOS PÚBLICOS SEGUROS Y SALUBRES"/>
    <m/>
    <m/>
    <s v="Botiquin de primeros auxilios básico, obligatorio según el reglamento general de la Ley de Movilidad y Transporte del Estado de Jalisco."/>
    <s v="2000 MATERIALES Y SUMINISTROS"/>
    <s v="2500 PRODUCTOS QUIMICOS, FARMACEUTICOS Y DE LABORATORIO"/>
    <x v="47"/>
    <n v="40296"/>
    <n v="40296"/>
    <n v="40296"/>
    <n v="0"/>
    <n v="0"/>
    <n v="2"/>
    <s v="25"/>
  </r>
  <r>
    <n v="596"/>
    <x v="7"/>
    <m/>
    <s v="DIRECCION DE ASEO PUBLICO"/>
    <s v="ASEO"/>
    <s v="214 REDUCCION DE LA CONTAMINACION"/>
    <s v="E PRESTACIÓN DE SERVICIOS PÚBLICOS"/>
    <s v="15 ESPACIOS PÚBLICOS SEGUROS Y SALUBRES"/>
    <m/>
    <m/>
    <s v="Para el cumplimiento de dicho señalamiento en el Relleno Sanitario de Picachos se tiene toda una infraestructura encaminada al manejo de los lixiviados generados en el sitio, la cual requiere de mantenimiento y sustitución constante de diversas piezas dañadas y así garantizar el adecuado manejo de los líquidos y evitar con ello posibles daños y afectaciones medio ambientales."/>
    <s v="2000 MATERIALES Y SUMINISTROS"/>
    <s v="2500 PRODUCTOS QUIMICOS, FARMACEUTICOS Y DE LABORATORIO"/>
    <x v="49"/>
    <n v="3165260.2"/>
    <n v="3165260.2"/>
    <n v="1266104.08"/>
    <n v="0"/>
    <n v="-1899156.12"/>
    <n v="2"/>
    <s v="25"/>
  </r>
  <r>
    <n v="597"/>
    <x v="7"/>
    <m/>
    <s v="DIRECCION DE ASEO PUBLICO"/>
    <s v="ASEO"/>
    <s v="214 REDUCCION DE LA CONTAMINACION"/>
    <s v="E PRESTACIÓN DE SERVICIOS PÚBLICOS"/>
    <s v="15 ESPACIOS PÚBLICOS SEGUROS Y SALUBRES"/>
    <m/>
    <m/>
    <s v="El municipio de Zapopan cuenta con una población total de 1,332,272 habitantes, la cual genera aproximadamente 1500 toneladas por día de residuos sólidos los cuales deben ser dispuestos y cubiertos en un plazo no mayor a 24 horas, conforme a lo establecido en le Norma Oficial Mexicana NOM-083-SEMARNAT-2003, por lo que se requiere de una flota de maquinaria que este en optimas condiciones, por lo que resulta necesario contar con un programa permanente y oportuno de lubricación de los equipos."/>
    <s v="2000 MATERIALES Y SUMINISTROS"/>
    <s v="2600 COMBUSTIBLES, LUBRICANTES Y ADITIVOS"/>
    <x v="50"/>
    <n v="506137.7"/>
    <n v="506137.7"/>
    <n v="404910.16000000003"/>
    <n v="0"/>
    <n v="-101227.53999999998"/>
    <n v="2"/>
    <s v="26"/>
  </r>
  <r>
    <n v="598"/>
    <x v="7"/>
    <m/>
    <s v="DIRECCION DE ASEO PUBLICO"/>
    <s v="ASEO"/>
    <s v="214 REDUCCION DE LA CONTAMINACION"/>
    <s v="E PRESTACIÓN DE SERVICIOS PÚBLICOS"/>
    <s v="15 ESPACIOS PÚBLICOS SEGUROS Y SALUBRES"/>
    <m/>
    <m/>
    <s v="Los actividades realizadas por el personal adscrito a la Dirección de Aseo Publico y el  Departamento del Relleno Sanitario requiere de equipo de protección personal tal y como lo establece la NOM-017-STPS-1993, ya que efectúan trabajos que requieren equipos de protección personal especializado para evitar posibles afectaciones a su salud."/>
    <s v="2000 MATERIALES Y SUMINISTROS"/>
    <s v="2700 VESTUARIO, BLANCOS, PRENDAS DE PROTECCION Y ARTICULOS DEPORTIVOS"/>
    <x v="76"/>
    <n v="2136129.77"/>
    <n v="2136129.77"/>
    <n v="854451.90800000005"/>
    <n v="0"/>
    <n v="-1281677.862"/>
    <n v="2"/>
    <s v="27"/>
  </r>
  <r>
    <n v="599"/>
    <x v="7"/>
    <m/>
    <s v="DIRECCION DE ASEO PUBLICO"/>
    <s v="ASEO"/>
    <s v="214 REDUCCION DE LA CONTAMINACION"/>
    <s v="E PRESTACIÓN DE SERVICIOS PÚBLICOS"/>
    <s v="15 ESPACIOS PÚBLICOS SEGUROS Y SALUBRES"/>
    <m/>
    <m/>
    <s v="Los actividades realizadas por el personal adscrito al Departamento del Relleno Sanitario requiere de equipo de protección personal tal y como lo establece la NOM-017-STPS-1993, ya que efectúan trabajos que requieren equipos de protección personal especializado para evitar posibles afectaciones a su salud."/>
    <s v="2000 MATERIALES Y SUMINISTROS"/>
    <s v="2700 VESTUARIO, BLANCOS, PRENDAS DE PROTECCION Y ARTICULOS DEPORTIVOS"/>
    <x v="51"/>
    <n v="414324.25"/>
    <n v="414324.25"/>
    <n v="248594.55"/>
    <n v="0"/>
    <n v="-165729.70000000001"/>
    <n v="2"/>
    <s v="27"/>
  </r>
  <r>
    <n v="600"/>
    <x v="7"/>
    <m/>
    <s v="DIRECCION DE ASEO PUBLICO"/>
    <s v="ASEO"/>
    <s v="214 REDUCCION DE LA CONTAMINACION"/>
    <s v="E PRESTACIÓN DE SERVICIOS PÚBLICOS"/>
    <s v="15 ESPACIOS PÚBLICOS SEGUROS Y SALUBRES"/>
    <m/>
    <m/>
    <s v="Para el cumplimiento de dicho señalamiento en el Relleno Sanitario de Picachos se tiene toda una infraestructura encaminada al manejo de los lixiviados generados en el sitio, la cual requiere de mantenimiento y sustitución constante de diversas piezas dañadas y así garantizar el adecuado manejo de los líquidos y evitar con ello posibles daños y afectaciones medio ambientales."/>
    <s v="2000 MATERIALES Y SUMINISTROS"/>
    <s v="2900 HERRAMIENTAS, REFACCIONES Y ACCESORIOS MENORES"/>
    <x v="54"/>
    <n v="277863.52"/>
    <n v="277863.52"/>
    <n v="138931.76"/>
    <n v="0"/>
    <n v="-138931.76"/>
    <n v="2"/>
    <s v="29"/>
  </r>
  <r>
    <n v="601"/>
    <x v="7"/>
    <m/>
    <s v="DIRECCION DE ASEO PUBLICO"/>
    <s v="ASEO"/>
    <s v="214 REDUCCION DE LA CONTAMINACION"/>
    <s v="E PRESTACIÓN DE SERVICIOS PÚBLICOS"/>
    <s v="15 ESPACIOS PÚBLICOS SEGUROS Y SALUBRES"/>
    <m/>
    <m/>
    <s v="En Aseo Publico se cuenta con un extenso parque vehicular; asi como en el Relleno Sanitario de Picachos se encuentran adscritos 6 volteos que se encargan de sumistrar diversos materiales para la operación de la celda diaria, en dicha celda se encuentran depositados diversos materiales corrosivos por lo que resulta necesario realizar cambios frecuentes de las llantas de los volteos; por ello es necesarios los insumos solicitados."/>
    <s v="2000 MATERIALES Y SUMINISTROS"/>
    <s v="2900 HERRAMIENTAS, REFACCIONES Y ACCESORIOS MENORES"/>
    <x v="7"/>
    <n v="10389097.52"/>
    <n v="10389097.52"/>
    <n v="1038909.752"/>
    <n v="0"/>
    <n v="-9350187.7679999992"/>
    <n v="2"/>
    <s v="29"/>
  </r>
  <r>
    <n v="602"/>
    <x v="7"/>
    <m/>
    <s v="DIRECCION DE ASEO PUBLICO"/>
    <s v="ASEO"/>
    <s v="214 REDUCCION DE LA CONTAMINACION"/>
    <s v="E PRESTACIÓN DE SERVICIOS PÚBLICOS"/>
    <s v="15 ESPACIOS PÚBLICOS SEGUROS Y SALUBRES"/>
    <m/>
    <m/>
    <s v="Para el cumplimiento de dicho señalamiento en el Relleno Sanitario de Picachos se tiene toda una infraestructura encaminada al manejo de los lixiviados generados en el sitio, la cual requiere de mantenimiento y sustitución constante de diversas piezas dañadas y así garantizar el adecuado manejo de los líquidos y evitar con ello posibles daños y afectaciones medio ambientales."/>
    <s v="2000 MATERIALES Y SUMINISTROS"/>
    <s v="2900 HERRAMIENTAS, REFACCIONES Y ACCESORIOS MENORES"/>
    <x v="55"/>
    <n v="1959995.86"/>
    <n v="1959995.86"/>
    <n v="1567996.6880000001"/>
    <n v="0"/>
    <n v="-391999.17200000002"/>
    <n v="2"/>
    <s v="29"/>
  </r>
  <r>
    <n v="603"/>
    <x v="7"/>
    <m/>
    <s v="DIRECCION DE ASEO PUBLICO"/>
    <s v="ASEO"/>
    <s v="214 REDUCCION DE LA CONTAMINACION"/>
    <s v="E PRESTACIÓN DE SERVICIOS PÚBLICOS"/>
    <s v="15 ESPACIOS PÚBLICOS SEGUROS Y SALUBRES"/>
    <m/>
    <m/>
    <s v="La Norma Oficial Mexicana NOM-083-SEMARNAT-2003 establece las especificaciones de protección ambiental para la selección del sitio, diseño, construcción, operación, monitoreo, clausura y obras complementarias de un sitio de disposición final de residuos sólidos urbanos y de manejo especial. Concretamente en el Punto7.9, señala lo siguiente:_x000a_ 7.9 Los sitios de disposición final deberán contener las siguientes obras complementarias: Báscula_x000a_Actualmente se cuenta con una báscula que se encuentra colapsada y es necesario su sustitución total"/>
    <s v="3000 SERVICIOS GENERALES"/>
    <s v="3100 SERVICIOS BASICOS"/>
    <x v="115"/>
    <n v="2000000"/>
    <n v="2000000"/>
    <n v="0"/>
    <n v="0"/>
    <n v="-2000000"/>
    <n v="3"/>
    <s v="31"/>
  </r>
  <r>
    <n v="604"/>
    <x v="7"/>
    <m/>
    <s v="DIRECCION DE ASEO PUBLICO"/>
    <s v="ASEO"/>
    <s v="214 REDUCCION DE LA CONTAMINACION"/>
    <s v="E PRESTACIÓN DE SERVICIOS PÚBLICOS"/>
    <s v="15 ESPACIOS PÚBLICOS SEGUROS Y SALUBRES"/>
    <m/>
    <m/>
    <s v="Se tiene que tener previsto en caso de contingencia por falla de la maquinaria pesada, la opcion de arrendamiento de maquinaria para poder cumplir con la demanda diaria."/>
    <s v="3000 SERVICIOS GENERALES"/>
    <s v="3200 SERVICIOS DE ARRENDAMIENTO"/>
    <x v="106"/>
    <n v="2250000"/>
    <n v="2250000"/>
    <n v="225000"/>
    <n v="0"/>
    <n v="-2025000"/>
    <n v="3"/>
    <s v="32"/>
  </r>
  <r>
    <n v="605"/>
    <x v="7"/>
    <m/>
    <s v="DIRECCION DE ASEO PUBLICO"/>
    <s v="ASEO"/>
    <s v="214 REDUCCION DE LA CONTAMINACION"/>
    <s v="E PRESTACIÓN DE SERVICIOS PÚBLICOS"/>
    <s v="15 ESPACIOS PÚBLICOS SEGUROS Y SALUBRES"/>
    <m/>
    <m/>
    <s v="La Norma Oficial Mexicana NOM-083-SEMARTNAT-2003 establece las especificaciones de protección ambiental para la selección del sitio, diseño construcción, operación, monitoreo, clausura y obras complementarias de un sitio de disposición final de residuos sólidos urbanos y de manejo especial. concretamente en el punto 7.3, señala lo siguiente - Deberá construirse un sistema que garantice la captación y extracción del lixiviado generado en el sitio de disposición final. El lixiviado debe ser recirculado en las celdas de residuos confinados en función de los requerimientos de humedad para la descomposición de los residuos, o bien ser tratado, o una combinación de ambas. Ante tal situación en el Relleno Sanitario de Picachos se encuentra instalada una planta de tratamiento de lixiviados la cual no funciona desde la administración pasada en virtud de que resultó ineficiente y actualmente se encuentra obsoleta. "/>
    <s v="3000 SERVICIOS GENERALES"/>
    <s v="3500 SERVICIOS DE INSTALACION, REPARACION, MANTENIMIENTO Y CONSERVACION"/>
    <x v="32"/>
    <n v="150000"/>
    <n v="150000"/>
    <n v="0"/>
    <n v="0"/>
    <n v="-150000"/>
    <n v="3"/>
    <s v="35"/>
  </r>
  <r>
    <n v="606"/>
    <x v="7"/>
    <m/>
    <s v="DIRECCION DE ASEO PUBLICO"/>
    <s v="ASEO"/>
    <s v="214 REDUCCION DE LA CONTAMINACION"/>
    <s v="E PRESTACIÓN DE SERVICIOS PÚBLICOS"/>
    <s v="15 ESPACIOS PÚBLICOS SEGUROS Y SALUBRES"/>
    <m/>
    <m/>
    <s v="Las normas oficial mexicana NOM-083-SEMARNAT-2003, establece la especificaciones de protección ambiental para la selección del sitio, diseño, construcción, congelación, monitoreo, clausura y obras complementarias de un sitio de disposición final de REsiduos SOlidos Urbanos  y de manejo especial. concretamente en el punto 7.3 señala, lo siguiente: - que debe garantizar la extracció´, captaci´pn conducción  y control de biogas generado en elmsiotio de disposicion final, una vez que los volumenes y la edad de los residuos propicie la generación del biogas y de no disponerse del sistema para su aprovechamiento conveniente, se procedera  a la quema, ya sea a traves de pozos individuales o mediante el establecimiento de una red con quemadores centrales. - al respecto, si bien, el relleno sanitario de picachos cuenta con algunos pozos de expanción y captacion de biogas, resulta necesario la instalación de los nuevos pozos, en virtud de que esl espacio que ocupa la celda I, II, III y IV carece de dichos sistemas."/>
    <s v="3000 SERVICIOS GENERALES"/>
    <s v="3500 SERVICIOS DE INSTALACION, REPARACION, MANTENIMIENTO Y CONSERVACION"/>
    <x v="32"/>
    <n v="3500000"/>
    <n v="3500000"/>
    <n v="1400000"/>
    <n v="0"/>
    <n v="-2100000"/>
    <n v="3"/>
    <s v="35"/>
  </r>
  <r>
    <n v="607"/>
    <x v="7"/>
    <m/>
    <s v="DIRECCION DE ASEO PUBLICO"/>
    <s v="ASEO"/>
    <s v="214 REDUCCION DE LA CONTAMINACION"/>
    <s v="E PRESTACIÓN DE SERVICIOS PÚBLICOS"/>
    <s v="15 ESPACIOS PÚBLICOS SEGUROS Y SALUBRES"/>
    <m/>
    <m/>
    <s v="En las instalaciones del relleno solo se encuentgra adscrito un velador para resguardar diversos valores y procesos, los cuales se encuentran distribuidos en una superficie de 600 hectareas, razón por la cual se ha presentado el robo de piezas en maquinaria, unidades e infraestryctura instalada por lo que se requiere de equipo de apoyo para realizar una adecuada vigilancia."/>
    <s v="3000 SERVICIOS GENERALES"/>
    <s v="3500 SERVICIOS DE INSTALACION, REPARACION, MANTENIMIENTO Y CONSERVACION"/>
    <x v="93"/>
    <n v="400000"/>
    <n v="400000"/>
    <n v="0"/>
    <n v="0"/>
    <n v="-400000"/>
    <n v="3"/>
    <s v="35"/>
  </r>
  <r>
    <n v="608"/>
    <x v="7"/>
    <m/>
    <s v="DIRECCION DE ASEO PUBLICO"/>
    <s v="ASEO"/>
    <s v="214 REDUCCION DE LA CONTAMINACION"/>
    <s v="E PRESTACIÓN DE SERVICIOS PÚBLICOS"/>
    <s v="15 ESPACIOS PÚBLICOS SEGUROS Y SALUBRES"/>
    <m/>
    <m/>
    <s v="La reparación y renovación de la maquinaria es un proceso necesario para las operaciones del Relleno Sanitario de Picachos ya que dicho equipo actualmente se encuentra en pésimas condiciones, lo anterior por falta de mantenimiento y reparación oportuna de las unidades.   Es necesario señalar además que la vida útil de los equipos llegó a su fin, por lo que regularmente y a pesar de que se invierte dinero constantemente presentan descomposturas, por lo que resulta económicamente más viable mandar reconstruir totalmente los equipos en el entendido de que te entregan una maquina nueva."/>
    <s v="3000 SERVICIOS GENERALES"/>
    <s v="3500 SERVICIOS DE INSTALACION, REPARACION, MANTENIMIENTO Y CONSERVACION"/>
    <x v="99"/>
    <n v="10000000"/>
    <n v="10000000"/>
    <n v="0"/>
    <n v="0"/>
    <n v="-10000000"/>
    <n v="3"/>
    <s v="35"/>
  </r>
  <r>
    <n v="609"/>
    <x v="7"/>
    <m/>
    <s v="DIRECCION DE ASEO PUBLICO"/>
    <s v="ASEO"/>
    <s v="214 REDUCCION DE LA CONTAMINACION"/>
    <s v="E PRESTACIÓN DE SERVICIOS PÚBLICOS"/>
    <s v="15 ESPACIOS PÚBLICOS SEGUROS Y SALUBRES"/>
    <m/>
    <m/>
    <s v="Es tradición de cada año en la Dirección de Aseo Público, se celebra al Santo Patrono San Marín de Porres, ya que es el patrono del personal de recolección domiciliaria; siendo el día 03 de noviembre de cada año, en el cual se hace un convivio para todos los empleados de aseo público."/>
    <s v="3000 SERVICIOS GENERALES"/>
    <s v="3800 SERVICIOS OFICIALES"/>
    <x v="22"/>
    <n v="350000"/>
    <n v="350000"/>
    <n v="0"/>
    <n v="0"/>
    <n v="-350000"/>
    <n v="3"/>
    <s v="38"/>
  </r>
  <r>
    <n v="610"/>
    <x v="7"/>
    <m/>
    <s v="DIRECCION DE ASEO PUBLICO"/>
    <s v="ASEO"/>
    <s v="214 REDUCCION DE LA CONTAMINACION"/>
    <s v="E PRESTACIÓN DE SERVICIOS PÚBLICOS"/>
    <s v="15 ESPACIOS PÚBLICOS SEGUROS Y SALUBRES"/>
    <m/>
    <m/>
    <s v="Por disposición e indicaciones de Protección Civil de Zapopan y el buen funcionamiento de los protocolos de seguridad y bienestar del personal y del inmueble de la Dirección d Aseo Publico"/>
    <s v="5000 BIENES MUEBLES, INMUEBLES E INTANGIBLES"/>
    <s v="5100 MOBILIARIO Y EQUIPO DE ADMINISTRACION"/>
    <x v="20"/>
    <n v="31900"/>
    <n v="31900"/>
    <n v="0"/>
    <n v="0"/>
    <n v="-31900"/>
    <n v="5"/>
    <s v="51"/>
  </r>
  <r>
    <n v="611"/>
    <x v="7"/>
    <m/>
    <s v="DIRECCION DE ASEO PUBLICO"/>
    <s v="ASEO"/>
    <s v="214 REDUCCION DE LA CONTAMINACION"/>
    <s v="E PRESTACIÓN DE SERVICIOS PÚBLICOS"/>
    <s v="15 ESPACIOS PÚBLICOS SEGUROS Y SALUBRES"/>
    <m/>
    <m/>
    <s v="El parque vehicular del área de centro histórico se encuentra en muy malas condiciones, ya que son modelos del año 2004; por lo cual, se encuentran en proceso de finalizar la vida útil de las unidades; es de gran necesidad realizar el remplazo para seguir otorgando el servicio oportuno a las dependencias públicas, así como a las escuelas de educación básica; evitando con ello que se desarrollen focos de infección que pudieran afectar a los menores de edad_x000a__x000a_"/>
    <s v="5000 BIENES MUEBLES, INMUEBLES E INTANGIBLES"/>
    <s v="5400 VEHICULOS Y EQUIPO DE TRANSPORTE"/>
    <x v="116"/>
    <n v="9600000"/>
    <n v="9600000"/>
    <n v="0"/>
    <n v="0"/>
    <n v="-9600000"/>
    <n v="5"/>
    <s v="54"/>
  </r>
  <r>
    <n v="612"/>
    <x v="7"/>
    <m/>
    <s v="DIRECCION DE ASEO PUBLICO"/>
    <s v="ASEO"/>
    <s v="214 REDUCCION DE LA CONTAMINACION"/>
    <s v="E PRESTACIÓN DE SERVICIOS PÚBLICOS"/>
    <s v="15 ESPACIOS PÚBLICOS SEGUROS Y SALUBRES"/>
    <m/>
    <m/>
    <s v="Para el cumplimiento de dicho señalamiento en el Relleno Sanitario de Picachos se tiene toda una infraestructura encaminada al manejo de los lixiviados generados en el sitio, la cual requiere de mantenimiento y sustitución constante de diversas piezas dañadas y así garantizar el adecuado manejo de los líquidos y evitar con ello posibles daños y afectaciones medio ambientales."/>
    <s v="5000 BIENES MUEBLES, INMUEBLES E INTANGIBLES"/>
    <s v="5400 VEHICULOS Y EQUIPO DE TRANSPORTE"/>
    <x v="117"/>
    <n v="76000"/>
    <n v="76000"/>
    <n v="0"/>
    <n v="0"/>
    <n v="-76000"/>
    <n v="5"/>
    <s v="54"/>
  </r>
  <r>
    <n v="613"/>
    <x v="7"/>
    <m/>
    <s v="DIRECCION DE ASEO PUBLICO"/>
    <s v="ASEO"/>
    <s v="214 REDUCCION DE LA CONTAMINACION"/>
    <s v="E PRESTACIÓN DE SERVICIOS PÚBLICOS"/>
    <s v="15 ESPACIOS PÚBLICOS SEGUROS Y SALUBRES"/>
    <m/>
    <m/>
    <s v="El Relleno Sanitario de Picachos cuenta con procesos que requiere responder oportunamente a diversas emergencias que se presentan comúnmente, como la reparación de maquinaria, vehículos, sistemas de conducción y extracción de lixiviados, bombas e infraestructura presente en el Sitio de Disposición Final, por lo que es necesario contar con las herramientas necesarias para hacer frente a dicha situación."/>
    <s v="5000 BIENES MUEBLES, INMUEBLES E INTANGIBLES"/>
    <s v="5600 MAQUINARIA, OTROS EQUIPOS Y HERRAMIENTAS"/>
    <x v="69"/>
    <n v="138852"/>
    <n v="138852"/>
    <n v="0"/>
    <n v="0"/>
    <n v="-138852"/>
    <n v="5"/>
    <s v="56"/>
  </r>
  <r>
    <n v="614"/>
    <x v="7"/>
    <m/>
    <s v="DIRECCION DE ASEO PUBLICO"/>
    <s v="ASEO"/>
    <s v="214 REDUCCION DE LA CONTAMINACION"/>
    <s v="E PRESTACIÓN DE SERVICIOS PÚBLICOS"/>
    <s v="15 ESPACIOS PÚBLICOS SEGUROS Y SALUBRES"/>
    <m/>
    <m/>
    <s v="La Norma Oficial Mexicana NOM-083-SEMARNAT-2003 establece las especificaciones de protección ambiental para la selección del sitio, diseño, construcción, operación, monitoreo, clausura y obras complementarias de un sitio de disposición final de residuos sólidos urbanos y de manejo especial._x000a__x000a_Concretamente en el Punto7.3, señala lo siguiente:_x000a_-Deberá construirse un sistema que garantice la captación y extracción del lixiviado generado en el sitio de disposición final. El lixiviado debe ser recirculado en las celdas de residuos confinados en función de los requerimientos de humedad para la descomposición de los residuos, o bien ser tratado, o una combinación de ambas._x000a__x000a_Para el cumplimiento de dicho señalamiento en el Relleno Sanitario de Picachos se tiene toda una infraestructura encaminada al manejo de los lixiviados generados en el sitio, la cual requiere de mantenimiento y sustitución constante de diversas piezas dañadas y así garantizar el adecuado manejo de los líquidos y evitar con ello posibles daños y afectaciones medio ambientales._x000a_La parte fundamental del sistema de manejo de lixiviados es su sistema de bombeo, bajo el cual se recirculan más de 30,000, 000 (treinta millones) de litros de lixiviados anualmente, por  lo que las bombas tienen que ser sustituidas constantemente."/>
    <s v="5000 BIENES MUEBLES, INMUEBLES E INTANGIBLES"/>
    <s v="5600 MAQUINARIA, OTROS EQUIPOS Y HERRAMIENTAS"/>
    <x v="70"/>
    <n v="509120"/>
    <n v="509120"/>
    <n v="0"/>
    <n v="0"/>
    <n v="-509120"/>
    <n v="5"/>
    <s v="56"/>
  </r>
  <r>
    <n v="615"/>
    <x v="7"/>
    <m/>
    <s v="DIRECCION DE ASEO PUBLICO"/>
    <s v="ASEO"/>
    <s v="214 REDUCCION DE LA CONTAMINACION"/>
    <s v="E PRESTACIÓN DE SERVICIOS PÚBLICOS"/>
    <s v="15 ESPACIOS PÚBLICOS SEGUROS Y SALUBRES"/>
    <m/>
    <m/>
    <s v="El Relleno Sanitario de Picachos cuenta con procesos que requiere responder oportunamente a diversas emergencias que se presentan comúnmente, como la reparación de maquinaria, vehículos, sistemas de conducción y extracción de lixiviados, bombas e infraestructura presente en el Sitio de Disposición Final, por lo que es necesario contar con las herramientas necesarias para hacer frente a dicha situación."/>
    <s v="5000 BIENES MUEBLES, INMUEBLES E INTANGIBLES"/>
    <s v="5600 MAQUINARIA, OTROS EQUIPOS Y HERRAMIENTAS"/>
    <x v="73"/>
    <n v="48427.1"/>
    <n v="48427.1"/>
    <n v="0"/>
    <n v="0"/>
    <n v="-48427.1"/>
    <n v="5"/>
    <s v="56"/>
  </r>
  <r>
    <n v="791"/>
    <x v="7"/>
    <m/>
    <s v="DIRECCION DE RASTRO MUNICIPAL"/>
    <s v="RASTRO"/>
    <s v="214 REDUCCION DE LA CONTAMINACION"/>
    <s v="E PRESTACIÓN DE SERVICIOS PÚBLICOS"/>
    <s v="15 ESPACIOS PÚBLICOS SEGUROS Y SALUBRES"/>
    <m/>
    <m/>
    <s v="Plumones, lápices de carne papel grado sanitario"/>
    <s v="2000 MATERIALES Y SUMINISTROS"/>
    <s v="2100 MATERIALES DE ADMINISTRACION, EMISION DE DOCUMENTOS Y ARTICULOS OFICIALES"/>
    <x v="0"/>
    <n v="150000"/>
    <n v="150000"/>
    <n v="30000"/>
    <n v="0"/>
    <n v="-120000"/>
    <n v="2"/>
    <s v="21"/>
  </r>
  <r>
    <n v="792"/>
    <x v="7"/>
    <m/>
    <s v="DIRECCION DE RASTRO MUNICIPAL"/>
    <s v="RASTRO"/>
    <s v="214 REDUCCION DE LA CONTAMINACION"/>
    <s v="E PRESTACIÓN DE SERVICIOS PÚBLICOS"/>
    <s v="15 ESPACIOS PÚBLICOS SEGUROS Y SALUBRES"/>
    <m/>
    <m/>
    <s v="Formatos y señalética"/>
    <s v="2000 MATERIALES Y SUMINISTROS"/>
    <s v="2100 MATERIALES DE ADMINISTRACION, EMISION DE DOCUMENTOS Y ARTICULOS OFICIALES"/>
    <x v="11"/>
    <n v="250000"/>
    <n v="250000"/>
    <n v="75000"/>
    <n v="0"/>
    <n v="-175000"/>
    <n v="2"/>
    <s v="21"/>
  </r>
  <r>
    <n v="793"/>
    <x v="7"/>
    <m/>
    <s v="DIRECCION DE RASTRO MUNICIPAL"/>
    <s v="RASTRO"/>
    <s v="214 REDUCCION DE LA CONTAMINACION"/>
    <s v="E PRESTACIÓN DE SERVICIOS PÚBLICOS"/>
    <s v="15 ESPACIOS PÚBLICOS SEGUROS Y SALUBRES"/>
    <m/>
    <m/>
    <s v="Mantenimiento de limpieza de instalaciones de corrales"/>
    <s v="2000 MATERIALES Y SUMINISTROS"/>
    <s v="2100 MATERIALES DE ADMINISTRACION, EMISION DE DOCUMENTOS Y ARTICULOS OFICIALES"/>
    <x v="38"/>
    <n v="500000"/>
    <n v="500000"/>
    <n v="400000"/>
    <n v="0"/>
    <n v="-100000"/>
    <n v="2"/>
    <s v="21"/>
  </r>
  <r>
    <n v="794"/>
    <x v="7"/>
    <m/>
    <s v="DIRECCION DE RASTRO MUNICIPAL"/>
    <s v="RASTRO"/>
    <s v="214 REDUCCION DE LA CONTAMINACION"/>
    <s v="E PRESTACIÓN DE SERVICIOS PÚBLICOS"/>
    <s v="15 ESPACIOS PÚBLICOS SEGUROS Y SALUBRES"/>
    <m/>
    <m/>
    <s v="Materiales no metalicos"/>
    <s v="2000 MATERIALES Y SUMINISTROS"/>
    <s v="2400 MATERIALES Y ARTICULOS DE CONSTRUCCION Y DE REPARACION"/>
    <x v="41"/>
    <n v="50000"/>
    <n v="50000"/>
    <n v="10000"/>
    <n v="0"/>
    <n v="-40000"/>
    <n v="2"/>
    <s v="24"/>
  </r>
  <r>
    <n v="795"/>
    <x v="7"/>
    <m/>
    <s v="DIRECCION DE RASTRO MUNICIPAL"/>
    <s v="RASTRO"/>
    <s v="214 REDUCCION DE LA CONTAMINACION"/>
    <s v="E PRESTACIÓN DE SERVICIOS PÚBLICOS"/>
    <s v="15 ESPACIOS PÚBLICOS SEGUROS Y SALUBRES"/>
    <m/>
    <m/>
    <s v="Concreto"/>
    <s v="2000 MATERIALES Y SUMINISTROS"/>
    <s v="2400 MATERIALES Y ARTICULOS DE CONSTRUCCION Y DE REPARACION"/>
    <x v="42"/>
    <n v="60000"/>
    <n v="60000"/>
    <n v="24000"/>
    <n v="0"/>
    <n v="-36000"/>
    <n v="2"/>
    <s v="24"/>
  </r>
  <r>
    <n v="796"/>
    <x v="7"/>
    <m/>
    <s v="DIRECCION DE RASTRO MUNICIPAL"/>
    <s v="RASTRO"/>
    <s v="214 REDUCCION DE LA CONTAMINACION"/>
    <s v="E PRESTACIÓN DE SERVICIOS PÚBLICOS"/>
    <s v="15 ESPACIOS PÚBLICOS SEGUROS Y SALUBRES"/>
    <m/>
    <m/>
    <s v="Mantenimiento de piezas de madera"/>
    <s v="2000 MATERIALES Y SUMINISTROS"/>
    <s v="2400 MATERIALES Y ARTICULOS DE CONSTRUCCION Y DE REPARACION"/>
    <x v="44"/>
    <n v="20000"/>
    <n v="20000"/>
    <n v="20000"/>
    <n v="0"/>
    <n v="0"/>
    <n v="2"/>
    <s v="24"/>
  </r>
  <r>
    <n v="797"/>
    <x v="7"/>
    <m/>
    <s v="DIRECCION DE RASTRO MUNICIPAL"/>
    <s v="RASTRO"/>
    <s v="214 REDUCCION DE LA CONTAMINACION"/>
    <s v="E PRESTACIÓN DE SERVICIOS PÚBLICOS"/>
    <s v="15 ESPACIOS PÚBLICOS SEGUROS Y SALUBRES"/>
    <m/>
    <m/>
    <s v="Mantenimiento de iluminación, manejo de ganado y sistema eléctrico"/>
    <s v="2000 MATERIALES Y SUMINISTROS"/>
    <s v="2400 MATERIALES Y ARTICULOS DE CONSTRUCCION Y DE REPARACION"/>
    <x v="3"/>
    <n v="350000"/>
    <n v="350000"/>
    <n v="350000"/>
    <n v="0"/>
    <n v="0"/>
    <n v="2"/>
    <s v="24"/>
  </r>
  <r>
    <n v="798"/>
    <x v="7"/>
    <m/>
    <s v="DIRECCION DE RASTRO MUNICIPAL"/>
    <s v="RASTRO"/>
    <s v="214 REDUCCION DE LA CONTAMINACION"/>
    <s v="E PRESTACIÓN DE SERVICIOS PÚBLICOS"/>
    <s v="15 ESPACIOS PÚBLICOS SEGUROS Y SALUBRES"/>
    <m/>
    <m/>
    <s v="Mantenimiento de corrales estructura metálica"/>
    <s v="2000 MATERIALES Y SUMINISTROS"/>
    <s v="2400 MATERIALES Y ARTICULOS DE CONSTRUCCION Y DE REPARACION"/>
    <x v="13"/>
    <n v="1700000"/>
    <n v="1700000"/>
    <n v="170000"/>
    <n v="0"/>
    <n v="-1530000"/>
    <n v="2"/>
    <s v="24"/>
  </r>
  <r>
    <n v="799"/>
    <x v="7"/>
    <m/>
    <s v="DIRECCION DE RASTRO MUNICIPAL"/>
    <s v="RASTRO"/>
    <s v="214 REDUCCION DE LA CONTAMINACION"/>
    <s v="E PRESTACIÓN DE SERVICIOS PÚBLICOS"/>
    <s v="15 ESPACIOS PÚBLICOS SEGUROS Y SALUBRES"/>
    <m/>
    <m/>
    <s v="Mantenimiento de señaletica e instalaciones sanitarias"/>
    <s v="2000 MATERIALES Y SUMINISTROS"/>
    <s v="2400 MATERIALES Y ARTICULOS DE CONSTRUCCION Y DE REPARACION"/>
    <x v="14"/>
    <n v="150000"/>
    <n v="150000"/>
    <n v="150000"/>
    <n v="0"/>
    <n v="0"/>
    <n v="2"/>
    <s v="24"/>
  </r>
  <r>
    <n v="800"/>
    <x v="7"/>
    <m/>
    <s v="DIRECCION DE RASTRO MUNICIPAL"/>
    <s v="RASTRO"/>
    <s v="214 REDUCCION DE LA CONTAMINACION"/>
    <s v="E PRESTACIÓN DE SERVICIOS PÚBLICOS"/>
    <s v="15 ESPACIOS PÚBLICOS SEGUROS Y SALUBRES"/>
    <m/>
    <m/>
    <s v="Productos especializados de mantenimiento sanitario"/>
    <s v="2000 MATERIALES Y SUMINISTROS"/>
    <s v="2500 PRODUCTOS QUIMICOS, FARMACEUTICOS Y DE LABORATORIO"/>
    <x v="84"/>
    <n v="150000"/>
    <n v="150000"/>
    <n v="150000"/>
    <n v="0"/>
    <n v="0"/>
    <n v="2"/>
    <s v="25"/>
  </r>
  <r>
    <n v="801"/>
    <x v="7"/>
    <m/>
    <s v="DIRECCION DE RASTRO MUNICIPAL"/>
    <s v="RASTRO"/>
    <s v="214 REDUCCION DE LA CONTAMINACION"/>
    <s v="E PRESTACIÓN DE SERVICIOS PÚBLICOS"/>
    <s v="15 ESPACIOS PÚBLICOS SEGUROS Y SALUBRES"/>
    <m/>
    <m/>
    <s v="Productos farmacéuticos"/>
    <s v="2000 MATERIALES Y SUMINISTROS"/>
    <s v="2500 PRODUCTOS QUIMICOS, FARMACEUTICOS Y DE LABORATORIO"/>
    <x v="46"/>
    <n v="50000"/>
    <n v="50000"/>
    <n v="50000"/>
    <n v="0"/>
    <n v="0"/>
    <n v="2"/>
    <s v="25"/>
  </r>
  <r>
    <n v="802"/>
    <x v="7"/>
    <m/>
    <s v="DIRECCION DE RASTRO MUNICIPAL"/>
    <s v="RASTRO"/>
    <s v="214 REDUCCION DE LA CONTAMINACION"/>
    <s v="E PRESTACIÓN DE SERVICIOS PÚBLICOS"/>
    <s v="15 ESPACIOS PÚBLICOS SEGUROS Y SALUBRES"/>
    <m/>
    <m/>
    <s v="materiales de apoyo a ergonomía del personal"/>
    <s v="2000 MATERIALES Y SUMINISTROS"/>
    <s v="2500 PRODUCTOS QUIMICOS, FARMACEUTICOS Y DE LABORATORIO"/>
    <x v="47"/>
    <n v="50000"/>
    <n v="50000"/>
    <n v="50000"/>
    <n v="0"/>
    <n v="0"/>
    <n v="2"/>
    <s v="25"/>
  </r>
  <r>
    <n v="803"/>
    <x v="7"/>
    <m/>
    <s v="DIRECCION DE RASTRO MUNICIPAL"/>
    <s v="RASTRO"/>
    <s v="214 REDUCCION DE LA CONTAMINACION"/>
    <s v="E PRESTACIÓN DE SERVICIOS PÚBLICOS"/>
    <s v="15 ESPACIOS PÚBLICOS SEGUROS Y SALUBRES"/>
    <m/>
    <m/>
    <s v="Recipientes, empaques, y tubería de pvc"/>
    <s v="2000 MATERIALES Y SUMINISTROS"/>
    <s v="2500 PRODUCTOS QUIMICOS, FARMACEUTICOS Y DE LABORATORIO"/>
    <x v="49"/>
    <n v="1500000"/>
    <n v="1500000"/>
    <n v="600000"/>
    <n v="0"/>
    <n v="-900000"/>
    <n v="2"/>
    <s v="25"/>
  </r>
  <r>
    <n v="804"/>
    <x v="7"/>
    <m/>
    <s v="DIRECCION DE RASTRO MUNICIPAL"/>
    <s v="RASTRO"/>
    <s v="214 REDUCCION DE LA CONTAMINACION"/>
    <s v="E PRESTACIÓN DE SERVICIOS PÚBLICOS"/>
    <s v="15 ESPACIOS PÚBLICOS SEGUROS Y SALUBRES"/>
    <m/>
    <m/>
    <s v="Elementos de corte"/>
    <s v="2000 MATERIALES Y SUMINISTROS"/>
    <s v="2500 PRODUCTOS QUIMICOS, FARMACEUTICOS Y DE LABORATORIO"/>
    <x v="85"/>
    <n v="100000"/>
    <n v="100000"/>
    <n v="100000"/>
    <n v="0"/>
    <n v="0"/>
    <n v="2"/>
    <s v="25"/>
  </r>
  <r>
    <n v="805"/>
    <x v="7"/>
    <m/>
    <s v="DIRECCION DE RASTRO MUNICIPAL"/>
    <s v="RASTRO"/>
    <s v="214 REDUCCION DE LA CONTAMINACION"/>
    <s v="E PRESTACIÓN DE SERVICIOS PÚBLICOS"/>
    <s v="15 ESPACIOS PÚBLICOS SEGUROS Y SALUBRES"/>
    <m/>
    <m/>
    <s v="Lubricantes especializados"/>
    <s v="2000 MATERIALES Y SUMINISTROS"/>
    <s v="2600 COMBUSTIBLES, LUBRICANTES Y ADITIVOS"/>
    <x v="50"/>
    <n v="350000"/>
    <n v="350000"/>
    <n v="280000"/>
    <n v="0"/>
    <n v="-70000"/>
    <n v="2"/>
    <s v="26"/>
  </r>
  <r>
    <n v="806"/>
    <x v="7"/>
    <m/>
    <s v="DIRECCION DE RASTRO MUNICIPAL"/>
    <s v="RASTRO"/>
    <s v="214 REDUCCION DE LA CONTAMINACION"/>
    <s v="E PRESTACIÓN DE SERVICIOS PÚBLICOS"/>
    <s v="15 ESPACIOS PÚBLICOS SEGUROS Y SALUBRES"/>
    <m/>
    <m/>
    <s v="Uniformes del personal"/>
    <s v="2000 MATERIALES Y SUMINISTROS"/>
    <s v="2700 VESTUARIO, BLANCOS, PRENDAS DE PROTECCION Y ARTICULOS DEPORTIVOS"/>
    <x v="76"/>
    <n v="450000"/>
    <n v="450000"/>
    <n v="180000"/>
    <n v="0"/>
    <n v="-270000"/>
    <n v="2"/>
    <s v="27"/>
  </r>
  <r>
    <n v="807"/>
    <x v="7"/>
    <m/>
    <s v="DIRECCION DE RASTRO MUNICIPAL"/>
    <s v="RASTRO"/>
    <s v="214 REDUCCION DE LA CONTAMINACION"/>
    <s v="E PRESTACIÓN DE SERVICIOS PÚBLICOS"/>
    <s v="15 ESPACIOS PÚBLICOS SEGUROS Y SALUBRES"/>
    <m/>
    <m/>
    <s v="Equipo de seguridad a personal, para el cumplimiento Normativo "/>
    <s v="2000 MATERIALES Y SUMINISTROS"/>
    <s v="2700 VESTUARIO, BLANCOS, PRENDAS DE PROTECCION Y ARTICULOS DEPORTIVOS"/>
    <x v="51"/>
    <n v="350000"/>
    <n v="350000"/>
    <n v="210000"/>
    <n v="0"/>
    <n v="-140000"/>
    <n v="2"/>
    <s v="27"/>
  </r>
  <r>
    <n v="808"/>
    <x v="7"/>
    <m/>
    <s v="DIRECCION DE RASTRO MUNICIPAL"/>
    <s v="RASTRO"/>
    <s v="214 REDUCCION DE LA CONTAMINACION"/>
    <s v="E PRESTACIÓN DE SERVICIOS PÚBLICOS"/>
    <s v="15 ESPACIOS PÚBLICOS SEGUROS Y SALUBRES"/>
    <m/>
    <m/>
    <s v="Adquisición de mantas, para canales de bovinos"/>
    <s v="2000 MATERIALES Y SUMINISTROS"/>
    <s v="2700 VESTUARIO, BLANCOS, PRENDAS DE PROTECCION Y ARTICULOS DEPORTIVOS"/>
    <x v="15"/>
    <n v="100000"/>
    <n v="100000"/>
    <n v="10000"/>
    <n v="0"/>
    <n v="-90000"/>
    <n v="2"/>
    <s v="27"/>
  </r>
  <r>
    <n v="809"/>
    <x v="7"/>
    <m/>
    <s v="DIRECCION DE RASTRO MUNICIPAL"/>
    <s v="RASTRO"/>
    <s v="214 REDUCCION DE LA CONTAMINACION"/>
    <s v="E PRESTACIÓN DE SERVICIOS PÚBLICOS"/>
    <s v="15 ESPACIOS PÚBLICOS SEGUROS Y SALUBRES"/>
    <m/>
    <m/>
    <s v="Herramientas para llevar acabo el proceso de sacrificio, cuchillo, chairas,  ganchos de carga"/>
    <s v="2000 MATERIALES Y SUMINISTROS"/>
    <s v="2900 HERRAMIENTAS, REFACCIONES Y ACCESORIOS MENORES"/>
    <x v="54"/>
    <n v="1200000"/>
    <n v="1200000"/>
    <n v="600000"/>
    <n v="0"/>
    <n v="-600000"/>
    <n v="2"/>
    <s v="29"/>
  </r>
  <r>
    <n v="810"/>
    <x v="7"/>
    <m/>
    <s v="DIRECCION DE RASTRO MUNICIPAL"/>
    <s v="RASTRO"/>
    <s v="214 REDUCCION DE LA CONTAMINACION"/>
    <s v="E PRESTACIÓN DE SERVICIOS PÚBLICOS"/>
    <s v="15 ESPACIOS PÚBLICOS SEGUROS Y SALUBRES"/>
    <m/>
    <m/>
    <s v="Refacciones de cambio"/>
    <s v="2000 MATERIALES Y SUMINISTROS"/>
    <s v="2900 HERRAMIENTAS, REFACCIONES Y ACCESORIOS MENORES"/>
    <x v="55"/>
    <n v="1500000"/>
    <n v="1500000"/>
    <n v="1200000"/>
    <n v="0"/>
    <n v="-300000"/>
    <n v="2"/>
    <s v="29"/>
  </r>
  <r>
    <n v="811"/>
    <x v="7"/>
    <m/>
    <s v="DIRECCION DE RASTRO MUNICIPAL"/>
    <s v="RASTRO"/>
    <s v="214 REDUCCION DE LA CONTAMINACION"/>
    <s v="E PRESTACIÓN DE SERVICIOS PÚBLICOS"/>
    <s v="15 ESPACIOS PÚBLICOS SEGUROS Y SALUBRES"/>
    <m/>
    <m/>
    <m/>
    <s v="3000 SERVICIOS GENERALES"/>
    <s v="3200 SERVICIOS DE ARRENDAMIENTO"/>
    <x v="106"/>
    <n v="800000"/>
    <n v="800000"/>
    <n v="80000"/>
    <n v="0"/>
    <n v="-720000"/>
    <n v="3"/>
    <s v="32"/>
  </r>
  <r>
    <n v="812"/>
    <x v="7"/>
    <m/>
    <s v="DIRECCION DE RASTRO MUNICIPAL"/>
    <s v="RASTRO"/>
    <s v="214 REDUCCION DE LA CONTAMINACION"/>
    <s v="E PRESTACIÓN DE SERVICIOS PÚBLICOS"/>
    <s v="15 ESPACIOS PÚBLICOS SEGUROS Y SALUBRES"/>
    <m/>
    <m/>
    <s v="Capacitación"/>
    <s v="3000 SERVICIOS GENERALES"/>
    <s v="3300 SERVICIOS PROFESIONALES, CIENTIFICOS, TECNICOS Y OTROS SERVICIOS"/>
    <x v="58"/>
    <n v="100000"/>
    <n v="100000"/>
    <n v="50000"/>
    <n v="0"/>
    <n v="-50000"/>
    <n v="3"/>
    <s v="33"/>
  </r>
  <r>
    <n v="813"/>
    <x v="7"/>
    <m/>
    <s v="DIRECCION DE RASTRO MUNICIPAL"/>
    <s v="RASTRO"/>
    <s v="214 REDUCCION DE LA CONTAMINACION"/>
    <s v="E PRESTACIÓN DE SERVICIOS PÚBLICOS"/>
    <s v="15 ESPACIOS PÚBLICOS SEGUROS Y SALUBRES"/>
    <m/>
    <m/>
    <s v="estudios de laboratorios "/>
    <s v="3000 SERVICIOS GENERALES"/>
    <s v="3300 SERVICIOS PROFESIONALES, CIENTIFICOS, TECNICOS Y OTROS SERVICIOS"/>
    <x v="24"/>
    <n v="450000"/>
    <n v="450000"/>
    <n v="0"/>
    <n v="0"/>
    <n v="-450000"/>
    <n v="3"/>
    <s v="33"/>
  </r>
  <r>
    <n v="814"/>
    <x v="7"/>
    <m/>
    <s v="DIRECCION DE RASTRO MUNICIPAL"/>
    <s v="RASTRO"/>
    <s v="214 REDUCCION DE LA CONTAMINACION"/>
    <s v="E PRESTACIÓN DE SERVICIOS PÚBLICOS"/>
    <s v="15 ESPACIOS PÚBLICOS SEGUROS Y SALUBRES"/>
    <m/>
    <m/>
    <s v="Mantenimiento de maquinaria para continuar con el proceso"/>
    <s v="3000 SERVICIOS GENERALES"/>
    <s v="3500 SERVICIOS DE INSTALACION, REPARACION, MANTENIMIENTO Y CONSERVACION"/>
    <x v="99"/>
    <n v="4100000"/>
    <n v="4100000"/>
    <n v="4100000"/>
    <n v="0"/>
    <n v="0"/>
    <n v="3"/>
    <s v="35"/>
  </r>
  <r>
    <n v="815"/>
    <x v="7"/>
    <m/>
    <s v="DIRECCION DE RASTRO MUNICIPAL"/>
    <s v="RASTRO"/>
    <s v="214 REDUCCION DE LA CONTAMINACION"/>
    <s v="E PRESTACIÓN DE SERVICIOS PÚBLICOS"/>
    <s v="15 ESPACIOS PÚBLICOS SEGUROS Y SALUBRES"/>
    <m/>
    <m/>
    <s v="Recolección y disposición final de desechos"/>
    <s v="3000 SERVICIOS GENERALES"/>
    <s v="3500 SERVICIOS DE INSTALACION, REPARACION, MANTENIMIENTO Y CONSERVACION"/>
    <x v="100"/>
    <n v="4500000"/>
    <n v="4500000"/>
    <n v="0"/>
    <n v="0"/>
    <n v="-4500000"/>
    <n v="3"/>
    <s v="35"/>
  </r>
  <r>
    <n v="816"/>
    <x v="7"/>
    <m/>
    <s v="DIRECCION DE RASTRO MUNICIPAL"/>
    <s v="RASTRO"/>
    <s v="214 REDUCCION DE LA CONTAMINACION"/>
    <s v="E PRESTACIÓN DE SERVICIOS PÚBLICOS"/>
    <s v="15 ESPACIOS PÚBLICOS SEGUROS Y SALUBRES"/>
    <m/>
    <m/>
    <s v="Fiesta del día del tablajero (carnicero)"/>
    <s v="3000 SERVICIOS GENERALES"/>
    <s v="3800 SERVICIOS OFICIALES"/>
    <x v="22"/>
    <n v="100000"/>
    <n v="100000"/>
    <n v="0"/>
    <n v="0"/>
    <n v="-100000"/>
    <n v="3"/>
    <s v="38"/>
  </r>
  <r>
    <n v="817"/>
    <x v="7"/>
    <m/>
    <s v="DIRECCION DE RASTRO MUNICIPAL"/>
    <s v="RASTRO"/>
    <s v="214 REDUCCION DE LA CONTAMINACION"/>
    <s v="E PRESTACIÓN DE SERVICIOS PÚBLICOS"/>
    <s v="15 ESPACIOS PÚBLICOS SEGUROS Y SALUBRES"/>
    <m/>
    <m/>
    <m/>
    <s v="5000 BIENES MUEBLES, INMUEBLES E INTANGIBLES"/>
    <s v="5100 MOBILIARIO Y EQUIPO DE ADMINISTRACION"/>
    <x v="20"/>
    <n v="350000"/>
    <n v="350000"/>
    <n v="0"/>
    <n v="0"/>
    <n v="-350000"/>
    <n v="5"/>
    <s v="51"/>
  </r>
  <r>
    <n v="818"/>
    <x v="7"/>
    <m/>
    <s v="DIRECCION DE RASTRO MUNICIPAL"/>
    <s v="RASTRO"/>
    <s v="214 REDUCCION DE LA CONTAMINACION"/>
    <s v="E PRESTACIÓN DE SERVICIOS PÚBLICOS"/>
    <s v="15 ESPACIOS PÚBLICOS SEGUROS Y SALUBRES"/>
    <m/>
    <m/>
    <m/>
    <s v="5000 BIENES MUEBLES, INMUEBLES E INTANGIBLES"/>
    <s v="5600 MAQUINARIA, OTROS EQUIPOS Y HERRAMIENTAS"/>
    <x v="70"/>
    <n v="1000000"/>
    <n v="1000000"/>
    <n v="0"/>
    <n v="0"/>
    <n v="-1000000"/>
    <n v="5"/>
    <s v="56"/>
  </r>
  <r>
    <n v="870"/>
    <x v="7"/>
    <m/>
    <s v="COORDINACION GENERAL DE SERVICIOS MUNICIPALES"/>
    <s v="SERVICIOS MUNICIPALES"/>
    <s v="222 DESARROLLO COMUNITARIO"/>
    <s v="E PRESTACIÓN DE SERVICIOS PÚBLICOS"/>
    <s v="16 AMPLIACIÓN DE LA COBERTURA DE SERVICIOS PÚBLICOS"/>
    <m/>
    <m/>
    <m/>
    <s v="5000 BIENES MUEBLES, INMUEBLES E INTANGIBLES"/>
    <s v="5100 MOBILIARIO Y EQUIPO DE ADMINISTRACION"/>
    <x v="21"/>
    <n v="200000"/>
    <n v="200000"/>
    <n v="0"/>
    <n v="0"/>
    <n v="-200000"/>
    <n v="5"/>
    <s v="51"/>
  </r>
  <r>
    <n v="871"/>
    <x v="7"/>
    <m/>
    <s v="COORDINACION GENERAL DE SERVICIOS MUNICIPALES"/>
    <s v="SERVICIOS MUNICIPALES"/>
    <s v="222 DESARROLLO COMUNITARIO"/>
    <s v="E PRESTACIÓN DE SERVICIOS PÚBLICOS"/>
    <s v="16 AMPLIACIÓN DE LA COBERTURA DE SERVICIOS PÚBLICOS"/>
    <m/>
    <m/>
    <m/>
    <s v="5000 BIENES MUEBLES, INMUEBLES E INTANGIBLES"/>
    <s v="5200 MOBILIARIO Y EQUIPO EDUCACIONAL Y RECREATIVO"/>
    <x v="108"/>
    <n v="20000"/>
    <n v="20000"/>
    <n v="20000"/>
    <n v="0"/>
    <n v="0"/>
    <n v="5"/>
    <s v="52"/>
  </r>
  <r>
    <n v="872"/>
    <x v="7"/>
    <m/>
    <s v="COORDINACION GENERAL DE SERVICIOS MUNICIPALES"/>
    <s v="SERVICIOS MUNICIPALES"/>
    <s v="222 DESARROLLO COMUNITARIO"/>
    <s v="E PRESTACIÓN DE SERVICIOS PÚBLICOS"/>
    <s v="16 AMPLIACIÓN DE LA COBERTURA DE SERVICIOS PÚBLICOS"/>
    <m/>
    <m/>
    <m/>
    <s v="5000 BIENES MUEBLES, INMUEBLES E INTANGIBLES"/>
    <s v="5200 MOBILIARIO Y EQUIPO EDUCACIONAL Y RECREATIVO"/>
    <x v="30"/>
    <n v="25000"/>
    <n v="25000"/>
    <n v="0"/>
    <n v="0"/>
    <n v="-25000"/>
    <n v="5"/>
    <s v="52"/>
  </r>
  <r>
    <n v="873"/>
    <x v="7"/>
    <m/>
    <s v="COORDINACION GENERAL DE SERVICIOS MUNICIPALES"/>
    <s v="SERVICIOS MUNICIPALES"/>
    <s v="222 DESARROLLO COMUNITARIO"/>
    <s v="E PRESTACIÓN DE SERVICIOS PÚBLICOS"/>
    <s v="16 AMPLIACIÓN DE LA COBERTURA DE SERVICIOS PÚBLICOS"/>
    <m/>
    <m/>
    <m/>
    <s v="5000 BIENES MUEBLES, INMUEBLES E INTANGIBLES"/>
    <s v="5600 MAQUINARIA, OTROS EQUIPOS Y HERRAMIENTAS"/>
    <x v="98"/>
    <n v="100000"/>
    <n v="100000"/>
    <n v="0"/>
    <n v="0"/>
    <n v="-100000"/>
    <n v="5"/>
    <s v="56"/>
  </r>
  <r>
    <n v="874"/>
    <x v="7"/>
    <m/>
    <s v="COORDINACION GENERAL DE SERVICIOS MUNICIPALES"/>
    <s v="SERVICIOS MUNICIPALES"/>
    <s v="222 DESARROLLO COMUNITARIO"/>
    <s v="E PRESTACIÓN DE SERVICIOS PÚBLICOS"/>
    <s v="16 AMPLIACIÓN DE LA COBERTURA DE SERVICIOS PÚBLICOS"/>
    <m/>
    <m/>
    <m/>
    <s v="5000 BIENES MUEBLES, INMUEBLES E INTANGIBLES"/>
    <s v="5600 MAQUINARIA, OTROS EQUIPOS Y HERRAMIENTAS"/>
    <x v="73"/>
    <n v="100000"/>
    <n v="100000"/>
    <n v="0"/>
    <n v="0"/>
    <n v="-100000"/>
    <n v="5"/>
    <s v="56"/>
  </r>
  <r>
    <n v="838"/>
    <x v="7"/>
    <m/>
    <s v="COORDINACION GENERAL DE SERVICIOS MUNICIPALES"/>
    <s v="SERVICIOS MUNICIPALES"/>
    <s v="221 URBANIZACION"/>
    <s v="E PRESTACIÓN DE SERVICIOS PÚBLICOS"/>
    <s v="17 PLANEACIÓN Y PREVENCION"/>
    <m/>
    <m/>
    <m/>
    <s v="2000 MATERIALES Y SUMINISTROS"/>
    <s v="2100 MATERIALES DE ADMINISTRACION, EMISION DE DOCUMENTOS Y ARTICULOS OFICIALES"/>
    <x v="0"/>
    <n v="500000"/>
    <n v="500000"/>
    <n v="100000"/>
    <n v="0"/>
    <n v="-400000"/>
    <n v="2"/>
    <s v="21"/>
  </r>
  <r>
    <n v="839"/>
    <x v="7"/>
    <m/>
    <s v="COORDINACION GENERAL DE SERVICIOS MUNICIPALES"/>
    <s v="SERVICIOS MUNICIPALES"/>
    <s v="221 URBANIZACION"/>
    <s v="E PRESTACIÓN DE SERVICIOS PÚBLICOS"/>
    <s v="17 PLANEACIÓN Y PREVENCION"/>
    <m/>
    <m/>
    <m/>
    <s v="2000 MATERIALES Y SUMINISTROS"/>
    <s v="2100 MATERIALES DE ADMINISTRACION, EMISION DE DOCUMENTOS Y ARTICULOS OFICIALES"/>
    <x v="103"/>
    <n v="3000"/>
    <n v="3000"/>
    <n v="3000"/>
    <n v="0"/>
    <n v="0"/>
    <n v="2"/>
    <s v="21"/>
  </r>
  <r>
    <n v="840"/>
    <x v="7"/>
    <m/>
    <s v="COORDINACION GENERAL DE SERVICIOS MUNICIPALES"/>
    <s v="SERVICIOS MUNICIPALES"/>
    <s v="221 URBANIZACION"/>
    <s v="E PRESTACIÓN DE SERVICIOS PÚBLICOS"/>
    <s v="17 PLANEACIÓN Y PREVENCION"/>
    <m/>
    <m/>
    <m/>
    <s v="2000 MATERIALES Y SUMINISTROS"/>
    <s v="2100 MATERIALES DE ADMINISTRACION, EMISION DE DOCUMENTOS Y ARTICULOS OFICIALES"/>
    <x v="1"/>
    <n v="5000"/>
    <n v="5000"/>
    <n v="1500"/>
    <n v="0"/>
    <n v="-3500"/>
    <n v="2"/>
    <s v="21"/>
  </r>
  <r>
    <n v="841"/>
    <x v="7"/>
    <m/>
    <s v="COORDINACION GENERAL DE SERVICIOS MUNICIPALES"/>
    <s v="SERVICIOS MUNICIPALES"/>
    <s v="221 URBANIZACION"/>
    <s v="E PRESTACIÓN DE SERVICIOS PÚBLICOS"/>
    <s v="17 PLANEACIÓN Y PREVENCION"/>
    <m/>
    <m/>
    <m/>
    <s v="2000 MATERIALES Y SUMINISTROS"/>
    <s v="2100 MATERIALES DE ADMINISTRACION, EMISION DE DOCUMENTOS Y ARTICULOS OFICIALES"/>
    <x v="11"/>
    <n v="50000"/>
    <n v="50000"/>
    <n v="15000"/>
    <n v="0"/>
    <n v="-35000"/>
    <n v="2"/>
    <s v="21"/>
  </r>
  <r>
    <n v="842"/>
    <x v="7"/>
    <m/>
    <s v="COORDINACION GENERAL DE SERVICIOS MUNICIPALES"/>
    <s v="SERVICIOS MUNICIPALES"/>
    <s v="221 URBANIZACION"/>
    <s v="E PRESTACIÓN DE SERVICIOS PÚBLICOS"/>
    <s v="17 PLANEACIÓN Y PREVENCION"/>
    <m/>
    <m/>
    <m/>
    <s v="2000 MATERIALES Y SUMINISTROS"/>
    <s v="2100 MATERIALES DE ADMINISTRACION, EMISION DE DOCUMENTOS Y ARTICULOS OFICIALES"/>
    <x v="38"/>
    <n v="250000"/>
    <n v="250000"/>
    <n v="200000"/>
    <n v="0"/>
    <n v="-50000"/>
    <n v="2"/>
    <s v="21"/>
  </r>
  <r>
    <n v="843"/>
    <x v="7"/>
    <m/>
    <s v="COORDINACION GENERAL DE SERVICIOS MUNICIPALES"/>
    <s v="SERVICIOS MUNICIPALES"/>
    <s v="221 URBANIZACION"/>
    <s v="E PRESTACIÓN DE SERVICIOS PÚBLICOS"/>
    <s v="17 PLANEACIÓN Y PREVENCION"/>
    <m/>
    <m/>
    <m/>
    <s v="2000 MATERIALES Y SUMINISTROS"/>
    <s v="2200 ALIMENTOS Y UTENSILIOS"/>
    <x v="2"/>
    <n v="38000"/>
    <n v="38000"/>
    <n v="38000"/>
    <n v="0"/>
    <n v="0"/>
    <n v="2"/>
    <s v="22"/>
  </r>
  <r>
    <n v="844"/>
    <x v="7"/>
    <m/>
    <s v="COORDINACION GENERAL DE SERVICIOS MUNICIPALES"/>
    <s v="SERVICIOS MUNICIPALES"/>
    <s v="221 URBANIZACION"/>
    <s v="E PRESTACIÓN DE SERVICIOS PÚBLICOS"/>
    <s v="17 PLANEACIÓN Y PREVENCION"/>
    <m/>
    <m/>
    <m/>
    <s v="2000 MATERIALES Y SUMINISTROS"/>
    <s v="2400 MATERIALES Y ARTICULOS DE CONSTRUCCION Y DE REPARACION"/>
    <x v="42"/>
    <n v="50000"/>
    <n v="50000"/>
    <n v="20000"/>
    <n v="0"/>
    <n v="-30000"/>
    <n v="2"/>
    <s v="24"/>
  </r>
  <r>
    <n v="845"/>
    <x v="7"/>
    <m/>
    <s v="COORDINACION GENERAL DE SERVICIOS MUNICIPALES"/>
    <s v="SERVICIOS MUNICIPALES"/>
    <s v="221 URBANIZACION"/>
    <s v="E PRESTACIÓN DE SERVICIOS PÚBLICOS"/>
    <s v="17 PLANEACIÓN Y PREVENCION"/>
    <m/>
    <m/>
    <m/>
    <s v="2000 MATERIALES Y SUMINISTROS"/>
    <s v="2400 MATERIALES Y ARTICULOS DE CONSTRUCCION Y DE REPARACION"/>
    <x v="43"/>
    <n v="20000"/>
    <n v="20000"/>
    <n v="20000"/>
    <n v="0"/>
    <n v="0"/>
    <n v="2"/>
    <s v="24"/>
  </r>
  <r>
    <n v="846"/>
    <x v="7"/>
    <m/>
    <s v="COORDINACION GENERAL DE SERVICIOS MUNICIPALES"/>
    <s v="SERVICIOS MUNICIPALES"/>
    <s v="221 URBANIZACION"/>
    <s v="E PRESTACIÓN DE SERVICIOS PÚBLICOS"/>
    <s v="17 PLANEACIÓN Y PREVENCION"/>
    <m/>
    <m/>
    <m/>
    <s v="2000 MATERIALES Y SUMINISTROS"/>
    <s v="2400 MATERIALES Y ARTICULOS DE CONSTRUCCION Y DE REPARACION"/>
    <x v="45"/>
    <n v="10000"/>
    <n v="10000"/>
    <n v="10000"/>
    <n v="0"/>
    <n v="0"/>
    <n v="2"/>
    <s v="24"/>
  </r>
  <r>
    <n v="847"/>
    <x v="7"/>
    <m/>
    <s v="COORDINACION GENERAL DE SERVICIOS MUNICIPALES"/>
    <s v="SERVICIOS MUNICIPALES"/>
    <s v="221 URBANIZACION"/>
    <s v="E PRESTACIÓN DE SERVICIOS PÚBLICOS"/>
    <s v="17 PLANEACIÓN Y PREVENCION"/>
    <m/>
    <m/>
    <m/>
    <s v="2000 MATERIALES Y SUMINISTROS"/>
    <s v="2400 MATERIALES Y ARTICULOS DE CONSTRUCCION Y DE REPARACION"/>
    <x v="3"/>
    <n v="10000"/>
    <n v="10000"/>
    <n v="10000"/>
    <n v="0"/>
    <n v="0"/>
    <n v="2"/>
    <s v="24"/>
  </r>
  <r>
    <n v="848"/>
    <x v="7"/>
    <m/>
    <s v="COORDINACION GENERAL DE SERVICIOS MUNICIPALES"/>
    <s v="SERVICIOS MUNICIPALES"/>
    <s v="221 URBANIZACION"/>
    <s v="E PRESTACIÓN DE SERVICIOS PÚBLICOS"/>
    <s v="17 PLANEACIÓN Y PREVENCION"/>
    <m/>
    <m/>
    <m/>
    <s v="2000 MATERIALES Y SUMINISTROS"/>
    <s v="2400 MATERIALES Y ARTICULOS DE CONSTRUCCION Y DE REPARACION"/>
    <x v="13"/>
    <n v="50000"/>
    <n v="50000"/>
    <n v="50000"/>
    <n v="0"/>
    <n v="0"/>
    <n v="2"/>
    <s v="24"/>
  </r>
  <r>
    <n v="849"/>
    <x v="7"/>
    <m/>
    <s v="COORDINACION GENERAL DE SERVICIOS MUNICIPALES"/>
    <s v="SERVICIOS MUNICIPALES"/>
    <s v="221 URBANIZACION"/>
    <s v="E PRESTACIÓN DE SERVICIOS PÚBLICOS"/>
    <s v="17 PLANEACIÓN Y PREVENCION"/>
    <m/>
    <m/>
    <m/>
    <s v="2000 MATERIALES Y SUMINISTROS"/>
    <s v="2400 MATERIALES Y ARTICULOS DE CONSTRUCCION Y DE REPARACION"/>
    <x v="14"/>
    <n v="20000"/>
    <n v="20000"/>
    <n v="20000"/>
    <n v="0"/>
    <n v="0"/>
    <n v="2"/>
    <s v="24"/>
  </r>
  <r>
    <n v="850"/>
    <x v="7"/>
    <m/>
    <s v="COORDINACION GENERAL DE SERVICIOS MUNICIPALES"/>
    <s v="SERVICIOS MUNICIPALES"/>
    <s v="221 URBANIZACION"/>
    <s v="E PRESTACIÓN DE SERVICIOS PÚBLICOS"/>
    <s v="17 PLANEACIÓN Y PREVENCION"/>
    <m/>
    <m/>
    <m/>
    <s v="2000 MATERIALES Y SUMINISTROS"/>
    <s v="2500 PRODUCTOS QUIMICOS, FARMACEUTICOS Y DE LABORATORIO"/>
    <x v="105"/>
    <n v="20000"/>
    <n v="20000"/>
    <n v="20000"/>
    <n v="0"/>
    <n v="0"/>
    <n v="2"/>
    <s v="25"/>
  </r>
  <r>
    <n v="851"/>
    <x v="7"/>
    <m/>
    <s v="COORDINACION GENERAL DE SERVICIOS MUNICIPALES"/>
    <s v="SERVICIOS MUNICIPALES"/>
    <s v="221 URBANIZACION"/>
    <s v="E PRESTACIÓN DE SERVICIOS PÚBLICOS"/>
    <s v="17 PLANEACIÓN Y PREVENCION"/>
    <m/>
    <m/>
    <m/>
    <s v="2000 MATERIALES Y SUMINISTROS"/>
    <s v="2500 PRODUCTOS QUIMICOS, FARMACEUTICOS Y DE LABORATORIO"/>
    <x v="46"/>
    <n v="5000"/>
    <n v="5000"/>
    <n v="5000"/>
    <n v="0"/>
    <n v="0"/>
    <n v="2"/>
    <s v="25"/>
  </r>
  <r>
    <n v="852"/>
    <x v="7"/>
    <m/>
    <s v="COORDINACION GENERAL DE SERVICIOS MUNICIPALES"/>
    <s v="SERVICIOS MUNICIPALES"/>
    <s v="221 URBANIZACION"/>
    <s v="E PRESTACIÓN DE SERVICIOS PÚBLICOS"/>
    <s v="17 PLANEACIÓN Y PREVENCION"/>
    <m/>
    <m/>
    <m/>
    <s v="2000 MATERIALES Y SUMINISTROS"/>
    <s v="2500 PRODUCTOS QUIMICOS, FARMACEUTICOS Y DE LABORATORIO"/>
    <x v="49"/>
    <n v="38000"/>
    <n v="38000"/>
    <n v="38000"/>
    <n v="0"/>
    <n v="0"/>
    <n v="2"/>
    <s v="25"/>
  </r>
  <r>
    <n v="853"/>
    <x v="7"/>
    <m/>
    <s v="COORDINACION GENERAL DE SERVICIOS MUNICIPALES"/>
    <s v="SERVICIOS MUNICIPALES"/>
    <s v="221 URBANIZACION"/>
    <s v="E PRESTACIÓN DE SERVICIOS PÚBLICOS"/>
    <s v="17 PLANEACIÓN Y PREVENCION"/>
    <m/>
    <m/>
    <m/>
    <s v="2000 MATERIALES Y SUMINISTROS"/>
    <s v="2500 PRODUCTOS QUIMICOS, FARMACEUTICOS Y DE LABORATORIO"/>
    <x v="85"/>
    <n v="5000"/>
    <n v="5000"/>
    <n v="5000"/>
    <n v="0"/>
    <n v="0"/>
    <n v="2"/>
    <s v="25"/>
  </r>
  <r>
    <n v="854"/>
    <x v="7"/>
    <m/>
    <s v="COORDINACION GENERAL DE SERVICIOS MUNICIPALES"/>
    <s v="SERVICIOS MUNICIPALES"/>
    <s v="221 URBANIZACION"/>
    <s v="E PRESTACIÓN DE SERVICIOS PÚBLICOS"/>
    <s v="17 PLANEACIÓN Y PREVENCION"/>
    <m/>
    <m/>
    <m/>
    <s v="2000 MATERIALES Y SUMINISTROS"/>
    <s v="2600 COMBUSTIBLES, LUBRICANTES Y ADITIVOS"/>
    <x v="50"/>
    <n v="300000"/>
    <n v="300000"/>
    <n v="240000"/>
    <n v="0"/>
    <n v="-60000"/>
    <n v="2"/>
    <s v="26"/>
  </r>
  <r>
    <n v="855"/>
    <x v="7"/>
    <m/>
    <s v="COORDINACION GENERAL DE SERVICIOS MUNICIPALES"/>
    <s v="SERVICIOS MUNICIPALES"/>
    <s v="221 URBANIZACION"/>
    <s v="E PRESTACIÓN DE SERVICIOS PÚBLICOS"/>
    <s v="17 PLANEACIÓN Y PREVENCION"/>
    <m/>
    <m/>
    <m/>
    <s v="2000 MATERIALES Y SUMINISTROS"/>
    <s v="2700 VESTUARIO, BLANCOS, PRENDAS DE PROTECCION Y ARTICULOS DEPORTIVOS"/>
    <x v="76"/>
    <n v="150000"/>
    <n v="150000"/>
    <n v="60000"/>
    <n v="0"/>
    <n v="-90000"/>
    <n v="2"/>
    <s v="27"/>
  </r>
  <r>
    <n v="856"/>
    <x v="7"/>
    <m/>
    <s v="COORDINACION GENERAL DE SERVICIOS MUNICIPALES"/>
    <s v="SERVICIOS MUNICIPALES"/>
    <s v="221 URBANIZACION"/>
    <s v="E PRESTACIÓN DE SERVICIOS PÚBLICOS"/>
    <s v="17 PLANEACIÓN Y PREVENCION"/>
    <m/>
    <m/>
    <m/>
    <s v="2000 MATERIALES Y SUMINISTROS"/>
    <s v="2700 VESTUARIO, BLANCOS, PRENDAS DE PROTECCION Y ARTICULOS DEPORTIVOS"/>
    <x v="51"/>
    <n v="150000"/>
    <n v="150000"/>
    <n v="90000"/>
    <n v="0"/>
    <n v="-60000"/>
    <n v="2"/>
    <s v="27"/>
  </r>
  <r>
    <n v="857"/>
    <x v="7"/>
    <m/>
    <s v="COORDINACION GENERAL DE SERVICIOS MUNICIPALES"/>
    <s v="SERVICIOS MUNICIPALES"/>
    <s v="221 URBANIZACION"/>
    <s v="E PRESTACIÓN DE SERVICIOS PÚBLICOS"/>
    <s v="17 PLANEACIÓN Y PREVENCION"/>
    <m/>
    <m/>
    <m/>
    <s v="2000 MATERIALES Y SUMINISTROS"/>
    <s v="2900 HERRAMIENTAS, REFACCIONES Y ACCESORIOS MENORES"/>
    <x v="54"/>
    <n v="100000"/>
    <n v="100000"/>
    <n v="50000"/>
    <n v="0"/>
    <n v="-50000"/>
    <n v="2"/>
    <s v="29"/>
  </r>
  <r>
    <n v="858"/>
    <x v="7"/>
    <m/>
    <s v="COORDINACION GENERAL DE SERVICIOS MUNICIPALES"/>
    <s v="SERVICIOS MUNICIPALES"/>
    <s v="221 URBANIZACION"/>
    <s v="E PRESTACIÓN DE SERVICIOS PÚBLICOS"/>
    <s v="17 PLANEACIÓN Y PREVENCION"/>
    <m/>
    <m/>
    <m/>
    <s v="2000 MATERIALES Y SUMINISTROS"/>
    <s v="2900 HERRAMIENTAS, REFACCIONES Y ACCESORIOS MENORES"/>
    <x v="4"/>
    <n v="100000"/>
    <n v="100000"/>
    <n v="20000"/>
    <n v="0"/>
    <n v="-80000"/>
    <n v="2"/>
    <s v="29"/>
  </r>
  <r>
    <n v="859"/>
    <x v="7"/>
    <m/>
    <s v="COORDINACION GENERAL DE SERVICIOS MUNICIPALES"/>
    <s v="SERVICIOS MUNICIPALES"/>
    <s v="221 URBANIZACION"/>
    <s v="E PRESTACIÓN DE SERVICIOS PÚBLICOS"/>
    <s v="17 PLANEACIÓN Y PREVENCION"/>
    <m/>
    <m/>
    <m/>
    <s v="2000 MATERIALES Y SUMINISTROS"/>
    <s v="2900 HERRAMIENTAS, REFACCIONES Y ACCESORIOS MENORES"/>
    <x v="7"/>
    <n v="1466000"/>
    <n v="1466000"/>
    <n v="146600"/>
    <n v="0"/>
    <n v="-1319400"/>
    <n v="2"/>
    <s v="29"/>
  </r>
  <r>
    <n v="860"/>
    <x v="7"/>
    <m/>
    <s v="COORDINACION GENERAL DE SERVICIOS MUNICIPALES"/>
    <s v="SERVICIOS MUNICIPALES"/>
    <s v="221 URBANIZACION"/>
    <s v="E PRESTACIÓN DE SERVICIOS PÚBLICOS"/>
    <s v="17 PLANEACIÓN Y PREVENCION"/>
    <m/>
    <m/>
    <m/>
    <s v="2000 MATERIALES Y SUMINISTROS"/>
    <s v="2900 HERRAMIENTAS, REFACCIONES Y ACCESORIOS MENORES"/>
    <x v="55"/>
    <n v="200000"/>
    <n v="200000"/>
    <n v="160000"/>
    <n v="0"/>
    <n v="-40000"/>
    <n v="2"/>
    <s v="29"/>
  </r>
  <r>
    <n v="861"/>
    <x v="7"/>
    <m/>
    <s v="COORDINACION GENERAL DE SERVICIOS MUNICIPALES"/>
    <s v="SERVICIOS MUNICIPALES"/>
    <s v="221 URBANIZACION"/>
    <s v="E PRESTACIÓN DE SERVICIOS PÚBLICOS"/>
    <s v="17 PLANEACIÓN Y PREVENCION"/>
    <m/>
    <m/>
    <m/>
    <s v="3000 SERVICIOS GENERALES"/>
    <s v="3200 SERVICIOS DE ARRENDAMIENTO"/>
    <x v="17"/>
    <n v="500000"/>
    <n v="500000"/>
    <n v="0"/>
    <n v="0"/>
    <n v="-500000"/>
    <n v="3"/>
    <s v="32"/>
  </r>
  <r>
    <n v="862"/>
    <x v="7"/>
    <m/>
    <s v="COORDINACION GENERAL DE SERVICIOS MUNICIPALES"/>
    <s v="SERVICIOS MUNICIPALES"/>
    <s v="221 URBANIZACION"/>
    <s v="E PRESTACIÓN DE SERVICIOS PÚBLICOS"/>
    <s v="17 PLANEACIÓN Y PREVENCION"/>
    <m/>
    <m/>
    <m/>
    <s v="3000 SERVICIOS GENERALES"/>
    <s v="3300 SERVICIOS PROFESIONALES, CIENTIFICOS, TECNICOS Y OTROS SERVICIOS"/>
    <x v="58"/>
    <n v="200000"/>
    <n v="200000"/>
    <n v="100000"/>
    <n v="0"/>
    <n v="-100000"/>
    <n v="3"/>
    <s v="33"/>
  </r>
  <r>
    <n v="863"/>
    <x v="7"/>
    <m/>
    <s v="COORDINACION GENERAL DE SERVICIOS MUNICIPALES"/>
    <s v="SERVICIOS MUNICIPALES"/>
    <s v="221 URBANIZACION"/>
    <s v="E PRESTACIÓN DE SERVICIOS PÚBLICOS"/>
    <s v="17 PLANEACIÓN Y PREVENCION"/>
    <m/>
    <m/>
    <m/>
    <s v="3000 SERVICIOS GENERALES"/>
    <s v="3300 SERVICIOS PROFESIONALES, CIENTIFICOS, TECNICOS Y OTROS SERVICIOS"/>
    <x v="23"/>
    <n v="100000"/>
    <n v="100000"/>
    <n v="100000"/>
    <n v="0"/>
    <n v="0"/>
    <n v="3"/>
    <s v="33"/>
  </r>
  <r>
    <n v="864"/>
    <x v="7"/>
    <m/>
    <s v="COORDINACION GENERAL DE SERVICIOS MUNICIPALES"/>
    <s v="SERVICIOS MUNICIPALES"/>
    <s v="221 URBANIZACION"/>
    <s v="E PRESTACIÓN DE SERVICIOS PÚBLICOS"/>
    <s v="17 PLANEACIÓN Y PREVENCION"/>
    <m/>
    <m/>
    <m/>
    <s v="3000 SERVICIOS GENERALES"/>
    <s v="3300 SERVICIOS PROFESIONALES, CIENTIFICOS, TECNICOS Y OTROS SERVICIOS"/>
    <x v="24"/>
    <n v="3000000"/>
    <n v="3000000"/>
    <n v="0"/>
    <n v="0"/>
    <n v="-3000000"/>
    <n v="3"/>
    <s v="33"/>
  </r>
  <r>
    <n v="865"/>
    <x v="7"/>
    <m/>
    <s v="COORDINACION GENERAL DE SERVICIOS MUNICIPALES"/>
    <s v="SERVICIOS MUNICIPALES"/>
    <s v="221 URBANIZACION"/>
    <s v="E PRESTACIÓN DE SERVICIOS PÚBLICOS"/>
    <s v="17 PLANEACIÓN Y PREVENCION"/>
    <m/>
    <m/>
    <m/>
    <s v="3000 SERVICIOS GENERALES"/>
    <s v="3500 SERVICIOS DE INSTALACION, REPARACION, MANTENIMIENTO Y CONSERVACION"/>
    <x v="32"/>
    <n v="250000"/>
    <n v="250000"/>
    <n v="0"/>
    <n v="0"/>
    <n v="-250000"/>
    <n v="3"/>
    <s v="35"/>
  </r>
  <r>
    <n v="866"/>
    <x v="7"/>
    <m/>
    <s v="COORDINACION GENERAL DE SERVICIOS MUNICIPALES"/>
    <s v="SERVICIOS MUNICIPALES"/>
    <s v="221 URBANIZACION"/>
    <s v="E PRESTACIÓN DE SERVICIOS PÚBLICOS"/>
    <s v="17 PLANEACIÓN Y PREVENCION"/>
    <m/>
    <m/>
    <m/>
    <s v="3000 SERVICIOS GENERALES"/>
    <s v="3500 SERVICIOS DE INSTALACION, REPARACION, MANTENIMIENTO Y CONSERVACION"/>
    <x v="60"/>
    <n v="15000"/>
    <n v="15000"/>
    <n v="0"/>
    <n v="0"/>
    <n v="-15000"/>
    <n v="3"/>
    <s v="35"/>
  </r>
  <r>
    <n v="867"/>
    <x v="7"/>
    <m/>
    <s v="COORDINACION GENERAL DE SERVICIOS MUNICIPALES"/>
    <s v="SERVICIOS MUNICIPALES"/>
    <s v="221 URBANIZACION"/>
    <s v="E PRESTACIÓN DE SERVICIOS PÚBLICOS"/>
    <s v="17 PLANEACIÓN Y PREVENCION"/>
    <m/>
    <m/>
    <m/>
    <s v="3000 SERVICIOS GENERALES"/>
    <s v="3500 SERVICIOS DE INSTALACION, REPARACION, MANTENIMIENTO Y CONSERVACION"/>
    <x v="61"/>
    <n v="800000"/>
    <n v="0"/>
    <n v="0"/>
    <n v="-800000"/>
    <n v="-800000"/>
    <n v="3"/>
    <s v="35"/>
  </r>
  <r>
    <n v="868"/>
    <x v="7"/>
    <m/>
    <s v="COORDINACION GENERAL DE SERVICIOS MUNICIPALES"/>
    <s v="SERVICIOS MUNICIPALES"/>
    <s v="221 URBANIZACION"/>
    <s v="E PRESTACIÓN DE SERVICIOS PÚBLICOS"/>
    <s v="17 PLANEACIÓN Y PREVENCION"/>
    <m/>
    <m/>
    <m/>
    <s v="3000 SERVICIOS GENERALES"/>
    <s v="3500 SERVICIOS DE INSTALACION, REPARACION, MANTENIMIENTO Y CONSERVACION"/>
    <x v="99"/>
    <n v="750000"/>
    <n v="750000"/>
    <n v="750000"/>
    <n v="0"/>
    <n v="0"/>
    <n v="3"/>
    <s v="35"/>
  </r>
  <r>
    <n v="869"/>
    <x v="7"/>
    <m/>
    <s v="COORDINACION GENERAL DE SERVICIOS MUNICIPALES"/>
    <s v="SERVICIOS MUNICIPALES"/>
    <s v="221 URBANIZACION"/>
    <s v="E PRESTACIÓN DE SERVICIOS PÚBLICOS"/>
    <s v="17 PLANEACIÓN Y PREVENCION"/>
    <m/>
    <m/>
    <m/>
    <s v="3000 SERVICIOS GENERALES"/>
    <s v="3800 SERVICIOS OFICIALES"/>
    <x v="22"/>
    <n v="400000"/>
    <n v="400000"/>
    <n v="400000"/>
    <n v="0"/>
    <n v="0"/>
    <n v="3"/>
    <s v="38"/>
  </r>
  <r>
    <n v="780"/>
    <x v="7"/>
    <m/>
    <s v="DIRECCION DE SOCIALIZACION Y PROYECTOS"/>
    <s v="PROYECTOS"/>
    <s v="226 SERVICIOS COMUNALES"/>
    <s v="E PRESTACIÓN DE SERVICIOS PÚBLICOS"/>
    <s v="18 SERVICIOS PÚBLICOS DE EXCELENCIA."/>
    <m/>
    <m/>
    <m/>
    <s v="2000 MATERIALES Y SUMINISTROS"/>
    <s v="2100 MATERIALES DE ADMINISTRACION, EMISION DE DOCUMENTOS Y ARTICULOS OFICIALES"/>
    <x v="34"/>
    <n v="20000"/>
    <n v="20000"/>
    <n v="20000"/>
    <n v="0"/>
    <n v="0"/>
    <n v="2"/>
    <s v="21"/>
  </r>
  <r>
    <n v="781"/>
    <x v="7"/>
    <m/>
    <s v="DIRECCION DE SOCIALIZACION Y PROYECTOS"/>
    <s v="PROYECTOS"/>
    <s v="226 SERVICIOS COMUNALES"/>
    <s v="E PRESTACIÓN DE SERVICIOS PÚBLICOS"/>
    <s v="18 SERVICIOS PÚBLICOS DE EXCELENCIA."/>
    <m/>
    <m/>
    <m/>
    <s v="2000 MATERIALES Y SUMINISTROS"/>
    <s v="2100 MATERIALES DE ADMINISTRACION, EMISION DE DOCUMENTOS Y ARTICULOS OFICIALES"/>
    <x v="11"/>
    <n v="100000"/>
    <n v="100000"/>
    <n v="30000"/>
    <n v="0"/>
    <n v="-70000"/>
    <n v="2"/>
    <s v="21"/>
  </r>
  <r>
    <n v="782"/>
    <x v="7"/>
    <m/>
    <s v="DIRECCION DE SOCIALIZACION Y PROYECTOS"/>
    <s v="PROYECTOS"/>
    <s v="226 SERVICIOS COMUNALES"/>
    <s v="E PRESTACIÓN DE SERVICIOS PÚBLICOS"/>
    <s v="18 SERVICIOS PÚBLICOS DE EXCELENCIA."/>
    <m/>
    <m/>
    <m/>
    <s v="2000 MATERIALES Y SUMINISTROS"/>
    <s v="2600 COMBUSTIBLES, LUBRICANTES Y ADITIVOS"/>
    <x v="50"/>
    <n v="96000"/>
    <n v="96000"/>
    <n v="76800"/>
    <n v="0"/>
    <n v="-19200"/>
    <n v="2"/>
    <s v="26"/>
  </r>
  <r>
    <n v="783"/>
    <x v="7"/>
    <m/>
    <s v="DIRECCION DE SOCIALIZACION Y PROYECTOS"/>
    <s v="PROYECTOS"/>
    <s v="226 SERVICIOS COMUNALES"/>
    <s v="E PRESTACIÓN DE SERVICIOS PÚBLICOS"/>
    <s v="18 SERVICIOS PÚBLICOS DE EXCELENCIA."/>
    <m/>
    <m/>
    <m/>
    <s v="2000 MATERIALES Y SUMINISTROS"/>
    <s v="2700 VESTUARIO, BLANCOS, PRENDAS DE PROTECCION Y ARTICULOS DEPORTIVOS"/>
    <x v="76"/>
    <n v="121800"/>
    <n v="121800"/>
    <n v="48720"/>
    <n v="0"/>
    <n v="-73080"/>
    <n v="2"/>
    <s v="27"/>
  </r>
  <r>
    <n v="784"/>
    <x v="7"/>
    <m/>
    <s v="DIRECCION DE SOCIALIZACION Y PROYECTOS"/>
    <s v="PROYECTOS"/>
    <s v="226 SERVICIOS COMUNALES"/>
    <s v="E PRESTACIÓN DE SERVICIOS PÚBLICOS"/>
    <s v="18 SERVICIOS PÚBLICOS DE EXCELENCIA."/>
    <m/>
    <m/>
    <m/>
    <s v="2000 MATERIALES Y SUMINISTROS"/>
    <s v="2900 HERRAMIENTAS, REFACCIONES Y ACCESORIOS MENORES"/>
    <x v="7"/>
    <n v="243600"/>
    <n v="243600"/>
    <n v="24360"/>
    <n v="0"/>
    <n v="-219240"/>
    <n v="2"/>
    <s v="29"/>
  </r>
  <r>
    <n v="785"/>
    <x v="7"/>
    <m/>
    <s v="DIRECCION DE SOCIALIZACION Y PROYECTOS"/>
    <s v="PROYECTOS"/>
    <s v="226 SERVICIOS COMUNALES"/>
    <s v="E PRESTACIÓN DE SERVICIOS PÚBLICOS"/>
    <s v="18 SERVICIOS PÚBLICOS DE EXCELENCIA."/>
    <m/>
    <m/>
    <m/>
    <s v="3000 SERVICIOS GENERALES"/>
    <s v="3300 SERVICIOS PROFESIONALES, CIENTIFICOS, TECNICOS Y OTROS SERVICIOS"/>
    <x v="23"/>
    <n v="7500000"/>
    <n v="7500000"/>
    <n v="0"/>
    <n v="0"/>
    <n v="-7500000"/>
    <n v="3"/>
    <s v="33"/>
  </r>
  <r>
    <n v="786"/>
    <x v="7"/>
    <m/>
    <s v="DIRECCION DE SOCIALIZACION Y PROYECTOS"/>
    <s v="PROYECTOS"/>
    <s v="226 SERVICIOS COMUNALES"/>
    <s v="E PRESTACIÓN DE SERVICIOS PÚBLICOS"/>
    <s v="18 SERVICIOS PÚBLICOS DE EXCELENCIA."/>
    <m/>
    <m/>
    <m/>
    <s v="3000 SERVICIOS GENERALES"/>
    <s v="3500 SERVICIOS DE INSTALACION, REPARACION, MANTENIMIENTO Y CONSERVACION"/>
    <x v="61"/>
    <n v="20000"/>
    <n v="0"/>
    <n v="0"/>
    <n v="-20000"/>
    <n v="-20000"/>
    <n v="3"/>
    <s v="35"/>
  </r>
  <r>
    <n v="787"/>
    <x v="7"/>
    <m/>
    <s v="DIRECCION DE SOCIALIZACION Y PROYECTOS"/>
    <s v="PROYECTOS"/>
    <s v="226 SERVICIOS COMUNALES"/>
    <s v="E PRESTACIÓN DE SERVICIOS PÚBLICOS"/>
    <s v="18 SERVICIOS PÚBLICOS DE EXCELENCIA."/>
    <m/>
    <m/>
    <m/>
    <s v="3000 SERVICIOS GENERALES"/>
    <s v="3600 SERVICIOS DE COMUNICACION SOCIAL Y PUBLICIDAD"/>
    <x v="25"/>
    <n v="500000"/>
    <n v="0"/>
    <n v="0"/>
    <n v="-500000"/>
    <n v="-500000"/>
    <n v="3"/>
    <s v="36"/>
  </r>
  <r>
    <n v="788"/>
    <x v="7"/>
    <m/>
    <s v="DIRECCION DE SOCIALIZACION Y PROYECTOS"/>
    <s v="PROYECTOS"/>
    <s v="226 SERVICIOS COMUNALES"/>
    <s v="E PRESTACIÓN DE SERVICIOS PÚBLICOS"/>
    <s v="18 SERVICIOS PÚBLICOS DE EXCELENCIA."/>
    <m/>
    <m/>
    <m/>
    <s v="3000 SERVICIOS GENERALES"/>
    <s v="3600 SERVICIOS DE COMUNICACION SOCIAL Y PUBLICIDAD"/>
    <x v="28"/>
    <n v="1000000"/>
    <n v="0"/>
    <n v="0"/>
    <n v="-1000000"/>
    <n v="-1000000"/>
    <n v="3"/>
    <s v="36"/>
  </r>
  <r>
    <n v="789"/>
    <x v="7"/>
    <m/>
    <s v="DIRECCION DE SOCIALIZACION Y PROYECTOS"/>
    <s v="PROYECTOS"/>
    <s v="226 SERVICIOS COMUNALES"/>
    <s v="E PRESTACIÓN DE SERVICIOS PÚBLICOS"/>
    <s v="18 SERVICIOS PÚBLICOS DE EXCELENCIA."/>
    <m/>
    <m/>
    <m/>
    <s v="3000 SERVICIOS GENERALES"/>
    <s v="3600 SERVICIOS DE COMUNICACION SOCIAL Y PUBLICIDAD"/>
    <x v="29"/>
    <n v="200000"/>
    <n v="0"/>
    <n v="0"/>
    <n v="-200000"/>
    <n v="-200000"/>
    <n v="3"/>
    <s v="36"/>
  </r>
  <r>
    <n v="790"/>
    <x v="7"/>
    <m/>
    <s v="DIRECCION DE SOCIALIZACION Y PROYECTOS"/>
    <s v="PROYECTOS"/>
    <s v="226 SERVICIOS COMUNALES"/>
    <s v="E PRESTACIÓN DE SERVICIOS PÚBLICOS"/>
    <s v="18 SERVICIOS PÚBLICOS DE EXCELENCIA."/>
    <m/>
    <m/>
    <m/>
    <s v="5000 BIENES MUEBLES, INMUEBLES E INTANGIBLES"/>
    <s v="5100 MOBILIARIO Y EQUIPO DE ADMINISTRACION"/>
    <x v="33"/>
    <n v="121993"/>
    <n v="121993"/>
    <n v="0"/>
    <n v="0"/>
    <n v="-121993"/>
    <n v="5"/>
    <s v="51"/>
  </r>
  <r>
    <n v="144"/>
    <x v="8"/>
    <m/>
    <s v="DIRECCION DE INNOVACION GUBERNAMENTAL"/>
    <s v="INNOVACIÓN"/>
    <s v="134 FUNCION PUBLICA"/>
    <s v="O APOYO A LA FUNCIÓN PÚBLICA Y AL MEJORAMIENTO DE LA GESTIÓN"/>
    <s v="19 TECNOLOGIAS DE LA INFORMACION Y LA COMUNICACIÓN."/>
    <m/>
    <m/>
    <s v="Estación de trabajo digital para soldar y desoldar "/>
    <s v="2000 MATERIALES Y SUMINISTROS"/>
    <s v="2900 HERRAMIENTAS, REFACCIONES Y ACCESORIOS MENORES"/>
    <x v="6"/>
    <n v="37500"/>
    <n v="37500"/>
    <n v="1875"/>
    <n v="0"/>
    <n v="-35625"/>
    <n v="2"/>
    <s v="29"/>
  </r>
  <r>
    <n v="145"/>
    <x v="8"/>
    <m/>
    <s v="DIRECCION DE INNOVACION GUBERNAMENTAL"/>
    <s v="INNOVACIÓN"/>
    <s v="134 FUNCION PUBLICA"/>
    <s v="O APOYO A LA FUNCIÓN PÚBLICA Y AL MEJORAMIENTO DE LA GESTIÓN"/>
    <s v="19 TECNOLOGIAS DE LA INFORMACION Y LA COMUNICACIÓN."/>
    <m/>
    <m/>
    <s v="Maletín de herramientas para sitio. "/>
    <s v="2000 MATERIALES Y SUMINISTROS"/>
    <s v="2900 HERRAMIENTAS, REFACCIONES Y ACCESORIOS MENORES"/>
    <x v="6"/>
    <n v="36000"/>
    <n v="36000"/>
    <n v="1800"/>
    <n v="0"/>
    <n v="-34200"/>
    <n v="2"/>
    <s v="29"/>
  </r>
  <r>
    <n v="146"/>
    <x v="8"/>
    <m/>
    <s v="DIRECCION DE INNOVACION GUBERNAMENTAL"/>
    <s v="INNOVACIÓN"/>
    <s v="134 FUNCION PUBLICA"/>
    <s v="O APOYO A LA FUNCIÓN PÚBLICA Y AL MEJORAMIENTO DE LA GESTIÓN"/>
    <s v="19 TECNOLOGIAS DE LA INFORMACION Y LA COMUNICACIÓN."/>
    <m/>
    <m/>
    <s v="Kit de rollos de soldadura de 60% sn y torres."/>
    <s v="2000 MATERIALES Y SUMINISTROS"/>
    <s v="2900 HERRAMIENTAS, REFACCIONES Y ACCESORIOS MENORES"/>
    <x v="6"/>
    <n v="1060"/>
    <n v="1060"/>
    <n v="1060"/>
    <n v="0"/>
    <n v="0"/>
    <n v="2"/>
    <s v="29"/>
  </r>
  <r>
    <n v="147"/>
    <x v="8"/>
    <m/>
    <s v="DIRECCION DE INNOVACION GUBERNAMENTAL"/>
    <s v="INNOVACIÓN"/>
    <s v="134 FUNCION PUBLICA"/>
    <s v="O APOYO A LA FUNCIÓN PÚBLICA Y AL MEJORAMIENTO DE LA GESTIÓN"/>
    <s v="19 TECNOLOGIAS DE LA INFORMACION Y LA COMUNICACIÓN."/>
    <m/>
    <m/>
    <s v="Kit de herramientas pata laboratorio de radios."/>
    <s v="2000 MATERIALES Y SUMINISTROS"/>
    <s v="2900 HERRAMIENTAS, REFACCIONES Y ACCESORIOS MENORES"/>
    <x v="6"/>
    <n v="24900"/>
    <n v="24900"/>
    <n v="1245"/>
    <n v="0"/>
    <n v="-23655"/>
    <n v="2"/>
    <s v="29"/>
  </r>
  <r>
    <n v="148"/>
    <x v="8"/>
    <m/>
    <s v="DIRECCION DE INNOVACION GUBERNAMENTAL"/>
    <s v="INNOVACIÓN"/>
    <s v="134 FUNCION PUBLICA"/>
    <s v="O APOYO A LA FUNCIÓN PÚBLICA Y AL MEJORAMIENTO DE LA GESTIÓN"/>
    <s v="19 TECNOLOGIAS DE LA INFORMACION Y LA COMUNICACIÓN."/>
    <m/>
    <m/>
    <s v="Sacabocado para montaje de antena."/>
    <s v="2000 MATERIALES Y SUMINISTROS"/>
    <s v="2900 HERRAMIENTAS, REFACCIONES Y ACCESORIOS MENORES"/>
    <x v="6"/>
    <n v="5220"/>
    <n v="5220"/>
    <n v="5220"/>
    <n v="0"/>
    <n v="0"/>
    <n v="2"/>
    <s v="29"/>
  </r>
  <r>
    <n v="149"/>
    <x v="8"/>
    <m/>
    <s v="DIRECCION DE INNOVACION GUBERNAMENTAL"/>
    <s v="INNOVACIÓN"/>
    <s v="134 FUNCION PUBLICA"/>
    <s v="O APOYO A LA FUNCIÓN PÚBLICA Y AL MEJORAMIENTO DE LA GESTIÓN"/>
    <s v="19 TECNOLOGIAS DE LA INFORMACION Y LA COMUNICACIÓN."/>
    <m/>
    <m/>
    <s v="Repuesto de segueta sacabocado."/>
    <s v="2000 MATERIALES Y SUMINISTROS"/>
    <s v="2900 HERRAMIENTAS, REFACCIONES Y ACCESORIOS MENORES"/>
    <x v="6"/>
    <n v="2960"/>
    <n v="2960"/>
    <n v="2960"/>
    <n v="0"/>
    <n v="0"/>
    <n v="2"/>
    <s v="29"/>
  </r>
  <r>
    <n v="150"/>
    <x v="8"/>
    <m/>
    <s v="DIRECCION DE INNOVACION GUBERNAMENTAL"/>
    <s v="INNOVACIÓN"/>
    <s v="134 FUNCION PUBLICA"/>
    <s v="O APOYO A LA FUNCIÓN PÚBLICA Y AL MEJORAMIENTO DE LA GESTIÓN"/>
    <s v="19 TECNOLOGIAS DE LA INFORMACION Y LA COMUNICACIÓN."/>
    <m/>
    <m/>
    <s v="Lámpara de led en correa frontal con lente de aumento."/>
    <s v="2000 MATERIALES Y SUMINISTROS"/>
    <s v="2900 HERRAMIENTAS, REFACCIONES Y ACCESORIOS MENORES"/>
    <x v="6"/>
    <n v="700"/>
    <n v="700"/>
    <n v="700"/>
    <n v="0"/>
    <n v="0"/>
    <n v="2"/>
    <s v="29"/>
  </r>
  <r>
    <n v="151"/>
    <x v="8"/>
    <m/>
    <s v="DIRECCION DE INNOVACION GUBERNAMENTAL"/>
    <s v="INNOVACIÓN"/>
    <s v="134 FUNCION PUBLICA"/>
    <s v="O APOYO A LA FUNCIÓN PÚBLICA Y AL MEJORAMIENTO DE LA GESTIÓN"/>
    <s v="19 TECNOLOGIAS DE LA INFORMACION Y LA COMUNICACIÓN."/>
    <m/>
    <m/>
    <s v="Banco de baterías para reemplazo de los equipos ubicados en el sitio de cerro alto, cerro del tequila y cerro del 4"/>
    <s v="2000 MATERIALES Y SUMINISTROS"/>
    <s v="2900 HERRAMIENTAS, REFACCIONES Y ACCESORIOS MENORES"/>
    <x v="6"/>
    <n v="129500"/>
    <n v="129500"/>
    <n v="6475"/>
    <n v="0"/>
    <n v="-123025"/>
    <n v="2"/>
    <s v="29"/>
  </r>
  <r>
    <n v="152"/>
    <x v="8"/>
    <m/>
    <s v="DIRECCION DE INNOVACION GUBERNAMENTAL"/>
    <s v="INNOVACIÓN"/>
    <s v="134 FUNCION PUBLICA"/>
    <s v="O APOYO A LA FUNCIÓN PÚBLICA Y AL MEJORAMIENTO DE LA GESTIÓN"/>
    <s v="19 TECNOLOGIAS DE LA INFORMACION Y LA COMUNICACIÓN."/>
    <m/>
    <m/>
    <s v="Equipo laboratorio, analizador de espectro en sistemas de radios digitales."/>
    <s v="2000 MATERIALES Y SUMINISTROS"/>
    <s v="2900 HERRAMIENTAS, REFACCIONES Y ACCESORIOS MENORES"/>
    <x v="6"/>
    <n v="541500"/>
    <n v="541500"/>
    <n v="27075"/>
    <n v="0"/>
    <n v="-514425"/>
    <n v="2"/>
    <s v="29"/>
  </r>
  <r>
    <n v="153"/>
    <x v="8"/>
    <m/>
    <s v="DIRECCION DE INNOVACION GUBERNAMENTAL"/>
    <s v="INNOVACIÓN"/>
    <s v="134 FUNCION PUBLICA"/>
    <s v="O APOYO A LA FUNCIÓN PÚBLICA Y AL MEJORAMIENTO DE LA GESTIÓN"/>
    <s v="19 TECNOLOGIAS DE LA INFORMACION Y LA COMUNICACIÓN."/>
    <m/>
    <m/>
    <s v="Batería para taladro"/>
    <s v="2000 MATERIALES Y SUMINISTROS"/>
    <s v="2900 HERRAMIENTAS, REFACCIONES Y ACCESORIOS MENORES"/>
    <x v="6"/>
    <n v="2800"/>
    <n v="2800"/>
    <n v="2800"/>
    <n v="0"/>
    <n v="0"/>
    <n v="2"/>
    <s v="29"/>
  </r>
  <r>
    <n v="154"/>
    <x v="8"/>
    <m/>
    <s v="DIRECCION DE INNOVACION GUBERNAMENTAL"/>
    <s v="INNOVACIÓN"/>
    <s v="134 FUNCION PUBLICA"/>
    <s v="O APOYO A LA FUNCIÓN PÚBLICA Y AL MEJORAMIENTO DE LA GESTIÓN"/>
    <s v="19 TECNOLOGIAS DE LA INFORMACION Y LA COMUNICACIÓN."/>
    <m/>
    <m/>
    <s v="1 Equipo repetidor digital, para instalación en el Cerro Alto "/>
    <s v="5000 BIENES MUEBLES, INMUEBLES E INTANGIBLES"/>
    <s v="5600 MAQUINARIA, OTROS EQUIPOS Y HERRAMIENTAS"/>
    <x v="110"/>
    <n v="216371"/>
    <n v="216371"/>
    <n v="0"/>
    <n v="0"/>
    <n v="-216371"/>
    <n v="5"/>
    <s v="56"/>
  </r>
  <r>
    <n v="155"/>
    <x v="8"/>
    <m/>
    <s v="DIRECCION DE INNOVACION GUBERNAMENTAL"/>
    <s v="INNOVACIÓN"/>
    <s v="134 FUNCION PUBLICA"/>
    <s v="O APOYO A LA FUNCIÓN PÚBLICA Y AL MEJORAMIENTO DE LA GESTIÓN"/>
    <s v="19 TECNOLOGIAS DE LA INFORMACION Y LA COMUNICACIÓN."/>
    <m/>
    <m/>
    <s v="90 Radios portátiles digitales sin localizador satelital "/>
    <s v="5000 BIENES MUEBLES, INMUEBLES E INTANGIBLES"/>
    <s v="5600 MAQUINARIA, OTROS EQUIPOS Y HERRAMIENTAS"/>
    <x v="110"/>
    <n v="991666.67"/>
    <n v="991666.67"/>
    <n v="0"/>
    <n v="0"/>
    <n v="-991666.67"/>
    <n v="5"/>
    <s v="56"/>
  </r>
  <r>
    <n v="156"/>
    <x v="8"/>
    <m/>
    <s v="DIRECCION DE INNOVACION GUBERNAMENTAL"/>
    <s v="INNOVACIÓN"/>
    <s v="134 FUNCION PUBLICA"/>
    <s v="O APOYO A LA FUNCIÓN PÚBLICA Y AL MEJORAMIENTO DE LA GESTIÓN"/>
    <s v="19 TECNOLOGIAS DE LA INFORMACION Y LA COMUNICACIÓN."/>
    <m/>
    <m/>
    <s v="18 Radios portátiles ejecutivos con localizador satelital"/>
    <s v="5000 BIENES MUEBLES, INMUEBLES E INTANGIBLES"/>
    <s v="5600 MAQUINARIA, OTROS EQUIPOS Y HERRAMIENTAS"/>
    <x v="110"/>
    <n v="666666.67000000004"/>
    <n v="666666.67000000004"/>
    <n v="0"/>
    <n v="0"/>
    <n v="-666666.67000000004"/>
    <n v="5"/>
    <s v="56"/>
  </r>
  <r>
    <n v="157"/>
    <x v="8"/>
    <m/>
    <s v="DIRECCION DE INNOVACION GUBERNAMENTAL"/>
    <s v="INNOVACIÓN"/>
    <s v="134 FUNCION PUBLICA"/>
    <s v="O APOYO A LA FUNCIÓN PÚBLICA Y AL MEJORAMIENTO DE LA GESTIÓN"/>
    <s v="19 TECNOLOGIAS DE LA INFORMACION Y LA COMUNICACIÓN."/>
    <m/>
    <m/>
    <s v="12 Radios móviles digitales  con localizador satelital."/>
    <s v="5000 BIENES MUEBLES, INMUEBLES E INTANGIBLES"/>
    <s v="5600 MAQUINARIA, OTROS EQUIPOS Y HERRAMIENTAS"/>
    <x v="110"/>
    <n v="366666.67"/>
    <n v="366666.67"/>
    <n v="0"/>
    <n v="0"/>
    <n v="-366666.67"/>
    <n v="5"/>
    <s v="56"/>
  </r>
  <r>
    <n v="158"/>
    <x v="8"/>
    <m/>
    <s v="DIRECCION DE INNOVACION GUBERNAMENTAL"/>
    <s v="INNOVACIÓN"/>
    <s v="134 FUNCION PUBLICA"/>
    <s v="O APOYO A LA FUNCIÓN PÚBLICA Y AL MEJORAMIENTO DE LA GESTIÓN"/>
    <s v="19 TECNOLOGIAS DE LA INFORMACION Y LA COMUNICACIÓN."/>
    <m/>
    <m/>
    <s v="23 Radios móviles digitales sin localizador satelital "/>
    <s v="5000 BIENES MUEBLES, INMUEBLES E INTANGIBLES"/>
    <s v="5600 MAQUINARIA, OTROS EQUIPOS Y HERRAMIENTAS"/>
    <x v="110"/>
    <n v="426666.67"/>
    <n v="426666.67"/>
    <n v="0"/>
    <n v="0"/>
    <n v="-426666.67"/>
    <n v="5"/>
    <s v="56"/>
  </r>
  <r>
    <n v="159"/>
    <x v="8"/>
    <m/>
    <s v="DIRECCION DE INNOVACION GUBERNAMENTAL"/>
    <s v="INNOVACIÓN"/>
    <s v="134 FUNCION PUBLICA"/>
    <s v="O APOYO A LA FUNCIÓN PÚBLICA Y AL MEJORAMIENTO DE LA GESTIÓN"/>
    <s v="19 TECNOLOGIAS DE LA INFORMACION Y LA COMUNICACIÓN."/>
    <m/>
    <m/>
    <s v="5 Radios bases digitales."/>
    <s v="5000 BIENES MUEBLES, INMUEBLES E INTANGIBLES"/>
    <s v="5600 MAQUINARIA, OTROS EQUIPOS Y HERRAMIENTAS"/>
    <x v="110"/>
    <n v="166666.67000000001"/>
    <n v="166666.67000000001"/>
    <n v="0"/>
    <n v="0"/>
    <n v="-166666.67000000001"/>
    <n v="5"/>
    <s v="56"/>
  </r>
  <r>
    <n v="160"/>
    <x v="8"/>
    <m/>
    <s v="DIRECCION DE INNOVACION GUBERNAMENTAL"/>
    <s v="INNOVACIÓN"/>
    <s v="134 FUNCION PUBLICA"/>
    <s v="O APOYO A LA FUNCIÓN PÚBLICA Y AL MEJORAMIENTO DE LA GESTIÓN"/>
    <s v="19 TECNOLOGIAS DE LA INFORMACION Y LA COMUNICACIÓN."/>
    <m/>
    <m/>
    <s v="Equipo de cómputo, sistema de monitoreo GPS."/>
    <s v="5000 BIENES MUEBLES, INMUEBLES E INTANGIBLES"/>
    <s v="5100 MOBILIARIO Y EQUIPO DE ADMINISTRACION"/>
    <x v="33"/>
    <n v="145000"/>
    <n v="145000"/>
    <n v="0"/>
    <n v="0"/>
    <n v="-145000"/>
    <n v="5"/>
    <s v="51"/>
  </r>
  <r>
    <n v="161"/>
    <x v="8"/>
    <m/>
    <s v="DIRECCION DE INNOVACION GUBERNAMENTAL"/>
    <s v="INNOVACIÓN"/>
    <s v="134 FUNCION PUBLICA"/>
    <s v="O APOYO A LA FUNCIÓN PÚBLICA Y AL MEJORAMIENTO DE LA GESTIÓN"/>
    <s v="19 TECNOLOGIAS DE LA INFORMACION Y LA COMUNICACIÓN."/>
    <m/>
    <m/>
    <s v="1229 Baterías de alta capacidad"/>
    <s v="5000 BIENES MUEBLES, INMUEBLES E INTANGIBLES"/>
    <s v="5600 MAQUINARIA, OTROS EQUIPOS Y HERRAMIENTAS"/>
    <x v="110"/>
    <n v="1843500"/>
    <n v="1843500"/>
    <n v="0"/>
    <n v="0"/>
    <n v="-1843500"/>
    <n v="5"/>
    <s v="56"/>
  </r>
  <r>
    <n v="162"/>
    <x v="8"/>
    <m/>
    <s v="DIRECCION DE INNOVACION GUBERNAMENTAL"/>
    <s v="INNOVACIÓN"/>
    <s v="134 FUNCION PUBLICA"/>
    <s v="O APOYO A LA FUNCIÓN PÚBLICA Y AL MEJORAMIENTO DE LA GESTIÓN"/>
    <s v="19 TECNOLOGIAS DE LA INFORMACION Y LA COMUNICACIÓN."/>
    <m/>
    <m/>
    <s v="91 Baterías de alta capacidad"/>
    <s v="5000 BIENES MUEBLES, INMUEBLES E INTANGIBLES"/>
    <s v="5600 MAQUINARIA, OTROS EQUIPOS Y HERRAMIENTAS"/>
    <x v="110"/>
    <n v="182000"/>
    <n v="182000"/>
    <n v="0"/>
    <n v="0"/>
    <n v="-182000"/>
    <n v="5"/>
    <s v="56"/>
  </r>
  <r>
    <n v="163"/>
    <x v="8"/>
    <m/>
    <s v="DIRECCION DE INNOVACION GUBERNAMENTAL"/>
    <s v="INNOVACIÓN"/>
    <s v="134 FUNCION PUBLICA"/>
    <s v="O APOYO A LA FUNCIÓN PÚBLICA Y AL MEJORAMIENTO DE LA GESTIÓN"/>
    <s v="19 TECNOLOGIAS DE LA INFORMACION Y LA COMUNICACIÓN."/>
    <m/>
    <m/>
    <s v="50 Micrófono / audífono para radio portátil."/>
    <s v="5000 BIENES MUEBLES, INMUEBLES E INTANGIBLES"/>
    <s v="5600 MAQUINARIA, OTROS EQUIPOS Y HERRAMIENTAS"/>
    <x v="110"/>
    <n v="17500"/>
    <n v="17500"/>
    <n v="17500"/>
    <n v="0"/>
    <n v="0"/>
    <n v="5"/>
    <s v="56"/>
  </r>
  <r>
    <n v="164"/>
    <x v="8"/>
    <m/>
    <s v="DIRECCION DE INNOVACION GUBERNAMENTAL"/>
    <s v="INNOVACIÓN"/>
    <s v="134 FUNCION PUBLICA"/>
    <s v="O APOYO A LA FUNCIÓN PÚBLICA Y AL MEJORAMIENTO DE LA GESTIÓN"/>
    <s v="19 TECNOLOGIAS DE LA INFORMACION Y LA COMUNICACIÓN."/>
    <m/>
    <m/>
    <s v="4 Actualización a Licencias de ArcGIS Desktop y ArcGIS 3D Analyst."/>
    <s v="3000 SERVICIOS GENERALES"/>
    <s v="3200 SERVICIOS DE ARRENDAMIENTO"/>
    <x v="107"/>
    <n v="700000"/>
    <n v="700000"/>
    <n v="700000"/>
    <n v="0"/>
    <n v="0"/>
    <n v="3"/>
    <s v="32"/>
  </r>
  <r>
    <n v="165"/>
    <x v="8"/>
    <m/>
    <s v="DIRECCION DE INNOVACION GUBERNAMENTAL"/>
    <s v="INNOVACIÓN"/>
    <s v="134 FUNCION PUBLICA"/>
    <s v="O APOYO A LA FUNCIÓN PÚBLICA Y AL MEJORAMIENTO DE LA GESTIÓN"/>
    <s v="19 TECNOLOGIAS DE LA INFORMACION Y LA COMUNICACIÓN."/>
    <m/>
    <m/>
    <s v="Software de plataforma multifinalitaria GIS web móvil, para la recolección, almacenamiento, análisis,  procesamiento de información georeferenciada."/>
    <s v="5000 BIENES MUEBLES, INMUEBLES E INTANGIBLES"/>
    <s v="5900 ACTIVOS INTANGIBLES"/>
    <x v="118"/>
    <n v="3712000"/>
    <n v="3712000"/>
    <n v="3712000"/>
    <n v="0"/>
    <n v="0"/>
    <n v="5"/>
    <s v="59"/>
  </r>
  <r>
    <n v="166"/>
    <x v="8"/>
    <m/>
    <s v="DIRECCION DE INNOVACION GUBERNAMENTAL"/>
    <s v="INNOVACIÓN"/>
    <s v="134 FUNCION PUBLICA"/>
    <s v="O APOYO A LA FUNCIÓN PÚBLICA Y AL MEJORAMIENTO DE LA GESTIÓN"/>
    <s v="19 TECNOLOGIAS DE LA INFORMACION Y LA COMUNICACIÓN."/>
    <m/>
    <m/>
    <s v="20 Tablets para uso de aplicativo móvil"/>
    <s v="5000 BIENES MUEBLES, INMUEBLES E INTANGIBLES"/>
    <s v="5100 MOBILIARIO Y EQUIPO DE ADMINISTRACION"/>
    <x v="33"/>
    <n v="429200"/>
    <n v="429200"/>
    <n v="0"/>
    <n v="0"/>
    <n v="-429200"/>
    <n v="5"/>
    <s v="51"/>
  </r>
  <r>
    <n v="167"/>
    <x v="8"/>
    <m/>
    <s v="DIRECCION DE INNOVACION GUBERNAMENTAL"/>
    <s v="INNOVACIÓN"/>
    <s v="134 FUNCION PUBLICA"/>
    <s v="O APOYO A LA FUNCIÓN PÚBLICA Y AL MEJORAMIENTO DE LA GESTIÓN"/>
    <s v="19 TECNOLOGIAS DE LA INFORMACION Y LA COMUNICACIÓN."/>
    <m/>
    <m/>
    <s v="Servicio de actualización Cartográfica con drones,  60 km2 al año  (vuelo, procesamiento, ortofoto y restitución)"/>
    <s v="3000 SERVICIOS GENERALES"/>
    <s v="3300 SERVICIOS PROFESIONALES, CIENTIFICOS, TECNICOS Y OTROS SERVICIOS"/>
    <x v="119"/>
    <n v="1972000"/>
    <n v="1972000"/>
    <n v="1972000"/>
    <n v="0"/>
    <n v="0"/>
    <n v="3"/>
    <s v="33"/>
  </r>
  <r>
    <n v="168"/>
    <x v="8"/>
    <m/>
    <s v="DIRECCION DE INNOVACION GUBERNAMENTAL"/>
    <s v="INNOVACIÓN"/>
    <s v="134 FUNCION PUBLICA"/>
    <s v="O APOYO A LA FUNCIÓN PÚBLICA Y AL MEJORAMIENTO DE LA GESTIÓN"/>
    <s v="19 TECNOLOGIAS DE LA INFORMACION Y LA COMUNICACIÓN."/>
    <m/>
    <m/>
    <s v="Convenio ERMEX (costo anual.)"/>
    <s v="3000 SERVICIOS GENERALES"/>
    <s v="3200 SERVICIOS DE ARRENDAMIENTO"/>
    <x v="107"/>
    <n v="100000"/>
    <n v="100000"/>
    <n v="100000"/>
    <n v="0"/>
    <n v="0"/>
    <n v="3"/>
    <s v="32"/>
  </r>
  <r>
    <n v="169"/>
    <x v="8"/>
    <m/>
    <s v="DIRECCION DE INNOVACION GUBERNAMENTAL"/>
    <s v="INNOVACIÓN"/>
    <s v="134 FUNCION PUBLICA"/>
    <s v="O APOYO A LA FUNCIÓN PÚBLICA Y AL MEJORAMIENTO DE LA GESTIÓN"/>
    <s v="19 TECNOLOGIAS DE LA INFORMACION Y LA COMUNICACIÓN."/>
    <m/>
    <m/>
    <s v="2 GPS Submétricos ($32,480.00 c/u)"/>
    <s v="5000 BIENES MUEBLES, INMUEBLES E INTANGIBLES"/>
    <s v="5100 MOBILIARIO Y EQUIPO DE ADMINISTRACION"/>
    <x v="33"/>
    <n v="64960"/>
    <n v="64960"/>
    <n v="0"/>
    <n v="0"/>
    <n v="-64960"/>
    <n v="5"/>
    <s v="51"/>
  </r>
  <r>
    <n v="170"/>
    <x v="8"/>
    <m/>
    <s v="DIRECCION DE INNOVACION GUBERNAMENTAL"/>
    <s v="INNOVACIÓN"/>
    <s v="134 FUNCION PUBLICA"/>
    <s v="O APOYO A LA FUNCIÓN PÚBLICA Y AL MEJORAMIENTO DE LA GESTIÓN"/>
    <s v="19 TECNOLOGIAS DE LA INFORMACION Y LA COMUNICACIÓN."/>
    <m/>
    <m/>
    <s v="1 Estación total  láser Leica TS-06-5&quot; R-500"/>
    <s v="5000 BIENES MUEBLES, INMUEBLES E INTANGIBLES"/>
    <s v="5100 MOBILIARIO Y EQUIPO DE ADMINISTRACION"/>
    <x v="33"/>
    <n v="185600"/>
    <n v="185600"/>
    <n v="0"/>
    <n v="0"/>
    <n v="-185600"/>
    <n v="5"/>
    <s v="51"/>
  </r>
  <r>
    <n v="171"/>
    <x v="8"/>
    <m/>
    <s v="DIRECCION DE INNOVACION GUBERNAMENTAL"/>
    <s v="INNOVACIÓN"/>
    <s v="134 FUNCION PUBLICA"/>
    <s v="O APOYO A LA FUNCIÓN PÚBLICA Y AL MEJORAMIENTO DE LA GESTIÓN"/>
    <s v="19 TECNOLOGIAS DE LA INFORMACION Y LA COMUNICACIÓN."/>
    <m/>
    <m/>
    <s v="Impresora HP DesignJet T1700dr de 44” PostScript  _x000a_(Escaneo y copia planos)"/>
    <s v="5000 BIENES MUEBLES, INMUEBLES E INTANGIBLES"/>
    <s v="5100 MOBILIARIO Y EQUIPO DE ADMINISTRACION"/>
    <x v="33"/>
    <n v="415114"/>
    <n v="415114"/>
    <n v="0"/>
    <n v="0"/>
    <n v="-415114"/>
    <n v="5"/>
    <s v="51"/>
  </r>
  <r>
    <n v="172"/>
    <x v="8"/>
    <m/>
    <s v="DIRECCION DE INNOVACION GUBERNAMENTAL"/>
    <s v="INNOVACIÓN"/>
    <s v="134 FUNCION PUBLICA"/>
    <s v="O APOYO A LA FUNCIÓN PÚBLICA Y AL MEJORAMIENTO DE LA GESTIÓN"/>
    <s v="19 TECNOLOGIAS DE LA INFORMACION Y LA COMUNICACIÓN."/>
    <m/>
    <m/>
    <s v="4 Equipos de cómputo tipo WorkStation con monitores de 24&quot;"/>
    <s v="5000 BIENES MUEBLES, INMUEBLES E INTANGIBLES"/>
    <s v="5100 MOBILIARIO Y EQUIPO DE ADMINISTRACION"/>
    <x v="33"/>
    <n v="466800"/>
    <n v="466800"/>
    <n v="0"/>
    <n v="0"/>
    <n v="-466800"/>
    <n v="5"/>
    <s v="51"/>
  </r>
  <r>
    <n v="173"/>
    <x v="8"/>
    <m/>
    <s v="DIRECCION DE INNOVACION GUBERNAMENTAL"/>
    <s v="INNOVACIÓN"/>
    <s v="134 FUNCION PUBLICA"/>
    <s v="O APOYO A LA FUNCIÓN PÚBLICA Y AL MEJORAMIENTO DE LA GESTIÓN"/>
    <s v="19 TECNOLOGIAS DE LA INFORMACION Y LA COMUNICACIÓN."/>
    <m/>
    <m/>
    <s v="Servicio de Call Center para operadora telefónica "/>
    <s v="3000 SERVICIOS GENERALES"/>
    <s v="3300 SERVICIOS PROFESIONALES, CIENTIFICOS, TECNICOS Y OTROS SERVICIOS"/>
    <x v="119"/>
    <n v="800000"/>
    <n v="800000"/>
    <n v="800000"/>
    <n v="0"/>
    <n v="0"/>
    <n v="3"/>
    <s v="33"/>
  </r>
  <r>
    <n v="174"/>
    <x v="8"/>
    <m/>
    <s v="DIRECCION DE INNOVACION GUBERNAMENTAL"/>
    <s v="INNOVACIÓN"/>
    <s v="134 FUNCION PUBLICA"/>
    <s v="O APOYO A LA FUNCIÓN PÚBLICA Y AL MEJORAMIENTO DE LA GESTIÓN"/>
    <s v="19 TECNOLOGIAS DE LA INFORMACION Y LA COMUNICACIÓN."/>
    <m/>
    <m/>
    <s v="Sistema para Recursos Humanos Eslabón"/>
    <s v="3000 SERVICIOS GENERALES"/>
    <s v="3500 SERVICIOS DE INSTALACION, REPARACION, MANTENIMIENTO Y CONSERVACION"/>
    <x v="93"/>
    <n v="1820732"/>
    <n v="1820732"/>
    <n v="1820732"/>
    <n v="0"/>
    <n v="0"/>
    <n v="3"/>
    <s v="35"/>
  </r>
  <r>
    <n v="175"/>
    <x v="8"/>
    <m/>
    <s v="DIRECCION DE INNOVACION GUBERNAMENTAL"/>
    <s v="INNOVACIÓN"/>
    <s v="134 FUNCION PUBLICA"/>
    <s v="O APOYO A LA FUNCIÓN PÚBLICA Y AL MEJORAMIENTO DE LA GESTIÓN"/>
    <s v="19 TECNOLOGIAS DE LA INFORMACION Y LA COMUNICACIÓN."/>
    <m/>
    <m/>
    <s v="Renta de alojamiento y mantenimiento de repetidores a BEFETEL en cerro Alto"/>
    <s v="3000 SERVICIOS GENERALES"/>
    <s v="3500 SERVICIOS DE INSTALACION, REPARACION, MANTENIMIENTO Y CONSERVACION"/>
    <x v="93"/>
    <n v="680000"/>
    <n v="680000"/>
    <n v="680000"/>
    <n v="0"/>
    <n v="0"/>
    <n v="3"/>
    <s v="35"/>
  </r>
  <r>
    <n v="176"/>
    <x v="8"/>
    <m/>
    <s v="DIRECCION DE INNOVACION GUBERNAMENTAL"/>
    <s v="INNOVACIÓN"/>
    <s v="134 FUNCION PUBLICA"/>
    <s v="O APOYO A LA FUNCIÓN PÚBLICA Y AL MEJORAMIENTO DE LA GESTIÓN"/>
    <s v="19 TECNOLOGIAS DE LA INFORMACION Y LA COMUNICACIÓN."/>
    <m/>
    <m/>
    <s v="Renta de alojamiento y mantenimiento de repetidores a UNICOM  en cerro del tequila"/>
    <s v="3000 SERVICIOS GENERALES"/>
    <s v="3500 SERVICIOS DE INSTALACION, REPARACION, MANTENIMIENTO Y CONSERVACION"/>
    <x v="93"/>
    <n v="130000"/>
    <n v="130000"/>
    <n v="130000"/>
    <n v="0"/>
    <n v="0"/>
    <n v="3"/>
    <s v="35"/>
  </r>
  <r>
    <n v="177"/>
    <x v="8"/>
    <m/>
    <s v="DIRECCION DE INNOVACION GUBERNAMENTAL"/>
    <s v="INNOVACIÓN"/>
    <s v="134 FUNCION PUBLICA"/>
    <s v="O APOYO A LA FUNCIÓN PÚBLICA Y AL MEJORAMIENTO DE LA GESTIÓN"/>
    <s v="19 TECNOLOGIAS DE LA INFORMACION Y LA COMUNICACIÓN."/>
    <m/>
    <m/>
    <s v="Mantenimiento y soporte de Data Center"/>
    <s v="3000 SERVICIOS GENERALES"/>
    <s v="3500 SERVICIOS DE INSTALACION, REPARACION, MANTENIMIENTO Y CONSERVACION"/>
    <x v="93"/>
    <n v="1000000"/>
    <n v="1000000"/>
    <n v="1000000"/>
    <n v="0"/>
    <n v="0"/>
    <n v="3"/>
    <s v="35"/>
  </r>
  <r>
    <n v="178"/>
    <x v="8"/>
    <m/>
    <s v="DIRECCION DE INNOVACION GUBERNAMENTAL"/>
    <s v="INNOVACIÓN"/>
    <s v="134 FUNCION PUBLICA"/>
    <s v="O APOYO A LA FUNCIÓN PÚBLICA Y AL MEJORAMIENTO DE LA GESTIÓN"/>
    <s v="19 TECNOLOGIAS DE LA INFORMACION Y LA COMUNICACIÓN."/>
    <m/>
    <m/>
    <s v="Estrasol, mantenimiento de los quioscos e islas"/>
    <s v="3000 SERVICIOS GENERALES"/>
    <s v="3500 SERVICIOS DE INSTALACION, REPARACION, MANTENIMIENTO Y CONSERVACION"/>
    <x v="93"/>
    <n v="1769000"/>
    <n v="1769000"/>
    <n v="1769000"/>
    <n v="0"/>
    <n v="0"/>
    <n v="3"/>
    <s v="35"/>
  </r>
  <r>
    <n v="179"/>
    <x v="8"/>
    <m/>
    <s v="DIRECCION DE INNOVACION GUBERNAMENTAL"/>
    <s v="INNOVACIÓN"/>
    <s v="134 FUNCION PUBLICA"/>
    <s v="O APOYO A LA FUNCIÓN PÚBLICA Y AL MEJORAMIENTO DE LA GESTIÓN"/>
    <s v="19 TECNOLOGIAS DE LA INFORMACION Y LA COMUNICACIÓN."/>
    <m/>
    <m/>
    <s v="Renovación certificado de seguridad SSL"/>
    <s v="5000 BIENES MUEBLES, INMUEBLES E INTANGIBLES"/>
    <s v="5900 ACTIVOS INTANGIBLES"/>
    <x v="118"/>
    <n v="15000"/>
    <n v="15000"/>
    <n v="15000"/>
    <n v="0"/>
    <n v="0"/>
    <n v="5"/>
    <s v="59"/>
  </r>
  <r>
    <n v="180"/>
    <x v="8"/>
    <m/>
    <s v="DIRECCION DE INNOVACION GUBERNAMENTAL"/>
    <s v="INNOVACIÓN"/>
    <s v="134 FUNCION PUBLICA"/>
    <s v="O APOYO A LA FUNCIÓN PÚBLICA Y AL MEJORAMIENTO DE LA GESTIÓN"/>
    <s v="19 TECNOLOGIAS DE LA INFORMACION Y LA COMUNICACIÓN."/>
    <m/>
    <m/>
    <s v="Servicio de tienda en línea para descargar aplicativos del Gobierno Municipal en Itunes "/>
    <s v="3000 SERVICIOS GENERALES"/>
    <s v="3200 SERVICIOS DE ARRENDAMIENTO"/>
    <x v="107"/>
    <n v="2300"/>
    <n v="2300"/>
    <n v="2300"/>
    <n v="0"/>
    <n v="0"/>
    <n v="3"/>
    <s v="32"/>
  </r>
  <r>
    <n v="181"/>
    <x v="8"/>
    <m/>
    <s v="DIRECCION DE INNOVACION GUBERNAMENTAL"/>
    <s v="INNOVACIÓN"/>
    <s v="134 FUNCION PUBLICA"/>
    <s v="O APOYO A LA FUNCIÓN PÚBLICA Y AL MEJORAMIENTO DE LA GESTIÓN"/>
    <s v="19 TECNOLOGIAS DE LA INFORMACION Y LA COMUNICACIÓN."/>
    <m/>
    <m/>
    <s v="Servicio de tienda en línea para descargar aplicativos del Gobierno Municipal en Android"/>
    <s v="3000 SERVICIOS GENERALES"/>
    <s v="3200 SERVICIOS DE ARRENDAMIENTO"/>
    <x v="107"/>
    <n v="1000"/>
    <n v="1000"/>
    <n v="1000"/>
    <n v="0"/>
    <n v="0"/>
    <n v="3"/>
    <s v="32"/>
  </r>
  <r>
    <n v="182"/>
    <x v="8"/>
    <m/>
    <s v="DIRECCION DE INNOVACION GUBERNAMENTAL"/>
    <s v="INNOVACIÓN"/>
    <s v="134 FUNCION PUBLICA"/>
    <s v="O APOYO A LA FUNCIÓN PÚBLICA Y AL MEJORAMIENTO DE LA GESTIÓN"/>
    <s v="19 TECNOLOGIAS DE LA INFORMACION Y LA COMUNICACIÓN."/>
    <m/>
    <m/>
    <s v="Ipad, Tablets"/>
    <s v="5000 BIENES MUEBLES, INMUEBLES E INTANGIBLES"/>
    <s v="5100 MOBILIARIO Y EQUIPO DE ADMINISTRACION"/>
    <x v="33"/>
    <n v="50000"/>
    <n v="50000"/>
    <n v="0"/>
    <n v="0"/>
    <n v="-50000"/>
    <n v="5"/>
    <s v="51"/>
  </r>
  <r>
    <n v="183"/>
    <x v="8"/>
    <m/>
    <s v="DIRECCION DE INNOVACION GUBERNAMENTAL"/>
    <s v="INNOVACIÓN"/>
    <s v="134 FUNCION PUBLICA"/>
    <s v="O APOYO A LA FUNCIÓN PÚBLICA Y AL MEJORAMIENTO DE LA GESTIÓN"/>
    <s v="19 TECNOLOGIAS DE LA INFORMACION Y LA COMUNICACIÓN."/>
    <m/>
    <m/>
    <s v="Licencias de Software"/>
    <s v="5000 BIENES MUEBLES, INMUEBLES E INTANGIBLES"/>
    <s v="5900 ACTIVOS INTANGIBLES"/>
    <x v="118"/>
    <n v="450000"/>
    <n v="450000"/>
    <n v="450000"/>
    <n v="0"/>
    <n v="0"/>
    <n v="5"/>
    <s v="59"/>
  </r>
  <r>
    <n v="184"/>
    <x v="8"/>
    <m/>
    <s v="DIRECCION DE INNOVACION GUBERNAMENTAL"/>
    <s v="INNOVACIÓN"/>
    <s v="134 FUNCION PUBLICA"/>
    <s v="O APOYO A LA FUNCIÓN PÚBLICA Y AL MEJORAMIENTO DE LA GESTIÓN"/>
    <s v="19 TECNOLOGIAS DE LA INFORMACION Y LA COMUNICACIÓN."/>
    <m/>
    <m/>
    <s v="Compra de vuelos para eventos y congresos de la CONAMER"/>
    <s v="3000 SERVICIOS GENERALES"/>
    <s v="3700 SERVICIOS DE TRASLADO Y VIATICOS"/>
    <x v="9"/>
    <n v="40000"/>
    <n v="40000"/>
    <n v="16000"/>
    <n v="0"/>
    <n v="-24000"/>
    <n v="3"/>
    <s v="37"/>
  </r>
  <r>
    <n v="185"/>
    <x v="8"/>
    <m/>
    <s v="DIRECCION DE INNOVACION GUBERNAMENTAL"/>
    <s v="INNOVACIÓN"/>
    <s v="134 FUNCION PUBLICA"/>
    <s v="O APOYO A LA FUNCIÓN PÚBLICA Y AL MEJORAMIENTO DE LA GESTIÓN"/>
    <s v="19 TECNOLOGIAS DE LA INFORMACION Y LA COMUNICACIÓN."/>
    <m/>
    <m/>
    <s v="Pago de servicio de traslado terrestre para los eventos que desarrolla al CONAMER en el 2019"/>
    <s v="3000 SERVICIOS GENERALES"/>
    <s v="3700 SERVICIOS DE TRASLADO Y VIATICOS"/>
    <x v="62"/>
    <n v="20000"/>
    <n v="20000"/>
    <n v="2000"/>
    <n v="0"/>
    <n v="-18000"/>
    <n v="3"/>
    <s v="37"/>
  </r>
  <r>
    <n v="186"/>
    <x v="8"/>
    <m/>
    <s v="DIRECCION DE INNOVACION GUBERNAMENTAL"/>
    <s v="INNOVACIÓN"/>
    <s v="134 FUNCION PUBLICA"/>
    <s v="O APOYO A LA FUNCIÓN PÚBLICA Y AL MEJORAMIENTO DE LA GESTIÓN"/>
    <s v="19 TECNOLOGIAS DE LA INFORMACION Y LA COMUNICACIÓN."/>
    <m/>
    <m/>
    <s v="Pago de servicios de hospedaje y alimentación en los congresos desarrollados por la CONAMER"/>
    <s v="3000 SERVICIOS GENERALES"/>
    <s v="3700 SERVICIOS DE TRASLADO Y VIATICOS"/>
    <x v="10"/>
    <n v="50000"/>
    <n v="50000"/>
    <n v="5000"/>
    <n v="0"/>
    <n v="-45000"/>
    <n v="3"/>
    <s v="37"/>
  </r>
  <r>
    <n v="187"/>
    <x v="8"/>
    <m/>
    <s v="DIRECCION DE INNOVACION GUBERNAMENTAL"/>
    <s v="INNOVACIÓN"/>
    <s v="134 FUNCION PUBLICA"/>
    <s v="O APOYO A LA FUNCIÓN PÚBLICA Y AL MEJORAMIENTO DE LA GESTIÓN"/>
    <s v="19 TECNOLOGIAS DE LA INFORMACION Y LA COMUNICACIÓN."/>
    <m/>
    <m/>
    <s v="Contratación de auditoría de tercera parte y certificación en la norma ISO 9001/2015"/>
    <s v="3000 SERVICIOS GENERALES"/>
    <s v="3300 SERVICIOS PROFESIONALES, CIENTIFICOS, TECNICOS Y OTROS SERVICIOS"/>
    <x v="119"/>
    <n v="275000"/>
    <n v="275000"/>
    <n v="275000"/>
    <n v="0"/>
    <n v="0"/>
    <n v="3"/>
    <s v="33"/>
  </r>
  <r>
    <n v="188"/>
    <x v="8"/>
    <m/>
    <s v="DIRECCION DE INNOVACION GUBERNAMENTAL"/>
    <s v="INNOVACIÓN"/>
    <s v="134 FUNCION PUBLICA"/>
    <s v="O APOYO A LA FUNCIÓN PÚBLICA Y AL MEJORAMIENTO DE LA GESTIÓN"/>
    <s v="19 TECNOLOGIAS DE LA INFORMACION Y LA COMUNICACIÓN."/>
    <m/>
    <m/>
    <s v="Se requieren personificadores, pines, plumas con impresión, caballetes con protocolo de atención"/>
    <s v="3000 SERVICIOS GENERALES"/>
    <s v="3300 SERVICIOS PROFESIONALES, CIENTIFICOS, TECNICOS Y OTROS SERVICIOS"/>
    <x v="23"/>
    <n v="90000"/>
    <n v="90000"/>
    <n v="90000"/>
    <n v="0"/>
    <n v="0"/>
    <n v="3"/>
    <s v="33"/>
  </r>
  <r>
    <n v="189"/>
    <x v="8"/>
    <m/>
    <s v="DIRECCION DE INNOVACION GUBERNAMENTAL"/>
    <s v="INNOVACIÓN"/>
    <s v="134 FUNCION PUBLICA"/>
    <s v="O APOYO A LA FUNCIÓN PÚBLICA Y AL MEJORAMIENTO DE LA GESTIÓN"/>
    <s v="19 TECNOLOGIAS DE LA INFORMACION Y LA COMUNICACIÓN."/>
    <m/>
    <m/>
    <s v="Se requieren la compra de algunos elementos tecnológicos para el proyecto Gatos negros, como: Cargadores,  bocinas, USB, entre otros"/>
    <s v="2000 MATERIALES Y SUMINISTROS"/>
    <s v="2900 HERRAMIENTAS, REFACCIONES Y ACCESORIOS MENORES"/>
    <x v="6"/>
    <n v="50000"/>
    <n v="50000"/>
    <n v="2500"/>
    <n v="0"/>
    <n v="-47500"/>
    <n v="2"/>
    <s v="29"/>
  </r>
  <r>
    <n v="190"/>
    <x v="8"/>
    <m/>
    <s v="DIRECCION DE INNOVACION GUBERNAMENTAL"/>
    <s v="INNOVACIÓN"/>
    <s v="134 FUNCION PUBLICA"/>
    <s v="O APOYO A LA FUNCIÓN PÚBLICA Y AL MEJORAMIENTO DE LA GESTIÓN"/>
    <s v="19 TECNOLOGIAS DE LA INFORMACION Y LA COMUNICACIÓN."/>
    <m/>
    <m/>
    <s v="Licenciamiento anual del software QuicktapSurvey (5 licencias actuales)"/>
    <s v="5000 BIENES MUEBLES, INMUEBLES E INTANGIBLES"/>
    <s v="5900 ACTIVOS INTANGIBLES"/>
    <x v="120"/>
    <n v="32000"/>
    <n v="32000"/>
    <n v="32000"/>
    <n v="0"/>
    <n v="0"/>
    <n v="5"/>
    <s v="59"/>
  </r>
  <r>
    <n v="191"/>
    <x v="8"/>
    <m/>
    <s v="DIRECCION DE INNOVACION GUBERNAMENTAL"/>
    <s v="INNOVACIÓN"/>
    <s v="134 FUNCION PUBLICA"/>
    <s v="O APOYO A LA FUNCIÓN PÚBLICA Y AL MEJORAMIENTO DE LA GESTIÓN"/>
    <s v="19 TECNOLOGIAS DE LA INFORMACION Y LA COMUNICACIÓN."/>
    <m/>
    <m/>
    <s v="110 Licencias Software Antivirus"/>
    <s v="5000 BIENES MUEBLES, INMUEBLES E INTANGIBLES"/>
    <s v="5900 ACTIVOS INTANGIBLES"/>
    <x v="118"/>
    <n v="38000"/>
    <n v="38000"/>
    <n v="38000"/>
    <n v="0"/>
    <n v="0"/>
    <n v="5"/>
    <s v="59"/>
  </r>
  <r>
    <n v="192"/>
    <x v="8"/>
    <m/>
    <s v="DIRECCION DE INNOVACION GUBERNAMENTAL"/>
    <s v="INNOVACIÓN"/>
    <s v="134 FUNCION PUBLICA"/>
    <s v="O APOYO A LA FUNCIÓN PÚBLICA Y AL MEJORAMIENTO DE LA GESTIÓN"/>
    <s v="19 TECNOLOGIAS DE LA INFORMACION Y LA COMUNICACIÓN."/>
    <m/>
    <m/>
    <s v="Póliza de mantenimiento para el sistema de cámara de video vigilancia CCTV Urbano"/>
    <s v="3000 SERVICIOS GENERALES"/>
    <s v="3500 SERVICIOS DE INSTALACION, REPARACION, MANTENIMIENTO Y CONSERVACION"/>
    <x v="93"/>
    <n v="23080405.829999998"/>
    <n v="23080405.829999998"/>
    <n v="9232162.3320000004"/>
    <n v="0"/>
    <n v="-13848243.497999998"/>
    <n v="3"/>
    <s v="35"/>
  </r>
  <r>
    <n v="193"/>
    <x v="8"/>
    <m/>
    <s v="DIRECCION DE INNOVACION GUBERNAMENTAL"/>
    <s v="INNOVACIÓN"/>
    <s v="134 FUNCION PUBLICA"/>
    <s v="O APOYO A LA FUNCIÓN PÚBLICA Y AL MEJORAMIENTO DE LA GESTIÓN"/>
    <s v="19 TECNOLOGIAS DE LA INFORMACION Y LA COMUNICACIÓN."/>
    <m/>
    <m/>
    <s v="Renovación de la infraestructura tecnológica que soporta el sistema de video vigilancia CCTV Urbano "/>
    <s v="3000 SERVICIOS GENERALES"/>
    <s v="3500 SERVICIOS DE INSTALACION, REPARACION, MANTENIMIENTO Y CONSERVACION"/>
    <x v="93"/>
    <n v="54967241.200000003"/>
    <n v="54967241.200000003"/>
    <n v="21986896.480000004"/>
    <n v="0"/>
    <n v="-32980344.719999999"/>
    <n v="3"/>
    <s v="35"/>
  </r>
  <r>
    <n v="194"/>
    <x v="8"/>
    <m/>
    <s v="DIRECCION DE INNOVACION GUBERNAMENTAL"/>
    <s v="INNOVACIÓN"/>
    <s v="134 FUNCION PUBLICA"/>
    <s v="O APOYO A LA FUNCIÓN PÚBLICA Y AL MEJORAMIENTO DE LA GESTIÓN"/>
    <s v="19 TECNOLOGIAS DE LA INFORMACION Y LA COMUNICACIÓN."/>
    <m/>
    <m/>
    <s v="Enlace de fibra óptica alterno"/>
    <s v="3000 SERVICIOS GENERALES"/>
    <s v="3100 SERVICIOS BASICOS"/>
    <x v="57"/>
    <n v="120000"/>
    <n v="120000"/>
    <n v="0"/>
    <n v="0"/>
    <n v="-120000"/>
    <n v="3"/>
    <s v="31"/>
  </r>
  <r>
    <n v="195"/>
    <x v="8"/>
    <m/>
    <s v="DIRECCION DE INNOVACION GUBERNAMENTAL"/>
    <s v="INNOVACIÓN"/>
    <s v="134 FUNCION PUBLICA"/>
    <s v="O APOYO A LA FUNCIÓN PÚBLICA Y AL MEJORAMIENTO DE LA GESTIÓN"/>
    <s v="19 TECNOLOGIAS DE LA INFORMACION Y LA COMUNICACIÓN."/>
    <m/>
    <m/>
    <s v="Renovación  de Telefonía Municipal"/>
    <s v="5000 BIENES MUEBLES, INMUEBLES E INTANGIBLES"/>
    <s v="5100 MOBILIARIO Y EQUIPO DE ADMINISTRACION"/>
    <x v="33"/>
    <n v="3000000"/>
    <n v="223958.56"/>
    <n v="0"/>
    <n v="-2776041.44"/>
    <n v="-3000000"/>
    <n v="5"/>
    <s v="51"/>
  </r>
  <r>
    <n v="196"/>
    <x v="8"/>
    <m/>
    <s v="DIRECCION DE INNOVACION GUBERNAMENTAL"/>
    <s v="INNOVACIÓN"/>
    <s v="134 FUNCION PUBLICA"/>
    <s v="O APOYO A LA FUNCIÓN PÚBLICA Y AL MEJORAMIENTO DE LA GESTIÓN"/>
    <s v="19 TECNOLOGIAS DE LA INFORMACION Y LA COMUNICACIÓN."/>
    <m/>
    <m/>
    <s v="Renovación Equipo de Red del Municipio"/>
    <s v="5000 BIENES MUEBLES, INMUEBLES E INTANGIBLES"/>
    <s v="5100 MOBILIARIO Y EQUIPO DE ADMINISTRACION"/>
    <x v="33"/>
    <n v="1500000"/>
    <n v="1500000"/>
    <n v="0"/>
    <n v="0"/>
    <n v="-1500000"/>
    <n v="5"/>
    <s v="51"/>
  </r>
  <r>
    <n v="197"/>
    <x v="8"/>
    <m/>
    <s v="DIRECCION DE INNOVACION GUBERNAMENTAL"/>
    <s v="INNOVACIÓN"/>
    <s v="134 FUNCION PUBLICA"/>
    <s v="O APOYO A LA FUNCIÓN PÚBLICA Y AL MEJORAMIENTO DE LA GESTIÓN"/>
    <s v="19 TECNOLOGIAS DE LA INFORMACION Y LA COMUNICACIÓN."/>
    <m/>
    <m/>
    <s v="Refacciones y accesorios para equipos de cómputo portátiles y de escritorio"/>
    <s v="2000 MATERIALES Y SUMINISTROS"/>
    <s v="2900 HERRAMIENTAS, REFACCIONES Y ACCESORIOS MENORES"/>
    <x v="6"/>
    <n v="600000"/>
    <n v="600000"/>
    <n v="30000"/>
    <n v="0"/>
    <n v="-570000"/>
    <n v="2"/>
    <s v="29"/>
  </r>
  <r>
    <n v="198"/>
    <x v="8"/>
    <m/>
    <s v="DIRECCION DE INNOVACION GUBERNAMENTAL"/>
    <s v="INNOVACIÓN"/>
    <s v="134 FUNCION PUBLICA"/>
    <s v="O APOYO A LA FUNCIÓN PÚBLICA Y AL MEJORAMIENTO DE LA GESTIÓN"/>
    <s v="19 TECNOLOGIAS DE LA INFORMACION Y LA COMUNICACIÓN."/>
    <m/>
    <m/>
    <s v="Renta de equipo de impresión y copiado"/>
    <s v="3000 SERVICIOS GENERALES"/>
    <s v="3200 SERVICIOS DE ARRENDAMIENTO"/>
    <x v="121"/>
    <n v="10000000"/>
    <n v="10000000"/>
    <n v="10000000"/>
    <n v="0"/>
    <n v="0"/>
    <n v="3"/>
    <s v="32"/>
  </r>
  <r>
    <n v="199"/>
    <x v="8"/>
    <m/>
    <s v="DIRECCION DE INNOVACION GUBERNAMENTAL"/>
    <s v="INNOVACIÓN"/>
    <s v="134 FUNCION PUBLICA"/>
    <s v="O APOYO A LA FUNCIÓN PÚBLICA Y AL MEJORAMIENTO DE LA GESTIÓN"/>
    <s v="19 TECNOLOGIAS DE LA INFORMACION Y LA COMUNICACIÓN."/>
    <m/>
    <m/>
    <s v="Material para cableado e instalaciones"/>
    <s v="2000 MATERIALES Y SUMINISTROS"/>
    <s v="2900 HERRAMIENTAS, REFACCIONES Y ACCESORIOS MENORES"/>
    <x v="6"/>
    <n v="100000"/>
    <n v="100000"/>
    <n v="5000"/>
    <n v="0"/>
    <n v="-95000"/>
    <n v="2"/>
    <s v="29"/>
  </r>
  <r>
    <n v="200"/>
    <x v="8"/>
    <m/>
    <s v="DIRECCION DE INNOVACION GUBERNAMENTAL"/>
    <s v="INNOVACIÓN"/>
    <s v="134 FUNCION PUBLICA"/>
    <s v="O APOYO A LA FUNCIÓN PÚBLICA Y AL MEJORAMIENTO DE LA GESTIÓN"/>
    <s v="19 TECNOLOGIAS DE LA INFORMACION Y LA COMUNICACIÓN."/>
    <m/>
    <m/>
    <s v="Soporte técnico y actualización de la herramienta Service Desk x 3 meses"/>
    <s v="3000 SERVICIOS GENERALES"/>
    <s v="3500 SERVICIOS DE INSTALACION, REPARACION, MANTENIMIENTO Y CONSERVACION"/>
    <x v="93"/>
    <n v="195989"/>
    <n v="195989"/>
    <n v="195989"/>
    <n v="0"/>
    <n v="0"/>
    <n v="3"/>
    <s v="35"/>
  </r>
  <r>
    <n v="201"/>
    <x v="8"/>
    <m/>
    <s v="DIRECCION DE INNOVACION GUBERNAMENTAL"/>
    <s v="INNOVACIÓN"/>
    <s v="134 FUNCION PUBLICA"/>
    <s v="O APOYO A LA FUNCIÓN PÚBLICA Y AL MEJORAMIENTO DE LA GESTIÓN"/>
    <s v="19 TECNOLOGIAS DE LA INFORMACION Y LA COMUNICACIÓN."/>
    <m/>
    <m/>
    <s v="2000 Licencias Microsoft Office x 1 año"/>
    <s v="5000 BIENES MUEBLES, INMUEBLES E INTANGIBLES"/>
    <s v="5900 ACTIVOS INTANGIBLES"/>
    <x v="120"/>
    <n v="2600000"/>
    <n v="2600000"/>
    <n v="2600000"/>
    <n v="0"/>
    <n v="0"/>
    <n v="5"/>
    <s v="59"/>
  </r>
  <r>
    <n v="202"/>
    <x v="8"/>
    <m/>
    <s v="DIRECCION DE INNOVACION GUBERNAMENTAL"/>
    <s v="INNOVACIÓN"/>
    <s v="134 FUNCION PUBLICA"/>
    <s v="O APOYO A LA FUNCIÓN PÚBLICA Y AL MEJORAMIENTO DE LA GESTIÓN"/>
    <s v="19 TECNOLOGIAS DE LA INFORMACION Y LA COMUNICACIÓN."/>
    <m/>
    <m/>
    <s v="18 Licencias Adobe x 1 año"/>
    <s v="5000 BIENES MUEBLES, INMUEBLES E INTANGIBLES"/>
    <s v="5900 ACTIVOS INTANGIBLES"/>
    <x v="120"/>
    <n v="212000"/>
    <n v="212000"/>
    <n v="212000"/>
    <n v="0"/>
    <n v="0"/>
    <n v="5"/>
    <s v="59"/>
  </r>
  <r>
    <n v="203"/>
    <x v="8"/>
    <m/>
    <s v="DIRECCION DE INNOVACION GUBERNAMENTAL"/>
    <s v="INNOVACIÓN"/>
    <s v="134 FUNCION PUBLICA"/>
    <s v="O APOYO A LA FUNCIÓN PÚBLICA Y AL MEJORAMIENTO DE LA GESTIÓN"/>
    <s v="19 TECNOLOGIAS DE LA INFORMACION Y LA COMUNICACIÓN."/>
    <m/>
    <m/>
    <s v="30 Licencias AUTOCAD x 1 año"/>
    <s v="5000 BIENES MUEBLES, INMUEBLES E INTANGIBLES"/>
    <s v="5900 ACTIVOS INTANGIBLES"/>
    <x v="120"/>
    <n v="1937400"/>
    <n v="1937400"/>
    <n v="1937400"/>
    <n v="0"/>
    <n v="0"/>
    <n v="5"/>
    <s v="59"/>
  </r>
  <r>
    <n v="204"/>
    <x v="8"/>
    <m/>
    <s v="DIRECCION DE INNOVACION GUBERNAMENTAL"/>
    <s v="INNOVACIÓN"/>
    <s v="134 FUNCION PUBLICA"/>
    <s v="O APOYO A LA FUNCIÓN PÚBLICA Y AL MEJORAMIENTO DE LA GESTIÓN"/>
    <s v="19 TECNOLOGIAS DE LA INFORMACION Y LA COMUNICACIÓN."/>
    <m/>
    <m/>
    <s v="2 Licencias CorelDraw x 1 año"/>
    <s v="5000 BIENES MUEBLES, INMUEBLES E INTANGIBLES"/>
    <s v="5900 ACTIVOS INTANGIBLES"/>
    <x v="120"/>
    <n v="8200"/>
    <n v="8200"/>
    <n v="8200"/>
    <n v="0"/>
    <n v="0"/>
    <n v="5"/>
    <s v="59"/>
  </r>
  <r>
    <n v="205"/>
    <x v="8"/>
    <m/>
    <s v="DIRECCION DE INNOVACION GUBERNAMENTAL"/>
    <s v="INNOVACIÓN"/>
    <s v="134 FUNCION PUBLICA"/>
    <s v="O APOYO A LA FUNCIÓN PÚBLICA Y AL MEJORAMIENTO DE LA GESTIÓN"/>
    <s v="19 TECNOLOGIAS DE LA INFORMACION Y LA COMUNICACIÓN."/>
    <m/>
    <m/>
    <s v="2650 Cuentas de Correo de Microsoft"/>
    <s v="5000 BIENES MUEBLES, INMUEBLES E INTANGIBLES"/>
    <s v="5900 ACTIVOS INTANGIBLES"/>
    <x v="120"/>
    <n v="2544000"/>
    <n v="2544000"/>
    <n v="2544000"/>
    <n v="0"/>
    <n v="0"/>
    <n v="5"/>
    <s v="59"/>
  </r>
  <r>
    <n v="206"/>
    <x v="8"/>
    <m/>
    <s v="DIRECCION DE INNOVACION GUBERNAMENTAL"/>
    <s v="INNOVACIÓN"/>
    <s v="134 FUNCION PUBLICA"/>
    <s v="O APOYO A LA FUNCIÓN PÚBLICA Y AL MEJORAMIENTO DE LA GESTIÓN"/>
    <s v="19 TECNOLOGIAS DE LA INFORMACION Y LA COMUNICACIÓN."/>
    <m/>
    <m/>
    <s v="Adquisición de 200 equipos de cómputo"/>
    <s v="5000 BIENES MUEBLES, INMUEBLES E INTANGIBLES"/>
    <s v="5100 MOBILIARIO Y EQUIPO DE ADMINISTRACION"/>
    <x v="33"/>
    <n v="2800000"/>
    <n v="0"/>
    <n v="0"/>
    <n v="-2800000"/>
    <n v="-2800000"/>
    <n v="5"/>
    <s v="51"/>
  </r>
  <r>
    <n v="207"/>
    <x v="8"/>
    <m/>
    <s v="DIRECCION DE INNOVACION GUBERNAMENTAL"/>
    <s v="INNOVACIÓN"/>
    <s v="134 FUNCION PUBLICA"/>
    <s v="O APOYO A LA FUNCIÓN PÚBLICA Y AL MEJORAMIENTO DE LA GESTIÓN"/>
    <s v="19 TECNOLOGIAS DE LA INFORMACION Y LA COMUNICACIÓN."/>
    <m/>
    <m/>
    <s v="300 Compra de Teléfonos"/>
    <s v="5000 BIENES MUEBLES, INMUEBLES E INTANGIBLES"/>
    <s v="5100 MOBILIARIO Y EQUIPO DE ADMINISTRACION"/>
    <x v="33"/>
    <n v="450000"/>
    <n v="450000"/>
    <n v="0"/>
    <n v="0"/>
    <n v="-450000"/>
    <n v="5"/>
    <s v="51"/>
  </r>
  <r>
    <n v="208"/>
    <x v="8"/>
    <m/>
    <s v="DIRECCION DE INNOVACION GUBERNAMENTAL"/>
    <s v="INNOVACIÓN"/>
    <s v="134 FUNCION PUBLICA"/>
    <s v="O APOYO A LA FUNCIÓN PÚBLICA Y AL MEJORAMIENTO DE LA GESTIÓN"/>
    <s v="19 TECNOLOGIAS DE LA INFORMACION Y LA COMUNICACIÓN."/>
    <m/>
    <m/>
    <s v="450 Licencias Software Antivirus"/>
    <s v="5000 BIENES MUEBLES, INMUEBLES E INTANGIBLES"/>
    <s v="5900 ACTIVOS INTANGIBLES"/>
    <x v="118"/>
    <n v="200000"/>
    <n v="200000"/>
    <n v="200000"/>
    <n v="0"/>
    <n v="0"/>
    <n v="5"/>
    <s v="59"/>
  </r>
  <r>
    <n v="209"/>
    <x v="8"/>
    <m/>
    <s v="DIRECCION DE INNOVACION GUBERNAMENTAL"/>
    <s v="INNOVACIÓN"/>
    <s v="134 FUNCION PUBLICA"/>
    <s v="O APOYO A LA FUNCIÓN PÚBLICA Y AL MEJORAMIENTO DE LA GESTIÓN"/>
    <s v="19 TECNOLOGIAS DE LA INFORMACION Y LA COMUNICACIÓN."/>
    <m/>
    <m/>
    <s v="Consumible para Plotter"/>
    <s v="2000 MATERIALES Y SUMINISTROS"/>
    <s v="2100 MATERIALES DE ADMINISTRACION, EMISION DE DOCUMENTOS Y ARTICULOS OFICIALES"/>
    <x v="1"/>
    <n v="90000"/>
    <n v="90000"/>
    <n v="27000"/>
    <n v="0"/>
    <n v="-63000"/>
    <n v="2"/>
    <s v="21"/>
  </r>
  <r>
    <n v="210"/>
    <x v="8"/>
    <m/>
    <s v="DIRECCION DE INNOVACION GUBERNAMENTAL"/>
    <s v="INNOVACIÓN"/>
    <s v="134 FUNCION PUBLICA"/>
    <s v="O APOYO A LA FUNCIÓN PÚBLICA Y AL MEJORAMIENTO DE LA GESTIÓN"/>
    <s v="19 TECNOLOGIAS DE LA INFORMACION Y LA COMUNICACIÓN."/>
    <m/>
    <m/>
    <s v="Ciudapp"/>
    <s v="5000 BIENES MUEBLES, INMUEBLES E INTANGIBLES"/>
    <s v="5900 ACTIVOS INTANGIBLES"/>
    <x v="118"/>
    <n v="3000000"/>
    <n v="3000000"/>
    <n v="3000000"/>
    <n v="0"/>
    <n v="0"/>
    <n v="5"/>
    <s v="59"/>
  </r>
  <r>
    <n v="211"/>
    <x v="8"/>
    <m/>
    <s v="DIRECCION DE INNOVACION GUBERNAMENTAL"/>
    <s v="INNOVACIÓN"/>
    <s v="134 FUNCION PUBLICA"/>
    <s v="O APOYO A LA FUNCIÓN PÚBLICA Y AL MEJORAMIENTO DE LA GESTIÓN"/>
    <s v="19 TECNOLOGIAS DE LA INFORMACION Y LA COMUNICACIÓN."/>
    <m/>
    <m/>
    <s v="SAC  "/>
    <s v="5000 BIENES MUEBLES, INMUEBLES E INTANGIBLES"/>
    <s v="5900 ACTIVOS INTANGIBLES"/>
    <x v="118"/>
    <n v="12200000"/>
    <n v="12200000"/>
    <n v="12200000"/>
    <n v="0"/>
    <n v="0"/>
    <n v="5"/>
    <s v="59"/>
  </r>
  <r>
    <n v="212"/>
    <x v="8"/>
    <m/>
    <s v="DIRECCION DE INNOVACION GUBERNAMENTAL"/>
    <s v="INNOVACIÓN"/>
    <s v="134 FUNCION PUBLICA"/>
    <s v="O APOYO A LA FUNCIÓN PÚBLICA Y AL MEJORAMIENTO DE LA GESTIÓN"/>
    <s v="19 TECNOLOGIAS DE LA INFORMACION Y LA COMUNICACIÓN."/>
    <m/>
    <m/>
    <s v="Geoware"/>
    <s v="3000 SERVICIOS GENERALES"/>
    <s v="3300 SERVICIOS PROFESIONALES, CIENTIFICOS, TECNICOS Y OTROS SERVICIOS"/>
    <x v="24"/>
    <n v="20000000"/>
    <n v="20000000"/>
    <n v="20000000"/>
    <n v="0"/>
    <n v="0"/>
    <n v="3"/>
    <s v="33"/>
  </r>
  <r>
    <n v="213"/>
    <x v="8"/>
    <m/>
    <s v="DIRECCION DE INNOVACION GUBERNAMENTAL"/>
    <s v="INNOVACIÓN"/>
    <s v="134 FUNCION PUBLICA"/>
    <s v="O APOYO A LA FUNCIÓN PÚBLICA Y AL MEJORAMIENTO DE LA GESTIÓN"/>
    <s v="19 TECNOLOGIAS DE LA INFORMACION Y LA COMUNICACIÓN."/>
    <m/>
    <m/>
    <s v="Sigob / Sir"/>
    <s v="5000 BIENES MUEBLES, INMUEBLES E INTANGIBLES"/>
    <s v="5900 ACTIVOS INTANGIBLES"/>
    <x v="118"/>
    <n v="7700000"/>
    <n v="7700000"/>
    <n v="7700000"/>
    <n v="0"/>
    <n v="0"/>
    <n v="5"/>
    <s v="59"/>
  </r>
  <r>
    <n v="214"/>
    <x v="8"/>
    <m/>
    <s v="DIRECCION DE INNOVACION GUBERNAMENTAL"/>
    <s v="INNOVACIÓN"/>
    <s v="134 FUNCION PUBLICA"/>
    <s v="O APOYO A LA FUNCIÓN PÚBLICA Y AL MEJORAMIENTO DE LA GESTIÓN"/>
    <s v="19 TECNOLOGIAS DE LA INFORMACION Y LA COMUNICACIÓN."/>
    <m/>
    <m/>
    <s v="5 Licencia GEV Catastro "/>
    <s v="5000 BIENES MUEBLES, INMUEBLES E INTANGIBLES"/>
    <s v="5900 ACTIVOS INTANGIBLES"/>
    <x v="118"/>
    <n v="1260000"/>
    <n v="1260000"/>
    <n v="1260000"/>
    <n v="0"/>
    <n v="0"/>
    <n v="5"/>
    <s v="59"/>
  </r>
  <r>
    <n v="1384"/>
    <x v="8"/>
    <m/>
    <s v="DIRECCION DE INNOVACION GUBERNAMENTAL"/>
    <s v="INNOVACIÓN"/>
    <s v="134 FUNCION PUBLICA"/>
    <s v="O APOYO A LA FUNCIÓN PÚBLICA Y AL MEJORAMIENTO DE LA GESTIÓN"/>
    <s v="19 TECNOLOGIAS DE LA INFORMACION Y LA COMUNICACIÓN."/>
    <m/>
    <m/>
    <s v="Arrendamiento  de computadoras solicitado por regidor Abel Salgado"/>
    <s v="3000 SERVICIOS GENERALES"/>
    <s v="3200 SERVICIOS DE ARRENDAMIENTO"/>
    <x v="121"/>
    <n v="0"/>
    <n v="10000000"/>
    <n v="10000000"/>
    <m/>
    <m/>
    <n v="3"/>
    <s v="32"/>
  </r>
  <r>
    <n v="1385"/>
    <x v="8"/>
    <m/>
    <s v="DIRECCION DE ADMINISTRACION"/>
    <s v="PATRIMONIO"/>
    <s v="134 FUNCION PUBLICA"/>
    <s v="O APOYO A LA FUNCIÓN PÚBLICA Y AL MEJORAMIENTO DE LA GESTIÓN"/>
    <s v="19 TECNOLOGIAS DE LA INFORMACION Y LA COMUNICACIÓN."/>
    <m/>
    <m/>
    <s v="Compra 100 camaras solicitadas por el Regidor Abel Salgado para C5"/>
    <s v="5000 BIENES MUEBLES, INMUEBLES E INTANGIBLES"/>
    <s v="5200 MOBILIARIO Y EQUIPO EDUCACIONAL Y RECREATIVO"/>
    <x v="30"/>
    <n v="0"/>
    <n v="5000000"/>
    <m/>
    <m/>
    <m/>
    <n v="5"/>
    <s v="52"/>
  </r>
  <r>
    <n v="240"/>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100 MATERIALES DE ADMINISTRACION, EMISION DE DOCUMENTOS Y ARTICULOS OFICIALES"/>
    <x v="11"/>
    <n v="50000"/>
    <n v="50000"/>
    <n v="15000"/>
    <n v="0"/>
    <n v="-35000"/>
    <n v="2"/>
    <s v="21"/>
  </r>
  <r>
    <n v="241"/>
    <x v="8"/>
    <m/>
    <s v="DIRECCION DE ADMINISTRACION"/>
    <s v="EDIFICIOS"/>
    <s v="134 FUNCION PUBLICA"/>
    <s v="O APOYO A LA FUNCIÓN PÚBLICA Y AL MEJORAMIENTO DE LA GESTIÓN"/>
    <s v="20 MANTENIMIENTO"/>
    <m/>
    <m/>
    <s v="Servicio de intendencia en los edificios público"/>
    <s v="2000 MATERIALES Y SUMINISTROS"/>
    <s v="2100 MATERIALES DE ADMINISTRACION, EMISION DE DOCUMENTOS Y ARTICULOS OFICIALES"/>
    <x v="38"/>
    <n v="2000000"/>
    <n v="2000000"/>
    <n v="2000000"/>
    <n v="0"/>
    <n v="0"/>
    <n v="2"/>
    <s v="21"/>
  </r>
  <r>
    <n v="242"/>
    <x v="8"/>
    <m/>
    <s v="DIRECCION DE ADMINISTRACION"/>
    <s v="EDIFICIOS"/>
    <s v="134 FUNCION PUBLICA"/>
    <s v="O APOYO A LA FUNCIÓN PÚBLICA Y AL MEJORAMIENTO DE LA GESTIÓN"/>
    <s v="20 MANTENIMIENTO"/>
    <m/>
    <m/>
    <s v="Distribución de garrafones de agua todas las dependencias del municipio."/>
    <s v="2000 MATERIALES Y SUMINISTROS"/>
    <s v="2200 ALIMENTOS Y UTENSILIOS"/>
    <x v="2"/>
    <n v="1795000"/>
    <n v="1795000"/>
    <n v="538500"/>
    <n v="0"/>
    <n v="-1256500"/>
    <n v="2"/>
    <s v="22"/>
  </r>
  <r>
    <n v="243"/>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400 MATERIALES Y ARTICULOS DE CONSTRUCCION Y DE REPARACION"/>
    <x v="41"/>
    <n v="51840"/>
    <n v="51840"/>
    <n v="51840"/>
    <n v="0"/>
    <n v="0"/>
    <n v="2"/>
    <s v="24"/>
  </r>
  <r>
    <n v="244"/>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400 MATERIALES Y ARTICULOS DE CONSTRUCCION Y DE REPARACION"/>
    <x v="42"/>
    <n v="45000"/>
    <n v="45000"/>
    <n v="18000"/>
    <n v="0"/>
    <n v="-27000"/>
    <n v="2"/>
    <s v="24"/>
  </r>
  <r>
    <n v="245"/>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400 MATERIALES Y ARTICULOS DE CONSTRUCCION Y DE REPARACION"/>
    <x v="43"/>
    <n v="162000"/>
    <n v="162000"/>
    <n v="162000"/>
    <n v="0"/>
    <n v="0"/>
    <n v="2"/>
    <s v="24"/>
  </r>
  <r>
    <n v="246"/>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400 MATERIALES Y ARTICULOS DE CONSTRUCCION Y DE REPARACION"/>
    <x v="44"/>
    <n v="5400"/>
    <n v="5400"/>
    <n v="5400"/>
    <n v="0"/>
    <n v="0"/>
    <n v="2"/>
    <s v="24"/>
  </r>
  <r>
    <n v="247"/>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400 MATERIALES Y ARTICULOS DE CONSTRUCCION Y DE REPARACION"/>
    <x v="45"/>
    <n v="15000"/>
    <n v="15000"/>
    <n v="15000"/>
    <n v="0"/>
    <n v="0"/>
    <n v="2"/>
    <s v="24"/>
  </r>
  <r>
    <n v="248"/>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400 MATERIALES Y ARTICULOS DE CONSTRUCCION Y DE REPARACION"/>
    <x v="3"/>
    <n v="1000000"/>
    <n v="1000000"/>
    <n v="100000"/>
    <n v="0"/>
    <n v="-900000"/>
    <n v="2"/>
    <s v="24"/>
  </r>
  <r>
    <n v="249"/>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400 MATERIALES Y ARTICULOS DE CONSTRUCCION Y DE REPARACION"/>
    <x v="13"/>
    <n v="335600"/>
    <n v="335600"/>
    <n v="100680"/>
    <n v="0"/>
    <n v="-234920"/>
    <n v="2"/>
    <s v="24"/>
  </r>
  <r>
    <n v="250"/>
    <x v="8"/>
    <m/>
    <s v="DIRECCION DE ADMINISTRACION"/>
    <s v="EDIFICIOS"/>
    <s v="134 FUNCION PUBLICA"/>
    <s v="O APOYO A LA FUNCIÓN PÚBLICA Y AL MEJORAMIENTO DE LA GESTIÓN"/>
    <s v="20 MANTENIMIENTO"/>
    <m/>
    <m/>
    <s v="Atención a solicitudes de remodelación y/o servicio mayor en edificios públicos"/>
    <s v="2000 MATERIALES Y SUMINISTROS"/>
    <s v="2400 MATERIALES Y ARTICULOS DE CONSTRUCCION Y DE REPARACION"/>
    <x v="83"/>
    <n v="250000"/>
    <n v="250000"/>
    <n v="75000"/>
    <n v="0"/>
    <n v="-175000"/>
    <n v="2"/>
    <s v="24"/>
  </r>
  <r>
    <n v="251"/>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400 MATERIALES Y ARTICULOS DE CONSTRUCCION Y DE REPARACION"/>
    <x v="14"/>
    <n v="700000"/>
    <n v="700000"/>
    <n v="280000"/>
    <n v="0"/>
    <n v="-420000"/>
    <n v="2"/>
    <s v="24"/>
  </r>
  <r>
    <n v="252"/>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500 PRODUCTOS QUIMICOS, FARMACEUTICOS Y DE LABORATORIO"/>
    <x v="49"/>
    <n v="85000"/>
    <n v="85000"/>
    <n v="8500"/>
    <n v="0"/>
    <n v="-76500"/>
    <n v="2"/>
    <s v="25"/>
  </r>
  <r>
    <n v="253"/>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600 COMBUSTIBLES, LUBRICANTES Y ADITIVOS"/>
    <x v="50"/>
    <n v="3000"/>
    <n v="3000"/>
    <n v="0"/>
    <n v="0"/>
    <n v="-3000"/>
    <n v="2"/>
    <s v="26"/>
  </r>
  <r>
    <n v="254"/>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700 VESTUARIO, BLANCOS, PRENDAS DE PROTECCION Y ARTICULOS DEPORTIVOS"/>
    <x v="76"/>
    <n v="200000"/>
    <n v="200000"/>
    <n v="120000"/>
    <n v="0"/>
    <n v="-80000"/>
    <n v="2"/>
    <s v="27"/>
  </r>
  <r>
    <n v="255"/>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700 VESTUARIO, BLANCOS, PRENDAS DE PROTECCION Y ARTICULOS DEPORTIVOS"/>
    <x v="51"/>
    <n v="130000"/>
    <n v="130000"/>
    <n v="65000"/>
    <n v="0"/>
    <n v="-65000"/>
    <n v="2"/>
    <s v="27"/>
  </r>
  <r>
    <n v="256"/>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900 HERRAMIENTAS, REFACCIONES Y ACCESORIOS MENORES"/>
    <x v="54"/>
    <n v="250000"/>
    <n v="250000"/>
    <n v="50000"/>
    <n v="0"/>
    <n v="-200000"/>
    <n v="2"/>
    <s v="29"/>
  </r>
  <r>
    <n v="257"/>
    <x v="8"/>
    <m/>
    <s v="DIRECCION DE ADMINISTRACION"/>
    <s v="EDIFICIOS"/>
    <s v="134 FUNCION PUBLICA"/>
    <s v="O APOYO A LA FUNCIÓN PÚBLICA Y AL MEJORAMIENTO DE LA GESTIÓN"/>
    <s v="20 MANTENIMIENTO"/>
    <m/>
    <m/>
    <s v="Atención a solicitudes de remodelación y/o servicio mayor en edificios públicos"/>
    <s v="2000 MATERIALES Y SUMINISTROS"/>
    <s v="2900 HERRAMIENTAS, REFACCIONES Y ACCESORIOS MENORES"/>
    <x v="4"/>
    <n v="609900"/>
    <n v="609900"/>
    <n v="304950"/>
    <n v="0"/>
    <n v="-304950"/>
    <n v="2"/>
    <s v="29"/>
  </r>
  <r>
    <n v="258"/>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900 HERRAMIENTAS, REFACCIONES Y ACCESORIOS MENORES"/>
    <x v="5"/>
    <n v="15000"/>
    <n v="15000"/>
    <n v="1500"/>
    <n v="0"/>
    <n v="-13500"/>
    <n v="2"/>
    <s v="29"/>
  </r>
  <r>
    <n v="259"/>
    <x v="8"/>
    <m/>
    <s v="DIRECCION DE ADMINISTRACION"/>
    <s v="EDIFICIOS"/>
    <s v="134 FUNCION PUBLICA"/>
    <s v="O APOYO A LA FUNCIÓN PÚBLICA Y AL MEJORAMIENTO DE LA GESTIÓN"/>
    <s v="20 MANTENIMIENTO"/>
    <m/>
    <m/>
    <s v="Atención a solicitudes de reparación/ servicios menores en edificios públicos"/>
    <s v="3000 SERVICIOS GENERALES"/>
    <s v="3200 SERVICIOS DE ARRENDAMIENTO"/>
    <x v="17"/>
    <n v="20000"/>
    <n v="20000"/>
    <n v="20000"/>
    <n v="0"/>
    <n v="0"/>
    <n v="3"/>
    <s v="32"/>
  </r>
  <r>
    <n v="260"/>
    <x v="8"/>
    <m/>
    <s v="DIRECCION DE ADMINISTRACION"/>
    <s v="EDIFICIOS"/>
    <s v="134 FUNCION PUBLICA"/>
    <s v="O APOYO A LA FUNCIÓN PÚBLICA Y AL MEJORAMIENTO DE LA GESTIÓN"/>
    <s v="20 MANTENIMIENTO"/>
    <m/>
    <m/>
    <s v="Atención a solicitudes de remodelación y/o servicio mayor en edificios públicos"/>
    <s v="3000 SERVICIOS GENERALES"/>
    <s v="3300 SERVICIOS PROFESIONALES, CIENTIFICOS, TECNICOS Y OTROS SERVICIOS"/>
    <x v="24"/>
    <n v="150000"/>
    <n v="150000"/>
    <n v="150000"/>
    <n v="0"/>
    <n v="0"/>
    <n v="3"/>
    <s v="33"/>
  </r>
  <r>
    <n v="261"/>
    <x v="8"/>
    <m/>
    <s v="DIRECCION DE ADMINISTRACION"/>
    <s v="EDIFICIOS"/>
    <s v="134 FUNCION PUBLICA"/>
    <s v="O APOYO A LA FUNCIÓN PÚBLICA Y AL MEJORAMIENTO DE LA GESTIÓN"/>
    <s v="20 MANTENIMIENTO"/>
    <m/>
    <m/>
    <s v="Atención a solicitudes de remodelación y/o servicio mayor en edificios públicos"/>
    <s v="3000 SERVICIOS GENERALES"/>
    <s v="3400 SERVICIOS FINANCIEROS, BANCARIOS Y COMERCIALES"/>
    <x v="31"/>
    <n v="500000"/>
    <n v="500000"/>
    <n v="0"/>
    <n v="0"/>
    <n v="-500000"/>
    <n v="3"/>
    <s v="34"/>
  </r>
  <r>
    <n v="262"/>
    <x v="8"/>
    <m/>
    <s v="DIRECCION DE ADMINISTRACION"/>
    <s v="EDIFICIOS"/>
    <s v="134 FUNCION PUBLICA"/>
    <s v="O APOYO A LA FUNCIÓN PÚBLICA Y AL MEJORAMIENTO DE LA GESTIÓN"/>
    <s v="20 MANTENIMIENTO"/>
    <m/>
    <m/>
    <s v="Atención a solicitudes de remodelación y/o servicio mayor en edificios públicos"/>
    <s v="3000 SERVICIOS GENERALES"/>
    <s v="3500 SERVICIOS DE INSTALACION, REPARACION, MANTENIMIENTO Y CONSERVACION"/>
    <x v="32"/>
    <n v="22000000"/>
    <n v="17600000"/>
    <n v="8800000"/>
    <n v="-4400000"/>
    <n v="-13200000"/>
    <n v="3"/>
    <s v="35"/>
  </r>
  <r>
    <n v="263"/>
    <x v="8"/>
    <m/>
    <s v="DIRECCION DE ADMINISTRACION"/>
    <s v="EDIFICIOS"/>
    <s v="134 FUNCION PUBLICA"/>
    <s v="O APOYO A LA FUNCIÓN PÚBLICA Y AL MEJORAMIENTO DE LA GESTIÓN"/>
    <s v="20 MANTENIMIENTO"/>
    <m/>
    <m/>
    <s v="Mantenimiento a extintores de unidad basílica Presidencia y Otras Areas"/>
    <s v="3000 SERVICIOS GENERALES"/>
    <s v="3500 SERVICIOS DE INSTALACION, REPARACION, MANTENIMIENTO Y CONSERVACION"/>
    <x v="60"/>
    <n v="100000"/>
    <n v="100000"/>
    <n v="60000"/>
    <n v="0"/>
    <n v="-40000"/>
    <n v="3"/>
    <s v="35"/>
  </r>
  <r>
    <n v="264"/>
    <x v="8"/>
    <m/>
    <s v="DIRECCION DE ADMINISTRACION"/>
    <s v="EDIFICIOS"/>
    <s v="134 FUNCION PUBLICA"/>
    <s v="O APOYO A LA FUNCIÓN PÚBLICA Y AL MEJORAMIENTO DE LA GESTIÓN"/>
    <s v="20 MANTENIMIENTO"/>
    <m/>
    <m/>
    <s v="Servicio de intendencia en los edificios público"/>
    <s v="3000 SERVICIOS GENERALES"/>
    <s v="3500 SERVICIOS DE INSTALACION, REPARACION, MANTENIMIENTO Y CONSERVACION"/>
    <x v="100"/>
    <n v="100000"/>
    <n v="100000"/>
    <n v="100000"/>
    <n v="0"/>
    <n v="0"/>
    <n v="3"/>
    <s v="35"/>
  </r>
  <r>
    <n v="265"/>
    <x v="8"/>
    <m/>
    <s v="DIRECCION DE ADMINISTRACION"/>
    <s v="EDIFICIOS"/>
    <s v="134 FUNCION PUBLICA"/>
    <s v="O APOYO A LA FUNCIÓN PÚBLICA Y AL MEJORAMIENTO DE LA GESTIÓN"/>
    <s v="20 MANTENIMIENTO"/>
    <m/>
    <m/>
    <s v="Servicio de Fumigación en los inmuebles municipales"/>
    <s v="3000 SERVICIOS GENERALES"/>
    <s v="3500 SERVICIOS DE INSTALACION, REPARACION, MANTENIMIENTO Y CONSERVACION"/>
    <x v="111"/>
    <n v="1500000"/>
    <n v="1500000"/>
    <n v="900000"/>
    <n v="0"/>
    <n v="-600000"/>
    <n v="3"/>
    <s v="35"/>
  </r>
  <r>
    <n v="266"/>
    <x v="8"/>
    <m/>
    <s v="DIRECCION DE ADMINISTRACION"/>
    <s v="EDIFICIOS"/>
    <s v="134 FUNCION PUBLICA"/>
    <s v="O APOYO A LA FUNCIÓN PÚBLICA Y AL MEJORAMIENTO DE LA GESTIÓN"/>
    <s v="20 MANTENIMIENTO"/>
    <m/>
    <m/>
    <s v="Reservación de auditorios"/>
    <s v="5000 BIENES MUEBLES, INMUEBLES E INTANGIBLES"/>
    <s v="5100 MOBILIARIO Y EQUIPO DE ADMINISTRACION"/>
    <x v="21"/>
    <n v="150000"/>
    <n v="150000"/>
    <n v="0"/>
    <n v="0"/>
    <n v="-150000"/>
    <n v="5"/>
    <s v="51"/>
  </r>
  <r>
    <n v="267"/>
    <x v="8"/>
    <m/>
    <s v="DIRECCION DE ADMINISTRACION"/>
    <s v="EDIFICIOS"/>
    <s v="134 FUNCION PUBLICA"/>
    <s v="O APOYO A LA FUNCIÓN PÚBLICA Y AL MEJORAMIENTO DE LA GESTIÓN"/>
    <s v="20 MANTENIMIENTO"/>
    <m/>
    <m/>
    <s v="Atención a solicitudes de remodelación y/o servicio mayor en edificios públicos"/>
    <s v="5000 BIENES MUEBLES, INMUEBLES E INTANGIBLES"/>
    <s v="5100 MOBILIARIO Y EQUIPO DE ADMINISTRACION"/>
    <x v="20"/>
    <n v="250000"/>
    <n v="250000"/>
    <n v="0"/>
    <n v="0"/>
    <n v="-250000"/>
    <n v="5"/>
    <s v="51"/>
  </r>
  <r>
    <n v="268"/>
    <x v="8"/>
    <m/>
    <s v="DIRECCION DE ADMINISTRACION"/>
    <s v="EDIFICIOS"/>
    <s v="134 FUNCION PUBLICA"/>
    <s v="O APOYO A LA FUNCIÓN PÚBLICA Y AL MEJORAMIENTO DE LA GESTIÓN"/>
    <s v="20 MANTENIMIENTO"/>
    <m/>
    <m/>
    <s v="Reservación de auditorios"/>
    <s v="5000 BIENES MUEBLES, INMUEBLES E INTANGIBLES"/>
    <s v="5200 MOBILIARIO Y EQUIPO EDUCACIONAL Y RECREATIVO"/>
    <x v="108"/>
    <n v="50000"/>
    <n v="50000"/>
    <n v="0"/>
    <n v="0"/>
    <n v="-50000"/>
    <n v="5"/>
    <s v="52"/>
  </r>
  <r>
    <n v="269"/>
    <x v="8"/>
    <m/>
    <s v="DIRECCION DE ADMINISTRACION"/>
    <s v="EDIFICIOS"/>
    <s v="134 FUNCION PUBLICA"/>
    <s v="O APOYO A LA FUNCIÓN PÚBLICA Y AL MEJORAMIENTO DE LA GESTIÓN"/>
    <s v="20 MANTENIMIENTO"/>
    <m/>
    <m/>
    <s v="Atención a solicitudes de reparación/ servicios menores en edificios públicos"/>
    <s v="5000 BIENES MUEBLES, INMUEBLES E INTANGIBLES"/>
    <s v="5600 MAQUINARIA, OTROS EQUIPOS Y HERRAMIENTAS"/>
    <x v="70"/>
    <n v="100000"/>
    <n v="100000"/>
    <n v="0"/>
    <n v="0"/>
    <n v="-100000"/>
    <n v="5"/>
    <s v="56"/>
  </r>
  <r>
    <n v="270"/>
    <x v="8"/>
    <m/>
    <s v="DIRECCION DE ADMINISTRACION"/>
    <s v="EDIFICIOS"/>
    <s v="134 FUNCION PUBLICA"/>
    <s v="O APOYO A LA FUNCIÓN PÚBLICA Y AL MEJORAMIENTO DE LA GESTIÓN"/>
    <s v="20 MANTENIMIENTO"/>
    <m/>
    <m/>
    <s v="Atención a solicitudes de reparación/ servicios menores en edificios públicos"/>
    <s v="5000 BIENES MUEBLES, INMUEBLES E INTANGIBLES"/>
    <s v="5600 MAQUINARIA, OTROS EQUIPOS Y HERRAMIENTAS"/>
    <x v="73"/>
    <n v="170000"/>
    <n v="170000"/>
    <n v="0"/>
    <n v="0"/>
    <n v="-170000"/>
    <n v="5"/>
    <s v="56"/>
  </r>
  <r>
    <n v="271"/>
    <x v="8"/>
    <m/>
    <s v="DIRECCION DE ADMINISTRACION"/>
    <s v="EDIFICIOS"/>
    <s v="134 FUNCION PUBLICA"/>
    <s v="O APOYO A LA FUNCIÓN PÚBLICA Y AL MEJORAMIENTO DE LA GESTIÓN"/>
    <s v="20 MANTENIMIENTO"/>
    <m/>
    <m/>
    <s v="Atención a solicitudes de remodelación y/o servicio mayor en edificios públicos"/>
    <s v="5000 BIENES MUEBLES, INMUEBLES E INTANGIBLES"/>
    <s v="5600 MAQUINARIA, OTROS EQUIPOS Y HERRAMIENTAS"/>
    <x v="72"/>
    <n v="500000"/>
    <n v="500000"/>
    <n v="0"/>
    <n v="0"/>
    <n v="-500000"/>
    <n v="5"/>
    <s v="56"/>
  </r>
  <r>
    <n v="272"/>
    <x v="8"/>
    <m/>
    <s v="DIRECCION DE ADMINISTRACION"/>
    <s v="MANTENIMIENTO VEHICULAR"/>
    <s v="134 FUNCION PUBLICA"/>
    <s v="O APOYO A LA FUNCIÓN PÚBLICA Y AL MEJORAMIENTO DE LA GESTIÓN"/>
    <s v="20 MANTENIMIENTO"/>
    <m/>
    <m/>
    <s v="impresión de vales "/>
    <s v="2000 MATERIALES Y SUMINISTROS"/>
    <s v="2100 MATERIALES DE ADMINISTRACION, EMISION DE DOCUMENTOS Y ARTICULOS OFICIALES"/>
    <x v="11"/>
    <n v="50000"/>
    <n v="50000"/>
    <n v="15000"/>
    <n v="0"/>
    <n v="-35000"/>
    <n v="2"/>
    <s v="21"/>
  </r>
  <r>
    <n v="273"/>
    <x v="8"/>
    <m/>
    <s v="DIRECCION DE ADMINISTRACION"/>
    <s v="MANTENIMIENTO VEHICULAR"/>
    <s v="134 FUNCION PUBLICA"/>
    <s v="O APOYO A LA FUNCIÓN PÚBLICA Y AL MEJORAMIENTO DE LA GESTIÓN"/>
    <s v="20 MANTENIMIENTO"/>
    <m/>
    <m/>
    <s v="paileria para reparacion de vehiculos incluye soldadura y laminas, por lo general este servicio se brinda a los camiones de aseo publico"/>
    <s v="2000 MATERIALES Y SUMINISTROS"/>
    <s v="2400 MATERIALES Y ARTICULOS DE CONSTRUCCION Y DE REPARACION"/>
    <x v="13"/>
    <n v="1000000"/>
    <n v="1000000"/>
    <n v="300000"/>
    <n v="0"/>
    <n v="-700000"/>
    <n v="2"/>
    <s v="24"/>
  </r>
  <r>
    <n v="274"/>
    <x v="8"/>
    <m/>
    <s v="DIRECCION DE ADMINISTRACION"/>
    <s v="MANTENIMIENTO VEHICULAR"/>
    <s v="134 FUNCION PUBLICA"/>
    <s v="O APOYO A LA FUNCIÓN PÚBLICA Y AL MEJORAMIENTO DE LA GESTIÓN"/>
    <s v="20 MANTENIMIENTO"/>
    <m/>
    <m/>
    <s v="COMPRA DE ARTICULOS PARA REPARACION DE CAJAS HIDRAULICAS DE LOS CAMIONES"/>
    <s v="2000 MATERIALES Y SUMINISTROS"/>
    <s v="2400 MATERIALES Y ARTICULOS DE CONSTRUCCION Y DE REPARACION"/>
    <x v="14"/>
    <n v="1000000"/>
    <n v="1000000"/>
    <n v="400000"/>
    <n v="0"/>
    <n v="-600000"/>
    <n v="2"/>
    <s v="24"/>
  </r>
  <r>
    <n v="275"/>
    <x v="8"/>
    <m/>
    <s v="DIRECCION DE ADMINISTRACION"/>
    <s v="MANTENIMIENTO VEHICULAR"/>
    <s v="134 FUNCION PUBLICA"/>
    <s v="O APOYO A LA FUNCIÓN PÚBLICA Y AL MEJORAMIENTO DE LA GESTIÓN"/>
    <s v="20 MANTENIMIENTO"/>
    <m/>
    <m/>
    <s v="surtir botiquin en cada area para cualquier contingencia presentada, debido a que se manejan quimicos y herramienta "/>
    <s v="2000 MATERIALES Y SUMINISTROS"/>
    <s v="2500 PRODUCTOS QUIMICOS, FARMACEUTICOS Y DE LABORATORIO"/>
    <x v="46"/>
    <n v="5000"/>
    <n v="5000"/>
    <n v="5000"/>
    <n v="0"/>
    <n v="0"/>
    <n v="2"/>
    <s v="25"/>
  </r>
  <r>
    <n v="276"/>
    <x v="8"/>
    <m/>
    <s v="DIRECCION DE ADMINISTRACION"/>
    <s v="MANTENIMIENTO VEHICULAR"/>
    <s v="134 FUNCION PUBLICA"/>
    <s v="O APOYO A LA FUNCIÓN PÚBLICA Y AL MEJORAMIENTO DE LA GESTIÓN"/>
    <s v="20 MANTENIMIENTO"/>
    <m/>
    <m/>
    <s v="compra de aceites y lubricantes para los vehiculos ,este servicio se presenta de acuerdo al diagnostico o cuando se solicita por medio de las dependencia"/>
    <s v="2000 MATERIALES Y SUMINISTROS"/>
    <s v="2600 COMBUSTIBLES, LUBRICANTES Y ADITIVOS"/>
    <x v="50"/>
    <n v="8000000"/>
    <n v="0"/>
    <n v="0"/>
    <n v="-8000000"/>
    <n v="-8000000"/>
    <n v="2"/>
    <s v="26"/>
  </r>
  <r>
    <n v="277"/>
    <x v="8"/>
    <m/>
    <s v="DIRECCION DE ADMINISTRACION"/>
    <s v="MANTENIMIENTO VEHICULAR"/>
    <s v="134 FUNCION PUBLICA"/>
    <s v="O APOYO A LA FUNCIÓN PÚBLICA Y AL MEJORAMIENTO DE LA GESTIÓN"/>
    <s v="20 MANTENIMIENTO"/>
    <m/>
    <m/>
    <s v="compra de uniformes, por imagen para el personal ya que se dañan por las grasas y el uso rudo que les da debido a la reparacion de vehiculos"/>
    <s v="2000 MATERIALES Y SUMINISTROS"/>
    <s v="2700 VESTUARIO, BLANCOS, PRENDAS DE PROTECCION Y ARTICULOS DEPORTIVOS"/>
    <x v="76"/>
    <n v="200000"/>
    <n v="200000"/>
    <n v="120000"/>
    <n v="0"/>
    <n v="-80000"/>
    <n v="2"/>
    <s v="27"/>
  </r>
  <r>
    <n v="278"/>
    <x v="8"/>
    <m/>
    <s v="DIRECCION DE ADMINISTRACION"/>
    <s v="MANTENIMIENTO VEHICULAR"/>
    <s v="134 FUNCION PUBLICA"/>
    <s v="O APOYO A LA FUNCIÓN PÚBLICA Y AL MEJORAMIENTO DE LA GESTIÓN"/>
    <s v="20 MANTENIMIENTO"/>
    <m/>
    <m/>
    <s v="COMPRA DE VESTUARIO 2 VECES POR AÑO DE ACUERDO A LAS POLITICAS DE FRANQUICIAS PEMEX"/>
    <s v="2000 MATERIALES Y SUMINISTROS"/>
    <s v="2700 VESTUARIO, BLANCOS, PRENDAS DE PROTECCION Y ARTICULOS DEPORTIVOS"/>
    <x v="76"/>
    <n v="60000"/>
    <n v="60000"/>
    <n v="36000"/>
    <n v="0"/>
    <n v="-24000"/>
    <n v="2"/>
    <s v="27"/>
  </r>
  <r>
    <n v="279"/>
    <x v="8"/>
    <m/>
    <s v="DIRECCION DE ADMINISTRACION"/>
    <s v="MANTENIMIENTO VEHICULAR"/>
    <s v="134 FUNCION PUBLICA"/>
    <s v="O APOYO A LA FUNCIÓN PÚBLICA Y AL MEJORAMIENTO DE LA GESTIÓN"/>
    <s v="20 MANTENIMIENTO"/>
    <m/>
    <m/>
    <s v="por seguridad del perdonal que les debe proporcionar el equipo debido para realizar la reparacion de vehiculos"/>
    <s v="2000 MATERIALES Y SUMINISTROS"/>
    <s v="2700 VESTUARIO, BLANCOS, PRENDAS DE PROTECCION Y ARTICULOS DEPORTIVOS"/>
    <x v="51"/>
    <n v="130000"/>
    <n v="130000"/>
    <n v="65000"/>
    <n v="0"/>
    <n v="-65000"/>
    <n v="2"/>
    <s v="27"/>
  </r>
  <r>
    <n v="280"/>
    <x v="8"/>
    <m/>
    <s v="DIRECCION DE ADMINISTRACION"/>
    <s v="MANTENIMIENTO VEHICULAR"/>
    <s v="134 FUNCION PUBLICA"/>
    <s v="O APOYO A LA FUNCIÓN PÚBLICA Y AL MEJORAMIENTO DE LA GESTIÓN"/>
    <s v="20 MANTENIMIENTO"/>
    <m/>
    <m/>
    <s v="ARTICULOS PARA PRETECCION PERSONAL E IMPERMIABLES."/>
    <s v="2000 MATERIALES Y SUMINISTROS"/>
    <s v="2700 VESTUARIO, BLANCOS, PRENDAS DE PROTECCION Y ARTICULOS DEPORTIVOS"/>
    <x v="51"/>
    <n v="30000"/>
    <n v="30000"/>
    <n v="15000"/>
    <n v="0"/>
    <n v="-15000"/>
    <n v="2"/>
    <s v="27"/>
  </r>
  <r>
    <n v="281"/>
    <x v="8"/>
    <m/>
    <s v="DIRECCION DE ADMINISTRACION"/>
    <s v="MANTENIMIENTO VEHICULAR"/>
    <s v="134 FUNCION PUBLICA"/>
    <s v="O APOYO A LA FUNCIÓN PÚBLICA Y AL MEJORAMIENTO DE LA GESTIÓN"/>
    <s v="20 MANTENIMIENTO"/>
    <m/>
    <m/>
    <s v="compra de herramientas,debido a que con el uso que se les da al reparar los vehiculos sufren desgaste"/>
    <s v="2000 MATERIALES Y SUMINISTROS"/>
    <s v="2900 HERRAMIENTAS, REFACCIONES Y ACCESORIOS MENORES"/>
    <x v="54"/>
    <n v="1000000"/>
    <n v="1000000"/>
    <n v="200000"/>
    <n v="0"/>
    <n v="-800000"/>
    <n v="2"/>
    <s v="29"/>
  </r>
  <r>
    <n v="282"/>
    <x v="8"/>
    <m/>
    <s v="DIRECCION DE ADMINISTRACION"/>
    <s v="MANTENIMIENTO VEHICULAR"/>
    <s v="134 FUNCION PUBLICA"/>
    <s v="O APOYO A LA FUNCIÓN PÚBLICA Y AL MEJORAMIENTO DE LA GESTIÓN"/>
    <s v="20 MANTENIMIENTO"/>
    <m/>
    <m/>
    <s v="compra de refacciones, se pretende cambiar las llantas de las unidades de aseo publico al igual que tener un amplio stock refacciones en almacen para reparacionde vehiculos."/>
    <s v="2000 MATERIALES Y SUMINISTROS"/>
    <s v="2900 HERRAMIENTAS, REFACCIONES Y ACCESORIOS MENORES"/>
    <x v="7"/>
    <n v="45000000"/>
    <n v="37000000"/>
    <n v="31499999.999999996"/>
    <n v="-8000000"/>
    <n v="-13500000.000000004"/>
    <n v="2"/>
    <s v="29"/>
  </r>
  <r>
    <n v="283"/>
    <x v="8"/>
    <m/>
    <s v="DIRECCION DE ADMINISTRACION"/>
    <s v="MANTENIMIENTO VEHICULAR"/>
    <s v="134 FUNCION PUBLICA"/>
    <s v="O APOYO A LA FUNCIÓN PÚBLICA Y AL MEJORAMIENTO DE LA GESTIÓN"/>
    <s v="20 MANTENIMIENTO"/>
    <m/>
    <m/>
    <s v="COMPRA DE ACCESORIOS PARA ESTACINES ABASTECEDORAS."/>
    <s v="2000 MATERIALES Y SUMINISTROS"/>
    <s v="2900 HERRAMIENTAS, REFACCIONES Y ACCESORIOS MENORES"/>
    <x v="55"/>
    <n v="300000"/>
    <n v="300000"/>
    <n v="30000"/>
    <n v="0"/>
    <n v="-270000"/>
    <n v="2"/>
    <s v="29"/>
  </r>
  <r>
    <n v="284"/>
    <x v="8"/>
    <m/>
    <s v="DIRECCION DE ADMINISTRACION"/>
    <s v="MANTENIMIENTO VEHICULAR"/>
    <s v="134 FUNCION PUBLICA"/>
    <s v="O APOYO A LA FUNCIÓN PÚBLICA Y AL MEJORAMIENTO DE LA GESTIÓN"/>
    <s v="20 MANTENIMIENTO"/>
    <m/>
    <m/>
    <s v="SISTEMA OPERATIVO CONTROLNET"/>
    <s v="3000 SERVICIOS GENERALES"/>
    <s v="3100 SERVICIOS BASICOS"/>
    <x v="57"/>
    <n v="1920000"/>
    <n v="1920000"/>
    <n v="0"/>
    <n v="0"/>
    <n v="-1920000"/>
    <n v="3"/>
    <s v="31"/>
  </r>
  <r>
    <n v="285"/>
    <x v="8"/>
    <m/>
    <s v="DIRECCION DE ADMINISTRACION"/>
    <s v="MANTENIMIENTO VEHICULAR"/>
    <s v="134 FUNCION PUBLICA"/>
    <s v="O APOYO A LA FUNCIÓN PÚBLICA Y AL MEJORAMIENTO DE LA GESTIÓN"/>
    <s v="20 MANTENIMIENTO"/>
    <m/>
    <m/>
    <s v="para servicios preventivos de vehiculos al igual que sus respectivas verificaciones con hologramas incluyendo motos y patrullas. Cabe mencionar que en aseo publico cuentan con 550 vehiculos diesel para servicio lo que implica un gasto de 14 millones,servicio de patrullas 8 millones, servicio de motocicletas 2 millones y 2.5 millones de 90 posibles unidades de seguridad publica."/>
    <s v="3000 SERVICIOS GENERALES"/>
    <s v="3500 SERVICIOS DE INSTALACION, REPARACION, MANTENIMIENTO Y CONSERVACION"/>
    <x v="61"/>
    <n v="50000000"/>
    <n v="20858948"/>
    <n v="25000000"/>
    <n v="-29141052"/>
    <n v="-25000000"/>
    <n v="3"/>
    <s v="35"/>
  </r>
  <r>
    <n v="286"/>
    <x v="8"/>
    <m/>
    <s v="DIRECCION DE ADMINISTRACION"/>
    <s v="MANTENIMIENTO VEHICULAR"/>
    <s v="134 FUNCION PUBLICA"/>
    <s v="O APOYO A LA FUNCIÓN PÚBLICA Y AL MEJORAMIENTO DE LA GESTIÓN"/>
    <s v="20 MANTENIMIENTO"/>
    <m/>
    <m/>
    <m/>
    <s v="3000 SERVICIOS GENERALES"/>
    <s v="3500 SERVICIOS DE INSTALACION, REPARACION, MANTENIMIENTO Y CONSERVACION"/>
    <x v="99"/>
    <n v="80000"/>
    <n v="80000"/>
    <n v="80000"/>
    <n v="0"/>
    <n v="0"/>
    <n v="3"/>
    <s v="35"/>
  </r>
  <r>
    <n v="287"/>
    <x v="8"/>
    <m/>
    <s v="DIRECCION DE ADMINISTRACION"/>
    <s v="MANTENIMIENTO VEHICULAR"/>
    <s v="134 FUNCION PUBLICA"/>
    <s v="O APOYO A LA FUNCIÓN PÚBLICA Y AL MEJORAMIENTO DE LA GESTIÓN"/>
    <s v="20 MANTENIMIENTO"/>
    <m/>
    <m/>
    <s v="traslado de aceites y lubricantes desechados de los vehiculos"/>
    <s v="3000 SERVICIOS GENERALES"/>
    <s v="3500 SERVICIOS DE INSTALACION, REPARACION, MANTENIMIENTO Y CONSERVACION"/>
    <x v="100"/>
    <n v="10000"/>
    <n v="10000"/>
    <n v="10000"/>
    <n v="0"/>
    <n v="0"/>
    <n v="3"/>
    <s v="35"/>
  </r>
  <r>
    <n v="288"/>
    <x v="8"/>
    <m/>
    <s v="DIRECCION DE ADMINISTRACION"/>
    <s v="MANTENIMIENTO VEHICULAR"/>
    <s v="134 FUNCION PUBLICA"/>
    <s v="O APOYO A LA FUNCIÓN PÚBLICA Y AL MEJORAMIENTO DE LA GESTIÓN"/>
    <s v="20 MANTENIMIENTO"/>
    <m/>
    <m/>
    <s v="LIMPIEZA ECOLOGICA TRIMESTRAL PARA CUMPLIR CON ESTANDARIZACION PEMEX"/>
    <s v="3000 SERVICIOS GENERALES"/>
    <s v="3500 SERVICIOS DE INSTALACION, REPARACION, MANTENIMIENTO Y CONSERVACION"/>
    <x v="100"/>
    <n v="30000"/>
    <n v="30000"/>
    <n v="30000"/>
    <n v="0"/>
    <n v="0"/>
    <n v="3"/>
    <s v="35"/>
  </r>
  <r>
    <n v="289"/>
    <x v="8"/>
    <m/>
    <s v="DIRECCION DE ADMINISTRACION"/>
    <s v="MANTENIMIENTO VEHICULAR"/>
    <s v="134 FUNCION PUBLICA"/>
    <s v="O APOYO A LA FUNCIÓN PÚBLICA Y AL MEJORAMIENTO DE LA GESTIÓN"/>
    <s v="20 MANTENIMIENTO"/>
    <m/>
    <m/>
    <s v="tramite de Verificacion vehicular"/>
    <s v="3000 SERVICIOS GENERALES"/>
    <s v="3900 OTROS SERVICIOS GENERALES"/>
    <x v="64"/>
    <n v="1000000"/>
    <n v="1000000"/>
    <n v="1000000"/>
    <n v="0"/>
    <n v="0"/>
    <n v="3"/>
    <s v="39"/>
  </r>
  <r>
    <n v="290"/>
    <x v="8"/>
    <m/>
    <s v="DIRECCION DE ADMINISTRACION"/>
    <s v="MANTENIMIENTO VEHICULAR"/>
    <s v="134 FUNCION PUBLICA"/>
    <s v="O APOYO A LA FUNCIÓN PÚBLICA Y AL MEJORAMIENTO DE LA GESTIÓN"/>
    <s v="20 MANTENIMIENTO"/>
    <m/>
    <m/>
    <s v="COMPRA DE HERRAMIENTAS DE USO RUDO, LABORATORIO DE DIESEL, PRENSAS, MAQUINAS PARA SOLDAR, ENTRE OTRAS ARTICULOS, YA QUE EL EQUIPO CON EL QUE SE CUENTA YA NO ESTA EN BUENAS CONDICIONES NI APTO PARA LABORAR"/>
    <s v="5000 BIENES MUEBLES, INMUEBLES E INTANGIBLES"/>
    <s v="5600 MAQUINARIA, OTROS EQUIPOS Y HERRAMIENTAS"/>
    <x v="73"/>
    <n v="2000000"/>
    <n v="2000000"/>
    <n v="0"/>
    <n v="0"/>
    <n v="-2000000"/>
    <n v="5"/>
    <s v="56"/>
  </r>
  <r>
    <n v="291"/>
    <x v="8"/>
    <m/>
    <s v="DIRECCION DE ADMINISTRACION"/>
    <s v="MANTENIMIENTO VEHICULAR"/>
    <s v="134 FUNCION PUBLICA"/>
    <s v="O APOYO A LA FUNCIÓN PÚBLICA Y AL MEJORAMIENTO DE LA GESTIÓN"/>
    <s v="20 MANTENIMIENTO"/>
    <m/>
    <m/>
    <s v="COMPRA DE PLANTAS PARA CUMPLIR CON ESTANDARIZACION PEMEX"/>
    <s v="5000 BIENES MUEBLES, INMUEBLES E INTANGIBLES"/>
    <s v="5700 ACTIVOS BIOLOGICOS"/>
    <x v="122"/>
    <n v="5000"/>
    <n v="5000"/>
    <n v="5000"/>
    <n v="0"/>
    <n v="0"/>
    <n v="5"/>
    <s v="57"/>
  </r>
  <r>
    <n v="292"/>
    <x v="8"/>
    <m/>
    <s v="DIRECCION DE ADQUISICIONES"/>
    <s v="ADQUISICIONES"/>
    <s v="134 FUNCION PUBLICA"/>
    <s v="O APOYO A LA FUNCIÓN PÚBLICA Y AL MEJORAMIENTO DE LA GESTIÓN"/>
    <s v="20 MANTENIMIENTO"/>
    <m/>
    <m/>
    <s v="Tóner para impresoras a color"/>
    <s v="2000 MATERIALES Y SUMINISTROS"/>
    <s v="2100 MATERIALES DE ADMINISTRACION, EMISION DE DOCUMENTOS Y ARTICULOS OFICIALES"/>
    <x v="1"/>
    <n v="60000"/>
    <n v="60000"/>
    <n v="18000"/>
    <n v="0"/>
    <n v="-42000"/>
    <n v="2"/>
    <s v="21"/>
  </r>
  <r>
    <n v="293"/>
    <x v="8"/>
    <m/>
    <s v="DIRECCION DE ADQUISICIONES"/>
    <s v="ADQUISICIONES"/>
    <s v="134 FUNCION PUBLICA"/>
    <s v="O APOYO A LA FUNCIÓN PÚBLICA Y AL MEJORAMIENTO DE LA GESTIÓN"/>
    <s v="20 MANTENIMIENTO"/>
    <m/>
    <m/>
    <s v="SERVICIO INTEGRAL VAMOS COMERCIANDO"/>
    <s v="3000 SERVICIOS GENERALES"/>
    <s v="3800 SERVICIOS OFICIALES"/>
    <x v="22"/>
    <n v="90000"/>
    <n v="90000"/>
    <n v="90000"/>
    <n v="0"/>
    <n v="0"/>
    <n v="3"/>
    <s v="38"/>
  </r>
  <r>
    <n v="294"/>
    <x v="8"/>
    <m/>
    <s v="DIRECCION DE ADQUISICIONES"/>
    <s v="ADQUISICIONES"/>
    <s v="134 FUNCION PUBLICA"/>
    <s v="O APOYO A LA FUNCIÓN PÚBLICA Y AL MEJORAMIENTO DE LA GESTIÓN"/>
    <s v="20 MANTENIMIENTO"/>
    <m/>
    <m/>
    <s v="ARRENDAMIENTO DE STAND VAMOS COMERCIANDO"/>
    <s v="3000 SERVICIOS GENERALES"/>
    <s v="3200 SERVICIOS DE ARRENDAMIENTO"/>
    <x v="17"/>
    <n v="70000"/>
    <n v="70000"/>
    <n v="70000"/>
    <n v="0"/>
    <n v="0"/>
    <n v="3"/>
    <s v="32"/>
  </r>
  <r>
    <n v="295"/>
    <x v="8"/>
    <m/>
    <s v="DIRECCION DE ADQUISICIONES"/>
    <s v="ADQUISICIONES"/>
    <s v="134 FUNCION PUBLICA"/>
    <s v="O APOYO A LA FUNCIÓN PÚBLICA Y AL MEJORAMIENTO DE LA GESTIÓN"/>
    <s v="20 MANTENIMIENTO"/>
    <m/>
    <m/>
    <s v="3 SCANNER DE ALTA VELOCIDAD"/>
    <s v="5000 BIENES MUEBLES, INMUEBLES E INTANGIBLES"/>
    <s v="5100 MOBILIARIO Y EQUIPO DE ADMINISTRACION"/>
    <x v="33"/>
    <n v="250000"/>
    <n v="250000"/>
    <n v="0"/>
    <n v="0"/>
    <n v="-250000"/>
    <n v="5"/>
    <s v="51"/>
  </r>
  <r>
    <n v="296"/>
    <x v="8"/>
    <m/>
    <s v="DIRECCION DE ADQUISICIONES"/>
    <s v="ADQUISICIONES"/>
    <s v="134 FUNCION PUBLICA"/>
    <s v="O APOYO A LA FUNCIÓN PÚBLICA Y AL MEJORAMIENTO DE LA GESTIÓN"/>
    <s v="20 MANTENIMIENTO"/>
    <m/>
    <m/>
    <s v="SOFTWARE PARA TRANSCRIBIR AUDIOS CON USO DE CLOUD"/>
    <s v="5000 BIENES MUEBLES, INMUEBLES E INTANGIBLES"/>
    <s v="5900 ACTIVOS INTANGIBLES"/>
    <x v="120"/>
    <n v="1000000"/>
    <n v="1000000"/>
    <n v="1000000"/>
    <n v="0"/>
    <n v="0"/>
    <n v="5"/>
    <s v="59"/>
  </r>
  <r>
    <n v="297"/>
    <x v="8"/>
    <m/>
    <s v="DIRECCION DE ADQUISICIONES"/>
    <s v="ADQUISICIONES"/>
    <s v="134 FUNCION PUBLICA"/>
    <s v="O APOYO A LA FUNCIÓN PÚBLICA Y AL MEJORAMIENTO DE LA GESTIÓN"/>
    <s v="20 MANTENIMIENTO"/>
    <m/>
    <m/>
    <s v="equipo de grabación con micrófonos ambientales para audios en sala de juntas"/>
    <s v="5000 BIENES MUEBLES, INMUEBLES E INTANGIBLES"/>
    <s v="5100 MOBILIARIO Y EQUIPO DE ADMINISTRACION"/>
    <x v="33"/>
    <n v="35000"/>
    <n v="35000"/>
    <n v="0"/>
    <n v="0"/>
    <n v="-35000"/>
    <n v="5"/>
    <s v="51"/>
  </r>
  <r>
    <n v="298"/>
    <x v="8"/>
    <m/>
    <s v="DIRECCION DE ADMINISTRACION"/>
    <s v="PATRIMONIO"/>
    <s v="134 FUNCION PUBLICA"/>
    <s v="O APOYO A LA FUNCIÓN PÚBLICA Y AL MEJORAMIENTO DE LA GESTIÓN"/>
    <s v="20 MANTENIMIENTO"/>
    <m/>
    <m/>
    <s v="Equipamiento en diversas oficinas como son Bibliotecas, Delegaciones, Agencias, Comunidad Digna, Registro Civil (s)."/>
    <s v="5000 BIENES MUEBLES, INMUEBLES E INTANGIBLES"/>
    <s v="5100 MOBILIARIO Y EQUIPO DE ADMINISTRACION"/>
    <x v="21"/>
    <n v="100000"/>
    <n v="100000"/>
    <n v="0"/>
    <n v="0"/>
    <n v="-100000"/>
    <n v="5"/>
    <s v="51"/>
  </r>
  <r>
    <n v="299"/>
    <x v="8"/>
    <m/>
    <s v="DIRECCION DE ADMINISTRACION"/>
    <s v="PATRIMONIO"/>
    <s v="134 FUNCION PUBLICA"/>
    <s v="O APOYO A LA FUNCIÓN PÚBLICA Y AL MEJORAMIENTO DE LA GESTIÓN"/>
    <s v="20 MANTENIMIENTO"/>
    <m/>
    <m/>
    <s v="Apoyo de emergencias para diversas operativas (Mamparas, cama, estufa, colchonetas, parrilla, burro de planchar, atril, biombo, etc.)"/>
    <s v="5000 BIENES MUEBLES, INMUEBLES E INTANGIBLES"/>
    <s v="5100 MOBILIARIO Y EQUIPO DE ADMINISTRACION"/>
    <x v="19"/>
    <n v="50000"/>
    <n v="50000"/>
    <n v="0"/>
    <n v="0"/>
    <n v="-50000"/>
    <n v="5"/>
    <s v="51"/>
  </r>
  <r>
    <n v="300"/>
    <x v="8"/>
    <m/>
    <s v="DIRECCION DE ADMINISTRACION"/>
    <s v="PATRIMONIO"/>
    <s v="134 FUNCION PUBLICA"/>
    <s v="O APOYO A LA FUNCIÓN PÚBLICA Y AL MEJORAMIENTO DE LA GESTIÓN"/>
    <s v="20 MANTENIMIENTO"/>
    <m/>
    <m/>
    <s v="Apoyo de emergencias para oficinas (Bandera, ventilador, enfriador, frigobar, guillotina, engargoladora, etc.)"/>
    <s v="5000 BIENES MUEBLES, INMUEBLES E INTANGIBLES"/>
    <s v="5100 MOBILIARIO Y EQUIPO DE ADMINISTRACION"/>
    <x v="20"/>
    <n v="30000"/>
    <n v="30000"/>
    <n v="0"/>
    <n v="0"/>
    <n v="-30000"/>
    <n v="5"/>
    <s v="51"/>
  </r>
  <r>
    <n v="301"/>
    <x v="8"/>
    <m/>
    <s v="DIRECCION DE ADMINISTRACION"/>
    <s v="PATRIMONIO"/>
    <s v="134 FUNCION PUBLICA"/>
    <s v="O APOYO A LA FUNCIÓN PÚBLICA Y AL MEJORAMIENTO DE LA GESTIÓN"/>
    <s v="20 MANTENIMIENTO"/>
    <m/>
    <m/>
    <s v="Apoyo de emergencias para oficinas operativas. (Camara fotografica, videocamara, pantalla, lente, etc.)"/>
    <s v="5000 BIENES MUEBLES, INMUEBLES E INTANGIBLES"/>
    <s v="5200 MOBILIARIO Y EQUIPO EDUCACIONAL Y RECREATIVO"/>
    <x v="30"/>
    <n v="100000"/>
    <n v="100000"/>
    <n v="0"/>
    <n v="0"/>
    <n v="-100000"/>
    <n v="5"/>
    <s v="52"/>
  </r>
  <r>
    <n v="302"/>
    <x v="8"/>
    <m/>
    <s v="DIRECCION DE ADMINISTRACION"/>
    <s v="PATRIMONIO"/>
    <s v="134 FUNCION PUBLICA"/>
    <s v="O APOYO A LA FUNCIÓN PÚBLICA Y AL MEJORAMIENTO DE LA GESTIÓN"/>
    <s v="20 MANTENIMIENTO"/>
    <m/>
    <m/>
    <s v="Vestuario y equipo de Seguridad; personal operativos que laboran en bodega recibiendo bienes en mal estado, deshecho, estibandolos y haciendo entrega de los mismos."/>
    <s v="2000 MATERIALES Y SUMINISTROS"/>
    <s v="2700 VESTUARIO, BLANCOS, PRENDAS DE PROTECCION Y ARTICULOS DEPORTIVOS"/>
    <x v="51"/>
    <n v="50000"/>
    <n v="50000"/>
    <n v="25000"/>
    <n v="0"/>
    <n v="-25000"/>
    <n v="2"/>
    <s v="27"/>
  </r>
  <r>
    <n v="303"/>
    <x v="8"/>
    <m/>
    <s v="DIRECCION DE ADMINISTRACION"/>
    <s v="VEHICULOS"/>
    <s v="134 FUNCION PUBLICA"/>
    <s v="O APOYO A LA FUNCIÓN PÚBLICA Y AL MEJORAMIENTO DE LA GESTIÓN"/>
    <s v="20 MANTENIMIENTO"/>
    <m/>
    <m/>
    <s v="Materiales y útiles de impresión y reproducción/ Proyecto 026 Alta de vehiculos en inventario oficial"/>
    <s v="2000 MATERIALES Y SUMINISTROS"/>
    <s v="2100 MATERIALES DE ADMINISTRACION, EMISION DE DOCUMENTOS Y ARTICULOS OFICIALES"/>
    <x v="34"/>
    <n v="125000"/>
    <n v="125000"/>
    <n v="25000"/>
    <n v="0"/>
    <n v="-100000"/>
    <n v="2"/>
    <s v="21"/>
  </r>
  <r>
    <n v="304"/>
    <x v="8"/>
    <m/>
    <s v="DIRECCION DE ADMINISTRACION"/>
    <s v="VEHICULOS"/>
    <s v="134 FUNCION PUBLICA"/>
    <s v="O APOYO A LA FUNCIÓN PÚBLICA Y AL MEJORAMIENTO DE LA GESTIÓN"/>
    <s v="20 MANTENIMIENTO"/>
    <m/>
    <m/>
    <s v="Material impreso e información digital/ Proyecto 026 Alta de vehiculos en inventario oficial"/>
    <s v="2000 MATERIALES Y SUMINISTROS"/>
    <s v="2100 MATERIALES DE ADMINISTRACION, EMISION DE DOCUMENTOS Y ARTICULOS OFICIALES"/>
    <x v="11"/>
    <n v="600000"/>
    <n v="600000"/>
    <n v="180000"/>
    <n v="0"/>
    <n v="-420000"/>
    <n v="2"/>
    <s v="21"/>
  </r>
  <r>
    <n v="305"/>
    <x v="8"/>
    <m/>
    <s v="DIRECCION DE ADMINISTRACION"/>
    <s v="VEHICULOS"/>
    <s v="134 FUNCION PUBLICA"/>
    <s v="O APOYO A LA FUNCIÓN PÚBLICA Y AL MEJORAMIENTO DE LA GESTIÓN"/>
    <s v="20 MANTENIMIENTO"/>
    <m/>
    <m/>
    <s v="Impuestos y derechos/ Proyecto 026 Alta de vehiculos en inventario oficial"/>
    <s v="3000 SERVICIOS GENERALES"/>
    <s v="3900 OTROS SERVICIOS GENERALES"/>
    <x v="64"/>
    <n v="600000"/>
    <n v="600000"/>
    <n v="600000"/>
    <n v="0"/>
    <n v="0"/>
    <n v="3"/>
    <s v="39"/>
  </r>
  <r>
    <n v="306"/>
    <x v="8"/>
    <m/>
    <s v="DIRECCION DE ADMINISTRACION"/>
    <s v="VEHICULOS"/>
    <s v="134 FUNCION PUBLICA"/>
    <s v="O APOYO A LA FUNCIÓN PÚBLICA Y AL MEJORAMIENTO DE LA GESTIÓN"/>
    <s v="20 MANTENIMIENTO"/>
    <m/>
    <m/>
    <s v="Impuestos y derechos/ Proyecto 097 Baja de Vehículos en inventario oficial "/>
    <s v="3000 SERVICIOS GENERALES"/>
    <s v="3900 OTROS SERVICIOS GENERALES"/>
    <x v="64"/>
    <n v="600000"/>
    <n v="600000"/>
    <n v="600000"/>
    <n v="0"/>
    <n v="0"/>
    <n v="3"/>
    <s v="39"/>
  </r>
  <r>
    <n v="307"/>
    <x v="8"/>
    <m/>
    <s v="DIRECCION DE ADMINISTRACION"/>
    <s v="VEHICULOS"/>
    <s v="134 FUNCION PUBLICA"/>
    <s v="O APOYO A LA FUNCIÓN PÚBLICA Y AL MEJORAMIENTO DE LA GESTIÓN"/>
    <s v="20 MANTENIMIENTO"/>
    <m/>
    <m/>
    <s v="Otros gastos por responsabilidades/ Proyecto 0370 Integración de Expedientes para requerir el pago de Deducibles "/>
    <s v="3000 SERVICIOS GENERALES"/>
    <s v="3900 OTROS SERVICIOS GENERALES"/>
    <x v="79"/>
    <n v="1500000"/>
    <n v="1500000"/>
    <n v="1500000"/>
    <n v="0"/>
    <n v="0"/>
    <n v="3"/>
    <s v="39"/>
  </r>
  <r>
    <n v="308"/>
    <x v="8"/>
    <m/>
    <s v="DIRECCION DE ADMINISTRACION"/>
    <s v="VEHICULOS"/>
    <s v="134 FUNCION PUBLICA"/>
    <s v="O APOYO A LA FUNCIÓN PÚBLICA Y AL MEJORAMIENTO DE LA GESTIÓN"/>
    <s v="20 MANTENIMIENTO"/>
    <m/>
    <m/>
    <s v="Impuestos y derechos/ Proyecto0386 Liberación de Vehículos"/>
    <s v="3000 SERVICIOS GENERALES"/>
    <s v="3900 OTROS SERVICIOS GENERALES"/>
    <x v="64"/>
    <n v="300000"/>
    <n v="300000"/>
    <n v="300000"/>
    <n v="0"/>
    <n v="0"/>
    <n v="3"/>
    <s v="39"/>
  </r>
  <r>
    <n v="309"/>
    <x v="8"/>
    <m/>
    <s v="DIRECCION DE ADMINISTRACION"/>
    <s v="VEHICULOS"/>
    <s v="134 FUNCION PUBLICA"/>
    <s v="O APOYO A LA FUNCIÓN PÚBLICA Y AL MEJORAMIENTO DE LA GESTIÓN"/>
    <s v="20 MANTENIMIENTO"/>
    <m/>
    <m/>
    <s v="Arrendamiento de Equipo de transporte/ Servicio de Gruas"/>
    <s v="3000 SERVICIOS GENERALES"/>
    <s v="3200 SERVICIOS DE ARRENDAMIENTO"/>
    <x v="75"/>
    <n v="20000"/>
    <n v="20000"/>
    <n v="20000"/>
    <n v="0"/>
    <n v="0"/>
    <n v="3"/>
    <s v="32"/>
  </r>
  <r>
    <n v="310"/>
    <x v="8"/>
    <m/>
    <s v="DIRECCION DE ADMINISTRACION"/>
    <s v="VEHICULOS"/>
    <s v="134 FUNCION PUBLICA"/>
    <s v="O APOYO A LA FUNCIÓN PÚBLICA Y AL MEJORAMIENTO DE LA GESTIÓN"/>
    <s v="20 MANTENIMIENTO"/>
    <m/>
    <m/>
    <s v="Impuestos y derechos/ Proyecto 0656 Trámite anual para refrendos "/>
    <s v="3000 SERVICIOS GENERALES"/>
    <s v="3900 OTROS SERVICIOS GENERALES"/>
    <x v="64"/>
    <n v="1500000"/>
    <n v="1500000"/>
    <n v="1500000"/>
    <n v="0"/>
    <n v="0"/>
    <n v="3"/>
    <s v="39"/>
  </r>
  <r>
    <n v="311"/>
    <x v="8"/>
    <m/>
    <s v="DIRECCION DE ADMINISTRACION"/>
    <s v="INMUEBLES"/>
    <s v="134 FUNCION PUBLICA"/>
    <s v="O APOYO A LA FUNCIÓN PÚBLICA Y AL MEJORAMIENTO DE LA GESTIÓN"/>
    <s v="20 MANTENIMIENTO"/>
    <m/>
    <m/>
    <s v="Equipo para el correcto desempeño del personal operativo en cuanto a la instalacion de letreros propiedad municipal y demas tareas para coadyuvar a la recuperacion de un inmueble y preservar la propiedad Municipal"/>
    <s v="2000 MATERIALES Y SUMINISTROS"/>
    <s v="2400 MATERIALES Y ARTICULOS DE CONSTRUCCION Y DE REPARACION"/>
    <x v="13"/>
    <n v="60000"/>
    <n v="60000"/>
    <n v="18000"/>
    <n v="0"/>
    <n v="-42000"/>
    <n v="2"/>
    <s v="24"/>
  </r>
  <r>
    <n v="312"/>
    <x v="8"/>
    <m/>
    <s v="DIRECCION DE ADMINISTRACION"/>
    <s v="INMUEBLES"/>
    <s v="134 FUNCION PUBLICA"/>
    <s v="O APOYO A LA FUNCIÓN PÚBLICA Y AL MEJORAMIENTO DE LA GESTIÓN"/>
    <s v="20 MANTENIMIENTO"/>
    <m/>
    <m/>
    <s v="Para dar respuesta a la solicitud de diversas Dependencias sobre el valor comercial de predios, los cuales se pretendan llevar diversos tramites administrativos y/o Acuerdos de Ayuntamiento"/>
    <s v="3000 SERVICIOS GENERALES"/>
    <s v="3400 SERVICIOS FINANCIEROS, BANCARIOS Y COMERCIALES"/>
    <x v="89"/>
    <n v="2000000"/>
    <n v="2000000"/>
    <n v="0"/>
    <n v="0"/>
    <n v="-2000000"/>
    <n v="3"/>
    <s v="34"/>
  </r>
  <r>
    <n v="313"/>
    <x v="8"/>
    <m/>
    <s v="DIRECCION DE ADMINISTRACION"/>
    <s v="INMUEBLES"/>
    <s v="134 FUNCION PUBLICA"/>
    <s v="O APOYO A LA FUNCIÓN PÚBLICA Y AL MEJORAMIENTO DE LA GESTIÓN"/>
    <s v="20 MANTENIMIENTO"/>
    <m/>
    <m/>
    <s v="Apoyo a oficinas que realizan impresiones en grandes dimensiones (planos, mapas, etc.)"/>
    <s v="5000 BIENES MUEBLES, INMUEBLES E INTANGIBLES"/>
    <s v="5100 MOBILIARIO Y EQUIPO DE ADMINISTRACION"/>
    <x v="33"/>
    <n v="200000"/>
    <n v="200000"/>
    <n v="0"/>
    <n v="0"/>
    <n v="-200000"/>
    <n v="5"/>
    <s v="51"/>
  </r>
  <r>
    <n v="314"/>
    <x v="8"/>
    <m/>
    <s v="DIRECCION DE ADMINISTRACION"/>
    <s v="INMUEBLES"/>
    <s v="134 FUNCION PUBLICA"/>
    <s v="O APOYO A LA FUNCIÓN PÚBLICA Y AL MEJORAMIENTO DE LA GESTIÓN"/>
    <s v="20 MANTENIMIENTO"/>
    <m/>
    <m/>
    <s v="mantenimiento, calibracion y reparacion del equipo utilizado para la realizacion de trabajos topograficos para dar un certero seguimiento a las solicitudes de diversas Dependencias, para la demarcacion de predios propiedad Municipal, y remision de dichos trabajos"/>
    <s v="3000 SERVICIOS GENERALES"/>
    <s v="3500 SERVICIOS DE INSTALACION, REPARACION, MANTENIMIENTO Y CONSERVACION"/>
    <x v="99"/>
    <n v="30000"/>
    <n v="30000"/>
    <n v="30000"/>
    <n v="0"/>
    <n v="0"/>
    <n v="3"/>
    <s v="35"/>
  </r>
  <r>
    <n v="315"/>
    <x v="8"/>
    <m/>
    <s v="DIRECCION DE ADMINISTRACION"/>
    <s v="ESCRITURACIÓN"/>
    <s v="134 FUNCION PUBLICA"/>
    <s v="O APOYO A LA FUNCIÓN PÚBLICA Y AL MEJORAMIENTO DE LA GESTIÓN"/>
    <s v="20 MANTENIMIENTO"/>
    <m/>
    <m/>
    <s v="Resulta necesario cubrir honorarios de los Notarios y profesionistas externos que presten sus servicios al Municipio por conducto de esta Unidad de Patrimonio, a fin de protocolizar las compraventas de inmuebles."/>
    <s v="3000 SERVICIOS GENERALES"/>
    <s v="3300 SERVICIOS PROFESIONALES, CIENTIFICOS, TECNICOS Y OTROS SERVICIOS"/>
    <x v="78"/>
    <n v="1500000"/>
    <n v="1500000"/>
    <n v="600000"/>
    <n v="0"/>
    <n v="-900000"/>
    <n v="3"/>
    <s v="33"/>
  </r>
  <r>
    <n v="316"/>
    <x v="8"/>
    <m/>
    <s v="DIRECCION DE ADMINISTRACION"/>
    <s v="ESCRITURACIÓN"/>
    <s v="134 FUNCION PUBLICA"/>
    <s v="O APOYO A LA FUNCIÓN PÚBLICA Y AL MEJORAMIENTO DE LA GESTIÓN"/>
    <s v="20 MANTENIMIENTO"/>
    <m/>
    <m/>
    <s v="Resulta necesario cubrir honorarios de los Notarios y profesionistas externos que presten sus servicios al Municipio por conducto de esta Unidad de Patrimonio, a fin de protocolizar las compraventas de inmuebles. En especifico cuando sea donaciones "/>
    <s v="3000 SERVICIOS GENERALES"/>
    <s v="3300 SERVICIOS PROFESIONALES, CIENTIFICOS, TECNICOS Y OTROS SERVICIOS"/>
    <x v="78"/>
    <n v="500000"/>
    <n v="500000"/>
    <n v="200000"/>
    <n v="0"/>
    <n v="-300000"/>
    <n v="3"/>
    <s v="33"/>
  </r>
  <r>
    <n v="317"/>
    <x v="8"/>
    <m/>
    <s v="DIRECCION DE ADMINISTRACION"/>
    <s v="ESCRITURACIÓN"/>
    <s v="134 FUNCION PUBLICA"/>
    <s v="O APOYO A LA FUNCIÓN PÚBLICA Y AL MEJORAMIENTO DE LA GESTIÓN"/>
    <s v="20 MANTENIMIENTO"/>
    <m/>
    <m/>
    <s v="Resulta necesario cubrir honorarios de los Notarios y profesionistas externos que presten sus servicios al Municipio por conducto de esta Unidad de Patrimonio, a fin de protocolizar las compraventas de inmuebles. En especifico cuando sea donaciones lisa y llana "/>
    <s v="3000 SERVICIOS GENERALES"/>
    <s v="3300 SERVICIOS PROFESIONALES, CIENTIFICOS, TECNICOS Y OTROS SERVICIOS"/>
    <x v="78"/>
    <n v="500000"/>
    <n v="500000"/>
    <n v="200000"/>
    <n v="0"/>
    <n v="-300000"/>
    <n v="3"/>
    <s v="33"/>
  </r>
  <r>
    <n v="318"/>
    <x v="8"/>
    <m/>
    <s v="DIRECCION DE ADMINISTRACION"/>
    <s v="ESCRITURACIÓN"/>
    <s v="134 FUNCION PUBLICA"/>
    <s v="O APOYO A LA FUNCIÓN PÚBLICA Y AL MEJORAMIENTO DE LA GESTIÓN"/>
    <s v="20 MANTENIMIENTO"/>
    <m/>
    <m/>
    <s v="Dado que no contamos en muchas ocasiones con la maquinaria de reproducción de diversos documentos resulta necesario acudir a establecimientos que cuenten con ellos, resultando necesario cubrir los gastos que por ello se generen"/>
    <s v="3000 SERVICIOS GENERALES"/>
    <s v="3300 SERVICIOS PROFESIONALES, CIENTIFICOS, TECNICOS Y OTROS SERVICIOS"/>
    <x v="23"/>
    <n v="30000"/>
    <n v="30000"/>
    <n v="30000"/>
    <n v="0"/>
    <n v="0"/>
    <n v="3"/>
    <s v="33"/>
  </r>
  <r>
    <n v="319"/>
    <x v="8"/>
    <m/>
    <s v="DIRECCION DE ADMINISTRACION"/>
    <s v="ESCRITURACIÓN"/>
    <s v="134 FUNCION PUBLICA"/>
    <s v="O APOYO A LA FUNCIÓN PÚBLICA Y AL MEJORAMIENTO DE LA GESTIÓN"/>
    <s v="20 MANTENIMIENTO"/>
    <m/>
    <m/>
    <s v="Por instrucciones del Pleno o por necesidad de la unidad resulta necesario contratar peritos valuadores a fin de obtener avalúos específicos de inmuebles municipales o respecto de los predios propiedad particular que quiera adquirir el Municipio, siendo esta partida para cubrir los honorarios de los profesionistas en valuación"/>
    <s v="3000 SERVICIOS GENERALES"/>
    <s v="3400 SERVICIOS FINANCIEROS, BANCARIOS Y COMERCIALES"/>
    <x v="89"/>
    <n v="500000"/>
    <n v="500000"/>
    <n v="500000"/>
    <n v="0"/>
    <n v="0"/>
    <n v="3"/>
    <s v="34"/>
  </r>
  <r>
    <n v="320"/>
    <x v="8"/>
    <m/>
    <s v="DIRECCION DE ADMINISTRACION"/>
    <s v="ESCRITURACIÓN"/>
    <s v="134 FUNCION PUBLICA"/>
    <s v="O APOYO A LA FUNCIÓN PÚBLICA Y AL MEJORAMIENTO DE LA GESTIÓN"/>
    <s v="20 MANTENIMIENTO"/>
    <m/>
    <m/>
    <s v="Por instrucciones del Pleno o por necesidad de la unidad resulta necesario contratar peritos valuadores a fin de obtener avalúos específicos de inmuebles municipales o respecto de los predios propiedad particular que quiera adquirir el Municipio, siendo esta partida para cubrir los honorarios de los profesionistas en valuación, en especifico cuando sea por medio de donación "/>
    <s v="3000 SERVICIOS GENERALES"/>
    <s v="3400 SERVICIOS FINANCIEROS, BANCARIOS Y COMERCIALES"/>
    <x v="89"/>
    <n v="500000"/>
    <n v="500000"/>
    <n v="500000"/>
    <n v="0"/>
    <n v="0"/>
    <n v="3"/>
    <s v="34"/>
  </r>
  <r>
    <n v="321"/>
    <x v="8"/>
    <m/>
    <s v="DIRECCION DE ADMINISTRACION"/>
    <s v="ESCRITURACIÓN"/>
    <s v="134 FUNCION PUBLICA"/>
    <s v="O APOYO A LA FUNCIÓN PÚBLICA Y AL MEJORAMIENTO DE LA GESTIÓN"/>
    <s v="20 MANTENIMIENTO"/>
    <m/>
    <m/>
    <s v="Por instrucciones del Pleno o por necesidad de la unidad resulta necesario contratar peritos valuadores a fin de obtener avalúos específicos de inmuebles municipales o respecto de los predios propiedad particular que quiera adquirir el Municipio, siendo esta partida para cubrir los honorarios de los profesionistas en valuación, en especifico cuando sea por medio de donación lisa y llana "/>
    <s v="3000 SERVICIOS GENERALES"/>
    <s v="3400 SERVICIOS FINANCIEROS, BANCARIOS Y COMERCIALES"/>
    <x v="89"/>
    <n v="500000"/>
    <n v="500000"/>
    <n v="0"/>
    <n v="0"/>
    <n v="-500000"/>
    <n v="3"/>
    <s v="34"/>
  </r>
  <r>
    <n v="322"/>
    <x v="8"/>
    <m/>
    <s v="DIRECCION DE ADMINISTRACION"/>
    <s v="ESCRITURACIÓN"/>
    <s v="134 FUNCION PUBLICA"/>
    <s v="O APOYO A LA FUNCIÓN PÚBLICA Y AL MEJORAMIENTO DE LA GESTIÓN"/>
    <s v="20 MANTENIMIENTO"/>
    <m/>
    <m/>
    <s v="Esta cantidad resulta necesaria a fin de poder adquirir los terrenos propiedad particular que el Pleno ordene "/>
    <s v="5000 BIENES MUEBLES, INMUEBLES E INTANGIBLES"/>
    <s v="5800 BIENES INMUEBLES"/>
    <x v="123"/>
    <n v="5000000"/>
    <n v="5000000"/>
    <n v="0"/>
    <n v="0"/>
    <n v="-5000000"/>
    <n v="5"/>
    <s v="58"/>
  </r>
  <r>
    <n v="323"/>
    <x v="8"/>
    <m/>
    <s v="DIRECCION DE ADMINISTRACION"/>
    <s v="ESCRITURACIÓN"/>
    <s v="134 FUNCION PUBLICA"/>
    <s v="O APOYO A LA FUNCIÓN PÚBLICA Y AL MEJORAMIENTO DE LA GESTIÓN"/>
    <s v="20 MANTENIMIENTO"/>
    <m/>
    <m/>
    <s v="Esta cantidad resulta necesaria a fin de poder adquirir inmuebles (Que no se pueda catalogar como terrenos) por instrucción del Pleno"/>
    <s v="5000 BIENES MUEBLES, INMUEBLES E INTANGIBLES"/>
    <s v="5800 BIENES INMUEBLES"/>
    <x v="124"/>
    <n v="2500000"/>
    <n v="2500000"/>
    <n v="0"/>
    <n v="0"/>
    <n v="-2500000"/>
    <n v="5"/>
    <s v="58"/>
  </r>
  <r>
    <n v="324"/>
    <x v="8"/>
    <m/>
    <s v="DIRECCION DE RECURSOS HUMANOS"/>
    <s v="RECURSOS HUMANOS"/>
    <s v="134 FUNCION PUBLICA"/>
    <s v="O APOYO A LA FUNCIÓN PÚBLICA Y AL MEJORAMIENTO DE LA GESTIÓN"/>
    <s v="20 MANTENIMIENTO"/>
    <m/>
    <m/>
    <s v="Compra de Toners para la impresión de gafetes para los empleados"/>
    <s v="2000 MATERIALES Y SUMINISTROS"/>
    <s v="2100 MATERIALES DE ADMINISTRACION, EMISION DE DOCUMENTOS Y ARTICULOS OFICIALES"/>
    <x v="1"/>
    <n v="18000"/>
    <n v="18000"/>
    <n v="5400"/>
    <n v="0"/>
    <n v="-12600"/>
    <n v="2"/>
    <s v="21"/>
  </r>
  <r>
    <n v="325"/>
    <x v="8"/>
    <m/>
    <s v="DIRECCION DE RECURSOS HUMANOS"/>
    <s v="RECURSOS HUMANOS"/>
    <s v="134 FUNCION PUBLICA"/>
    <s v="O APOYO A LA FUNCIÓN PÚBLICA Y AL MEJORAMIENTO DE LA GESTIÓN"/>
    <s v="20 MANTENIMIENTO"/>
    <m/>
    <m/>
    <s v="Compra de insumos para Coffee Breaks en curso de inducción para contratación de inspectoras multimodales"/>
    <s v="2000 MATERIALES Y SUMINISTROS"/>
    <s v="2200 ALIMENTOS Y UTENSILIOS"/>
    <x v="2"/>
    <n v="5000"/>
    <n v="5000"/>
    <n v="5000"/>
    <n v="0"/>
    <n v="0"/>
    <n v="2"/>
    <s v="22"/>
  </r>
  <r>
    <n v="326"/>
    <x v="8"/>
    <m/>
    <s v="DIRECCION DE RECURSOS HUMANOS"/>
    <s v="RECURSOS HUMANOS"/>
    <s v="134 FUNCION PUBLICA"/>
    <s v="O APOYO A LA FUNCIÓN PÚBLICA Y AL MEJORAMIENTO DE LA GESTIÓN"/>
    <s v="20 MANTENIMIENTO"/>
    <m/>
    <m/>
    <s v="Medicamentos para surtir los vales a los empleados derivados de un riesgo de trabajo"/>
    <s v="2000 MATERIALES Y SUMINISTROS"/>
    <s v="2500 PRODUCTOS QUIMICOS, FARMACEUTICOS Y DE LABORATORIO"/>
    <x v="46"/>
    <n v="450000"/>
    <n v="450000"/>
    <n v="450000"/>
    <n v="0"/>
    <n v="0"/>
    <n v="2"/>
    <s v="25"/>
  </r>
  <r>
    <n v="327"/>
    <x v="8"/>
    <m/>
    <s v="DIRECCION DE RECURSOS HUMANOS"/>
    <s v="RECURSOS HUMANOS"/>
    <s v="134 FUNCION PUBLICA"/>
    <s v="O APOYO A LA FUNCIÓN PÚBLICA Y AL MEJORAMIENTO DE LA GESTIÓN"/>
    <s v="20 MANTENIMIENTO"/>
    <m/>
    <m/>
    <s v="Suminsitros medicos tales como tornillos, ferulas, placas, etc. del personal por riesgo de trabajo"/>
    <s v="2000 MATERIALES Y SUMINISTROS"/>
    <s v="2500 PRODUCTOS QUIMICOS, FARMACEUTICOS Y DE LABORATORIO"/>
    <x v="47"/>
    <n v="430000"/>
    <n v="430000"/>
    <n v="430000"/>
    <n v="0"/>
    <n v="0"/>
    <n v="2"/>
    <s v="25"/>
  </r>
  <r>
    <n v="328"/>
    <x v="8"/>
    <m/>
    <s v="DIRECCION DE RECURSOS HUMANOS"/>
    <s v="RECURSOS HUMANOS"/>
    <s v="134 FUNCION PUBLICA"/>
    <s v="O APOYO A LA FUNCIÓN PÚBLICA Y AL MEJORAMIENTO DE LA GESTIÓN"/>
    <s v="20 MANTENIMIENTO"/>
    <m/>
    <m/>
    <s v="Renta de equipo médico para el tratamiento médico de los trabajadores"/>
    <s v="3000 SERVICIOS GENERALES"/>
    <s v="3200 SERVICIOS DE ARRENDAMIENTO"/>
    <x v="125"/>
    <n v="120000"/>
    <n v="120000"/>
    <n v="120000"/>
    <n v="0"/>
    <n v="0"/>
    <n v="3"/>
    <s v="32"/>
  </r>
  <r>
    <n v="329"/>
    <x v="8"/>
    <m/>
    <s v="DIRECCION DE RECURSOS HUMANOS"/>
    <s v="RECURSOS HUMANOS"/>
    <s v="134 FUNCION PUBLICA"/>
    <s v="O APOYO A LA FUNCIÓN PÚBLICA Y AL MEJORAMIENTO DE LA GESTIÓN"/>
    <s v="20 MANTENIMIENTO"/>
    <m/>
    <m/>
    <s v="Pago del Dictamen Fiscal del IMSS deacuerdo a al Ley del seguro social ya que se paga la parte correspondiente al 2017 y 2018 ademas de Contratación de consultoría para asesorias fiscales para la Unidad de Nóminas RH"/>
    <s v="3000 SERVICIOS GENERALES"/>
    <s v="3300 SERVICIOS PROFESIONALES, CIENTIFICOS, TECNICOS Y OTROS SERVICIOS"/>
    <x v="78"/>
    <n v="600000"/>
    <n v="600000"/>
    <n v="240000"/>
    <n v="0"/>
    <n v="-360000"/>
    <n v="3"/>
    <s v="33"/>
  </r>
  <r>
    <n v="330"/>
    <x v="8"/>
    <m/>
    <s v="DIRECCION DE RECURSOS HUMANOS"/>
    <s v="RECURSOS HUMANOS"/>
    <s v="134 FUNCION PUBLICA"/>
    <s v="O APOYO A LA FUNCIÓN PÚBLICA Y AL MEJORAMIENTO DE LA GESTIÓN"/>
    <s v="20 MANTENIMIENTO"/>
    <m/>
    <m/>
    <s v="Paquete de Movimientos Afiliatorios Sistemea IDSE "/>
    <s v="3000 SERVICIOS GENERALES"/>
    <s v="3300 SERVICIOS PROFESIONALES, CIENTIFICOS, TECNICOS Y OTROS SERVICIOS"/>
    <x v="119"/>
    <n v="200000"/>
    <n v="200000"/>
    <n v="200000"/>
    <n v="0"/>
    <n v="0"/>
    <n v="3"/>
    <s v="33"/>
  </r>
  <r>
    <n v="331"/>
    <x v="8"/>
    <m/>
    <s v="DIRECCION DE RECURSOS HUMANOS"/>
    <s v="RECURSOS HUMANOS"/>
    <s v="134 FUNCION PUBLICA"/>
    <s v="O APOYO A LA FUNCIÓN PÚBLICA Y AL MEJORAMIENTO DE LA GESTIÓN"/>
    <s v="20 MANTENIMIENTO"/>
    <m/>
    <m/>
    <s v="Impresión de formatos oficiales de Carta Designación de Beneficiarios y Carta Convenio e Impresión de carteles e invitaciones oficiales"/>
    <s v="3000 SERVICIOS GENERALES"/>
    <s v="3300 SERVICIOS PROFESIONALES, CIENTIFICOS, TECNICOS Y OTROS SERVICIOS"/>
    <x v="23"/>
    <n v="50000"/>
    <n v="50000"/>
    <n v="50000"/>
    <n v="0"/>
    <n v="0"/>
    <n v="3"/>
    <s v="33"/>
  </r>
  <r>
    <n v="332"/>
    <x v="8"/>
    <m/>
    <s v="DIRECCION DE RECURSOS HUMANOS"/>
    <s v="RECURSOS HUMANOS"/>
    <s v="134 FUNCION PUBLICA"/>
    <s v="O APOYO A LA FUNCIÓN PÚBLICA Y AL MEJORAMIENTO DE LA GESTIÓN"/>
    <s v="20 MANTENIMIENTO"/>
    <m/>
    <m/>
    <s v="Pago de servicios de rehabilitaciones derivadas de riesgos de trabajo además de la contratación de una empresa que elabore lo exámenes psicométricos para la campaña de contratación de inspectoras multimodales segunda fase."/>
    <s v="3000 SERVICIOS GENERALES"/>
    <s v="3300 SERVICIOS PROFESIONALES, CIENTIFICOS, TECNICOS Y OTROS SERVICIOS"/>
    <x v="24"/>
    <n v="220000"/>
    <n v="220000"/>
    <n v="220000"/>
    <n v="0"/>
    <n v="0"/>
    <n v="3"/>
    <s v="33"/>
  </r>
  <r>
    <n v="333"/>
    <x v="8"/>
    <m/>
    <s v="DIRECCION DE RECURSOS HUMANOS"/>
    <s v="RECURSOS HUMANOS"/>
    <s v="134 FUNCION PUBLICA"/>
    <s v="O APOYO A LA FUNCIÓN PÚBLICA Y AL MEJORAMIENTO DE LA GESTIÓN"/>
    <s v="20 MANTENIMIENTO"/>
    <m/>
    <m/>
    <s v="Contratación de servicio de alimentos para la ceremonia de entrega de reconocimientos por antigüedad al personal."/>
    <s v="3000 SERVICIOS GENERALES"/>
    <s v="3800 SERVICIOS OFICIALES"/>
    <x v="22"/>
    <n v="27000"/>
    <n v="27000"/>
    <n v="27000"/>
    <n v="0"/>
    <n v="0"/>
    <n v="3"/>
    <s v="38"/>
  </r>
  <r>
    <n v="334"/>
    <x v="8"/>
    <m/>
    <s v="DIRECCION DE RECURSOS HUMANOS"/>
    <s v="RECURSOS HUMANOS"/>
    <s v="134 FUNCION PUBLICA"/>
    <s v="O APOYO A LA FUNCIÓN PÚBLICA Y AL MEJORAMIENTO DE LA GESTIÓN"/>
    <s v="20 MANTENIMIENTO"/>
    <m/>
    <m/>
    <s v="Para dar cumplimiento al ordenamiento por el  Tribunal, validado por las areas jurídicas y evitar sanciones por parte de dicha entidad para pagar, penas, multas, actualizaciones y recargos de laudos ante IPEJAL."/>
    <s v="3000 SERVICIOS GENERALES"/>
    <s v="3900 OTROS SERVICIOS GENERALES"/>
    <x v="81"/>
    <n v="7000000"/>
    <n v="7000000"/>
    <n v="2800000"/>
    <n v="0"/>
    <n v="-4200000"/>
    <n v="3"/>
    <s v="39"/>
  </r>
  <r>
    <n v="335"/>
    <x v="8"/>
    <m/>
    <s v="DIRECCION DE RECURSOS HUMANOS"/>
    <s v="RECURSOS HUMANOS"/>
    <s v="134 FUNCION PUBLICA"/>
    <s v="O APOYO A LA FUNCIÓN PÚBLICA Y AL MEJORAMIENTO DE LA GESTIÓN"/>
    <s v="20 MANTENIMIENTO"/>
    <m/>
    <m/>
    <s v="Entrega de Vale de juguetes, día de la madre, premio de antigüedad, utiles escolares conforme a las Condiciones Generales."/>
    <s v="4000 TRANSFERENCIAS, ASIGNACIONES, SUBSIDIOS Y OTRAS AYUDAS"/>
    <s v="4400 AYUDAS SOCIALES"/>
    <x v="126"/>
    <n v="4344516"/>
    <n v="4344516"/>
    <n v="1737806.4000000001"/>
    <n v="0"/>
    <n v="-2606709.5999999996"/>
    <n v="4"/>
    <s v="44"/>
  </r>
  <r>
    <n v="336"/>
    <x v="8"/>
    <m/>
    <s v="DIRECCION DE RECURSOS HUMANOS"/>
    <s v="RECURSOS HUMANOS"/>
    <s v="134 FUNCION PUBLICA"/>
    <s v="O APOYO A LA FUNCIÓN PÚBLICA Y AL MEJORAMIENTO DE LA GESTIÓN"/>
    <s v="20 MANTENIMIENTO"/>
    <m/>
    <m/>
    <s v="Apoyo pagos a los 8 sindicatos por conceptos de vales de útiles, día de la madre y día del servidor público"/>
    <s v="4000 TRANSFERENCIAS, ASIGNACIONES, SUBSIDIOS Y OTRAS AYUDAS"/>
    <s v="4400 AYUDAS SOCIALES"/>
    <x v="127"/>
    <n v="265000"/>
    <n v="265000"/>
    <n v="265000"/>
    <n v="0"/>
    <n v="0"/>
    <n v="4"/>
    <s v="44"/>
  </r>
  <r>
    <n v="337"/>
    <x v="8"/>
    <m/>
    <s v="DIRECCION DE RECURSOS HUMANOS"/>
    <s v="RECURSOS HUMANOS"/>
    <s v="134 FUNCION PUBLICA"/>
    <s v="O APOYO A LA FUNCIÓN PÚBLICA Y AL MEJORAMIENTO DE LA GESTIÓN"/>
    <s v="20 MANTENIMIENTO"/>
    <m/>
    <m/>
    <s v="Requerida para el desahogo de los trabajos propios de la Dirección de Recursos Humanos y las presentaciones de información porporcionadas al Alcalde y Jefe de Gabinete."/>
    <s v="5000 BIENES MUEBLES, INMUEBLES E INTANGIBLES"/>
    <s v="5100 MOBILIARIO Y EQUIPO DE ADMINISTRACION"/>
    <x v="33"/>
    <n v="69000"/>
    <n v="69000"/>
    <n v="0"/>
    <n v="0"/>
    <n v="-69000"/>
    <n v="5"/>
    <s v="51"/>
  </r>
  <r>
    <n v="338"/>
    <x v="8"/>
    <m/>
    <s v="COORDINACION GENERAL DE ADMINISTRACION E INNOVACION GUBERNAMENTAL"/>
    <s v="ADMINISTRACIÓN E INNOVACIÓN GUBERNAMENTAL"/>
    <s v="134 FUNCION PUBLICA"/>
    <s v="O APOYO A LA FUNCIÓN PÚBLICA Y AL MEJORAMIENTO DE LA GESTIÓN"/>
    <s v="20 MANTENIMIENTO"/>
    <m/>
    <m/>
    <s v="Compra de papeleria para la Coordinacion y la Unidad de Control Gestion "/>
    <s v="2000 MATERIALES Y SUMINISTROS"/>
    <s v="2100 MATERIALES DE ADMINISTRACION, EMISION DE DOCUMENTOS Y ARTICULOS OFICIALES"/>
    <x v="0"/>
    <n v="600000"/>
    <n v="600000"/>
    <n v="480000"/>
    <n v="0"/>
    <n v="-120000"/>
    <n v="2"/>
    <s v="21"/>
  </r>
  <r>
    <n v="339"/>
    <x v="8"/>
    <m/>
    <s v="COORDINACION GENERAL DE ADMINISTRACION E INNOVACION GUBERNAMENTAL"/>
    <s v="ADMINISTRACIÓN E INNOVACIÓN GUBERNAMENTAL"/>
    <s v="134 FUNCION PUBLICA"/>
    <s v="O APOYO A LA FUNCIÓN PÚBLICA Y AL MEJORAMIENTO DE LA GESTIÓN"/>
    <s v="20 MANTENIMIENTO"/>
    <m/>
    <m/>
    <s v="Viajes de Trabajo del Coordinador"/>
    <s v="3000 SERVICIOS GENERALES"/>
    <s v="3700 SERVICIOS DE TRASLADO Y VIATICOS"/>
    <x v="9"/>
    <n v="100000"/>
    <n v="100000"/>
    <n v="40000"/>
    <n v="0"/>
    <n v="-60000"/>
    <n v="3"/>
    <s v="37"/>
  </r>
  <r>
    <n v="340"/>
    <x v="8"/>
    <m/>
    <s v="COORDINACION GENERAL DE ADMINISTRACION E INNOVACION GUBERNAMENTAL"/>
    <s v="ADMINISTRACIÓN E INNOVACIÓN GUBERNAMENTAL"/>
    <s v="134 FUNCION PUBLICA"/>
    <s v="O APOYO A LA FUNCIÓN PÚBLICA Y AL MEJORAMIENTO DE LA GESTIÓN"/>
    <s v="20 MANTENIMIENTO"/>
    <m/>
    <m/>
    <s v="Viajes de Trabajo del Coordinador"/>
    <s v="3000 SERVICIOS GENERALES"/>
    <s v="3700 SERVICIOS DE TRASLADO Y VIATICOS"/>
    <x v="62"/>
    <n v="25000"/>
    <n v="25000"/>
    <n v="2500"/>
    <n v="0"/>
    <n v="-22500"/>
    <n v="3"/>
    <s v="37"/>
  </r>
  <r>
    <n v="341"/>
    <x v="8"/>
    <m/>
    <s v="COORDINACION GENERAL DE ADMINISTRACION E INNOVACION GUBERNAMENTAL"/>
    <s v="ADMINISTRACIÓN E INNOVACIÓN GUBERNAMENTAL"/>
    <s v="134 FUNCION PUBLICA"/>
    <s v="O APOYO A LA FUNCIÓN PÚBLICA Y AL MEJORAMIENTO DE LA GESTIÓN"/>
    <s v="20 MANTENIMIENTO"/>
    <m/>
    <m/>
    <s v="Viajes de Trabajo del Coordinador"/>
    <s v="3000 SERVICIOS GENERALES"/>
    <s v="3700 SERVICIOS DE TRASLADO Y VIATICOS"/>
    <x v="10"/>
    <n v="47000"/>
    <n v="47000"/>
    <n v="4700"/>
    <n v="0"/>
    <n v="-42300"/>
    <n v="3"/>
    <s v="37"/>
  </r>
  <r>
    <n v="342"/>
    <x v="8"/>
    <m/>
    <s v="COORDINACION GENERAL DE ADMINISTRACION E INNOVACION GUBERNAMENTAL"/>
    <s v="ADMINISTRACIÓN E INNOVACIÓN GUBERNAMENTAL"/>
    <s v="134 FUNCION PUBLICA"/>
    <s v="O APOYO A LA FUNCIÓN PÚBLICA Y AL MEJORAMIENTO DE LA GESTIÓN"/>
    <s v="20 MANTENIMIENTO"/>
    <m/>
    <m/>
    <s v="Viajes de Trabajo del Coordinador"/>
    <s v="3000 SERVICIOS GENERALES"/>
    <s v="3700 SERVICIOS DE TRASLADO Y VIATICOS"/>
    <x v="63"/>
    <n v="100000"/>
    <n v="100000"/>
    <n v="20000"/>
    <n v="0"/>
    <n v="-80000"/>
    <n v="3"/>
    <s v="37"/>
  </r>
  <r>
    <n v="875"/>
    <x v="8"/>
    <m/>
    <s v="DIRECCION DE RECURSOS HUMANOS"/>
    <s v=" 1000 SERVICIOS PERSONALES"/>
    <s v="134 FUNCION PUBLICA"/>
    <s v="O APOYO A LA FUNCIÓN PÚBLICA Y AL MEJORAMIENTO DE LA GESTIÓN"/>
    <s v="20 MANTENIMIENTO"/>
    <m/>
    <m/>
    <m/>
    <s v="1000 SERVICIOS PERSONALES"/>
    <s v="1100 REMUNERACIONES AL PERSONAL DE CARACTER PERMANENTE"/>
    <x v="128"/>
    <n v="22573235.52"/>
    <n v="22573235.52"/>
    <n v="22573235.52"/>
    <n v="0"/>
    <n v="0"/>
    <n v="1"/>
    <s v="11"/>
  </r>
  <r>
    <n v="876"/>
    <x v="8"/>
    <m/>
    <s v="DIRECCION DE RECURSOS HUMANOS"/>
    <s v=" 1000 SERVICIOS PERSONALES"/>
    <s v="134 FUNCION PUBLICA"/>
    <s v="O APOYO A LA FUNCIÓN PÚBLICA Y AL MEJORAMIENTO DE LA GESTIÓN"/>
    <s v="20 MANTENIMIENTO"/>
    <m/>
    <m/>
    <m/>
    <s v="1000 SERVICIOS PERSONALES"/>
    <s v="1100 REMUNERACIONES AL PERSONAL DE CARACTER PERMANENTE"/>
    <x v="129"/>
    <n v="1728738984.8399999"/>
    <n v="1728738984.8399999"/>
    <n v="1728738984.8399999"/>
    <n v="0"/>
    <n v="0"/>
    <n v="1"/>
    <s v="11"/>
  </r>
  <r>
    <n v="877"/>
    <x v="8"/>
    <m/>
    <s v="DIRECCION DE RECURSOS HUMANOS"/>
    <s v=" 1000 SERVICIOS PERSONALES"/>
    <s v="134 FUNCION PUBLICA"/>
    <s v="O APOYO A LA FUNCIÓN PÚBLICA Y AL MEJORAMIENTO DE LA GESTIÓN"/>
    <s v="20 MANTENIMIENTO"/>
    <m/>
    <m/>
    <m/>
    <s v="1000 SERVICIOS PERSONALES"/>
    <s v="1200 REMUNERACIONES AL PERSONAL DE CARACTER TRANSITORIO"/>
    <x v="130"/>
    <n v="8500000"/>
    <n v="8500000"/>
    <n v="8500000"/>
    <n v="0"/>
    <n v="0"/>
    <n v="1"/>
    <s v="12"/>
  </r>
  <r>
    <n v="878"/>
    <x v="8"/>
    <m/>
    <s v="DIRECCION DE RECURSOS HUMANOS"/>
    <s v=" 1000 SERVICIOS PERSONALES"/>
    <s v="134 FUNCION PUBLICA"/>
    <s v="O APOYO A LA FUNCIÓN PÚBLICA Y AL MEJORAMIENTO DE LA GESTIÓN"/>
    <s v="20 MANTENIMIENTO"/>
    <m/>
    <m/>
    <m/>
    <s v="1000 SERVICIOS PERSONALES"/>
    <s v="1200 REMUNERACIONES AL PERSONAL DE CARACTER TRANSITORIO"/>
    <x v="102"/>
    <n v="109997760"/>
    <n v="109997760"/>
    <n v="109997760"/>
    <n v="0"/>
    <n v="0"/>
    <n v="1"/>
    <s v="12"/>
  </r>
  <r>
    <n v="879"/>
    <x v="8"/>
    <m/>
    <s v="DIRECCION DE RECURSOS HUMANOS"/>
    <s v=" 1000 SERVICIOS PERSONALES"/>
    <s v="134 FUNCION PUBLICA"/>
    <s v="O APOYO A LA FUNCIÓN PÚBLICA Y AL MEJORAMIENTO DE LA GESTIÓN"/>
    <s v="20 MANTENIMIENTO"/>
    <m/>
    <m/>
    <m/>
    <s v="1000 SERVICIOS PERSONALES"/>
    <s v="1300 REMUNERACIONES ADICIONALES Y ESPECIALES"/>
    <x v="131"/>
    <n v="342475824.48000002"/>
    <n v="342475824.48000002"/>
    <n v="342475824.48000002"/>
    <n v="0"/>
    <n v="0"/>
    <n v="1"/>
    <s v="13"/>
  </r>
  <r>
    <n v="880"/>
    <x v="8"/>
    <m/>
    <s v="DIRECCION DE RECURSOS HUMANOS"/>
    <s v=" 1000 SERVICIOS PERSONALES"/>
    <s v="134 FUNCION PUBLICA"/>
    <s v="O APOYO A LA FUNCIÓN PÚBLICA Y AL MEJORAMIENTO DE LA GESTIÓN"/>
    <s v="20 MANTENIMIENTO"/>
    <m/>
    <m/>
    <m/>
    <s v="1000 SERVICIOS PERSONALES"/>
    <s v="1300 REMUNERACIONES ADICIONALES Y ESPECIALES"/>
    <x v="132"/>
    <n v="17439028.43"/>
    <n v="17439028.43"/>
    <n v="17439028.43"/>
    <n v="0"/>
    <n v="0"/>
    <n v="1"/>
    <s v="13"/>
  </r>
  <r>
    <n v="881"/>
    <x v="8"/>
    <m/>
    <s v="DIRECCION DE RECURSOS HUMANOS"/>
    <s v=" 1000 SERVICIOS PERSONALES"/>
    <s v="134 FUNCION PUBLICA"/>
    <s v="O APOYO A LA FUNCIÓN PÚBLICA Y AL MEJORAMIENTO DE LA GESTIÓN"/>
    <s v="20 MANTENIMIENTO"/>
    <m/>
    <m/>
    <m/>
    <s v="1000 SERVICIOS PERSONALES"/>
    <s v="1400 SEGURIDAD SOCIAL"/>
    <x v="133"/>
    <n v="83680288.5"/>
    <n v="83680288.5"/>
    <n v="83680288.5"/>
    <n v="0"/>
    <n v="0"/>
    <n v="1"/>
    <s v="14"/>
  </r>
  <r>
    <n v="882"/>
    <x v="8"/>
    <m/>
    <s v="DIRECCION DE RECURSOS HUMANOS"/>
    <s v=" 1000 SERVICIOS PERSONALES"/>
    <s v="134 FUNCION PUBLICA"/>
    <s v="O APOYO A LA FUNCIÓN PÚBLICA Y AL MEJORAMIENTO DE LA GESTIÓN"/>
    <s v="20 MANTENIMIENTO"/>
    <m/>
    <m/>
    <m/>
    <s v="1000 SERVICIOS PERSONALES"/>
    <s v="1400 SEGURIDAD SOCIAL"/>
    <x v="134"/>
    <n v="54982374.68"/>
    <n v="54982374.68"/>
    <n v="54982374.68"/>
    <n v="0"/>
    <n v="0"/>
    <n v="1"/>
    <s v="14"/>
  </r>
  <r>
    <n v="883"/>
    <x v="8"/>
    <m/>
    <s v="DIRECCION DE RECURSOS HUMANOS"/>
    <s v=" 1000 SERVICIOS PERSONALES"/>
    <s v="134 FUNCION PUBLICA"/>
    <s v="O APOYO A LA FUNCIÓN PÚBLICA Y AL MEJORAMIENTO DE LA GESTIÓN"/>
    <s v="20 MANTENIMIENTO"/>
    <m/>
    <m/>
    <m/>
    <s v="1000 SERVICIOS PERSONALES"/>
    <s v="1400 SEGURIDAD SOCIAL"/>
    <x v="135"/>
    <n v="342729929.47000003"/>
    <n v="342729929.47000003"/>
    <n v="342729929.47000003"/>
    <n v="0"/>
    <n v="0"/>
    <n v="1"/>
    <s v="14"/>
  </r>
  <r>
    <n v="884"/>
    <x v="8"/>
    <m/>
    <s v="DIRECCION DE RECURSOS HUMANOS"/>
    <s v=" 1000 SERVICIOS PERSONALES"/>
    <s v="134 FUNCION PUBLICA"/>
    <s v="O APOYO A LA FUNCIÓN PÚBLICA Y AL MEJORAMIENTO DE LA GESTIÓN"/>
    <s v="20 MANTENIMIENTO"/>
    <m/>
    <m/>
    <m/>
    <s v="1000 SERVICIOS PERSONALES"/>
    <s v="1400 SEGURIDAD SOCIAL"/>
    <x v="37"/>
    <n v="57272000"/>
    <n v="57272000"/>
    <n v="57272000"/>
    <n v="0"/>
    <n v="0"/>
    <n v="1"/>
    <s v="14"/>
  </r>
  <r>
    <n v="885"/>
    <x v="8"/>
    <m/>
    <s v="DIRECCION DE RECURSOS HUMANOS"/>
    <s v=" 1000 SERVICIOS PERSONALES"/>
    <s v="134 FUNCION PUBLICA"/>
    <s v="O APOYO A LA FUNCIÓN PÚBLICA Y AL MEJORAMIENTO DE LA GESTIÓN"/>
    <s v="20 MANTENIMIENTO"/>
    <m/>
    <m/>
    <m/>
    <s v="1000 SERVICIOS PERSONALES"/>
    <s v="1500 OTRAS PRESTACIONES SOCIALES Y ECONOMICAS"/>
    <x v="136"/>
    <n v="4000000"/>
    <n v="4000000"/>
    <n v="4000000"/>
    <n v="0"/>
    <n v="0"/>
    <n v="1"/>
    <s v="15"/>
  </r>
  <r>
    <n v="886"/>
    <x v="8"/>
    <m/>
    <s v="DIRECCION DE RECURSOS HUMANOS"/>
    <s v=" 1000 SERVICIOS PERSONALES"/>
    <s v="134 FUNCION PUBLICA"/>
    <s v="O APOYO A LA FUNCIÓN PÚBLICA Y AL MEJORAMIENTO DE LA GESTIÓN"/>
    <s v="20 MANTENIMIENTO"/>
    <m/>
    <m/>
    <m/>
    <s v="1000 SERVICIOS PERSONALES"/>
    <s v="1500 OTRAS PRESTACIONES SOCIALES Y ECONOMICAS"/>
    <x v="137"/>
    <n v="513666024.44"/>
    <n v="513666024.44"/>
    <n v="513666024.44"/>
    <n v="0"/>
    <n v="0"/>
    <n v="1"/>
    <s v="15"/>
  </r>
  <r>
    <n v="887"/>
    <x v="8"/>
    <m/>
    <s v="DIRECCION DE RECURSOS HUMANOS"/>
    <s v=" 1000 SERVICIOS PERSONALES"/>
    <s v="134 FUNCION PUBLICA"/>
    <s v="O APOYO A LA FUNCIÓN PÚBLICA Y AL MEJORAMIENTO DE LA GESTIÓN"/>
    <s v="20 MANTENIMIENTO"/>
    <m/>
    <m/>
    <m/>
    <s v="1000 SERVICIOS PERSONALES"/>
    <s v="1600 PREVISIONES"/>
    <x v="138"/>
    <n v="97504875"/>
    <n v="97504875"/>
    <n v="97504875"/>
    <n v="0"/>
    <n v="0"/>
    <n v="1"/>
    <s v="16"/>
  </r>
  <r>
    <n v="888"/>
    <x v="8"/>
    <m/>
    <s v="DIRECCION DE RECURSOS HUMANOS"/>
    <s v=" 1000 SERVICIOS PERSONALES"/>
    <s v="134 FUNCION PUBLICA"/>
    <s v="O APOYO A LA FUNCIÓN PÚBLICA Y AL MEJORAMIENTO DE LA GESTIÓN"/>
    <s v="20 MANTENIMIENTO"/>
    <m/>
    <m/>
    <m/>
    <s v="1000 SERVICIOS PERSONALES"/>
    <s v="1700 PAGO DE ESTIMULOS A SERVIDORES PUBLICOS"/>
    <x v="139"/>
    <n v="49270726.640000001"/>
    <n v="49270726.640000001"/>
    <n v="49270726.640000001"/>
    <n v="0"/>
    <n v="0"/>
    <n v="1"/>
    <s v="17"/>
  </r>
  <r>
    <n v="1099"/>
    <x v="8"/>
    <m/>
    <s v="DIRECCION DE ADMINISTRACION"/>
    <s v=" IRREDUCTIBLE"/>
    <s v="134 FUNCION PUBLICA"/>
    <s v="O APOYO A LA FUNCIÓN PÚBLICA Y AL MEJORAMIENTO DE LA GESTIÓN"/>
    <s v="20 MANTENIMIENTO"/>
    <m/>
    <m/>
    <s v=" IRREDUCTIBLE"/>
    <s v="2000 MATERIALES Y SUMINISTROS"/>
    <s v="2600 COMBUSTIBLES, LUBRICANTES Y ADITIVOS"/>
    <x v="50"/>
    <n v="160915590"/>
    <n v="160915590"/>
    <n v="156088122.29999998"/>
    <n v="0"/>
    <n v="-4827467.7000000179"/>
    <n v="2"/>
    <s v="26"/>
  </r>
  <r>
    <n v="1100"/>
    <x v="8"/>
    <m/>
    <s v="DIRECCION DE ADMINISTRACION"/>
    <s v=" IRREDUCTIBLE"/>
    <s v="134 FUNCION PUBLICA"/>
    <s v="O APOYO A LA FUNCIÓN PÚBLICA Y AL MEJORAMIENTO DE LA GESTIÓN"/>
    <s v="20 MANTENIMIENTO"/>
    <m/>
    <m/>
    <s v="PAGO LUZ EDIFICIOS"/>
    <s v="3000 SERVICIOS GENERALES"/>
    <s v="3100 SERVICIOS BASICOS"/>
    <x v="114"/>
    <n v="305000000"/>
    <n v="78000000"/>
    <n v="78000000"/>
    <n v="-227000000"/>
    <n v="-227000000"/>
    <n v="3"/>
    <s v="31"/>
  </r>
  <r>
    <n v="1101"/>
    <x v="8"/>
    <m/>
    <s v="DIRECCION DE ADMINISTRACION"/>
    <s v=" IRREDUCTIBLE"/>
    <s v="134 FUNCION PUBLICA"/>
    <s v="O APOYO A LA FUNCIÓN PÚBLICA Y AL MEJORAMIENTO DE LA GESTIÓN"/>
    <s v="20 MANTENIMIENTO"/>
    <m/>
    <m/>
    <s v=" IRREDUCTIBLE"/>
    <s v="3000 SERVICIOS GENERALES"/>
    <s v="3100 SERVICIOS BASICOS"/>
    <x v="87"/>
    <n v="700000"/>
    <n v="700000"/>
    <n v="700000"/>
    <n v="0"/>
    <n v="0"/>
    <n v="3"/>
    <s v="31"/>
  </r>
  <r>
    <n v="1102"/>
    <x v="8"/>
    <m/>
    <s v="DIRECCION DE ADMINISTRACION"/>
    <s v=" IRREDUCTIBLE"/>
    <s v="134 FUNCION PUBLICA"/>
    <s v="O APOYO A LA FUNCIÓN PÚBLICA Y AL MEJORAMIENTO DE LA GESTIÓN"/>
    <s v="20 MANTENIMIENTO"/>
    <m/>
    <m/>
    <s v=" IRREDUCTIBLE"/>
    <s v="3000 SERVICIOS GENERALES"/>
    <s v="3100 SERVICIOS BASICOS"/>
    <x v="140"/>
    <n v="2897449"/>
    <n v="2897449"/>
    <n v="2897449"/>
    <n v="0"/>
    <n v="0"/>
    <n v="3"/>
    <s v="31"/>
  </r>
  <r>
    <n v="1103"/>
    <x v="8"/>
    <m/>
    <s v="DIRECCION DE ADMINISTRACION"/>
    <s v=" IRREDUCTIBLE"/>
    <s v="134 FUNCION PUBLICA"/>
    <s v="O APOYO A LA FUNCIÓN PÚBLICA Y AL MEJORAMIENTO DE LA GESTIÓN"/>
    <s v="20 MANTENIMIENTO"/>
    <m/>
    <m/>
    <s v=" IRREDUCTIBLE"/>
    <s v="3000 SERVICIOS GENERALES"/>
    <s v="3100 SERVICIOS BASICOS"/>
    <x v="57"/>
    <n v="7395423"/>
    <n v="7395423"/>
    <n v="7395423"/>
    <n v="0"/>
    <n v="0"/>
    <n v="3"/>
    <s v="31"/>
  </r>
  <r>
    <n v="1104"/>
    <x v="8"/>
    <m/>
    <s v="DIRECCION DE ADMINISTRACION"/>
    <s v=" IRREDUCTIBLE"/>
    <s v="134 FUNCION PUBLICA"/>
    <s v="O APOYO A LA FUNCIÓN PÚBLICA Y AL MEJORAMIENTO DE LA GESTIÓN"/>
    <s v="20 MANTENIMIENTO"/>
    <m/>
    <m/>
    <s v=" IRREDUCTIBLE"/>
    <s v="3000 SERVICIOS GENERALES"/>
    <s v="3200 SERVICIOS DE ARRENDAMIENTO"/>
    <x v="141"/>
    <n v="14118000"/>
    <n v="14118000"/>
    <n v="14118000"/>
    <n v="0"/>
    <n v="0"/>
    <n v="3"/>
    <s v="32"/>
  </r>
  <r>
    <n v="1105"/>
    <x v="8"/>
    <m/>
    <s v="DIRECCION DE ADMINISTRACION"/>
    <s v=" IRREDUCTIBLE"/>
    <s v="134 FUNCION PUBLICA"/>
    <s v="O APOYO A LA FUNCIÓN PÚBLICA Y AL MEJORAMIENTO DE LA GESTIÓN"/>
    <s v="20 MANTENIMIENTO"/>
    <m/>
    <m/>
    <s v=" IRREDUCTIBLE"/>
    <s v="3000 SERVICIOS GENERALES"/>
    <s v="3400 SERVICIOS FINANCIEROS, BANCARIOS Y COMERCIALES"/>
    <x v="142"/>
    <n v="46000000"/>
    <n v="46000000"/>
    <n v="46000000"/>
    <n v="0"/>
    <n v="0"/>
    <n v="3"/>
    <s v="34"/>
  </r>
  <r>
    <n v="1106"/>
    <x v="8"/>
    <m/>
    <s v="DIRECCION DE ADMINISTRACION"/>
    <s v=" IRREDUCTIBLE"/>
    <s v="134 FUNCION PUBLICA"/>
    <s v="O APOYO A LA FUNCIÓN PÚBLICA Y AL MEJORAMIENTO DE LA GESTIÓN"/>
    <s v="20 MANTENIMIENTO"/>
    <m/>
    <m/>
    <s v=" IRREDUCTIBLE"/>
    <s v="3000 SERVICIOS GENERALES"/>
    <s v="3100 SERVICIOS BASICOS"/>
    <x v="143"/>
    <n v="22000000"/>
    <n v="22000000"/>
    <n v="22000000"/>
    <n v="0"/>
    <n v="0"/>
    <n v="3"/>
    <s v="31"/>
  </r>
  <r>
    <n v="1380"/>
    <x v="8"/>
    <m/>
    <s v="DIRECCION DE ADMINISTRACION"/>
    <m/>
    <s v="134 FUNCION PUBLICA"/>
    <s v="O APOYO A LA FUNCIÓN PÚBLICA Y AL MEJORAMIENTO DE LA GESTIÓN"/>
    <s v="20 MANTENIMIENTO"/>
    <m/>
    <m/>
    <s v="ADQUISICIÓN DE VEHICULOS POR LEASING"/>
    <s v="3000 SERVICIOS GENERALES"/>
    <s v="3200 SERVICIOS DE ARRENDAMIENTO"/>
    <x v="75"/>
    <n v="0"/>
    <n v="43291736.339758299"/>
    <n v="20150684.339758292"/>
    <n v="43291736.339758299"/>
    <n v="20150684.339758292"/>
    <n v="3"/>
    <s v="32"/>
  </r>
  <r>
    <n v="215"/>
    <x v="4"/>
    <m/>
    <s v="DIRECCION DE INSPECCION Y VIGILANCIA"/>
    <s v="INSPECCIÓN Y VIGILANCIA"/>
    <s v="185 OTROS"/>
    <s v="G REGULACIÓN Y SUPERVISIÓN"/>
    <s v="21 INSPECCIÓN DE LUGARES QUE REQUIEREN LICENCIA O PERMISO"/>
    <m/>
    <m/>
    <s v="INSUMOS Y CONSUMIBLES DE COMPUTO"/>
    <s v="2000 MATERIALES Y SUMINISTROS"/>
    <s v="2100 MATERIALES DE ADMINISTRACION, EMISION DE DOCUMENTOS Y ARTICULOS OFICIALES"/>
    <x v="1"/>
    <n v="50000"/>
    <n v="50000"/>
    <n v="15000"/>
    <n v="0"/>
    <n v="-35000"/>
    <n v="2"/>
    <s v="21"/>
  </r>
  <r>
    <n v="216"/>
    <x v="4"/>
    <m/>
    <s v="DIRECCION DE INSPECCION Y VIGILANCIA"/>
    <s v="INSPECCIÓN Y VIGILANCIA"/>
    <s v="185 OTROS"/>
    <s v="G REGULACIÓN Y SUPERVISIÓN"/>
    <s v="21 INSPECCIÓN DE LUGARES QUE REQUIEREN LICENCIA O PERMISO"/>
    <m/>
    <m/>
    <s v="FORMAS VALORADAS, FORMATOS OFICIALES E IMPRESIÓN DE CAMINEROS"/>
    <s v="2000 MATERIALES Y SUMINISTROS"/>
    <s v="2100 MATERIALES DE ADMINISTRACION, EMISION DE DOCUMENTOS Y ARTICULOS OFICIALES"/>
    <x v="11"/>
    <n v="450000"/>
    <n v="450000"/>
    <n v="135000"/>
    <n v="0"/>
    <n v="-315000"/>
    <n v="2"/>
    <s v="21"/>
  </r>
  <r>
    <n v="217"/>
    <x v="4"/>
    <m/>
    <s v="DIRECCION DE INSPECCION Y VIGILANCIA"/>
    <s v="INSPECCIÓN Y VIGILANCIA"/>
    <s v="185 OTROS"/>
    <s v="G REGULACIÓN Y SUPERVISIÓN"/>
    <s v="21 INSPECCIÓN DE LUGARES QUE REQUIEREN LICENCIA O PERMISO"/>
    <m/>
    <m/>
    <s v="OPERATIVOS ESPECIALES, EVENTOS MASIVOS Y HORARIOS ESPECIALES"/>
    <s v="2000 MATERIALES Y SUMINISTROS"/>
    <s v="2200 ALIMENTOS Y UTENSILIOS"/>
    <x v="2"/>
    <n v="30000"/>
    <n v="30000"/>
    <n v="30000"/>
    <n v="0"/>
    <n v="0"/>
    <n v="2"/>
    <s v="22"/>
  </r>
  <r>
    <n v="218"/>
    <x v="4"/>
    <m/>
    <s v="DIRECCION DE INSPECCION Y VIGILANCIA"/>
    <s v="INSPECCIÓN Y VIGILANCIA"/>
    <s v="185 OTROS"/>
    <s v="G REGULACIÓN Y SUPERVISIÓN"/>
    <s v="21 INSPECCIÓN DE LUGARES QUE REQUIEREN LICENCIA O PERMISO"/>
    <m/>
    <m/>
    <s v="HERRAMIENTAS PARA PERSONAL DE RASTROS EN TECNICA"/>
    <s v="2000 MATERIALES Y SUMINISTROS"/>
    <s v="2200 ALIMENTOS Y UTENSILIOS"/>
    <x v="12"/>
    <n v="5000"/>
    <n v="5000"/>
    <n v="5000"/>
    <n v="0"/>
    <n v="0"/>
    <n v="2"/>
    <s v="22"/>
  </r>
  <r>
    <n v="219"/>
    <x v="4"/>
    <m/>
    <s v="DIRECCION DE INSPECCION Y VIGILANCIA"/>
    <s v="INSPECCIÓN Y VIGILANCIA"/>
    <s v="185 OTROS"/>
    <s v="G REGULACIÓN Y SUPERVISIÓN"/>
    <s v="21 INSPECCIÓN DE LUGARES QUE REQUIEREN LICENCIA O PERMISO"/>
    <m/>
    <m/>
    <s v="CABLES, MULTICONTACTOS, CONEXCIONES, APAGADORES"/>
    <s v="2000 MATERIALES Y SUMINISTROS"/>
    <s v="2400 MATERIALES Y ARTICULOS DE CONSTRUCCION Y DE REPARACION"/>
    <x v="3"/>
    <n v="8000"/>
    <n v="8000"/>
    <n v="8000"/>
    <n v="0"/>
    <n v="0"/>
    <n v="2"/>
    <s v="24"/>
  </r>
  <r>
    <n v="220"/>
    <x v="4"/>
    <m/>
    <s v="DIRECCION DE INSPECCION Y VIGILANCIA"/>
    <s v="INSPECCIÓN Y VIGILANCIA"/>
    <s v="185 OTROS"/>
    <s v="G REGULACIÓN Y SUPERVISIÓN"/>
    <s v="21 INSPECCIÓN DE LUGARES QUE REQUIEREN LICENCIA O PERMISO"/>
    <m/>
    <m/>
    <s v="INSUMOS PARA LIMPIEZA DE SANITARIOS"/>
    <s v="2000 MATERIALES Y SUMINISTROS"/>
    <s v="2500 PRODUCTOS QUIMICOS, FARMACEUTICOS Y DE LABORATORIO"/>
    <x v="49"/>
    <n v="120000"/>
    <n v="120000"/>
    <n v="12000"/>
    <n v="0"/>
    <n v="-108000"/>
    <n v="2"/>
    <s v="25"/>
  </r>
  <r>
    <n v="221"/>
    <x v="4"/>
    <m/>
    <s v="DIRECCION DE INSPECCION Y VIGILANCIA"/>
    <s v="INSPECCIÓN Y VIGILANCIA"/>
    <s v="185 OTROS"/>
    <s v="G REGULACIÓN Y SUPERVISIÓN"/>
    <s v="21 INSPECCIÓN DE LUGARES QUE REQUIEREN LICENCIA O PERMISO"/>
    <m/>
    <m/>
    <s v="UNIFORMES COMPLETOS PARA TODA LA SEMANA DEL PERSONAL OPERATIVO"/>
    <s v="2000 MATERIALES Y SUMINISTROS"/>
    <s v="2700 VESTUARIO, BLANCOS, PRENDAS DE PROTECCION Y ARTICULOS DEPORTIVOS"/>
    <x v="76"/>
    <n v="500000"/>
    <n v="500000"/>
    <n v="300000"/>
    <n v="0"/>
    <n v="-200000"/>
    <n v="2"/>
    <s v="27"/>
  </r>
  <r>
    <n v="222"/>
    <x v="4"/>
    <m/>
    <s v="DIRECCION DE INSPECCION Y VIGILANCIA"/>
    <s v="INSPECCIÓN Y VIGILANCIA"/>
    <s v="185 OTROS"/>
    <s v="G REGULACIÓN Y SUPERVISIÓN"/>
    <s v="21 INSPECCIÓN DE LUGARES QUE REQUIEREN LICENCIA O PERMISO"/>
    <m/>
    <m/>
    <s v="PARA PERSONAL DE CONSTRUCCION, TECNICA Y HORARIOS ESPECIALES"/>
    <s v="2000 MATERIALES Y SUMINISTROS"/>
    <s v="2700 VESTUARIO, BLANCOS, PRENDAS DE PROTECCION Y ARTICULOS DEPORTIVOS"/>
    <x v="51"/>
    <n v="180000"/>
    <n v="180000"/>
    <n v="90000"/>
    <n v="0"/>
    <n v="-90000"/>
    <n v="2"/>
    <s v="27"/>
  </r>
  <r>
    <n v="223"/>
    <x v="4"/>
    <m/>
    <s v="DIRECCION DE INSPECCION Y VIGILANCIA"/>
    <s v="INSPECCIÓN Y VIGILANCIA"/>
    <s v="185 OTROS"/>
    <s v="G REGULACIÓN Y SUPERVISIÓN"/>
    <s v="21 INSPECCIÓN DE LUGARES QUE REQUIEREN LICENCIA O PERMISO"/>
    <m/>
    <m/>
    <s v="MACUILAS PARA PERSONAL OPERATIVO DE LOS TRES TURNOS"/>
    <s v="2000 MATERIALES Y SUMINISTROS"/>
    <s v="2700 VESTUARIO, BLANCOS, PRENDAS DE PROTECCION Y ARTICULOS DEPORTIVOS"/>
    <x v="52"/>
    <n v="50000"/>
    <n v="50000"/>
    <n v="5000"/>
    <n v="0"/>
    <n v="-45000"/>
    <n v="2"/>
    <s v="27"/>
  </r>
  <r>
    <n v="224"/>
    <x v="4"/>
    <m/>
    <s v="DIRECCION DE INSPECCION Y VIGILANCIA"/>
    <s v="INSPECCIÓN Y VIGILANCIA"/>
    <s v="185 OTROS"/>
    <s v="G REGULACIÓN Y SUPERVISIÓN"/>
    <s v="21 INSPECCIÓN DE LUGARES QUE REQUIEREN LICENCIA O PERMISO"/>
    <m/>
    <m/>
    <s v="CORTINAS PARA EDIFICIO Y OFICINAS"/>
    <s v="2000 MATERIALES Y SUMINISTROS"/>
    <s v="2700 VESTUARIO, BLANCOS, PRENDAS DE PROTECCION Y ARTICULOS DEPORTIVOS"/>
    <x v="15"/>
    <n v="40000"/>
    <n v="40000"/>
    <n v="4000"/>
    <n v="0"/>
    <n v="-36000"/>
    <n v="2"/>
    <s v="27"/>
  </r>
  <r>
    <n v="225"/>
    <x v="4"/>
    <m/>
    <s v="DIRECCION DE INSPECCION Y VIGILANCIA"/>
    <s v="INSPECCIÓN Y VIGILANCIA"/>
    <s v="185 OTROS"/>
    <s v="G REGULACIÓN Y SUPERVISIÓN"/>
    <s v="21 INSPECCIÓN DE LUGARES QUE REQUIEREN LICENCIA O PERMISO"/>
    <m/>
    <m/>
    <s v="CONSERVACION DEL MOBILIARIOS DE OFICINA"/>
    <s v="2000 MATERIALES Y SUMINISTROS"/>
    <s v="2900 HERRAMIENTAS, REFACCIONES Y ACCESORIOS MENORES"/>
    <x v="5"/>
    <n v="25000"/>
    <n v="25000"/>
    <n v="2500"/>
    <n v="0"/>
    <n v="-22500"/>
    <n v="2"/>
    <s v="29"/>
  </r>
  <r>
    <n v="226"/>
    <x v="4"/>
    <m/>
    <s v="DIRECCION DE INSPECCION Y VIGILANCIA"/>
    <s v="INSPECCIÓN Y VIGILANCIA"/>
    <s v="185 OTROS"/>
    <s v="G REGULACIÓN Y SUPERVISIÓN"/>
    <s v="21 INSPECCIÓN DE LUGARES QUE REQUIEREN LICENCIA O PERMISO"/>
    <m/>
    <m/>
    <s v="CONSERVACION DEL EQUIPO DE COMPUTO"/>
    <s v="2000 MATERIALES Y SUMINISTROS"/>
    <s v="2900 HERRAMIENTAS, REFACCIONES Y ACCESORIOS MENORES"/>
    <x v="6"/>
    <n v="50000"/>
    <n v="50000"/>
    <n v="2500"/>
    <n v="0"/>
    <n v="-47500"/>
    <n v="2"/>
    <s v="29"/>
  </r>
  <r>
    <n v="227"/>
    <x v="4"/>
    <m/>
    <s v="DIRECCION DE INSPECCION Y VIGILANCIA"/>
    <s v="INSPECCIÓN Y VIGILANCIA"/>
    <s v="185 OTROS"/>
    <s v="G REGULACIÓN Y SUPERVISIÓN"/>
    <s v="21 INSPECCIÓN DE LUGARES QUE REQUIEREN LICENCIA O PERMISO"/>
    <m/>
    <m/>
    <s v="ACCESORIOS DEL PARQUE VEHICULAR"/>
    <s v="2000 MATERIALES Y SUMINISTROS"/>
    <s v="2900 HERRAMIENTAS, REFACCIONES Y ACCESORIOS MENORES"/>
    <x v="7"/>
    <n v="30000"/>
    <n v="30000"/>
    <n v="30000"/>
    <n v="0"/>
    <n v="0"/>
    <n v="2"/>
    <s v="29"/>
  </r>
  <r>
    <n v="228"/>
    <x v="4"/>
    <m/>
    <s v="DIRECCION DE INSPECCION Y VIGILANCIA"/>
    <s v="INSPECCIÓN Y VIGILANCIA"/>
    <s v="185 OTROS"/>
    <s v="G REGULACIÓN Y SUPERVISIÓN"/>
    <s v="21 INSPECCIÓN DE LUGARES QUE REQUIEREN LICENCIA O PERMISO"/>
    <m/>
    <m/>
    <s v="CONSERVACION CON REFACCIONES PARA EQUIPOS MENORES"/>
    <s v="2000 MATERIALES Y SUMINISTROS"/>
    <s v="2900 HERRAMIENTAS, REFACCIONES Y ACCESORIOS MENORES"/>
    <x v="55"/>
    <n v="15000"/>
    <n v="15000"/>
    <n v="1500"/>
    <n v="0"/>
    <n v="-13500"/>
    <n v="2"/>
    <s v="29"/>
  </r>
  <r>
    <n v="229"/>
    <x v="4"/>
    <m/>
    <s v="DIRECCION DE INSPECCION Y VIGILANCIA"/>
    <s v="INSPECCIÓN Y VIGILANCIA"/>
    <s v="185 OTROS"/>
    <s v="G REGULACIÓN Y SUPERVISIÓN"/>
    <s v="21 INSPECCIÓN DE LUGARES QUE REQUIEREN LICENCIA O PERMISO"/>
    <m/>
    <m/>
    <s v="CONTRATACION PAQUETE DE DATOS NUEVO SISTEMA DE INFRACCIONES"/>
    <s v="3000 SERVICIOS GENERALES"/>
    <s v="3100 SERVICIOS BASICOS"/>
    <x v="57"/>
    <n v="380000"/>
    <n v="380000"/>
    <n v="0"/>
    <n v="0"/>
    <n v="-380000"/>
    <n v="3"/>
    <s v="31"/>
  </r>
  <r>
    <n v="230"/>
    <x v="4"/>
    <m/>
    <s v="DIRECCION DE INSPECCION Y VIGILANCIA"/>
    <s v="INSPECCIÓN Y VIGILANCIA"/>
    <s v="185 OTROS"/>
    <s v="G REGULACIÓN Y SUPERVISIÓN"/>
    <s v="21 INSPECCIÓN DE LUGARES QUE REQUIEREN LICENCIA O PERMISO"/>
    <m/>
    <m/>
    <s v="EVENTOS ESPECIALES Y/O MASIVOS"/>
    <s v="3000 SERVICIOS GENERALES"/>
    <s v="3200 SERVICIOS DE ARRENDAMIENTO"/>
    <x v="75"/>
    <n v="50000"/>
    <n v="50000"/>
    <n v="50000"/>
    <n v="0"/>
    <n v="0"/>
    <n v="3"/>
    <s v="32"/>
  </r>
  <r>
    <n v="231"/>
    <x v="4"/>
    <m/>
    <s v="DIRECCION DE INSPECCION Y VIGILANCIA"/>
    <s v="INSPECCIÓN Y VIGILANCIA"/>
    <s v="185 OTROS"/>
    <s v="G REGULACIÓN Y SUPERVISIÓN"/>
    <s v="21 INSPECCIÓN DE LUGARES QUE REQUIEREN LICENCIA O PERMISO"/>
    <m/>
    <m/>
    <s v="FOTOCOPIADORAS FALTA EN AREA TECNICA Y JURIDICO"/>
    <s v="3000 SERVICIOS GENERALES"/>
    <s v="3300 SERVICIOS PROFESIONALES, CIENTIFICOS, TECNICOS Y OTROS SERVICIOS"/>
    <x v="23"/>
    <n v="90000"/>
    <n v="90000"/>
    <n v="90000"/>
    <n v="0"/>
    <n v="0"/>
    <n v="3"/>
    <s v="33"/>
  </r>
  <r>
    <n v="232"/>
    <x v="4"/>
    <m/>
    <s v="DIRECCION DE INSPECCION Y VIGILANCIA"/>
    <s v="INSPECCIÓN Y VIGILANCIA"/>
    <s v="185 OTROS"/>
    <s v="G REGULACIÓN Y SUPERVISIÓN"/>
    <s v="21 INSPECCIÓN DE LUGARES QUE REQUIEREN LICENCIA O PERMISO"/>
    <m/>
    <m/>
    <s v="CAPACITACION ESPECIALIZADA EN AREA DE JURIDICO, CONSTRUCCION, TECNICA E INFORMATICA"/>
    <s v="3000 SERVICIOS GENERALES"/>
    <s v="3300 SERVICIOS PROFESIONALES, CIENTIFICOS, TECNICOS Y OTROS SERVICIOS"/>
    <x v="24"/>
    <n v="320000"/>
    <n v="320000"/>
    <n v="320000"/>
    <n v="0"/>
    <n v="0"/>
    <n v="3"/>
    <s v="33"/>
  </r>
  <r>
    <n v="233"/>
    <x v="4"/>
    <m/>
    <s v="DIRECCION DE INSPECCION Y VIGILANCIA"/>
    <s v="INSPECCIÓN Y VIGILANCIA"/>
    <s v="185 OTROS"/>
    <s v="G REGULACIÓN Y SUPERVISIÓN"/>
    <s v="21 INSPECCIÓN DE LUGARES QUE REQUIEREN LICENCIA O PERMISO"/>
    <m/>
    <m/>
    <s v="RETIRO Y MANIOBRAS DE ANUNCIOS ESPECTACULARES, ANTENAS Y ESTRUCTURAS METALICAS"/>
    <s v="3000 SERVICIOS GENERALES"/>
    <s v="3400 SERVICIOS FINANCIEROS, BANCARIOS Y COMERCIALES"/>
    <x v="31"/>
    <n v="5000000"/>
    <n v="5000000"/>
    <n v="1000000"/>
    <n v="0"/>
    <n v="-4000000"/>
    <n v="3"/>
    <s v="34"/>
  </r>
  <r>
    <n v="234"/>
    <x v="4"/>
    <m/>
    <s v="DIRECCION DE INSPECCION Y VIGILANCIA"/>
    <s v="INSPECCIÓN Y VIGILANCIA"/>
    <s v="185 OTROS"/>
    <s v="G REGULACIÓN Y SUPERVISIÓN"/>
    <s v="21 INSPECCIÓN DE LUGARES QUE REQUIEREN LICENCIA O PERMISO"/>
    <m/>
    <m/>
    <s v="COMPUTADORAS E IMPRESORA A COLOR PARA CREDENCIALES DE INSPECTORES"/>
    <s v="5000 BIENES MUEBLES, INMUEBLES E INTANGIBLES"/>
    <s v="5100 MOBILIARIO Y EQUIPO DE ADMINISTRACION"/>
    <x v="33"/>
    <n v="150000"/>
    <n v="150000"/>
    <n v="0"/>
    <n v="0"/>
    <n v="-150000"/>
    <n v="5"/>
    <s v="51"/>
  </r>
  <r>
    <n v="235"/>
    <x v="4"/>
    <m/>
    <s v="DIRECCION DE INSPECCION Y VIGILANCIA"/>
    <s v="INSPECCIÓN Y VIGILANCIA"/>
    <s v="185 OTROS"/>
    <s v="G REGULACIÓN Y SUPERVISIÓN"/>
    <s v="21 INSPECCIÓN DE LUGARES QUE REQUIEREN LICENCIA O PERMISO"/>
    <m/>
    <m/>
    <s v="CCTV, ALARMA PARA EDIFICIO, ALMACENES Y AREA DE ESTACIONAMIENTO"/>
    <s v="5000 BIENES MUEBLES, INMUEBLES E INTANGIBLES"/>
    <s v="5100 MOBILIARIO Y EQUIPO DE ADMINISTRACION"/>
    <x v="20"/>
    <n v="80000"/>
    <n v="80000"/>
    <n v="0"/>
    <n v="0"/>
    <n v="-80000"/>
    <n v="5"/>
    <s v="51"/>
  </r>
  <r>
    <n v="236"/>
    <x v="4"/>
    <m/>
    <s v="DIRECCION DE INSPECCION Y VIGILANCIA"/>
    <s v="INSPECCIÓN Y VIGILANCIA"/>
    <s v="185 OTROS"/>
    <s v="G REGULACIÓN Y SUPERVISIÓN"/>
    <s v="21 INSPECCIÓN DE LUGARES QUE REQUIEREN LICENCIA O PERMISO"/>
    <m/>
    <m/>
    <s v="RESPALDO Y CARGA DE TRANSPORTE ELECTRICO"/>
    <s v="5000 BIENES MUEBLES, INMUEBLES E INTANGIBLES"/>
    <s v="5600 MAQUINARIA, OTROS EQUIPOS Y HERRAMIENTAS"/>
    <x v="98"/>
    <n v="80000"/>
    <n v="80000"/>
    <n v="0"/>
    <n v="0"/>
    <n v="-80000"/>
    <n v="5"/>
    <s v="56"/>
  </r>
  <r>
    <n v="237"/>
    <x v="4"/>
    <m/>
    <s v="DIRECCION DE INSPECCION Y VIGILANCIA"/>
    <s v="INSPECCIÓN Y VIGILANCIA"/>
    <s v="185 OTROS"/>
    <s v="G REGULACIÓN Y SUPERVISIÓN"/>
    <s v="21 INSPECCIÓN DE LUGARES QUE REQUIEREN LICENCIA O PERMISO"/>
    <m/>
    <m/>
    <s v="SONOMETROS, TERMOMETROS LASER, EQUIPO PARA AREA DE CONSTRUCCION"/>
    <s v="5000 BIENES MUEBLES, INMUEBLES E INTANGIBLES"/>
    <s v="5600 MAQUINARIA, OTROS EQUIPOS Y HERRAMIENTAS"/>
    <x v="73"/>
    <n v="45000"/>
    <n v="45000"/>
    <n v="0"/>
    <n v="0"/>
    <n v="-45000"/>
    <n v="5"/>
    <s v="56"/>
  </r>
  <r>
    <n v="238"/>
    <x v="4"/>
    <m/>
    <s v="DIRECCION DE INSPECCION Y VIGILANCIA"/>
    <s v="INSPECCIÓN Y VIGILANCIA"/>
    <s v="185 OTROS"/>
    <s v="G REGULACIÓN Y SUPERVISIÓN"/>
    <s v="21 INSPECCIÓN DE LUGARES QUE REQUIEREN LICENCIA O PERMISO"/>
    <m/>
    <m/>
    <s v="SISTEMA DE CONTROL DE INVENTARIOS Y ALMACENES (DECOMISOS) Y ACTAS"/>
    <s v="5000 BIENES MUEBLES, INMUEBLES E INTANGIBLES"/>
    <s v="5900 ACTIVOS INTANGIBLES"/>
    <x v="120"/>
    <n v="200000"/>
    <n v="200000"/>
    <n v="200000"/>
    <n v="0"/>
    <n v="0"/>
    <n v="5"/>
    <s v="59"/>
  </r>
  <r>
    <n v="239"/>
    <x v="4"/>
    <m/>
    <s v="DIRECCION DE INSPECCION Y VIGILANCIA"/>
    <s v="INSPECCIÓN Y VIGILANCIA"/>
    <s v="185 OTROS"/>
    <s v="G REGULACIÓN Y SUPERVISIÓN"/>
    <s v="21 INSPECCIÓN DE LUGARES QUE REQUIEREN LICENCIA O PERMISO"/>
    <m/>
    <m/>
    <s v="SISTEMA DE CONTROL DE INVENTARIOS Y ALMACENES (DECOMISOS) Y ACTAS"/>
    <s v="5000 BIENES MUEBLES, INMUEBLES E INTANGIBLES"/>
    <s v="5900 ACTIVOS INTANGIBLES"/>
    <x v="120"/>
    <n v="200000"/>
    <n v="200000"/>
    <n v="200000"/>
    <n v="0"/>
    <n v="0"/>
    <n v="5"/>
    <s v="59"/>
  </r>
  <r>
    <n v="916"/>
    <x v="9"/>
    <m/>
    <s v="INSTITUTO DE CAPACITACION Y OFERTA EDUCATIVA"/>
    <s v="ICOE"/>
    <s v="268 OTROS GRUPOS VULNERABLES"/>
    <s v="P PLANEACIÓN, SEGUIMIENTO Y EVALUACIÓN DE POLÍTICAS PÚBLICAS"/>
    <s v="22 ACCESO AL MERCADO LABORAL"/>
    <m/>
    <m/>
    <s v="SE REQUIERE MATERIAL DE  PAPELERIA PARA EL INSTITUTO DE CAPACITACION Y OFERTA EDUCATIVA"/>
    <s v="2000 MATERIALES Y SUMINISTROS"/>
    <s v="2100 MATERIALES DE ADMINISTRACION, EMISION DE DOCUMENTOS Y ARTICULOS OFICIALES"/>
    <x v="0"/>
    <n v="30000"/>
    <n v="30000"/>
    <n v="12000"/>
    <n v="0"/>
    <n v="-18000"/>
    <n v="2"/>
    <s v="21"/>
  </r>
  <r>
    <n v="917"/>
    <x v="9"/>
    <m/>
    <s v="INSTITUTO DE CAPACITACION Y OFERTA EDUCATIVA"/>
    <s v="ICOE"/>
    <s v="268 OTROS GRUPOS VULNERABLES"/>
    <s v="P PLANEACIÓN, SEGUIMIENTO Y EVALUACIÓN DE POLÍTICAS PÚBLICAS"/>
    <s v="22 ACCESO AL MERCADO LABORAL"/>
    <m/>
    <m/>
    <s v=" MATERIAL PARA DIFUSIÓN DEL PROGRAMA "/>
    <s v="3000 SERVICIOS GENERALES"/>
    <s v="3300 SERVICIOS PROFESIONALES, CIENTIFICOS, TECNICOS Y OTROS SERVICIOS"/>
    <x v="23"/>
    <n v="5800"/>
    <n v="5800"/>
    <n v="1160"/>
    <n v="0"/>
    <n v="-4640"/>
    <n v="3"/>
    <s v="33"/>
  </r>
  <r>
    <n v="918"/>
    <x v="9"/>
    <m/>
    <s v="INSTITUTO DE CAPACITACION Y OFERTA EDUCATIVA"/>
    <s v="ICOE"/>
    <s v="268 OTROS GRUPOS VULNERABLES"/>
    <s v="P PLANEACIÓN, SEGUIMIENTO Y EVALUACIÓN DE POLÍTICAS PÚBLICAS"/>
    <s v="22 ACCESO AL MERCADO LABORAL"/>
    <m/>
    <m/>
    <s v=" MATERIAL PARA DIFUSIÓN DEL PROGRAMA "/>
    <s v="3000 SERVICIOS GENERALES"/>
    <s v="3300 SERVICIOS PROFESIONALES, CIENTIFICOS, TECNICOS Y OTROS SERVICIOS"/>
    <x v="23"/>
    <n v="11750"/>
    <n v="11750"/>
    <n v="2350"/>
    <n v="0"/>
    <n v="-9400"/>
    <n v="3"/>
    <s v="33"/>
  </r>
  <r>
    <n v="919"/>
    <x v="9"/>
    <m/>
    <s v="INSTITUTO DE CAPACITACION Y OFERTA EDUCATIVA"/>
    <s v="ICOE"/>
    <s v="268 OTROS GRUPOS VULNERABLES"/>
    <s v="P PLANEACIÓN, SEGUIMIENTO Y EVALUACIÓN DE POLÍTICAS PÚBLICAS"/>
    <s v="22 ACCESO AL MERCADO LABORAL"/>
    <m/>
    <m/>
    <s v=" MATERIAL PARA DIFUSIÓN DEL PROGRAMA "/>
    <s v="3000 SERVICIOS GENERALES"/>
    <s v="3300 SERVICIOS PROFESIONALES, CIENTIFICOS, TECNICOS Y OTROS SERVICIOS"/>
    <x v="23"/>
    <n v="92000"/>
    <n v="92000"/>
    <n v="18400"/>
    <n v="0"/>
    <n v="-73600"/>
    <n v="3"/>
    <s v="33"/>
  </r>
  <r>
    <n v="920"/>
    <x v="9"/>
    <m/>
    <s v="INSTITUTO DE CAPACITACION Y OFERTA EDUCATIVA"/>
    <s v="ICOE"/>
    <s v="268 OTROS GRUPOS VULNERABLES"/>
    <s v="P PLANEACIÓN, SEGUIMIENTO Y EVALUACIÓN DE POLÍTICAS PÚBLICAS"/>
    <s v="22 ACCESO AL MERCADO LABORAL"/>
    <m/>
    <m/>
    <s v="MATERIAL PARA DIFUSION  DEL PROGRAMA"/>
    <s v="3000 SERVICIOS GENERALES"/>
    <s v="3300 SERVICIOS PROFESIONALES, CIENTIFICOS, TECNICOS Y OTROS SERVICIOS"/>
    <x v="23"/>
    <n v="45000"/>
    <n v="45000"/>
    <n v="9000"/>
    <n v="0"/>
    <n v="-36000"/>
    <n v="3"/>
    <s v="33"/>
  </r>
  <r>
    <n v="921"/>
    <x v="9"/>
    <m/>
    <s v="INSTITUTO DE CAPACITACION Y OFERTA EDUCATIVA"/>
    <s v="ICOE"/>
    <s v="268 OTROS GRUPOS VULNERABLES"/>
    <s v="P PLANEACIÓN, SEGUIMIENTO Y EVALUACIÓN DE POLÍTICAS PÚBLICAS"/>
    <s v="22 ACCESO AL MERCADO LABORAL"/>
    <m/>
    <m/>
    <s v=" MATERIAL PARA DIFUSIÓN DEL PROGRAMA "/>
    <s v="3000 SERVICIOS GENERALES"/>
    <s v="3300 SERVICIOS PROFESIONALES, CIENTIFICOS, TECNICOS Y OTROS SERVICIOS"/>
    <x v="23"/>
    <n v="50000"/>
    <n v="50000"/>
    <n v="10000"/>
    <n v="0"/>
    <n v="-40000"/>
    <n v="3"/>
    <s v="33"/>
  </r>
  <r>
    <n v="922"/>
    <x v="9"/>
    <m/>
    <s v="INSTITUTO DE CAPACITACION Y OFERTA EDUCATIVA"/>
    <s v="ICOE"/>
    <s v="268 OTROS GRUPOS VULNERABLES"/>
    <s v="P PLANEACIÓN, SEGUIMIENTO Y EVALUACIÓN DE POLÍTICAS PÚBLICAS"/>
    <s v="22 ACCESO AL MERCADO LABORAL"/>
    <m/>
    <m/>
    <s v=" REALIZACIÓN DE EVENTO PARA ENTREGA DE CONSTANCIAS Y CIERRE DEL PROGRAMA  "/>
    <s v="3000 SERVICIOS GENERALES"/>
    <s v="3800 SERVICIOS OFICIALES"/>
    <x v="22"/>
    <n v="100000"/>
    <n v="100000"/>
    <n v="30000"/>
    <n v="0"/>
    <n v="-70000"/>
    <n v="3"/>
    <s v="38"/>
  </r>
  <r>
    <n v="923"/>
    <x v="9"/>
    <m/>
    <s v="INSTITUTO DE CAPACITACION Y OFERTA EDUCATIVA"/>
    <s v="ICOE"/>
    <s v="268 OTROS GRUPOS VULNERABLES"/>
    <s v="P PLANEACIÓN, SEGUIMIENTO Y EVALUACIÓN DE POLÍTICAS PÚBLICAS"/>
    <s v="22 ACCESO AL MERCADO LABORAL"/>
    <m/>
    <m/>
    <s v=" REALIZACIÓN DE EVENTO PARA ENTREGA DE CONSTANCIAS Y CIERRE DE CAPACITACIONES "/>
    <s v="3000 SERVICIOS GENERALES"/>
    <s v="3800 SERVICIOS OFICIALES"/>
    <x v="22"/>
    <n v="33000"/>
    <n v="33000"/>
    <n v="9900"/>
    <n v="0"/>
    <n v="-23100"/>
    <n v="3"/>
    <s v="38"/>
  </r>
  <r>
    <n v="924"/>
    <x v="9"/>
    <m/>
    <s v="INSTITUTO DE CAPACITACION Y OFERTA EDUCATIVA"/>
    <s v="ICOE"/>
    <s v="268 OTROS GRUPOS VULNERABLES"/>
    <s v="P PLANEACIÓN, SEGUIMIENTO Y EVALUACIÓN DE POLÍTICAS PÚBLICAS"/>
    <s v="22 ACCESO AL MERCADO LABORAL"/>
    <m/>
    <m/>
    <s v=" REALIZACIÓN DE EVENTO PARA ENTREGA DE CONSTANCIAS Y CIERRE DEL PROGRAMA  "/>
    <s v="3000 SERVICIOS GENERALES"/>
    <s v="3800 SERVICIOS OFICIALES"/>
    <x v="22"/>
    <n v="180000"/>
    <n v="180000"/>
    <n v="54000"/>
    <n v="0"/>
    <n v="-126000"/>
    <n v="3"/>
    <s v="38"/>
  </r>
  <r>
    <n v="925"/>
    <x v="9"/>
    <m/>
    <s v="INSTITUTO DE CAPACITACION Y OFERTA EDUCATIVA"/>
    <s v="ICOE"/>
    <s v="268 OTROS GRUPOS VULNERABLES"/>
    <s v="P PLANEACIÓN, SEGUIMIENTO Y EVALUACIÓN DE POLÍTICAS PÚBLICAS"/>
    <s v="22 ACCESO AL MERCADO LABORAL"/>
    <m/>
    <m/>
    <s v=" REALIZACIÓN DE EVENTO PARA ENTREGA DE CONSTANCIAS Y CIERRE DEL PROGRAMA  "/>
    <s v="3000 SERVICIOS GENERALES"/>
    <s v="3800 SERVICIOS OFICIALES"/>
    <x v="22"/>
    <n v="80000"/>
    <n v="80000"/>
    <n v="24000"/>
    <n v="0"/>
    <n v="-56000"/>
    <n v="3"/>
    <s v="38"/>
  </r>
  <r>
    <n v="926"/>
    <x v="9"/>
    <m/>
    <s v="INSTITUTO DE CAPACITACION Y OFERTA EDUCATIVA"/>
    <s v="ICOE"/>
    <s v="268 OTROS GRUPOS VULNERABLES"/>
    <s v="P PLANEACIÓN, SEGUIMIENTO Y EVALUACIÓN DE POLÍTICAS PÚBLICAS"/>
    <s v="22 ACCESO AL MERCADO LABORAL"/>
    <m/>
    <m/>
    <s v=" PAGO DE CURSOS Y CAPACITACIONES A ASOCIACIONES CIVILES, INSTITUCIONES EDUCATIVAS Y  PERSONAS FISICAS  "/>
    <s v="4000 TRANSFERENCIAS, ASIGNACIONES, SUBSIDIOS Y OTRAS AYUDAS"/>
    <s v="4100 TRANSFERENCIAS INTERNAS Y ASIGNACIONES AL SECTOR PUBLICO"/>
    <x v="144"/>
    <n v="1300000"/>
    <n v="1300000"/>
    <n v="1170000"/>
    <n v="0"/>
    <n v="-130000"/>
    <n v="4"/>
    <s v="41"/>
  </r>
  <r>
    <n v="927"/>
    <x v="9"/>
    <m/>
    <s v="INSTITUTO DE CAPACITACION Y OFERTA EDUCATIVA"/>
    <s v="ICOE"/>
    <s v="268 OTROS GRUPOS VULNERABLES"/>
    <s v="P PLANEACIÓN, SEGUIMIENTO Y EVALUACIÓN DE POLÍTICAS PÚBLICAS"/>
    <s v="22 ACCESO AL MERCADO LABORAL"/>
    <m/>
    <m/>
    <s v="COMPRA DE CARTUCHOS PARA IMPRESIÓN DE CONSTANCIAS PARA LOS ALUMNOS QUE NO CUENTAN CON LOS MEDIOS PARA OBTNERLAS. "/>
    <s v="4000 TRANSFERENCIAS, ASIGNACIONES, SUBSIDIOS Y OTRAS AYUDAS"/>
    <s v="4100 TRANSFERENCIAS INTERNAS Y ASIGNACIONES AL SECTOR PUBLICO"/>
    <x v="144"/>
    <n v="3408"/>
    <n v="3408"/>
    <n v="3067.2000000000003"/>
    <n v="0"/>
    <n v="-340.79999999999973"/>
    <n v="4"/>
    <s v="41"/>
  </r>
  <r>
    <n v="928"/>
    <x v="9"/>
    <m/>
    <s v="INSTITUTO DE CAPACITACION Y OFERTA EDUCATIVA"/>
    <s v="ICOE"/>
    <s v="268 OTROS GRUPOS VULNERABLES"/>
    <s v="P PLANEACIÓN, SEGUIMIENTO Y EVALUACIÓN DE POLÍTICAS PÚBLICAS"/>
    <s v="22 ACCESO AL MERCADO LABORAL"/>
    <m/>
    <m/>
    <s v="COMPRA DE HOJAS TIPO OPALINA TAMAÑO CARTA PARA LOS ALUMNOS QUE NO CUENTAN CON MEDIOS ELECTRÓNICOS PARA LA IMPRESIÓN DE SU CONSTANCIA."/>
    <s v="4000 TRANSFERENCIAS, ASIGNACIONES, SUBSIDIOS Y OTRAS AYUDAS"/>
    <s v="4100 TRANSFERENCIAS INTERNAS Y ASIGNACIONES AL SECTOR PUBLICO"/>
    <x v="144"/>
    <n v="16400"/>
    <n v="16400"/>
    <n v="14760"/>
    <n v="0"/>
    <n v="-1640"/>
    <n v="4"/>
    <s v="41"/>
  </r>
  <r>
    <n v="929"/>
    <x v="9"/>
    <m/>
    <s v="INSTITUTO DE CAPACITACION Y OFERTA EDUCATIVA"/>
    <s v="ICOE"/>
    <s v="268 OTROS GRUPOS VULNERABLES"/>
    <s v="P PLANEACIÓN, SEGUIMIENTO Y EVALUACIÓN DE POLÍTICAS PÚBLICAS"/>
    <s v="22 ACCESO AL MERCADO LABORAL"/>
    <m/>
    <m/>
    <s v="C0MPRA DE PIZARRONES  BLANCOS   NECESARIO PARA EL DESARROLLO DEL CURSO _x000a_"/>
    <s v="4000 TRANSFERENCIAS, ASIGNACIONES, SUBSIDIOS Y OTRAS AYUDAS"/>
    <s v="4100 TRANSFERENCIAS INTERNAS Y ASIGNACIONES AL SECTOR PUBLICO"/>
    <x v="144"/>
    <n v="5870"/>
    <n v="5870"/>
    <n v="5283"/>
    <n v="0"/>
    <n v="-587"/>
    <n v="4"/>
    <s v="41"/>
  </r>
  <r>
    <n v="930"/>
    <x v="9"/>
    <m/>
    <s v="INSTITUTO DE CAPACITACION Y OFERTA EDUCATIVA"/>
    <s v="ICOE"/>
    <s v="268 OTROS GRUPOS VULNERABLES"/>
    <s v="P PLANEACIÓN, SEGUIMIENTO Y EVALUACIÓN DE POLÍTICAS PÚBLICAS"/>
    <s v="22 ACCESO AL MERCADO LABORAL"/>
    <m/>
    <m/>
    <s v="COMPRA DE MARCADORES PARA PIZARRÓN NECESARIO PARA EL DESARROLLO DEL CURSO _x000a_"/>
    <s v="4000 TRANSFERENCIAS, ASIGNACIONES, SUBSIDIOS Y OTRAS AYUDAS"/>
    <s v="4100 TRANSFERENCIAS INTERNAS Y ASIGNACIONES AL SECTOR PUBLICO"/>
    <x v="144"/>
    <n v="6864"/>
    <n v="6864"/>
    <n v="6177.6"/>
    <n v="0"/>
    <n v="-686.39999999999964"/>
    <n v="4"/>
    <s v="41"/>
  </r>
  <r>
    <n v="931"/>
    <x v="9"/>
    <m/>
    <s v="INSTITUTO DE CAPACITACION Y OFERTA EDUCATIVA"/>
    <s v="ICOE"/>
    <s v="268 OTROS GRUPOS VULNERABLES"/>
    <s v="P PLANEACIÓN, SEGUIMIENTO Y EVALUACIÓN DE POLÍTICAS PÚBLICAS"/>
    <s v="22 ACCESO AL MERCADO LABORAL"/>
    <m/>
    <m/>
    <s v="COMPRA DE PARRILLAS  ELÉCTRICAS NECESARIAS PARA EL DESARROLLO DEL CURSO _x000a_"/>
    <s v="4000 TRANSFERENCIAS, ASIGNACIONES, SUBSIDIOS Y OTRAS AYUDAS"/>
    <s v="4100 TRANSFERENCIAS INTERNAS Y ASIGNACIONES AL SECTOR PUBLICO"/>
    <x v="144"/>
    <n v="5250"/>
    <n v="5250"/>
    <n v="4725"/>
    <n v="0"/>
    <n v="-525"/>
    <n v="4"/>
    <s v="41"/>
  </r>
  <r>
    <n v="932"/>
    <x v="9"/>
    <m/>
    <s v="INSTITUTO DE CAPACITACION Y OFERTA EDUCATIVA"/>
    <s v="ICOE"/>
    <s v="268 OTROS GRUPOS VULNERABLES"/>
    <s v="P PLANEACIÓN, SEGUIMIENTO Y EVALUACIÓN DE POLÍTICAS PÚBLICAS"/>
    <s v="22 ACCESO AL MERCADO LABORAL"/>
    <m/>
    <m/>
    <s v="COMPRA DE CAMAS PARA CURSOS DE MASAJES NECESARIAS PARA EL DESARROLLO DEL CURSOS "/>
    <s v="4000 TRANSFERENCIAS, ASIGNACIONES, SUBSIDIOS Y OTRAS AYUDAS"/>
    <s v="4100 TRANSFERENCIAS INTERNAS Y ASIGNACIONES AL SECTOR PUBLICO"/>
    <x v="144"/>
    <n v="45000"/>
    <n v="45000"/>
    <n v="40500"/>
    <n v="0"/>
    <n v="-4500"/>
    <n v="4"/>
    <s v="41"/>
  </r>
  <r>
    <n v="933"/>
    <x v="9"/>
    <m/>
    <s v="INSTITUTO DE CAPACITACION Y OFERTA EDUCATIVA"/>
    <s v="ICOE"/>
    <s v="268 OTROS GRUPOS VULNERABLES"/>
    <s v="P PLANEACIÓN, SEGUIMIENTO Y EVALUACIÓN DE POLÍTICAS PÚBLICAS"/>
    <s v="22 ACCESO AL MERCADO LABORAL"/>
    <m/>
    <m/>
    <s v="COMPRA DE TABLONES NECESARIO PARA EL DESARROLLO DEL CURSO _x000a_"/>
    <s v="4000 TRANSFERENCIAS, ASIGNACIONES, SUBSIDIOS Y OTRAS AYUDAS"/>
    <s v="4100 TRANSFERENCIAS INTERNAS Y ASIGNACIONES AL SECTOR PUBLICO"/>
    <x v="144"/>
    <n v="48000"/>
    <n v="48000"/>
    <n v="43200"/>
    <n v="0"/>
    <n v="-4800"/>
    <n v="4"/>
    <s v="41"/>
  </r>
  <r>
    <n v="934"/>
    <x v="9"/>
    <m/>
    <s v="INSTITUTO DE CAPACITACION Y OFERTA EDUCATIVA"/>
    <s v="ICOE"/>
    <s v="268 OTROS GRUPOS VULNERABLES"/>
    <s v="P PLANEACIÓN, SEGUIMIENTO Y EVALUACIÓN DE POLÍTICAS PÚBLICAS"/>
    <s v="22 ACCESO AL MERCADO LABORAL"/>
    <m/>
    <m/>
    <s v="COMPRA DE SILLAS NECESARIO PARA EL DESARROLLO DEL CURSO _x000a_"/>
    <s v="4000 TRANSFERENCIAS, ASIGNACIONES, SUBSIDIOS Y OTRAS AYUDAS"/>
    <s v="4100 TRANSFERENCIAS INTERNAS Y ASIGNACIONES AL SECTOR PUBLICO"/>
    <x v="144"/>
    <n v="18900"/>
    <n v="18900"/>
    <n v="17010"/>
    <n v="0"/>
    <n v="-1890"/>
    <n v="4"/>
    <s v="41"/>
  </r>
  <r>
    <n v="935"/>
    <x v="9"/>
    <m/>
    <s v="INSTITUTO DE CAPACITACION Y OFERTA EDUCATIVA"/>
    <s v="ICOE"/>
    <s v="268 OTROS GRUPOS VULNERABLES"/>
    <s v="P PLANEACIÓN, SEGUIMIENTO Y EVALUACIÓN DE POLÍTICAS PÚBLICAS"/>
    <s v="22 ACCESO AL MERCADO LABORAL"/>
    <m/>
    <m/>
    <s v="COMPRA DE HORNO DE MICROONDAS MATERIAL  NECESARIO PARA EL DESARROLLO DEL CURSO "/>
    <s v="4000 TRANSFERENCIAS, ASIGNACIONES, SUBSIDIOS Y OTRAS AYUDAS"/>
    <s v="4100 TRANSFERENCIAS INTERNAS Y ASIGNACIONES AL SECTOR PUBLICO"/>
    <x v="144"/>
    <n v="5000"/>
    <n v="5000"/>
    <n v="4500"/>
    <n v="0"/>
    <n v="-500"/>
    <n v="4"/>
    <s v="41"/>
  </r>
  <r>
    <n v="936"/>
    <x v="9"/>
    <m/>
    <s v="INSTITUTO DE CAPACITACION Y OFERTA EDUCATIVA"/>
    <s v="ICOE"/>
    <s v="268 OTROS GRUPOS VULNERABLES"/>
    <s v="P PLANEACIÓN, SEGUIMIENTO Y EVALUACIÓN DE POLÍTICAS PÚBLICAS"/>
    <s v="22 ACCESO AL MERCADO LABORAL"/>
    <m/>
    <m/>
    <s v="COMPRA DE EXTENCIONES NECESARIAS  PARA EL DESARROLLO DEL CURSO _x000a_"/>
    <s v="4000 TRANSFERENCIAS, ASIGNACIONES, SUBSIDIOS Y OTRAS AYUDAS"/>
    <s v="4100 TRANSFERENCIAS INTERNAS Y ASIGNACIONES AL SECTOR PUBLICO"/>
    <x v="144"/>
    <n v="2000"/>
    <n v="2000"/>
    <n v="1800"/>
    <n v="0"/>
    <n v="-200"/>
    <n v="4"/>
    <s v="41"/>
  </r>
  <r>
    <n v="937"/>
    <x v="9"/>
    <m/>
    <s v="INSTITUTO DE CAPACITACION Y OFERTA EDUCATIVA"/>
    <s v="ICOE"/>
    <s v="268 OTROS GRUPOS VULNERABLES"/>
    <s v="P PLANEACIÓN, SEGUIMIENTO Y EVALUACIÓN DE POLÍTICAS PÚBLICAS"/>
    <s v="22 ACCESO AL MERCADO LABORAL"/>
    <m/>
    <m/>
    <s v="COMPRA DE TOLDOS NECESARIOS PARA EL DESARROLLO DEL CURSO "/>
    <s v="4000 TRANSFERENCIAS, ASIGNACIONES, SUBSIDIOS Y OTRAS AYUDAS"/>
    <s v="4100 TRANSFERENCIAS INTERNAS Y ASIGNACIONES AL SECTOR PUBLICO"/>
    <x v="144"/>
    <n v="14800"/>
    <n v="14800"/>
    <n v="13320"/>
    <n v="0"/>
    <n v="-1480"/>
    <n v="4"/>
    <s v="41"/>
  </r>
  <r>
    <n v="938"/>
    <x v="9"/>
    <m/>
    <s v="INSTITUTO DE CAPACITACION Y OFERTA EDUCATIVA"/>
    <s v="ICOE"/>
    <s v="268 OTROS GRUPOS VULNERABLES"/>
    <s v="P PLANEACIÓN, SEGUIMIENTO Y EVALUACIÓN DE POLÍTICAS PÚBLICAS"/>
    <s v="22 ACCESO AL MERCADO LABORAL"/>
    <m/>
    <m/>
    <s v=" PAGO DE BECAS A INSTITUCIONES EDUCATIVAS Y/O ASOCIACIONES CIVILES  "/>
    <s v="4000 TRANSFERENCIAS, ASIGNACIONES, SUBSIDIOS Y OTRAS AYUDAS"/>
    <s v="4100 TRANSFERENCIAS INTERNAS Y ASIGNACIONES AL SECTOR PUBLICO"/>
    <x v="144"/>
    <n v="1400000"/>
    <n v="1400000"/>
    <n v="1260000"/>
    <n v="0"/>
    <n v="-140000"/>
    <n v="4"/>
    <s v="41"/>
  </r>
  <r>
    <n v="939"/>
    <x v="9"/>
    <m/>
    <s v="INSTITUTO DE CAPACITACION Y OFERTA EDUCATIVA"/>
    <s v="ICOE"/>
    <s v="268 OTROS GRUPOS VULNERABLES"/>
    <s v="P PLANEACIÓN, SEGUIMIENTO Y EVALUACIÓN DE POLÍTICAS PÚBLICAS"/>
    <s v="22 ACCESO AL MERCADO LABORAL"/>
    <m/>
    <m/>
    <s v="COMPRA E ARTICULOS PROMOCIONALES"/>
    <s v="4000 TRANSFERENCIAS, ASIGNACIONES, SUBSIDIOS Y OTRAS AYUDAS"/>
    <s v="4100 TRANSFERENCIAS INTERNAS Y ASIGNACIONES AL SECTOR PUBLICO"/>
    <x v="144"/>
    <n v="500000"/>
    <n v="500000"/>
    <n v="450000"/>
    <n v="0"/>
    <n v="-50000"/>
    <n v="4"/>
    <s v="41"/>
  </r>
  <r>
    <n v="940"/>
    <x v="9"/>
    <m/>
    <s v="INSTITUTO DE CAPACITACION Y OFERTA EDUCATIVA"/>
    <s v="ICOE"/>
    <s v="268 OTROS GRUPOS VULNERABLES"/>
    <s v="P PLANEACIÓN, SEGUIMIENTO Y EVALUACIÓN DE POLÍTICAS PÚBLICAS"/>
    <s v="22 ACCESO AL MERCADO LABORAL"/>
    <m/>
    <m/>
    <s v=" PAGO A CAPACITACIÓNES PARA SERVIDORES PUBLICOS "/>
    <s v="4000 TRANSFERENCIAS, ASIGNACIONES, SUBSIDIOS Y OTRAS AYUDAS"/>
    <s v="4100 TRANSFERENCIAS INTERNAS Y ASIGNACIONES AL SECTOR PUBLICO"/>
    <x v="144"/>
    <n v="1000000"/>
    <n v="1000000"/>
    <n v="900000"/>
    <n v="0"/>
    <n v="-100000"/>
    <n v="4"/>
    <s v="41"/>
  </r>
  <r>
    <n v="941"/>
    <x v="9"/>
    <m/>
    <s v="INSTITUTO DE CAPACITACION Y OFERTA EDUCATIVA"/>
    <s v="ICOE"/>
    <s v="268 OTROS GRUPOS VULNERABLES"/>
    <s v="P PLANEACIÓN, SEGUIMIENTO Y EVALUACIÓN DE POLÍTICAS PÚBLICAS"/>
    <s v="22 ACCESO AL MERCADO LABORAL"/>
    <m/>
    <m/>
    <s v=" PAGO A CAPACITACIÓNES PARA SERVIDORES PUBLICOS "/>
    <s v="4000 TRANSFERENCIAS, ASIGNACIONES, SUBSIDIOS Y OTRAS AYUDAS"/>
    <s v="4100 TRANSFERENCIAS INTERNAS Y ASIGNACIONES AL SECTOR PUBLICO"/>
    <x v="144"/>
    <n v="1300000"/>
    <n v="1300000"/>
    <n v="1170000"/>
    <n v="0"/>
    <n v="-130000"/>
    <n v="4"/>
    <s v="41"/>
  </r>
  <r>
    <n v="942"/>
    <x v="9"/>
    <m/>
    <s v="INSTITUTO DE CAPACITACION Y OFERTA EDUCATIVA"/>
    <s v="ICOE"/>
    <s v="268 OTROS GRUPOS VULNERABLES"/>
    <s v="P PLANEACIÓN, SEGUIMIENTO Y EVALUACIÓN DE POLÍTICAS PÚBLICAS"/>
    <s v="22 ACCESO AL MERCADO LABORAL"/>
    <m/>
    <m/>
    <s v="CAPACITACION PARA JOVENES EN INNOVACION Y EMPRENDIMIENTO EN COLABORACION CON EL CUCEA"/>
    <s v="4000 TRANSFERENCIAS, ASIGNACIONES, SUBSIDIOS Y OTRAS AYUDAS"/>
    <s v="4100 TRANSFERENCIAS INTERNAS Y ASIGNACIONES AL SECTOR PUBLICO"/>
    <x v="144"/>
    <n v="500000"/>
    <n v="500000"/>
    <n v="450000"/>
    <n v="0"/>
    <n v="-50000"/>
    <n v="4"/>
    <s v="41"/>
  </r>
  <r>
    <n v="943"/>
    <x v="9"/>
    <m/>
    <s v="INSTITUTO DE CAPACITACION Y OFERTA EDUCATIVA"/>
    <s v="ICOE"/>
    <s v="268 OTROS GRUPOS VULNERABLES"/>
    <s v="P PLANEACIÓN, SEGUIMIENTO Y EVALUACIÓN DE POLÍTICAS PÚBLICAS"/>
    <s v="22 ACCESO AL MERCADO LABORAL"/>
    <m/>
    <m/>
    <s v=" PAGO DE BECAS A INSTITUCIONES EDUCATIVAS Y/O ASOCIACIONES CIVILES  "/>
    <s v="4000 TRANSFERENCIAS, ASIGNACIONES, SUBSIDIOS Y OTRAS AYUDAS"/>
    <s v="4100 TRANSFERENCIAS INTERNAS Y ASIGNACIONES AL SECTOR PUBLICO"/>
    <x v="144"/>
    <n v="3000000"/>
    <n v="3000000"/>
    <n v="2700000"/>
    <n v="0"/>
    <n v="-300000"/>
    <n v="4"/>
    <s v="41"/>
  </r>
  <r>
    <n v="944"/>
    <x v="9"/>
    <m/>
    <s v="INSTITUTO DE CAPACITACION Y OFERTA EDUCATIVA"/>
    <s v="ICOE"/>
    <s v="268 OTROS GRUPOS VULNERABLES"/>
    <s v="P PLANEACIÓN, SEGUIMIENTO Y EVALUACIÓN DE POLÍTICAS PÚBLICAS"/>
    <s v="22 ACCESO AL MERCADO LABORAL"/>
    <m/>
    <m/>
    <s v="OPERACIÓN Y MANTENIMIENTO DE PLATAFORMA EN LINEA"/>
    <s v="4000 TRANSFERENCIAS, ASIGNACIONES, SUBSIDIOS Y OTRAS AYUDAS"/>
    <s v="4100 TRANSFERENCIAS INTERNAS Y ASIGNACIONES AL SECTOR PUBLICO"/>
    <x v="144"/>
    <n v="50000"/>
    <n v="50000"/>
    <n v="45000"/>
    <n v="0"/>
    <n v="-5000"/>
    <n v="4"/>
    <s v="41"/>
  </r>
  <r>
    <n v="945"/>
    <x v="9"/>
    <m/>
    <s v="INSTITUTO DE CAPACITACION Y OFERTA EDUCATIVA"/>
    <s v="ICOE"/>
    <s v="268 OTROS GRUPOS VULNERABLES"/>
    <s v="P PLANEACIÓN, SEGUIMIENTO Y EVALUACIÓN DE POLÍTICAS PÚBLICAS"/>
    <s v="22 ACCESO AL MERCADO LABORAL"/>
    <m/>
    <m/>
    <s v=" PAGO A CAPACITACIÓNES PARA PERSONAL DE BIBLIOTECAS BASADO EN EL MODELO  EDUCATIVO FINLANDES "/>
    <s v="4000 TRANSFERENCIAS, ASIGNACIONES, SUBSIDIOS Y OTRAS AYUDAS"/>
    <s v="4100 TRANSFERENCIAS INTERNAS Y ASIGNACIONES AL SECTOR PUBLICO"/>
    <x v="144"/>
    <n v="200000"/>
    <n v="200000"/>
    <n v="180000"/>
    <n v="0"/>
    <n v="-20000"/>
    <n v="4"/>
    <s v="41"/>
  </r>
  <r>
    <n v="946"/>
    <x v="9"/>
    <m/>
    <s v="INSTITUTO DE CAPACITACION Y OFERTA EDUCATIVA"/>
    <s v="ICOE"/>
    <s v="268 OTROS GRUPOS VULNERABLES"/>
    <s v="P PLANEACIÓN, SEGUIMIENTO Y EVALUACIÓN DE POLÍTICAS PÚBLICAS"/>
    <s v="22 ACCESO AL MERCADO LABORAL"/>
    <m/>
    <m/>
    <s v=" PAGO A CAPACITACIÓNES PARA PERSONAL DE BIBLIOTECAS BASADO EN EL MODELO  EDUCATIVO FINLANDES "/>
    <s v="4000 TRANSFERENCIAS, ASIGNACIONES, SUBSIDIOS Y OTRAS AYUDAS"/>
    <s v="4100 TRANSFERENCIAS INTERNAS Y ASIGNACIONES AL SECTOR PUBLICO"/>
    <x v="144"/>
    <n v="38000"/>
    <n v="38000"/>
    <n v="34200"/>
    <n v="0"/>
    <n v="-3800"/>
    <n v="4"/>
    <s v="41"/>
  </r>
  <r>
    <n v="947"/>
    <x v="9"/>
    <m/>
    <s v="INSTITUTO DE CAPACITACION Y OFERTA EDUCATIVA"/>
    <s v="ICOE"/>
    <s v="268 OTROS GRUPOS VULNERABLES"/>
    <s v="P PLANEACIÓN, SEGUIMIENTO Y EVALUACIÓN DE POLÍTICAS PÚBLICAS"/>
    <s v="22 ACCESO AL MERCADO LABORAL"/>
    <m/>
    <m/>
    <s v="CONTRATACIÓN DE SERVICIOS PROFESIONALES EN MATERIA DE SOFTWARE (MANTENIMIENTO Y HOSTING) PARA LA PERMANENCIA DE LA PLATAFORMA DE INNOVACIÓN ABIERTA &quot;MIZAPOPAN&quot;"/>
    <s v="4000 TRANSFERENCIAS, ASIGNACIONES, SUBSIDIOS Y OTRAS AYUDAS"/>
    <s v="4100 TRANSFERENCIAS INTERNAS Y ASIGNACIONES AL SECTOR PUBLICO"/>
    <x v="144"/>
    <n v="350000"/>
    <n v="350000"/>
    <n v="315000"/>
    <n v="0"/>
    <n v="-35000"/>
    <n v="4"/>
    <s v="41"/>
  </r>
  <r>
    <n v="948"/>
    <x v="9"/>
    <m/>
    <s v="INSTITUTO DE CAPACITACION Y OFERTA EDUCATIVA"/>
    <s v="ICOE"/>
    <s v="268 OTROS GRUPOS VULNERABLES"/>
    <s v="P PLANEACIÓN, SEGUIMIENTO Y EVALUACIÓN DE POLÍTICAS PÚBLICAS"/>
    <s v="22 ACCESO AL MERCADO LABORAL"/>
    <m/>
    <m/>
    <s v="DISEÑO E IMPLEMENTACIÓN DE ESTRATEGIAS TERRITORIALES PARA EL POSICIONAMIENTO DE LA PLATAFORMA DE UNNOVACIÓN ABIERTA &quot;MIZAPOPAN&quot;"/>
    <s v="4000 TRANSFERENCIAS, ASIGNACIONES, SUBSIDIOS Y OTRAS AYUDAS"/>
    <s v="4100 TRANSFERENCIAS INTERNAS Y ASIGNACIONES AL SECTOR PUBLICO"/>
    <x v="144"/>
    <n v="600000"/>
    <n v="600000"/>
    <n v="540000"/>
    <n v="0"/>
    <n v="-60000"/>
    <n v="4"/>
    <s v="41"/>
  </r>
  <r>
    <n v="949"/>
    <x v="9"/>
    <m/>
    <s v="INSTITUTO DE CAPACITACION Y OFERTA EDUCATIVA"/>
    <s v="ICOE"/>
    <s v="268 OTROS GRUPOS VULNERABLES"/>
    <s v="P PLANEACIÓN, SEGUIMIENTO Y EVALUACIÓN DE POLÍTICAS PÚBLICAS"/>
    <s v="22 ACCESO AL MERCADO LABORAL"/>
    <m/>
    <m/>
    <s v="COMPRA Y ADAPTACIÓN DE BICILITECAS PARA EL PROYECTO DE &quot;BILIOBICIS&quot; PARA ACTIVACIONES INTINERANTES "/>
    <s v="4000 TRANSFERENCIAS, ASIGNACIONES, SUBSIDIOS Y OTRAS AYUDAS"/>
    <s v="4100 TRANSFERENCIAS INTERNAS Y ASIGNACIONES AL SECTOR PUBLICO"/>
    <x v="144"/>
    <n v="32000"/>
    <n v="32000"/>
    <n v="28800"/>
    <n v="0"/>
    <n v="-3200"/>
    <n v="4"/>
    <s v="41"/>
  </r>
  <r>
    <n v="950"/>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27499.99"/>
    <n v="27499.99"/>
    <n v="24749.991000000002"/>
    <n v="0"/>
    <n v="-2749.9989999999998"/>
    <n v="4"/>
    <s v="41"/>
  </r>
  <r>
    <n v="951"/>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9000"/>
    <n v="9000"/>
    <n v="8100"/>
    <n v="0"/>
    <n v="-900"/>
    <n v="4"/>
    <s v="41"/>
  </r>
  <r>
    <n v="952"/>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9890"/>
    <n v="9890"/>
    <n v="8901"/>
    <n v="0"/>
    <n v="-989"/>
    <n v="4"/>
    <s v="41"/>
  </r>
  <r>
    <n v="953"/>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60000"/>
    <n v="60000"/>
    <n v="54000"/>
    <n v="0"/>
    <n v="-6000"/>
    <n v="4"/>
    <s v="41"/>
  </r>
  <r>
    <n v="954"/>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11250"/>
    <n v="11250"/>
    <n v="10125"/>
    <n v="0"/>
    <n v="-1125"/>
    <n v="4"/>
    <s v="41"/>
  </r>
  <r>
    <n v="955"/>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440000"/>
    <n v="440000"/>
    <n v="396000"/>
    <n v="0"/>
    <n v="-44000"/>
    <n v="4"/>
    <s v="41"/>
  </r>
  <r>
    <n v="956"/>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18000"/>
    <n v="18000"/>
    <n v="16200"/>
    <n v="0"/>
    <n v="-1800"/>
    <n v="4"/>
    <s v="41"/>
  </r>
  <r>
    <n v="957"/>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2240"/>
    <n v="2240"/>
    <n v="2016"/>
    <n v="0"/>
    <n v="-224"/>
    <n v="4"/>
    <s v="41"/>
  </r>
  <r>
    <n v="958"/>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13320"/>
    <n v="13320"/>
    <n v="11988"/>
    <n v="0"/>
    <n v="-1332"/>
    <n v="4"/>
    <s v="41"/>
  </r>
  <r>
    <n v="959"/>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15400"/>
    <n v="15400"/>
    <n v="13860"/>
    <n v="0"/>
    <n v="-1540"/>
    <n v="4"/>
    <s v="41"/>
  </r>
  <r>
    <n v="960"/>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32000"/>
    <n v="32000"/>
    <n v="28800"/>
    <n v="0"/>
    <n v="-3200"/>
    <n v="4"/>
    <s v="41"/>
  </r>
  <r>
    <n v="961"/>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4500"/>
    <n v="4500"/>
    <n v="4050"/>
    <n v="0"/>
    <n v="-450"/>
    <n v="4"/>
    <s v="41"/>
  </r>
  <r>
    <n v="962"/>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7750"/>
    <n v="7750"/>
    <n v="6975"/>
    <n v="0"/>
    <n v="-775"/>
    <n v="4"/>
    <s v="41"/>
  </r>
  <r>
    <n v="963"/>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8400"/>
    <n v="8400"/>
    <n v="7560"/>
    <n v="0"/>
    <n v="-840"/>
    <n v="4"/>
    <s v="41"/>
  </r>
  <r>
    <n v="964"/>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3296"/>
    <n v="3296"/>
    <n v="2966.4"/>
    <n v="0"/>
    <n v="-329.59999999999991"/>
    <n v="4"/>
    <s v="41"/>
  </r>
  <r>
    <n v="965"/>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12266"/>
    <n v="12266"/>
    <n v="11039.4"/>
    <n v="0"/>
    <n v="-1226.6000000000004"/>
    <n v="4"/>
    <s v="41"/>
  </r>
  <r>
    <n v="966"/>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55200"/>
    <n v="55200"/>
    <n v="49680"/>
    <n v="0"/>
    <n v="-5520"/>
    <n v="4"/>
    <s v="41"/>
  </r>
  <r>
    <n v="967"/>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54000"/>
    <n v="54000"/>
    <n v="48600"/>
    <n v="0"/>
    <n v="-5400"/>
    <n v="4"/>
    <s v="41"/>
  </r>
  <r>
    <n v="968"/>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2250"/>
    <n v="2250"/>
    <n v="2025"/>
    <n v="0"/>
    <n v="-225"/>
    <n v="4"/>
    <s v="41"/>
  </r>
  <r>
    <n v="969"/>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60000"/>
    <n v="60000"/>
    <n v="54000"/>
    <n v="0"/>
    <n v="-6000"/>
    <n v="4"/>
    <s v="41"/>
  </r>
  <r>
    <n v="970"/>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57600"/>
    <n v="57600"/>
    <n v="51840"/>
    <n v="0"/>
    <n v="-5760"/>
    <n v="4"/>
    <s v="41"/>
  </r>
  <r>
    <n v="971"/>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84000"/>
    <n v="84000"/>
    <n v="75600"/>
    <n v="0"/>
    <n v="-8400"/>
    <n v="4"/>
    <s v="41"/>
  </r>
  <r>
    <n v="972"/>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58000"/>
    <n v="58000"/>
    <n v="52200"/>
    <n v="0"/>
    <n v="-5800"/>
    <n v="4"/>
    <s v="41"/>
  </r>
  <r>
    <n v="973"/>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25130"/>
    <n v="25130"/>
    <n v="22617"/>
    <n v="0"/>
    <n v="-2513"/>
    <n v="4"/>
    <s v="41"/>
  </r>
  <r>
    <n v="974"/>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180000"/>
    <n v="180000"/>
    <n v="162000"/>
    <n v="0"/>
    <n v="-18000"/>
    <n v="4"/>
    <s v="41"/>
  </r>
  <r>
    <n v="975"/>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90000"/>
    <n v="90000"/>
    <n v="81000"/>
    <n v="0"/>
    <n v="-9000"/>
    <n v="4"/>
    <s v="41"/>
  </r>
  <r>
    <n v="976"/>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80000"/>
    <n v="80000"/>
    <n v="72000"/>
    <n v="0"/>
    <n v="-8000"/>
    <n v="4"/>
    <s v="41"/>
  </r>
  <r>
    <n v="977"/>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72200"/>
    <n v="72200"/>
    <n v="64980"/>
    <n v="0"/>
    <n v="-7220"/>
    <n v="4"/>
    <s v="41"/>
  </r>
  <r>
    <n v="978"/>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11945"/>
    <n v="11945"/>
    <n v="10750.5"/>
    <n v="0"/>
    <n v="-1194.5"/>
    <n v="4"/>
    <s v="41"/>
  </r>
  <r>
    <n v="979"/>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1500000"/>
    <n v="1500000"/>
    <n v="1350000"/>
    <n v="0"/>
    <n v="-150000"/>
    <n v="4"/>
    <s v="41"/>
  </r>
  <r>
    <n v="980"/>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320000"/>
    <n v="320000"/>
    <n v="288000"/>
    <n v="0"/>
    <n v="-32000"/>
    <n v="4"/>
    <s v="41"/>
  </r>
  <r>
    <n v="981"/>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200000"/>
    <n v="200000"/>
    <n v="180000"/>
    <n v="0"/>
    <n v="-20000"/>
    <n v="4"/>
    <s v="41"/>
  </r>
  <r>
    <n v="982"/>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10450"/>
    <n v="10450"/>
    <n v="9405"/>
    <n v="0"/>
    <n v="-1045"/>
    <n v="4"/>
    <s v="41"/>
  </r>
  <r>
    <n v="983"/>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x v="144"/>
    <n v="500000"/>
    <n v="500000"/>
    <n v="450000"/>
    <n v="0"/>
    <n v="-50000"/>
    <n v="4"/>
    <s v="41"/>
  </r>
  <r>
    <n v="984"/>
    <x v="9"/>
    <m/>
    <s v="INSTITUTO DE CAPACITACION Y OFERTA EDUCATIVA"/>
    <s v="ICOE"/>
    <s v="268 OTROS GRUPOS VULNERABLES"/>
    <s v="P PLANEACIÓN, SEGUIMIENTO Y EVALUACIÓN DE POLÍTICAS PÚBLICAS"/>
    <s v="22 ACCESO AL MERCADO LABORAL"/>
    <m/>
    <m/>
    <s v="IMPRESIÓN DE DIPLOMAS Y RECONOCIMIENTOS PARA CURSOS DE ACADEMIAS Y BILIOTECAS MUNICIPALES"/>
    <s v="4000 TRANSFERENCIAS, ASIGNACIONES, SUBSIDIOS Y OTRAS AYUDAS"/>
    <s v="4100 TRANSFERENCIAS INTERNAS Y ASIGNACIONES AL SECTOR PUBLICO"/>
    <x v="144"/>
    <n v="14000"/>
    <n v="14000"/>
    <n v="12600"/>
    <n v="0"/>
    <n v="-1400"/>
    <n v="4"/>
    <s v="41"/>
  </r>
  <r>
    <n v="985"/>
    <x v="9"/>
    <m/>
    <s v="INSTITUTO DE CAPACITACION Y OFERTA EDUCATIVA"/>
    <s v="ICOE"/>
    <s v="268 OTROS GRUPOS VULNERABLES"/>
    <s v="P PLANEACIÓN, SEGUIMIENTO Y EVALUACIÓN DE POLÍTICAS PÚBLICAS"/>
    <s v="22 ACCESO AL MERCADO LABORAL"/>
    <m/>
    <m/>
    <s v="IMPRESIÓN DE DIPLOMAS Y RECONOCIMIENTOS PARA CURSOS DE ACADEMIAS Y BILIOTECAS MUNICIPALES"/>
    <s v="4000 TRANSFERENCIAS, ASIGNACIONES, SUBSIDIOS Y OTRAS AYUDAS"/>
    <s v="4100 TRANSFERENCIAS INTERNAS Y ASIGNACIONES AL SECTOR PUBLICO"/>
    <x v="144"/>
    <n v="16400"/>
    <n v="16400"/>
    <n v="14760"/>
    <n v="0"/>
    <n v="-1640"/>
    <n v="4"/>
    <s v="41"/>
  </r>
  <r>
    <n v="986"/>
    <x v="9"/>
    <m/>
    <s v="INSTITUTO DE CAPACITACION Y OFERTA EDUCATIVA"/>
    <s v="ICOE"/>
    <s v="268 OTROS GRUPOS VULNERABLES"/>
    <s v="P PLANEACIÓN, SEGUIMIENTO Y EVALUACIÓN DE POLÍTICAS PÚBLICAS"/>
    <s v="22 ACCESO AL MERCADO LABORAL"/>
    <m/>
    <m/>
    <s v="MATERIAL DE LIMPIEZA PARA LAS 14 ACADEMIAS Y 19 BIBLIOTECAS "/>
    <s v="4000 TRANSFERENCIAS, ASIGNACIONES, SUBSIDIOS Y OTRAS AYUDAS"/>
    <s v="4100 TRANSFERENCIAS INTERNAS Y ASIGNACIONES AL SECTOR PUBLICO"/>
    <x v="144"/>
    <n v="30240"/>
    <n v="30240"/>
    <n v="27216"/>
    <n v="0"/>
    <n v="-3024"/>
    <n v="4"/>
    <s v="41"/>
  </r>
  <r>
    <n v="987"/>
    <x v="9"/>
    <m/>
    <s v="INSTITUTO DE CAPACITACION Y OFERTA EDUCATIVA"/>
    <s v="ICOE"/>
    <s v="268 OTROS GRUPOS VULNERABLES"/>
    <s v="P PLANEACIÓN, SEGUIMIENTO Y EVALUACIÓN DE POLÍTICAS PÚBLICAS"/>
    <s v="22 ACCESO AL MERCADO LABORAL"/>
    <m/>
    <m/>
    <s v="MANTENIMIENTO Y REHABILITACIÓN DE 7 ACADEMIAS MUNICIPALES "/>
    <s v="4000 TRANSFERENCIAS, ASIGNACIONES, SUBSIDIOS Y OTRAS AYUDAS"/>
    <s v="4100 TRANSFERENCIAS INTERNAS Y ASIGNACIONES AL SECTOR PUBLICO"/>
    <x v="144"/>
    <n v="1000000"/>
    <n v="1000000"/>
    <n v="900000"/>
    <n v="0"/>
    <n v="-100000"/>
    <n v="4"/>
    <s v="41"/>
  </r>
  <r>
    <n v="988"/>
    <x v="9"/>
    <m/>
    <s v="INSTITUTO DE CAPACITACION Y OFERTA EDUCATIVA"/>
    <s v="ICOE"/>
    <s v="268 OTROS GRUPOS VULNERABLES"/>
    <s v="P PLANEACIÓN, SEGUIMIENTO Y EVALUACIÓN DE POLÍTICAS PÚBLICAS"/>
    <s v="22 ACCESO AL MERCADO LABORAL"/>
    <m/>
    <m/>
    <s v="MANTENIMIENTO Y REHABILITACIÓN DE 19 BIBLIOTECAS MUNICIPALES"/>
    <s v="4000 TRANSFERENCIAS, ASIGNACIONES, SUBSIDIOS Y OTRAS AYUDAS"/>
    <s v="4100 TRANSFERENCIAS INTERNAS Y ASIGNACIONES AL SECTOR PUBLICO"/>
    <x v="144"/>
    <n v="2500000"/>
    <n v="2500000"/>
    <n v="2250000"/>
    <n v="0"/>
    <n v="-250000"/>
    <n v="4"/>
    <s v="41"/>
  </r>
  <r>
    <n v="989"/>
    <x v="9"/>
    <m/>
    <s v="INSTITUTO DE CAPACITACION Y OFERTA EDUCATIVA"/>
    <s v="ICOE"/>
    <s v="268 OTROS GRUPOS VULNERABLES"/>
    <s v="P PLANEACIÓN, SEGUIMIENTO Y EVALUACIÓN DE POLÍTICAS PÚBLICAS"/>
    <s v="22 ACCESO AL MERCADO LABORAL"/>
    <m/>
    <m/>
    <s v="IMPLEMENTACIÓN DE CURSOS DE CAPACITACIÓN EN ACADEMIAS MUNICIPALES PARA NIÑOS Y JOVENES"/>
    <s v="4000 TRANSFERENCIAS, ASIGNACIONES, SUBSIDIOS Y OTRAS AYUDAS"/>
    <s v="4100 TRANSFERENCIAS INTERNAS Y ASIGNACIONES AL SECTOR PUBLICO"/>
    <x v="144"/>
    <n v="600000"/>
    <n v="600000"/>
    <n v="540000"/>
    <n v="0"/>
    <n v="-60000"/>
    <n v="4"/>
    <s v="41"/>
  </r>
  <r>
    <n v="990"/>
    <x v="9"/>
    <m/>
    <s v="INSTITUTO DE CAPACITACION Y OFERTA EDUCATIVA"/>
    <s v="ICOE"/>
    <s v="268 OTROS GRUPOS VULNERABLES"/>
    <s v="P PLANEACIÓN, SEGUIMIENTO Y EVALUACIÓN DE POLÍTICAS PÚBLICAS"/>
    <s v="22 ACCESO AL MERCADO LABORAL"/>
    <m/>
    <m/>
    <s v="SE REQUIERE PARA LA PROYECCIÓN DEL MATERIAL DIDÁCTICO DE LOS EXPOSITORES DURANTE LAS CAPACITACIONES, COMO INSTRUMENTO PEDAGÓGICO PARA TRANSMITIR LA INFORMACIÓN DE MANERA VISUAL"/>
    <s v="5000 BIENES MUEBLES, INMUEBLES E INTANGIBLES"/>
    <s v="5200 MOBILIARIO Y EQUIPO EDUCACIONAL Y RECREATIVO"/>
    <x v="108"/>
    <n v="15000"/>
    <n v="15000"/>
    <n v="15000"/>
    <n v="0"/>
    <n v="0"/>
    <n v="5"/>
    <s v="52"/>
  </r>
  <r>
    <n v="893"/>
    <x v="9"/>
    <m/>
    <s v="DIRECCION DE GESTION DE PROGRAMAS SOCIALES ESTATALES Y FEDERALES"/>
    <s v="GESTIÓN DE PROGRAMAS SOCIALES ESTATALES Y MUNICIPALES"/>
    <s v="268 OTROS GRUPOS VULNERABLES"/>
    <s v="P PLANEACIÓN, SEGUIMIENTO Y EVALUACIÓN DE POLÍTICAS PÚBLICAS"/>
    <s v="23 COMBATE A LA DESIGUALDAD"/>
    <m/>
    <m/>
    <s v="LA PARTICIPACIÓN MUNICIPAL CON EL GOBIERNO DEL ESTADO TIENE COMO OBJETO BUSCAR LA COHESION SOCIAL, MENDIANTE EL IMPULSO A LOS PROYECTOS DE MANERA CONJUNTA DONDE LOS PLANTEAMIENTOS DE CONTROL, SEGUIMIENTO Y FISCALIZACIÓN PERMITA UN MANEJO CLARO, TRANSPARENTE, EFICAZ Y EFICIENTE DE LOS MISMOS."/>
    <s v="4000 TRANSFERENCIAS, ASIGNACIONES, SUBSIDIOS Y OTRAS AYUDAS"/>
    <s v="4200 TRANSFERENCIAS AL RESTO DEL SECTOR PUBLICO"/>
    <x v="145"/>
    <n v="250000"/>
    <n v="250000"/>
    <n v="250000"/>
    <n v="0"/>
    <n v="0"/>
    <n v="4"/>
    <s v="42"/>
  </r>
  <r>
    <n v="894"/>
    <x v="9"/>
    <m/>
    <s v="DIRECCION DE GESTION DE PROGRAMAS SOCIALES ESTATALES Y FEDERALES"/>
    <s v="GESTIÓN DE PROGRAMAS SOCIALES ESTATALES Y MUNICIPALES"/>
    <s v="268 OTROS GRUPOS VULNERABLES"/>
    <s v="P PLANEACIÓN, SEGUIMIENTO Y EVALUACIÓN DE POLÍTICAS PÚBLICAS"/>
    <s v="23 COMBATE A LA DESIGUALDAD"/>
    <m/>
    <m/>
    <s v="DISPONER DE RECURSOS DONDE LA PARTICIPACIÓN MUNICIPAL SEA INDISPENSABLE PARA LA OPERACIÓN Y ACCESO A FONDOS FEDERALES MEDIANTE PLANTEAMIENTOS DE CONTROL, SEGUIMIENTO Y REGLAS DE OPERACIÓN DE LOS PROGRAMAS DEL RAMO FEDERAL, QUE PERMITAN ACCEDER A APOYOS A LOS CIUDADANOS DE ZAPOPAN"/>
    <s v="4000 TRANSFERENCIAS, ASIGNACIONES, SUBSIDIOS Y OTRAS AYUDAS"/>
    <s v="4200 TRANSFERENCIAS AL RESTO DEL SECTOR PUBLICO"/>
    <x v="145"/>
    <n v="250000"/>
    <n v="250000"/>
    <n v="0"/>
    <n v="0"/>
    <n v="-250000"/>
    <n v="4"/>
    <s v="42"/>
  </r>
  <r>
    <n v="991"/>
    <x v="9"/>
    <m/>
    <s v="DIRECCION DE PROGRAMAS SOCIALES MUNICIPALES"/>
    <s v="PROGRAMAS SOCIALES MUNICIPALES"/>
    <s v="268 OTROS GRUPOS VULNERABLES"/>
    <s v="P PLANEACIÓN, SEGUIMIENTO Y EVALUACIÓN DE POLÍTICAS PÚBLICAS"/>
    <s v="23 COMBATE A LA DESIGUALDAD"/>
    <m/>
    <m/>
    <s v="PAPELERIA NECESARIA PARA TODAS LAS AREAS DE LA DIRECCIÓN "/>
    <s v="2000 MATERIALES Y SUMINISTROS"/>
    <s v="2100 MATERIALES DE ADMINISTRACION, EMISION DE DOCUMENTOS Y ARTICULOS OFICIALES"/>
    <x v="0"/>
    <n v="100000"/>
    <n v="100000"/>
    <n v="40000"/>
    <n v="0"/>
    <n v="-60000"/>
    <n v="2"/>
    <s v="21"/>
  </r>
  <r>
    <n v="992"/>
    <x v="9"/>
    <m/>
    <s v="DIRECCION DE PROGRAMAS SOCIALES MUNICIPALES"/>
    <s v="PROGRAMAS SOCIALES MUNICIPALES"/>
    <s v="268 OTROS GRUPOS VULNERABLES"/>
    <s v="P PLANEACIÓN, SEGUIMIENTO Y EVALUACIÓN DE POLÍTICAS PÚBLICAS"/>
    <s v="23 COMBATE A LA DESIGUALDAD"/>
    <m/>
    <m/>
    <s v="PROPORCIONAR A LOS USUARIOS LAS HERRAMIENTAS NECESARIAS , PARA PODER BRINDAR EL MEJOR SERVICIO POSIBLE A LA CIUDADANÍA"/>
    <s v="2000 MATERIALES Y SUMINISTROS"/>
    <s v="2100 MATERIALES DE ADMINISTRACION, EMISION DE DOCUMENTOS Y ARTICULOS OFICIALES"/>
    <x v="0"/>
    <n v="65000"/>
    <n v="65000"/>
    <n v="26000"/>
    <n v="0"/>
    <n v="-39000"/>
    <n v="2"/>
    <s v="21"/>
  </r>
  <r>
    <n v="993"/>
    <x v="9"/>
    <m/>
    <s v="DIRECCION DE PROGRAMAS SOCIALES MUNICIPALES"/>
    <s v="PROGRAMAS SOCIALES MUNICIPALES"/>
    <s v="268 OTROS GRUPOS VULNERABLES"/>
    <s v="P PLANEACIÓN, SEGUIMIENTO Y EVALUACIÓN DE POLÍTICAS PÚBLICAS"/>
    <s v="23 COMBATE A LA DESIGUALDAD"/>
    <m/>
    <m/>
    <s v="PAPELERÍA BÁSICA PARA EL FUNCIONAMIENTO DEL PROGRAMA (MATERIAL PARA OPERATIVO)"/>
    <s v="2000 MATERIALES Y SUMINISTROS"/>
    <s v="2100 MATERIALES DE ADMINISTRACION, EMISION DE DOCUMENTOS Y ARTICULOS OFICIALES"/>
    <x v="0"/>
    <n v="95000"/>
    <n v="95000"/>
    <n v="38000"/>
    <n v="0"/>
    <n v="-57000"/>
    <n v="2"/>
    <s v="21"/>
  </r>
  <r>
    <n v="994"/>
    <x v="9"/>
    <m/>
    <s v="DIRECCION DE PROGRAMAS SOCIALES MUNICIPALES"/>
    <s v="PROGRAMAS SOCIALES MUNICIPALES"/>
    <s v="268 OTROS GRUPOS VULNERABLES"/>
    <s v="P PLANEACIÓN, SEGUIMIENTO Y EVALUACIÓN DE POLÍTICAS PÚBLICAS"/>
    <s v="23 COMBATE A LA DESIGUALDAD"/>
    <m/>
    <m/>
    <s v="PAPELERÍA BÁSICA PARA EL FUNCIONAMIENTO DEL PROGRAMA"/>
    <s v="2000 MATERIALES Y SUMINISTROS"/>
    <s v="2100 MATERIALES DE ADMINISTRACION, EMISION DE DOCUMENTOS Y ARTICULOS OFICIALES"/>
    <x v="0"/>
    <n v="150000"/>
    <n v="150000"/>
    <n v="60000"/>
    <n v="0"/>
    <n v="-90000"/>
    <n v="2"/>
    <s v="21"/>
  </r>
  <r>
    <n v="995"/>
    <x v="9"/>
    <m/>
    <s v="DIRECCION DE PROGRAMAS SOCIALES MUNICIPALES"/>
    <s v="PROGRAMAS SOCIALES MUNICIPALES"/>
    <s v="268 OTROS GRUPOS VULNERABLES"/>
    <s v="P PLANEACIÓN, SEGUIMIENTO Y EVALUACIÓN DE POLÍTICAS PÚBLICAS"/>
    <s v="23 COMBATE A LA DESIGUALDAD"/>
    <m/>
    <m/>
    <s v="EQUIPO DE PROCESAMIENTO Y ALMACENAMIENTO DE INFORMACION DEL MUNICIPIO"/>
    <s v="2000 MATERIALES Y SUMINISTROS"/>
    <s v="2100 MATERIALES DE ADMINISTRACION, EMISION DE DOCUMENTOS Y ARTICULOS OFICIALES"/>
    <x v="1"/>
    <n v="25000"/>
    <n v="25000"/>
    <n v="20000"/>
    <n v="0"/>
    <n v="-5000"/>
    <n v="2"/>
    <s v="21"/>
  </r>
  <r>
    <n v="996"/>
    <x v="9"/>
    <m/>
    <s v="DIRECCION DE PROGRAMAS SOCIALES MUNICIPALES"/>
    <s v="PROGRAMAS SOCIALES MUNICIPALES"/>
    <s v="268 OTROS GRUPOS VULNERABLES"/>
    <s v="P PLANEACIÓN, SEGUIMIENTO Y EVALUACIÓN DE POLÍTICAS PÚBLICAS"/>
    <s v="23 COMBATE A LA DESIGUALDAD"/>
    <m/>
    <m/>
    <s v="DAR A CONOCER Y AGRADECER POR EL APOYO A 800 AUTORIDADES DEL SISTEMA DE EDUCACIÓN PÚBLICA DE NIVEL PREESCOLAR, PRIMARIA Y SECUNDARIA"/>
    <s v="2000 MATERIALES Y SUMINISTROS"/>
    <s v="2100 MATERIALES DE ADMINISTRACION, EMISION DE DOCUMENTOS Y ARTICULOS OFICIALES"/>
    <x v="1"/>
    <n v="173548.76"/>
    <n v="173548.76"/>
    <n v="138839.008"/>
    <n v="0"/>
    <n v="-34709.752000000008"/>
    <n v="2"/>
    <s v="21"/>
  </r>
  <r>
    <n v="997"/>
    <x v="9"/>
    <m/>
    <s v="DIRECCION DE PROGRAMAS SOCIALES MUNICIPALES"/>
    <s v="PROGRAMAS SOCIALES MUNICIPALES"/>
    <s v="268 OTROS GRUPOS VULNERABLES"/>
    <s v="P PLANEACIÓN, SEGUIMIENTO Y EVALUACIÓN DE POLÍTICAS PÚBLICAS"/>
    <s v="23 COMBATE A LA DESIGUALDAD"/>
    <m/>
    <m/>
    <s v="DAR IMAGEN Y SENTIDO DE PERTENENCIA AL EQUIPO, ASI COMO TRANSMITIR SEGURIDAD Y CONFIANZA A LOS DIRECTIVOS Y PADRES EN LAS ESCUELAS CON PERSONAL UNIFORMADO QUE LE IDENTIFIQUE COMO PARTE DEL PROGRAMA "/>
    <s v="2000 MATERIALES Y SUMINISTROS"/>
    <s v="2100 MATERIALES DE ADMINISTRACION, EMISION DE DOCUMENTOS Y ARTICULOS OFICIALES"/>
    <x v="11"/>
    <n v="15000"/>
    <n v="15000"/>
    <n v="4500"/>
    <n v="0"/>
    <n v="-10500"/>
    <n v="2"/>
    <s v="21"/>
  </r>
  <r>
    <n v="998"/>
    <x v="9"/>
    <m/>
    <s v="DIRECCION DE PROGRAMAS SOCIALES MUNICIPALES"/>
    <s v="PROGRAMAS SOCIALES MUNICIPALES"/>
    <s v="268 OTROS GRUPOS VULNERABLES"/>
    <s v="P PLANEACIÓN, SEGUIMIENTO Y EVALUACIÓN DE POLÍTICAS PÚBLICAS"/>
    <s v="23 COMBATE A LA DESIGUALDAD"/>
    <m/>
    <m/>
    <s v="PARA EL MANTENIMIENTO DE LAS OFICNAS DE TODAS LAS AREAS DE LA DIRECCIÓN "/>
    <s v="2000 MATERIALES Y SUMINISTROS"/>
    <s v="2100 MATERIALES DE ADMINISTRACION, EMISION DE DOCUMENTOS Y ARTICULOS OFICIALES"/>
    <x v="38"/>
    <n v="100000"/>
    <n v="100000"/>
    <n v="20000"/>
    <n v="0"/>
    <n v="-80000"/>
    <n v="2"/>
    <s v="21"/>
  </r>
  <r>
    <n v="999"/>
    <x v="9"/>
    <m/>
    <s v="DIRECCION DE PROGRAMAS SOCIALES MUNICIPALES"/>
    <s v="PROGRAMAS SOCIALES MUNICIPALES"/>
    <s v="268 OTROS GRUPOS VULNERABLES"/>
    <s v="P PLANEACIÓN, SEGUIMIENTO Y EVALUACIÓN DE POLÍTICAS PÚBLICAS"/>
    <s v="23 COMBATE A LA DESIGUALDAD"/>
    <m/>
    <m/>
    <s v="PARA CUMPLIR CON LOS OBJETIVOS Y METAS PLANTEADOS EN EL PROGRAMA ZAPOPAN MI COLONIA"/>
    <s v="2000 MATERIALES Y SUMINISTROS"/>
    <s v="2400 MATERIALES Y ARTICULOS DE CONSTRUCCION Y DE REPARACION"/>
    <x v="42"/>
    <n v="200000"/>
    <n v="200000"/>
    <n v="20000"/>
    <n v="0"/>
    <n v="-180000"/>
    <n v="2"/>
    <s v="24"/>
  </r>
  <r>
    <n v="1000"/>
    <x v="9"/>
    <m/>
    <s v="DIRECCION DE PROGRAMAS SOCIALES MUNICIPALES"/>
    <s v="PROGRAMAS SOCIALES MUNICIPALES"/>
    <s v="268 OTROS GRUPOS VULNERABLES"/>
    <s v="P PLANEACIÓN, SEGUIMIENTO Y EVALUACIÓN DE POLÍTICAS PÚBLICAS"/>
    <s v="23 COMBATE A LA DESIGUALDAD"/>
    <m/>
    <m/>
    <s v="PARA CUMPLIR CON LOS OBJETIVOS Y METAS PLANTEADOS EN EL PROGRAMA ZAPOPAN MI COLONIA"/>
    <s v="2000 MATERIALES Y SUMINISTROS"/>
    <s v="2400 MATERIALES Y ARTICULOS DE CONSTRUCCION Y DE REPARACION"/>
    <x v="43"/>
    <n v="10000"/>
    <n v="10000"/>
    <n v="10000"/>
    <n v="0"/>
    <n v="0"/>
    <n v="2"/>
    <s v="24"/>
  </r>
  <r>
    <n v="1001"/>
    <x v="9"/>
    <m/>
    <s v="DIRECCION DE PROGRAMAS SOCIALES MUNICIPALES"/>
    <s v="PROGRAMAS SOCIALES MUNICIPALES"/>
    <s v="268 OTROS GRUPOS VULNERABLES"/>
    <s v="P PLANEACIÓN, SEGUIMIENTO Y EVALUACIÓN DE POLÍTICAS PÚBLICAS"/>
    <s v="23 COMBATE A LA DESIGUALDAD"/>
    <m/>
    <m/>
    <s v="HERRAMIENTA NECESARIA PARA LA INSTALACIÓN DE LONAS INFORMATIVAS"/>
    <s v="2000 MATERIALES Y SUMINISTROS"/>
    <s v="2400 MATERIALES Y ARTICULOS DE CONSTRUCCION Y DE REPARACION"/>
    <x v="13"/>
    <n v="5000"/>
    <n v="5000"/>
    <n v="5000"/>
    <n v="0"/>
    <n v="0"/>
    <n v="2"/>
    <s v="24"/>
  </r>
  <r>
    <n v="1002"/>
    <x v="9"/>
    <m/>
    <s v="DIRECCION DE PROGRAMAS SOCIALES MUNICIPALES"/>
    <s v="PROGRAMAS SOCIALES MUNICIPALES"/>
    <s v="268 OTROS GRUPOS VULNERABLES"/>
    <s v="P PLANEACIÓN, SEGUIMIENTO Y EVALUACIÓN DE POLÍTICAS PÚBLICAS"/>
    <s v="23 COMBATE A LA DESIGUALDAD"/>
    <m/>
    <m/>
    <s v=" RESCATE DE ESPACIOS PÚBLICOS POR MEDIO DEL ARTE URBANO"/>
    <s v="2000 MATERIALES Y SUMINISTROS"/>
    <s v="2400 MATERIALES Y ARTICULOS DE CONSTRUCCION Y DE REPARACION"/>
    <x v="14"/>
    <n v="4000000"/>
    <n v="4000000"/>
    <n v="1200000"/>
    <n v="0"/>
    <n v="-2800000"/>
    <n v="2"/>
    <s v="24"/>
  </r>
  <r>
    <n v="1003"/>
    <x v="9"/>
    <m/>
    <s v="DIRECCION DE PROGRAMAS SOCIALES MUNICIPALES"/>
    <s v="PROGRAMAS SOCIALES MUNICIPALES"/>
    <s v="268 OTROS GRUPOS VULNERABLES"/>
    <s v="P PLANEACIÓN, SEGUIMIENTO Y EVALUACIÓN DE POLÍTICAS PÚBLICAS"/>
    <s v="23 COMBATE A LA DESIGUALDAD"/>
    <m/>
    <m/>
    <s v="PARA DAR UNA BUENA IMAGEN A LA CIUDADANIA ASI COMO INCENTIVAR A MEJORAR LA CALIDAD DE LOS SERVICIOS DE LOS COLOABORADORES"/>
    <s v="2000 MATERIALES Y SUMINISTROS"/>
    <s v="2700 VESTUARIO, BLANCOS, PRENDAS DE PROTECCION Y ARTICULOS DEPORTIVOS"/>
    <x v="76"/>
    <n v="80000"/>
    <n v="80000"/>
    <n v="0"/>
    <n v="0"/>
    <n v="-80000"/>
    <n v="2"/>
    <s v="27"/>
  </r>
  <r>
    <n v="1004"/>
    <x v="9"/>
    <m/>
    <s v="DIRECCION DE PROGRAMAS SOCIALES MUNICIPALES"/>
    <s v="PROGRAMAS SOCIALES MUNICIPALES"/>
    <s v="268 OTROS GRUPOS VULNERABLES"/>
    <s v="P PLANEACIÓN, SEGUIMIENTO Y EVALUACIÓN DE POLÍTICAS PÚBLICAS"/>
    <s v="23 COMBATE A LA DESIGUALDAD"/>
    <m/>
    <m/>
    <s v="PARA DAR UNA BUENA IMAGEN A LA CIUDADANIA ASI COMO INCENTIVAR A MEJORAR LA CALIDAD DE LOS SERVICIOS DE LOS COLOABORADORES"/>
    <s v="2000 MATERIALES Y SUMINISTROS"/>
    <s v="2700 VESTUARIO, BLANCOS, PRENDAS DE PROTECCION Y ARTICULOS DEPORTIVOS"/>
    <x v="51"/>
    <n v="20000"/>
    <n v="20000"/>
    <n v="20000"/>
    <n v="0"/>
    <n v="0"/>
    <n v="2"/>
    <s v="27"/>
  </r>
  <r>
    <n v="1006"/>
    <x v="9"/>
    <m/>
    <s v="DIRECCION DE PROGRAMAS SOCIALES MUNICIPALES"/>
    <s v="PROGRAMAS SOCIALES MUNICIPALES"/>
    <s v="268 OTROS GRUPOS VULNERABLES"/>
    <s v="P PLANEACIÓN, SEGUIMIENTO Y EVALUACIÓN DE POLÍTICAS PÚBLICAS"/>
    <s v="23 COMBATE A LA DESIGUALDAD"/>
    <m/>
    <m/>
    <s v=" RESCATE DE ESPACIOS PÚBLICOS POR MEDIO DEL ARTE URBANO"/>
    <s v="3000 SERVICIOS GENERALES"/>
    <s v="3200 SERVICIOS DE ARRENDAMIENTO"/>
    <x v="106"/>
    <n v="100000"/>
    <n v="100000"/>
    <n v="10000"/>
    <n v="0"/>
    <n v="-90000"/>
    <n v="3"/>
    <s v="32"/>
  </r>
  <r>
    <n v="1007"/>
    <x v="9"/>
    <m/>
    <s v="DIRECCION DE PROGRAMAS SOCIALES MUNICIPALES"/>
    <s v="PROGRAMAS SOCIALES MUNICIPALES"/>
    <s v="268 OTROS GRUPOS VULNERABLES"/>
    <s v="P PLANEACIÓN, SEGUIMIENTO Y EVALUACIÓN DE POLÍTICAS PÚBLICAS"/>
    <s v="23 COMBATE A LA DESIGUALDAD"/>
    <m/>
    <m/>
    <s v="CAPACITACION A PERSONAL DOCENTE DEL SISTEMA DE EDUCACIÓN PÚBLICA DE NIVEL PREESCOLAR, PRIMARIA Y SECUNDARIA Y PADRES DE FAMILIA, REFERENTE A COMO FUNCIONA EL PROGRAMA Y LAS ENTREGAS"/>
    <s v="3000 SERVICIOS GENERALES"/>
    <s v="3200 SERVICIOS DE ARRENDAMIENTO"/>
    <x v="17"/>
    <n v="35000"/>
    <n v="35000"/>
    <n v="35000"/>
    <n v="0"/>
    <n v="0"/>
    <n v="3"/>
    <s v="32"/>
  </r>
  <r>
    <n v="1008"/>
    <x v="9"/>
    <m/>
    <s v="DIRECCION DE PROGRAMAS SOCIALES MUNICIPALES"/>
    <s v="PROGRAMAS SOCIALES MUNICIPALES"/>
    <s v="268 OTROS GRUPOS VULNERABLES"/>
    <s v="P PLANEACIÓN, SEGUIMIENTO Y EVALUACIÓN DE POLÍTICAS PÚBLICAS"/>
    <s v="23 COMBATE A LA DESIGUALDAD"/>
    <m/>
    <m/>
    <s v="PAPELERIA NECESARIA PARA KITS DE ENTREGA, IMPRESIÓN DE FORMATOS Y VALES DE INCIDENCIA, E IMPRESIÓN DE LONAS INFORMATIVAS A COLOCAR EN LOS PLANTELES  CON INFORMACION DE FECHAS DE ENTREGA"/>
    <s v="3000 SERVICIOS GENERALES"/>
    <s v="3300 SERVICIOS PROFESIONALES, CIENTIFICOS, TECNICOS Y OTROS SERVICIOS"/>
    <x v="23"/>
    <n v="130000"/>
    <n v="130000"/>
    <n v="26000"/>
    <n v="0"/>
    <n v="-104000"/>
    <n v="3"/>
    <s v="33"/>
  </r>
  <r>
    <n v="1010"/>
    <x v="9"/>
    <m/>
    <s v="DIRECCION DE PROGRAMAS SOCIALES MUNICIPALES"/>
    <s v="PROGRAMAS SOCIALES MUNICIPALES"/>
    <s v="268 OTROS GRUPOS VULNERABLES"/>
    <s v="P PLANEACIÓN, SEGUIMIENTO Y EVALUACIÓN DE POLÍTICAS PÚBLICAS"/>
    <s v="23 COMBATE A LA DESIGUALDAD"/>
    <m/>
    <m/>
    <s v="IMPRESIONES VARIAS (VALES, LONAS, FLYERS,)"/>
    <s v="3000 SERVICIOS GENERALES"/>
    <s v="3300 SERVICIOS PROFESIONALES, CIENTIFICOS, TECNICOS Y OTROS SERVICIOS"/>
    <x v="23"/>
    <n v="100000"/>
    <n v="100000"/>
    <n v="20000"/>
    <n v="0"/>
    <n v="-80000"/>
    <n v="3"/>
    <s v="33"/>
  </r>
  <r>
    <n v="1011"/>
    <x v="9"/>
    <m/>
    <s v="DIRECCION DE PROGRAMAS SOCIALES MUNICIPALES"/>
    <s v="PROGRAMAS SOCIALES MUNICIPALES"/>
    <s v="268 OTROS GRUPOS VULNERABLES"/>
    <s v="P PLANEACIÓN, SEGUIMIENTO Y EVALUACIÓN DE POLÍTICAS PÚBLICAS"/>
    <s v="23 COMBATE A LA DESIGUALDAD"/>
    <m/>
    <m/>
    <s v="ASIGNACIONES DESTINADAS A CUBRIR EL COSTO DE LONAS, FLYERS, CARTELONES, Y DEMÁS SERVICIOS DE IMPRESIÓN Y ELABORACIÓN DE MATERIAL INFORMATIVO, PARA DAR A CONOCER FECHAS DE LAS CONVOCATORIAS PARA QUE LOS ALUMNOS DE NIVEL BACHILLERATO CONOZCAN EL PROGRAMA Y LOS BENEFICIOS A LOS QUE PUEDEN ACCEDER AL INSCRIBIRSE AL PROGRAMA, PADRONES DE BENEFICIARIOS,  REGLAS DE OPERACIÓN, MANUALES DE ORGANIZACIÓN DE PROCEDIMIENTOS."/>
    <s v="3000 SERVICIOS GENERALES"/>
    <s v="3300 SERVICIOS PROFESIONALES, CIENTIFICOS, TECNICOS Y OTROS SERVICIOS"/>
    <x v="23"/>
    <n v="100000"/>
    <n v="100000"/>
    <n v="20000"/>
    <n v="0"/>
    <n v="-80000"/>
    <n v="3"/>
    <s v="33"/>
  </r>
  <r>
    <n v="1014"/>
    <x v="9"/>
    <m/>
    <s v="DIRECCION DE PROGRAMAS SOCIALES MUNICIPALES"/>
    <s v="PROGRAMAS SOCIALES MUNICIPALES"/>
    <s v="268 OTROS GRUPOS VULNERABLES"/>
    <s v="P PLANEACIÓN, SEGUIMIENTO Y EVALUACIÓN DE POLÍTICAS PÚBLICAS"/>
    <s v="23 COMBATE A LA DESIGUALDAD"/>
    <m/>
    <m/>
    <s v="CERTIFICAR LA CALIDAD DE LA TELA DE LOS UNIFORMES Y PLAYERAS QUE SERÁN ENTREGADOS A 200,000 BENEFICIARIOS"/>
    <s v="3000 SERVICIOS GENERALES"/>
    <s v="3300 SERVICIOS PROFESIONALES, CIENTIFICOS, TECNICOS Y OTROS SERVICIOS"/>
    <x v="24"/>
    <n v="25000"/>
    <n v="25000"/>
    <n v="25000"/>
    <n v="0"/>
    <n v="0"/>
    <n v="3"/>
    <s v="33"/>
  </r>
  <r>
    <n v="1015"/>
    <x v="9"/>
    <m/>
    <s v="DIRECCION DE PROGRAMAS SOCIALES MUNICIPALES"/>
    <s v="PROGRAMAS SOCIALES MUNICIPALES"/>
    <s v="268 OTROS GRUPOS VULNERABLES"/>
    <s v="P PLANEACIÓN, SEGUIMIENTO Y EVALUACIÓN DE POLÍTICAS PÚBLICAS"/>
    <s v="23 COMBATE A LA DESIGUALDAD"/>
    <m/>
    <m/>
    <s v="SERVICIOS PROFESIONALES  PARA CONTINUAR CON EL RED MUNDIAL CIUDADES AMIGABLES."/>
    <s v="3000 SERVICIOS GENERALES"/>
    <s v="3300 SERVICIOS PROFESIONALES, CIENTIFICOS, TECNICOS Y OTROS SERVICIOS"/>
    <x v="24"/>
    <n v="1900000"/>
    <n v="1900000"/>
    <n v="1900000"/>
    <n v="0"/>
    <n v="0"/>
    <n v="3"/>
    <s v="33"/>
  </r>
  <r>
    <n v="1016"/>
    <x v="9"/>
    <m/>
    <s v="DIRECCION DE PROGRAMAS SOCIALES MUNICIPALES"/>
    <s v="PROGRAMAS SOCIALES MUNICIPALES"/>
    <s v="268 OTROS GRUPOS VULNERABLES"/>
    <s v="P PLANEACIÓN, SEGUIMIENTO Y EVALUACIÓN DE POLÍTICAS PÚBLICAS"/>
    <s v="23 COMBATE A LA DESIGUALDAD"/>
    <m/>
    <m/>
    <s v=" RESCATE DE ESPACIOS PÚBLICOS POR MEDIO DEL ARTE URBANO"/>
    <s v="3000 SERVICIOS GENERALES"/>
    <s v="3300 SERVICIOS PROFESIONALES, CIENTIFICOS, TECNICOS Y OTROS SERVICIOS"/>
    <x v="24"/>
    <n v="800000"/>
    <n v="800000"/>
    <n v="800000"/>
    <n v="0"/>
    <n v="0"/>
    <n v="3"/>
    <s v="33"/>
  </r>
  <r>
    <n v="1017"/>
    <x v="9"/>
    <m/>
    <s v="DIRECCION DE PROGRAMAS SOCIALES MUNICIPALES"/>
    <s v="PROGRAMAS SOCIALES MUNICIPALES"/>
    <s v="268 OTROS GRUPOS VULNERABLES"/>
    <s v="P PLANEACIÓN, SEGUIMIENTO Y EVALUACIÓN DE POLÍTICAS PÚBLICAS"/>
    <s v="23 COMBATE A LA DESIGUALDAD"/>
    <m/>
    <m/>
    <s v="COMISIÓN POR SERVICIO DE DISPERSIÓN E IMPRESIÓN DE 100,000 VALES CANJEABLES POR ÚTILES ESCOLARES"/>
    <s v="3000 SERVICIOS GENERALES"/>
    <s v="3400 SERVICIOS FINANCIEROS, BANCARIOS Y COMERCIALES"/>
    <x v="89"/>
    <n v="600000"/>
    <n v="600000"/>
    <n v="600000"/>
    <n v="0"/>
    <n v="0"/>
    <n v="3"/>
    <s v="34"/>
  </r>
  <r>
    <n v="1018"/>
    <x v="9"/>
    <m/>
    <s v="DIRECCION DE PROGRAMAS SOCIALES MUNICIPALES"/>
    <s v="PROGRAMAS SOCIALES MUNICIPALES"/>
    <s v="268 OTROS GRUPOS VULNERABLES"/>
    <s v="P PLANEACIÓN, SEGUIMIENTO Y EVALUACIÓN DE POLÍTICAS PÚBLICAS"/>
    <s v="23 COMBATE A LA DESIGUALDAD"/>
    <m/>
    <m/>
    <s v="ASIGNACIONES DESTINADAS A CUBRIR EL PAGO A INSTITUCIONES FINANCIERAS POR LA DISPERSIÓN DEL APOYO ECONÓMICO ASIGNADO A LOS ALUMNOS BECADOS."/>
    <s v="3000 SERVICIOS GENERALES"/>
    <s v="3400 SERVICIOS FINANCIEROS, BANCARIOS Y COMERCIALES"/>
    <x v="89"/>
    <n v="500000"/>
    <n v="500000"/>
    <n v="0"/>
    <n v="0"/>
    <n v="-500000"/>
    <n v="3"/>
    <s v="34"/>
  </r>
  <r>
    <n v="1019"/>
    <x v="9"/>
    <m/>
    <s v="DIRECCION DE PROGRAMAS SOCIALES MUNICIPALES"/>
    <s v="PROGRAMAS SOCIALES MUNICIPALES"/>
    <s v="268 OTROS GRUPOS VULNERABLES"/>
    <s v="P PLANEACIÓN, SEGUIMIENTO Y EVALUACIÓN DE POLÍTICAS PÚBLICAS"/>
    <s v="23 COMBATE A LA DESIGUALDAD"/>
    <m/>
    <m/>
    <s v="ALMACENAMIENTO DE MATERIAL PARA SU CONTROL Y RESGUARDO, ASÍ COMO EL EMBALAJE Y ARMADO DE KITS ESCOLARES POR PLANTEL"/>
    <s v="3000 SERVICIOS GENERALES"/>
    <s v="3400 SERVICIOS FINANCIEROS, BANCARIOS Y COMERCIALES"/>
    <x v="146"/>
    <n v="12327250"/>
    <n v="12327250"/>
    <n v="12327250"/>
    <n v="0"/>
    <n v="0"/>
    <n v="3"/>
    <s v="34"/>
  </r>
  <r>
    <n v="1021"/>
    <x v="9"/>
    <m/>
    <s v="DIRECCION DE PROGRAMAS SOCIALES MUNICIPALES"/>
    <s v="PROGRAMAS SOCIALES MUNICIPALES"/>
    <s v="268 OTROS GRUPOS VULNERABLES"/>
    <s v="P PLANEACIÓN, SEGUIMIENTO Y EVALUACIÓN DE POLÍTICAS PÚBLICAS"/>
    <s v="23 COMBATE A LA DESIGUALDAD"/>
    <m/>
    <m/>
    <s v="ESPACIOS PARA COMERCIALIZACIÓN, PROMOCIÓN, DIFUSIÓN  APOYO A EMPRENDEDORES (EVENTOS) Y EXPOS,CRÉDITOS A PROYECTOS PRODUCTIVOS EN GRUPO SOLIDARIOS ,ARTICULOS VARIOS PARA PROMOCIÓN Y DIFUSIÓN,ELABORACIÓN DE MANUALES, FLYERS, POSTERS, MATERIAL DIDACTICO TALLERES,ELABORACIÓN VIDEOS PROMOCIONALES, VIDEOS Y  TALLERES "/>
    <s v="4000 TRANSFERENCIAS, ASIGNACIONES, SUBSIDIOS Y OTRAS AYUDAS"/>
    <s v="4100 TRANSFERENCIAS INTERNAS Y ASIGNACIONES AL SECTOR PUBLICO"/>
    <x v="144"/>
    <n v="1000000"/>
    <n v="1000000"/>
    <n v="900000"/>
    <n v="0"/>
    <n v="-100000"/>
    <n v="4"/>
    <s v="41"/>
  </r>
  <r>
    <n v="1022"/>
    <x v="9"/>
    <m/>
    <s v="DIRECCION DE PROGRAMAS SOCIALES MUNICIPALES"/>
    <s v="PROGRAMAS SOCIALES MUNICIPALES"/>
    <s v="268 OTROS GRUPOS VULNERABLES"/>
    <s v="P PLANEACIÓN, SEGUIMIENTO Y EVALUACIÓN DE POLÍTICAS PÚBLICAS"/>
    <s v="23 COMBATE A LA DESIGUALDAD"/>
    <m/>
    <m/>
    <s v="A TRAVÉS DE LOS CENTROS DE ATENCIÓN INFANTIL (CAI) "/>
    <s v="4000 TRANSFERENCIAS, ASIGNACIONES, SUBSIDIOS Y OTRAS AYUDAS"/>
    <s v="4800 DONATIVOS"/>
    <x v="36"/>
    <n v="17200000"/>
    <n v="17200000"/>
    <n v="6880000"/>
    <n v="0"/>
    <n v="-10320000"/>
    <n v="4"/>
    <s v="48"/>
  </r>
  <r>
    <n v="1023"/>
    <x v="9"/>
    <m/>
    <s v="DIRECCION DE PROGRAMAS SOCIALES MUNICIPALES"/>
    <s v="PROGRAMAS SOCIALES MUNICIPALES"/>
    <s v="268 OTROS GRUPOS VULNERABLES"/>
    <s v="P PLANEACIÓN, SEGUIMIENTO Y EVALUACIÓN DE POLÍTICAS PÚBLICAS"/>
    <s v="23 COMBATE A LA DESIGUALDAD"/>
    <m/>
    <m/>
    <s v="PARA CUMPLIR CON LOS OBJETIVOS Y METAS PLANTEADOS EN EL PROGRAMA ZAPOPAN MI COLONIA"/>
    <s v="5000 BIENES MUEBLES, INMUEBLES E INTANGIBLES"/>
    <s v="5200 MOBILIARIO Y EQUIPO EDUCACIONAL Y RECREATIVO"/>
    <x v="147"/>
    <n v="2500000"/>
    <n v="2500000"/>
    <n v="0"/>
    <n v="0"/>
    <n v="-2500000"/>
    <n v="5"/>
    <s v="52"/>
  </r>
  <r>
    <n v="1024"/>
    <x v="9"/>
    <m/>
    <s v="DIRECCION DE PROGRAMAS SOCIALES MUNICIPALES"/>
    <s v="PROGRAMAS SOCIALES MUNICIPALES"/>
    <s v="268 OTROS GRUPOS VULNERABLES"/>
    <s v="P PLANEACIÓN, SEGUIMIENTO Y EVALUACIÓN DE POLÍTICAS PÚBLICAS"/>
    <s v="23 COMBATE A LA DESIGUALDAD"/>
    <m/>
    <m/>
    <s v="PARA CUMPLIR CON LOS OBJETIVOS Y METAS PLANTEADOS EN EL PROGRAMA ZAPOPAN MI COLONIA"/>
    <s v="4000 TRANSFERENCIAS, ASIGNACIONES, SUBSIDIOS Y OTRAS AYUDAS"/>
    <s v="4400 AYUDAS SOCIALES"/>
    <x v="126"/>
    <n v="10000000"/>
    <n v="8000000"/>
    <n v="6000000"/>
    <n v="-2000000"/>
    <n v="-4000000"/>
    <n v="4"/>
    <s v="44"/>
  </r>
  <r>
    <n v="1026"/>
    <x v="9"/>
    <m/>
    <s v="DIRECCION DE PROGRAMAS SOCIALES MUNICIPALES"/>
    <s v="PROGRAMAS SOCIALES MUNICIPALES"/>
    <s v="268 OTROS GRUPOS VULNERABLES"/>
    <s v="P PLANEACIÓN, SEGUIMIENTO Y EVALUACIÓN DE POLÍTICAS PÚBLICAS"/>
    <s v="23 COMBATE A LA DESIGUALDAD"/>
    <m/>
    <m/>
    <s v="A PARTIR DE LA IMPLEMENTACIÓN DEL PROGRAMA SONRIE ZAPOPAN, SE OFRECE UNA ALTERNATIVA DE APOYO A PADRES Y TUTORES PARA QUE PUEDAN RECURRIR A ESTANCIAS INFANTILES PRIVADAS QUE TIENEN CONVENIO CON EL MUNICIPIO DE ZAPOPAN, COMPLEMENTANDO A TRAVÉS DEL SUBSIDIO OTORGADO, LA CUOTA O MENSUALIDAD DE LA ESTANCIA INFANTIL Y Y BENEFICIANDO DE ESTA FORMA LA ECONOMIA DE LAS FAMILIAS ZAPOPANAS. "/>
    <s v="4000 TRANSFERENCIAS, ASIGNACIONES, SUBSIDIOS Y OTRAS AYUDAS"/>
    <s v="4400 AYUDAS SOCIALES"/>
    <x v="126"/>
    <n v="5000000"/>
    <n v="4000000"/>
    <n v="3000000"/>
    <n v="-1000000"/>
    <n v="-2000000"/>
    <n v="4"/>
    <s v="44"/>
  </r>
  <r>
    <n v="1027"/>
    <x v="9"/>
    <m/>
    <s v="DIRECCION DE PROGRAMAS SOCIALES MUNICIPALES"/>
    <s v="PROGRAMAS SOCIALES MUNICIPALES"/>
    <s v="268 OTROS GRUPOS VULNERABLES"/>
    <s v="P PLANEACIÓN, SEGUIMIENTO Y EVALUACIÓN DE POLÍTICAS PÚBLICAS"/>
    <s v="23 COMBATE A LA DESIGUALDAD"/>
    <m/>
    <m/>
    <s v="BECAS ESTUDIANTES NIVEL MEDIA SUPERIOR "/>
    <s v="4000 TRANSFERENCIAS, ASIGNACIONES, SUBSIDIOS Y OTRAS AYUDAS"/>
    <s v="4400 AYUDAS SOCIALES"/>
    <x v="126"/>
    <n v="15000000"/>
    <n v="2000000"/>
    <n v="9000000"/>
    <n v="-13000000"/>
    <n v="-6000000"/>
    <n v="4"/>
    <s v="44"/>
  </r>
  <r>
    <n v="1028"/>
    <x v="9"/>
    <m/>
    <s v="DIRECCION DE PROGRAMAS SOCIALES MUNICIPALES"/>
    <s v="PROGRAMAS SOCIALES MUNICIPALES"/>
    <s v="268 OTROS GRUPOS VULNERABLES"/>
    <s v="P PLANEACIÓN, SEGUIMIENTO Y EVALUACIÓN DE POLÍTICAS PÚBLICAS"/>
    <s v="23 COMBATE A LA DESIGUALDAD"/>
    <m/>
    <m/>
    <s v="APOYO DESPENSAS PADRON DE 6,000 BENEFICIARIOS, 72 MIL DESPENSAS ANUALES "/>
    <s v="4000 TRANSFERENCIAS, ASIGNACIONES, SUBSIDIOS Y OTRAS AYUDAS"/>
    <s v="4400 AYUDAS SOCIALES"/>
    <x v="126"/>
    <n v="7000000"/>
    <n v="5600000"/>
    <n v="4200000"/>
    <n v="-1400000"/>
    <n v="-2800000"/>
    <n v="4"/>
    <s v="44"/>
  </r>
  <r>
    <n v="1029"/>
    <x v="9"/>
    <m/>
    <s v="DIRECCION DE PROGRAMAS SOCIALES MUNICIPALES"/>
    <s v="PROGRAMAS SOCIALES MUNICIPALES"/>
    <s v="268 OTROS GRUPOS VULNERABLES"/>
    <s v="P PLANEACIÓN, SEGUIMIENTO Y EVALUACIÓN DE POLÍTICAS PÚBLICAS"/>
    <s v="23 COMBATE A LA DESIGUALDAD"/>
    <m/>
    <m/>
    <s v="APOYO DESPENSAS PADRON DE 12,000 BENEFICIARIAS, 150,000 DESPENSAS ANUALES "/>
    <s v="4000 TRANSFERENCIAS, ASIGNACIONES, SUBSIDIOS Y OTRAS AYUDAS"/>
    <s v="4400 AYUDAS SOCIALES"/>
    <x v="126"/>
    <n v="15000000"/>
    <n v="12000000"/>
    <n v="9000000"/>
    <n v="-3000000"/>
    <n v="-6000000"/>
    <n v="4"/>
    <s v="44"/>
  </r>
  <r>
    <n v="1030"/>
    <x v="9"/>
    <m/>
    <s v="DIRECCION DE PROGRAMAS SOCIALES MUNICIPALES"/>
    <s v="PROGRAMAS SOCIALES MUNICIPALES"/>
    <s v="268 OTROS GRUPOS VULNERABLES"/>
    <s v="P PLANEACIÓN, SEGUIMIENTO Y EVALUACIÓN DE POLÍTICAS PÚBLICAS"/>
    <s v="23 COMBATE A LA DESIGUALDAD"/>
    <m/>
    <m/>
    <s v="APOYO EN ESPECIE PARA NIÑOS DE COLONIAS VULNERABLES"/>
    <s v="4000 TRANSFERENCIAS, ASIGNACIONES, SUBSIDIOS Y OTRAS AYUDAS"/>
    <s v="4400 AYUDAS SOCIALES"/>
    <x v="126"/>
    <n v="600000"/>
    <n v="600000"/>
    <n v="600000"/>
    <n v="0"/>
    <n v="0"/>
    <n v="4"/>
    <s v="44"/>
  </r>
  <r>
    <n v="1335"/>
    <x v="9"/>
    <m/>
    <s v="COORDINACION GENERAL DE DESARROLLO ECONOMICO Y COMBATE A LA DESIGUALDAD"/>
    <s v="02 JEFATURA DE GABINETE"/>
    <s v="268 OTROS GRUPOS VULNERABLES"/>
    <s v="P PLANEACIÓN, SEGUIMIENTO Y EVALUACIÓN DE POLÍTICAS PÚBLICAS"/>
    <s v="23 COMBATE A LA DESIGUALDAD"/>
    <m/>
    <m/>
    <s v="Donativos extraordinarios "/>
    <s v="4000 TRANSFERENCIAS, ASIGNACIONES, SUBSIDIOS Y OTRAS AYUDAS"/>
    <s v="4800 DONATIVOS"/>
    <x v="36"/>
    <n v="2560000"/>
    <n v="2560000"/>
    <n v="2560000"/>
    <n v="0"/>
    <n v="0"/>
    <n v="4"/>
    <s v="48"/>
  </r>
  <r>
    <n v="1336"/>
    <x v="9"/>
    <m/>
    <s v="COORDINACION GENERAL DE DESARROLLO ECONOMICO Y COMBATE A LA DESIGUALDAD"/>
    <s v="02 JEFATURA DE GABINETE"/>
    <s v="268 OTROS GRUPOS VULNERABLES"/>
    <s v="P PLANEACIÓN, SEGUIMIENTO Y EVALUACIÓN DE POLÍTICAS PÚBLICAS"/>
    <s v="23 COMBATE A LA DESIGUALDAD"/>
    <m/>
    <m/>
    <s v="PAPIROLAS"/>
    <s v="4000 TRANSFERENCIAS, ASIGNACIONES, SUBSIDIOS Y OTRAS AYUDAS"/>
    <s v="4800 DONATIVOS"/>
    <x v="36"/>
    <n v="500000"/>
    <n v="500000"/>
    <n v="500000"/>
    <n v="0"/>
    <n v="0"/>
    <n v="4"/>
    <s v="48"/>
  </r>
  <r>
    <n v="1337"/>
    <x v="9"/>
    <m/>
    <s v="COORDINACION GENERAL DE DESARROLLO ECONOMICO Y COMBATE A LA DESIGUALDAD"/>
    <s v="02 JEFATURA DE GABINETE"/>
    <s v="268 OTROS GRUPOS VULNERABLES"/>
    <s v="P PLANEACIÓN, SEGUIMIENTO Y EVALUACIÓN DE POLÍTICAS PÚBLICAS"/>
    <s v="23 COMBATE A LA DESIGUALDAD"/>
    <m/>
    <m/>
    <s v="FICG"/>
    <s v="4000 TRANSFERENCIAS, ASIGNACIONES, SUBSIDIOS Y OTRAS AYUDAS"/>
    <s v="4800 DONATIVOS"/>
    <x v="36"/>
    <n v="2000000"/>
    <n v="2000000"/>
    <n v="2000000"/>
    <n v="0"/>
    <n v="0"/>
    <n v="4"/>
    <s v="48"/>
  </r>
  <r>
    <n v="1338"/>
    <x v="9"/>
    <m/>
    <s v="COORDINACION GENERAL DE DESARROLLO ECONOMICO Y COMBATE A LA DESIGUALDAD"/>
    <s v="02 JEFATURA DE GABINETE"/>
    <s v="268 OTROS GRUPOS VULNERABLES"/>
    <s v="P PLANEACIÓN, SEGUIMIENTO Y EVALUACIÓN DE POLÍTICAS PÚBLICAS"/>
    <s v="23 COMBATE A LA DESIGUALDAD"/>
    <m/>
    <m/>
    <s v="COLEGIO DE JALISCO"/>
    <s v="4000 TRANSFERENCIAS, ASIGNACIONES, SUBSIDIOS Y OTRAS AYUDAS"/>
    <s v="4800 DONATIVOS"/>
    <x v="36"/>
    <n v="760000"/>
    <n v="760000"/>
    <n v="760000"/>
    <n v="0"/>
    <n v="0"/>
    <n v="4"/>
    <s v="48"/>
  </r>
  <r>
    <n v="1339"/>
    <x v="9"/>
    <m/>
    <s v="COORDINACION GENERAL DE DESARROLLO ECONOMICO Y COMBATE A LA DESIGUALDAD"/>
    <s v="02 JEFATURA DE GABINETE"/>
    <s v="268 OTROS GRUPOS VULNERABLES"/>
    <s v="P PLANEACIÓN, SEGUIMIENTO Y EVALUACIÓN DE POLÍTICAS PÚBLICAS"/>
    <s v="23 COMBATE A LA DESIGUALDAD"/>
    <m/>
    <m/>
    <s v="EXTRA"/>
    <s v="4000 TRANSFERENCIAS, ASIGNACIONES, SUBSIDIOS Y OTRAS AYUDAS"/>
    <s v="4800 DONATIVOS"/>
    <x v="36"/>
    <n v="3000000"/>
    <n v="3000000"/>
    <n v="3000000"/>
    <n v="0"/>
    <n v="0"/>
    <n v="4"/>
    <s v="48"/>
  </r>
  <r>
    <n v="1340"/>
    <x v="9"/>
    <m/>
    <s v="COORDINACION GENERAL DE DESARROLLO ECONOMICO Y COMBATE A LA DESIGUALDAD"/>
    <s v="02 JEFATURA DE GABINETE"/>
    <s v="268 OTROS GRUPOS VULNERABLES"/>
    <s v="P PLANEACIÓN, SEGUIMIENTO Y EVALUACIÓN DE POLÍTICAS PÚBLICAS"/>
    <s v="23 COMBATE A LA DESIGUALDAD"/>
    <m/>
    <m/>
    <s v="TELETON"/>
    <s v="4000 TRANSFERENCIAS, ASIGNACIONES, SUBSIDIOS Y OTRAS AYUDAS"/>
    <s v="4800 DONATIVOS"/>
    <x v="36"/>
    <n v="14000000"/>
    <n v="12000000"/>
    <n v="12000000"/>
    <n v="-2000000"/>
    <n v="-2000000"/>
    <n v="4"/>
    <s v="48"/>
  </r>
  <r>
    <n v="1341"/>
    <x v="9"/>
    <m/>
    <s v="COORDINACION GENERAL DE DESARROLLO ECONOMICO Y COMBATE A LA DESIGUALDAD"/>
    <s v="02 JEFATURA DE GABINETE"/>
    <s v="268 OTROS GRUPOS VULNERABLES"/>
    <s v="P PLANEACIÓN, SEGUIMIENTO Y EVALUACIÓN DE POLÍTICAS PÚBLICAS"/>
    <s v="23 COMBATE A LA DESIGUALDAD"/>
    <m/>
    <m/>
    <s v="Juntos por lo demás"/>
    <s v="4000 TRANSFERENCIAS, ASIGNACIONES, SUBSIDIOS Y OTRAS AYUDAS"/>
    <s v="4800 DONATIVOS"/>
    <x v="36"/>
    <n v="250000"/>
    <n v="250000"/>
    <n v="250000"/>
    <n v="0"/>
    <n v="0"/>
    <n v="4"/>
    <s v="48"/>
  </r>
  <r>
    <n v="1342"/>
    <x v="9"/>
    <m/>
    <s v="COORDINACION GENERAL DE DESARROLLO ECONOMICO Y COMBATE A LA DESIGUALDAD"/>
    <s v="02 JEFATURA DE GABINETE"/>
    <s v="268 OTROS GRUPOS VULNERABLES"/>
    <s v="P PLANEACIÓN, SEGUIMIENTO Y EVALUACIÓN DE POLÍTICAS PÚBLICAS"/>
    <s v="23 COMBATE A LA DESIGUALDAD"/>
    <m/>
    <m/>
    <s v="UDG CCU"/>
    <s v="4000 TRANSFERENCIAS, ASIGNACIONES, SUBSIDIOS Y OTRAS AYUDAS"/>
    <s v="4800 DONATIVOS"/>
    <x v="36"/>
    <n v="50000000"/>
    <n v="25000000"/>
    <n v="25000000"/>
    <n v="-25000000"/>
    <n v="-25000000"/>
    <n v="4"/>
    <s v="48"/>
  </r>
  <r>
    <n v="1343"/>
    <x v="9"/>
    <m/>
    <s v="COORDINACION GENERAL DE DESARROLLO ECONOMICO Y COMBATE A LA DESIGUALDAD"/>
    <s v="02 JEFATURA DE GABINETE"/>
    <s v="268 OTROS GRUPOS VULNERABLES"/>
    <s v="P PLANEACIÓN, SEGUIMIENTO Y EVALUACIÓN DE POLÍTICAS PÚBLICAS"/>
    <s v="23 COMBATE A LA DESIGUALDAD"/>
    <m/>
    <m/>
    <s v="FIL"/>
    <s v="4000 TRANSFERENCIAS, ASIGNACIONES, SUBSIDIOS Y OTRAS AYUDAS"/>
    <s v="4800 DONATIVOS"/>
    <x v="36"/>
    <n v="1200000"/>
    <n v="1200000"/>
    <n v="1200000"/>
    <n v="0"/>
    <n v="0"/>
    <n v="4"/>
    <s v="48"/>
  </r>
  <r>
    <n v="1344"/>
    <x v="9"/>
    <m/>
    <s v="COORDINACION GENERAL DE DESARROLLO ECONOMICO Y COMBATE A LA DESIGUALDAD"/>
    <s v="02 JEFATURA DE GABINETE"/>
    <s v="268 OTROS GRUPOS VULNERABLES"/>
    <s v="P PLANEACIÓN, SEGUIMIENTO Y EVALUACIÓN DE POLÍTICAS PÚBLICAS"/>
    <s v="23 COMBATE A LA DESIGUALDAD"/>
    <m/>
    <m/>
    <s v="Cruz Roja"/>
    <s v="4000 TRANSFERENCIAS, ASIGNACIONES, SUBSIDIOS Y OTRAS AYUDAS"/>
    <s v="4800 DONATIVOS"/>
    <x v="36"/>
    <n v="300000"/>
    <n v="300000"/>
    <n v="300000"/>
    <n v="0"/>
    <n v="0"/>
    <n v="4"/>
    <s v="48"/>
  </r>
  <r>
    <n v="1345"/>
    <x v="9"/>
    <m/>
    <s v="COORDINACION GENERAL DE DESARROLLO ECONOMICO Y COMBATE A LA DESIGUALDAD"/>
    <s v="02 JEFATURA DE GABINETE"/>
    <s v="268 OTROS GRUPOS VULNERABLES"/>
    <s v="P PLANEACIÓN, SEGUIMIENTO Y EVALUACIÓN DE POLÍTICAS PÚBLICAS"/>
    <s v="23 COMBATE A LA DESIGUALDAD"/>
    <m/>
    <m/>
    <s v="Canal 44 (UDG)"/>
    <s v="4000 TRANSFERENCIAS, ASIGNACIONES, SUBSIDIOS Y OTRAS AYUDAS"/>
    <s v="4800 DONATIVOS"/>
    <x v="36"/>
    <n v="500000"/>
    <n v="500000"/>
    <n v="500000"/>
    <n v="0"/>
    <n v="0"/>
    <n v="4"/>
    <s v="48"/>
  </r>
  <r>
    <n v="1346"/>
    <x v="9"/>
    <m/>
    <s v="COORDINACION GENERAL DE DESARROLLO ECONOMICO Y COMBATE A LA DESIGUALDAD"/>
    <s v="02 JEFATURA DE GABINETE"/>
    <s v="268 OTROS GRUPOS VULNERABLES"/>
    <s v="P PLANEACIÓN, SEGUIMIENTO Y EVALUACIÓN DE POLÍTICAS PÚBLICAS"/>
    <s v="23 COMBATE A LA DESIGUALDAD"/>
    <m/>
    <m/>
    <s v="Pro Dignidad"/>
    <s v="4000 TRANSFERENCIAS, ASIGNACIONES, SUBSIDIOS Y OTRAS AYUDAS"/>
    <s v="4800 DONATIVOS"/>
    <x v="36"/>
    <n v="300000"/>
    <n v="300000"/>
    <n v="300000"/>
    <n v="0"/>
    <n v="0"/>
    <n v="4"/>
    <s v="48"/>
  </r>
  <r>
    <n v="1045"/>
    <x v="9"/>
    <m/>
    <s v="DIRECCION DE TURISMO Y CENTRO HISTORICO"/>
    <s v="TURISMO Y CENTRO HISTÓRICO"/>
    <s v="311 ASUNTOS ECONOMICOS Y COMERCIALES EN GENERAL"/>
    <s v="F PROMOCIÓN Y FOMENTO"/>
    <s v="24 TURISMO"/>
    <m/>
    <m/>
    <s v="El sello actual es de Unidad y cambia a Dirección de Turismo y Centro Histórico, la guillotina se requiere como insumo básico de oficina. "/>
    <s v="2000 MATERIALES Y SUMINISTROS"/>
    <s v="2100 MATERIALES DE ADMINISTRACION, EMISION DE DOCUMENTOS Y ARTICULOS OFICIALES"/>
    <x v="0"/>
    <n v="3000"/>
    <n v="3000"/>
    <n v="1200"/>
    <n v="0"/>
    <n v="-1800"/>
    <n v="2"/>
    <s v="21"/>
  </r>
  <r>
    <n v="1046"/>
    <x v="9"/>
    <m/>
    <s v="DIRECCION DE TURISMO Y CENTRO HISTORICO"/>
    <s v="TURISMO Y CENTRO HISTÓRICO"/>
    <s v="311 ASUNTOS ECONOMICOS Y COMERCIALES EN GENERAL"/>
    <s v="F PROMOCIÓN Y FOMENTO"/>
    <s v="24 TURISMO"/>
    <m/>
    <m/>
    <s v="Mantenimiento de cadenas en el acceso a la Plaza de las Américas San Juan Pablo II"/>
    <s v="2000 MATERIALES Y SUMINISTROS"/>
    <s v="2900 HERRAMIENTAS, REFACCIONES Y ACCESORIOS MENORES"/>
    <x v="4"/>
    <n v="15000"/>
    <n v="15000"/>
    <n v="6000"/>
    <n v="0"/>
    <n v="-9000"/>
    <n v="2"/>
    <s v="29"/>
  </r>
  <r>
    <n v="1047"/>
    <x v="9"/>
    <m/>
    <s v="DIRECCION DE TURISMO Y CENTRO HISTORICO"/>
    <s v="TURISMO Y CENTRO HISTÓRICO"/>
    <s v="311 ASUNTOS ECONOMICOS Y COMERCIALES EN GENERAL"/>
    <s v="F PROMOCIÓN Y FOMENTO"/>
    <s v="24 TURISMO"/>
    <m/>
    <m/>
    <s v="Estas verbenas se llevan a cabo en plazas públicas que carecen de este servicio de baños, "/>
    <s v="3000 SERVICIOS GENERALES"/>
    <s v="3200 SERVICIOS DE ARRENDAMIENTO"/>
    <x v="17"/>
    <n v="50000"/>
    <n v="50000"/>
    <n v="50000"/>
    <n v="0"/>
    <n v="0"/>
    <n v="3"/>
    <s v="32"/>
  </r>
  <r>
    <n v="1048"/>
    <x v="9"/>
    <m/>
    <s v="DIRECCION DE TURISMO Y CENTRO HISTORICO"/>
    <s v="TURISMO Y CENTRO HISTÓRICO"/>
    <s v="311 ASUNTOS ECONOMICOS Y COMERCIALES EN GENERAL"/>
    <s v="F PROMOCIÓN Y FOMENTO"/>
    <s v="24 TURISMO"/>
    <m/>
    <m/>
    <s v="Materiales para promoción turística "/>
    <s v="3000 SERVICIOS GENERALES"/>
    <s v="3300 SERVICIOS PROFESIONALES, CIENTIFICOS, TECNICOS Y OTROS SERVICIOS"/>
    <x v="23"/>
    <n v="200000"/>
    <n v="200000"/>
    <n v="40000"/>
    <n v="0"/>
    <n v="-160000"/>
    <n v="3"/>
    <s v="33"/>
  </r>
  <r>
    <n v="1049"/>
    <x v="9"/>
    <m/>
    <s v="DIRECCION DE TURISMO Y CENTRO HISTORICO"/>
    <s v="TURISMO Y CENTRO HISTÓRICO"/>
    <s v="311 ASUNTOS ECONOMICOS Y COMERCIALES EN GENERAL"/>
    <s v="F PROMOCIÓN Y FOMENTO"/>
    <s v="24 TURISMO"/>
    <m/>
    <m/>
    <s v="Turismo no cuenta con un Banco profesional de fotografias de los diversos atractivos turísticos del Municipio,  indispensables para ser integradas en los materiales de promoción. "/>
    <s v="3000 SERVICIOS GENERALES"/>
    <s v="3300 SERVICIOS PROFESIONALES, CIENTIFICOS, TECNICOS Y OTROS SERVICIOS"/>
    <x v="24"/>
    <n v="150000"/>
    <n v="150000"/>
    <n v="150000"/>
    <n v="0"/>
    <n v="0"/>
    <n v="3"/>
    <s v="33"/>
  </r>
  <r>
    <n v="1050"/>
    <x v="9"/>
    <m/>
    <s v="DIRECCION DE TURISMO Y CENTRO HISTORICO"/>
    <s v="TURISMO Y CENTRO HISTÓRICO"/>
    <s v="311 ASUNTOS ECONOMICOS Y COMERCIALES EN GENERAL"/>
    <s v="F PROMOCIÓN Y FOMENTO"/>
    <s v="24 TURISMO"/>
    <m/>
    <m/>
    <s v="Asistencia y participación en el Tianguis Turístico edición 44,  que en 2019 tendrá como sede Acapulco, Guerrero  del 7 al 10 de Abril."/>
    <s v="3000 SERVICIOS GENERALES"/>
    <s v="3700 SERVICIOS DE TRASLADO Y VIATICOS"/>
    <x v="9"/>
    <n v="30000"/>
    <n v="30000"/>
    <n v="12000"/>
    <n v="0"/>
    <n v="-18000"/>
    <n v="3"/>
    <s v="37"/>
  </r>
  <r>
    <n v="1051"/>
    <x v="9"/>
    <m/>
    <s v="DIRECCION DE TURISMO Y CENTRO HISTORICO"/>
    <s v="TURISMO Y CENTRO HISTÓRICO"/>
    <s v="311 ASUNTOS ECONOMICOS Y COMERCIALES EN GENERAL"/>
    <s v="F PROMOCIÓN Y FOMENTO"/>
    <s v="24 TURISMO"/>
    <m/>
    <m/>
    <s v="Viajes de promoción turistica"/>
    <s v="3000 SERVICIOS GENERALES"/>
    <s v="3700 SERVICIOS DE TRASLADO Y VIATICOS"/>
    <x v="62"/>
    <n v="5000"/>
    <n v="5000"/>
    <n v="5000"/>
    <n v="0"/>
    <n v="0"/>
    <n v="3"/>
    <s v="37"/>
  </r>
  <r>
    <n v="1052"/>
    <x v="9"/>
    <m/>
    <s v="DIRECCION DE TURISMO Y CENTRO HISTORICO"/>
    <s v="TURISMO Y CENTRO HISTÓRICO"/>
    <s v="311 ASUNTOS ECONOMICOS Y COMERCIALES EN GENERAL"/>
    <s v="F PROMOCIÓN Y FOMENTO"/>
    <s v="24 TURISMO"/>
    <m/>
    <m/>
    <s v="Viajes de promoción turistica"/>
    <s v="3000 SERVICIOS GENERALES"/>
    <s v="3700 SERVICIOS DE TRASLADO Y VIATICOS"/>
    <x v="10"/>
    <n v="30000"/>
    <n v="30000"/>
    <n v="3000"/>
    <n v="0"/>
    <n v="-27000"/>
    <n v="3"/>
    <s v="37"/>
  </r>
  <r>
    <n v="1053"/>
    <x v="9"/>
    <m/>
    <s v="DIRECCION DE TURISMO Y CENTRO HISTORICO"/>
    <s v="TURISMO Y CENTRO HISTÓRICO"/>
    <s v="311 ASUNTOS ECONOMICOS Y COMERCIALES EN GENERAL"/>
    <s v="F PROMOCIÓN Y FOMENTO"/>
    <s v="24 TURISMO"/>
    <m/>
    <m/>
    <s v="Llevar la música tradicional a pobladores, turistas y visitantes así como promocionar los lugares donde se llevan a cabo los eventos.                          ( Plaza de las américas, delegaciones y/o colonias emblématicas). "/>
    <s v="3000 SERVICIOS GENERALES"/>
    <s v="3800 SERVICIOS OFICIALES"/>
    <x v="22"/>
    <n v="1500000"/>
    <n v="1500000"/>
    <n v="450000"/>
    <n v="0"/>
    <n v="-1050000"/>
    <n v="3"/>
    <s v="38"/>
  </r>
  <r>
    <n v="1054"/>
    <x v="9"/>
    <m/>
    <s v="DIRECCION DE TURISMO Y CENTRO HISTORICO"/>
    <s v="TURISMO Y CENTRO HISTÓRICO"/>
    <s v="311 ASUNTOS ECONOMICOS Y COMERCIALES EN GENERAL"/>
    <s v="F PROMOCIÓN Y FOMENTO"/>
    <s v="24 TURISMO"/>
    <m/>
    <m/>
    <s v="Programa de conservación de la zona arqueológica,  así como llevar actividades culturales a los espacios públicos. "/>
    <s v="3000 SERVICIOS GENERALES"/>
    <s v="3800 SERVICIOS OFICIALES"/>
    <x v="22"/>
    <n v="110000"/>
    <n v="110000"/>
    <n v="33000"/>
    <n v="0"/>
    <n v="-77000"/>
    <n v="3"/>
    <s v="38"/>
  </r>
  <r>
    <n v="1055"/>
    <x v="9"/>
    <m/>
    <s v="DIRECCION DE TURISMO Y CENTRO HISTORICO"/>
    <s v="TURISMO Y CENTRO HISTÓRICO"/>
    <s v="311 ASUNTOS ECONOMICOS Y COMERCIALES EN GENERAL"/>
    <s v="F PROMOCIÓN Y FOMENTO"/>
    <s v="24 TURISMO"/>
    <m/>
    <m/>
    <s v="Invitación a productores y artesanos para impulsar la economía en este sector. Para exposición y venta"/>
    <s v="3000 SERVICIOS GENERALES"/>
    <s v="3800 SERVICIOS OFICIALES"/>
    <x v="22"/>
    <n v="80000"/>
    <n v="80000"/>
    <n v="24000"/>
    <n v="0"/>
    <n v="-56000"/>
    <n v="3"/>
    <s v="38"/>
  </r>
  <r>
    <n v="1056"/>
    <x v="9"/>
    <m/>
    <s v="DIRECCION DE TURISMO Y CENTRO HISTORICO"/>
    <s v="TURISMO Y CENTRO HISTÓRICO"/>
    <s v="311 ASUNTOS ECONOMICOS Y COMERCIALES EN GENERAL"/>
    <s v="F PROMOCIÓN Y FOMENTO"/>
    <s v="24 TURISMO"/>
    <m/>
    <m/>
    <s v="Gestión de espacios en plazas comerciales de artesanos para impulsar la economía 9 Ferias"/>
    <s v="3000 SERVICIOS GENERALES"/>
    <s v="3800 SERVICIOS OFICIALES"/>
    <x v="22"/>
    <n v="100000"/>
    <n v="100000"/>
    <n v="30000"/>
    <n v="0"/>
    <n v="-70000"/>
    <n v="3"/>
    <s v="38"/>
  </r>
  <r>
    <n v="1057"/>
    <x v="9"/>
    <m/>
    <s v="DIRECCION DE TURISMO Y CENTRO HISTORICO"/>
    <s v="TURISMO Y CENTRO HISTÓRICO"/>
    <s v="311 ASUNTOS ECONOMICOS Y COMERCIALES EN GENERAL"/>
    <s v="F PROMOCIÓN Y FOMENTO"/>
    <s v="24 TURISMO"/>
    <m/>
    <m/>
    <s v="Actividad para impulsar la actividad económica en los mercados (10 eventos) "/>
    <s v="3000 SERVICIOS GENERALES"/>
    <s v="3800 SERVICIOS OFICIALES"/>
    <x v="22"/>
    <n v="300000"/>
    <n v="300000"/>
    <n v="90000"/>
    <n v="0"/>
    <n v="-210000"/>
    <n v="3"/>
    <s v="38"/>
  </r>
  <r>
    <n v="1058"/>
    <x v="9"/>
    <m/>
    <s v="DIRECCION DE TURISMO Y CENTRO HISTORICO"/>
    <s v="TURISMO Y CENTRO HISTÓRICO"/>
    <s v="311 ASUNTOS ECONOMICOS Y COMERCIALES EN GENERAL"/>
    <s v="F PROMOCIÓN Y FOMENTO"/>
    <s v="24 TURISMO"/>
    <m/>
    <m/>
    <s v=" Establecer una agenda de trabajo para impulsar el turismo tomando en cuenta a los principales actores en el tema de turismo. "/>
    <s v="3000 SERVICIOS GENERALES"/>
    <s v="3800 SERVICIOS OFICIALES"/>
    <x v="22"/>
    <n v="15000"/>
    <n v="15000"/>
    <n v="4500"/>
    <n v="0"/>
    <n v="-10500"/>
    <n v="3"/>
    <s v="38"/>
  </r>
  <r>
    <n v="1059"/>
    <x v="9"/>
    <m/>
    <s v="DIRECCION DE TURISMO Y CENTRO HISTORICO"/>
    <s v="TURISMO Y CENTRO HISTÓRICO"/>
    <s v="311 ASUNTOS ECONOMICOS Y COMERCIALES EN GENERAL"/>
    <s v="F PROMOCIÓN Y FOMENTO"/>
    <s v="24 TURISMO"/>
    <m/>
    <m/>
    <s v="Conmeración de la fecha del aniversario del Municipio de Zapopan"/>
    <s v="3000 SERVICIOS GENERALES"/>
    <s v="3800 SERVICIOS OFICIALES"/>
    <x v="22"/>
    <n v="100000"/>
    <n v="100000"/>
    <n v="30000"/>
    <n v="0"/>
    <n v="-70000"/>
    <n v="3"/>
    <s v="38"/>
  </r>
  <r>
    <n v="1060"/>
    <x v="9"/>
    <m/>
    <s v="DIRECCION DE TURISMO Y CENTRO HISTORICO"/>
    <s v="TURISMO Y CENTRO HISTÓRICO"/>
    <s v="311 ASUNTOS ECONOMICOS Y COMERCIALES EN GENERAL"/>
    <s v="F PROMOCIÓN Y FOMENTO"/>
    <s v="24 TURISMO"/>
    <m/>
    <m/>
    <s v="Promoción de Restaurantes del Centro Histórico."/>
    <s v="3000 SERVICIOS GENERALES"/>
    <s v="3800 SERVICIOS OFICIALES"/>
    <x v="22"/>
    <n v="200000"/>
    <n v="200000"/>
    <n v="60000"/>
    <n v="0"/>
    <n v="-140000"/>
    <n v="3"/>
    <s v="38"/>
  </r>
  <r>
    <n v="1061"/>
    <x v="9"/>
    <m/>
    <s v="DIRECCION DE TURISMO Y CENTRO HISTORICO"/>
    <s v="TURISMO Y CENTRO HISTÓRICO"/>
    <s v="311 ASUNTOS ECONOMICOS Y COMERCIALES EN GENERAL"/>
    <s v="F PROMOCIÓN Y FOMENTO"/>
    <s v="24 TURISMO"/>
    <m/>
    <m/>
    <s v="Promoción del Turismo en la zona Centro de Zapopan"/>
    <s v="3000 SERVICIOS GENERALES"/>
    <s v="3800 SERVICIOS OFICIALES"/>
    <x v="22"/>
    <n v="330000"/>
    <n v="330000"/>
    <n v="99000"/>
    <n v="0"/>
    <n v="-231000"/>
    <n v="3"/>
    <s v="38"/>
  </r>
  <r>
    <n v="1062"/>
    <x v="9"/>
    <m/>
    <s v="DIRECCION DE TURISMO Y CENTRO HISTORICO"/>
    <s v="TURISMO Y CENTRO HISTÓRICO"/>
    <s v="311 ASUNTOS ECONOMICOS Y COMERCIALES EN GENERAL"/>
    <s v="F PROMOCIÓN Y FOMENTO"/>
    <s v="24 TURISMO"/>
    <m/>
    <m/>
    <s v="Entrenamiento a promotores turisticos"/>
    <s v="3000 SERVICIOS GENERALES"/>
    <s v="3800 SERVICIOS OFICIALES"/>
    <x v="22"/>
    <n v="100000"/>
    <n v="100000"/>
    <n v="30000"/>
    <n v="0"/>
    <n v="-70000"/>
    <n v="3"/>
    <s v="38"/>
  </r>
  <r>
    <n v="1063"/>
    <x v="9"/>
    <m/>
    <s v="DIRECCION DE TURISMO Y CENTRO HISTORICO"/>
    <s v="TURISMO Y CENTRO HISTÓRICO"/>
    <s v="311 ASUNTOS ECONOMICOS Y COMERCIALES EN GENERAL"/>
    <s v="F PROMOCIÓN Y FOMENTO"/>
    <s v="24 TURISMO"/>
    <m/>
    <m/>
    <s v="Programa para enseñar a los niños de diferentes zonas de zapopan los beneficios turísticos con los que cuenta el Municipio. "/>
    <s v="3000 SERVICIOS GENERALES"/>
    <s v="3800 SERVICIOS OFICIALES"/>
    <x v="22"/>
    <n v="50000"/>
    <n v="50000"/>
    <n v="15000"/>
    <n v="0"/>
    <n v="-35000"/>
    <n v="3"/>
    <s v="38"/>
  </r>
  <r>
    <n v="1064"/>
    <x v="9"/>
    <m/>
    <s v="DIRECCION DE TURISMO Y CENTRO HISTORICO"/>
    <s v="TURISMO Y CENTRO HISTÓRICO"/>
    <s v="311 ASUNTOS ECONOMICOS Y COMERCIALES EN GENERAL"/>
    <s v="F PROMOCIÓN Y FOMENTO"/>
    <s v="24 TURISMO"/>
    <m/>
    <m/>
    <s v="Realizar un festival en conmemoración al día de Muertos conservando las tradiciones en combinación con lo contemporaneo. ofreciendo a los Zapopanos una serie de actividades en el Centro Histórico para la celebración de este tradicional día."/>
    <s v="3000 SERVICIOS GENERALES"/>
    <s v="3800 SERVICIOS OFICIALES"/>
    <x v="22"/>
    <n v="200000"/>
    <n v="200000"/>
    <n v="60000"/>
    <n v="0"/>
    <n v="-140000"/>
    <n v="3"/>
    <s v="38"/>
  </r>
  <r>
    <n v="1065"/>
    <x v="9"/>
    <m/>
    <s v="DIRECCION DE TURISMO Y CENTRO HISTORICO"/>
    <s v="TURISMO Y CENTRO HISTÓRICO"/>
    <s v="311 ASUNTOS ECONOMICOS Y COMERCIALES EN GENERAL"/>
    <s v="F PROMOCIÓN Y FOMENTO"/>
    <s v="24 TURISMO"/>
    <m/>
    <m/>
    <s v="Colaboración de Turismo de Zapopan con la Universidad de Guadalajara a través de los estudiantes de la carrera de turismo en la implemetación de Recorridos turísticos para incrementar las visitas Turísticas al Municipio. "/>
    <s v="3000 SERVICIOS GENERALES"/>
    <s v="3800 SERVICIOS OFICIALES"/>
    <x v="22"/>
    <n v="60000"/>
    <n v="60000"/>
    <n v="18000"/>
    <n v="0"/>
    <n v="-42000"/>
    <n v="3"/>
    <s v="38"/>
  </r>
  <r>
    <n v="1066"/>
    <x v="9"/>
    <m/>
    <s v="DIRECCION DE TURISMO Y CENTRO HISTORICO"/>
    <s v="TURISMO Y CENTRO HISTÓRICO"/>
    <s v="311 ASUNTOS ECONOMICOS Y COMERCIALES EN GENERAL"/>
    <s v="F PROMOCIÓN Y FOMENTO"/>
    <s v="24 TURISMO"/>
    <m/>
    <m/>
    <s v="Conmemoracion del día mundial del Turismo (27 de Septiembre) celebrando en conjunto el 51 Aniversario de la Carrera de Turismo de la Universidad de Guadalajara. "/>
    <s v="3000 SERVICIOS GENERALES"/>
    <s v="3800 SERVICIOS OFICIALES"/>
    <x v="22"/>
    <n v="80000"/>
    <n v="80000"/>
    <n v="24000"/>
    <n v="0"/>
    <n v="-56000"/>
    <n v="3"/>
    <s v="38"/>
  </r>
  <r>
    <n v="1067"/>
    <x v="9"/>
    <m/>
    <s v="DIRECCION DE TURISMO Y CENTRO HISTORICO"/>
    <s v="TURISMO Y CENTRO HISTÓRICO"/>
    <s v="311 ASUNTOS ECONOMICOS Y COMERCIALES EN GENERAL"/>
    <s v="F PROMOCIÓN Y FOMENTO"/>
    <s v="24 TURISMO"/>
    <m/>
    <m/>
    <s v="Contar con recursos para llevar a cabo eventos estratégicos que no estén planeados pero que surgen de alguna actividad de la Coordinación, Dirección o Presidencia. "/>
    <s v="3000 SERVICIOS GENERALES"/>
    <s v="3800 SERVICIOS OFICIALES"/>
    <x v="22"/>
    <n v="300000"/>
    <n v="300000"/>
    <n v="90000"/>
    <n v="0"/>
    <n v="-210000"/>
    <n v="3"/>
    <s v="38"/>
  </r>
  <r>
    <n v="1068"/>
    <x v="9"/>
    <m/>
    <s v="DIRECCION DE TURISMO Y CENTRO HISTORICO"/>
    <s v="TURISMO Y CENTRO HISTÓRICO"/>
    <s v="311 ASUNTOS ECONOMICOS Y COMERCIALES EN GENERAL"/>
    <s v="F PROMOCIÓN Y FOMENTO"/>
    <s v="24 TURISMO"/>
    <m/>
    <m/>
    <s v="Material necesario para identificación "/>
    <s v="3000 SERVICIOS GENERALES"/>
    <s v="3800 SERVICIOS OFICIALES"/>
    <x v="148"/>
    <n v="10000"/>
    <n v="10000"/>
    <n v="10000"/>
    <n v="0"/>
    <n v="0"/>
    <n v="3"/>
    <s v="38"/>
  </r>
  <r>
    <n v="1069"/>
    <x v="9"/>
    <m/>
    <s v="DIRECCION DE TURISMO Y CENTRO HISTORICO"/>
    <s v="TURISMO Y CENTRO HISTÓRICO"/>
    <s v="311 ASUNTOS ECONOMICOS Y COMERCIALES EN GENERAL"/>
    <s v="F PROMOCIÓN Y FOMENTO"/>
    <s v="24 TURISMO"/>
    <m/>
    <m/>
    <s v="Necesarios para el desarrollo de las actividades de esta Unidad"/>
    <s v="5000 BIENES MUEBLES, INMUEBLES E INTANGIBLES"/>
    <s v="5100 MOBILIARIO Y EQUIPO DE ADMINISTRACION"/>
    <x v="21"/>
    <n v="15000"/>
    <n v="15000"/>
    <n v="15000"/>
    <n v="0"/>
    <n v="0"/>
    <n v="5"/>
    <s v="51"/>
  </r>
  <r>
    <n v="1070"/>
    <x v="9"/>
    <m/>
    <s v="DIRECCION DE TURISMO Y CENTRO HISTORICO"/>
    <s v="TURISMO Y CENTRO HISTÓRICO"/>
    <s v="311 ASUNTOS ECONOMICOS Y COMERCIALES EN GENERAL"/>
    <s v="F PROMOCIÓN Y FOMENTO"/>
    <s v="24 TURISMO"/>
    <m/>
    <m/>
    <s v="Equipo necesario para los diversos eventos en Turismo y Centro Histórico"/>
    <s v="5000 BIENES MUEBLES, INMUEBLES E INTANGIBLES"/>
    <s v="5200 MOBILIARIO Y EQUIPO EDUCACIONAL Y RECREATIVO"/>
    <x v="108"/>
    <n v="30000"/>
    <n v="30000"/>
    <n v="0"/>
    <n v="0"/>
    <n v="-30000"/>
    <n v="5"/>
    <s v="52"/>
  </r>
  <r>
    <n v="1071"/>
    <x v="9"/>
    <m/>
    <s v="DIRECCION DE TURISMO Y CENTRO HISTORICO"/>
    <s v="TURISMO Y CENTRO HISTÓRICO"/>
    <s v="311 ASUNTOS ECONOMICOS Y COMERCIALES EN GENERAL"/>
    <s v="F PROMOCIÓN Y FOMENTO"/>
    <s v="24 TURISMO"/>
    <m/>
    <m/>
    <s v="De acuerdo a Instrucción recibida por el Pleno del Ayuntamiento. "/>
    <s v="3000 SERVICIOS GENERALES"/>
    <s v="3500 SERVICIOS DE INSTALACION, REPARACION, MANTENIMIENTO Y CONSERVACION"/>
    <x v="32"/>
    <n v="600000"/>
    <n v="600000"/>
    <n v="0"/>
    <n v="0"/>
    <n v="-600000"/>
    <n v="3"/>
    <s v="35"/>
  </r>
  <r>
    <n v="1072"/>
    <x v="9"/>
    <m/>
    <s v="DIRECCION DE TURISMO Y CENTRO HISTORICO"/>
    <s v="TURISMO Y CENTRO HISTÓRICO"/>
    <s v="311 ASUNTOS ECONOMICOS Y COMERCIALES EN GENERAL"/>
    <s v="F PROMOCIÓN Y FOMENTO"/>
    <s v="24 TURISMO"/>
    <m/>
    <m/>
    <s v="Se requiere reemplazar la cámara actual"/>
    <s v="5000 BIENES MUEBLES, INMUEBLES E INTANGIBLES"/>
    <s v="5200 MOBILIARIO Y EQUIPO EDUCACIONAL Y RECREATIVO"/>
    <x v="30"/>
    <n v="30000"/>
    <n v="30000"/>
    <n v="0"/>
    <n v="0"/>
    <n v="-30000"/>
    <n v="5"/>
    <s v="52"/>
  </r>
  <r>
    <n v="889"/>
    <x v="9"/>
    <m/>
    <s v="DIRECCION DE PADRON Y LICENCIAS"/>
    <s v="PADRON Y LICENCIAS"/>
    <s v="311 ASUNTOS ECONOMICOS Y COMERCIALES EN GENERAL"/>
    <s v="F PROMOCIÓN Y FOMENTO"/>
    <s v="25 EMPRENDEDORES"/>
    <m/>
    <m/>
    <s v="Proporcionar a los usuarios las herramientas necesarias , para poder brindar el mejor servicio posible a la ciudadanía"/>
    <s v="2000 MATERIALES Y SUMINISTROS"/>
    <s v="2100 MATERIALES DE ADMINISTRACION, EMISION DE DOCUMENTOS Y ARTICULOS OFICIALES"/>
    <x v="0"/>
    <n v="250000"/>
    <n v="250000"/>
    <n v="100000"/>
    <n v="0"/>
    <n v="-150000"/>
    <n v="2"/>
    <s v="21"/>
  </r>
  <r>
    <n v="890"/>
    <x v="9"/>
    <m/>
    <s v="DIRECCION DE PADRON Y LICENCIAS"/>
    <s v="PADRON Y LICENCIAS"/>
    <s v="311 ASUNTOS ECONOMICOS Y COMERCIALES EN GENERAL"/>
    <s v="F PROMOCIÓN Y FOMENTO"/>
    <s v="25 EMPRENDEDORES"/>
    <m/>
    <m/>
    <s v="Proporcionar a los usuarios las herramientas necesarias , para poder brindar el mejor servicio posible a la ciudadanía."/>
    <s v="2000 MATERIALES Y SUMINISTROS"/>
    <s v="2700 VESTUARIO, BLANCOS, PRENDAS DE PROTECCION Y ARTICULOS DEPORTIVOS"/>
    <x v="76"/>
    <n v="80000"/>
    <n v="80000"/>
    <n v="0"/>
    <n v="0"/>
    <n v="-80000"/>
    <n v="2"/>
    <s v="27"/>
  </r>
  <r>
    <n v="891"/>
    <x v="9"/>
    <m/>
    <s v="DIRECCION DE PADRON Y LICENCIAS"/>
    <s v="PADRON Y LICENCIAS"/>
    <s v="311 ASUNTOS ECONOMICOS Y COMERCIALES EN GENERAL"/>
    <s v="F PROMOCIÓN Y FOMENTO"/>
    <s v="25 EMPRENDEDORES"/>
    <m/>
    <m/>
    <s v="Proporcionar a los usuarios las herramientas necesarias , para poder brindar el mejor servicio posible a la ciudadanía."/>
    <s v="3000 SERVICIOS GENERALES"/>
    <s v="3300 SERVICIOS PROFESIONALES, CIENTIFICOS, TECNICOS Y OTROS SERVICIOS"/>
    <x v="23"/>
    <n v="350000"/>
    <n v="350000"/>
    <n v="70000"/>
    <n v="0"/>
    <n v="-280000"/>
    <n v="3"/>
    <s v="33"/>
  </r>
  <r>
    <n v="892"/>
    <x v="9"/>
    <m/>
    <s v="DIRECCION DE PADRON Y LICENCIAS"/>
    <s v="PADRON Y LICENCIAS"/>
    <s v="311 ASUNTOS ECONOMICOS Y COMERCIALES EN GENERAL"/>
    <s v="F PROMOCIÓN Y FOMENTO"/>
    <s v="25 EMPRENDEDORES"/>
    <m/>
    <m/>
    <s v="Proporcionar a los usuarios las herramientas necesarias , para poder brindar el mejor servicio posible a la ciudadanía."/>
    <s v="5000 BIENES MUEBLES, INMUEBLES E INTANGIBLES"/>
    <s v="5100 MOBILIARIO Y EQUIPO DE ADMINISTRACION"/>
    <x v="33"/>
    <n v="150000"/>
    <n v="150000"/>
    <n v="0"/>
    <n v="0"/>
    <n v="-150000"/>
    <n v="5"/>
    <s v="51"/>
  </r>
  <r>
    <n v="895"/>
    <x v="9"/>
    <m/>
    <s v="DIRECCION DE DESARROLLO AGROPECUARIO"/>
    <s v="DESARROLLO AGROPECUARIO"/>
    <s v="311 ASUNTOS ECONOMICOS Y COMERCIALES EN GENERAL"/>
    <s v="F PROMOCIÓN Y FOMENTO"/>
    <s v="25 EMPRENDEDORES"/>
    <m/>
    <m/>
    <s v="LEY FEDERAL DEL TRABAJO/TITULO CUARTO/CAPITULO I/ARTÍCULO 132.- FRACCIÓN: III/LEY DE SERVIDORES PUBLICOS DEL ESTADO DE JALISCO/TÍTULO TERCERO/CAPÍTULO I/ARTÍCULO 56.- FRACCION V:                                                                     PLAN MUNICIPAL DE DESARROLLO/PROGRAMA ZAPOPAN VERDE Y SUSTENTABLE/ ODZ1-2-3-4/LINEAS DE ACCION: E. APROVECHAMIENTO SUSTENTABLES DE LOS ECOSISTEMAS PRODUCTIVOS/ UTILES,INSTRUMENTOS Y MATERIALES DE TRABAJO Y SEGURIDAD PARA PERSONAL OPERATIVO DE LA UNIDAD DE DESARROLLO AGROPECUARIO. (EQUIPO DE PROTECCIÓN Y SEGURIDAD PARA PERSONAL QUE CUBRE EL PROGRAMA PORCICOLA DE TRASPATIO)"/>
    <s v="2000 MATERIALES Y SUMINISTROS"/>
    <s v="2500 PRODUCTOS QUIMICOS, FARMACEUTICOS Y DE LABORATORIO"/>
    <x v="47"/>
    <n v="500"/>
    <n v="500"/>
    <n v="500"/>
    <n v="0"/>
    <n v="0"/>
    <n v="2"/>
    <s v="25"/>
  </r>
  <r>
    <n v="896"/>
    <x v="9"/>
    <m/>
    <s v="DIRECCION DE DESARROLLO AGROPECUARIO"/>
    <s v="DESARROLLO AGROPECUARIO"/>
    <s v="311 ASUNTOS ECONOMICOS Y COMERCIALES EN GENERAL"/>
    <s v="F PROMOCIÓN Y FOMENTO"/>
    <s v="25 EMPRENDEDORES"/>
    <m/>
    <m/>
    <s v="LEY FEDERAL DEL TRABAJO/TITULO CUARTO/CAPITULO I/ARTÍCULO 132.- FRACCIÓN: III/LEY DE SERVIDORES PUBLICOS DEL ESTADO DE JALISCO/TÍTULO TERCERO/CAPÍTULO I/ARTÍCULO 56.- FRACCION V:                                                                     PLAN MUNICIPAL DE DESARROLLO/PROGRAMA ZAPOPAN VERDE Y SUSTENTABLE/ ODZ1-2-3-4/LINEAS DE ACCION: E. APROVECHAMIENTO SUSTENTABLES DE LOS ECOSISTEMAS PRODUCTIVOS/ UTILES,INSTRUMENTOS Y MATERIALES DE TRABAJO Y SEGURIDAD PARA PERSONAL OPERATIVO DE LA UNIDAD DE DESARROLLO AGROPECUARIO. (EQUIPO DE PROTECCIÓN Y SEGURIDAD PARA PERSONAL QUE CUBRE EL PROGRAMA PORCICOLA DE TRASPATIO)"/>
    <s v="2000 MATERIALES Y SUMINISTROS"/>
    <s v="2500 PRODUCTOS QUIMICOS, FARMACEUTICOS Y DE LABORATORIO"/>
    <x v="47"/>
    <n v="500"/>
    <n v="500"/>
    <n v="500"/>
    <n v="0"/>
    <n v="0"/>
    <n v="2"/>
    <s v="25"/>
  </r>
  <r>
    <n v="897"/>
    <x v="9"/>
    <m/>
    <s v="DIRECCION DE DESARROLLO AGROPECUARIO"/>
    <s v="DESARROLLO AGROPECUARIO"/>
    <s v="311 ASUNTOS ECONOMICOS Y COMERCIALES EN GENERAL"/>
    <s v="F PROMOCIÓN Y FOMENTO"/>
    <s v="25 EMPRENDEDORES"/>
    <m/>
    <m/>
    <s v="LEY FEDERAL DEL TRABAJO/TITULO CUARTO/CAPITULO I/ARTÍCULO 132.- FRACCIÓN: III/LEY DE SERVIDORES PUBLICOS DEL ESTADO DE JALISCO/TÍTULO TERCERO/CAPÍTULO I/ARTÍCULO 56.- FRACCION V:                                                                     PLAN MUNICIPAL DE DESARROLLO/PROGRAMA ZAPOPAN VERDE Y SUSTENTABLE/ ODZ1-2-3-4/LINEAS DE ACCION: E. APROVECHAMIENTO SUSTENTABLES DE LOS ECOSISTEMAS PRODUCTIVOS/ UTILES,INSTRUMENTOS Y MATERIALES DE TRABAJO Y SEGURIDAD PARA PERSONAL OPERATIVO DE LA UNIDAD DE DESARROLLO AGROPECUARIO. (EQUIPO DE PROTECCIÓN Y SEGURIDAD PARA PERSONAL QUE CUBRE EL PROGRAMA PORCICOLA DE TRASPATIO)"/>
    <s v="2000 MATERIALES Y SUMINISTROS"/>
    <s v="2500 PRODUCTOS QUIMICOS, FARMACEUTICOS Y DE LABORATORIO"/>
    <x v="47"/>
    <n v="2500"/>
    <n v="2500"/>
    <n v="2500"/>
    <n v="0"/>
    <n v="0"/>
    <n v="2"/>
    <s v="25"/>
  </r>
  <r>
    <n v="898"/>
    <x v="9"/>
    <m/>
    <s v="DIRECCION DE DESARROLLO AGROPECUARIO"/>
    <s v="DESARROLLO AGROPECUARIO"/>
    <s v="311 ASUNTOS ECONOMICOS Y COMERCIALES EN GENERAL"/>
    <s v="F PROMOCIÓN Y FOMENTO"/>
    <s v="25 EMPRENDEDORES"/>
    <m/>
    <m/>
    <s v="LEY FEDERAL DEL TRABAJO/TITULO CUARTO/CAPITULO I/ARTÍCULO 132.- FRACCIÓN: III/LEY DE SERVIDORES PUBLICOS DEL ESTADO DE JALISCO/TÍTULO TERCERO/CAPÍTULO I/ARTÍCULO 56.- FRACCION V:                                             UTILES,INSTRUMENTOS Y MATERIALES DE TRABAJO Y SEGURIDAD PARA PERSONAL OPERATIVO DE LA UNIDAD DE DESARROLLO AGROPECUARIO."/>
    <s v="2000 MATERIALES Y SUMINISTROS"/>
    <s v="2700 VESTUARIO, BLANCOS, PRENDAS DE PROTECCION Y ARTICULOS DEPORTIVOS"/>
    <x v="51"/>
    <n v="5000"/>
    <n v="5000"/>
    <n v="5000"/>
    <n v="0"/>
    <n v="0"/>
    <n v="2"/>
    <s v="27"/>
  </r>
  <r>
    <n v="899"/>
    <x v="9"/>
    <m/>
    <s v="DIRECCION DE DESARROLLO AGROPECUARIO"/>
    <s v="DESARROLLO AGROPECUARIO"/>
    <s v="311 ASUNTOS ECONOMICOS Y COMERCIALES EN GENERAL"/>
    <s v="F PROMOCIÓN Y FOMENTO"/>
    <s v="25 EMPRENDEDORES"/>
    <m/>
    <m/>
    <s v="LEY FEDERAL DEL TRABAJO/TITULO CUARTO/CAPITULO I/ARTÍCULO 132.- FRACCIÓN: III/LEY DE SERVIDORES PUBLICOS DEL ESTADO DE JALISCO/TÍTULO TERCERO/CAPÍTULO I/ARTÍCULO 56.- FRACCION V:                                                                     PLAN MUNICIPAL DE DESARROLLO/PROGRAMA ZAPOPAN VERDE Y SUSTENTABLE/ ODZ1-2-3-4/LINEAS DE ACCION: E. APROVECHAMIENTO SUSTENTABLES DE LOS ECOSISTEMAS PRODUCTIVOS/ UTILES,INSTRUMENTOS Y MATERIALES DE TRABAJO Y SEGURIDAD PARA PERSONAL OPERATIVO DE LA UNIDAD DE DESARROLLO AGROPECUARIO. (EQUIPO DE PROTECCIÓN Y SEGURIDAD PARA PERSONAL QUE CUBRE EL PROGRAMA PORCICOLA DE TRASPATIO)"/>
    <s v="2000 MATERIALES Y SUMINISTROS"/>
    <s v="2700 VESTUARIO, BLANCOS, PRENDAS DE PROTECCION Y ARTICULOS DEPORTIVOS"/>
    <x v="51"/>
    <n v="20000"/>
    <n v="20000"/>
    <n v="20000"/>
    <n v="0"/>
    <n v="0"/>
    <n v="2"/>
    <s v="27"/>
  </r>
  <r>
    <n v="900"/>
    <x v="9"/>
    <m/>
    <s v="DIRECCION DE DESARROLLO AGROPECUARIO"/>
    <s v="DESARROLLO AGROPECUARIO"/>
    <s v="311 ASUNTOS ECONOMICOS Y COMERCIALES EN GENERAL"/>
    <s v="F PROMOCIÓN Y FOMENTO"/>
    <s v="25 EMPRENDEDORES"/>
    <m/>
    <m/>
    <s v="PLAN MUNICIPAL DE DESARROLLO/PROGRAMA ZAPOPAN VERDE Y SUSTENTABLE/ ODZ1-2-3-4/LINEAS DE ACCION: E. APROVECHAMIENTO SUSTENTABLES DE LOS ECOSISTEMAS PRODUCTIVOS. PARA USO EN CENTRO DE COMPOSTAJE MUNICIPAL"/>
    <s v="2000 MATERIALES Y SUMINISTROS"/>
    <s v="2900 HERRAMIENTAS, REFACCIONES Y ACCESORIOS MENORES"/>
    <x v="54"/>
    <n v="15000"/>
    <n v="15000"/>
    <n v="3000"/>
    <n v="0"/>
    <n v="-12000"/>
    <n v="2"/>
    <s v="29"/>
  </r>
  <r>
    <n v="901"/>
    <x v="9"/>
    <m/>
    <s v="DIRECCION DE DESARROLLO AGROPECUARIO"/>
    <s v="DESARROLLO AGROPECUARIO"/>
    <s v="311 ASUNTOS ECONOMICOS Y COMERCIALES EN GENERAL"/>
    <s v="F PROMOCIÓN Y FOMENTO"/>
    <s v="25 EMPRENDEDORES"/>
    <m/>
    <m/>
    <s v="PLAN MUNICIPAL DE DESARROLLO/PROGRAMA ZAPOPAN VERDE Y SUSTENTABLE/ ODZ1-2-3-4/LINEAS DE ACCION: E. APROVECHAMIENTO SUSTENTABLES DE LOS ECOSISTEMAS PRODUCTIVOS. PARA USO EN CENTRO DE COMPOSTAJE MUNICIPAL"/>
    <s v="2000 MATERIALES Y SUMINISTROS"/>
    <s v="2900 HERRAMIENTAS, REFACCIONES Y ACCESORIOS MENORES"/>
    <x v="54"/>
    <n v="40000"/>
    <n v="40000"/>
    <n v="8000"/>
    <n v="0"/>
    <n v="-32000"/>
    <n v="2"/>
    <s v="29"/>
  </r>
  <r>
    <n v="902"/>
    <x v="9"/>
    <m/>
    <s v="DIRECCION DE DESARROLLO AGROPECUARIO"/>
    <s v="DESARROLLO AGROPECUARIO"/>
    <s v="311 ASUNTOS ECONOMICOS Y COMERCIALES EN GENERAL"/>
    <s v="F PROMOCIÓN Y FOMENTO"/>
    <s v="25 EMPRENDEDORES"/>
    <m/>
    <m/>
    <s v="PLAN MUNICIPAL DE DESARROLLO/PROGRAMA ZAPOPAN VERDE Y SUSTENTABLE/ ODZ1-2-3-4/LINEAS DE ACCION: E. APROVECHAMIENTO SUSTENTABLES DE LOS ECOSISTEMAS PRODUCTIVOS. PARA USO EN CENTRO DE COMPOSTAJE MUNICIPAL"/>
    <s v="2000 MATERIALES Y SUMINISTROS"/>
    <s v="2900 HERRAMIENTAS, REFACCIONES Y ACCESORIOS MENORES"/>
    <x v="54"/>
    <n v="20000"/>
    <n v="20000"/>
    <n v="4000"/>
    <n v="0"/>
    <n v="-16000"/>
    <n v="2"/>
    <s v="29"/>
  </r>
  <r>
    <n v="903"/>
    <x v="9"/>
    <m/>
    <s v="DIRECCION DE DESARROLLO AGROPECUARIO"/>
    <s v="DESARROLLO AGROPECUARIO"/>
    <s v="311 ASUNTOS ECONOMICOS Y COMERCIALES EN GENERAL"/>
    <s v="F PROMOCIÓN Y FOMENTO"/>
    <s v="25 EMPRENDEDORES"/>
    <m/>
    <m/>
    <s v="PLAN MUNICIPAL DE DESARROLLO/PROGRAMA ZAPOPAN VERDE Y SUSTENTABLE/ ODZ1-2-3-4/LINEAS DE ACCION: E. APROVECHAMIENTO SUSTENTABLES DE LOS ECOSISTEMAS PRODUCTIVOS. PARA USO EN CENTRO DE COMPOSTAJE MUNICIPAL"/>
    <s v="2000 MATERIALES Y SUMINISTROS"/>
    <s v="2900 HERRAMIENTAS, REFACCIONES Y ACCESORIOS MENORES"/>
    <x v="54"/>
    <n v="10000"/>
    <n v="10000"/>
    <n v="2000"/>
    <n v="0"/>
    <n v="-8000"/>
    <n v="2"/>
    <s v="29"/>
  </r>
  <r>
    <n v="904"/>
    <x v="9"/>
    <m/>
    <s v="DIRECCION DE DESARROLLO AGROPECUARIO"/>
    <s v="DESARROLLO AGROPECUARIO"/>
    <s v="311 ASUNTOS ECONOMICOS Y COMERCIALES EN GENERAL"/>
    <s v="F PROMOCIÓN Y FOMENTO"/>
    <s v="25 EMPRENDEDORES"/>
    <m/>
    <m/>
    <s v="PLAN MUNICIPAL DE DESARROLLO/PROGRAMA ZAPOPAN VERDE Y SUSTENTABLE/ ODZ1-2-3-4/LINEAS DE ACCION: E. APROVECHAMIENTO SUSTENTABLES DE LOS ECOSISTEMAS PRODUCTIVOS. PARA USO EN CENTRO DE COMPOSTAJE MUNICIPAL"/>
    <s v="3000 SERVICIOS GENERALES"/>
    <s v="3200 SERVICIOS DE ARRENDAMIENTO"/>
    <x v="106"/>
    <n v="350000"/>
    <n v="350000"/>
    <n v="35000"/>
    <n v="0"/>
    <n v="-315000"/>
    <n v="3"/>
    <s v="32"/>
  </r>
  <r>
    <n v="905"/>
    <x v="9"/>
    <m/>
    <s v="DIRECCION DE DESARROLLO AGROPECUARIO"/>
    <s v="DESARROLLO AGROPECUARIO"/>
    <s v="311 ASUNTOS ECONOMICOS Y COMERCIALES EN GENERAL"/>
    <s v="F PROMOCIÓN Y FOMENTO"/>
    <s v="25 EMPRENDEDORES"/>
    <m/>
    <m/>
    <s v="BRINDAR ASESORIAS TECNICAS A LOS INTEGRANTES DE LA COMUNIDAD PARA EL FORTALECIMIENTO DEL PROGRAMA DE APROVECHAMIENTO SUSTENTABLE DE LOS ECOSISTEMAS PRODUCTIVOS (PMDZ)"/>
    <s v="3000 SERVICIOS GENERALES"/>
    <s v="3300 SERVICIOS PROFESIONALES, CIENTIFICOS, TECNICOS Y OTROS SERVICIOS"/>
    <x v="23"/>
    <n v="40000"/>
    <n v="40000"/>
    <n v="8000"/>
    <n v="0"/>
    <n v="-32000"/>
    <n v="3"/>
    <s v="33"/>
  </r>
  <r>
    <n v="906"/>
    <x v="9"/>
    <m/>
    <s v="DIRECCION DE DESARROLLO AGROPECUARIO"/>
    <s v="DESARROLLO AGROPECUARIO"/>
    <s v="311 ASUNTOS ECONOMICOS Y COMERCIALES EN GENERAL"/>
    <s v="F PROMOCIÓN Y FOMENTO"/>
    <s v="25 EMPRENDEDORES"/>
    <m/>
    <m/>
    <s v="REACTIVAR EL MERCADO INTERNO PARA MEJORAR LOS INGRESOS DE LA GENTE DEDICADA A LA ACTIVIDAD AGROPECUARIA. "/>
    <s v="3000 SERVICIOS GENERALES"/>
    <s v="3800 SERVICIOS OFICIALES"/>
    <x v="22"/>
    <n v="200000"/>
    <n v="200000"/>
    <n v="60000"/>
    <n v="0"/>
    <n v="-140000"/>
    <n v="3"/>
    <s v="38"/>
  </r>
  <r>
    <n v="907"/>
    <x v="9"/>
    <m/>
    <s v="DIRECCION DE DESARROLLO AGROPECUARIO"/>
    <s v="DESARROLLO AGROPECUARIO"/>
    <s v="311 ASUNTOS ECONOMICOS Y COMERCIALES EN GENERAL"/>
    <s v="F PROMOCIÓN Y FOMENTO"/>
    <s v="25 EMPRENDEDORES"/>
    <m/>
    <m/>
    <s v="INCENTIVO A LOS PRODUCTORES APICOLAS DEL MUNICIPIO PARA INCREMENTAR LA PRODUCCIÓN DE MIEL Y SUS DERIVADOS."/>
    <s v="4000 TRANSFERENCIAS, ASIGNACIONES, SUBSIDIOS Y OTRAS AYUDAS"/>
    <s v="4300 SUBSIDIOS Y SUBVENCIONES"/>
    <x v="149"/>
    <n v="150000"/>
    <n v="150000"/>
    <n v="150000"/>
    <n v="0"/>
    <n v="0"/>
    <n v="4"/>
    <s v="43"/>
  </r>
  <r>
    <n v="908"/>
    <x v="9"/>
    <m/>
    <s v="DIRECCION DE DESARROLLO AGROPECUARIO"/>
    <s v="DESARROLLO AGROPECUARIO"/>
    <s v="311 ASUNTOS ECONOMICOS Y COMERCIALES EN GENERAL"/>
    <s v="F PROMOCIÓN Y FOMENTO"/>
    <s v="25 EMPRENDEDORES"/>
    <m/>
    <m/>
    <s v="INCENTIVO A LOS PRODUCTORES AGROPECUARIOS PARA AUMENTAR LA PRODUCCION PECUARIA EN BENEFICIO DE LA ECONOMIA LOCAL Y FAMILIAR."/>
    <s v="4000 TRANSFERENCIAS, ASIGNACIONES, SUBSIDIOS Y OTRAS AYUDAS"/>
    <s v="4300 SUBSIDIOS Y SUBVENCIONES"/>
    <x v="149"/>
    <n v="60000"/>
    <n v="1060000"/>
    <n v="60000"/>
    <n v="1000000"/>
    <n v="0"/>
    <n v="4"/>
    <s v="43"/>
  </r>
  <r>
    <n v="909"/>
    <x v="9"/>
    <m/>
    <s v="DIRECCION DE DESARROLLO AGROPECUARIO"/>
    <s v="DESARROLLO AGROPECUARIO"/>
    <s v="311 ASUNTOS ECONOMICOS Y COMERCIALES EN GENERAL"/>
    <s v="F PROMOCIÓN Y FOMENTO"/>
    <s v="25 EMPRENDEDORES"/>
    <m/>
    <m/>
    <s v="PLAN MUNICIPAL DE DESARROLLO/PROGRAMA ZAPOPAN VERDE Y SUSTENTABLE/ ODZ1-2-3-4/LINEAS DE ACCION: E. APROVECHAMIENTO SUSTENTABLES DE LOS ECOSISTEMAS PRODUCTIVOS. IMPLEMENTAR UN PROGRAMA INTEGRAL DE APOYO A LA PRODUCTIVIDAD RURAL, QUE CONTRIBUYA EN LA ECONOMIA DE FAMILIAS DEL SECTOR RURAL, PARA DISMINUIR LOS COSTOS DE PRODUCCION Y POR ENDE INCREMENTAR SU RENTABILIDAD."/>
    <s v="4000 TRANSFERENCIAS, ASIGNACIONES, SUBSIDIOS Y OTRAS AYUDAS"/>
    <s v="4300 SUBSIDIOS Y SUBVENCIONES"/>
    <x v="149"/>
    <n v="14234000"/>
    <n v="14234000"/>
    <n v="14234000"/>
    <n v="0"/>
    <n v="0"/>
    <n v="4"/>
    <s v="43"/>
  </r>
  <r>
    <n v="910"/>
    <x v="9"/>
    <m/>
    <s v="DIRECCION DE DESARROLLO AGROPECUARIO"/>
    <s v="DESARROLLO AGROPECUARIO"/>
    <s v="311 ASUNTOS ECONOMICOS Y COMERCIALES EN GENERAL"/>
    <s v="F PROMOCIÓN Y FOMENTO"/>
    <s v="25 EMPRENDEDORES"/>
    <m/>
    <m/>
    <s v="IMPLEMENTAR MODULOS PRODUTIVOS Y ALTERNATIVOS DE FOMENTO AL SECTOR, QUE PERMITAN MEJORAR LOS PARAMETROS PRODUCTIVOS COMERCIALES, AUMENTANDO LOS INDICES DE PRODUCTIVIDAD CON EL USO DE TECNOLOGIA ADEACUADA Y APLICACIÓN DE LA INOCUIDAD PARA PODER GARANTIZAR UNA MEJOR CALIDAD DE VIDA AL PRODUCTOR"/>
    <s v="4000 TRANSFERENCIAS, ASIGNACIONES, SUBSIDIOS Y OTRAS AYUDAS"/>
    <s v="4300 SUBSIDIOS Y SUBVENCIONES"/>
    <x v="149"/>
    <n v="500000"/>
    <n v="500000"/>
    <n v="500000"/>
    <n v="0"/>
    <n v="0"/>
    <n v="4"/>
    <s v="43"/>
  </r>
  <r>
    <n v="911"/>
    <x v="9"/>
    <m/>
    <s v="DIRECCION DE DESARROLLO AGROPECUARIO"/>
    <s v="DESARROLLO AGROPECUARIO"/>
    <s v="311 ASUNTOS ECONOMICOS Y COMERCIALES EN GENERAL"/>
    <s v="F PROMOCIÓN Y FOMENTO"/>
    <s v="25 EMPRENDEDORES"/>
    <m/>
    <m/>
    <s v="PLAN MUNICIPAL DE DESARROLLO/PROGRAMA ZAPOPAN VERDE Y SUSTENTABLE/ ODZ1-2-3-4/LINEAS DE ACCION: E. APROVECHAMIENTO SUSTENTABLES DE LOS ECOSISTEMAS PRODUCTIVOS/ INCENTIVO PARA EL PROGRAMA PORCICOLA DE TRASPATIO"/>
    <s v="4000 TRANSFERENCIAS, ASIGNACIONES, SUBSIDIOS Y OTRAS AYUDAS"/>
    <s v="4300 SUBSIDIOS Y SUBVENCIONES"/>
    <x v="149"/>
    <n v="1000"/>
    <n v="1000"/>
    <n v="1000"/>
    <n v="0"/>
    <n v="0"/>
    <n v="4"/>
    <s v="43"/>
  </r>
  <r>
    <n v="912"/>
    <x v="9"/>
    <m/>
    <s v="DIRECCION DE DESARROLLO AGROPECUARIO"/>
    <s v="DESARROLLO AGROPECUARIO"/>
    <s v="311 ASUNTOS ECONOMICOS Y COMERCIALES EN GENERAL"/>
    <s v="F PROMOCIÓN Y FOMENTO"/>
    <s v="25 EMPRENDEDORES"/>
    <m/>
    <m/>
    <s v="PLAN MUNICIPAL DE DESARROLLO/PROGRAMA ZAPOPAN VERDE Y SUSTENTABLE/ ODZ1-2-3-4/LINEAS DE ACCION: E. APROVECHAMIENTO SUSTENTABLES DE LOS ECOSISTEMAS PRODUCTIVOS/ INCENTIVO PARA EL PROGRAMA PORCICOLA DE TRASPATIO"/>
    <s v="4000 TRANSFERENCIAS, ASIGNACIONES, SUBSIDIOS Y OTRAS AYUDAS"/>
    <s v="4300 SUBSIDIOS Y SUBVENCIONES"/>
    <x v="149"/>
    <n v="800"/>
    <n v="800"/>
    <n v="800"/>
    <n v="0"/>
    <n v="0"/>
    <n v="4"/>
    <s v="43"/>
  </r>
  <r>
    <n v="913"/>
    <x v="9"/>
    <m/>
    <s v="DIRECCION DE DESARROLLO AGROPECUARIO"/>
    <s v="DESARROLLO AGROPECUARIO"/>
    <s v="311 ASUNTOS ECONOMICOS Y COMERCIALES EN GENERAL"/>
    <s v="F PROMOCIÓN Y FOMENTO"/>
    <s v="25 EMPRENDEDORES"/>
    <m/>
    <m/>
    <s v="PLAN MUNICIPAL DE DESARROLLO/PROGRAMA ZAPOPAN VERDE Y SUSTENTABLE/ ODZ1-2-3-4/LINEAS DE ACCION: E. APROVECHAMIENTO SUSTENTABLES DE LOS ECOSISTEMAS PRODUCTIVOS/ INCENTIVO PARA EL PROGRAMA PORCICOLA DE TRASPATIO"/>
    <s v="4000 TRANSFERENCIAS, ASIGNACIONES, SUBSIDIOS Y OTRAS AYUDAS"/>
    <s v="4300 SUBSIDIOS Y SUBVENCIONES"/>
    <x v="149"/>
    <n v="1500"/>
    <n v="1500"/>
    <n v="1500"/>
    <n v="0"/>
    <n v="0"/>
    <n v="4"/>
    <s v="43"/>
  </r>
  <r>
    <n v="914"/>
    <x v="9"/>
    <m/>
    <s v="DIRECCION DE DESARROLLO AGROPECUARIO"/>
    <s v="DESARROLLO AGROPECUARIO"/>
    <s v="311 ASUNTOS ECONOMICOS Y COMERCIALES EN GENERAL"/>
    <s v="F PROMOCIÓN Y FOMENTO"/>
    <s v="25 EMPRENDEDORES"/>
    <m/>
    <m/>
    <s v="PLAN MUNICIPAL DE DESARROLLO/PROGRAMA ZAPOPAN VERDE Y SUSTENTABLE/ ODZ1-2-3-4/LINEAS DE ACCION: E. APROVECHAMIENTO SUSTENTABLES DE LOS ECOSISTEMAS PRODUCTIVOS/ INCENTIVO PARA EL PROGRAMA PORCICOLA DE TRASPATIO"/>
    <s v="4000 TRANSFERENCIAS, ASIGNACIONES, SUBSIDIOS Y OTRAS AYUDAS"/>
    <s v="4300 SUBSIDIOS Y SUBVENCIONES"/>
    <x v="149"/>
    <n v="500"/>
    <n v="500"/>
    <n v="500"/>
    <n v="0"/>
    <n v="0"/>
    <n v="4"/>
    <s v="43"/>
  </r>
  <r>
    <n v="915"/>
    <x v="9"/>
    <m/>
    <s v="DIRECCION DE DESARROLLO AGROPECUARIO"/>
    <s v="DESARROLLO AGROPECUARIO"/>
    <s v="311 ASUNTOS ECONOMICOS Y COMERCIALES EN GENERAL"/>
    <s v="F PROMOCIÓN Y FOMENTO"/>
    <s v="25 EMPRENDEDORES"/>
    <m/>
    <m/>
    <s v="PLAN MUNICIPAL DE DESARROLLO/PROGRAMA ZAPOPAN VERDE Y SUSTENTABLE/ ODZ1-2-3-4/LINEAS DE ACCION: E. APROVECHAMIENTO SUSTENTABLES DE LOS ECOSISTEMAS PRODUCTIVOS. PARA USO EN CENTRO DE COMPOSTAJE MUNICIPAL"/>
    <s v="5000 BIENES MUEBLES, INMUEBLES E INTANGIBLES"/>
    <s v="5600 MAQUINARIA, OTROS EQUIPOS Y HERRAMIENTAS"/>
    <x v="101"/>
    <n v="50000"/>
    <n v="50000"/>
    <n v="0"/>
    <n v="0"/>
    <n v="-50000"/>
    <n v="5"/>
    <s v="56"/>
  </r>
  <r>
    <n v="1031"/>
    <x v="9"/>
    <m/>
    <s v="DIRECCION DE PROMOCION ECONOMICA"/>
    <s v="FOMENTO AL EMPLEO Y EMPRENDURISMO"/>
    <s v="311 ASUNTOS ECONOMICOS Y COMERCIALES EN GENERAL"/>
    <s v="F PROMOCIÓN Y FOMENTO"/>
    <s v="25 EMPRENDEDORES"/>
    <m/>
    <m/>
    <s v="USO DIARIO DE PAPELERIA Y EQUIPOS MENORES DE OFICINA"/>
    <s v="2000 MATERIALES Y SUMINISTROS"/>
    <s v="2100 MATERIALES DE ADMINISTRACION, EMISION DE DOCUMENTOS Y ARTICULOS OFICIALES"/>
    <x v="0"/>
    <n v="50000"/>
    <n v="50000"/>
    <n v="20000"/>
    <n v="0"/>
    <n v="-30000"/>
    <n v="2"/>
    <s v="21"/>
  </r>
  <r>
    <n v="1032"/>
    <x v="9"/>
    <m/>
    <s v="DIRECCION DE PROMOCION ECONOMICA"/>
    <s v="FOMENTO AL EMPLEO Y EMPRENDURISMO"/>
    <s v="311 ASUNTOS ECONOMICOS Y COMERCIALES EN GENERAL"/>
    <s v="F PROMOCIÓN Y FOMENTO"/>
    <s v="25 EMPRENDEDORES"/>
    <m/>
    <m/>
    <s v="PARA LIMPIEZA Y MANTENIMIENTO DE LAS AREAS"/>
    <s v="2000 MATERIALES Y SUMINISTROS"/>
    <s v="2100 MATERIALES DE ADMINISTRACION, EMISION DE DOCUMENTOS Y ARTICULOS OFICIALES"/>
    <x v="38"/>
    <n v="60000"/>
    <n v="60000"/>
    <n v="12000"/>
    <n v="0"/>
    <n v="-48000"/>
    <n v="2"/>
    <s v="21"/>
  </r>
  <r>
    <n v="1033"/>
    <x v="9"/>
    <m/>
    <s v="DIRECCION DE PROMOCION ECONOMICA"/>
    <s v="FOMENTO AL EMPLEO Y EMPRENDURISMO"/>
    <s v="311 ASUNTOS ECONOMICOS Y COMERCIALES EN GENERAL"/>
    <s v="F PROMOCIÓN Y FOMENTO"/>
    <s v="25 EMPRENDEDORES"/>
    <m/>
    <m/>
    <s v="DISTRIBUCIÓN DE MATERIAL PROMOCIONAL A ORGANISMOS EMPRESARIALES"/>
    <s v="3000 SERVICIOS GENERALES"/>
    <s v="3100 SERVICIOS BASICOS"/>
    <x v="8"/>
    <n v="20000"/>
    <n v="20000"/>
    <n v="20000"/>
    <n v="0"/>
    <n v="0"/>
    <n v="3"/>
    <s v="31"/>
  </r>
  <r>
    <n v="1034"/>
    <x v="9"/>
    <m/>
    <s v="DIRECCION DE PROMOCION ECONOMICA"/>
    <s v="FOMENTO AL EMPLEO Y EMPRENDURISMO"/>
    <s v="311 ASUNTOS ECONOMICOS Y COMERCIALES EN GENERAL"/>
    <s v="F PROMOCIÓN Y FOMENTO"/>
    <s v="25 EMPRENDEDORES"/>
    <m/>
    <m/>
    <s v="DISTRIBUCIÓN DE MATERIAL PROMOCIONAL A DELEGACIONES O CIUDADES HERMANAS"/>
    <s v="3000 SERVICIOS GENERALES"/>
    <s v="3100 SERVICIOS BASICOS"/>
    <x v="8"/>
    <n v="20000"/>
    <n v="20000"/>
    <n v="20000"/>
    <n v="0"/>
    <n v="0"/>
    <n v="3"/>
    <s v="31"/>
  </r>
  <r>
    <n v="1035"/>
    <x v="9"/>
    <m/>
    <s v="DIRECCION DE PROMOCION ECONOMICA"/>
    <s v="FOMENTO AL EMPLEO Y EMPRENDURISMO"/>
    <s v="311 ASUNTOS ECONOMICOS Y COMERCIALES EN GENERAL"/>
    <s v="F PROMOCIÓN Y FOMENTO"/>
    <s v="25 EMPRENDEDORES"/>
    <m/>
    <m/>
    <s v="RENTA DE TOLDO, MESAS Y SILLAS PARA CARAVANAS METROPOLITANAS"/>
    <s v="3000 SERVICIOS GENERALES"/>
    <s v="3200 SERVICIOS DE ARRENDAMIENTO"/>
    <x v="17"/>
    <n v="30000"/>
    <n v="30000"/>
    <n v="30000"/>
    <n v="0"/>
    <n v="0"/>
    <n v="3"/>
    <s v="32"/>
  </r>
  <r>
    <n v="1036"/>
    <x v="9"/>
    <m/>
    <s v="DIRECCION DE PROMOCION ECONOMICA"/>
    <s v="FOMENTO AL EMPLEO Y EMPRENDURISMO"/>
    <s v="311 ASUNTOS ECONOMICOS Y COMERCIALES EN GENERAL"/>
    <s v="F PROMOCIÓN Y FOMENTO"/>
    <s v="25 EMPRENDEDORES"/>
    <m/>
    <m/>
    <s v="PROMOVER LAS VENTAJAS DE INVERTIR EN ZAPOPAN, Y QUE LOS EMPRESARIOS DECIDAN INSTALARSE EN NUESTRO MUNICIPIO."/>
    <s v="3000 SERVICIOS GENERALES"/>
    <s v="3300 SERVICIOS PROFESIONALES, CIENTIFICOS, TECNICOS Y OTROS SERVICIOS"/>
    <x v="23"/>
    <n v="25000"/>
    <n v="25000"/>
    <n v="5000"/>
    <n v="0"/>
    <n v="-20000"/>
    <n v="3"/>
    <s v="33"/>
  </r>
  <r>
    <n v="1037"/>
    <x v="9"/>
    <m/>
    <s v="DIRECCION DE PROMOCION ECONOMICA"/>
    <s v="FOMENTO AL EMPLEO Y EMPRENDURISMO"/>
    <s v="311 ASUNTOS ECONOMICOS Y COMERCIALES EN GENERAL"/>
    <s v="F PROMOCIÓN Y FOMENTO"/>
    <s v="25 EMPRENDEDORES"/>
    <m/>
    <m/>
    <s v="COMPRA DE MATERIAL IMPRESO PARA DIFUSION DE CARAVANAS"/>
    <s v="3000 SERVICIOS GENERALES"/>
    <s v="3300 SERVICIOS PROFESIONALES, CIENTIFICOS, TECNICOS Y OTROS SERVICIOS"/>
    <x v="23"/>
    <n v="30000"/>
    <n v="30000"/>
    <n v="6000"/>
    <n v="0"/>
    <n v="-24000"/>
    <n v="3"/>
    <s v="33"/>
  </r>
  <r>
    <n v="1038"/>
    <x v="9"/>
    <m/>
    <s v="DIRECCION DE PROMOCION ECONOMICA"/>
    <s v="FOMENTO AL EMPLEO Y EMPRENDURISMO"/>
    <s v="311 ASUNTOS ECONOMICOS Y COMERCIALES EN GENERAL"/>
    <s v="F PROMOCIÓN Y FOMENTO"/>
    <s v="25 EMPRENDEDORES"/>
    <m/>
    <m/>
    <s v="COMPRA DE BOLETOS DE AVION PARA TRASLADOS EN EL PAIS"/>
    <s v="3000 SERVICIOS GENERALES"/>
    <s v="3700 SERVICIOS DE TRASLADO Y VIATICOS"/>
    <x v="9"/>
    <n v="30000"/>
    <n v="30000"/>
    <n v="12000"/>
    <n v="0"/>
    <n v="-18000"/>
    <n v="3"/>
    <s v="37"/>
  </r>
  <r>
    <n v="1039"/>
    <x v="9"/>
    <m/>
    <s v="DIRECCION DE PROMOCION ECONOMICA"/>
    <s v="FOMENTO AL EMPLEO Y EMPRENDURISMO"/>
    <s v="311 ASUNTOS ECONOMICOS Y COMERCIALES EN GENERAL"/>
    <s v="F PROMOCIÓN Y FOMENTO"/>
    <s v="25 EMPRENDEDORES"/>
    <m/>
    <m/>
    <s v="VIAJES PARA ACUDIR A COMPROMISOS O COMISIONES DE CABILDO O DEL COORDINADOR "/>
    <s v="3000 SERVICIOS GENERALES"/>
    <s v="3700 SERVICIOS DE TRASLADO Y VIATICOS"/>
    <x v="62"/>
    <n v="5000"/>
    <n v="5000"/>
    <n v="5000"/>
    <n v="0"/>
    <n v="0"/>
    <n v="3"/>
    <s v="37"/>
  </r>
  <r>
    <n v="1040"/>
    <x v="9"/>
    <m/>
    <s v="DIRECCION DE PROMOCION ECONOMICA"/>
    <s v="FOMENTO AL EMPLEO Y EMPRENDURISMO"/>
    <s v="311 ASUNTOS ECONOMICOS Y COMERCIALES EN GENERAL"/>
    <s v="F PROMOCIÓN Y FOMENTO"/>
    <s v="25 EMPRENDEDORES"/>
    <m/>
    <m/>
    <s v="VIAJES PARA ACUDIR A COMPROMISOS O COMISIONES DE CABILDO O DEL COORDINADOR "/>
    <s v="3000 SERVICIOS GENERALES"/>
    <s v="3700 SERVICIOS DE TRASLADO Y VIATICOS"/>
    <x v="10"/>
    <n v="30000"/>
    <n v="30000"/>
    <n v="3000"/>
    <n v="0"/>
    <n v="-27000"/>
    <n v="3"/>
    <s v="37"/>
  </r>
  <r>
    <n v="1041"/>
    <x v="9"/>
    <m/>
    <s v="DIRECCION DE PROMOCION ECONOMICA"/>
    <s v="FOMENTO AL EMPLEO Y EMPRENDURISMO"/>
    <s v="311 ASUNTOS ECONOMICOS Y COMERCIALES EN GENERAL"/>
    <s v="F PROMOCIÓN Y FOMENTO"/>
    <s v="25 EMPRENDEDORES"/>
    <m/>
    <m/>
    <s v="REPRESENTACIÓN OFICIAL CON DELEGACIONES O CIUDADES HERMANAS"/>
    <s v="3000 SERVICIOS GENERALES"/>
    <s v="3700 SERVICIOS DE TRASLADO Y VIATICOS"/>
    <x v="63"/>
    <n v="80000"/>
    <n v="80000"/>
    <n v="16000"/>
    <n v="0"/>
    <n v="-64000"/>
    <n v="3"/>
    <s v="37"/>
  </r>
  <r>
    <n v="1042"/>
    <x v="9"/>
    <m/>
    <s v="DIRECCION DE PROMOCION ECONOMICA"/>
    <s v="FOMENTO AL EMPLEO Y EMPRENDURISMO"/>
    <s v="311 ASUNTOS ECONOMICOS Y COMERCIALES EN GENERAL"/>
    <s v="F PROMOCIÓN Y FOMENTO"/>
    <s v="25 EMPRENDEDORES"/>
    <m/>
    <m/>
    <s v="IMPLEMENTACION DE 3 MACRO-CARAVANAS DEL EMPLEO"/>
    <s v="3000 SERVICIOS GENERALES"/>
    <s v="3800 SERVICIOS OFICIALES"/>
    <x v="22"/>
    <n v="145000"/>
    <n v="145000"/>
    <n v="43500"/>
    <n v="0"/>
    <n v="-101500"/>
    <n v="3"/>
    <s v="38"/>
  </r>
  <r>
    <n v="1043"/>
    <x v="9"/>
    <m/>
    <s v="DIRECCION DE PROMOCION ECONOMICA"/>
    <s v="FOMENTO AL EMPLEO Y EMPRENDURISMO"/>
    <s v="311 ASUNTOS ECONOMICOS Y COMERCIALES EN GENERAL"/>
    <s v="F PROMOCIÓN Y FOMENTO"/>
    <s v="25 EMPRENDEDORES"/>
    <m/>
    <m/>
    <s v="FINANCIAMIENTO PARA LOS EMPRENDEDORES Y LAS MICRO Y PEQUEÑAS EMPRESAS DE ZAPOPAN (EMPRENDE, RETO ZAPOPAN, SONRIE ZAPOPAN, MUJERES DE ZAPOPAN, CONSTRUYE ZAPOPAN)"/>
    <s v="4000 TRANSFERENCIAS, ASIGNACIONES, SUBSIDIOS Y OTRAS AYUDAS"/>
    <s v="4100 TRANSFERENCIAS INTERNAS Y ASIGNACIONES AL SECTOR PUBLICO"/>
    <x v="144"/>
    <n v="2000000"/>
    <n v="2000000"/>
    <n v="1800000"/>
    <n v="0"/>
    <n v="-200000"/>
    <n v="4"/>
    <s v="41"/>
  </r>
  <r>
    <n v="1044"/>
    <x v="9"/>
    <m/>
    <s v="DIRECCION DE PROMOCION ECONOMICA"/>
    <s v="FOMENTO AL EMPLEO Y EMPRENDURISMO"/>
    <s v="311 ASUNTOS ECONOMICOS Y COMERCIALES EN GENERAL"/>
    <s v="F PROMOCIÓN Y FOMENTO"/>
    <s v="25 EMPRENDEDORES"/>
    <m/>
    <m/>
    <s v="PROGRAMAS CAPACITACIÓN GRUPOS VULNERABLES, CAPACITACIÓN SMF, PROGRAMAS CAPACITACIÓN PARA VALIDACIÓN IDEA NEGOCIO, PROGRAMAS CAPACITACIÓN DESARROLLO DE HABILIDADES, BÚSQUEDA EVENTOS LOCALES, REGIONALES, ESTATALES EXPOSICIÓN SICE PROGRAMAS CAPACITACIÓN PARA GENERAR HERRAMIENTAS PARA FORTALECER  EL MODELO DE NEGOCIOS Y EL PLAN PUESTO EN MARCHA LIDERAZGO Y FORTALECIMIENTO PERSONAL AL EMPRENDEDOR, CONVOCATORIA, DIFUSIÓN E IMPRESOS"/>
    <s v="4000 TRANSFERENCIAS, ASIGNACIONES, SUBSIDIOS Y OTRAS AYUDAS"/>
    <s v="4100 TRANSFERENCIAS INTERNAS Y ASIGNACIONES AL SECTOR PUBLICO"/>
    <x v="144"/>
    <n v="600000"/>
    <n v="600000"/>
    <n v="540000"/>
    <n v="0"/>
    <n v="-60000"/>
    <n v="4"/>
    <s v="41"/>
  </r>
  <r>
    <n v="1073"/>
    <x v="9"/>
    <m/>
    <s v="DIRECCION DE PROMOCION ECONOMICA"/>
    <s v="DESARROLLO ECONÓMICO"/>
    <s v="311 ASUNTOS ECONOMICOS Y COMERCIALES EN GENERAL"/>
    <s v="F PROMOCIÓN Y FOMENTO"/>
    <s v="25 EMPRENDEDORES"/>
    <m/>
    <m/>
    <s v="Compra de papelería para abastecer todas las direcciones y areas de la Coordinacíon "/>
    <s v="2000 MATERIALES Y SUMINISTROS"/>
    <s v="2100 MATERIALES DE ADMINISTRACION, EMISION DE DOCUMENTOS Y ARTICULOS OFICIALES"/>
    <x v="0"/>
    <n v="547250"/>
    <n v="547250"/>
    <n v="218900"/>
    <n v="0"/>
    <n v="-328350"/>
    <n v="2"/>
    <s v="21"/>
  </r>
  <r>
    <n v="1074"/>
    <x v="9"/>
    <m/>
    <s v="DIRECCION DE PROMOCION ECONOMICA"/>
    <s v="DESARROLLO ECONÓMICO"/>
    <s v="311 ASUNTOS ECONOMICOS Y COMERCIALES EN GENERAL"/>
    <s v="F PROMOCIÓN Y FOMENTO"/>
    <s v="25 EMPRENDEDORES"/>
    <m/>
    <m/>
    <s v="&quot;Zapopan en paz&quot; Desarrollar las capacidades de base local para el empleo (Acceso al mercado laboral). "/>
    <s v="2000 MATERIALES Y SUMINISTROS"/>
    <s v="2100 MATERIALES DE ADMINISTRACION, EMISION DE DOCUMENTOS Y ARTICULOS OFICIALES"/>
    <x v="11"/>
    <n v="1650"/>
    <n v="1650"/>
    <n v="495"/>
    <n v="0"/>
    <n v="-1155"/>
    <n v="2"/>
    <s v="21"/>
  </r>
  <r>
    <n v="1075"/>
    <x v="9"/>
    <m/>
    <s v="DIRECCION DE PROMOCION ECONOMICA"/>
    <s v="DESARROLLO ECONÓMICO"/>
    <s v="311 ASUNTOS ECONOMICOS Y COMERCIALES EN GENERAL"/>
    <s v="F PROMOCIÓN Y FOMENTO"/>
    <s v="25 EMPRENDEDORES"/>
    <m/>
    <m/>
    <s v="&quot;Zapopan en paz&quot; Fomentar un desarrollo economico incluyente para emprendedores y crear encadenamientos productivos. "/>
    <s v="2000 MATERIALES Y SUMINISTROS"/>
    <s v="2100 MATERIALES DE ADMINISTRACION, EMISION DE DOCUMENTOS Y ARTICULOS OFICIALES"/>
    <x v="11"/>
    <n v="77000"/>
    <n v="77000"/>
    <n v="23100"/>
    <n v="0"/>
    <n v="-53900"/>
    <n v="2"/>
    <s v="21"/>
  </r>
  <r>
    <n v="1076"/>
    <x v="9"/>
    <m/>
    <s v="DIRECCION DE PROMOCION ECONOMICA"/>
    <s v="DESARROLLO ECONÓMICO"/>
    <s v="311 ASUNTOS ECONOMICOS Y COMERCIALES EN GENERAL"/>
    <s v="F PROMOCIÓN Y FOMENTO"/>
    <s v="25 EMPRENDEDORES"/>
    <m/>
    <m/>
    <s v="&quot;Zapopan Funcional&quot; Atendender a la poblacion marginada para abatir las carencias. "/>
    <s v="2000 MATERIALES Y SUMINISTROS"/>
    <s v="2400 MATERIALES Y ARTICULOS DE CONSTRUCCION Y DE REPARACION"/>
    <x v="13"/>
    <n v="2200"/>
    <n v="2200"/>
    <n v="2200"/>
    <n v="0"/>
    <n v="0"/>
    <n v="2"/>
    <s v="24"/>
  </r>
  <r>
    <n v="1077"/>
    <x v="9"/>
    <m/>
    <s v="DIRECCION DE PROMOCION ECONOMICA"/>
    <s v="DESARROLLO ECONÓMICO"/>
    <s v="311 ASUNTOS ECONOMICOS Y COMERCIALES EN GENERAL"/>
    <s v="F PROMOCIÓN Y FOMENTO"/>
    <s v="25 EMPRENDEDORES"/>
    <m/>
    <m/>
    <s v="Zapopan en paz Fomentar un desarrollo economico incluyente para emprendedores y crear encadenamientos productivos. "/>
    <s v="2000 MATERIALES Y SUMINISTROS"/>
    <s v="2400 MATERIALES Y ARTICULOS DE CONSTRUCCION Y DE REPARACION"/>
    <x v="13"/>
    <n v="223217.5"/>
    <n v="223217.5"/>
    <n v="22321.75"/>
    <n v="0"/>
    <n v="-200895.75"/>
    <n v="2"/>
    <s v="24"/>
  </r>
  <r>
    <n v="1078"/>
    <x v="9"/>
    <m/>
    <s v="DIRECCION DE PROMOCION ECONOMICA"/>
    <s v="DESARROLLO ECONÓMICO"/>
    <s v="311 ASUNTOS ECONOMICOS Y COMERCIALES EN GENERAL"/>
    <s v="F PROMOCIÓN Y FOMENTO"/>
    <s v="25 EMPRENDEDORES"/>
    <m/>
    <m/>
    <s v="&quot;Zapopan en paz&quot; Desarrollar las capacidades de base local para el empleo (Acceso al mercado laboral). "/>
    <s v="2000 MATERIALES Y SUMINISTROS"/>
    <s v="2500 PRODUCTOS QUIMICOS, FARMACEUTICOS Y DE LABORATORIO"/>
    <x v="47"/>
    <n v="911.41"/>
    <n v="911.41"/>
    <n v="911.41"/>
    <n v="0"/>
    <n v="0"/>
    <n v="2"/>
    <s v="25"/>
  </r>
  <r>
    <n v="1079"/>
    <x v="9"/>
    <m/>
    <s v="DIRECCION DE PROMOCION ECONOMICA"/>
    <s v="DESARROLLO ECONÓMICO"/>
    <s v="311 ASUNTOS ECONOMICOS Y COMERCIALES EN GENERAL"/>
    <s v="F PROMOCIÓN Y FOMENTO"/>
    <s v="25 EMPRENDEDORES"/>
    <m/>
    <m/>
    <s v="&quot;Zapopan en paz&quot; Fomentar un desarrollo economico incluyente para emprendedores y crear encadenamientos productivos. "/>
    <s v="2000 MATERIALES Y SUMINISTROS"/>
    <s v="2500 PRODUCTOS QUIMICOS, FARMACEUTICOS Y DE LABORATORIO"/>
    <x v="49"/>
    <n v="49777.2"/>
    <n v="49777.2"/>
    <n v="49777.2"/>
    <n v="0"/>
    <n v="0"/>
    <n v="2"/>
    <s v="25"/>
  </r>
  <r>
    <n v="1080"/>
    <x v="9"/>
    <m/>
    <s v="DIRECCION DE PROMOCION ECONOMICA"/>
    <s v="DESARROLLO ECONÓMICO"/>
    <s v="311 ASUNTOS ECONOMICOS Y COMERCIALES EN GENERAL"/>
    <s v="F PROMOCIÓN Y FOMENTO"/>
    <s v="25 EMPRENDEDORES"/>
    <m/>
    <m/>
    <s v="&quot;Zapopan en paz&quot; Desarrollar las capacidades de base local para el empleo (Acceso al mercado laboral). "/>
    <s v="2000 MATERIALES Y SUMINISTROS"/>
    <s v="2700 VESTUARIO, BLANCOS, PRENDAS DE PROTECCION Y ARTICULOS DEPORTIVOS"/>
    <x v="51"/>
    <n v="19580"/>
    <n v="19580"/>
    <n v="19580"/>
    <n v="0"/>
    <n v="0"/>
    <n v="2"/>
    <s v="27"/>
  </r>
  <r>
    <n v="1081"/>
    <x v="9"/>
    <m/>
    <s v="DIRECCION DE PROMOCION ECONOMICA"/>
    <s v="DESARROLLO ECONÓMICO"/>
    <s v="311 ASUNTOS ECONOMICOS Y COMERCIALES EN GENERAL"/>
    <s v="F PROMOCIÓN Y FOMENTO"/>
    <s v="25 EMPRENDEDORES"/>
    <m/>
    <m/>
    <s v="&quot;Zapopan en paz&quot; Desarrollar las capacidades de base local para el empleo (Acceso al mercado laboral). "/>
    <s v="2000 MATERIALES Y SUMINISTROS"/>
    <s v="2900 HERRAMIENTAS, REFACCIONES Y ACCESORIOS MENORES"/>
    <x v="54"/>
    <n v="13585"/>
    <n v="13585"/>
    <n v="2717"/>
    <n v="0"/>
    <n v="-10868"/>
    <n v="2"/>
    <s v="29"/>
  </r>
  <r>
    <n v="1082"/>
    <x v="9"/>
    <m/>
    <s v="DIRECCION DE PROMOCION ECONOMICA"/>
    <s v="DESARROLLO ECONÓMICO"/>
    <s v="311 ASUNTOS ECONOMICOS Y COMERCIALES EN GENERAL"/>
    <s v="F PROMOCIÓN Y FOMENTO"/>
    <s v="25 EMPRENDEDORES"/>
    <m/>
    <m/>
    <s v="&quot;Zapopan Funcional&quot; Atendender a la poblacion marginada para abatir las carencias. "/>
    <s v="3000 SERVICIOS GENERALES"/>
    <s v="3200 SERVICIOS DE ARRENDAMIENTO"/>
    <x v="17"/>
    <n v="6600"/>
    <n v="6600"/>
    <n v="6600"/>
    <n v="0"/>
    <n v="0"/>
    <n v="3"/>
    <s v="32"/>
  </r>
  <r>
    <n v="1083"/>
    <x v="9"/>
    <m/>
    <s v="DIRECCION DE PROMOCION ECONOMICA"/>
    <s v="DESARROLLO ECONÓMICO"/>
    <s v="311 ASUNTOS ECONOMICOS Y COMERCIALES EN GENERAL"/>
    <s v="F PROMOCIÓN Y FOMENTO"/>
    <s v="25 EMPRENDEDORES"/>
    <m/>
    <m/>
    <s v="&quot;Zapopan en paz&quot; Fomentar un desarrollo economico incluyente para emprendedores y crear encadenamientos productivos. "/>
    <s v="3000 SERVICIOS GENERALES"/>
    <s v="3200 SERVICIOS DE ARRENDAMIENTO"/>
    <x v="17"/>
    <n v="22000"/>
    <n v="22000"/>
    <n v="22000"/>
    <n v="0"/>
    <n v="0"/>
    <n v="3"/>
    <s v="32"/>
  </r>
  <r>
    <n v="1084"/>
    <x v="9"/>
    <m/>
    <s v="DIRECCION DE PROMOCION ECONOMICA"/>
    <s v="DESARROLLO ECONÓMICO"/>
    <s v="311 ASUNTOS ECONOMICOS Y COMERCIALES EN GENERAL"/>
    <s v="F PROMOCIÓN Y FOMENTO"/>
    <s v="25 EMPRENDEDORES"/>
    <m/>
    <m/>
    <s v="&quot;Zapopan en paz&quot; Fomentar un desarrollo economico incluyente para emprendedores y crear encadenamientos productivos. "/>
    <s v="3000 SERVICIOS GENERALES"/>
    <s v="3300 SERVICIOS PROFESIONALES, CIENTIFICOS, TECNICOS Y OTROS SERVICIOS"/>
    <x v="23"/>
    <n v="26158"/>
    <n v="26158"/>
    <n v="5231.6000000000004"/>
    <n v="0"/>
    <n v="-20926.400000000001"/>
    <n v="3"/>
    <s v="33"/>
  </r>
  <r>
    <n v="1085"/>
    <x v="9"/>
    <m/>
    <s v="DIRECCION DE PROMOCION ECONOMICA"/>
    <s v="DESARROLLO ECONÓMICO"/>
    <s v="311 ASUNTOS ECONOMICOS Y COMERCIALES EN GENERAL"/>
    <s v="F PROMOCIÓN Y FOMENTO"/>
    <s v="25 EMPRENDEDORES"/>
    <m/>
    <m/>
    <s v="&quot;Zapopan en paz&quot; Fomentar un desarrollo economico incluyente para emprendedores y crear encadenamientos productivos. "/>
    <s v="3000 SERVICIOS GENERALES"/>
    <s v="3300 SERVICIOS PROFESIONALES, CIENTIFICOS, TECNICOS Y OTROS SERVICIOS"/>
    <x v="24"/>
    <n v="710600"/>
    <n v="710600"/>
    <n v="710600"/>
    <n v="0"/>
    <n v="0"/>
    <n v="3"/>
    <s v="33"/>
  </r>
  <r>
    <n v="1086"/>
    <x v="9"/>
    <m/>
    <s v="DIRECCION DE PROMOCION ECONOMICA"/>
    <s v="DESARROLLO ECONÓMICO"/>
    <s v="311 ASUNTOS ECONOMICOS Y COMERCIALES EN GENERAL"/>
    <s v="F PROMOCIÓN Y FOMENTO"/>
    <s v="25 EMPRENDEDORES"/>
    <m/>
    <m/>
    <s v="&quot;Zapopan Funcional&quot; Atendender a la poblacion marginada para abatir las carencias. "/>
    <s v="3000 SERVICIOS GENERALES"/>
    <s v="3400 SERVICIOS FINANCIEROS, BANCARIOS Y COMERCIALES"/>
    <x v="31"/>
    <n v="2047980"/>
    <n v="2047980"/>
    <n v="0"/>
    <n v="0"/>
    <n v="-2047980"/>
    <n v="3"/>
    <s v="34"/>
  </r>
  <r>
    <n v="1087"/>
    <x v="9"/>
    <m/>
    <s v="DIRECCION DE PROMOCION ECONOMICA"/>
    <s v="DESARROLLO ECONÓMICO"/>
    <s v="311 ASUNTOS ECONOMICOS Y COMERCIALES EN GENERAL"/>
    <s v="F PROMOCIÓN Y FOMENTO"/>
    <s v="25 EMPRENDEDORES"/>
    <m/>
    <m/>
    <s v="&quot;Zapopan en paz&quot; Fomentar un desarrollo economico incluyente para emprendedores y crear encadenamientos productivos. "/>
    <s v="3000 SERVICIOS GENERALES"/>
    <s v="3700 SERVICIOS DE TRASLADO Y VIATICOS"/>
    <x v="9"/>
    <n v="44000"/>
    <n v="44000"/>
    <n v="17600"/>
    <n v="0"/>
    <n v="-26400"/>
    <n v="3"/>
    <s v="37"/>
  </r>
  <r>
    <n v="1088"/>
    <x v="9"/>
    <m/>
    <s v="DIRECCION DE PROMOCION ECONOMICA"/>
    <s v="DESARROLLO ECONÓMICO"/>
    <s v="311 ASUNTOS ECONOMICOS Y COMERCIALES EN GENERAL"/>
    <s v="F PROMOCIÓN Y FOMENTO"/>
    <s v="25 EMPRENDEDORES"/>
    <m/>
    <m/>
    <s v="&quot;Zapopan en paz&quot; Fomentar un desarrollo economico incluyente para emprendedores y crear encadenamientos productivos. "/>
    <s v="3000 SERVICIOS GENERALES"/>
    <s v="3700 SERVICIOS DE TRASLADO Y VIATICOS"/>
    <x v="62"/>
    <n v="5500"/>
    <n v="5500"/>
    <n v="5500"/>
    <n v="0"/>
    <n v="0"/>
    <n v="3"/>
    <s v="37"/>
  </r>
  <r>
    <n v="1089"/>
    <x v="9"/>
    <m/>
    <s v="DIRECCION DE PROMOCION ECONOMICA"/>
    <s v="DESARROLLO ECONÓMICO"/>
    <s v="311 ASUNTOS ECONOMICOS Y COMERCIALES EN GENERAL"/>
    <s v="F PROMOCIÓN Y FOMENTO"/>
    <s v="25 EMPRENDEDORES"/>
    <m/>
    <m/>
    <s v="&quot;Zapopan en paz&quot; Fomentar un desarrollo economico incluyente para emprendedores y crear encadenamientos productivos. "/>
    <s v="3000 SERVICIOS GENERALES"/>
    <s v="3700 SERVICIOS DE TRASLADO Y VIATICOS"/>
    <x v="10"/>
    <n v="33000"/>
    <n v="33000"/>
    <n v="3300"/>
    <n v="0"/>
    <n v="-29700"/>
    <n v="3"/>
    <s v="37"/>
  </r>
  <r>
    <n v="1090"/>
    <x v="9"/>
    <m/>
    <s v="DIRECCION DE PROMOCION ECONOMICA"/>
    <s v="DESARROLLO ECONÓMICO"/>
    <s v="311 ASUNTOS ECONOMICOS Y COMERCIALES EN GENERAL"/>
    <s v="F PROMOCIÓN Y FOMENTO"/>
    <s v="25 EMPRENDEDORES"/>
    <m/>
    <m/>
    <s v="Zapopan Emprendedor&quot; Fomentar un desarrollo economico incluyente con personas."/>
    <s v="3000 SERVICIOS GENERALES"/>
    <s v="3700 SERVICIOS DE TRASLADO Y VIATICOS"/>
    <x v="63"/>
    <n v="44000"/>
    <n v="44000"/>
    <n v="8800"/>
    <n v="0"/>
    <n v="-35200"/>
    <n v="3"/>
    <s v="37"/>
  </r>
  <r>
    <n v="1091"/>
    <x v="9"/>
    <m/>
    <s v="DIRECCION DE PROMOCION ECONOMICA"/>
    <s v="DESARROLLO ECONÓMICO"/>
    <s v="311 ASUNTOS ECONOMICOS Y COMERCIALES EN GENERAL"/>
    <s v="F PROMOCIÓN Y FOMENTO"/>
    <s v="25 EMPRENDEDORES"/>
    <m/>
    <m/>
    <s v="LA UNIDAD DE RETO ZAPOPAN SE CONFORMA DE DIVERSAS LÍNEAS DE ACCIÓN AL SERVICIO DE EMPRENDEDORES, EMPRESARIOS Y CREATIVOS. LOS PROGRAMAS QUE CONFORMAN LA UNIDAD SON: RETO ZAPOPAN, DIRIGIDO A EMPRENDEDORES DE ALTO IMPACTO, HECHO EN ZAPOPAN, DIRIGIDO A MICRO Y PEQUEÑAS EMPRESAS EN SECTORES TRADICIONALES DEL MUNICIPIO, LIN ZAPOPAN DIRIGIDO A EMPRENDEDORES, ESTUDIANTES Y PÚBLICO EN GENERAL QUE BUSQUEN CREAR PROTOTIPOS FUNCIONALES, RETO KIDS DIRIGIDO A NIÑAS Y NIÑOS CON ESPÍRITU EMPRENDEDOR Y ROCKET SESSIONS DIRIGIDO A PUBLICO EN GENERAL CON EL PROPÓSITO DE INSPIRAR AL ÉXITO."/>
    <s v="4000 TRANSFERENCIAS, ASIGNACIONES, SUBSIDIOS Y OTRAS AYUDAS"/>
    <s v="4100 TRANSFERENCIAS INTERNAS Y ASIGNACIONES AL SECTOR PUBLICO"/>
    <x v="144"/>
    <n v="14000000"/>
    <n v="14000000"/>
    <n v="12600000"/>
    <n v="0"/>
    <n v="-1400000"/>
    <n v="4"/>
    <s v="41"/>
  </r>
  <r>
    <n v="1092"/>
    <x v="9"/>
    <m/>
    <s v="DIRECCION DE PROMOCION ECONOMICA"/>
    <s v="DESARROLLO ECONÓMICO"/>
    <s v="311 ASUNTOS ECONOMICOS Y COMERCIALES EN GENERAL"/>
    <s v="F PROMOCIÓN Y FOMENTO"/>
    <s v="25 EMPRENDEDORES"/>
    <m/>
    <m/>
    <s v="Posicionar difundir y capitalizar los distintos programas y logors de la Coordinación. "/>
    <s v="4000 TRANSFERENCIAS, ASIGNACIONES, SUBSIDIOS Y OTRAS AYUDAS"/>
    <s v="4100 TRANSFERENCIAS INTERNAS Y ASIGNACIONES AL SECTOR PUBLICO"/>
    <x v="144"/>
    <n v="200000"/>
    <n v="200000"/>
    <n v="180000"/>
    <n v="0"/>
    <n v="-20000"/>
    <n v="4"/>
    <s v="41"/>
  </r>
  <r>
    <n v="1093"/>
    <x v="9"/>
    <m/>
    <s v="DIRECCION DE PROMOCION ECONOMICA"/>
    <s v="DESARROLLO ECONÓMICO"/>
    <s v="311 ASUNTOS ECONOMICOS Y COMERCIALES EN GENERAL"/>
    <s v="F PROMOCIÓN Y FOMENTO"/>
    <s v="25 EMPRENDEDORES"/>
    <m/>
    <m/>
    <s v="&quot;Zapopan Funcional&quot; Atendender a la poblacion marginada para abatir las carencias. "/>
    <s v="4000 TRANSFERENCIAS, ASIGNACIONES, SUBSIDIOS Y OTRAS AYUDAS"/>
    <s v="4200 TRANSFERENCIAS AL RESTO DEL SECTOR PUBLICO"/>
    <x v="145"/>
    <n v="275000"/>
    <n v="275000"/>
    <n v="0"/>
    <n v="0"/>
    <n v="-275000"/>
    <n v="4"/>
    <s v="42"/>
  </r>
  <r>
    <n v="1094"/>
    <x v="9"/>
    <m/>
    <s v="DIRECCION DE PROMOCION ECONOMICA"/>
    <s v="DESARROLLO ECONÓMICO"/>
    <s v="311 ASUNTOS ECONOMICOS Y COMERCIALES EN GENERAL"/>
    <s v="F PROMOCIÓN Y FOMENTO"/>
    <s v="25 EMPRENDEDORES"/>
    <m/>
    <m/>
    <s v="Vinculación Ciudadana, como ente que recibe, atiende, gestiona y canaliza las peticiones de los ciudadanos en materia de desarrollo económico y combate a la desigualdad, pretende continuar con actividades en las colonias que ayuden a difundir lo que la Coordinación de Desarrollo Económico y Combate a la Desigualdad tiene para ofrecer a la ciudadanía. Estos eventos son culturales, como el festejo de día de muertos, día de la madre, día del niño y posadas navideñas; donde aprovechamos para promover una transversalidad entre las dependencias de la Coordinación e involucrarlos con las colonias en situación de marginación, y así generar un acercamiento eficaz y permanente con la ciudadanía. "/>
    <s v="4000 TRANSFERENCIAS, ASIGNACIONES, SUBSIDIOS Y OTRAS AYUDAS"/>
    <s v="4400 AYUDAS SOCIALES"/>
    <x v="126"/>
    <n v="75000"/>
    <n v="0"/>
    <n v="0"/>
    <n v="-75000"/>
    <n v="-75000"/>
    <n v="4"/>
    <s v="44"/>
  </r>
  <r>
    <n v="1095"/>
    <x v="9"/>
    <m/>
    <s v="DIRECCION DE PROMOCION ECONOMICA"/>
    <s v="DESARROLLO ECONÓMICO"/>
    <s v="311 ASUNTOS ECONOMICOS Y COMERCIALES EN GENERAL"/>
    <s v="F PROMOCIÓN Y FOMENTO"/>
    <s v="25 EMPRENDEDORES"/>
    <m/>
    <m/>
    <s v="&quot;Zapopan Funcional&quot; Atendender a la poblacion marginada para abatir las carencias. "/>
    <s v="4000 TRANSFERENCIAS, ASIGNACIONES, SUBSIDIOS Y OTRAS AYUDAS"/>
    <s v="4400 AYUDAS SOCIALES"/>
    <x v="126"/>
    <n v="1650000"/>
    <n v="0"/>
    <n v="0"/>
    <n v="-1650000"/>
    <n v="-1650000"/>
    <n v="4"/>
    <s v="44"/>
  </r>
  <r>
    <n v="1096"/>
    <x v="9"/>
    <m/>
    <s v="DIRECCION DE PROMOCION ECONOMICA"/>
    <s v="DESARROLLO ECONÓMICO"/>
    <s v="311 ASUNTOS ECONOMICOS Y COMERCIALES EN GENERAL"/>
    <s v="F PROMOCIÓN Y FOMENTO"/>
    <s v="25 EMPRENDEDORES"/>
    <m/>
    <m/>
    <s v="&quot;Zapopan Funcional&quot; Atendender a la poblacion marginada para abatir las carencias. "/>
    <s v="4000 TRANSFERENCIAS, ASIGNACIONES, SUBSIDIOS Y OTRAS AYUDAS"/>
    <s v="4400 AYUDAS SOCIALES"/>
    <x v="127"/>
    <n v="3062400"/>
    <n v="3062400"/>
    <n v="1224960"/>
    <n v="0"/>
    <n v="-1837440"/>
    <n v="4"/>
    <s v="44"/>
  </r>
  <r>
    <n v="1097"/>
    <x v="9"/>
    <m/>
    <s v="DIRECCION DE PROMOCION ECONOMICA"/>
    <s v="DESARROLLO ECONÓMICO"/>
    <s v="311 ASUNTOS ECONOMICOS Y COMERCIALES EN GENERAL"/>
    <s v="F PROMOCIÓN Y FOMENTO"/>
    <s v="25 EMPRENDEDORES"/>
    <m/>
    <m/>
    <s v="&quot;Zapopan en paz&quot; Fomentar un desarrollo economico incluyente para emprendedores y crear encadenamientos productivos. "/>
    <s v="4000 TRANSFERENCIAS, ASIGNACIONES, SUBSIDIOS Y OTRAS AYUDAS"/>
    <s v="4800 DONATIVOS"/>
    <x v="36"/>
    <n v="1192400"/>
    <n v="1192400"/>
    <n v="1192400"/>
    <n v="0"/>
    <n v="0"/>
    <n v="4"/>
    <s v="48"/>
  </r>
  <r>
    <n v="1098"/>
    <x v="9"/>
    <m/>
    <s v="DIRECCION DE PROMOCION ECONOMICA"/>
    <s v="DESARROLLO ECONÓMICO"/>
    <s v="311 ASUNTOS ECONOMICOS Y COMERCIALES EN GENERAL"/>
    <s v="F PROMOCIÓN Y FOMENTO"/>
    <s v="25 EMPRENDEDORES"/>
    <m/>
    <m/>
    <s v="&quot;Zapopan en paz&quot; Desarrollar las capacidades de base local para el empleo (Acceso al mercado laboral). "/>
    <s v="5000 BIENES MUEBLES, INMUEBLES E INTANGIBLES"/>
    <s v="5600 MAQUINARIA, OTROS EQUIPOS Y HERRAMIENTAS"/>
    <x v="101"/>
    <n v="110000"/>
    <n v="110000"/>
    <n v="0"/>
    <n v="0"/>
    <n v="-110000"/>
    <n v="5"/>
    <s v="56"/>
  </r>
  <r>
    <n v="1005"/>
    <x v="9"/>
    <m/>
    <s v="DIRECCION DE PROGRAMAS SOCIALES MUNICIPALES"/>
    <s v="PROGRAMAS SOCIALES MUNICIPALES"/>
    <s v="268 OTROS GRUPOS VULNERABLES"/>
    <s v="P PLANEACIÓN, SEGUIMIENTO Y EVALUACIÓN DE POLÍTICAS PÚBLICAS"/>
    <s v="26 ZAPOPAN PRESENTE"/>
    <m/>
    <m/>
    <s v="BRINDAR SEGURIDAD Y SOPORTE FISICO PARA LOS OPERADORES TANTO EXTERNOS COMO INTERNOS QUE APOYAN EL PROGRAMA ZAPOPAN PRESENTE EN EL AREA OPERATIVA  Y DE BODEGA"/>
    <s v="2000 MATERIALES Y SUMINISTROS"/>
    <s v="2700 VESTUARIO, BLANCOS, PRENDAS DE PROTECCION Y ARTICULOS DEPORTIVOS"/>
    <x v="51"/>
    <n v="10742"/>
    <n v="10742"/>
    <n v="10742"/>
    <n v="0"/>
    <n v="0"/>
    <n v="2"/>
    <s v="27"/>
  </r>
  <r>
    <n v="1009"/>
    <x v="9"/>
    <m/>
    <s v="DIRECCION DE PROGRAMAS SOCIALES MUNICIPALES"/>
    <s v="PROGRAMAS SOCIALES MUNICIPALES"/>
    <s v="268 OTROS GRUPOS VULNERABLES"/>
    <s v="P PLANEACIÓN, SEGUIMIENTO Y EVALUACIÓN DE POLÍTICAS PÚBLICAS"/>
    <s v="26 ZAPOPAN PRESENTE"/>
    <m/>
    <m/>
    <s v="VALES DE SUBSIDIO IMPRESOS NECESARIOS PARA LA COMPROBACIÓN DEL GASTO EROGADO, QUE SON FIRMADOS POR LOS BENEFICIARIOS DEL PROGRAMA. Y LONAS OFICIALES QUE SE COLOCAN EN LAS ESTANCIAS"/>
    <s v="3000 SERVICIOS GENERALES"/>
    <s v="3300 SERVICIOS PROFESIONALES, CIENTIFICOS, TECNICOS Y OTROS SERVICIOS"/>
    <x v="23"/>
    <n v="50000"/>
    <n v="50000"/>
    <n v="10000"/>
    <n v="0"/>
    <n v="-40000"/>
    <n v="3"/>
    <s v="33"/>
  </r>
  <r>
    <n v="1012"/>
    <x v="9"/>
    <m/>
    <s v="DIRECCION DE PROGRAMAS SOCIALES MUNICIPALES"/>
    <s v="PROGRAMAS SOCIALES MUNICIPALES"/>
    <s v="268 OTROS GRUPOS VULNERABLES"/>
    <s v="P PLANEACIÓN, SEGUIMIENTO Y EVALUACIÓN DE POLÍTICAS PÚBLICAS"/>
    <s v="26 ZAPOPAN PRESENTE"/>
    <m/>
    <m/>
    <s v="VALES IMPRESOS NECESARIOS PARA LA COMPROBACIÓN DEL GASTO EROGADO, QUE SON FIRMADOS POR LOS BENEFICIARIOS DEL PROGRAMA. E IMPRESIÓN PLAN ESTRATÉGICO CIUDAD AMIGABLE  100 EJEMPLARES. "/>
    <s v="3000 SERVICIOS GENERALES"/>
    <s v="3300 SERVICIOS PROFESIONALES, CIENTIFICOS, TECNICOS Y OTROS SERVICIOS"/>
    <x v="23"/>
    <n v="130000"/>
    <n v="130000"/>
    <n v="26000"/>
    <n v="0"/>
    <n v="-104000"/>
    <n v="3"/>
    <s v="33"/>
  </r>
  <r>
    <n v="1013"/>
    <x v="9"/>
    <m/>
    <s v="DIRECCION DE PROGRAMAS SOCIALES MUNICIPALES"/>
    <s v="PROGRAMAS SOCIALES MUNICIPALES"/>
    <s v="268 OTROS GRUPOS VULNERABLES"/>
    <s v="P PLANEACIÓN, SEGUIMIENTO Y EVALUACIÓN DE POLÍTICAS PÚBLICAS"/>
    <s v="26 ZAPOPAN PRESENTE"/>
    <m/>
    <m/>
    <s v="VALES IMPRESOS NECESARIOS PARA LA COMPROBACIÓN DEL GASTO EROGADO, QUE SON FIRMADOS POR LOS BENEFICIARIOS DEL PROGRAMA. "/>
    <s v="3000 SERVICIOS GENERALES"/>
    <s v="3300 SERVICIOS PROFESIONALES, CIENTIFICOS, TECNICOS Y OTROS SERVICIOS"/>
    <x v="23"/>
    <n v="60000"/>
    <n v="60000"/>
    <n v="12000"/>
    <n v="0"/>
    <n v="-48000"/>
    <n v="3"/>
    <s v="33"/>
  </r>
  <r>
    <n v="1020"/>
    <x v="9"/>
    <m/>
    <s v="DIRECCION DE PROGRAMAS SOCIALES MUNICIPALES"/>
    <s v="PROGRAMAS SOCIALES MUNICIPALES"/>
    <s v="268 OTROS GRUPOS VULNERABLES"/>
    <s v="P PLANEACIÓN, SEGUIMIENTO Y EVALUACIÓN DE POLÍTICAS PÚBLICAS"/>
    <s v="26 ZAPOPAN PRESENTE"/>
    <m/>
    <m/>
    <s v="ENVÍO DE KITS ESCOLARES EN DOS ETAPAS A 800 ESCUELAS DEL SISTEMA DE EDUCACIÓN PÚBLICA DE NIVEL PREESCOLAR, PRIMARIA Y SECUNDARIA PARTICIPANTES EN EL PROGRAMA ZAPOPAN ¡PRESENTE!"/>
    <s v="3000 SERVICIOS GENERALES"/>
    <s v="3400 SERVICIOS FINANCIEROS, BANCARIOS Y COMERCIALES"/>
    <x v="31"/>
    <n v="1861800"/>
    <n v="1861800"/>
    <n v="1861800"/>
    <n v="0"/>
    <n v="0"/>
    <n v="3"/>
    <s v="34"/>
  </r>
  <r>
    <n v="1025"/>
    <x v="9"/>
    <m/>
    <s v="DIRECCION DE PROGRAMAS SOCIALES MUNICIPALES"/>
    <s v="PROGRAMAS SOCIALES MUNICIPALES"/>
    <s v="268 OTROS GRUPOS VULNERABLES"/>
    <s v="P PLANEACIÓN, SEGUIMIENTO Y EVALUACIÓN DE POLÍTICAS PÚBLICAS"/>
    <s v="26 ZAPOPAN PRESENTE"/>
    <m/>
    <m/>
    <s v="MONTO QUE CUBRE EL COSTO DE UNIFORMES DEPORTIVOS, PLAYERA TIPO POLO Y TENNIS PARA EL TOTAL DE PADRON DE NIÑOS CALCULADO EN 200,000  ALUMNOS QUE SE ENCUENTREN EN LA MATRICULA DEL SISTEMA DE EDUCACIÓN PÚBLICA DE NIVEL PREESCOLAR, PRIMARIA Y SECUNDARIA, ASI COMO DE MOCHILAS Y VALES PARA CANJE DE PAQUETES DE UTILES ESCOLARES"/>
    <s v="4000 TRANSFERENCIAS, ASIGNACIONES, SUBSIDIOS Y OTRAS AYUDAS"/>
    <s v="4400 AYUDAS SOCIALES"/>
    <x v="126"/>
    <n v="200000000"/>
    <n v="160000000"/>
    <n v="120000000"/>
    <n v="-40000000"/>
    <n v="-80000000"/>
    <n v="4"/>
    <s v="44"/>
  </r>
  <r>
    <n v="137"/>
    <x v="10"/>
    <m/>
    <s v="COORDINACION GENERAL DE GESTION INTEGRAL DE LA CIUDAD"/>
    <s v="GESTIÓN INTEGRAL DE LA CIUDAD"/>
    <s v="221 URBANIZACION"/>
    <s v="E PRESTACIÓN DE SERVICIOS PÚBLICOS"/>
    <s v="27 AUTORIDAD DEL ESPACIO PÚBLICO MUNICIPAL"/>
    <m/>
    <m/>
    <s v="CONTAR CON LOS INSUMOS NECESARIOS PARA EL ADECUADO FUNCIONAMIENTO ADMINISTRATIVO DE LA COORDINACIÓN."/>
    <s v="2000 MATERIALES Y SUMINISTROS"/>
    <s v="2100 MATERIALES DE ADMINISTRACION, EMISION DE DOCUMENTOS Y ARTICULOS OFICIALES"/>
    <x v="0"/>
    <n v="66000"/>
    <n v="66000"/>
    <n v="66000"/>
    <n v="0"/>
    <n v="0"/>
    <n v="2"/>
    <s v="21"/>
  </r>
  <r>
    <n v="138"/>
    <x v="10"/>
    <m/>
    <s v="COORDINACION GENERAL DE GESTION INTEGRAL DE LA CIUDAD"/>
    <s v="GESTIÓN INTEGRAL DE LA CIUDAD"/>
    <s v="221 URBANIZACION"/>
    <s v="E PRESTACIÓN DE SERVICIOS PÚBLICOS"/>
    <s v="27 AUTORIDAD DEL ESPACIO PÚBLICO MUNICIPAL"/>
    <m/>
    <m/>
    <s v="APOYO AL PERSONAL  QUE REALIZA FUNCIONES QUE NO CORRESPONDEN A SU NOMBRAMIENTO"/>
    <s v="1000 SERVICIOS PERSONALES"/>
    <s v="1300 REMUNERACIONES ADICIONALES Y ESPECIALES"/>
    <x v="104"/>
    <n v="66000"/>
    <n v="0"/>
    <n v="0"/>
    <n v="-66000"/>
    <n v="-66000"/>
    <n v="1"/>
    <s v="13"/>
  </r>
  <r>
    <n v="139"/>
    <x v="10"/>
    <m/>
    <s v="COORDINACION GENERAL DE GESTION INTEGRAL DE LA CIUDAD"/>
    <s v="GESTIÓN INTEGRAL DE LA CIUDAD"/>
    <s v="221 URBANIZACION"/>
    <s v="E PRESTACIÓN DE SERVICIOS PÚBLICOS"/>
    <s v="27 AUTORIDAD DEL ESPACIO PÚBLICO MUNICIPAL"/>
    <m/>
    <m/>
    <s v="MATERIAL NECESARIO PARA LA LIMPIEZA DE LAS INSTALACIONES DE LA COORDIANCIÓN ASÍ COMO DE SUS DIRECCIONES."/>
    <s v="2000 MATERIALES Y SUMINISTROS"/>
    <s v="2100 MATERIALES DE ADMINISTRACION, EMISION DE DOCUMENTOS Y ARTICULOS OFICIALES"/>
    <x v="38"/>
    <n v="88000"/>
    <n v="88000"/>
    <n v="17600"/>
    <n v="0"/>
    <n v="-70400"/>
    <n v="2"/>
    <s v="21"/>
  </r>
  <r>
    <n v="140"/>
    <x v="10"/>
    <m/>
    <s v="COORDINACION GENERAL DE GESTION INTEGRAL DE LA CIUDAD"/>
    <s v="GESTIÓN INTEGRAL DE LA CIUDAD"/>
    <s v="221 URBANIZACION"/>
    <s v="E PRESTACIÓN DE SERVICIOS PÚBLICOS"/>
    <s v="27 AUTORIDAD DEL ESPACIO PÚBLICO MUNICIPAL"/>
    <m/>
    <m/>
    <s v="IMPRESIÓN DE LONAS Y POSTERS PARA LOS PROGRAMAS QUE SE MANEJAN EN LA COORDINACIÓN"/>
    <s v="3000 SERVICIOS GENERALES"/>
    <s v="3300 SERVICIOS PROFESIONALES, CIENTIFICOS, TECNICOS Y OTROS SERVICIOS"/>
    <x v="23"/>
    <n v="5500"/>
    <n v="5500"/>
    <n v="5500"/>
    <n v="0"/>
    <n v="0"/>
    <n v="3"/>
    <s v="33"/>
  </r>
  <r>
    <n v="141"/>
    <x v="10"/>
    <m/>
    <s v="COORDINACION GENERAL DE GESTION INTEGRAL DE LA CIUDAD"/>
    <s v="GESTIÓN INTEGRAL DE LA CIUDAD"/>
    <s v="221 URBANIZACION"/>
    <s v="E PRESTACIÓN DE SERVICIOS PÚBLICOS"/>
    <s v="27 AUTORIDAD DEL ESPACIO PÚBLICO MUNICIPAL"/>
    <m/>
    <m/>
    <s v="COFFE BREAK Y ALIMENTOS QUE SE OFRECEN EN REUNIONES Y CONSEJOS QUE PRESIDE LA COORDINACIÓN"/>
    <s v="2000 MATERIALES Y SUMINISTROS"/>
    <s v="2200 ALIMENTOS Y UTENSILIOS"/>
    <x v="2"/>
    <n v="22000"/>
    <n v="22000"/>
    <n v="22000"/>
    <n v="0"/>
    <n v="0"/>
    <n v="2"/>
    <s v="22"/>
  </r>
  <r>
    <n v="142"/>
    <x v="10"/>
    <m/>
    <s v="COORDINACION GENERAL DE GESTION INTEGRAL DE LA CIUDAD"/>
    <s v="GESTIÓN INTEGRAL DE LA CIUDAD"/>
    <s v="221 URBANIZACION"/>
    <s v="E PRESTACIÓN DE SERVICIOS PÚBLICOS"/>
    <s v="27 AUTORIDAD DEL ESPACIO PÚBLICO MUNICIPAL"/>
    <m/>
    <m/>
    <s v="PRESEA QUE SE ENTREGA A LOS GANADORES DEL MÉRITO AMBIENTAL "/>
    <s v="3000 SERVICIOS GENERALES"/>
    <s v="3800 SERVICIOS OFICIALES"/>
    <x v="22"/>
    <n v="3300"/>
    <n v="3300"/>
    <n v="3300"/>
    <n v="0"/>
    <n v="0"/>
    <n v="3"/>
    <s v="38"/>
  </r>
  <r>
    <n v="143"/>
    <x v="10"/>
    <m/>
    <s v="COORDINACION GENERAL DE GESTION INTEGRAL DE LA CIUDAD"/>
    <s v="GESTIÓN INTEGRAL DE LA CIUDAD"/>
    <s v="221 URBANIZACION"/>
    <s v="E PRESTACIÓN DE SERVICIOS PÚBLICOS"/>
    <s v="27 AUTORIDAD DEL ESPACIO PÚBLICO MUNICIPAL"/>
    <m/>
    <m/>
    <s v="PROYECTOS DE SEGUIMIENTO DE PLANES PARCIALES Y POEL"/>
    <s v="3000 SERVICIOS GENERALES"/>
    <s v="3300 SERVICIOS PROFESIONALES, CIENTIFICOS, TECNICOS Y OTROS SERVICIOS"/>
    <x v="24"/>
    <n v="2000000"/>
    <n v="2000000"/>
    <n v="2000000"/>
    <n v="0"/>
    <n v="0"/>
    <n v="3"/>
    <s v="33"/>
  </r>
  <r>
    <n v="117"/>
    <x v="10"/>
    <m/>
    <s v="DIRECCION DE COPLADEMUN"/>
    <s v="COPLADEMUN"/>
    <s v="221 URBANIZACION"/>
    <s v="E PRESTACIÓN DE SERVICIOS PÚBLICOS"/>
    <s v="28 ORDENAMIENTO DEL TERRITORIO"/>
    <m/>
    <m/>
    <s v="Organizar la documentación por colonia, para evitar extravío de documentos"/>
    <s v="2000 MATERIALES Y SUMINISTROS"/>
    <s v="2100 MATERIALES DE ADMINISTRACION, EMISION DE DOCUMENTOS Y ARTICULOS OFICIALES"/>
    <x v="0"/>
    <n v="2400"/>
    <n v="2400"/>
    <n v="2400"/>
    <n v="0"/>
    <n v="0"/>
    <n v="2"/>
    <s v="21"/>
  </r>
  <r>
    <n v="118"/>
    <x v="10"/>
    <m/>
    <s v="DIRECCION DE COPLADEMUN"/>
    <s v="COPLADEMUN"/>
    <s v="221 URBANIZACION"/>
    <s v="E PRESTACIÓN DE SERVICIOS PÚBLICOS"/>
    <s v="28 ORDENAMIENTO DEL TERRITORIO"/>
    <m/>
    <m/>
    <s v="Indispensble como herramienta de trabajo de acceso inmediato de informacion; para el cronograma de actividades diaria"/>
    <s v="2000 MATERIALES Y SUMINISTROS"/>
    <s v="2100 MATERIALES DE ADMINISTRACION, EMISION DE DOCUMENTOS Y ARTICULOS OFICIALES"/>
    <x v="11"/>
    <n v="5250"/>
    <n v="5250"/>
    <n v="1575"/>
    <n v="0"/>
    <n v="-3675"/>
    <n v="2"/>
    <s v="21"/>
  </r>
  <r>
    <n v="119"/>
    <x v="10"/>
    <m/>
    <s v="DIRECCION DE COPLADEMUN"/>
    <s v="COPLADEMUN"/>
    <s v="221 URBANIZACION"/>
    <s v="E PRESTACIÓN DE SERVICIOS PÚBLICOS"/>
    <s v="28 ORDENAMIENTO DEL TERRITORIO"/>
    <m/>
    <m/>
    <s v="Para identificacion institucional ante la ciudadania, lo que permitira generar  confianza con esta."/>
    <s v="2000 MATERIALES Y SUMINISTROS"/>
    <s v="2100 MATERIALES DE ADMINISTRACION, EMISION DE DOCUMENTOS Y ARTICULOS OFICIALES"/>
    <x v="82"/>
    <n v="750"/>
    <n v="750"/>
    <n v="750"/>
    <n v="0"/>
    <n v="0"/>
    <n v="2"/>
    <s v="21"/>
  </r>
  <r>
    <n v="120"/>
    <x v="10"/>
    <m/>
    <s v="DIRECCION DE COPLADEMUN"/>
    <s v="COPLADEMUN"/>
    <s v="221 URBANIZACION"/>
    <s v="E PRESTACIÓN DE SERVICIOS PÚBLICOS"/>
    <s v="28 ORDENAMIENTO DEL TERRITORIO"/>
    <m/>
    <m/>
    <s v="Para mostrar una imagen institucional ante la ciudadania, lo que permitira generar  confianza con esta."/>
    <s v="2000 MATERIALES Y SUMINISTROS"/>
    <s v="2700 VESTUARIO, BLANCOS, PRENDAS DE PROTECCION Y ARTICULOS DEPORTIVOS"/>
    <x v="76"/>
    <n v="10500"/>
    <n v="10500"/>
    <n v="0"/>
    <n v="0"/>
    <n v="-10500"/>
    <n v="2"/>
    <s v="27"/>
  </r>
  <r>
    <n v="121"/>
    <x v="10"/>
    <m/>
    <s v="DIRECCION DE COPLADEMUN"/>
    <s v="COPLADEMUN"/>
    <s v="221 URBANIZACION"/>
    <s v="E PRESTACIÓN DE SERVICIOS PÚBLICOS"/>
    <s v="28 ORDENAMIENTO DEL TERRITORIO"/>
    <m/>
    <m/>
    <s v="Para mostrar una imagen institucional ante la ciudadania, lo que permitira generar  confianza con esta."/>
    <s v="2000 MATERIALES Y SUMINISTROS"/>
    <s v="2700 VESTUARIO, BLANCOS, PRENDAS DE PROTECCION Y ARTICULOS DEPORTIVOS"/>
    <x v="76"/>
    <n v="9000"/>
    <n v="9000"/>
    <n v="0"/>
    <n v="0"/>
    <n v="-9000"/>
    <n v="2"/>
    <s v="27"/>
  </r>
  <r>
    <n v="122"/>
    <x v="10"/>
    <m/>
    <s v="DIRECCION DE COPLADEMUN"/>
    <s v="COPLADEMUN"/>
    <s v="221 URBANIZACION"/>
    <s v="E PRESTACIÓN DE SERVICIOS PÚBLICOS"/>
    <s v="28 ORDENAMIENTO DEL TERRITORIO"/>
    <m/>
    <m/>
    <s v="Para proteccion solar en campo, ya que el trabajo en calle es exaustivo"/>
    <s v="2000 MATERIALES Y SUMINISTROS"/>
    <s v="2700 VESTUARIO, BLANCOS, PRENDAS DE PROTECCION Y ARTICULOS DEPORTIVOS"/>
    <x v="51"/>
    <n v="18000"/>
    <n v="18000"/>
    <n v="18000"/>
    <n v="0"/>
    <n v="0"/>
    <n v="2"/>
    <s v="27"/>
  </r>
  <r>
    <n v="123"/>
    <x v="10"/>
    <m/>
    <s v="DIRECCION DE COPLADEMUN"/>
    <s v="COPLADEMUN"/>
    <s v="221 URBANIZACION"/>
    <s v="E PRESTACIÓN DE SERVICIOS PÚBLICOS"/>
    <s v="28 ORDENAMIENTO DEL TERRITORIO"/>
    <m/>
    <m/>
    <s v="Para protegerse en el temporal de lluvia, pricipalmente la documentacion y/o equipos tecnologicos que se tengan en el momento"/>
    <s v="2000 MATERIALES Y SUMINISTROS"/>
    <s v="2700 VESTUARIO, BLANCOS, PRENDAS DE PROTECCION Y ARTICULOS DEPORTIVOS"/>
    <x v="51"/>
    <n v="4350"/>
    <n v="4350"/>
    <n v="4350"/>
    <n v="0"/>
    <n v="0"/>
    <n v="2"/>
    <s v="27"/>
  </r>
  <r>
    <n v="124"/>
    <x v="10"/>
    <m/>
    <s v="DIRECCION DE COPLADEMUN"/>
    <s v="COPLADEMUN"/>
    <s v="221 URBANIZACION"/>
    <s v="E PRESTACIÓN DE SERVICIOS PÚBLICOS"/>
    <s v="28 ORDENAMIENTO DEL TERRITORIO"/>
    <m/>
    <m/>
    <s v="Para el traslado de documentacion e insumos necesarios para el trabajo en campo"/>
    <s v="2000 MATERIALES Y SUMINISTROS"/>
    <s v="2700 VESTUARIO, BLANCOS, PRENDAS DE PROTECCION Y ARTICULOS DEPORTIVOS"/>
    <x v="51"/>
    <n v="45000"/>
    <n v="45000"/>
    <n v="45000"/>
    <n v="0"/>
    <n v="0"/>
    <n v="2"/>
    <s v="27"/>
  </r>
  <r>
    <n v="125"/>
    <x v="10"/>
    <m/>
    <s v="DIRECCION DE COPLADEMUN"/>
    <s v="COPLADEMUN"/>
    <s v="221 URBANIZACION"/>
    <s v="E PRESTACIÓN DE SERVICIOS PÚBLICOS"/>
    <s v="28 ORDENAMIENTO DEL TERRITORIO"/>
    <m/>
    <m/>
    <s v="Facilita el caminar en las colinas con topografias irregulares y evita algun tipo de accidente o lesion por lo complicado de los caminos o brechas"/>
    <s v="2000 MATERIALES Y SUMINISTROS"/>
    <s v="2700 VESTUARIO, BLANCOS, PRENDAS DE PROTECCION Y ARTICULOS DEPORTIVOS"/>
    <x v="51"/>
    <n v="21000"/>
    <n v="21000"/>
    <n v="21000"/>
    <n v="0"/>
    <n v="0"/>
    <n v="2"/>
    <s v="27"/>
  </r>
  <r>
    <n v="126"/>
    <x v="10"/>
    <m/>
    <s v="DIRECCION DE COPLADEMUN"/>
    <s v="COPLADEMUN"/>
    <s v="221 URBANIZACION"/>
    <s v="E PRESTACIÓN DE SERVICIOS PÚBLICOS"/>
    <s v="28 ORDENAMIENTO DEL TERRITORIO"/>
    <m/>
    <m/>
    <s v="Visualizacion de los programas de trabajo en campo, mediante un sistema para geo referenciar a tiempo real las actividades, para comunicación en video con instancias de participacion social"/>
    <s v="5000 BIENES MUEBLES, INMUEBLES E INTANGIBLES"/>
    <s v="5200 MOBILIARIO Y EQUIPO EDUCACIONAL Y RECREATIVO"/>
    <x v="108"/>
    <n v="8500"/>
    <n v="8500"/>
    <n v="8500"/>
    <n v="0"/>
    <n v="0"/>
    <n v="5"/>
    <s v="52"/>
  </r>
  <r>
    <n v="127"/>
    <x v="10"/>
    <m/>
    <s v="DIRECCION DE COPLADEMUN"/>
    <s v="COPLADEMUN"/>
    <s v="221 URBANIZACION"/>
    <s v="E PRESTACIÓN DE SERVICIOS PÚBLICOS"/>
    <s v="28 ORDENAMIENTO DEL TERRITORIO"/>
    <m/>
    <m/>
    <s v="Para dar capacitaciones al equipo de organización, socializar tablas y contenidos de trabajo. Así mismo para las exposiciones de plamneacion y coordinacion de actividades en campo y oficina"/>
    <s v="5000 BIENES MUEBLES, INMUEBLES E INTANGIBLES"/>
    <s v="5200 MOBILIARIO Y EQUIPO EDUCACIONAL Y RECREATIVO"/>
    <x v="108"/>
    <n v="2500"/>
    <n v="2500"/>
    <n v="2500"/>
    <n v="0"/>
    <n v="0"/>
    <n v="5"/>
    <s v="52"/>
  </r>
  <r>
    <n v="128"/>
    <x v="10"/>
    <m/>
    <s v="DIRECCION DE COPLADEMUN"/>
    <s v="COPLADEMUN"/>
    <s v="221 URBANIZACION"/>
    <s v="E PRESTACIÓN DE SERVICIOS PÚBLICOS"/>
    <s v="28 ORDENAMIENTO DEL TERRITORIO"/>
    <m/>
    <m/>
    <s v="Para ver de manera clara y eficaz las proyecciones de trabajo en la oficina."/>
    <s v="5000 BIENES MUEBLES, INMUEBLES E INTANGIBLES"/>
    <s v="5200 MOBILIARIO Y EQUIPO EDUCACIONAL Y RECREATIVO"/>
    <x v="65"/>
    <n v="2000"/>
    <n v="2000"/>
    <n v="2000"/>
    <n v="0"/>
    <n v="0"/>
    <n v="5"/>
    <s v="52"/>
  </r>
  <r>
    <n v="129"/>
    <x v="10"/>
    <m/>
    <s v="DIRECCION DE COPLADEMUN"/>
    <s v="COPLADEMUN"/>
    <s v="221 URBANIZACION"/>
    <s v="E PRESTACIÓN DE SERVICIOS PÚBLICOS"/>
    <s v="28 ORDENAMIENTO DEL TERRITORIO"/>
    <m/>
    <m/>
    <s v="Para el desarrollo de las mesas de trabajo de Organización y coordinacion de las acticidades "/>
    <s v="5000 BIENES MUEBLES, INMUEBLES E INTANGIBLES"/>
    <s v="5200 MOBILIARIO Y EQUIPO EDUCACIONAL Y RECREATIVO"/>
    <x v="65"/>
    <n v="800"/>
    <n v="800"/>
    <n v="800"/>
    <n v="0"/>
    <n v="0"/>
    <n v="5"/>
    <s v="52"/>
  </r>
  <r>
    <n v="130"/>
    <x v="10"/>
    <m/>
    <s v="DIRECCION DE COPLADEMUN"/>
    <s v="COPLADEMUN"/>
    <s v="221 URBANIZACION"/>
    <s v="E PRESTACIÓN DE SERVICIOS PÚBLICOS"/>
    <s v="28 ORDENAMIENTO DEL TERRITORIO"/>
    <m/>
    <m/>
    <s v="Para las sesiones informativas o reuniones de exposicion de diferentes tematicas con la ciudadania en sus colonias"/>
    <s v="5000 BIENES MUEBLES, INMUEBLES E INTANGIBLES"/>
    <s v="5200 MOBILIARIO Y EQUIPO EDUCACIONAL Y RECREATIVO"/>
    <x v="65"/>
    <n v="6450"/>
    <n v="6450"/>
    <n v="6450"/>
    <n v="0"/>
    <n v="0"/>
    <n v="5"/>
    <s v="52"/>
  </r>
  <r>
    <n v="131"/>
    <x v="10"/>
    <m/>
    <s v="DIRECCION DE ORDENAMIENTO DEL TERRITORIO"/>
    <s v="ORDENAMIENTO"/>
    <s v="221 URBANIZACION"/>
    <s v="E PRESTACIÓN DE SERVICIOS PÚBLICOS"/>
    <s v="28 ORDENAMIENTO DEL TERRITORIO"/>
    <m/>
    <m/>
    <s v="HERRAMIENTAS NECESARIAS PARA CUMPLIR CON LAS FUNCIONES INTRINSÉCAS DE LA DIRECCIÓN. "/>
    <s v="2000 MATERIALES Y SUMINISTROS"/>
    <s v="2900 HERRAMIENTAS, REFACCIONES Y ACCESORIOS MENORES"/>
    <x v="54"/>
    <n v="54450"/>
    <n v="54450"/>
    <n v="21780"/>
    <n v="0"/>
    <n v="-32670"/>
    <n v="2"/>
    <s v="29"/>
  </r>
  <r>
    <n v="132"/>
    <x v="10"/>
    <m/>
    <s v="DIRECCION DE ORDENAMIENTO DEL TERRITORIO"/>
    <s v="ORDENAMIENTO"/>
    <s v="221 URBANIZACION"/>
    <s v="E PRESTACIÓN DE SERVICIOS PÚBLICOS"/>
    <s v="28 ORDENAMIENTO DEL TERRITORIO"/>
    <m/>
    <m/>
    <s v="REPARACIÓN Y MANTENIMEINTO DE EQUIPO TOPOGRAFÍCO"/>
    <s v="3000 SERVICIOS GENERALES"/>
    <s v="3500 SERVICIOS DE INSTALACION, REPARACION, MANTENIMIENTO Y CONSERVACION"/>
    <x v="99"/>
    <n v="55000"/>
    <n v="55000"/>
    <n v="55000"/>
    <n v="0"/>
    <n v="0"/>
    <n v="3"/>
    <s v="35"/>
  </r>
  <r>
    <n v="133"/>
    <x v="10"/>
    <m/>
    <s v="DIRECCION DE ORDENAMIENTO DEL TERRITORIO"/>
    <s v="ORDENAMIENTO"/>
    <s v="221 URBANIZACION"/>
    <s v="E PRESTACIÓN DE SERVICIOS PÚBLICOS"/>
    <s v="28 ORDENAMIENTO DEL TERRITORIO"/>
    <m/>
    <m/>
    <s v="PAPEL SEGURIDAD"/>
    <s v="3000 SERVICIOS GENERALES"/>
    <s v="3300 SERVICIOS PROFESIONALES, CIENTIFICOS, TECNICOS Y OTROS SERVICIOS"/>
    <x v="23"/>
    <n v="190000"/>
    <n v="190000"/>
    <n v="190000"/>
    <n v="0"/>
    <n v="0"/>
    <n v="3"/>
    <s v="33"/>
  </r>
  <r>
    <n v="134"/>
    <x v="10"/>
    <m/>
    <s v="DIRECCION DE ORDENAMIENTO DEL TERRITORIO"/>
    <s v="ORDENAMIENTO"/>
    <s v="221 URBANIZACION"/>
    <s v="E PRESTACIÓN DE SERVICIOS PÚBLICOS"/>
    <s v="28 ORDENAMIENTO DEL TERRITORIO"/>
    <m/>
    <m/>
    <s v="INSUMOS NECESARIOS PARA LAS FUNCIONES ADMINISTRATIVAS"/>
    <s v="2000 MATERIALES Y SUMINISTROS"/>
    <s v="2100 MATERIALES DE ADMINISTRACION, EMISION DE DOCUMENTOS Y ARTICULOS OFICIALES"/>
    <x v="0"/>
    <n v="200000"/>
    <n v="200000"/>
    <n v="200000"/>
    <n v="0"/>
    <n v="0"/>
    <n v="2"/>
    <s v="21"/>
  </r>
  <r>
    <n v="135"/>
    <x v="10"/>
    <m/>
    <s v="DIRECCION DE ORDENAMIENTO DEL TERRITORIO"/>
    <s v="ORDENAMIENTO"/>
    <s v="221 URBANIZACION"/>
    <s v="E PRESTACIÓN DE SERVICIOS PÚBLICOS"/>
    <s v="28 ORDENAMIENTO DEL TERRITORIO"/>
    <m/>
    <m/>
    <s v="COMPRA DE INSUMOS COMO TINTA VARIOS COLORES, TONER Y CABEZALES PARA PLOTTER; ESTO  SE NECESITA PARA DAR RESPUESTA A: SOLICITUDES DE LA CIUDADANIA, ARCHIVO CARTOGRAFICO Y BASE DE DATOS DE INFORMACION GEOGRAFICA, IMPRESIÓN DE PLANOS PARA SOLICITUDES DE AUDITORIAS DEL ESTADO Y MUNICIPALES, PARA PROYECTOS DE URBANIZACIÓN E INTEGRACIÓN URBANA."/>
    <s v="2000 MATERIALES Y SUMINISTROS"/>
    <s v="2100 MATERIALES DE ADMINISTRACION, EMISION DE DOCUMENTOS Y ARTICULOS OFICIALES"/>
    <x v="1"/>
    <n v="100000"/>
    <n v="100000"/>
    <n v="100000"/>
    <n v="0"/>
    <n v="0"/>
    <n v="2"/>
    <s v="21"/>
  </r>
  <r>
    <n v="136"/>
    <x v="10"/>
    <m/>
    <s v="DIRECCION DE ORDENAMIENTO DEL TERRITORIO"/>
    <s v="ORDENAMIENTO"/>
    <s v="221 URBANIZACION"/>
    <s v="E PRESTACIÓN DE SERVICIOS PÚBLICOS"/>
    <s v="28 ORDENAMIENTO DEL TERRITORIO"/>
    <m/>
    <m/>
    <s v="IMPRESIÓN DE PLANOS PARA LOS DICTAMÉNES"/>
    <s v="2000 MATERIALES Y SUMINISTROS"/>
    <s v="2100 MATERIALES DE ADMINISTRACION, EMISION DE DOCUMENTOS Y ARTICULOS OFICIALES"/>
    <x v="34"/>
    <n v="36000"/>
    <n v="36000"/>
    <n v="7200"/>
    <n v="0"/>
    <n v="-28800"/>
    <n v="2"/>
    <s v="21"/>
  </r>
  <r>
    <n v="57"/>
    <x v="10"/>
    <m/>
    <s v="DIRECCION DE MOVILIDAD Y TRANSPORTE"/>
    <s v="MOVILIDAD"/>
    <s v="221 URBANIZACION"/>
    <s v="E PRESTACIÓN DE SERVICIOS PÚBLICOS"/>
    <s v="29 MOVILIDAD Y TRANSPORTE"/>
    <m/>
    <m/>
    <s v="FUNCIONALIDAD DE LA OFICINA"/>
    <s v="2000 MATERIALES Y SUMINISTROS"/>
    <s v="2100 MATERIALES DE ADMINISTRACION, EMISION DE DOCUMENTOS Y ARTICULOS OFICIALES"/>
    <x v="0"/>
    <n v="80000"/>
    <n v="80000"/>
    <n v="80000"/>
    <n v="0"/>
    <n v="0"/>
    <n v="2"/>
    <s v="21"/>
  </r>
  <r>
    <n v="58"/>
    <x v="10"/>
    <m/>
    <s v="DIRECCION DE MOVILIDAD Y TRANSPORTE"/>
    <s v="MOVILIDAD"/>
    <s v="221 URBANIZACION"/>
    <s v="E PRESTACIÓN DE SERVICIOS PÚBLICOS"/>
    <s v="29 MOVILIDAD Y TRANSPORTE"/>
    <m/>
    <m/>
    <s v="HORAS EXTRAS LABORADAS"/>
    <s v="1000 SERVICIOS PERSONALES"/>
    <s v="1100 REMUNERACIONES AL PERSONAL DE CARACTER PERMANENTE"/>
    <x v="129"/>
    <n v="680000"/>
    <n v="0"/>
    <n v="0"/>
    <n v="-680000"/>
    <n v="-680000"/>
    <n v="1"/>
    <s v="11"/>
  </r>
  <r>
    <n v="59"/>
    <x v="10"/>
    <m/>
    <s v="DIRECCION DE MOVILIDAD Y TRANSPORTE"/>
    <s v="MOVILIDAD"/>
    <s v="221 URBANIZACION"/>
    <s v="E PRESTACIÓN DE SERVICIOS PÚBLICOS"/>
    <s v="29 MOVILIDAD Y TRANSPORTE"/>
    <m/>
    <m/>
    <s v="APLICACIÓN DIGITAL DE FOLIOS DE INFRACCIÓN"/>
    <s v="2000 MATERIALES Y SUMINISTROS"/>
    <s v="2100 MATERIALES DE ADMINISTRACION, EMISION DE DOCUMENTOS Y ARTICULOS OFICIALES"/>
    <x v="34"/>
    <n v="500000"/>
    <n v="500000"/>
    <n v="100000"/>
    <n v="0"/>
    <n v="-400000"/>
    <n v="2"/>
    <s v="21"/>
  </r>
  <r>
    <n v="60"/>
    <x v="10"/>
    <m/>
    <s v="DIRECCION DE MOVILIDAD Y TRANSPORTE"/>
    <s v="MOVILIDAD"/>
    <s v="221 URBANIZACION"/>
    <s v="E PRESTACIÓN DE SERVICIOS PÚBLICOS"/>
    <s v="29 MOVILIDAD Y TRANSPORTE"/>
    <m/>
    <m/>
    <s v="ELABORACIÓN DE PLANOS"/>
    <s v="2000 MATERIALES Y SUMINISTROS"/>
    <s v="2100 MATERIALES DE ADMINISTRACION, EMISION DE DOCUMENTOS Y ARTICULOS OFICIALES"/>
    <x v="34"/>
    <n v="4000"/>
    <n v="4000"/>
    <n v="800"/>
    <n v="0"/>
    <n v="-3200"/>
    <n v="2"/>
    <s v="21"/>
  </r>
  <r>
    <n v="61"/>
    <x v="10"/>
    <m/>
    <s v="DIRECCION DE MOVILIDAD Y TRANSPORTE"/>
    <s v="MOVILIDAD"/>
    <s v="221 URBANIZACION"/>
    <s v="E PRESTACIÓN DE SERVICIOS PÚBLICOS"/>
    <s v="29 MOVILIDAD Y TRANSPORTE"/>
    <m/>
    <m/>
    <s v="ELABORACIÓN DE PLANOS"/>
    <s v="2000 MATERIALES Y SUMINISTROS"/>
    <s v="2100 MATERIALES DE ADMINISTRACION, EMISION DE DOCUMENTOS Y ARTICULOS OFICIALES"/>
    <x v="1"/>
    <n v="30000"/>
    <n v="30000"/>
    <n v="30000"/>
    <n v="0"/>
    <n v="0"/>
    <n v="2"/>
    <s v="21"/>
  </r>
  <r>
    <n v="62"/>
    <x v="10"/>
    <m/>
    <s v="DIRECCION DE MOVILIDAD Y TRANSPORTE"/>
    <s v="MOVILIDAD"/>
    <s v="221 URBANIZACION"/>
    <s v="E PRESTACIÓN DE SERVICIOS PÚBLICOS"/>
    <s v="29 MOVILIDAD Y TRANSPORTE"/>
    <m/>
    <m/>
    <s v="CARTAS DERECHOS DE PEATON"/>
    <s v="2000 MATERIALES Y SUMINISTROS"/>
    <s v="2100 MATERIALES DE ADMINISTRACION, EMISION DE DOCUMENTOS Y ARTICULOS OFICIALES"/>
    <x v="11"/>
    <n v="250000"/>
    <n v="250000"/>
    <n v="75000"/>
    <n v="0"/>
    <n v="-175000"/>
    <n v="2"/>
    <s v="21"/>
  </r>
  <r>
    <n v="63"/>
    <x v="10"/>
    <m/>
    <s v="DIRECCION DE MOVILIDAD Y TRANSPORTE"/>
    <s v="MOVILIDAD"/>
    <s v="221 URBANIZACION"/>
    <s v="E PRESTACIÓN DE SERVICIOS PÚBLICOS"/>
    <s v="29 MOVILIDAD Y TRANSPORTE"/>
    <m/>
    <m/>
    <s v="EJECUCIÓN SOLUCIÓN"/>
    <s v="2000 MATERIALES Y SUMINISTROS"/>
    <s v="2100 MATERIALES DE ADMINISTRACION, EMISION DE DOCUMENTOS Y ARTICULOS OFICIALES"/>
    <x v="11"/>
    <n v="75000"/>
    <n v="75000"/>
    <n v="22500"/>
    <n v="0"/>
    <n v="-52500"/>
    <n v="2"/>
    <s v="21"/>
  </r>
  <r>
    <n v="64"/>
    <x v="10"/>
    <m/>
    <s v="DIRECCION DE MOVILIDAD Y TRANSPORTE"/>
    <s v="MOVILIDAD"/>
    <s v="221 URBANIZACION"/>
    <s v="E PRESTACIÓN DE SERVICIOS PÚBLICOS"/>
    <s v="29 MOVILIDAD Y TRANSPORTE"/>
    <m/>
    <m/>
    <s v="BALIZAMIENTO"/>
    <s v="2000 MATERIALES Y SUMINISTROS"/>
    <s v="2100 MATERIALES DE ADMINISTRACION, EMISION DE DOCUMENTOS Y ARTICULOS OFICIALES"/>
    <x v="11"/>
    <n v="40000"/>
    <n v="40000"/>
    <n v="12000"/>
    <n v="0"/>
    <n v="-28000"/>
    <n v="2"/>
    <s v="21"/>
  </r>
  <r>
    <n v="65"/>
    <x v="10"/>
    <m/>
    <s v="DIRECCION DE MOVILIDAD Y TRANSPORTE"/>
    <s v="MOVILIDAD"/>
    <s v="221 URBANIZACION"/>
    <s v="E PRESTACIÓN DE SERVICIOS PÚBLICOS"/>
    <s v="29 MOVILIDAD Y TRANSPORTE"/>
    <m/>
    <m/>
    <s v="ACREDITACIONES PARA PERSONAS CON DISCAPACIDAD"/>
    <s v="2000 MATERIALES Y SUMINISTROS"/>
    <s v="2100 MATERIALES DE ADMINISTRACION, EMISION DE DOCUMENTOS Y ARTICULOS OFICIALES"/>
    <x v="11"/>
    <n v="70000"/>
    <n v="70000"/>
    <n v="21000"/>
    <n v="0"/>
    <n v="-49000"/>
    <n v="2"/>
    <s v="21"/>
  </r>
  <r>
    <n v="66"/>
    <x v="10"/>
    <m/>
    <s v="DIRECCION DE MOVILIDAD Y TRANSPORTE"/>
    <s v="MOVILIDAD"/>
    <s v="221 URBANIZACION"/>
    <s v="E PRESTACIÓN DE SERVICIOS PÚBLICOS"/>
    <s v="29 MOVILIDAD Y TRANSPORTE"/>
    <m/>
    <m/>
    <s v="DICTAMINACIÓN"/>
    <s v="2000 MATERIALES Y SUMINISTROS"/>
    <s v="2100 MATERIALES DE ADMINISTRACION, EMISION DE DOCUMENTOS Y ARTICULOS OFICIALES"/>
    <x v="11"/>
    <n v="100000"/>
    <n v="100000"/>
    <n v="30000"/>
    <n v="0"/>
    <n v="-70000"/>
    <n v="2"/>
    <s v="21"/>
  </r>
  <r>
    <n v="67"/>
    <x v="10"/>
    <m/>
    <s v="DIRECCION DE MOVILIDAD Y TRANSPORTE"/>
    <s v="MOVILIDAD"/>
    <s v="221 URBANIZACION"/>
    <s v="E PRESTACIÓN DE SERVICIOS PÚBLICOS"/>
    <s v="29 MOVILIDAD Y TRANSPORTE"/>
    <m/>
    <m/>
    <s v="EJECUCIÓN SOLUCIÓN"/>
    <s v="2000 MATERIALES Y SUMINISTROS"/>
    <s v="2100 MATERIALES DE ADMINISTRACION, EMISION DE DOCUMENTOS Y ARTICULOS OFICIALES"/>
    <x v="11"/>
    <n v="3580000"/>
    <n v="3580000"/>
    <n v="1074000"/>
    <n v="0"/>
    <n v="-2506000"/>
    <n v="2"/>
    <s v="21"/>
  </r>
  <r>
    <n v="68"/>
    <x v="10"/>
    <m/>
    <s v="DIRECCION DE MOVILIDAD Y TRANSPORTE"/>
    <s v="MOVILIDAD"/>
    <s v="221 URBANIZACION"/>
    <s v="E PRESTACIÓN DE SERVICIOS PÚBLICOS"/>
    <s v="29 MOVILIDAD Y TRANSPORTE"/>
    <m/>
    <m/>
    <s v="EJECUCIÓN SOLUCIÓN"/>
    <s v="2000 MATERIALES Y SUMINISTROS"/>
    <s v="2400 MATERIALES Y ARTICULOS DE CONSTRUCCION Y DE REPARACION"/>
    <x v="13"/>
    <n v="450800"/>
    <n v="450800"/>
    <n v="45080"/>
    <n v="0"/>
    <n v="-405720"/>
    <n v="2"/>
    <s v="24"/>
  </r>
  <r>
    <n v="69"/>
    <x v="10"/>
    <m/>
    <s v="DIRECCION DE MOVILIDAD Y TRANSPORTE"/>
    <s v="MOVILIDAD"/>
    <s v="221 URBANIZACION"/>
    <s v="E PRESTACIÓN DE SERVICIOS PÚBLICOS"/>
    <s v="29 MOVILIDAD Y TRANSPORTE"/>
    <m/>
    <m/>
    <s v="NUEVA INFRAESTRUCTURA (NO INCLUYE OBRA PÚBLICA)"/>
    <s v="2000 MATERIALES Y SUMINISTROS"/>
    <s v="2400 MATERIALES Y ARTICULOS DE CONSTRUCCION Y DE REPARACION"/>
    <x v="13"/>
    <n v="2000000"/>
    <n v="2000000"/>
    <n v="200000"/>
    <n v="0"/>
    <n v="-1800000"/>
    <n v="2"/>
    <s v="24"/>
  </r>
  <r>
    <n v="70"/>
    <x v="10"/>
    <m/>
    <s v="DIRECCION DE MOVILIDAD Y TRANSPORTE"/>
    <s v="MOVILIDAD"/>
    <s v="221 URBANIZACION"/>
    <s v="E PRESTACIÓN DE SERVICIOS PÚBLICOS"/>
    <s v="29 MOVILIDAD Y TRANSPORTE"/>
    <m/>
    <m/>
    <s v="EJECUCIÓN SOLUCIÓN"/>
    <s v="2000 MATERIALES Y SUMINISTROS"/>
    <s v="2400 MATERIALES Y ARTICULOS DE CONSTRUCCION Y DE REPARACION"/>
    <x v="14"/>
    <n v="2250000"/>
    <n v="2250000"/>
    <n v="225000"/>
    <n v="0"/>
    <n v="-2025000"/>
    <n v="2"/>
    <s v="24"/>
  </r>
  <r>
    <n v="71"/>
    <x v="10"/>
    <m/>
    <s v="DIRECCION DE MOVILIDAD Y TRANSPORTE"/>
    <s v="MOVILIDAD"/>
    <s v="221 URBANIZACION"/>
    <s v="E PRESTACIÓN DE SERVICIOS PÚBLICOS"/>
    <s v="29 MOVILIDAD Y TRANSPORTE"/>
    <m/>
    <m/>
    <s v="BALIZAMIENTO"/>
    <s v="2000 MATERIALES Y SUMINISTROS"/>
    <s v="2400 MATERIALES Y ARTICULOS DE CONSTRUCCION Y DE REPARACION"/>
    <x v="14"/>
    <n v="100000"/>
    <n v="100000"/>
    <n v="100000"/>
    <n v="0"/>
    <n v="0"/>
    <n v="2"/>
    <s v="24"/>
  </r>
  <r>
    <n v="72"/>
    <x v="10"/>
    <m/>
    <s v="DIRECCION DE MOVILIDAD Y TRANSPORTE"/>
    <s v="MOVILIDAD"/>
    <s v="221 URBANIZACION"/>
    <s v="E PRESTACIÓN DE SERVICIOS PÚBLICOS"/>
    <s v="29 MOVILIDAD Y TRANSPORTE"/>
    <m/>
    <m/>
    <s v="BALIZAMIENTO"/>
    <s v="2000 MATERIALES Y SUMINISTROS"/>
    <s v="2400 MATERIALES Y ARTICULOS DE CONSTRUCCION Y DE REPARACION"/>
    <x v="14"/>
    <n v="20000"/>
    <n v="20000"/>
    <n v="20000"/>
    <n v="0"/>
    <n v="0"/>
    <n v="2"/>
    <s v="24"/>
  </r>
  <r>
    <n v="73"/>
    <x v="10"/>
    <m/>
    <s v="DIRECCION DE MOVILIDAD Y TRANSPORTE"/>
    <s v="MOVILIDAD"/>
    <s v="221 URBANIZACION"/>
    <s v="E PRESTACIÓN DE SERVICIOS PÚBLICOS"/>
    <s v="29 MOVILIDAD Y TRANSPORTE"/>
    <m/>
    <m/>
    <s v="EJECUCIÓN SOLUCIÓN"/>
    <s v="2000 MATERIALES Y SUMINISTROS"/>
    <s v="2500 PRODUCTOS QUIMICOS, FARMACEUTICOS Y DE LABORATORIO"/>
    <x v="49"/>
    <n v="2404700"/>
    <n v="2404700"/>
    <n v="240470"/>
    <n v="0"/>
    <n v="-2164230"/>
    <n v="2"/>
    <s v="25"/>
  </r>
  <r>
    <n v="74"/>
    <x v="10"/>
    <m/>
    <s v="DIRECCION DE MOVILIDAD Y TRANSPORTE"/>
    <s v="MOVILIDAD"/>
    <s v="221 URBANIZACION"/>
    <s v="E PRESTACIÓN DE SERVICIOS PÚBLICOS"/>
    <s v="29 MOVILIDAD Y TRANSPORTE"/>
    <m/>
    <m/>
    <s v="EJECUCIÓN SOLUCIÓN"/>
    <s v="2000 MATERIALES Y SUMINISTROS"/>
    <s v="2500 PRODUCTOS QUIMICOS, FARMACEUTICOS Y DE LABORATORIO"/>
    <x v="49"/>
    <n v="2000000"/>
    <n v="2000000"/>
    <n v="200000"/>
    <n v="0"/>
    <n v="-1800000"/>
    <n v="2"/>
    <s v="25"/>
  </r>
  <r>
    <n v="75"/>
    <x v="10"/>
    <m/>
    <s v="DIRECCION DE MOVILIDAD Y TRANSPORTE"/>
    <s v="MOVILIDAD"/>
    <s v="221 URBANIZACION"/>
    <s v="E PRESTACIÓN DE SERVICIOS PÚBLICOS"/>
    <s v="29 MOVILIDAD Y TRANSPORTE"/>
    <m/>
    <m/>
    <s v="UNIFORMES AGENTES DE MOVILIDAD"/>
    <s v="2000 MATERIALES Y SUMINISTROS"/>
    <s v="2700 VESTUARIO, BLANCOS, PRENDAS DE PROTECCION Y ARTICULOS DEPORTIVOS"/>
    <x v="76"/>
    <n v="300000"/>
    <n v="300000"/>
    <n v="0"/>
    <n v="0"/>
    <n v="-300000"/>
    <n v="2"/>
    <s v="27"/>
  </r>
  <r>
    <n v="76"/>
    <x v="10"/>
    <m/>
    <s v="DIRECCION DE MOVILIDAD Y TRANSPORTE"/>
    <s v="MOVILIDAD"/>
    <s v="221 URBANIZACION"/>
    <s v="E PRESTACIÓN DE SERVICIOS PÚBLICOS"/>
    <s v="29 MOVILIDAD Y TRANSPORTE"/>
    <m/>
    <m/>
    <s v="BALIZAMIENTO"/>
    <s v="2000 MATERIALES Y SUMINISTROS"/>
    <s v="2900 HERRAMIENTAS, REFACCIONES Y ACCESORIOS MENORES"/>
    <x v="54"/>
    <n v="10000"/>
    <n v="10000"/>
    <n v="4000"/>
    <n v="0"/>
    <n v="-6000"/>
    <n v="2"/>
    <s v="29"/>
  </r>
  <r>
    <n v="77"/>
    <x v="10"/>
    <m/>
    <s v="DIRECCION DE MOVILIDAD Y TRANSPORTE"/>
    <s v="MOVILIDAD"/>
    <s v="221 URBANIZACION"/>
    <s v="E PRESTACIÓN DE SERVICIOS PÚBLICOS"/>
    <s v="29 MOVILIDAD Y TRANSPORTE"/>
    <m/>
    <m/>
    <s v="ELABORACIÓN DE PLANOS"/>
    <s v="2000 MATERIALES Y SUMINISTROS"/>
    <s v="2900 HERRAMIENTAS, REFACCIONES Y ACCESORIOS MENORES"/>
    <x v="6"/>
    <n v="2000"/>
    <n v="2000"/>
    <n v="2000"/>
    <n v="0"/>
    <n v="0"/>
    <n v="2"/>
    <s v="29"/>
  </r>
  <r>
    <n v="78"/>
    <x v="10"/>
    <m/>
    <s v="DIRECCION DE MOVILIDAD Y TRANSPORTE"/>
    <s v="MOVILIDAD"/>
    <s v="221 URBANIZACION"/>
    <s v="E PRESTACIÓN DE SERVICIOS PÚBLICOS"/>
    <s v="29 MOVILIDAD Y TRANSPORTE"/>
    <m/>
    <m/>
    <s v="APLICACIÓN DIGITAL DE FOLIOS DE INFRACCIÓN"/>
    <s v="3000 SERVICIOS GENERALES"/>
    <s v="3100 SERVICIOS BASICOS"/>
    <x v="56"/>
    <n v="350000"/>
    <n v="350000"/>
    <n v="35000"/>
    <n v="0"/>
    <n v="-315000"/>
    <n v="3"/>
    <s v="31"/>
  </r>
  <r>
    <n v="79"/>
    <x v="10"/>
    <m/>
    <s v="DIRECCION DE MOVILIDAD Y TRANSPORTE"/>
    <s v="MOVILIDAD"/>
    <s v="221 URBANIZACION"/>
    <s v="E PRESTACIÓN DE SERVICIOS PÚBLICOS"/>
    <s v="29 MOVILIDAD Y TRANSPORTE"/>
    <m/>
    <m/>
    <s v="DISFRACES, PLAYERAS, MASCARAS, MALLAS, ETC."/>
    <s v="3000 SERVICIOS GENERALES"/>
    <s v="3300 SERVICIOS PROFESIONALES, CIENTIFICOS, TECNICOS Y OTROS SERVICIOS"/>
    <x v="23"/>
    <n v="60000"/>
    <n v="60000"/>
    <n v="60000"/>
    <n v="0"/>
    <n v="0"/>
    <n v="3"/>
    <s v="33"/>
  </r>
  <r>
    <n v="80"/>
    <x v="10"/>
    <m/>
    <s v="DIRECCION DE MOVILIDAD Y TRANSPORTE"/>
    <s v="MOVILIDAD"/>
    <s v="221 URBANIZACION"/>
    <s v="E PRESTACIÓN DE SERVICIOS PÚBLICOS"/>
    <s v="29 MOVILIDAD Y TRANSPORTE"/>
    <m/>
    <m/>
    <s v="APLICACIÓN DE FOLIOS DE INFRACCIÓN"/>
    <s v="3000 SERVICIOS GENERALES"/>
    <s v="3300 SERVICIOS PROFESIONALES, CIENTIFICOS, TECNICOS Y OTROS SERVICIOS"/>
    <x v="23"/>
    <n v="100000"/>
    <n v="100000"/>
    <n v="100000"/>
    <n v="0"/>
    <n v="0"/>
    <n v="3"/>
    <s v="33"/>
  </r>
  <r>
    <n v="81"/>
    <x v="10"/>
    <m/>
    <s v="DIRECCION DE MOVILIDAD Y TRANSPORTE"/>
    <s v="MOVILIDAD"/>
    <s v="221 URBANIZACION"/>
    <s v="E PRESTACIÓN DE SERVICIOS PÚBLICOS"/>
    <s v="29 MOVILIDAD Y TRANSPORTE"/>
    <m/>
    <m/>
    <s v="APLICACIÓN DE APERCIBIMIENTOS "/>
    <s v="3000 SERVICIOS GENERALES"/>
    <s v="3300 SERVICIOS PROFESIONALES, CIENTIFICOS, TECNICOS Y OTROS SERVICIOS"/>
    <x v="23"/>
    <n v="100000"/>
    <n v="100000"/>
    <n v="100000"/>
    <n v="0"/>
    <n v="0"/>
    <n v="3"/>
    <s v="33"/>
  </r>
  <r>
    <n v="82"/>
    <x v="10"/>
    <m/>
    <s v="DIRECCION DE MOVILIDAD Y TRANSPORTE"/>
    <s v="MOVILIDAD"/>
    <s v="221 URBANIZACION"/>
    <s v="E PRESTACIÓN DE SERVICIOS PÚBLICOS"/>
    <s v="29 MOVILIDAD Y TRANSPORTE"/>
    <m/>
    <m/>
    <s v="ELABORACIÓN E IMPRESIÓN DE NOTIFICACIONES"/>
    <s v="3000 SERVICIOS GENERALES"/>
    <s v="3300 SERVICIOS PROFESIONALES, CIENTIFICOS, TECNICOS Y OTROS SERVICIOS"/>
    <x v="23"/>
    <n v="100000"/>
    <n v="100000"/>
    <n v="100000"/>
    <n v="0"/>
    <n v="0"/>
    <n v="3"/>
    <s v="33"/>
  </r>
  <r>
    <n v="83"/>
    <x v="10"/>
    <m/>
    <s v="DIRECCION DE MOVILIDAD Y TRANSPORTE"/>
    <s v="MOVILIDAD"/>
    <s v="221 URBANIZACION"/>
    <s v="E PRESTACIÓN DE SERVICIOS PÚBLICOS"/>
    <s v="29 MOVILIDAD Y TRANSPORTE"/>
    <m/>
    <m/>
    <s v="LUCHADORES VIALES"/>
    <s v="3000 SERVICIOS GENERALES"/>
    <s v="3300 SERVICIOS PROFESIONALES, CIENTIFICOS, TECNICOS Y OTROS SERVICIOS"/>
    <x v="24"/>
    <n v="3000000"/>
    <n v="3000000"/>
    <n v="3000000"/>
    <n v="0"/>
    <n v="0"/>
    <n v="3"/>
    <s v="33"/>
  </r>
  <r>
    <n v="84"/>
    <x v="10"/>
    <m/>
    <s v="DIRECCION DE MOVILIDAD Y TRANSPORTE"/>
    <s v="MOVILIDAD"/>
    <s v="221 URBANIZACION"/>
    <s v="E PRESTACIÓN DE SERVICIOS PÚBLICOS"/>
    <s v="29 MOVILIDAD Y TRANSPORTE"/>
    <m/>
    <m/>
    <s v="EDUCAVIAL Y BICIESCUELA"/>
    <s v="3000 SERVICIOS GENERALES"/>
    <s v="3300 SERVICIOS PROFESIONALES, CIENTIFICOS, TECNICOS Y OTROS SERVICIOS"/>
    <x v="24"/>
    <n v="500000"/>
    <n v="500000"/>
    <n v="500000"/>
    <n v="0"/>
    <n v="0"/>
    <n v="3"/>
    <s v="33"/>
  </r>
  <r>
    <n v="85"/>
    <x v="10"/>
    <m/>
    <s v="DIRECCION DE MOVILIDAD Y TRANSPORTE"/>
    <s v="MOVILIDAD"/>
    <s v="221 URBANIZACION"/>
    <s v="E PRESTACIÓN DE SERVICIOS PÚBLICOS"/>
    <s v="29 MOVILIDAD Y TRANSPORTE"/>
    <m/>
    <m/>
    <s v="MANTENIMIENTO DE EQUIPO"/>
    <s v="3000 SERVICIOS GENERALES"/>
    <s v="3500 SERVICIOS DE INSTALACION, REPARACION, MANTENIMIENTO Y CONSERVACION"/>
    <x v="93"/>
    <n v="175000"/>
    <n v="175000"/>
    <n v="175000"/>
    <n v="0"/>
    <n v="0"/>
    <n v="3"/>
    <s v="35"/>
  </r>
  <r>
    <n v="86"/>
    <x v="10"/>
    <m/>
    <s v="DIRECCION DE MOVILIDAD Y TRANSPORTE"/>
    <s v="MOVILIDAD"/>
    <s v="221 URBANIZACION"/>
    <s v="E PRESTACIÓN DE SERVICIOS PÚBLICOS"/>
    <s v="29 MOVILIDAD Y TRANSPORTE"/>
    <m/>
    <m/>
    <s v="CAPTURA DE FOLIOS DE INFRACCIÓN AL SISTEMA DE PARQUIMETROS Y VERIFICACIÓN DE INFORMACIÓN PARA RESOLVER INCONFORMIDADES"/>
    <s v="5000 BIENES MUEBLES, INMUEBLES E INTANGIBLES"/>
    <s v="5100 MOBILIARIO Y EQUIPO DE ADMINISTRACION"/>
    <x v="33"/>
    <n v="60000"/>
    <n v="60000"/>
    <n v="0"/>
    <n v="0"/>
    <n v="-60000"/>
    <n v="5"/>
    <s v="51"/>
  </r>
  <r>
    <n v="40"/>
    <x v="10"/>
    <m/>
    <s v="DIRECCION DE MEDIO AMBIENTE"/>
    <s v="MEDIO AMBIENTE"/>
    <s v="212 ADMINISTRACION DEL AGUA"/>
    <s v="E PRESTACIÓN DE SERVICIOS PÚBLICOS"/>
    <s v="30 MEDIO AMBIENTE"/>
    <m/>
    <m/>
    <s v="Inventario de Emisiones GEI"/>
    <s v="2000 MATERIALES Y SUMINISTROS"/>
    <s v="2200 ALIMENTOS Y UTENSILIOS"/>
    <x v="2"/>
    <n v="30000"/>
    <n v="30000"/>
    <n v="30000"/>
    <n v="0"/>
    <n v="0"/>
    <n v="2"/>
    <s v="22"/>
  </r>
  <r>
    <n v="41"/>
    <x v="10"/>
    <m/>
    <s v="DIRECCION DE MEDIO AMBIENTE"/>
    <s v="MEDIO AMBIENTE"/>
    <s v="212 ADMINISTRACION DEL AGUA"/>
    <s v="E PRESTACIÓN DE SERVICIOS PÚBLICOS"/>
    <s v="30 MEDIO AMBIENTE"/>
    <m/>
    <m/>
    <s v="Mérito Ambiental"/>
    <s v="4000 TRANSFERENCIAS, ASIGNACIONES, SUBSIDIOS Y OTRAS AYUDAS"/>
    <s v="4400 AYUDAS SOCIALES"/>
    <x v="126"/>
    <n v="70000"/>
    <n v="70000"/>
    <n v="70000"/>
    <n v="0"/>
    <n v="0"/>
    <n v="4"/>
    <s v="44"/>
  </r>
  <r>
    <n v="42"/>
    <x v="10"/>
    <m/>
    <s v="DIRECCION DE MEDIO AMBIENTE"/>
    <s v="MEDIO AMBIENTE"/>
    <s v="212 ADMINISTRACION DEL AGUA"/>
    <s v="E PRESTACIÓN DE SERVICIOS PÚBLICOS"/>
    <s v="30 MEDIO AMBIENTE"/>
    <m/>
    <m/>
    <s v="Programa Educación Ambiental"/>
    <s v="2000 MATERIALES Y SUMINISTROS"/>
    <s v="2400 MATERIALES Y ARTICULOS DE CONSTRUCCION Y DE REPARACION"/>
    <x v="14"/>
    <n v="10000"/>
    <n v="10000"/>
    <n v="10000"/>
    <n v="0"/>
    <n v="0"/>
    <n v="2"/>
    <s v="24"/>
  </r>
  <r>
    <n v="43"/>
    <x v="10"/>
    <m/>
    <s v="DIRECCION DE MEDIO AMBIENTE"/>
    <s v="MEDIO AMBIENTE"/>
    <s v="212 ADMINISTRACION DEL AGUA"/>
    <s v="E PRESTACIÓN DE SERVICIOS PÚBLICOS"/>
    <s v="30 MEDIO AMBIENTE"/>
    <m/>
    <m/>
    <s v="Programa Educación Ambiental"/>
    <s v="2000 MATERIALES Y SUMINISTROS"/>
    <s v="2100 MATERIALES DE ADMINISTRACION, EMISION DE DOCUMENTOS Y ARTICULOS OFICIALES"/>
    <x v="39"/>
    <n v="10000"/>
    <n v="10000"/>
    <n v="2000"/>
    <n v="0"/>
    <n v="-8000"/>
    <n v="2"/>
    <s v="21"/>
  </r>
  <r>
    <n v="44"/>
    <x v="10"/>
    <m/>
    <s v="DIRECCION DE MEDIO AMBIENTE"/>
    <s v="MEDIO AMBIENTE"/>
    <s v="212 ADMINISTRACION DEL AGUA"/>
    <s v="E PRESTACIÓN DE SERVICIOS PÚBLICOS"/>
    <s v="30 MEDIO AMBIENTE"/>
    <m/>
    <m/>
    <s v="Programa Educación Ambiental"/>
    <s v="3000 SERVICIOS GENERALES"/>
    <s v="3300 SERVICIOS PROFESIONALES, CIENTIFICOS, TECNICOS Y OTROS SERVICIOS"/>
    <x v="23"/>
    <n v="10000"/>
    <n v="10000"/>
    <n v="10000"/>
    <n v="0"/>
    <n v="0"/>
    <n v="3"/>
    <s v="33"/>
  </r>
  <r>
    <n v="45"/>
    <x v="10"/>
    <m/>
    <s v="DIRECCION DE MEDIO AMBIENTE"/>
    <s v="MEDIO AMBIENTE"/>
    <s v="212 ADMINISTRACION DEL AGUA"/>
    <s v="E PRESTACIÓN DE SERVICIOS PÚBLICOS"/>
    <s v="30 MEDIO AMBIENTE"/>
    <m/>
    <m/>
    <s v="Programa Educación Ambiental"/>
    <s v="5000 BIENES MUEBLES, INMUEBLES E INTANGIBLES"/>
    <s v="5200 MOBILIARIO Y EQUIPO EDUCACIONAL Y RECREATIVO"/>
    <x v="65"/>
    <n v="10000"/>
    <n v="10000"/>
    <n v="10000"/>
    <n v="0"/>
    <n v="0"/>
    <n v="5"/>
    <s v="52"/>
  </r>
  <r>
    <n v="46"/>
    <x v="10"/>
    <m/>
    <s v="DIRECCION DE MEDIO AMBIENTE"/>
    <s v="MEDIO AMBIENTE"/>
    <s v="212 ADMINISTRACION DEL AGUA"/>
    <s v="E PRESTACIÓN DE SERVICIOS PÚBLICOS"/>
    <s v="30 MEDIO AMBIENTE"/>
    <m/>
    <m/>
    <s v="Programa Educación Ambiental"/>
    <s v="4000 TRANSFERENCIAS, ASIGNACIONES, SUBSIDIOS Y OTRAS AYUDAS"/>
    <s v="4100 TRANSFERENCIAS INTERNAS Y ASIGNACIONES AL SECTOR PUBLICO"/>
    <x v="144"/>
    <n v="10000"/>
    <n v="10000"/>
    <n v="0"/>
    <n v="0"/>
    <n v="-10000"/>
    <n v="4"/>
    <s v="41"/>
  </r>
  <r>
    <n v="47"/>
    <x v="10"/>
    <m/>
    <s v="DIRECCION DE MEDIO AMBIENTE"/>
    <s v="MEDIO AMBIENTE"/>
    <s v="212 ADMINISTRACION DEL AGUA"/>
    <s v="E PRESTACIÓN DE SERVICIOS PÚBLICOS"/>
    <s v="30 MEDIO AMBIENTE"/>
    <m/>
    <m/>
    <s v="DIAGNOSTICO DE LA GESTIÓN DE RESIDUOS DEL MUNICIPIO"/>
    <s v="2000 MATERIALES Y SUMINISTROS"/>
    <s v="2900 HERRAMIENTAS, REFACCIONES Y ACCESORIOS MENORES"/>
    <x v="54"/>
    <n v="90000"/>
    <n v="90000"/>
    <n v="36000"/>
    <n v="0"/>
    <n v="-54000"/>
    <n v="2"/>
    <s v="29"/>
  </r>
  <r>
    <n v="48"/>
    <x v="10"/>
    <m/>
    <s v="DIRECCION DE MEDIO AMBIENTE"/>
    <s v="MEDIO AMBIENTE"/>
    <s v="212 ADMINISTRACION DEL AGUA"/>
    <s v="E PRESTACIÓN DE SERVICIOS PÚBLICOS"/>
    <s v="30 MEDIO AMBIENTE"/>
    <m/>
    <m/>
    <s v="GESTIÓN INTEGRAL DE RESIDUOS"/>
    <s v="3000 SERVICIOS GENERALES"/>
    <s v="3500 SERVICIOS DE INSTALACION, REPARACION, MANTENIMIENTO Y CONSERVACION"/>
    <x v="100"/>
    <n v="80000"/>
    <n v="80000"/>
    <n v="80000"/>
    <n v="0"/>
    <n v="0"/>
    <n v="3"/>
    <s v="35"/>
  </r>
  <r>
    <n v="49"/>
    <x v="10"/>
    <m/>
    <s v="DIRECCION DE MEDIO AMBIENTE"/>
    <s v="MEDIO AMBIENTE"/>
    <s v="212 ADMINISTRACION DEL AGUA"/>
    <s v="E PRESTACIÓN DE SERVICIOS PÚBLICOS"/>
    <s v="30 MEDIO AMBIENTE"/>
    <m/>
    <m/>
    <s v="SOCIALIZACIÓN DE GESTION INTEGRAL DE RESIUDOS"/>
    <s v="3000 SERVICIOS GENERALES"/>
    <s v="3300 SERVICIOS PROFESIONALES, CIENTIFICOS, TECNICOS Y OTROS SERVICIOS"/>
    <x v="23"/>
    <n v="120000"/>
    <n v="120000"/>
    <n v="120000"/>
    <n v="0"/>
    <n v="0"/>
    <n v="3"/>
    <s v="33"/>
  </r>
  <r>
    <n v="50"/>
    <x v="10"/>
    <m/>
    <s v="DIRECCION DE MEDIO AMBIENTE"/>
    <s v="MEDIO AMBIENTE"/>
    <s v="212 ADMINISTRACION DEL AGUA"/>
    <s v="E PRESTACIÓN DE SERVICIOS PÚBLICOS"/>
    <s v="30 MEDIO AMBIENTE"/>
    <m/>
    <m/>
    <s v="HELICOPTERO CUIDADO Y PROTECCIÓN DE AREA NATURALES PROTEGIDAS"/>
    <s v="3000 SERVICIOS GENERALES"/>
    <s v="3200 SERVICIOS DE ARRENDAMIENTO"/>
    <x v="75"/>
    <n v="9500000"/>
    <n v="9500000"/>
    <n v="9500000"/>
    <n v="0"/>
    <n v="0"/>
    <n v="3"/>
    <s v="32"/>
  </r>
  <r>
    <n v="51"/>
    <x v="10"/>
    <m/>
    <s v="DIRECCION DE MEDIO AMBIENTE"/>
    <s v="MEDIO AMBIENTE"/>
    <s v="212 ADMINISTRACION DEL AGUA"/>
    <s v="E PRESTACIÓN DE SERVICIOS PÚBLICOS"/>
    <s v="30 MEDIO AMBIENTE"/>
    <m/>
    <m/>
    <s v="FORTALECIMIENTO INSTITUCIONAL "/>
    <s v="2000 MATERIALES Y SUMINISTROS"/>
    <s v="2700 VESTUARIO, BLANCOS, PRENDAS DE PROTECCION Y ARTICULOS DEPORTIVOS"/>
    <x v="76"/>
    <n v="96000"/>
    <n v="96000"/>
    <n v="0"/>
    <n v="0"/>
    <n v="-96000"/>
    <n v="2"/>
    <s v="27"/>
  </r>
  <r>
    <n v="52"/>
    <x v="10"/>
    <m/>
    <s v="DIRECCION DE MEDIO AMBIENTE"/>
    <s v="MEDIO AMBIENTE"/>
    <s v="212 ADMINISTRACION DEL AGUA"/>
    <s v="E PRESTACIÓN DE SERVICIOS PÚBLICOS"/>
    <s v="30 MEDIO AMBIENTE"/>
    <m/>
    <m/>
    <s v="FORTALECIMIENTO INSTITUCIONAL "/>
    <s v="2000 MATERIALES Y SUMINISTROS"/>
    <s v="2700 VESTUARIO, BLANCOS, PRENDAS DE PROTECCION Y ARTICULOS DEPORTIVOS"/>
    <x v="51"/>
    <n v="100000"/>
    <n v="100000"/>
    <n v="100000"/>
    <n v="0"/>
    <n v="0"/>
    <n v="2"/>
    <s v="27"/>
  </r>
  <r>
    <n v="53"/>
    <x v="10"/>
    <m/>
    <s v="DIRECCION DE MEDIO AMBIENTE"/>
    <s v="MEDIO AMBIENTE"/>
    <s v="212 ADMINISTRACION DEL AGUA"/>
    <s v="E PRESTACIÓN DE SERVICIOS PÚBLICOS"/>
    <s v="30 MEDIO AMBIENTE"/>
    <m/>
    <m/>
    <s v="OPERACIÓN"/>
    <s v="3000 SERVICIOS GENERALES"/>
    <s v="3500 SERVICIOS DE INSTALACION, REPARACION, MANTENIMIENTO Y CONSERVACION"/>
    <x v="150"/>
    <n v="10000"/>
    <n v="10000"/>
    <n v="10000"/>
    <n v="0"/>
    <n v="0"/>
    <n v="3"/>
    <s v="35"/>
  </r>
  <r>
    <n v="54"/>
    <x v="10"/>
    <m/>
    <s v="DIRECCION DE MEDIO AMBIENTE"/>
    <s v="MEDIO AMBIENTE"/>
    <s v="212 ADMINISTRACION DEL AGUA"/>
    <s v="E PRESTACIÓN DE SERVICIOS PÚBLICOS"/>
    <s v="30 MEDIO AMBIENTE"/>
    <m/>
    <m/>
    <s v="OPERACIÓN"/>
    <s v="3000 SERVICIOS GENERALES"/>
    <s v="3300 SERVICIOS PROFESIONALES, CIENTIFICOS, TECNICOS Y OTROS SERVICIOS"/>
    <x v="23"/>
    <n v="100000"/>
    <n v="100000"/>
    <n v="100000"/>
    <n v="0"/>
    <n v="0"/>
    <n v="3"/>
    <s v="33"/>
  </r>
  <r>
    <n v="55"/>
    <x v="10"/>
    <m/>
    <s v="DIRECCION DE MEDIO AMBIENTE"/>
    <s v="MEDIO AMBIENTE"/>
    <s v="212 ADMINISTRACION DEL AGUA"/>
    <s v="E PRESTACIÓN DE SERVICIOS PÚBLICOS"/>
    <s v="30 MEDIO AMBIENTE"/>
    <m/>
    <m/>
    <s v="OPERACIÓN"/>
    <s v="2000 MATERIALES Y SUMINISTROS"/>
    <s v="2100 MATERIALES DE ADMINISTRACION, EMISION DE DOCUMENTOS Y ARTICULOS OFICIALES"/>
    <x v="0"/>
    <n v="100000"/>
    <n v="100000"/>
    <n v="100000"/>
    <n v="0"/>
    <n v="0"/>
    <n v="2"/>
    <s v="21"/>
  </r>
  <r>
    <n v="56"/>
    <x v="10"/>
    <m/>
    <s v="DIRECCION DE MEDIO AMBIENTE"/>
    <s v="MEDIO AMBIENTE"/>
    <s v="212 ADMINISTRACION DEL AGUA"/>
    <s v="E PRESTACIÓN DE SERVICIOS PÚBLICOS"/>
    <s v="30 MEDIO AMBIENTE"/>
    <m/>
    <m/>
    <s v="OPERACIÓN"/>
    <s v="2000 MATERIALES Y SUMINISTROS"/>
    <s v="2900 HERRAMIENTAS, REFACCIONES Y ACCESORIOS MENORES"/>
    <x v="54"/>
    <n v="8000"/>
    <n v="8000"/>
    <n v="3200"/>
    <n v="0"/>
    <n v="-4800"/>
    <n v="2"/>
    <s v="29"/>
  </r>
  <r>
    <n v="87"/>
    <x v="10"/>
    <m/>
    <s v="DIRECCION DE PROTECCION ANIMAL"/>
    <s v="ANIMAL"/>
    <s v="212 ADMINISTRACION DEL AGUA"/>
    <s v="E PRESTACIÓN DE SERVICIOS PÚBLICOS"/>
    <s v="30 MEDIO AMBIENTE"/>
    <m/>
    <m/>
    <s v="Articulos de papeleria "/>
    <s v="2000 MATERIALES Y SUMINISTROS"/>
    <s v="2100 MATERIALES DE ADMINISTRACION, EMISION DE DOCUMENTOS Y ARTICULOS OFICIALES"/>
    <x v="0"/>
    <n v="85000"/>
    <n v="85000"/>
    <n v="85000"/>
    <n v="0"/>
    <n v="0"/>
    <n v="2"/>
    <s v="21"/>
  </r>
  <r>
    <n v="88"/>
    <x v="10"/>
    <m/>
    <s v="DIRECCION DE PROTECCION ANIMAL"/>
    <s v="ANIMAL"/>
    <s v="212 ADMINISTRACION DEL AGUA"/>
    <s v="E PRESTACIÓN DE SERVICIOS PÚBLICOS"/>
    <s v="30 MEDIO AMBIENTE"/>
    <m/>
    <m/>
    <s v="Formatos, e impresiones "/>
    <s v="2000 MATERIALES Y SUMINISTROS"/>
    <s v="2100 MATERIALES DE ADMINISTRACION, EMISION DE DOCUMENTOS Y ARTICULOS OFICIALES"/>
    <x v="11"/>
    <n v="89000"/>
    <n v="89000"/>
    <n v="26700"/>
    <n v="0"/>
    <n v="-62300"/>
    <n v="2"/>
    <s v="21"/>
  </r>
  <r>
    <n v="89"/>
    <x v="10"/>
    <m/>
    <s v="DIRECCION DE PROTECCION ANIMAL"/>
    <s v="ANIMAL"/>
    <s v="212 ADMINISTRACION DEL AGUA"/>
    <s v="E PRESTACIÓN DE SERVICIOS PÚBLICOS"/>
    <s v="30 MEDIO AMBIENTE"/>
    <m/>
    <m/>
    <s v="Compra de material, jabon, cloro, papel higienico, sanitas, limpiador aromatico, jabon para manos, bolsa de basura  etc."/>
    <s v="2000 MATERIALES Y SUMINISTROS"/>
    <s v="2100 MATERIALES DE ADMINISTRACION, EMISION DE DOCUMENTOS Y ARTICULOS OFICIALES"/>
    <x v="38"/>
    <n v="155000"/>
    <n v="155000"/>
    <n v="31000"/>
    <n v="0"/>
    <n v="-124000"/>
    <n v="2"/>
    <s v="21"/>
  </r>
  <r>
    <n v="90"/>
    <x v="10"/>
    <m/>
    <s v="DIRECCION DE PROTECCION ANIMAL"/>
    <s v="ANIMAL"/>
    <s v="212 ADMINISTRACION DEL AGUA"/>
    <s v="E PRESTACIÓN DE SERVICIOS PÚBLICOS"/>
    <s v="30 MEDIO AMBIENTE"/>
    <m/>
    <m/>
    <s v="Compra de material didáctico y matarial educativo "/>
    <s v="2000 MATERIALES Y SUMINISTROS"/>
    <s v="2100 MATERIALES DE ADMINISTRACION, EMISION DE DOCUMENTOS Y ARTICULOS OFICIALES"/>
    <x v="39"/>
    <n v="50000"/>
    <n v="50000"/>
    <n v="10000"/>
    <n v="0"/>
    <n v="-40000"/>
    <n v="2"/>
    <s v="21"/>
  </r>
  <r>
    <n v="91"/>
    <x v="10"/>
    <m/>
    <s v="DIRECCION DE PROTECCION ANIMAL"/>
    <s v="ANIMAL"/>
    <s v="212 ADMINISTRACION DEL AGUA"/>
    <s v="E PRESTACIÓN DE SERVICIOS PÚBLICOS"/>
    <s v="30 MEDIO AMBIENTE"/>
    <m/>
    <m/>
    <s v="Compra de alimentos necesarios tales como arroz, huevo, cereales, verduras, fruta, etc."/>
    <s v="2000 MATERIALES Y SUMINISTROS"/>
    <s v="2200 ALIMENTOS Y UTENSILIOS"/>
    <x v="2"/>
    <n v="600000"/>
    <n v="600000"/>
    <n v="180000"/>
    <n v="0"/>
    <n v="-420000"/>
    <n v="2"/>
    <s v="22"/>
  </r>
  <r>
    <n v="92"/>
    <x v="10"/>
    <m/>
    <s v="DIRECCION DE PROTECCION ANIMAL"/>
    <s v="ANIMAL"/>
    <s v="212 ADMINISTRACION DEL AGUA"/>
    <s v="E PRESTACIÓN DE SERVICIOS PÚBLICOS"/>
    <s v="30 MEDIO AMBIENTE"/>
    <m/>
    <m/>
    <s v="Compra de alimentos balanceados, alfalfa y croquetas para perros y gatos."/>
    <s v="2000 MATERIALES Y SUMINISTROS"/>
    <s v="2200 ALIMENTOS Y UTENSILIOS"/>
    <x v="40"/>
    <n v="1000000"/>
    <n v="1000000"/>
    <n v="800000"/>
    <n v="0"/>
    <n v="-200000"/>
    <n v="2"/>
    <s v="22"/>
  </r>
  <r>
    <n v="93"/>
    <x v="10"/>
    <m/>
    <s v="DIRECCION DE PROTECCION ANIMAL"/>
    <s v="ANIMAL"/>
    <s v="212 ADMINISTRACION DEL AGUA"/>
    <s v="E PRESTACIÓN DE SERVICIOS PÚBLICOS"/>
    <s v="30 MEDIO AMBIENTE"/>
    <m/>
    <m/>
    <s v="Compra de cuchillos, chiras, sartenes, casuelas y cucharas."/>
    <s v="2000 MATERIALES Y SUMINISTROS"/>
    <s v="2200 ALIMENTOS Y UTENSILIOS"/>
    <x v="12"/>
    <n v="45000"/>
    <n v="45000"/>
    <n v="45000"/>
    <n v="0"/>
    <n v="0"/>
    <n v="2"/>
    <s v="22"/>
  </r>
  <r>
    <n v="94"/>
    <x v="10"/>
    <m/>
    <s v="DIRECCION DE PROTECCION ANIMAL"/>
    <s v="ANIMAL"/>
    <s v="212 ADMINISTRACION DEL AGUA"/>
    <s v="E PRESTACIÓN DE SERVICIOS PÚBLICOS"/>
    <s v="30 MEDIO AMBIENTE"/>
    <m/>
    <m/>
    <s v="Compra de lamparas, focos y tubos fluorescentes"/>
    <s v="2000 MATERIALES Y SUMINISTROS"/>
    <s v="2400 MATERIALES Y ARTICULOS DE CONSTRUCCION Y DE REPARACION"/>
    <x v="3"/>
    <n v="30000"/>
    <n v="30000"/>
    <n v="6000"/>
    <n v="0"/>
    <n v="-24000"/>
    <n v="2"/>
    <s v="24"/>
  </r>
  <r>
    <n v="95"/>
    <x v="10"/>
    <m/>
    <s v="DIRECCION DE PROTECCION ANIMAL"/>
    <s v="ANIMAL"/>
    <s v="212 ADMINISTRACION DEL AGUA"/>
    <s v="E PRESTACIÓN DE SERVICIOS PÚBLICOS"/>
    <s v="30 MEDIO AMBIENTE"/>
    <m/>
    <m/>
    <s v="Para la compra de alambres, clavos,tornillos  y acero"/>
    <s v="2000 MATERIALES Y SUMINISTROS"/>
    <s v="2400 MATERIALES Y ARTICULOS DE CONSTRUCCION Y DE REPARACION"/>
    <x v="13"/>
    <n v="20000"/>
    <n v="20000"/>
    <n v="2000"/>
    <n v="0"/>
    <n v="-18000"/>
    <n v="2"/>
    <s v="24"/>
  </r>
  <r>
    <n v="96"/>
    <x v="10"/>
    <m/>
    <s v="DIRECCION DE PROTECCION ANIMAL"/>
    <s v="ANIMAL"/>
    <s v="212 ADMINISTRACION DEL AGUA"/>
    <s v="E PRESTACIÓN DE SERVICIOS PÚBLICOS"/>
    <s v="30 MEDIO AMBIENTE"/>
    <m/>
    <m/>
    <s v="Compra de medicamentos y  productos farmacéuticos"/>
    <s v="2000 MATERIALES Y SUMINISTROS"/>
    <s v="2500 PRODUCTOS QUIMICOS, FARMACEUTICOS Y DE LABORATORIO"/>
    <x v="46"/>
    <n v="2076000"/>
    <n v="2076000"/>
    <n v="1245600"/>
    <n v="0"/>
    <n v="-830400"/>
    <n v="2"/>
    <s v="25"/>
  </r>
  <r>
    <n v="97"/>
    <x v="10"/>
    <m/>
    <s v="DIRECCION DE PROTECCION ANIMAL"/>
    <s v="ANIMAL"/>
    <s v="212 ADMINISTRACION DEL AGUA"/>
    <s v="E PRESTACIÓN DE SERVICIOS PÚBLICOS"/>
    <s v="30 MEDIO AMBIENTE"/>
    <m/>
    <m/>
    <s v="Compra de Jeringas, sutura, algodón, e instrumental medico "/>
    <s v="2000 MATERIALES Y SUMINISTROS"/>
    <s v="2500 PRODUCTOS QUIMICOS, FARMACEUTICOS Y DE LABORATORIO"/>
    <x v="47"/>
    <n v="1300000"/>
    <n v="1300000"/>
    <n v="650000"/>
    <n v="0"/>
    <n v="-650000"/>
    <n v="2"/>
    <s v="25"/>
  </r>
  <r>
    <n v="98"/>
    <x v="10"/>
    <m/>
    <s v="DIRECCION DE PROTECCION ANIMAL"/>
    <s v="ANIMAL"/>
    <s v="212 ADMINISTRACION DEL AGUA"/>
    <s v="E PRESTACIÓN DE SERVICIOS PÚBLICOS"/>
    <s v="30 MEDIO AMBIENTE"/>
    <m/>
    <m/>
    <s v="Material necesario para analisis y copros de los animales "/>
    <s v="2000 MATERIALES Y SUMINISTROS"/>
    <s v="2500 PRODUCTOS QUIMICOS, FARMACEUTICOS Y DE LABORATORIO"/>
    <x v="48"/>
    <n v="75000"/>
    <n v="75000"/>
    <n v="75000"/>
    <n v="0"/>
    <n v="0"/>
    <n v="2"/>
    <s v="25"/>
  </r>
  <r>
    <n v="99"/>
    <x v="10"/>
    <m/>
    <s v="DIRECCION DE PROTECCION ANIMAL"/>
    <s v="ANIMAL"/>
    <s v="212 ADMINISTRACION DEL AGUA"/>
    <s v="E PRESTACIÓN DE SERVICIOS PÚBLICOS"/>
    <s v="30 MEDIO AMBIENTE"/>
    <m/>
    <m/>
    <s v="Laminas para proteger del clima para animales"/>
    <s v="2000 MATERIALES Y SUMINISTROS"/>
    <s v="2500 PRODUCTOS QUIMICOS, FARMACEUTICOS Y DE LABORATORIO"/>
    <x v="49"/>
    <n v="40000"/>
    <n v="40000"/>
    <n v="40000"/>
    <n v="0"/>
    <n v="0"/>
    <n v="2"/>
    <s v="25"/>
  </r>
  <r>
    <n v="100"/>
    <x v="10"/>
    <m/>
    <s v="DIRECCION DE PROTECCION ANIMAL"/>
    <s v="ANIMAL"/>
    <s v="212 ADMINISTRACION DEL AGUA"/>
    <s v="E PRESTACIÓN DE SERVICIOS PÚBLICOS"/>
    <s v="30 MEDIO AMBIENTE"/>
    <m/>
    <m/>
    <s v="Compra de pantalones, playeras, filipinas, overoles, batas de intendencia"/>
    <s v="2000 MATERIALES Y SUMINISTROS"/>
    <s v="2700 VESTUARIO, BLANCOS, PRENDAS DE PROTECCION Y ARTICULOS DEPORTIVOS"/>
    <x v="76"/>
    <n v="150000"/>
    <n v="150000"/>
    <n v="0"/>
    <n v="0"/>
    <n v="-150000"/>
    <n v="2"/>
    <s v="27"/>
  </r>
  <r>
    <n v="101"/>
    <x v="10"/>
    <m/>
    <s v="DIRECCION DE PROTECCION ANIMAL"/>
    <s v="ANIMAL"/>
    <s v="212 ADMINISTRACION DEL AGUA"/>
    <s v="E PRESTACIÓN DE SERVICIOS PÚBLICOS"/>
    <s v="30 MEDIO AMBIENTE"/>
    <m/>
    <m/>
    <s v="Impermiables y botas de hule y botas de seguridad"/>
    <s v="2000 MATERIALES Y SUMINISTROS"/>
    <s v="2700 VESTUARIO, BLANCOS, PRENDAS DE PROTECCION Y ARTICULOS DEPORTIVOS"/>
    <x v="51"/>
    <n v="100000"/>
    <n v="100000"/>
    <n v="100000"/>
    <n v="0"/>
    <n v="0"/>
    <n v="2"/>
    <s v="27"/>
  </r>
  <r>
    <n v="102"/>
    <x v="10"/>
    <m/>
    <s v="DIRECCION DE PROTECCION ANIMAL"/>
    <s v="ANIMAL"/>
    <s v="212 ADMINISTRACION DEL AGUA"/>
    <s v="E PRESTACIÓN DE SERVICIOS PÚBLICOS"/>
    <s v="30 MEDIO AMBIENTE"/>
    <m/>
    <m/>
    <s v="Compra de manta quirurgica"/>
    <s v="2000 MATERIALES Y SUMINISTROS"/>
    <s v="2700 VESTUARIO, BLANCOS, PRENDAS DE PROTECCION Y ARTICULOS DEPORTIVOS"/>
    <x v="15"/>
    <n v="25000"/>
    <n v="25000"/>
    <n v="2500"/>
    <n v="0"/>
    <n v="-22500"/>
    <n v="2"/>
    <s v="27"/>
  </r>
  <r>
    <n v="103"/>
    <x v="10"/>
    <m/>
    <s v="DIRECCION DE PROTECCION ANIMAL"/>
    <s v="ANIMAL"/>
    <s v="212 ADMINISTRACION DEL AGUA"/>
    <s v="E PRESTACIÓN DE SERVICIOS PÚBLICOS"/>
    <s v="30 MEDIO AMBIENTE"/>
    <m/>
    <m/>
    <s v="Compra de colchonetas"/>
    <s v="2000 MATERIALES Y SUMINISTROS"/>
    <s v="2700 VESTUARIO, BLANCOS, PRENDAS DE PROTECCION Y ARTICULOS DEPORTIVOS"/>
    <x v="16"/>
    <n v="10000"/>
    <n v="10000"/>
    <n v="10000"/>
    <n v="0"/>
    <n v="0"/>
    <n v="2"/>
    <s v="27"/>
  </r>
  <r>
    <n v="104"/>
    <x v="10"/>
    <m/>
    <s v="DIRECCION DE PROTECCION ANIMAL"/>
    <s v="ANIMAL"/>
    <s v="212 ADMINISTRACION DEL AGUA"/>
    <s v="E PRESTACIÓN DE SERVICIOS PÚBLICOS"/>
    <s v="30 MEDIO AMBIENTE"/>
    <m/>
    <m/>
    <s v="Compra e Herramientas"/>
    <s v="2000 MATERIALES Y SUMINISTROS"/>
    <s v="2900 HERRAMIENTAS, REFACCIONES Y ACCESORIOS MENORES"/>
    <x v="54"/>
    <n v="75000"/>
    <n v="75000"/>
    <n v="30000"/>
    <n v="0"/>
    <n v="-45000"/>
    <n v="2"/>
    <s v="29"/>
  </r>
  <r>
    <n v="105"/>
    <x v="10"/>
    <m/>
    <s v="DIRECCION DE PROTECCION ANIMAL"/>
    <s v="ANIMAL"/>
    <s v="212 ADMINISTRACION DEL AGUA"/>
    <s v="E PRESTACIÓN DE SERVICIOS PÚBLICOS"/>
    <s v="30 MEDIO AMBIENTE"/>
    <m/>
    <m/>
    <s v="Compra de candados y chapas"/>
    <s v="2000 MATERIALES Y SUMINISTROS"/>
    <s v="2900 HERRAMIENTAS, REFACCIONES Y ACCESORIOS MENORES"/>
    <x v="4"/>
    <n v="50000"/>
    <n v="50000"/>
    <n v="10000"/>
    <n v="0"/>
    <n v="-40000"/>
    <n v="2"/>
    <s v="29"/>
  </r>
  <r>
    <n v="106"/>
    <x v="10"/>
    <m/>
    <s v="DIRECCION DE PROTECCION ANIMAL"/>
    <s v="ANIMAL"/>
    <s v="212 ADMINISTRACION DEL AGUA"/>
    <s v="E PRESTACIÓN DE SERVICIOS PÚBLICOS"/>
    <s v="30 MEDIO AMBIENTE"/>
    <m/>
    <m/>
    <s v="Cuchillas para maquinas de rasurar"/>
    <s v="2000 MATERIALES Y SUMINISTROS"/>
    <s v="2900 HERRAMIENTAS, REFACCIONES Y ACCESORIOS MENORES"/>
    <x v="55"/>
    <n v="20000"/>
    <n v="20000"/>
    <n v="20000"/>
    <n v="0"/>
    <n v="0"/>
    <n v="2"/>
    <s v="29"/>
  </r>
  <r>
    <n v="107"/>
    <x v="10"/>
    <m/>
    <s v="DIRECCION DE PROTECCION ANIMAL"/>
    <s v="ANIMAL"/>
    <s v="212 ADMINISTRACION DEL AGUA"/>
    <s v="E PRESTACIÓN DE SERVICIOS PÚBLICOS"/>
    <s v="30 MEDIO AMBIENTE"/>
    <m/>
    <m/>
    <s v="Servicio de capacitación"/>
    <s v="3000 SERVICIOS GENERALES"/>
    <s v="3300 SERVICIOS PROFESIONALES, CIENTIFICOS, TECNICOS Y OTROS SERVICIOS"/>
    <x v="58"/>
    <n v="75000"/>
    <n v="75000"/>
    <n v="37500"/>
    <n v="0"/>
    <n v="-37500"/>
    <n v="3"/>
    <s v="33"/>
  </r>
  <r>
    <n v="108"/>
    <x v="10"/>
    <m/>
    <s v="DIRECCION DE PROTECCION ANIMAL"/>
    <s v="ANIMAL"/>
    <s v="212 ADMINISTRACION DEL AGUA"/>
    <s v="E PRESTACIÓN DE SERVICIOS PÚBLICOS"/>
    <s v="30 MEDIO AMBIENTE"/>
    <m/>
    <m/>
    <s v="Lonas y Dipticos y folletos impresos"/>
    <s v="3000 SERVICIOS GENERALES"/>
    <s v="3300 SERVICIOS PROFESIONALES, CIENTIFICOS, TECNICOS Y OTROS SERVICIOS"/>
    <x v="23"/>
    <n v="25000"/>
    <n v="25000"/>
    <n v="25000"/>
    <n v="0"/>
    <n v="0"/>
    <n v="3"/>
    <s v="33"/>
  </r>
  <r>
    <n v="109"/>
    <x v="10"/>
    <m/>
    <s v="DIRECCION DE PROTECCION ANIMAL"/>
    <s v="ANIMAL"/>
    <s v="212 ADMINISTRACION DEL AGUA"/>
    <s v="E PRESTACIÓN DE SERVICIOS PÚBLICOS"/>
    <s v="30 MEDIO AMBIENTE"/>
    <m/>
    <m/>
    <s v="Servicios de estudios y analisis de laboratorio"/>
    <s v="3000 SERVICIOS GENERALES"/>
    <s v="3300 SERVICIOS PROFESIONALES, CIENTIFICOS, TECNICOS Y OTROS SERVICIOS"/>
    <x v="24"/>
    <n v="40000"/>
    <n v="40000"/>
    <n v="40000"/>
    <n v="0"/>
    <n v="0"/>
    <n v="3"/>
    <s v="33"/>
  </r>
  <r>
    <n v="110"/>
    <x v="10"/>
    <m/>
    <s v="DIRECCION DE PROTECCION ANIMAL"/>
    <s v="ANIMAL"/>
    <s v="212 ADMINISTRACION DEL AGUA"/>
    <s v="E PRESTACIÓN DE SERVICIOS PÚBLICOS"/>
    <s v="30 MEDIO AMBIENTE"/>
    <m/>
    <m/>
    <s v="Servicio de recolección de residuos infecciosos"/>
    <s v="3000 SERVICIOS GENERALES"/>
    <s v="3500 SERVICIOS DE INSTALACION, REPARACION, MANTENIMIENTO Y CONSERVACION"/>
    <x v="100"/>
    <n v="1300000"/>
    <n v="1300000"/>
    <n v="650000"/>
    <n v="0"/>
    <n v="-650000"/>
    <n v="3"/>
    <s v="35"/>
  </r>
  <r>
    <n v="111"/>
    <x v="10"/>
    <m/>
    <s v="DIRECCION DE PROTECCION ANIMAL"/>
    <s v="ANIMAL"/>
    <s v="212 ADMINISTRACION DEL AGUA"/>
    <s v="E PRESTACIÓN DE SERVICIOS PÚBLICOS"/>
    <s v="30 MEDIO AMBIENTE"/>
    <m/>
    <m/>
    <s v="Videocamaras"/>
    <s v="5000 BIENES MUEBLES, INMUEBLES E INTANGIBLES"/>
    <s v="5100 MOBILIARIO Y EQUIPO DE ADMINISTRACION"/>
    <x v="33"/>
    <n v="300000"/>
    <n v="300000"/>
    <n v="0"/>
    <n v="0"/>
    <n v="-300000"/>
    <n v="5"/>
    <s v="51"/>
  </r>
  <r>
    <n v="112"/>
    <x v="10"/>
    <m/>
    <s v="DIRECCION DE PROTECCION ANIMAL"/>
    <s v="ANIMAL"/>
    <s v="212 ADMINISTRACION DEL AGUA"/>
    <s v="E PRESTACIÓN DE SERVICIOS PÚBLICOS"/>
    <s v="30 MEDIO AMBIENTE"/>
    <m/>
    <m/>
    <s v="Compra de  equipo "/>
    <s v="5000 BIENES MUEBLES, INMUEBLES E INTANGIBLES"/>
    <s v="5100 MOBILIARIO Y EQUIPO DE ADMINISTRACION"/>
    <x v="20"/>
    <n v="300000"/>
    <n v="300000"/>
    <n v="0"/>
    <n v="0"/>
    <n v="-300000"/>
    <n v="5"/>
    <s v="51"/>
  </r>
  <r>
    <n v="113"/>
    <x v="10"/>
    <m/>
    <s v="DIRECCION DE PROTECCION ANIMAL"/>
    <s v="ANIMAL"/>
    <s v="212 ADMINISTRACION DEL AGUA"/>
    <s v="E PRESTACIÓN DE SERVICIOS PÚBLICOS"/>
    <s v="30 MEDIO AMBIENTE"/>
    <m/>
    <m/>
    <s v="Compra de Equipo clinico"/>
    <s v="5000 BIENES MUEBLES, INMUEBLES E INTANGIBLES"/>
    <s v="5300 EQUIPO E INSTRUMENTAL MEDICO Y DE LABORATORIO"/>
    <x v="66"/>
    <n v="1500000"/>
    <n v="1500000"/>
    <n v="0"/>
    <n v="0"/>
    <n v="-1500000"/>
    <n v="5"/>
    <s v="53"/>
  </r>
  <r>
    <n v="114"/>
    <x v="10"/>
    <m/>
    <s v="DIRECCION DE PROTECCION ANIMAL"/>
    <s v="ANIMAL"/>
    <s v="212 ADMINISTRACION DEL AGUA"/>
    <s v="E PRESTACIÓN DE SERVICIOS PÚBLICOS"/>
    <s v="30 MEDIO AMBIENTE"/>
    <m/>
    <m/>
    <s v="Compra de Equipo clinico"/>
    <s v="5000 BIENES MUEBLES, INMUEBLES E INTANGIBLES"/>
    <s v="5300 EQUIPO E INSTRUMENTAL MEDICO Y DE LABORATORIO"/>
    <x v="77"/>
    <n v="200000"/>
    <n v="200000"/>
    <n v="0"/>
    <n v="0"/>
    <n v="-200000"/>
    <n v="5"/>
    <s v="53"/>
  </r>
  <r>
    <n v="115"/>
    <x v="10"/>
    <m/>
    <s v="DIRECCION DE PROTECCION ANIMAL"/>
    <s v="ANIMAL"/>
    <s v="212 ADMINISTRACION DEL AGUA"/>
    <s v="E PRESTACIÓN DE SERVICIOS PÚBLICOS"/>
    <s v="30 MEDIO AMBIENTE"/>
    <m/>
    <m/>
    <s v="Desbrozadoras, y sopladoras "/>
    <s v="5000 BIENES MUEBLES, INMUEBLES E INTANGIBLES"/>
    <s v="5600 MAQUINARIA, OTROS EQUIPOS Y HERRAMIENTAS"/>
    <x v="73"/>
    <n v="35000"/>
    <n v="35000"/>
    <n v="0"/>
    <n v="0"/>
    <n v="-35000"/>
    <n v="5"/>
    <s v="56"/>
  </r>
  <r>
    <n v="116"/>
    <x v="10"/>
    <m/>
    <s v="DIRECCION DE PROTECCION ANIMAL"/>
    <s v="ANIMAL"/>
    <s v="212 ADMINISTRACION DEL AGUA"/>
    <s v="E PRESTACIÓN DE SERVICIOS PÚBLICOS"/>
    <s v="30 MEDIO AMBIENTE"/>
    <m/>
    <m/>
    <s v="Rifle y pistolas de dardos "/>
    <s v="5000 BIENES MUEBLES, INMUEBLES E INTANGIBLES"/>
    <s v="5600 MAQUINARIA, OTROS EQUIPOS Y HERRAMIENTAS"/>
    <x v="101"/>
    <n v="210000"/>
    <n v="210000"/>
    <n v="0"/>
    <n v="0"/>
    <n v="-210000"/>
    <n v="5"/>
    <s v="56"/>
  </r>
  <r>
    <n v="399"/>
    <x v="11"/>
    <m/>
    <s v="DIRECCION DE OBRAS PUBLICAS E INFRAESTRUCTURA"/>
    <s v="12 OBRAS PÚBLICAS"/>
    <s v="221 URBANIZACION"/>
    <s v="E PRESTACIÓN DE SERVICIOS PÚBLICOS"/>
    <s v="31 OBRA PÚBLICA MUNICIPAL"/>
    <m/>
    <m/>
    <m/>
    <s v="2000 MATERIALES Y SUMINISTROS"/>
    <s v="2100 MATERIALES DE ADMINISTRACION, EMISION DE DOCUMENTOS Y ARTICULOS OFICIALES"/>
    <x v="0"/>
    <n v="528600"/>
    <n v="528600"/>
    <n v="317160"/>
    <n v="0"/>
    <n v="-211440"/>
    <n v="2"/>
    <s v="21"/>
  </r>
  <r>
    <n v="400"/>
    <x v="11"/>
    <m/>
    <s v="DIRECCION DE OBRAS PUBLICAS E INFRAESTRUCTURA"/>
    <s v="12 OBRAS PÚBLICAS"/>
    <s v="221 URBANIZACION"/>
    <s v="E PRESTACIÓN DE SERVICIOS PÚBLICOS"/>
    <s v="31 OBRA PÚBLICA MUNICIPAL"/>
    <m/>
    <m/>
    <m/>
    <s v="2000 MATERIALES Y SUMINISTROS"/>
    <s v="2100 MATERIALES DE ADMINISTRACION, EMISION DE DOCUMENTOS Y ARTICULOS OFICIALES"/>
    <x v="34"/>
    <n v="110200"/>
    <n v="110200"/>
    <n v="88160"/>
    <n v="0"/>
    <n v="-22040"/>
    <n v="2"/>
    <s v="21"/>
  </r>
  <r>
    <n v="401"/>
    <x v="11"/>
    <m/>
    <s v="DIRECCION DE OBRAS PUBLICAS E INFRAESTRUCTURA"/>
    <s v="12 OBRAS PÚBLICAS"/>
    <s v="221 URBANIZACION"/>
    <s v="E PRESTACIÓN DE SERVICIOS PÚBLICOS"/>
    <s v="31 OBRA PÚBLICA MUNICIPAL"/>
    <m/>
    <m/>
    <m/>
    <s v="2000 MATERIALES Y SUMINISTROS"/>
    <s v="2100 MATERIALES DE ADMINISTRACION, EMISION DE DOCUMENTOS Y ARTICULOS OFICIALES"/>
    <x v="1"/>
    <n v="744800"/>
    <n v="744800"/>
    <n v="372400"/>
    <n v="0"/>
    <n v="-372400"/>
    <n v="2"/>
    <s v="21"/>
  </r>
  <r>
    <n v="402"/>
    <x v="11"/>
    <m/>
    <s v="DIRECCION DE OBRAS PUBLICAS E INFRAESTRUCTURA"/>
    <s v="12 OBRAS PÚBLICAS"/>
    <s v="221 URBANIZACION"/>
    <s v="E PRESTACIÓN DE SERVICIOS PÚBLICOS"/>
    <s v="31 OBRA PÚBLICA MUNICIPAL"/>
    <m/>
    <m/>
    <m/>
    <s v="2000 MATERIALES Y SUMINISTROS"/>
    <s v="2100 MATERIALES DE ADMINISTRACION, EMISION DE DOCUMENTOS Y ARTICULOS OFICIALES"/>
    <x v="11"/>
    <n v="217000"/>
    <n v="217000"/>
    <n v="65100"/>
    <n v="0"/>
    <n v="-151900"/>
    <n v="2"/>
    <s v="21"/>
  </r>
  <r>
    <n v="403"/>
    <x v="11"/>
    <m/>
    <s v="DIRECCION DE OBRAS PUBLICAS E INFRAESTRUCTURA"/>
    <s v="12 OBRAS PÚBLICAS"/>
    <s v="221 URBANIZACION"/>
    <s v="E PRESTACIÓN DE SERVICIOS PÚBLICOS"/>
    <s v="31 OBRA PÚBLICA MUNICIPAL"/>
    <m/>
    <m/>
    <m/>
    <s v="2000 MATERIALES Y SUMINISTROS"/>
    <s v="2400 MATERIALES Y ARTICULOS DE CONSTRUCCION Y DE REPARACION"/>
    <x v="44"/>
    <n v="12800"/>
    <n v="12800"/>
    <n v="12800"/>
    <n v="0"/>
    <n v="0"/>
    <n v="2"/>
    <s v="24"/>
  </r>
  <r>
    <n v="404"/>
    <x v="11"/>
    <m/>
    <s v="DIRECCION DE OBRAS PUBLICAS E INFRAESTRUCTURA"/>
    <s v="12 OBRAS PÚBLICAS"/>
    <s v="221 URBANIZACION"/>
    <s v="E PRESTACIÓN DE SERVICIOS PÚBLICOS"/>
    <s v="31 OBRA PÚBLICA MUNICIPAL"/>
    <m/>
    <m/>
    <m/>
    <s v="2000 MATERIALES Y SUMINISTROS"/>
    <s v="2400 MATERIALES Y ARTICULOS DE CONSTRUCCION Y DE REPARACION"/>
    <x v="3"/>
    <n v="73900"/>
    <n v="73900"/>
    <n v="73900"/>
    <n v="0"/>
    <n v="0"/>
    <n v="2"/>
    <s v="24"/>
  </r>
  <r>
    <n v="405"/>
    <x v="11"/>
    <m/>
    <s v="DIRECCION DE OBRAS PUBLICAS E INFRAESTRUCTURA"/>
    <s v="12 OBRAS PÚBLICAS"/>
    <s v="221 URBANIZACION"/>
    <s v="E PRESTACIÓN DE SERVICIOS PÚBLICOS"/>
    <s v="31 OBRA PÚBLICA MUNICIPAL"/>
    <m/>
    <m/>
    <m/>
    <s v="2000 MATERIALES Y SUMINISTROS"/>
    <s v="2400 MATERIALES Y ARTICULOS DE CONSTRUCCION Y DE REPARACION"/>
    <x v="13"/>
    <n v="19200"/>
    <n v="19200"/>
    <n v="1920"/>
    <n v="0"/>
    <n v="-17280"/>
    <n v="2"/>
    <s v="24"/>
  </r>
  <r>
    <n v="406"/>
    <x v="11"/>
    <m/>
    <s v="DIRECCION DE OBRAS PUBLICAS E INFRAESTRUCTURA"/>
    <s v="12 OBRAS PÚBLICAS"/>
    <s v="221 URBANIZACION"/>
    <s v="E PRESTACIÓN DE SERVICIOS PÚBLICOS"/>
    <s v="31 OBRA PÚBLICA MUNICIPAL"/>
    <m/>
    <m/>
    <m/>
    <s v="2000 MATERIALES Y SUMINISTROS"/>
    <s v="2400 MATERIALES Y ARTICULOS DE CONSTRUCCION Y DE REPARACION"/>
    <x v="14"/>
    <n v="12900"/>
    <n v="12900"/>
    <n v="12900"/>
    <n v="0"/>
    <n v="0"/>
    <n v="2"/>
    <s v="24"/>
  </r>
  <r>
    <n v="407"/>
    <x v="11"/>
    <m/>
    <s v="DIRECCION DE OBRAS PUBLICAS E INFRAESTRUCTURA"/>
    <s v="12 OBRAS PÚBLICAS"/>
    <s v="221 URBANIZACION"/>
    <s v="E PRESTACIÓN DE SERVICIOS PÚBLICOS"/>
    <s v="31 OBRA PÚBLICA MUNICIPAL"/>
    <m/>
    <m/>
    <m/>
    <s v="2000 MATERIALES Y SUMINISTROS"/>
    <s v="2500 PRODUCTOS QUIMICOS, FARMACEUTICOS Y DE LABORATORIO"/>
    <x v="46"/>
    <n v="7000"/>
    <n v="7000"/>
    <n v="7000"/>
    <n v="0"/>
    <n v="0"/>
    <n v="2"/>
    <s v="25"/>
  </r>
  <r>
    <n v="408"/>
    <x v="11"/>
    <m/>
    <s v="DIRECCION DE OBRAS PUBLICAS E INFRAESTRUCTURA"/>
    <s v="12 OBRAS PÚBLICAS"/>
    <s v="221 URBANIZACION"/>
    <s v="E PRESTACIÓN DE SERVICIOS PÚBLICOS"/>
    <s v="31 OBRA PÚBLICA MUNICIPAL"/>
    <m/>
    <m/>
    <m/>
    <s v="2000 MATERIALES Y SUMINISTROS"/>
    <s v="2500 PRODUCTOS QUIMICOS, FARMACEUTICOS Y DE LABORATORIO"/>
    <x v="47"/>
    <n v="12700"/>
    <n v="12700"/>
    <n v="12700"/>
    <n v="0"/>
    <n v="0"/>
    <n v="2"/>
    <s v="25"/>
  </r>
  <r>
    <n v="409"/>
    <x v="11"/>
    <m/>
    <s v="DIRECCION DE OBRAS PUBLICAS E INFRAESTRUCTURA"/>
    <s v="12 OBRAS PÚBLICAS"/>
    <s v="221 URBANIZACION"/>
    <s v="E PRESTACIÓN DE SERVICIOS PÚBLICOS"/>
    <s v="31 OBRA PÚBLICA MUNICIPAL"/>
    <m/>
    <m/>
    <m/>
    <s v="2000 MATERIALES Y SUMINISTROS"/>
    <s v="2500 PRODUCTOS QUIMICOS, FARMACEUTICOS Y DE LABORATORIO"/>
    <x v="49"/>
    <n v="125300"/>
    <n v="125300"/>
    <n v="125300"/>
    <n v="0"/>
    <n v="0"/>
    <n v="2"/>
    <s v="25"/>
  </r>
  <r>
    <n v="410"/>
    <x v="11"/>
    <m/>
    <s v="DIRECCION DE OBRAS PUBLICAS E INFRAESTRUCTURA"/>
    <s v="12 OBRAS PÚBLICAS"/>
    <s v="221 URBANIZACION"/>
    <s v="E PRESTACIÓN DE SERVICIOS PÚBLICOS"/>
    <s v="31 OBRA PÚBLICA MUNICIPAL"/>
    <m/>
    <m/>
    <m/>
    <s v="2000 MATERIALES Y SUMINISTROS"/>
    <s v="2700 VESTUARIO, BLANCOS, PRENDAS DE PROTECCION Y ARTICULOS DEPORTIVOS"/>
    <x v="76"/>
    <n v="327000"/>
    <n v="327000"/>
    <n v="49050"/>
    <n v="0"/>
    <n v="-277950"/>
    <n v="2"/>
    <s v="27"/>
  </r>
  <r>
    <n v="411"/>
    <x v="11"/>
    <m/>
    <s v="DIRECCION DE OBRAS PUBLICAS E INFRAESTRUCTURA"/>
    <s v="12 OBRAS PÚBLICAS"/>
    <s v="221 URBANIZACION"/>
    <s v="E PRESTACIÓN DE SERVICIOS PÚBLICOS"/>
    <s v="31 OBRA PÚBLICA MUNICIPAL"/>
    <m/>
    <m/>
    <m/>
    <s v="2000 MATERIALES Y SUMINISTROS"/>
    <s v="2700 VESTUARIO, BLANCOS, PRENDAS DE PROTECCION Y ARTICULOS DEPORTIVOS"/>
    <x v="51"/>
    <n v="115400"/>
    <n v="115400"/>
    <n v="23080"/>
    <n v="0"/>
    <n v="-92320"/>
    <n v="2"/>
    <s v="27"/>
  </r>
  <r>
    <n v="412"/>
    <x v="11"/>
    <m/>
    <s v="DIRECCION DE OBRAS PUBLICAS E INFRAESTRUCTURA"/>
    <s v="12 OBRAS PÚBLICAS"/>
    <s v="221 URBANIZACION"/>
    <s v="E PRESTACIÓN DE SERVICIOS PÚBLICOS"/>
    <s v="31 OBRA PÚBLICA MUNICIPAL"/>
    <m/>
    <m/>
    <m/>
    <s v="2000 MATERIALES Y SUMINISTROS"/>
    <s v="2900 HERRAMIENTAS, REFACCIONES Y ACCESORIOS MENORES"/>
    <x v="54"/>
    <n v="96300"/>
    <n v="96300"/>
    <n v="9630"/>
    <n v="0"/>
    <n v="-86670"/>
    <n v="2"/>
    <s v="29"/>
  </r>
  <r>
    <n v="413"/>
    <x v="11"/>
    <m/>
    <s v="DIRECCION DE OBRAS PUBLICAS E INFRAESTRUCTURA"/>
    <s v="12 OBRAS PÚBLICAS"/>
    <s v="221 URBANIZACION"/>
    <s v="E PRESTACIÓN DE SERVICIOS PÚBLICOS"/>
    <s v="31 OBRA PÚBLICA MUNICIPAL"/>
    <m/>
    <m/>
    <m/>
    <s v="2000 MATERIALES Y SUMINISTROS"/>
    <s v="2900 HERRAMIENTAS, REFACCIONES Y ACCESORIOS MENORES"/>
    <x v="4"/>
    <n v="22300"/>
    <n v="22300"/>
    <n v="22300"/>
    <n v="0"/>
    <n v="0"/>
    <n v="2"/>
    <s v="29"/>
  </r>
  <r>
    <n v="414"/>
    <x v="11"/>
    <m/>
    <s v="DIRECCION DE OBRAS PUBLICAS E INFRAESTRUCTURA"/>
    <s v="12 OBRAS PÚBLICAS"/>
    <s v="221 URBANIZACION"/>
    <s v="E PRESTACIÓN DE SERVICIOS PÚBLICOS"/>
    <s v="31 OBRA PÚBLICA MUNICIPAL"/>
    <m/>
    <m/>
    <m/>
    <s v="2000 MATERIALES Y SUMINISTROS"/>
    <s v="2900 HERRAMIENTAS, REFACCIONES Y ACCESORIOS MENORES"/>
    <x v="5"/>
    <n v="12700"/>
    <n v="12700"/>
    <n v="1270"/>
    <n v="0"/>
    <n v="-11430"/>
    <n v="2"/>
    <s v="29"/>
  </r>
  <r>
    <n v="415"/>
    <x v="11"/>
    <m/>
    <s v="DIRECCION DE OBRAS PUBLICAS E INFRAESTRUCTURA"/>
    <s v="12 OBRAS PÚBLICAS"/>
    <s v="221 URBANIZACION"/>
    <s v="E PRESTACIÓN DE SERVICIOS PÚBLICOS"/>
    <s v="31 OBRA PÚBLICA MUNICIPAL"/>
    <m/>
    <m/>
    <m/>
    <s v="2000 MATERIALES Y SUMINISTROS"/>
    <s v="2900 HERRAMIENTAS, REFACCIONES Y ACCESORIOS MENORES"/>
    <x v="6"/>
    <n v="28000"/>
    <n v="28000"/>
    <n v="1400"/>
    <n v="0"/>
    <n v="-26600"/>
    <n v="2"/>
    <s v="29"/>
  </r>
  <r>
    <n v="416"/>
    <x v="11"/>
    <m/>
    <s v="DIRECCION DE OBRAS PUBLICAS E INFRAESTRUCTURA"/>
    <s v="12 OBRAS PÚBLICAS"/>
    <s v="221 URBANIZACION"/>
    <s v="E PRESTACIÓN DE SERVICIOS PÚBLICOS"/>
    <s v="31 OBRA PÚBLICA MUNICIPAL"/>
    <m/>
    <m/>
    <m/>
    <s v="2000 MATERIALES Y SUMINISTROS"/>
    <s v="2900 HERRAMIENTAS, REFACCIONES Y ACCESORIOS MENORES"/>
    <x v="7"/>
    <n v="1000000"/>
    <n v="1000000"/>
    <n v="100000"/>
    <n v="0"/>
    <n v="-900000"/>
    <n v="2"/>
    <s v="29"/>
  </r>
  <r>
    <n v="417"/>
    <x v="11"/>
    <m/>
    <s v="DIRECCION DE OBRAS PUBLICAS E INFRAESTRUCTURA"/>
    <s v="12 OBRAS PÚBLICAS"/>
    <s v="221 URBANIZACION"/>
    <s v="E PRESTACIÓN DE SERVICIOS PÚBLICOS"/>
    <s v="31 OBRA PÚBLICA MUNICIPAL"/>
    <m/>
    <m/>
    <m/>
    <s v="2000 MATERIALES Y SUMINISTROS"/>
    <s v="2900 HERRAMIENTAS, REFACCIONES Y ACCESORIOS MENORES"/>
    <x v="55"/>
    <n v="1579200"/>
    <n v="1579200"/>
    <n v="315840"/>
    <n v="0"/>
    <n v="-1263360"/>
    <n v="2"/>
    <s v="29"/>
  </r>
  <r>
    <n v="418"/>
    <x v="11"/>
    <m/>
    <s v="DIRECCION DE OBRAS PUBLICAS E INFRAESTRUCTURA"/>
    <s v="12 OBRAS PÚBLICAS"/>
    <s v="221 URBANIZACION"/>
    <s v="E PRESTACIÓN DE SERVICIOS PÚBLICOS"/>
    <s v="31 OBRA PÚBLICA MUNICIPAL"/>
    <m/>
    <m/>
    <m/>
    <s v="3000 SERVICIOS GENERALES"/>
    <s v="3100 SERVICIOS BASICOS"/>
    <x v="8"/>
    <n v="6100"/>
    <n v="6100"/>
    <n v="6100"/>
    <n v="0"/>
    <n v="0"/>
    <n v="3"/>
    <s v="31"/>
  </r>
  <r>
    <n v="419"/>
    <x v="11"/>
    <m/>
    <s v="DIRECCION DE OBRAS PUBLICAS E INFRAESTRUCTURA"/>
    <s v="12 OBRAS PÚBLICAS"/>
    <s v="221 URBANIZACION"/>
    <s v="E PRESTACIÓN DE SERVICIOS PÚBLICOS"/>
    <s v="31 OBRA PÚBLICA MUNICIPAL"/>
    <m/>
    <m/>
    <m/>
    <s v="3000 SERVICIOS GENERALES"/>
    <s v="3300 SERVICIOS PROFESIONALES, CIENTIFICOS, TECNICOS Y OTROS SERVICIOS"/>
    <x v="78"/>
    <n v="65400"/>
    <n v="65400"/>
    <n v="65400"/>
    <n v="0"/>
    <n v="0"/>
    <n v="3"/>
    <s v="33"/>
  </r>
  <r>
    <n v="420"/>
    <x v="11"/>
    <m/>
    <s v="DIRECCION DE OBRAS PUBLICAS E INFRAESTRUCTURA"/>
    <s v="12 OBRAS PÚBLICAS"/>
    <s v="221 URBANIZACION"/>
    <s v="E PRESTACIÓN DE SERVICIOS PÚBLICOS"/>
    <s v="31 OBRA PÚBLICA MUNICIPAL"/>
    <m/>
    <m/>
    <m/>
    <s v="3000 SERVICIOS GENERALES"/>
    <s v="3300 SERVICIOS PROFESIONALES, CIENTIFICOS, TECNICOS Y OTROS SERVICIOS"/>
    <x v="23"/>
    <n v="397500"/>
    <n v="397500"/>
    <n v="318000"/>
    <n v="0"/>
    <n v="-79500"/>
    <n v="3"/>
    <s v="33"/>
  </r>
  <r>
    <n v="421"/>
    <x v="11"/>
    <m/>
    <s v="DIRECCION DE OBRAS PUBLICAS E INFRAESTRUCTURA"/>
    <s v="12 OBRAS PÚBLICAS"/>
    <s v="221 URBANIZACION"/>
    <s v="E PRESTACIÓN DE SERVICIOS PÚBLICOS"/>
    <s v="31 OBRA PÚBLICA MUNICIPAL"/>
    <m/>
    <m/>
    <m/>
    <s v="3000 SERVICIOS GENERALES"/>
    <s v="3500 SERVICIOS DE INSTALACION, REPARACION, MANTENIMIENTO Y CONSERVACION"/>
    <x v="60"/>
    <n v="100200"/>
    <n v="100200"/>
    <n v="10020"/>
    <n v="0"/>
    <n v="-90180"/>
    <n v="3"/>
    <s v="35"/>
  </r>
  <r>
    <n v="422"/>
    <x v="11"/>
    <m/>
    <s v="DIRECCION DE OBRAS PUBLICAS E INFRAESTRUCTURA"/>
    <s v="12 OBRAS PÚBLICAS"/>
    <s v="221 URBANIZACION"/>
    <s v="E PRESTACIÓN DE SERVICIOS PÚBLICOS"/>
    <s v="31 OBRA PÚBLICA MUNICIPAL"/>
    <m/>
    <m/>
    <m/>
    <s v="3000 SERVICIOS GENERALES"/>
    <s v="3500 SERVICIOS DE INSTALACION, REPARACION, MANTENIMIENTO Y CONSERVACION"/>
    <x v="61"/>
    <n v="1000000"/>
    <n v="0"/>
    <n v="0"/>
    <n v="-1000000"/>
    <n v="-1000000"/>
    <n v="3"/>
    <s v="35"/>
  </r>
  <r>
    <n v="423"/>
    <x v="11"/>
    <m/>
    <s v="DIRECCION DE OBRAS PUBLICAS E INFRAESTRUCTURA"/>
    <s v="12 OBRAS PÚBLICAS"/>
    <s v="221 URBANIZACION"/>
    <s v="E PRESTACIÓN DE SERVICIOS PÚBLICOS"/>
    <s v="31 OBRA PÚBLICA MUNICIPAL"/>
    <m/>
    <m/>
    <m/>
    <s v="3000 SERVICIOS GENERALES"/>
    <s v="3500 SERVICIOS DE INSTALACION, REPARACION, MANTENIMIENTO Y CONSERVACION"/>
    <x v="99"/>
    <n v="5000000"/>
    <n v="5000000"/>
    <n v="1000000"/>
    <n v="0"/>
    <n v="-4000000"/>
    <n v="3"/>
    <s v="35"/>
  </r>
  <r>
    <n v="424"/>
    <x v="11"/>
    <m/>
    <s v="DIRECCION DE OBRAS PUBLICAS E INFRAESTRUCTURA"/>
    <s v="12 OBRAS PÚBLICAS"/>
    <s v="221 URBANIZACION"/>
    <s v="E PRESTACIÓN DE SERVICIOS PÚBLICOS"/>
    <s v="31 OBRA PÚBLICA MUNICIPAL"/>
    <m/>
    <m/>
    <m/>
    <s v="3000 SERVICIOS GENERALES"/>
    <s v="3700 SERVICIOS DE TRASLADO Y VIATICOS"/>
    <x v="9"/>
    <n v="176900"/>
    <n v="176900"/>
    <n v="35380"/>
    <n v="0"/>
    <n v="-141520"/>
    <n v="3"/>
    <s v="37"/>
  </r>
  <r>
    <n v="425"/>
    <x v="11"/>
    <m/>
    <s v="DIRECCION DE OBRAS PUBLICAS E INFRAESTRUCTURA"/>
    <s v="12 OBRAS PÚBLICAS"/>
    <s v="221 URBANIZACION"/>
    <s v="E PRESTACIÓN DE SERVICIOS PÚBLICOS"/>
    <s v="31 OBRA PÚBLICA MUNICIPAL"/>
    <m/>
    <m/>
    <m/>
    <s v="3000 SERVICIOS GENERALES"/>
    <s v="3700 SERVICIOS DE TRASLADO Y VIATICOS"/>
    <x v="62"/>
    <n v="59000"/>
    <n v="59000"/>
    <n v="5900"/>
    <n v="0"/>
    <n v="-53100"/>
    <n v="3"/>
    <s v="37"/>
  </r>
  <r>
    <n v="426"/>
    <x v="11"/>
    <m/>
    <s v="DIRECCION DE OBRAS PUBLICAS E INFRAESTRUCTURA"/>
    <s v="12 OBRAS PÚBLICAS"/>
    <s v="221 URBANIZACION"/>
    <s v="E PRESTACIÓN DE SERVICIOS PÚBLICOS"/>
    <s v="31 OBRA PÚBLICA MUNICIPAL"/>
    <m/>
    <m/>
    <m/>
    <s v="3000 SERVICIOS GENERALES"/>
    <s v="3700 SERVICIOS DE TRASLADO Y VIATICOS"/>
    <x v="10"/>
    <n v="38800"/>
    <n v="38800"/>
    <n v="3880"/>
    <n v="0"/>
    <n v="-34920"/>
    <n v="3"/>
    <s v="37"/>
  </r>
  <r>
    <n v="427"/>
    <x v="11"/>
    <m/>
    <s v="DIRECCION DE OBRAS PUBLICAS E INFRAESTRUCTURA"/>
    <s v="12 OBRAS PÚBLICAS"/>
    <s v="221 URBANIZACION"/>
    <s v="E PRESTACIÓN DE SERVICIOS PÚBLICOS"/>
    <s v="31 OBRA PÚBLICA MUNICIPAL"/>
    <m/>
    <m/>
    <m/>
    <s v="3000 SERVICIOS GENERALES"/>
    <s v="3700 SERVICIOS DE TRASLADO Y VIATICOS"/>
    <x v="94"/>
    <n v="112600"/>
    <n v="112600"/>
    <n v="22520"/>
    <n v="0"/>
    <n v="-90080"/>
    <n v="3"/>
    <s v="37"/>
  </r>
  <r>
    <n v="428"/>
    <x v="11"/>
    <m/>
    <s v="DIRECCION DE OBRAS PUBLICAS E INFRAESTRUCTURA"/>
    <s v="12 OBRAS PÚBLICAS"/>
    <s v="221 URBANIZACION"/>
    <s v="E PRESTACIÓN DE SERVICIOS PÚBLICOS"/>
    <s v="31 OBRA PÚBLICA MUNICIPAL"/>
    <m/>
    <m/>
    <m/>
    <s v="5000 BIENES MUEBLES, INMUEBLES E INTANGIBLES"/>
    <s v="5100 MOBILIARIO Y EQUIPO DE ADMINISTRACION"/>
    <x v="33"/>
    <n v="560000"/>
    <n v="560000"/>
    <n v="0"/>
    <n v="0"/>
    <n v="-560000"/>
    <n v="5"/>
    <s v="51"/>
  </r>
  <r>
    <n v="429"/>
    <x v="11"/>
    <m/>
    <s v="DIRECCION DE OBRAS PUBLICAS E INFRAESTRUCTURA"/>
    <s v="12 OBRAS PÚBLICAS"/>
    <s v="221 URBANIZACION"/>
    <s v="E PRESTACIÓN DE SERVICIOS PÚBLICOS"/>
    <s v="31 OBRA PÚBLICA MUNICIPAL"/>
    <m/>
    <m/>
    <m/>
    <s v="5000 BIENES MUEBLES, INMUEBLES E INTANGIBLES"/>
    <s v="5100 MOBILIARIO Y EQUIPO DE ADMINISTRACION"/>
    <x v="20"/>
    <n v="111000"/>
    <n v="111000"/>
    <n v="0"/>
    <n v="0"/>
    <n v="-111000"/>
    <n v="5"/>
    <s v="51"/>
  </r>
  <r>
    <n v="430"/>
    <x v="11"/>
    <m/>
    <s v="DIRECCION DE OBRAS PUBLICAS E INFRAESTRUCTURA"/>
    <s v="12 OBRAS PÚBLICAS"/>
    <s v="221 URBANIZACION"/>
    <s v="E PRESTACIÓN DE SERVICIOS PÚBLICOS"/>
    <s v="31 OBRA PÚBLICA MUNICIPAL"/>
    <m/>
    <m/>
    <m/>
    <s v="5000 BIENES MUEBLES, INMUEBLES E INTANGIBLES"/>
    <s v="5200 MOBILIARIO Y EQUIPO EDUCACIONAL Y RECREATIVO"/>
    <x v="30"/>
    <n v="12000"/>
    <n v="12000"/>
    <n v="12000"/>
    <n v="0"/>
    <n v="0"/>
    <n v="5"/>
    <s v="52"/>
  </r>
  <r>
    <n v="431"/>
    <x v="11"/>
    <m/>
    <s v="DIRECCION DE OBRAS PUBLICAS E INFRAESTRUCTURA"/>
    <s v="12 OBRAS PÚBLICAS"/>
    <s v="221 URBANIZACION"/>
    <s v="E PRESTACIÓN DE SERVICIOS PÚBLICOS"/>
    <s v="31 OBRA PÚBLICA MUNICIPAL"/>
    <m/>
    <m/>
    <m/>
    <s v="5000 BIENES MUEBLES, INMUEBLES E INTANGIBLES"/>
    <s v="5600 MAQUINARIA, OTROS EQUIPOS Y HERRAMIENTAS"/>
    <x v="110"/>
    <n v="127000"/>
    <n v="127000"/>
    <n v="0"/>
    <n v="0"/>
    <n v="-127000"/>
    <n v="5"/>
    <s v="56"/>
  </r>
  <r>
    <n v="432"/>
    <x v="11"/>
    <m/>
    <s v="DIRECCION DE OBRAS PUBLICAS E INFRAESTRUCTURA"/>
    <s v="12 OBRAS PÚBLICAS"/>
    <s v="221 URBANIZACION"/>
    <s v="E PRESTACIÓN DE SERVICIOS PÚBLICOS"/>
    <s v="31 OBRA PÚBLICA MUNICIPAL"/>
    <m/>
    <m/>
    <m/>
    <s v="5000 BIENES MUEBLES, INMUEBLES E INTANGIBLES"/>
    <s v="5600 MAQUINARIA, OTROS EQUIPOS Y HERRAMIENTAS"/>
    <x v="98"/>
    <n v="14800"/>
    <n v="14800"/>
    <n v="14800"/>
    <n v="0"/>
    <n v="0"/>
    <n v="5"/>
    <s v="56"/>
  </r>
  <r>
    <n v="433"/>
    <x v="11"/>
    <m/>
    <s v="DIRECCION DE OBRAS PUBLICAS E INFRAESTRUCTURA"/>
    <s v="12 OBRAS PÚBLICAS"/>
    <s v="221 URBANIZACION"/>
    <s v="E PRESTACIÓN DE SERVICIOS PÚBLICOS"/>
    <s v="31 OBRA PÚBLICA MUNICIPAL"/>
    <m/>
    <m/>
    <m/>
    <s v="5000 BIENES MUEBLES, INMUEBLES E INTANGIBLES"/>
    <s v="5600 MAQUINARIA, OTROS EQUIPOS Y HERRAMIENTAS"/>
    <x v="73"/>
    <n v="159500"/>
    <n v="159500"/>
    <n v="0"/>
    <n v="0"/>
    <n v="-159500"/>
    <n v="5"/>
    <s v="56"/>
  </r>
  <r>
    <n v="434"/>
    <x v="11"/>
    <m/>
    <s v="DIRECCION DE OBRAS PUBLICAS E INFRAESTRUCTURA"/>
    <s v="12 OBRAS PÚBLICAS"/>
    <s v="221 URBANIZACION"/>
    <s v="E PRESTACIÓN DE SERVICIOS PÚBLICOS"/>
    <s v="31 OBRA PÚBLICA MUNICIPAL"/>
    <m/>
    <m/>
    <m/>
    <s v="5000 BIENES MUEBLES, INMUEBLES E INTANGIBLES"/>
    <s v="5900 ACTIVOS INTANGIBLES"/>
    <x v="120"/>
    <n v="305100"/>
    <n v="305100"/>
    <n v="305100"/>
    <n v="0"/>
    <n v="0"/>
    <n v="5"/>
    <s v="59"/>
  </r>
  <r>
    <n v="435"/>
    <x v="11"/>
    <m/>
    <s v="DIRECCION DE OBRAS PUBLICAS E INFRAESTRUCTURA"/>
    <s v="12 OBRAS PÚBLICAS"/>
    <s v="221 URBANIZACION"/>
    <s v="E PRESTACIÓN DE SERVICIOS PÚBLICOS"/>
    <s v="31 OBRA PÚBLICA MUNICIPAL"/>
    <m/>
    <m/>
    <m/>
    <s v="6000 INVERSION PUBLICA"/>
    <s v="6100 OBRA PUBLICA EN BIENES DE DOMINIO PUBLICO"/>
    <x v="151"/>
    <n v="1002047"/>
    <n v="657008.52834038867"/>
    <n v="271194.02917342819"/>
    <n v="-345038.47165961133"/>
    <n v="-730852.97082657181"/>
    <n v="6"/>
    <s v="61"/>
  </r>
  <r>
    <n v="436"/>
    <x v="11"/>
    <m/>
    <s v="DIRECCION DE OBRAS PUBLICAS E INFRAESTRUCTURA"/>
    <s v="12 OBRAS PÚBLICAS"/>
    <s v="221 URBANIZACION"/>
    <s v="E PRESTACIÓN DE SERVICIOS PÚBLICOS"/>
    <s v="31 OBRA PÚBLICA MUNICIPAL"/>
    <m/>
    <m/>
    <m/>
    <s v="6000 INVERSION PUBLICA"/>
    <s v="6100 OBRA PUBLICA EN BIENES DE DOMINIO PUBLICO"/>
    <x v="152"/>
    <n v="222800629"/>
    <n v="146082881.71373492"/>
    <n v="60298768.701352492"/>
    <n v="-76717747.286265075"/>
    <n v="-162501860.29864752"/>
    <n v="6"/>
    <s v="61"/>
  </r>
  <r>
    <n v="437"/>
    <x v="11"/>
    <m/>
    <s v="DIRECCION DE OBRAS PUBLICAS E INFRAESTRUCTURA"/>
    <s v="12 OBRAS PÚBLICAS"/>
    <s v="221 URBANIZACION"/>
    <s v="E PRESTACIÓN DE SERVICIOS PÚBLICOS"/>
    <s v="31 OBRA PÚBLICA MUNICIPAL"/>
    <m/>
    <m/>
    <m/>
    <s v="6000 INVERSION PUBLICA"/>
    <s v="6100 OBRA PUBLICA EN BIENES DE DOMINIO PUBLICO"/>
    <x v="153"/>
    <n v="48776578"/>
    <n v="31981162.290052444"/>
    <n v="13200894.486098953"/>
    <n v="-16795415.709947556"/>
    <n v="-35575683.513901047"/>
    <n v="6"/>
    <s v="61"/>
  </r>
  <r>
    <n v="438"/>
    <x v="11"/>
    <m/>
    <s v="DIRECCION DE OBRAS PUBLICAS E INFRAESTRUCTURA"/>
    <s v="12 OBRAS PÚBLICAS"/>
    <s v="221 URBANIZACION"/>
    <s v="E PRESTACIÓN DE SERVICIOS PÚBLICOS"/>
    <s v="31 OBRA PÚBLICA MUNICIPAL"/>
    <m/>
    <m/>
    <m/>
    <s v="6000 INVERSION PUBLICA"/>
    <s v="6100 OBRA PUBLICA EN BIENES DE DOMINIO PUBLICO"/>
    <x v="113"/>
    <n v="403911803"/>
    <n v="210072979.700268"/>
    <n v="90839731.149116844"/>
    <n v="-193838823.299732"/>
    <n v="-313072071.85088313"/>
    <n v="6"/>
    <s v="61"/>
  </r>
  <r>
    <n v="439"/>
    <x v="11"/>
    <m/>
    <s v="DIRECCION DE OBRAS PUBLICAS E INFRAESTRUCTURA"/>
    <s v="12 OBRAS PÚBLICAS"/>
    <s v="221 URBANIZACION"/>
    <s v="E PRESTACIÓN DE SERVICIOS PÚBLICOS"/>
    <s v="31 OBRA PÚBLICA MUNICIPAL"/>
    <m/>
    <m/>
    <m/>
    <s v="6000 INVERSION PUBLICA"/>
    <s v="6100 OBRA PUBLICA EN BIENES DE DOMINIO PUBLICO"/>
    <x v="154"/>
    <n v="204462"/>
    <n v="134058.85923667508"/>
    <n v="55335.601616348817"/>
    <n v="-70403.140763324918"/>
    <n v="-149126.39838365119"/>
    <n v="6"/>
    <s v="61"/>
  </r>
  <r>
    <n v="440"/>
    <x v="11"/>
    <m/>
    <s v="DIRECCION DE OBRAS PUBLICAS E INFRAESTRUCTURA"/>
    <s v="12 OBRAS PÚBLICAS"/>
    <s v="221 URBANIZACION"/>
    <s v="E PRESTACIÓN DE SERVICIOS PÚBLICOS"/>
    <s v="31 OBRA PÚBLICA MUNICIPAL"/>
    <m/>
    <m/>
    <m/>
    <s v="6000 INVERSION PUBLICA"/>
    <s v="6200 OBRA PUBLICA EN BIENES PROPIOS"/>
    <x v="155"/>
    <n v="313304481"/>
    <n v="205423214.66384238"/>
    <n v="84792733.834320933"/>
    <n v="-107881266.33615762"/>
    <n v="-228511747.16567907"/>
    <n v="6"/>
    <s v="62"/>
  </r>
  <r>
    <n v="1383"/>
    <x v="11"/>
    <m/>
    <s v="DIRECCION DE PAVIMENTOS"/>
    <s v="12 OBRAS PÚBLICAS"/>
    <s v="221 URBANIZACION"/>
    <s v="E PRESTACIÓN DE SERVICIOS PÚBLICOS"/>
    <s v="31 OBRA PÚBLICA MUNICIPAL"/>
    <m/>
    <m/>
    <s v="Rehabilitación San Esteban hacia san miguel tateposco "/>
    <s v="6000 INVERSION PUBLICA"/>
    <s v="6100 OBRA PUBLICA EN BIENES DE DOMINIO PUBLICO"/>
    <x v="113"/>
    <m/>
    <n v="10000000"/>
    <n v="10000000"/>
    <m/>
    <m/>
    <n v="6"/>
    <s v="61"/>
  </r>
  <r>
    <n v="1219"/>
    <x v="12"/>
    <m/>
    <s v="MUSEO MAZ"/>
    <s v="MAZ"/>
    <s v="242 CULTURA"/>
    <s v="F PROMOCIÓN Y FOMENTO"/>
    <s v="32 MAZ ARTE ZAPOPAN"/>
    <m/>
    <m/>
    <s v="El material que se requiere es para las labores del personal administrativo. (papelería)"/>
    <s v="2000 MATERIALES Y SUMINISTROS"/>
    <s v="2100 MATERIALES DE ADMINISTRACION, EMISION DE DOCUMENTOS Y ARTICULOS OFICIALES"/>
    <x v="0"/>
    <n v="5000"/>
    <n v="5000"/>
    <n v="1000"/>
    <n v="0"/>
    <n v="-4000"/>
    <n v="2"/>
    <s v="21"/>
  </r>
  <r>
    <n v="1220"/>
    <x v="12"/>
    <m/>
    <s v="MUSEO MAZ"/>
    <s v="MAZ"/>
    <s v="242 CULTURA"/>
    <s v="F PROMOCIÓN Y FOMENTO"/>
    <s v="32 MAZ ARTE ZAPOPAN"/>
    <m/>
    <m/>
    <s v="El material que se requiere es para las labores del personal administrativo. (papelería)"/>
    <s v="2000 MATERIALES Y SUMINISTROS"/>
    <s v="2100 MATERIALES DE ADMINISTRACION, EMISION DE DOCUMENTOS Y ARTICULOS OFICIALES"/>
    <x v="0"/>
    <n v="5000"/>
    <n v="5000"/>
    <n v="1000"/>
    <n v="0"/>
    <n v="-4000"/>
    <n v="2"/>
    <s v="21"/>
  </r>
  <r>
    <n v="1221"/>
    <x v="12"/>
    <m/>
    <s v="MUSEO MAZ"/>
    <s v="MAZ"/>
    <s v="242 CULTURA"/>
    <s v="F PROMOCIÓN Y FOMENTO"/>
    <s v="32 MAZ ARTE ZAPOPAN"/>
    <m/>
    <m/>
    <s v="El material que necesita el personal de intendencia para la limpieza de las instalaciones"/>
    <s v="2000 MATERIALES Y SUMINISTROS"/>
    <s v="2100 MATERIALES DE ADMINISTRACION, EMISION DE DOCUMENTOS Y ARTICULOS OFICIALES"/>
    <x v="38"/>
    <n v="15000"/>
    <n v="15000"/>
    <n v="3000"/>
    <n v="0"/>
    <n v="-12000"/>
    <n v="2"/>
    <s v="21"/>
  </r>
  <r>
    <n v="1222"/>
    <x v="12"/>
    <m/>
    <s v="MUSEO MAZ"/>
    <s v="MAZ"/>
    <s v="242 CULTURA"/>
    <s v="F PROMOCIÓN Y FOMENTO"/>
    <s v="32 MAZ ARTE ZAPOPAN"/>
    <m/>
    <m/>
    <s v="dos viajes a la ciudad de mexico, el primero es asistir a zona maco, en el mes de febrero y el segundo es para visitar artistas, curadores o coleccionistas para las proximas exposiciones. dos viajes al extranjero, el primero es para asistir a la bienal sur, en buenos aires, argentina, y el segundo a la bienal de arte contemporaneo de lyon, francia. "/>
    <s v="3000 SERVICIOS GENERALES"/>
    <s v="3700 SERVICIOS DE TRASLADO Y VIATICOS"/>
    <x v="9"/>
    <n v="55000"/>
    <n v="55000"/>
    <n v="11000"/>
    <n v="0"/>
    <n v="-44000"/>
    <n v="3"/>
    <s v="37"/>
  </r>
  <r>
    <n v="1223"/>
    <x v="12"/>
    <m/>
    <s v="MUSEO MAZ"/>
    <s v="MAZ"/>
    <s v="242 CULTURA"/>
    <s v="F PROMOCIÓN Y FOMENTO"/>
    <s v="32 MAZ ARTE ZAPOPAN"/>
    <m/>
    <m/>
    <s v="hospedaje, alimentos y taxis "/>
    <s v="3000 SERVICIOS GENERALES"/>
    <s v="3700 SERVICIOS DE TRASLADO Y VIATICOS"/>
    <x v="10"/>
    <n v="15000"/>
    <n v="15000"/>
    <n v="3000"/>
    <n v="0"/>
    <n v="-12000"/>
    <n v="3"/>
    <s v="37"/>
  </r>
  <r>
    <n v="1224"/>
    <x v="12"/>
    <m/>
    <s v="MUSEO MAZ"/>
    <s v="MAZ"/>
    <s v="242 CULTURA"/>
    <s v="F PROMOCIÓN Y FOMENTO"/>
    <s v="32 MAZ ARTE ZAPOPAN"/>
    <m/>
    <m/>
    <s v="hospedaje, alimentos y taxis "/>
    <s v="3000 SERVICIOS GENERALES"/>
    <s v="3700 SERVICIOS DE TRASLADO Y VIATICOS"/>
    <x v="63"/>
    <n v="60000"/>
    <n v="60000"/>
    <n v="12000"/>
    <n v="0"/>
    <n v="-48000"/>
    <n v="3"/>
    <s v="37"/>
  </r>
  <r>
    <n v="1225"/>
    <x v="12"/>
    <m/>
    <s v="MUSEO MAZ"/>
    <s v="MAZ"/>
    <s v="242 CULTURA"/>
    <s v="F PROMOCIÓN Y FOMENTO"/>
    <s v="32 MAZ ARTE ZAPOPAN"/>
    <m/>
    <m/>
    <s v="(SE ANEXA DESGLOSE DE LAS EXPOSICIONES)"/>
    <s v="3000 SERVICIOS GENERALES"/>
    <s v="3800 SERVICIOS OFICIALES"/>
    <x v="156"/>
    <n v="4700000"/>
    <n v="4700000"/>
    <n v="3760000"/>
    <n v="0"/>
    <n v="-940000"/>
    <n v="3"/>
    <s v="38"/>
  </r>
  <r>
    <n v="1226"/>
    <x v="12"/>
    <m/>
    <s v="MUSEO MAZ"/>
    <s v="MAZ"/>
    <s v="242 CULTURA"/>
    <s v="F PROMOCIÓN Y FOMENTO"/>
    <s v="32 MAZ ARTE ZAPOPAN"/>
    <m/>
    <m/>
    <s v="(SE ANEXA DESGLOSE DE LAS EXPOSICIONES)"/>
    <s v="3000 SERVICIOS GENERALES"/>
    <s v="3800 SERVICIOS OFICIALES"/>
    <x v="156"/>
    <n v="300000"/>
    <n v="300000"/>
    <n v="0"/>
    <n v="0"/>
    <n v="-300000"/>
    <n v="3"/>
    <s v="38"/>
  </r>
  <r>
    <n v="1206"/>
    <x v="12"/>
    <m/>
    <s v="DIRECCION DE EDUCACION"/>
    <s v="EDUCACIÓN"/>
    <s v="251 EDUCACION BASICA"/>
    <s v="E PRESTACIÓN DE SERVICIOS PÚBLICOS"/>
    <s v="33 EDUCACIÓN ZAPOPAN"/>
    <m/>
    <m/>
    <s v="Papelería"/>
    <s v="2000 MATERIALES Y SUMINISTROS"/>
    <s v="2100 MATERIALES DE ADMINISTRACION, EMISION DE DOCUMENTOS Y ARTICULOS OFICIALES"/>
    <x v="0"/>
    <n v="50000"/>
    <n v="50000"/>
    <n v="10000"/>
    <n v="0"/>
    <n v="-40000"/>
    <n v="2"/>
    <s v="21"/>
  </r>
  <r>
    <n v="1207"/>
    <x v="12"/>
    <m/>
    <s v="DIRECCION DE EDUCACION"/>
    <s v="EDUCACIÓN"/>
    <s v="251 EDUCACION BASICA"/>
    <s v="E PRESTACIÓN DE SERVICIOS PÚBLICOS"/>
    <s v="33 EDUCACIÓN ZAPOPAN"/>
    <m/>
    <m/>
    <s v="Materiales para limpieza"/>
    <s v="2000 MATERIALES Y SUMINISTROS"/>
    <s v="2100 MATERIALES DE ADMINISTRACION, EMISION DE DOCUMENTOS Y ARTICULOS OFICIALES"/>
    <x v="38"/>
    <n v="25000"/>
    <n v="25000"/>
    <n v="5000"/>
    <n v="0"/>
    <n v="-20000"/>
    <n v="2"/>
    <s v="21"/>
  </r>
  <r>
    <n v="1208"/>
    <x v="12"/>
    <m/>
    <s v="DIRECCION DE EDUCACION"/>
    <s v="EDUCACIÓN"/>
    <s v="251 EDUCACION BASICA"/>
    <s v="E PRESTACIÓN DE SERVICIOS PÚBLICOS"/>
    <s v="33 EDUCACIÓN ZAPOPAN"/>
    <m/>
    <m/>
    <s v="Materiales didácticos talleres"/>
    <s v="2000 MATERIALES Y SUMINISTROS"/>
    <s v="2100 MATERIALES DE ADMINISTRACION, EMISION DE DOCUMENTOS Y ARTICULOS OFICIALES"/>
    <x v="39"/>
    <n v="130000"/>
    <n v="130000"/>
    <n v="26000"/>
    <n v="0"/>
    <n v="-104000"/>
    <n v="2"/>
    <s v="21"/>
  </r>
  <r>
    <n v="1209"/>
    <x v="12"/>
    <m/>
    <s v="DIRECCION DE EDUCACION"/>
    <s v="EDUCACIÓN"/>
    <s v="251 EDUCACION BASICA"/>
    <s v="E PRESTACIÓN DE SERVICIOS PÚBLICOS"/>
    <s v="33 EDUCACIÓN ZAPOPAN"/>
    <m/>
    <m/>
    <s v="Fotocopiado, elaboración de trípticos, lonas"/>
    <s v="3000 SERVICIOS GENERALES"/>
    <s v="3300 SERVICIOS PROFESIONALES, CIENTIFICOS, TECNICOS Y OTROS SERVICIOS"/>
    <x v="23"/>
    <n v="20000"/>
    <n v="20000"/>
    <n v="2000"/>
    <n v="0"/>
    <n v="-18000"/>
    <n v="3"/>
    <s v="33"/>
  </r>
  <r>
    <n v="1210"/>
    <x v="12"/>
    <m/>
    <s v="DIRECCION DE EDUCACION"/>
    <s v="EDUCACIÓN"/>
    <s v="251 EDUCACION BASICA"/>
    <s v="E PRESTACIÓN DE SERVICIOS PÚBLICOS"/>
    <s v="33 EDUCACIÓN ZAPOPAN"/>
    <m/>
    <m/>
    <s v="Presea al mérito magisterial"/>
    <s v="3000 SERVICIOS GENERALES"/>
    <s v="3800 SERVICIOS OFICIALES"/>
    <x v="22"/>
    <n v="80000"/>
    <n v="80000"/>
    <n v="80000"/>
    <n v="0"/>
    <n v="0"/>
    <n v="3"/>
    <s v="38"/>
  </r>
  <r>
    <n v="1211"/>
    <x v="12"/>
    <m/>
    <s v="DIRECCION DE EDUCACION"/>
    <s v="EDUCACIÓN"/>
    <s v="251 EDUCACION BASICA"/>
    <s v="E PRESTACIÓN DE SERVICIOS PÚBLICOS"/>
    <s v="33 EDUCACIÓN ZAPOPAN"/>
    <m/>
    <m/>
    <s v="Infraestructura, PAME "/>
    <s v="4000 TRANSFERENCIAS, ASIGNACIONES, SUBSIDIOS Y OTRAS AYUDAS"/>
    <s v="4400 AYUDAS SOCIALES"/>
    <x v="157"/>
    <n v="8000000"/>
    <n v="10000000"/>
    <n v="3200000"/>
    <n v="2000000"/>
    <n v="-4800000"/>
    <n v="4"/>
    <s v="44"/>
  </r>
  <r>
    <n v="1212"/>
    <x v="12"/>
    <m/>
    <s v="DIRECCION DE EDUCACION"/>
    <s v="EDUCACIÓN"/>
    <s v="251 EDUCACION BASICA"/>
    <s v="E PRESTACIÓN DE SERVICIOS PÚBLICOS"/>
    <s v="33 EDUCACIÓN ZAPOPAN"/>
    <m/>
    <m/>
    <s v="Banderas nacionales, tambores y cornetas para entregar a escuelas y fomentar los eventos cívicos"/>
    <s v="4000 TRANSFERENCIAS, ASIGNACIONES, SUBSIDIOS Y OTRAS AYUDAS"/>
    <s v="4400 AYUDAS SOCIALES"/>
    <x v="157"/>
    <n v="200000"/>
    <n v="200000"/>
    <n v="200000"/>
    <n v="0"/>
    <n v="0"/>
    <n v="4"/>
    <s v="44"/>
  </r>
  <r>
    <n v="1213"/>
    <x v="12"/>
    <m/>
    <s v="INSTITUTO MUNICIPAL DE ATENCION A LA JUVENTUD DE ZAPOPAN"/>
    <s v="INSTITUTO DE LA JUVENTUD"/>
    <s v="251 EDUCACION BASICA"/>
    <s v="E PRESTACIÓN DE SERVICIOS PÚBLICOS"/>
    <s v="33 EDUCACIÓN ZAPOPAN"/>
    <m/>
    <m/>
    <s v="Papelería"/>
    <s v="2000 MATERIALES Y SUMINISTROS"/>
    <s v="2100 MATERIALES DE ADMINISTRACION, EMISION DE DOCUMENTOS Y ARTICULOS OFICIALES"/>
    <x v="0"/>
    <n v="5000"/>
    <n v="5000"/>
    <n v="1000"/>
    <n v="0"/>
    <n v="-4000"/>
    <n v="2"/>
    <s v="21"/>
  </r>
  <r>
    <n v="1214"/>
    <x v="12"/>
    <m/>
    <s v="INSTITUTO MUNICIPAL DE ATENCION A LA JUVENTUD DE ZAPOPAN"/>
    <s v="INSTITUTO DE LA JUVENTUD"/>
    <s v="251 EDUCACION BASICA"/>
    <s v="E PRESTACIÓN DE SERVICIOS PÚBLICOS"/>
    <s v="33 EDUCACIÓN ZAPOPAN"/>
    <m/>
    <m/>
    <s v="Materiales para limpieza de oficinas"/>
    <s v="2000 MATERIALES Y SUMINISTROS"/>
    <s v="2100 MATERIALES DE ADMINISTRACION, EMISION DE DOCUMENTOS Y ARTICULOS OFICIALES"/>
    <x v="38"/>
    <n v="10000"/>
    <n v="10000"/>
    <n v="2000"/>
    <n v="0"/>
    <n v="-8000"/>
    <n v="2"/>
    <s v="21"/>
  </r>
  <r>
    <n v="1215"/>
    <x v="12"/>
    <m/>
    <s v="INSTITUTO MUNICIPAL DE ATENCION A LA JUVENTUD DE ZAPOPAN"/>
    <s v="INSTITUTO DE LA JUVENTUD"/>
    <s v="251 EDUCACION BASICA"/>
    <s v="E PRESTACIÓN DE SERVICIOS PÚBLICOS"/>
    <s v="33 EDUCACIÓN ZAPOPAN"/>
    <m/>
    <m/>
    <s v="Zapopan Rifa. Servicio profesional para implementación de talleres de Zapopan Rifa que deberán incluir: proceso de avanzada, 144 hrs por taller, dando un total de 6 talleres distribuidos en 3 colonias. Para cada colonia se realizará un diagnóstico participativo para selección de beneficiarios, un evento de graduación por colonia, y 10 activaciones por taller dando un total de 60 activaciones. Y un grupo formado por colonia donde se proporcionará el material didáctico necesario para la creación de colectivos. Así como material publicitario por cada taller. Asimismo, se creará el contenido audiovisual y manejo de sitios oficiales y redes sociales."/>
    <s v="3000 SERVICIOS GENERALES"/>
    <s v="3300 SERVICIOS PROFESIONALES, CIENTIFICOS, TECNICOS Y OTROS SERVICIOS"/>
    <x v="24"/>
    <n v="3518869"/>
    <n v="3518869"/>
    <n v="3518869"/>
    <n v="0"/>
    <n v="0"/>
    <n v="3"/>
    <s v="33"/>
  </r>
  <r>
    <n v="1216"/>
    <x v="12"/>
    <m/>
    <s v="INSTITUTO MUNICIPAL DE ATENCION A LA JUVENTUD DE ZAPOPAN"/>
    <s v="INSTITUTO DE LA JUVENTUD"/>
    <s v="251 EDUCACION BASICA"/>
    <s v="E PRESTACIÓN DE SERVICIOS PÚBLICOS"/>
    <s v="33 EDUCACIÓN ZAPOPAN"/>
    <m/>
    <m/>
    <s v="Zapopan Extremo Tour. Servicio intergral para generar 6 actvidades para comunidades alternativas, en conjunto con asociaciones o empresas afines al tema."/>
    <s v="3000 SERVICIOS GENERALES"/>
    <s v="3800 SERVICIOS OFICIALES"/>
    <x v="22"/>
    <n v="200000"/>
    <n v="200000"/>
    <n v="200000"/>
    <n v="0"/>
    <n v="0"/>
    <n v="3"/>
    <s v="38"/>
  </r>
  <r>
    <n v="1217"/>
    <x v="12"/>
    <m/>
    <s v="INSTITUTO MUNICIPAL DE ATENCION A LA JUVENTUD DE ZAPOPAN"/>
    <s v="INSTITUTO DE LA JUVENTUD"/>
    <s v="251 EDUCACION BASICA"/>
    <s v="E PRESTACIÓN DE SERVICIOS PÚBLICOS"/>
    <s v="33 EDUCACIÓN ZAPOPAN"/>
    <m/>
    <m/>
    <s v="Participación Juvenil. Servicio integral para 8 actividades de participación juvenil, entre ellas, evento de inicio, apoyo a proyectos de jóvenes, viajes culturales, etc."/>
    <s v="3000 SERVICIOS GENERALES"/>
    <s v="3800 SERVICIOS OFICIALES"/>
    <x v="22"/>
    <n v="363000"/>
    <n v="363000"/>
    <n v="0"/>
    <n v="0"/>
    <n v="-363000"/>
    <n v="3"/>
    <s v="38"/>
  </r>
  <r>
    <n v="1218"/>
    <x v="12"/>
    <m/>
    <s v="INSTITUTO MUNICIPAL DE ATENCION A LA JUVENTUD DE ZAPOPAN"/>
    <s v="INSTITUTO DE LA JUVENTUD"/>
    <s v="251 EDUCACION BASICA"/>
    <s v="E PRESTACIÓN DE SERVICIOS PÚBLICOS"/>
    <s v="33 EDUCACIÓN ZAPOPAN"/>
    <m/>
    <m/>
    <s v="Apoyos en especie a proyectos de impacto social que son idea e iniciativa de jóvenes"/>
    <s v="4000 TRANSFERENCIAS, ASIGNACIONES, SUBSIDIOS Y OTRAS AYUDAS"/>
    <s v="4400 AYUDAS SOCIALES"/>
    <x v="126"/>
    <n v="100000"/>
    <n v="100000"/>
    <n v="100000"/>
    <n v="0"/>
    <n v="0"/>
    <n v="4"/>
    <s v="44"/>
  </r>
  <r>
    <n v="1107"/>
    <x v="12"/>
    <m/>
    <s v="DIRECCION DE CULTURA"/>
    <s v="CULTURA"/>
    <s v="242 CULTURA"/>
    <s v="E PRESTACIÓN DE SERVICIOS PÚBLICOS"/>
    <s v="34 CULTURA PARA TODOS"/>
    <m/>
    <m/>
    <s v="Material para enseñanza en el taller de pintura"/>
    <s v="2000 MATERIALES Y SUMINISTROS"/>
    <s v="2100 MATERIALES DE ADMINISTRACION, EMISION DE DOCUMENTOS Y ARTICULOS OFICIALES"/>
    <x v="39"/>
    <n v="50000"/>
    <n v="50000"/>
    <n v="10000"/>
    <n v="0"/>
    <n v="-40000"/>
    <n v="2"/>
    <s v="21"/>
  </r>
  <r>
    <n v="1108"/>
    <x v="12"/>
    <m/>
    <s v="DIRECCION DE CULTURA"/>
    <s v="CULTURA"/>
    <s v="242 CULTURA"/>
    <s v="E PRESTACIÓN DE SERVICIOS PÚBLICOS"/>
    <s v="34 CULTURA PARA TODOS"/>
    <m/>
    <m/>
    <s v="Material para enseñanza en el PROYECTO de la compañía de danza (éste es compromiso de campaña)"/>
    <s v="2000 MATERIALES Y SUMINISTROS"/>
    <s v="2100 MATERIALES DE ADMINISTRACION, EMISION DE DOCUMENTOS Y ARTICULOS OFICIALES"/>
    <x v="39"/>
    <n v="100000"/>
    <n v="100000"/>
    <n v="20000"/>
    <n v="0"/>
    <n v="-80000"/>
    <n v="2"/>
    <s v="21"/>
  </r>
  <r>
    <n v="1109"/>
    <x v="12"/>
    <m/>
    <s v="DIRECCION DE CULTURA"/>
    <s v="CULTURA"/>
    <s v="242 CULTURA"/>
    <s v="E PRESTACIÓN DE SERVICIOS PÚBLICOS"/>
    <s v="34 CULTURA PARA TODOS"/>
    <m/>
    <m/>
    <s v="Refrigerios en los eventos culturales (conciertos, conversatorios, inauguraciones)"/>
    <s v="2000 MATERIALES Y SUMINISTROS"/>
    <s v="2200 ALIMENTOS Y UTENSILIOS"/>
    <x v="2"/>
    <n v="47520.000000000007"/>
    <n v="47520.000000000007"/>
    <n v="14256.000000000002"/>
    <n v="0"/>
    <n v="-33264.000000000007"/>
    <n v="2"/>
    <s v="22"/>
  </r>
  <r>
    <n v="1110"/>
    <x v="12"/>
    <m/>
    <s v="DIRECCION DE CULTURA"/>
    <s v="CULTURA"/>
    <s v="242 CULTURA"/>
    <s v="E PRESTACIÓN DE SERVICIOS PÚBLICOS"/>
    <s v="34 CULTURA PARA TODOS"/>
    <m/>
    <m/>
    <s v="Materiales para reparaciones menores en los edificios de Cultura"/>
    <s v="2000 MATERIALES Y SUMINISTROS"/>
    <s v="2400 MATERIALES Y ARTICULOS DE CONSTRUCCION Y DE REPARACION"/>
    <x v="42"/>
    <n v="38600"/>
    <n v="38600"/>
    <n v="3860"/>
    <n v="0"/>
    <n v="-34740"/>
    <n v="2"/>
    <s v="24"/>
  </r>
  <r>
    <n v="1111"/>
    <x v="12"/>
    <m/>
    <s v="DIRECCION DE CULTURA"/>
    <s v="CULTURA"/>
    <s v="242 CULTURA"/>
    <s v="E PRESTACIÓN DE SERVICIOS PÚBLICOS"/>
    <s v="34 CULTURA PARA TODOS"/>
    <m/>
    <m/>
    <s v="Materiales para reparaciones menores en los edificios de Cultura"/>
    <s v="2000 MATERIALES Y SUMINISTROS"/>
    <s v="2400 MATERIALES Y ARTICULOS DE CONSTRUCCION Y DE REPARACION"/>
    <x v="45"/>
    <n v="38610"/>
    <n v="38610"/>
    <n v="38610"/>
    <n v="0"/>
    <n v="0"/>
    <n v="2"/>
    <s v="24"/>
  </r>
  <r>
    <n v="1112"/>
    <x v="12"/>
    <m/>
    <s v="DIRECCION DE CULTURA"/>
    <s v="CULTURA"/>
    <s v="242 CULTURA"/>
    <s v="E PRESTACIÓN DE SERVICIOS PÚBLICOS"/>
    <s v="34 CULTURA PARA TODOS"/>
    <m/>
    <m/>
    <s v="Materiales para reparaciones menores en los edificios de Cultura"/>
    <s v="2000 MATERIALES Y SUMINISTROS"/>
    <s v="2400 MATERIALES Y ARTICULOS DE CONSTRUCCION Y DE REPARACION"/>
    <x v="3"/>
    <n v="78600"/>
    <n v="78600"/>
    <n v="7860"/>
    <n v="0"/>
    <n v="-70740"/>
    <n v="2"/>
    <s v="24"/>
  </r>
  <r>
    <n v="1113"/>
    <x v="12"/>
    <m/>
    <s v="DIRECCION DE CULTURA"/>
    <s v="CULTURA"/>
    <s v="242 CULTURA"/>
    <s v="E PRESTACIÓN DE SERVICIOS PÚBLICOS"/>
    <s v="34 CULTURA PARA TODOS"/>
    <m/>
    <m/>
    <s v="Materiales para reparaciones menores en los edificios de Cultura"/>
    <s v="2000 MATERIALES Y SUMINISTROS"/>
    <s v="2400 MATERIALES Y ARTICULOS DE CONSTRUCCION Y DE REPARACION"/>
    <x v="13"/>
    <n v="52272.000000000007"/>
    <n v="52272.000000000007"/>
    <n v="5227.2000000000007"/>
    <n v="0"/>
    <n v="-47044.800000000003"/>
    <n v="2"/>
    <s v="24"/>
  </r>
  <r>
    <n v="1114"/>
    <x v="12"/>
    <m/>
    <s v="DIRECCION DE CULTURA"/>
    <s v="CULTURA"/>
    <s v="242 CULTURA"/>
    <s v="E PRESTACIÓN DE SERVICIOS PÚBLICOS"/>
    <s v="34 CULTURA PARA TODOS"/>
    <m/>
    <m/>
    <s v="Materiales para reparaciones menores en los edificios de Cultura"/>
    <s v="2000 MATERIALES Y SUMINISTROS"/>
    <s v="2400 MATERIALES Y ARTICULOS DE CONSTRUCCION Y DE REPARACION"/>
    <x v="14"/>
    <n v="89100"/>
    <n v="89100"/>
    <n v="8910"/>
    <n v="0"/>
    <n v="-80190"/>
    <n v="2"/>
    <s v="24"/>
  </r>
  <r>
    <n v="1115"/>
    <x v="12"/>
    <m/>
    <s v="DIRECCION DE CULTURA"/>
    <s v="CULTURA"/>
    <s v="242 CULTURA"/>
    <s v="E PRESTACIÓN DE SERVICIOS PÚBLICOS"/>
    <s v="34 CULTURA PARA TODOS"/>
    <m/>
    <m/>
    <s v="Materiales para reparaciones menores en los edificios de Cultura"/>
    <s v="2000 MATERIALES Y SUMINISTROS"/>
    <s v="2500 PRODUCTOS QUIMICOS, FARMACEUTICOS Y DE LABORATORIO"/>
    <x v="49"/>
    <n v="79200"/>
    <n v="79200"/>
    <n v="7920"/>
    <n v="0"/>
    <n v="-71280"/>
    <n v="2"/>
    <s v="25"/>
  </r>
  <r>
    <n v="1116"/>
    <x v="12"/>
    <m/>
    <s v="DIRECCION DE CULTURA"/>
    <s v="CULTURA"/>
    <s v="242 CULTURA"/>
    <s v="E PRESTACIÓN DE SERVICIOS PÚBLICOS"/>
    <s v="34 CULTURA PARA TODOS"/>
    <m/>
    <m/>
    <s v="Materiales para reparaciones menores en los edificios de Cultura"/>
    <s v="2000 MATERIALES Y SUMINISTROS"/>
    <s v="2900 HERRAMIENTAS, REFACCIONES Y ACCESORIOS MENORES"/>
    <x v="54"/>
    <n v="148500"/>
    <n v="148500"/>
    <n v="14850"/>
    <n v="0"/>
    <n v="-133650"/>
    <n v="2"/>
    <s v="29"/>
  </r>
  <r>
    <n v="1117"/>
    <x v="12"/>
    <m/>
    <s v="DIRECCION DE CULTURA"/>
    <s v="CULTURA"/>
    <s v="242 CULTURA"/>
    <s v="E PRESTACIÓN DE SERVICIOS PÚBLICOS"/>
    <s v="34 CULTURA PARA TODOS"/>
    <m/>
    <m/>
    <s v="Materiales para reparaciones menores en los edificios de Cultura"/>
    <s v="2000 MATERIALES Y SUMINISTROS"/>
    <s v="2900 HERRAMIENTAS, REFACCIONES Y ACCESORIOS MENORES"/>
    <x v="4"/>
    <n v="55440.000000000007"/>
    <n v="55440.000000000007"/>
    <n v="16632"/>
    <n v="0"/>
    <n v="-38808.000000000007"/>
    <n v="2"/>
    <s v="29"/>
  </r>
  <r>
    <n v="1118"/>
    <x v="12"/>
    <m/>
    <s v="DIRECCION DE CULTURA"/>
    <s v="CULTURA"/>
    <s v="242 CULTURA"/>
    <s v="E PRESTACIÓN DE SERVICIOS PÚBLICOS"/>
    <s v="34 CULTURA PARA TODOS"/>
    <m/>
    <m/>
    <s v="Derechos y renta de partituras de obras musicales y teatrales"/>
    <s v="5000 BIENES MUEBLES, INMUEBLES E INTANGIBLES"/>
    <s v="5900 ACTIVOS INTANGIBLES"/>
    <x v="120"/>
    <n v="540000"/>
    <n v="540000"/>
    <n v="540000"/>
    <n v="0"/>
    <n v="0"/>
    <n v="5"/>
    <s v="59"/>
  </r>
  <r>
    <n v="1119"/>
    <x v="12"/>
    <m/>
    <s v="DIRECCION DE CULTURA"/>
    <s v="CULTURA"/>
    <s v="242 CULTURA"/>
    <s v="E PRESTACIÓN DE SERVICIOS PÚBLICOS"/>
    <s v="34 CULTURA PARA TODOS"/>
    <m/>
    <m/>
    <s v="Software de diseño gráfico"/>
    <s v="5000 BIENES MUEBLES, INMUEBLES E INTANGIBLES"/>
    <s v="5900 ACTIVOS INTANGIBLES"/>
    <x v="118"/>
    <n v="30000"/>
    <n v="30000"/>
    <n v="30000"/>
    <n v="0"/>
    <n v="0"/>
    <n v="5"/>
    <s v="59"/>
  </r>
  <r>
    <n v="1120"/>
    <x v="12"/>
    <m/>
    <s v="DIRECCION DE CULTURA"/>
    <s v="CULTURA"/>
    <s v="242 CULTURA"/>
    <s v="E PRESTACIÓN DE SERVICIOS PÚBLICOS"/>
    <s v="34 CULTURA PARA TODOS"/>
    <m/>
    <m/>
    <s v="Impesión de carteles, programas de mano, banners, trípticos"/>
    <s v="3000 SERVICIOS GENERALES"/>
    <s v="3300 SERVICIOS PROFESIONALES, CIENTIFICOS, TECNICOS Y OTROS SERVICIOS"/>
    <x v="23"/>
    <n v="228210"/>
    <n v="228210"/>
    <n v="22821"/>
    <n v="0"/>
    <n v="-205389"/>
    <n v="3"/>
    <s v="33"/>
  </r>
  <r>
    <n v="1121"/>
    <x v="12"/>
    <m/>
    <s v="DIRECCION DE CULTURA"/>
    <s v="CULTURA"/>
    <s v="242 CULTURA"/>
    <s v="E PRESTACIÓN DE SERVICIOS PÚBLICOS"/>
    <s v="34 CULTURA PARA TODOS"/>
    <m/>
    <m/>
    <s v="Estudios especializados (ejemplo: expediente a Unesco de la Romería)"/>
    <s v="3000 SERVICIOS GENERALES"/>
    <s v="3300 SERVICIOS PROFESIONALES, CIENTIFICOS, TECNICOS Y OTROS SERVICIOS"/>
    <x v="24"/>
    <n v="1500000"/>
    <n v="1500000"/>
    <n v="1500000"/>
    <n v="0"/>
    <n v="0"/>
    <n v="3"/>
    <s v="33"/>
  </r>
  <r>
    <n v="1122"/>
    <x v="12"/>
    <m/>
    <s v="DIRECCION DE CULTURA"/>
    <s v="CULTURA"/>
    <s v="242 CULTURA"/>
    <s v="E PRESTACIÓN DE SERVICIOS PÚBLICOS"/>
    <s v="34 CULTURA PARA TODOS"/>
    <m/>
    <m/>
    <s v="Materiales para reparaciones menores de mobiliario"/>
    <s v="3000 SERVICIOS GENERALES"/>
    <s v="3500 SERVICIOS DE INSTALACION, REPARACION, MANTENIMIENTO Y CONSERVACION"/>
    <x v="60"/>
    <n v="49500.000000000007"/>
    <n v="49500.000000000007"/>
    <n v="0"/>
    <n v="0"/>
    <n v="-49500.000000000007"/>
    <n v="3"/>
    <s v="35"/>
  </r>
  <r>
    <n v="1123"/>
    <x v="12"/>
    <m/>
    <s v="DIRECCION DE CULTURA"/>
    <s v="CULTURA"/>
    <s v="242 CULTURA"/>
    <s v="E PRESTACIÓN DE SERVICIOS PÚBLICOS"/>
    <s v="34 CULTURA PARA TODOS"/>
    <m/>
    <m/>
    <s v="Para gestiones principalmente en CDMX"/>
    <s v="3000 SERVICIOS GENERALES"/>
    <s v="3700 SERVICIOS DE TRASLADO Y VIATICOS"/>
    <x v="9"/>
    <n v="50000"/>
    <n v="50000"/>
    <n v="10000"/>
    <n v="0"/>
    <n v="-40000"/>
    <n v="3"/>
    <s v="37"/>
  </r>
  <r>
    <n v="1124"/>
    <x v="12"/>
    <m/>
    <s v="DIRECCION DE CULTURA"/>
    <s v="CULTURA"/>
    <s v="242 CULTURA"/>
    <s v="E PRESTACIÓN DE SERVICIOS PÚBLICOS"/>
    <s v="34 CULTURA PARA TODOS"/>
    <m/>
    <m/>
    <s v="Ejecución de los programas de difusión cultural _x000a_(SE ANEXA EL DESGLOSE DE LOS 16 PROGRAMAS)"/>
    <s v="3000 SERVICIOS GENERALES"/>
    <s v="3800 SERVICIOS OFICIALES"/>
    <x v="22"/>
    <n v="5029616"/>
    <n v="5029616"/>
    <n v="2011846.4000000001"/>
    <n v="0"/>
    <n v="-3017769.5999999996"/>
    <n v="3"/>
    <s v="38"/>
  </r>
  <r>
    <n v="1125"/>
    <x v="12"/>
    <m/>
    <s v="DIRECCION DE CULTURA"/>
    <s v="CULTURA"/>
    <s v="242 CULTURA"/>
    <s v="E PRESTACIÓN DE SERVICIOS PÚBLICOS"/>
    <s v="34 CULTURA PARA TODOS"/>
    <m/>
    <m/>
    <s v="Correspondientes a &quot;Actividades Artístico Culturales&quot;"/>
    <s v="3000 SERVICIOS GENERALES"/>
    <s v="3800 SERVICIOS OFICIALES"/>
    <x v="22"/>
    <n v="205000"/>
    <n v="205000"/>
    <n v="205000"/>
    <n v="0"/>
    <n v="0"/>
    <n v="3"/>
    <s v="38"/>
  </r>
  <r>
    <n v="1126"/>
    <x v="12"/>
    <m/>
    <s v="DIRECCION DE CULTURA"/>
    <s v="CULTURA"/>
    <s v="242 CULTURA"/>
    <s v="E PRESTACIÓN DE SERVICIOS PÚBLICOS"/>
    <s v="34 CULTURA PARA TODOS"/>
    <m/>
    <m/>
    <s v="Servicio de capacitación en actividades artístico-culturales en centros culturales"/>
    <s v="3000 SERVICIOS GENERALES"/>
    <s v="3800 SERVICIOS OFICIALES"/>
    <x v="22"/>
    <n v="115000"/>
    <n v="115000"/>
    <n v="115000"/>
    <n v="0"/>
    <n v="0"/>
    <n v="3"/>
    <s v="38"/>
  </r>
  <r>
    <n v="1127"/>
    <x v="12"/>
    <m/>
    <s v="DIRECCION DE CULTURA"/>
    <s v="CULTURA"/>
    <s v="242 CULTURA"/>
    <s v="E PRESTACIÓN DE SERVICIOS PÚBLICOS"/>
    <s v="34 CULTURA PARA TODOS"/>
    <m/>
    <m/>
    <s v="Servicios de formación artística en la escuela de pintura"/>
    <s v="3000 SERVICIOS GENERALES"/>
    <s v="3800 SERVICIOS OFICIALES"/>
    <x v="22"/>
    <n v="46600"/>
    <n v="46600"/>
    <n v="46600"/>
    <n v="0"/>
    <n v="0"/>
    <n v="3"/>
    <s v="38"/>
  </r>
  <r>
    <n v="1128"/>
    <x v="12"/>
    <m/>
    <s v="DIRECCION DE CULTURA"/>
    <s v="CULTURA"/>
    <s v="242 CULTURA"/>
    <s v="E PRESTACIÓN DE SERVICIOS PÚBLICOS"/>
    <s v="34 CULTURA PARA TODOS"/>
    <m/>
    <m/>
    <s v="Servicio de formación artística en escuela de música"/>
    <s v="3000 SERVICIOS GENERALES"/>
    <s v="3800 SERVICIOS OFICIALES"/>
    <x v="22"/>
    <n v="25000"/>
    <n v="25000"/>
    <n v="25000"/>
    <n v="0"/>
    <n v="0"/>
    <n v="3"/>
    <s v="38"/>
  </r>
  <r>
    <n v="1129"/>
    <x v="12"/>
    <m/>
    <s v="DIRECCION DE CULTURA"/>
    <s v="CULTURA"/>
    <s v="242 CULTURA"/>
    <s v="E PRESTACIÓN DE SERVICIOS PÚBLICOS"/>
    <s v="34 CULTURA PARA TODOS"/>
    <m/>
    <m/>
    <s v="Servicio de formación artística en escuela de música"/>
    <s v="3000 SERVICIOS GENERALES"/>
    <s v="3800 SERVICIOS OFICIALES"/>
    <x v="22"/>
    <n v="38000"/>
    <n v="38000"/>
    <n v="38000"/>
    <n v="0"/>
    <n v="0"/>
    <n v="3"/>
    <s v="38"/>
  </r>
  <r>
    <n v="1130"/>
    <x v="12"/>
    <m/>
    <s v="DIRECCION DE CULTURA"/>
    <s v="CULTURA"/>
    <s v="242 CULTURA"/>
    <s v="E PRESTACIÓN DE SERVICIOS PÚBLICOS"/>
    <s v="34 CULTURA PARA TODOS"/>
    <m/>
    <m/>
    <s v="Correspondientes a &quot;Actividades Artístico Culturales&quot;"/>
    <s v="3000 SERVICIOS GENERALES"/>
    <s v="3800 SERVICIOS OFICIALES"/>
    <x v="22"/>
    <n v="350000"/>
    <n v="350000"/>
    <n v="350000"/>
    <n v="0"/>
    <n v="0"/>
    <n v="3"/>
    <s v="38"/>
  </r>
  <r>
    <n v="1131"/>
    <x v="12"/>
    <m/>
    <s v="DIRECCION DE CULTURA"/>
    <s v="CULTURA"/>
    <s v="242 CULTURA"/>
    <s v="E PRESTACIÓN DE SERVICIOS PÚBLICOS"/>
    <s v="34 CULTURA PARA TODOS"/>
    <m/>
    <m/>
    <s v="Correspondientes a &quot;Actividades Artístico Culturales&quot;"/>
    <s v="3000 SERVICIOS GENERALES"/>
    <s v="3800 SERVICIOS OFICIALES"/>
    <x v="22"/>
    <n v="250000"/>
    <n v="250000"/>
    <n v="250000"/>
    <n v="0"/>
    <n v="0"/>
    <n v="3"/>
    <s v="38"/>
  </r>
  <r>
    <n v="1132"/>
    <x v="12"/>
    <m/>
    <s v="DIRECCION DE CULTURA"/>
    <s v="CULTURA"/>
    <s v="242 CULTURA"/>
    <s v="E PRESTACIÓN DE SERVICIOS PÚBLICOS"/>
    <s v="34 CULTURA PARA TODOS"/>
    <m/>
    <m/>
    <s v="Servicio de capacitación en actividades artístico-culturales en centros culturales"/>
    <s v="3000 SERVICIOS GENERALES"/>
    <s v="3800 SERVICIOS OFICIALES"/>
    <x v="22"/>
    <n v="140001"/>
    <n v="140001"/>
    <n v="140001"/>
    <n v="0"/>
    <n v="0"/>
    <n v="3"/>
    <s v="38"/>
  </r>
  <r>
    <n v="1133"/>
    <x v="12"/>
    <m/>
    <s v="DIRECCION DE CULTURA"/>
    <s v="CULTURA"/>
    <s v="242 CULTURA"/>
    <s v="E PRESTACIÓN DE SERVICIOS PÚBLICOS"/>
    <s v="34 CULTURA PARA TODOS"/>
    <m/>
    <m/>
    <s v="Servicio de capacitación en actividades artístico-culturales en centros culturales"/>
    <s v="3000 SERVICIOS GENERALES"/>
    <s v="3800 SERVICIOS OFICIALES"/>
    <x v="22"/>
    <n v="160000"/>
    <n v="160000"/>
    <n v="160000"/>
    <n v="0"/>
    <n v="0"/>
    <n v="3"/>
    <s v="38"/>
  </r>
  <r>
    <n v="1134"/>
    <x v="12"/>
    <m/>
    <s v="DIRECCION DE CULTURA"/>
    <s v="CULTURA"/>
    <s v="242 CULTURA"/>
    <s v="E PRESTACIÓN DE SERVICIOS PÚBLICOS"/>
    <s v="34 CULTURA PARA TODOS"/>
    <m/>
    <m/>
    <s v="Servicio de capacitación en actividades artístico-culturales en centros culturales"/>
    <s v="3000 SERVICIOS GENERALES"/>
    <s v="3800 SERVICIOS OFICIALES"/>
    <x v="22"/>
    <n v="100000"/>
    <n v="100000"/>
    <n v="100000"/>
    <n v="0"/>
    <n v="0"/>
    <n v="3"/>
    <s v="38"/>
  </r>
  <r>
    <n v="1135"/>
    <x v="12"/>
    <m/>
    <s v="DIRECCION DE CULTURA"/>
    <s v="CULTURA"/>
    <s v="242 CULTURA"/>
    <s v="E PRESTACIÓN DE SERVICIOS PÚBLICOS"/>
    <s v="34 CULTURA PARA TODOS"/>
    <m/>
    <m/>
    <s v="Correspondientes a &quot;brigadas culturales&quot;"/>
    <s v="3000 SERVICIOS GENERALES"/>
    <s v="3800 SERVICIOS OFICIALES"/>
    <x v="22"/>
    <n v="50000"/>
    <n v="50000"/>
    <n v="50000"/>
    <n v="0"/>
    <n v="0"/>
    <n v="3"/>
    <s v="38"/>
  </r>
  <r>
    <n v="1136"/>
    <x v="12"/>
    <m/>
    <s v="DIRECCION DE CULTURA"/>
    <s v="CULTURA"/>
    <s v="242 CULTURA"/>
    <s v="E PRESTACIÓN DE SERVICIOS PÚBLICOS"/>
    <s v="34 CULTURA PARA TODOS"/>
    <m/>
    <m/>
    <s v="Correspondientes a &quot;brigadas culturales&quot;"/>
    <s v="3000 SERVICIOS GENERALES"/>
    <s v="3800 SERVICIOS OFICIALES"/>
    <x v="22"/>
    <n v="60000"/>
    <n v="60000"/>
    <n v="60000"/>
    <n v="0"/>
    <n v="0"/>
    <n v="3"/>
    <s v="38"/>
  </r>
  <r>
    <n v="1137"/>
    <x v="12"/>
    <m/>
    <s v="DIRECCION DE CULTURA"/>
    <s v="CULTURA"/>
    <s v="242 CULTURA"/>
    <s v="E PRESTACIÓN DE SERVICIOS PÚBLICOS"/>
    <s v="34 CULTURA PARA TODOS"/>
    <m/>
    <m/>
    <s v="Correspondientes a &quot;brigadas culturales&quot;"/>
    <s v="3000 SERVICIOS GENERALES"/>
    <s v="3800 SERVICIOS OFICIALES"/>
    <x v="22"/>
    <n v="120000"/>
    <n v="120000"/>
    <n v="120000"/>
    <n v="0"/>
    <n v="0"/>
    <n v="3"/>
    <s v="38"/>
  </r>
  <r>
    <n v="1138"/>
    <x v="12"/>
    <m/>
    <s v="DIRECCION DE CULTURA"/>
    <s v="CULTURA"/>
    <s v="242 CULTURA"/>
    <s v="E PRESTACIÓN DE SERVICIOS PÚBLICOS"/>
    <s v="34 CULTURA PARA TODOS"/>
    <m/>
    <m/>
    <s v="Correspondientes a &quot;brigadas culturales&quot;"/>
    <s v="3000 SERVICIOS GENERALES"/>
    <s v="3800 SERVICIOS OFICIALES"/>
    <x v="22"/>
    <n v="120000"/>
    <n v="120000"/>
    <n v="120000"/>
    <n v="0"/>
    <n v="0"/>
    <n v="3"/>
    <s v="38"/>
  </r>
  <r>
    <n v="1139"/>
    <x v="12"/>
    <m/>
    <s v="DIRECCION DE CULTURA"/>
    <s v="CULTURA"/>
    <s v="242 CULTURA"/>
    <s v="E PRESTACIÓN DE SERVICIOS PÚBLICOS"/>
    <s v="34 CULTURA PARA TODOS"/>
    <m/>
    <m/>
    <s v="Correspondientes a &quot;brigadas culturales&quot;"/>
    <s v="3000 SERVICIOS GENERALES"/>
    <s v="3800 SERVICIOS OFICIALES"/>
    <x v="22"/>
    <n v="500000"/>
    <n v="500000"/>
    <n v="0"/>
    <n v="0"/>
    <n v="-500000"/>
    <n v="3"/>
    <s v="38"/>
  </r>
  <r>
    <n v="1140"/>
    <x v="12"/>
    <m/>
    <s v="DIRECCION DE CULTURA"/>
    <s v="CULTURA"/>
    <s v="242 CULTURA"/>
    <s v="E PRESTACIÓN DE SERVICIOS PÚBLICOS"/>
    <s v="34 CULTURA PARA TODOS"/>
    <m/>
    <m/>
    <s v="Fomento a la plástica y el diseño mexicano"/>
    <s v="3000 SERVICIOS GENERALES"/>
    <s v="3800 SERVICIOS OFICIALES"/>
    <x v="22"/>
    <n v="200000"/>
    <n v="200000"/>
    <n v="200000"/>
    <n v="0"/>
    <n v="0"/>
    <n v="3"/>
    <s v="38"/>
  </r>
  <r>
    <n v="1141"/>
    <x v="12"/>
    <m/>
    <s v="DIRECCION DE CULTURA"/>
    <s v="CULTURA"/>
    <s v="242 CULTURA"/>
    <s v="E PRESTACIÓN DE SERVICIOS PÚBLICOS"/>
    <s v="34 CULTURA PARA TODOS"/>
    <m/>
    <m/>
    <s v="Visionado de portafolios de artistas visuales "/>
    <s v="3000 SERVICIOS GENERALES"/>
    <s v="3800 SERVICIOS OFICIALES"/>
    <x v="22"/>
    <n v="350000"/>
    <n v="350000"/>
    <n v="350000"/>
    <n v="0"/>
    <n v="0"/>
    <n v="3"/>
    <s v="38"/>
  </r>
  <r>
    <n v="1142"/>
    <x v="12"/>
    <m/>
    <s v="DIRECCION DE CULTURA"/>
    <s v="CULTURA"/>
    <s v="242 CULTURA"/>
    <s v="E PRESTACIÓN DE SERVICIOS PÚBLICOS"/>
    <s v="34 CULTURA PARA TODOS"/>
    <m/>
    <m/>
    <s v="Sensibilización a la lectura"/>
    <s v="3000 SERVICIOS GENERALES"/>
    <s v="3800 SERVICIOS OFICIALES"/>
    <x v="22"/>
    <n v="410000"/>
    <n v="410000"/>
    <n v="0"/>
    <n v="0"/>
    <n v="-410000"/>
    <n v="3"/>
    <s v="38"/>
  </r>
  <r>
    <n v="1143"/>
    <x v="12"/>
    <m/>
    <s v="DIRECCION DE CULTURA"/>
    <s v="CULTURA"/>
    <s v="242 CULTURA"/>
    <s v="E PRESTACIÓN DE SERVICIOS PÚBLICOS"/>
    <s v="34 CULTURA PARA TODOS"/>
    <m/>
    <m/>
    <s v="Festival del libro infantil y juvenil   "/>
    <s v="3000 SERVICIOS GENERALES"/>
    <s v="3800 SERVICIOS OFICIALES"/>
    <x v="22"/>
    <n v="320000"/>
    <n v="320000"/>
    <n v="0"/>
    <n v="0"/>
    <n v="-320000"/>
    <n v="3"/>
    <s v="38"/>
  </r>
  <r>
    <n v="1144"/>
    <x v="12"/>
    <m/>
    <s v="DIRECCION DE CULTURA"/>
    <s v="CULTURA"/>
    <s v="242 CULTURA"/>
    <s v="E PRESTACIÓN DE SERVICIOS PÚBLICOS"/>
    <s v="34 CULTURA PARA TODOS"/>
    <m/>
    <m/>
    <s v="Concursos literarios "/>
    <s v="3000 SERVICIOS GENERALES"/>
    <s v="3800 SERVICIOS OFICIALES"/>
    <x v="22"/>
    <n v="300000"/>
    <n v="300000"/>
    <n v="0"/>
    <n v="0"/>
    <n v="-300000"/>
    <n v="3"/>
    <s v="38"/>
  </r>
  <r>
    <n v="1145"/>
    <x v="12"/>
    <m/>
    <s v="DIRECCION DE CULTURA"/>
    <s v="CULTURA"/>
    <s v="242 CULTURA"/>
    <s v="E PRESTACIÓN DE SERVICIOS PÚBLICOS"/>
    <s v="34 CULTURA PARA TODOS"/>
    <m/>
    <m/>
    <s v="Encuentros de escritores"/>
    <s v="3000 SERVICIOS GENERALES"/>
    <s v="3800 SERVICIOS OFICIALES"/>
    <x v="22"/>
    <n v="280000"/>
    <n v="280000"/>
    <n v="0"/>
    <n v="0"/>
    <n v="-280000"/>
    <n v="3"/>
    <s v="38"/>
  </r>
  <r>
    <n v="1146"/>
    <x v="12"/>
    <m/>
    <s v="DIRECCION DE CULTURA"/>
    <s v="CULTURA"/>
    <s v="242 CULTURA"/>
    <s v="E PRESTACIÓN DE SERVICIOS PÚBLICOS"/>
    <s v="34 CULTURA PARA TODOS"/>
    <m/>
    <m/>
    <s v="Charlas y conferencias en torno al arte, la cultura, el patrimonio y las políticas culturales"/>
    <s v="3000 SERVICIOS GENERALES"/>
    <s v="3800 SERVICIOS OFICIALES"/>
    <x v="22"/>
    <n v="400000"/>
    <n v="400000"/>
    <n v="0"/>
    <n v="0"/>
    <n v="-400000"/>
    <n v="3"/>
    <s v="38"/>
  </r>
  <r>
    <n v="1147"/>
    <x v="12"/>
    <m/>
    <s v="DIRECCION DE CULTURA"/>
    <s v="CULTURA"/>
    <s v="242 CULTURA"/>
    <s v="E PRESTACIÓN DE SERVICIOS PÚBLICOS"/>
    <s v="34 CULTURA PARA TODOS"/>
    <m/>
    <m/>
    <s v="Talleres, rutas culturales y actividades de sensibilización en torno al Patrimonio Cultural"/>
    <s v="3000 SERVICIOS GENERALES"/>
    <s v="3800 SERVICIOS OFICIALES"/>
    <x v="22"/>
    <n v="250000"/>
    <n v="250000"/>
    <n v="250000"/>
    <n v="0"/>
    <n v="0"/>
    <n v="3"/>
    <s v="38"/>
  </r>
  <r>
    <n v="1148"/>
    <x v="12"/>
    <m/>
    <s v="DIRECCION DE CULTURA"/>
    <s v="CULTURA"/>
    <s v="242 CULTURA"/>
    <s v="E PRESTACIÓN DE SERVICIOS PÚBLICOS"/>
    <s v="34 CULTURA PARA TODOS"/>
    <m/>
    <m/>
    <s v="Los niños y el Patrimonio Cultural"/>
    <s v="3000 SERVICIOS GENERALES"/>
    <s v="3800 SERVICIOS OFICIALES"/>
    <x v="22"/>
    <n v="150000"/>
    <n v="150000"/>
    <n v="150000"/>
    <n v="0"/>
    <n v="0"/>
    <n v="3"/>
    <s v="38"/>
  </r>
  <r>
    <n v="1149"/>
    <x v="12"/>
    <m/>
    <s v="DIRECCION DE CULTURA"/>
    <s v="CULTURA"/>
    <s v="242 CULTURA"/>
    <s v="E PRESTACIÓN DE SERVICIOS PÚBLICOS"/>
    <s v="34 CULTURA PARA TODOS"/>
    <m/>
    <m/>
    <s v="Cursos y talleres profesionalizantes "/>
    <s v="3000 SERVICIOS GENERALES"/>
    <s v="3800 SERVICIOS OFICIALES"/>
    <x v="22"/>
    <n v="150000"/>
    <n v="150000"/>
    <n v="150000"/>
    <n v="0"/>
    <n v="0"/>
    <n v="3"/>
    <s v="38"/>
  </r>
  <r>
    <n v="1150"/>
    <x v="12"/>
    <m/>
    <s v="DIRECCION DE CULTURA"/>
    <s v="CULTURA"/>
    <s v="242 CULTURA"/>
    <s v="E PRESTACIÓN DE SERVICIOS PÚBLICOS"/>
    <s v="34 CULTURA PARA TODOS"/>
    <m/>
    <m/>
    <s v="Declaratorias de Patrimonio Cultural"/>
    <s v="3000 SERVICIOS GENERALES"/>
    <s v="3800 SERVICIOS OFICIALES"/>
    <x v="22"/>
    <n v="360000"/>
    <n v="360000"/>
    <n v="0"/>
    <n v="0"/>
    <n v="-360000"/>
    <n v="3"/>
    <s v="38"/>
  </r>
  <r>
    <n v="1151"/>
    <x v="12"/>
    <m/>
    <s v="DIRECCION DE CULTURA"/>
    <s v="CULTURA"/>
    <s v="242 CULTURA"/>
    <s v="E PRESTACIÓN DE SERVICIOS PÚBLICOS"/>
    <s v="34 CULTURA PARA TODOS"/>
    <m/>
    <m/>
    <s v="Programa de gestión cultural comunitaria "/>
    <s v="3000 SERVICIOS GENERALES"/>
    <s v="3800 SERVICIOS OFICIALES"/>
    <x v="22"/>
    <n v="350000"/>
    <n v="350000"/>
    <n v="350000"/>
    <n v="0"/>
    <n v="0"/>
    <n v="3"/>
    <s v="38"/>
  </r>
  <r>
    <n v="1152"/>
    <x v="12"/>
    <m/>
    <s v="DIRECCION DE CULTURA"/>
    <s v="CULTURA"/>
    <s v="242 CULTURA"/>
    <s v="E PRESTACIÓN DE SERVICIOS PÚBLICOS"/>
    <s v="34 CULTURA PARA TODOS"/>
    <m/>
    <m/>
    <s v="Proyecto del Museo de Zapopan y el Maíz"/>
    <s v="3000 SERVICIOS GENERALES"/>
    <s v="3800 SERVICIOS OFICIALES"/>
    <x v="22"/>
    <n v="180000"/>
    <n v="180000"/>
    <n v="180000"/>
    <n v="0"/>
    <n v="0"/>
    <n v="3"/>
    <s v="38"/>
  </r>
  <r>
    <n v="1153"/>
    <x v="12"/>
    <m/>
    <s v="DIRECCION DE CULTURA"/>
    <s v="CULTURA"/>
    <s v="242 CULTURA"/>
    <s v="E PRESTACIÓN DE SERVICIOS PÚBLICOS"/>
    <s v="34 CULTURA PARA TODOS"/>
    <m/>
    <m/>
    <s v="18 exposiciones en total a lo largo del año, tanto en instalaciones del ayuntamiento como itinerantes en espacios públicos"/>
    <s v="3000 SERVICIOS GENERALES"/>
    <s v="3800 SERVICIOS OFICIALES"/>
    <x v="156"/>
    <n v="1600000"/>
    <n v="1600000"/>
    <n v="0"/>
    <n v="0"/>
    <n v="-1600000"/>
    <n v="3"/>
    <s v="38"/>
  </r>
  <r>
    <n v="1154"/>
    <x v="12"/>
    <m/>
    <s v="DIRECCION DE CULTURA"/>
    <s v="CULTURA"/>
    <s v="242 CULTURA"/>
    <s v="E PRESTACIÓN DE SERVICIOS PÚBLICOS"/>
    <s v="34 CULTURA PARA TODOS"/>
    <m/>
    <m/>
    <s v="Costo de trámite de REVOE"/>
    <s v="3000 SERVICIOS GENERALES"/>
    <s v="3900 OTROS SERVICIOS GENERALES"/>
    <x v="64"/>
    <n v="3000"/>
    <n v="3000"/>
    <n v="3000"/>
    <n v="0"/>
    <n v="0"/>
    <n v="3"/>
    <s v="39"/>
  </r>
  <r>
    <n v="1155"/>
    <x v="12"/>
    <m/>
    <s v="DIRECCION DE CULTURA"/>
    <s v="CULTURA"/>
    <s v="242 CULTURA"/>
    <s v="E PRESTACIÓN DE SERVICIOS PÚBLICOS"/>
    <s v="34 CULTURA PARA TODOS"/>
    <m/>
    <m/>
    <s v="Impartición de clases y becas a estudiantes, ensayos y presentación del Coro Municipal y La Orquesta Sinfónica Juvenil de Zapopan, Orquesta de Cámara"/>
    <s v="4000 TRANSFERENCIAS, ASIGNACIONES, SUBSIDIOS Y OTRAS AYUDAS"/>
    <s v="4400 AYUDAS SOCIALES"/>
    <x v="126"/>
    <n v="7324080"/>
    <n v="7324080"/>
    <n v="7324080"/>
    <n v="0"/>
    <n v="0"/>
    <n v="4"/>
    <s v="44"/>
  </r>
  <r>
    <n v="1156"/>
    <x v="12"/>
    <m/>
    <s v="DIRECCION DE CULTURA"/>
    <s v="CULTURA"/>
    <s v="242 CULTURA"/>
    <s v="E PRESTACIÓN DE SERVICIOS PÚBLICOS"/>
    <s v="34 CULTURA PARA TODOS"/>
    <m/>
    <m/>
    <s v="Adquisición de impresoras-copiadoras"/>
    <s v="5000 BIENES MUEBLES, INMUEBLES E INTANGIBLES"/>
    <s v="5100 MOBILIARIO Y EQUIPO DE ADMINISTRACION"/>
    <x v="20"/>
    <n v="80000"/>
    <n v="80000"/>
    <n v="0"/>
    <n v="0"/>
    <n v="-80000"/>
    <n v="5"/>
    <s v="51"/>
  </r>
  <r>
    <n v="1157"/>
    <x v="12"/>
    <m/>
    <s v="DIRECCION DE CULTURA"/>
    <s v="CULTURA"/>
    <s v="242 CULTURA"/>
    <s v="E PRESTACIÓN DE SERVICIOS PÚBLICOS"/>
    <s v="34 CULTURA PARA TODOS"/>
    <m/>
    <m/>
    <s v="Proyector para escuela de pintura"/>
    <s v="5000 BIENES MUEBLES, INMUEBLES E INTANGIBLES"/>
    <s v="5200 MOBILIARIO Y EQUIPO EDUCACIONAL Y RECREATIVO"/>
    <x v="108"/>
    <n v="13000"/>
    <n v="13000"/>
    <n v="13000"/>
    <n v="0"/>
    <n v="0"/>
    <n v="5"/>
    <s v="52"/>
  </r>
  <r>
    <n v="1158"/>
    <x v="12"/>
    <m/>
    <s v="DIRECCION DE CULTURA"/>
    <s v="CULTURA"/>
    <s v="242 CULTURA"/>
    <s v="E PRESTACIÓN DE SERVICIOS PÚBLICOS"/>
    <s v="34 CULTURA PARA TODOS"/>
    <m/>
    <m/>
    <s v="Proyector para escuela de danza"/>
    <s v="5000 BIENES MUEBLES, INMUEBLES E INTANGIBLES"/>
    <s v="5200 MOBILIARIO Y EQUIPO EDUCACIONAL Y RECREATIVO"/>
    <x v="108"/>
    <n v="15000"/>
    <n v="15000"/>
    <n v="15000"/>
    <n v="0"/>
    <n v="0"/>
    <n v="5"/>
    <s v="52"/>
  </r>
  <r>
    <n v="1159"/>
    <x v="12"/>
    <m/>
    <s v="DIRECCION DE CULTURA"/>
    <s v="CULTURA"/>
    <s v="242 CULTURA"/>
    <s v="E PRESTACIÓN DE SERVICIOS PÚBLICOS"/>
    <s v="34 CULTURA PARA TODOS"/>
    <m/>
    <m/>
    <s v="Para transimisión en vivo en web de los conciertos, conversatorios, conferencias"/>
    <s v="5000 BIENES MUEBLES, INMUEBLES E INTANGIBLES"/>
    <s v="5200 MOBILIARIO Y EQUIPO EDUCACIONAL Y RECREATIVO"/>
    <x v="30"/>
    <n v="138295"/>
    <n v="138295"/>
    <n v="0"/>
    <n v="0"/>
    <n v="-138295"/>
    <n v="5"/>
    <s v="52"/>
  </r>
  <r>
    <n v="1160"/>
    <x v="12"/>
    <m/>
    <s v="DIRECCION DE CULTURA"/>
    <s v="CULTURA"/>
    <s v="242 CULTURA"/>
    <s v="E PRESTACIÓN DE SERVICIOS PÚBLICOS"/>
    <s v="34 CULTURA PARA TODOS"/>
    <m/>
    <m/>
    <s v="Adquisición y renovación de instrumentos de percusión para la orquesta y escuelas"/>
    <s v="5000 BIENES MUEBLES, INMUEBLES E INTANGIBLES"/>
    <s v="5200 MOBILIARIO Y EQUIPO EDUCACIONAL Y RECREATIVO"/>
    <x v="65"/>
    <n v="1110000"/>
    <n v="1110000"/>
    <n v="0"/>
    <n v="0"/>
    <n v="-1110000"/>
    <n v="5"/>
    <s v="52"/>
  </r>
  <r>
    <n v="1161"/>
    <x v="12"/>
    <m/>
    <s v="DIRECCION DE CULTURA"/>
    <s v="CULTURA"/>
    <s v="242 CULTURA"/>
    <s v="E PRESTACIÓN DE SERVICIOS PÚBLICOS"/>
    <s v="34 CULTURA PARA TODOS"/>
    <m/>
    <m/>
    <s v="Para transimisión en vivo en web de los conciertos, conversatorios, conferencias"/>
    <s v="5000 BIENES MUEBLES, INMUEBLES E INTANGIBLES"/>
    <s v="5200 MOBILIARIO Y EQUIPO EDUCACIONAL Y RECREATIVO"/>
    <x v="65"/>
    <n v="56700"/>
    <n v="56700"/>
    <n v="0"/>
    <n v="0"/>
    <n v="-56700"/>
    <n v="5"/>
    <s v="52"/>
  </r>
  <r>
    <n v="1246"/>
    <x v="12"/>
    <m/>
    <s v="COORDINACION GENERAL DE CONSTRUCCION DE COMUNIDAD"/>
    <s v="CONSTRUCCIÓN DE LA COMUNIDAD"/>
    <s v="242 CULTURA"/>
    <s v="E PRESTACIÓN DE SERVICIOS PÚBLICOS"/>
    <s v="34 CULTURA PARA TODOS"/>
    <m/>
    <m/>
    <s v="Vamos a la feria"/>
    <s v="3000 SERVICIOS GENERALES"/>
    <s v="3800 SERVICIOS OFICIALES"/>
    <x v="22"/>
    <n v="783000"/>
    <n v="783000"/>
    <n v="783000"/>
    <n v="0"/>
    <n v="0"/>
    <n v="3"/>
    <s v="38"/>
  </r>
  <r>
    <n v="1247"/>
    <x v="12"/>
    <m/>
    <s v="COORDINACION GENERAL DE CONSTRUCCION DE COMUNIDAD"/>
    <s v="CONSTRUCCIÓN DE LA COMUNIDAD"/>
    <s v="242 CULTURA"/>
    <s v="E PRESTACIÓN DE SERVICIOS PÚBLICOS"/>
    <s v="34 CULTURA PARA TODOS"/>
    <m/>
    <m/>
    <s v="Romería"/>
    <s v="2000 MATERIALES Y SUMINISTROS"/>
    <s v="2100 MATERIALES DE ADMINISTRACION, EMISION DE DOCUMENTOS Y ARTICULOS OFICIALES"/>
    <x v="0"/>
    <n v="15000"/>
    <n v="15000"/>
    <n v="3000"/>
    <n v="0"/>
    <n v="-12000"/>
    <n v="2"/>
    <s v="21"/>
  </r>
  <r>
    <n v="1248"/>
    <x v="12"/>
    <m/>
    <s v="COORDINACION GENERAL DE CONSTRUCCION DE COMUNIDAD"/>
    <s v="CONSTRUCCIÓN DE LA COMUNIDAD"/>
    <s v="242 CULTURA"/>
    <s v="E PRESTACIÓN DE SERVICIOS PÚBLICOS"/>
    <s v="34 CULTURA PARA TODOS"/>
    <m/>
    <m/>
    <s v="Romería"/>
    <s v="2000 MATERIALES Y SUMINISTROS"/>
    <s v="2100 MATERIALES DE ADMINISTRACION, EMISION DE DOCUMENTOS Y ARTICULOS OFICIALES"/>
    <x v="11"/>
    <n v="2500"/>
    <n v="2500"/>
    <n v="750"/>
    <n v="0"/>
    <n v="-1750"/>
    <n v="2"/>
    <s v="21"/>
  </r>
  <r>
    <n v="1249"/>
    <x v="12"/>
    <m/>
    <s v="COORDINACION GENERAL DE CONSTRUCCION DE COMUNIDAD"/>
    <s v="CONSTRUCCIÓN DE LA COMUNIDAD"/>
    <s v="242 CULTURA"/>
    <s v="E PRESTACIÓN DE SERVICIOS PÚBLICOS"/>
    <s v="34 CULTURA PARA TODOS"/>
    <m/>
    <m/>
    <s v="Romería"/>
    <s v="2000 MATERIALES Y SUMINISTROS"/>
    <s v="2100 MATERIALES DE ADMINISTRACION, EMISION DE DOCUMENTOS Y ARTICULOS OFICIALES"/>
    <x v="38"/>
    <n v="275000"/>
    <n v="275000"/>
    <n v="55000"/>
    <n v="0"/>
    <n v="-220000"/>
    <n v="2"/>
    <s v="21"/>
  </r>
  <r>
    <n v="1250"/>
    <x v="12"/>
    <m/>
    <s v="COORDINACION GENERAL DE CONSTRUCCION DE COMUNIDAD"/>
    <s v="CONSTRUCCIÓN DE LA COMUNIDAD"/>
    <s v="242 CULTURA"/>
    <s v="E PRESTACIÓN DE SERVICIOS PÚBLICOS"/>
    <s v="34 CULTURA PARA TODOS"/>
    <m/>
    <m/>
    <s v="Romería"/>
    <s v="2000 MATERIALES Y SUMINISTROS"/>
    <s v="2200 ALIMENTOS Y UTENSILIOS"/>
    <x v="2"/>
    <n v="520000"/>
    <n v="520000"/>
    <n v="156000"/>
    <n v="0"/>
    <n v="-364000"/>
    <n v="2"/>
    <s v="22"/>
  </r>
  <r>
    <n v="1251"/>
    <x v="12"/>
    <m/>
    <s v="COORDINACION GENERAL DE CONSTRUCCION DE COMUNIDAD"/>
    <s v="CONSTRUCCIÓN DE LA COMUNIDAD"/>
    <s v="242 CULTURA"/>
    <s v="E PRESTACIÓN DE SERVICIOS PÚBLICOS"/>
    <s v="34 CULTURA PARA TODOS"/>
    <m/>
    <m/>
    <s v="Romería"/>
    <s v="2000 MATERIALES Y SUMINISTROS"/>
    <s v="2400 MATERIALES Y ARTICULOS DE CONSTRUCCION Y DE REPARACION"/>
    <x v="43"/>
    <n v="7000"/>
    <n v="7000"/>
    <n v="7000"/>
    <n v="0"/>
    <n v="0"/>
    <n v="2"/>
    <s v="24"/>
  </r>
  <r>
    <n v="1252"/>
    <x v="12"/>
    <m/>
    <s v="COORDINACION GENERAL DE CONSTRUCCION DE COMUNIDAD"/>
    <s v="CONSTRUCCIÓN DE LA COMUNIDAD"/>
    <s v="242 CULTURA"/>
    <s v="E PRESTACIÓN DE SERVICIOS PÚBLICOS"/>
    <s v="34 CULTURA PARA TODOS"/>
    <m/>
    <m/>
    <s v="Romería"/>
    <s v="2000 MATERIALES Y SUMINISTROS"/>
    <s v="2400 MATERIALES Y ARTICULOS DE CONSTRUCCION Y DE REPARACION"/>
    <x v="3"/>
    <n v="200000"/>
    <n v="200000"/>
    <n v="20000"/>
    <n v="0"/>
    <n v="-180000"/>
    <n v="2"/>
    <s v="24"/>
  </r>
  <r>
    <n v="1253"/>
    <x v="12"/>
    <m/>
    <s v="COORDINACION GENERAL DE CONSTRUCCION DE COMUNIDAD"/>
    <s v="CONSTRUCCIÓN DE LA COMUNIDAD"/>
    <s v="242 CULTURA"/>
    <s v="E PRESTACIÓN DE SERVICIOS PÚBLICOS"/>
    <s v="34 CULTURA PARA TODOS"/>
    <m/>
    <m/>
    <s v="Romería"/>
    <s v="2000 MATERIALES Y SUMINISTROS"/>
    <s v="2400 MATERIALES Y ARTICULOS DE CONSTRUCCION Y DE REPARACION"/>
    <x v="14"/>
    <n v="20000"/>
    <n v="20000"/>
    <n v="2000"/>
    <n v="0"/>
    <n v="-18000"/>
    <n v="2"/>
    <s v="24"/>
  </r>
  <r>
    <n v="1254"/>
    <x v="12"/>
    <m/>
    <s v="COORDINACION GENERAL DE CONSTRUCCION DE COMUNIDAD"/>
    <s v="CONSTRUCCIÓN DE LA COMUNIDAD"/>
    <s v="242 CULTURA"/>
    <s v="E PRESTACIÓN DE SERVICIOS PÚBLICOS"/>
    <s v="34 CULTURA PARA TODOS"/>
    <m/>
    <m/>
    <s v="Romería"/>
    <s v="2000 MATERIALES Y SUMINISTROS"/>
    <s v="2500 PRODUCTOS QUIMICOS, FARMACEUTICOS Y DE LABORATORIO"/>
    <x v="49"/>
    <n v="4500"/>
    <n v="4500"/>
    <n v="4500"/>
    <n v="0"/>
    <n v="0"/>
    <n v="2"/>
    <s v="25"/>
  </r>
  <r>
    <n v="1255"/>
    <x v="12"/>
    <m/>
    <s v="COORDINACION GENERAL DE CONSTRUCCION DE COMUNIDAD"/>
    <s v="CONSTRUCCIÓN DE LA COMUNIDAD"/>
    <s v="242 CULTURA"/>
    <s v="E PRESTACIÓN DE SERVICIOS PÚBLICOS"/>
    <s v="34 CULTURA PARA TODOS"/>
    <m/>
    <m/>
    <s v="Romería"/>
    <s v="2000 MATERIALES Y SUMINISTROS"/>
    <s v="2700 VESTUARIO, BLANCOS, PRENDAS DE PROTECCION Y ARTICULOS DEPORTIVOS"/>
    <x v="76"/>
    <n v="100000"/>
    <n v="100000"/>
    <n v="0"/>
    <n v="0"/>
    <n v="-100000"/>
    <n v="2"/>
    <s v="27"/>
  </r>
  <r>
    <n v="1256"/>
    <x v="12"/>
    <m/>
    <s v="COORDINACION GENERAL DE CONSTRUCCION DE COMUNIDAD"/>
    <s v="CONSTRUCCIÓN DE LA COMUNIDAD"/>
    <s v="242 CULTURA"/>
    <s v="E PRESTACIÓN DE SERVICIOS PÚBLICOS"/>
    <s v="34 CULTURA PARA TODOS"/>
    <m/>
    <m/>
    <s v="Romería"/>
    <s v="3000 SERVICIOS GENERALES"/>
    <s v="3200 SERVICIOS DE ARRENDAMIENTO"/>
    <x v="141"/>
    <n v="60000"/>
    <n v="60000"/>
    <n v="60000"/>
    <n v="0"/>
    <n v="0"/>
    <n v="3"/>
    <s v="32"/>
  </r>
  <r>
    <n v="1257"/>
    <x v="12"/>
    <m/>
    <s v="COORDINACION GENERAL DE CONSTRUCCION DE COMUNIDAD"/>
    <s v="CONSTRUCCIÓN DE LA COMUNIDAD"/>
    <s v="242 CULTURA"/>
    <s v="E PRESTACIÓN DE SERVICIOS PÚBLICOS"/>
    <s v="34 CULTURA PARA TODOS"/>
    <m/>
    <m/>
    <s v="Romería"/>
    <s v="3000 SERVICIOS GENERALES"/>
    <s v="3200 SERVICIOS DE ARRENDAMIENTO"/>
    <x v="106"/>
    <n v="20000"/>
    <n v="20000"/>
    <n v="20000"/>
    <n v="0"/>
    <n v="0"/>
    <n v="3"/>
    <s v="32"/>
  </r>
  <r>
    <n v="1258"/>
    <x v="12"/>
    <m/>
    <s v="COORDINACION GENERAL DE CONSTRUCCION DE COMUNIDAD"/>
    <s v="CONSTRUCCIÓN DE LA COMUNIDAD"/>
    <s v="242 CULTURA"/>
    <s v="E PRESTACIÓN DE SERVICIOS PÚBLICOS"/>
    <s v="34 CULTURA PARA TODOS"/>
    <m/>
    <m/>
    <s v="Romería"/>
    <s v="3000 SERVICIOS GENERALES"/>
    <s v="3200 SERVICIOS DE ARRENDAMIENTO"/>
    <x v="17"/>
    <n v="1900000"/>
    <n v="1900000"/>
    <n v="0"/>
    <n v="0"/>
    <n v="-1900000"/>
    <n v="3"/>
    <s v="32"/>
  </r>
  <r>
    <n v="1259"/>
    <x v="12"/>
    <m/>
    <s v="COORDINACION GENERAL DE CONSTRUCCION DE COMUNIDAD"/>
    <s v="CONSTRUCCIÓN DE LA COMUNIDAD"/>
    <s v="242 CULTURA"/>
    <s v="E PRESTACIÓN DE SERVICIOS PÚBLICOS"/>
    <s v="34 CULTURA PARA TODOS"/>
    <m/>
    <m/>
    <s v="Romería"/>
    <s v="3000 SERVICIOS GENERALES"/>
    <s v="3300 SERVICIOS PROFESIONALES, CIENTIFICOS, TECNICOS Y OTROS SERVICIOS"/>
    <x v="23"/>
    <n v="20000"/>
    <n v="20000"/>
    <n v="2000"/>
    <n v="0"/>
    <n v="-18000"/>
    <n v="3"/>
    <s v="33"/>
  </r>
  <r>
    <n v="1260"/>
    <x v="12"/>
    <m/>
    <s v="COORDINACION GENERAL DE CONSTRUCCION DE COMUNIDAD"/>
    <s v="CONSTRUCCIÓN DE LA COMUNIDAD"/>
    <s v="242 CULTURA"/>
    <s v="E PRESTACIÓN DE SERVICIOS PÚBLICOS"/>
    <s v="34 CULTURA PARA TODOS"/>
    <m/>
    <m/>
    <s v="Romería"/>
    <s v="3000 SERVICIOS GENERALES"/>
    <s v="3500 SERVICIOS DE INSTALACION, REPARACION, MANTENIMIENTO Y CONSERVACION"/>
    <x v="60"/>
    <n v="180000"/>
    <n v="180000"/>
    <n v="0"/>
    <n v="0"/>
    <n v="-180000"/>
    <n v="3"/>
    <s v="35"/>
  </r>
  <r>
    <n v="1261"/>
    <x v="12"/>
    <m/>
    <s v="COORDINACION GENERAL DE CONSTRUCCION DE COMUNIDAD"/>
    <s v="CONSTRUCCIÓN DE LA COMUNIDAD"/>
    <s v="242 CULTURA"/>
    <s v="E PRESTACIÓN DE SERVICIOS PÚBLICOS"/>
    <s v="34 CULTURA PARA TODOS"/>
    <m/>
    <m/>
    <s v="Romería"/>
    <s v="3000 SERVICIOS GENERALES"/>
    <s v="3800 SERVICIOS OFICIALES"/>
    <x v="22"/>
    <n v="476000"/>
    <n v="476000"/>
    <n v="476000"/>
    <n v="0"/>
    <n v="0"/>
    <n v="3"/>
    <s v="38"/>
  </r>
  <r>
    <n v="1262"/>
    <x v="12"/>
    <m/>
    <s v="COORDINACION GENERAL DE CONSTRUCCION DE COMUNIDAD"/>
    <s v="CONSTRUCCIÓN DE LA COMUNIDAD"/>
    <s v="242 CULTURA"/>
    <s v="E PRESTACIÓN DE SERVICIOS PÚBLICOS"/>
    <s v="34 CULTURA PARA TODOS"/>
    <m/>
    <m/>
    <s v="Conservación de espacios"/>
    <s v="2000 MATERIALES Y SUMINISTROS"/>
    <s v="2100 MATERIALES DE ADMINISTRACION, EMISION DE DOCUMENTOS Y ARTICULOS OFICIALES"/>
    <x v="0"/>
    <n v="20000"/>
    <n v="20000"/>
    <n v="4000"/>
    <n v="0"/>
    <n v="-16000"/>
    <n v="2"/>
    <s v="21"/>
  </r>
  <r>
    <n v="1263"/>
    <x v="12"/>
    <m/>
    <s v="COORDINACION GENERAL DE CONSTRUCCION DE COMUNIDAD"/>
    <s v="CONSTRUCCIÓN DE LA COMUNIDAD"/>
    <s v="242 CULTURA"/>
    <s v="E PRESTACIÓN DE SERVICIOS PÚBLICOS"/>
    <s v="34 CULTURA PARA TODOS"/>
    <m/>
    <m/>
    <s v="Conservación de espacios"/>
    <s v="2000 MATERIALES Y SUMINISTROS"/>
    <s v="2100 MATERIALES DE ADMINISTRACION, EMISION DE DOCUMENTOS Y ARTICULOS OFICIALES"/>
    <x v="11"/>
    <n v="10000"/>
    <n v="10000"/>
    <n v="3000"/>
    <n v="0"/>
    <n v="-7000"/>
    <n v="2"/>
    <s v="21"/>
  </r>
  <r>
    <n v="1264"/>
    <x v="12"/>
    <m/>
    <s v="COORDINACION GENERAL DE CONSTRUCCION DE COMUNIDAD"/>
    <s v="CONSTRUCCIÓN DE LA COMUNIDAD"/>
    <s v="242 CULTURA"/>
    <s v="E PRESTACIÓN DE SERVICIOS PÚBLICOS"/>
    <s v="34 CULTURA PARA TODOS"/>
    <m/>
    <m/>
    <s v="Conservación de espacios"/>
    <s v="2000 MATERIALES Y SUMINISTROS"/>
    <s v="2100 MATERIALES DE ADMINISTRACION, EMISION DE DOCUMENTOS Y ARTICULOS OFICIALES"/>
    <x v="38"/>
    <n v="26400"/>
    <n v="26400"/>
    <n v="5280"/>
    <n v="0"/>
    <n v="-21120"/>
    <n v="2"/>
    <s v="21"/>
  </r>
  <r>
    <n v="1265"/>
    <x v="12"/>
    <m/>
    <s v="COORDINACION GENERAL DE CONSTRUCCION DE COMUNIDAD"/>
    <s v="CONSTRUCCIÓN DE LA COMUNIDAD"/>
    <s v="242 CULTURA"/>
    <s v="E PRESTACIÓN DE SERVICIOS PÚBLICOS"/>
    <s v="34 CULTURA PARA TODOS"/>
    <m/>
    <m/>
    <s v="Conservación de espacios"/>
    <s v="2000 MATERIALES Y SUMINISTROS"/>
    <s v="2900 HERRAMIENTAS, REFACCIONES Y ACCESORIOS MENORES"/>
    <x v="54"/>
    <n v="8500"/>
    <n v="8500"/>
    <n v="850"/>
    <n v="0"/>
    <n v="-7650"/>
    <n v="2"/>
    <s v="29"/>
  </r>
  <r>
    <n v="1266"/>
    <x v="12"/>
    <m/>
    <s v="COORDINACION GENERAL DE CONSTRUCCION DE COMUNIDAD"/>
    <s v="CONSTRUCCIÓN DE LA COMUNIDAD"/>
    <s v="242 CULTURA"/>
    <s v="E PRESTACIÓN DE SERVICIOS PÚBLICOS"/>
    <s v="34 CULTURA PARA TODOS"/>
    <m/>
    <m/>
    <s v="Conservación de espacios"/>
    <s v="2000 MATERIALES Y SUMINISTROS"/>
    <s v="2900 HERRAMIENTAS, REFACCIONES Y ACCESORIOS MENORES"/>
    <x v="4"/>
    <n v="15000"/>
    <n v="15000"/>
    <n v="4500"/>
    <n v="0"/>
    <n v="-10500"/>
    <n v="2"/>
    <s v="29"/>
  </r>
  <r>
    <n v="1267"/>
    <x v="12"/>
    <m/>
    <s v="COORDINACION GENERAL DE CONSTRUCCION DE COMUNIDAD"/>
    <s v="CONSTRUCCIÓN DE LA COMUNIDAD"/>
    <s v="242 CULTURA"/>
    <s v="E PRESTACIÓN DE SERVICIOS PÚBLICOS"/>
    <s v="34 CULTURA PARA TODOS"/>
    <m/>
    <m/>
    <s v="Conservación de espacios"/>
    <s v="3000 SERVICIOS GENERALES"/>
    <s v="3500 SERVICIOS DE INSTALACION, REPARACION, MANTENIMIENTO Y CONSERVACION"/>
    <x v="60"/>
    <n v="20100"/>
    <n v="20100"/>
    <n v="0"/>
    <n v="0"/>
    <n v="-20100"/>
    <n v="3"/>
    <s v="35"/>
  </r>
  <r>
    <n v="1268"/>
    <x v="12"/>
    <m/>
    <s v="COORDINACION GENERAL DE CONSTRUCCION DE COMUNIDAD"/>
    <s v="CONSTRUCCIÓN DE LA COMUNIDAD"/>
    <s v="242 CULTURA"/>
    <s v="E PRESTACIÓN DE SERVICIOS PÚBLICOS"/>
    <s v="34 CULTURA PARA TODOS"/>
    <m/>
    <m/>
    <s v="Atención a grupos vunerables "/>
    <s v="3000 SERVICIOS GENERALES"/>
    <s v="3800 SERVICIOS OFICIALES"/>
    <x v="22"/>
    <n v="480000"/>
    <n v="480000"/>
    <n v="0"/>
    <n v="0"/>
    <n v="-480000"/>
    <n v="3"/>
    <s v="38"/>
  </r>
  <r>
    <n v="1269"/>
    <x v="12"/>
    <m/>
    <s v="COORDINACION GENERAL DE CONSTRUCCION DE COMUNIDAD"/>
    <s v="CONSTRUCCIÓN DE LA COMUNIDAD"/>
    <s v="242 CULTURA"/>
    <s v="E PRESTACIÓN DE SERVICIOS PÚBLICOS"/>
    <s v="34 CULTURA PARA TODOS"/>
    <m/>
    <m/>
    <s v="Fortalecimiento Institucional"/>
    <s v="5000 BIENES MUEBLES, INMUEBLES E INTANGIBLES"/>
    <s v="5100 MOBILIARIO Y EQUIPO DE ADMINISTRACION"/>
    <x v="21"/>
    <n v="200000"/>
    <n v="200000"/>
    <n v="0"/>
    <n v="0"/>
    <n v="-200000"/>
    <n v="5"/>
    <s v="51"/>
  </r>
  <r>
    <n v="1270"/>
    <x v="12"/>
    <m/>
    <s v="COORDINACION GENERAL DE CONSTRUCCION DE COMUNIDAD"/>
    <s v="CONSTRUCCIÓN DE LA COMUNIDAD"/>
    <s v="242 CULTURA"/>
    <s v="E PRESTACIÓN DE SERVICIOS PÚBLICOS"/>
    <s v="34 CULTURA PARA TODOS"/>
    <m/>
    <m/>
    <s v="Socialización de proyectos estratégicos"/>
    <s v="3000 SERVICIOS GENERALES"/>
    <s v="3800 SERVICIOS OFICIALES"/>
    <x v="22"/>
    <n v="65000"/>
    <n v="65000"/>
    <n v="65000"/>
    <n v="0"/>
    <n v="0"/>
    <n v="3"/>
    <s v="38"/>
  </r>
  <r>
    <n v="1162"/>
    <x v="12"/>
    <m/>
    <s v="DIRECCION DE DESARROLLO COMUNITARIO"/>
    <s v="DESARROLLO COMUNITARIO"/>
    <s v="271 OTROS ASUNTOS SOCIALES"/>
    <s v="S SUJETOS A REGLAS DE OPERACIÓN"/>
    <s v="35 PARTICIPACIÓN CIUDADANA"/>
    <m/>
    <m/>
    <s v="Papelería para Oficina Central y Colmenas de Miramar, Villa de Guadalupe y San Juan de Ocotán. "/>
    <s v="2000 MATERIALES Y SUMINISTROS"/>
    <s v="2100 MATERIALES DE ADMINISTRACION, EMISION DE DOCUMENTOS Y ARTICULOS OFICIALES"/>
    <x v="0"/>
    <n v="95000"/>
    <n v="95000"/>
    <n v="19000"/>
    <n v="0"/>
    <n v="-76000"/>
    <n v="2"/>
    <s v="21"/>
  </r>
  <r>
    <n v="1163"/>
    <x v="12"/>
    <m/>
    <s v="DIRECCION DE DESARROLLO COMUNITARIO"/>
    <s v="DESARROLLO COMUNITARIO"/>
    <s v="271 OTROS ASUNTOS SOCIALES"/>
    <s v="S SUJETOS A REGLAS DE OPERACIÓN"/>
    <s v="35 PARTICIPACIÓN CIUDADANA"/>
    <m/>
    <m/>
    <s v="Impresión de material gráfico para la oferta servicios, talleres y capacitaciones de las Colmenas de Miramar, Villa de Guadalupe y San Juan de Ocotán. "/>
    <s v="2000 MATERIALES Y SUMINISTROS"/>
    <s v="2100 MATERIALES DE ADMINISTRACION, EMISION DE DOCUMENTOS Y ARTICULOS OFICIALES"/>
    <x v="11"/>
    <n v="30000"/>
    <n v="30000"/>
    <n v="9000"/>
    <n v="0"/>
    <n v="-21000"/>
    <n v="2"/>
    <s v="21"/>
  </r>
  <r>
    <n v="1164"/>
    <x v="12"/>
    <m/>
    <s v="DIRECCION DE DESARROLLO COMUNITARIO"/>
    <s v="DESARROLLO COMUNITARIO"/>
    <s v="271 OTROS ASUNTOS SOCIALES"/>
    <s v="S SUJETOS A REGLAS DE OPERACIÓN"/>
    <s v="35 PARTICIPACIÓN CIUDADANA"/>
    <m/>
    <m/>
    <s v="Material de limpieza para las Colmenas de Miramar, Villa de Guadalupe y San Juan de Ocotán. "/>
    <s v="2000 MATERIALES Y SUMINISTROS"/>
    <s v="2100 MATERIALES DE ADMINISTRACION, EMISION DE DOCUMENTOS Y ARTICULOS OFICIALES"/>
    <x v="38"/>
    <n v="600000"/>
    <n v="600000"/>
    <n v="120000"/>
    <n v="0"/>
    <n v="-480000"/>
    <n v="2"/>
    <s v="21"/>
  </r>
  <r>
    <n v="1165"/>
    <x v="12"/>
    <m/>
    <s v="DIRECCION DE DESARROLLO COMUNITARIO"/>
    <s v="DESARROLLO COMUNITARIO"/>
    <s v="271 OTROS ASUNTOS SOCIALES"/>
    <s v="S SUJETOS A REGLAS DE OPERACIÓN"/>
    <s v="35 PARTICIPACIÓN CIUDADANA"/>
    <m/>
    <m/>
    <s v="Suministro designado para los talleres de las áres de Arte, Cultura, Deporte, Salud, Medio Ambiente, Tecnología y Educación para toda la población de las Colmenas de Miramar, Villa de Guadalupe y San Juan de Ocotán. "/>
    <s v="2000 MATERIALES Y SUMINISTROS"/>
    <s v="2100 MATERIALES DE ADMINISTRACION, EMISION DE DOCUMENTOS Y ARTICULOS OFICIALES"/>
    <x v="39"/>
    <n v="210000"/>
    <n v="210000"/>
    <n v="42000"/>
    <n v="0"/>
    <n v="-168000"/>
    <n v="2"/>
    <s v="21"/>
  </r>
  <r>
    <n v="1166"/>
    <x v="12"/>
    <m/>
    <s v="DIRECCION DE DESARROLLO COMUNITARIO"/>
    <s v="DESARROLLO COMUNITARIO"/>
    <s v="271 OTROS ASUNTOS SOCIALES"/>
    <s v="S SUJETOS A REGLAS DE OPERACIÓN"/>
    <s v="35 PARTICIPACIÓN CIUDADANA"/>
    <m/>
    <m/>
    <s v="Suministro designado para el equipamiento de las cocinas comunitarias de las Colmenas de Miramar, Villa de Guadalupe y San Juan de Ocotán, donde se desarrollan clases de cocina saludable, taller de pan y donde opera el programa de comedores comunitarios. "/>
    <s v="2000 MATERIALES Y SUMINISTROS"/>
    <s v="2200 ALIMENTOS Y UTENSILIOS"/>
    <x v="12"/>
    <n v="900000"/>
    <n v="900000"/>
    <n v="180000"/>
    <n v="0"/>
    <n v="-720000"/>
    <n v="2"/>
    <s v="22"/>
  </r>
  <r>
    <n v="1167"/>
    <x v="12"/>
    <m/>
    <s v="DIRECCION DE DESARROLLO COMUNITARIO"/>
    <s v="DESARROLLO COMUNITARIO"/>
    <s v="271 OTROS ASUNTOS SOCIALES"/>
    <s v="S SUJETOS A REGLAS DE OPERACIÓN"/>
    <s v="35 PARTICIPACIÓN CIUDADANA"/>
    <m/>
    <m/>
    <s v="Suministro de ventiladores para las Colmenas de Miramar, Villa de Guadalupe y San Juan de Ocotán. "/>
    <s v="2000 MATERIALES Y SUMINISTROS"/>
    <s v="2400 MATERIALES Y ARTICULOS DE CONSTRUCCION Y DE REPARACION"/>
    <x v="83"/>
    <n v="14000"/>
    <n v="14000"/>
    <n v="14000"/>
    <n v="0"/>
    <n v="0"/>
    <n v="2"/>
    <s v="24"/>
  </r>
  <r>
    <n v="1168"/>
    <x v="12"/>
    <m/>
    <s v="DIRECCION DE DESARROLLO COMUNITARIO"/>
    <s v="DESARROLLO COMUNITARIO"/>
    <s v="271 OTROS ASUNTOS SOCIALES"/>
    <s v="S SUJETOS A REGLAS DE OPERACIÓN"/>
    <s v="35 PARTICIPACIÓN CIUDADANA"/>
    <m/>
    <m/>
    <s v="Suministro de conos plásticos para las actividades de arte, cultura y deporte de las Colmenas de Miramar, Villa de Guadalupe y San Juan de Ocotán. "/>
    <s v="2000 MATERIALES Y SUMINISTROS"/>
    <s v="2500 PRODUCTOS QUIMICOS, FARMACEUTICOS Y DE LABORATORIO"/>
    <x v="49"/>
    <n v="5400"/>
    <n v="5400"/>
    <n v="5400"/>
    <n v="0"/>
    <n v="0"/>
    <n v="2"/>
    <s v="25"/>
  </r>
  <r>
    <n v="1169"/>
    <x v="12"/>
    <m/>
    <s v="DIRECCION DE DESARROLLO COMUNITARIO"/>
    <s v="DESARROLLO COMUNITARIO"/>
    <s v="271 OTROS ASUNTOS SOCIALES"/>
    <s v="S SUJETOS A REGLAS DE OPERACIÓN"/>
    <s v="35 PARTICIPACIÓN CIUDADANA"/>
    <m/>
    <m/>
    <s v="Suministro destinado a uniformes, prendas de vestir y calzado en beneficio de la comunidad que asiste y participa en los talleres, actividades y eventos de las Colmenas de Miramar, Villa de Guadalupe y San Juan de Ocotán. "/>
    <s v="2000 MATERIALES Y SUMINISTROS"/>
    <s v="2700 VESTUARIO, BLANCOS, PRENDAS DE PROTECCION Y ARTICULOS DEPORTIVOS"/>
    <x v="76"/>
    <n v="150000"/>
    <n v="150000"/>
    <n v="0"/>
    <n v="0"/>
    <n v="-150000"/>
    <n v="2"/>
    <s v="27"/>
  </r>
  <r>
    <n v="1170"/>
    <x v="12"/>
    <m/>
    <s v="DIRECCION DE DESARROLLO COMUNITARIO"/>
    <s v="DESARROLLO COMUNITARIO"/>
    <s v="271 OTROS ASUNTOS SOCIALES"/>
    <s v="S SUJETOS A REGLAS DE OPERACIÓN"/>
    <s v="35 PARTICIPACIÓN CIUDADANA"/>
    <m/>
    <m/>
    <s v="Suministro de artículos deportivos para el desarrollo de las actividades, talleres y capacitaciones que se ofertan ea toda la población de las Colmenas de Miramar, Villa de Guadalupe y San Juan de Ocotán. "/>
    <s v="2000 MATERIALES Y SUMINISTROS"/>
    <s v="2700 VESTUARIO, BLANCOS, PRENDAS DE PROTECCION Y ARTICULOS DEPORTIVOS"/>
    <x v="52"/>
    <n v="120000"/>
    <n v="120000"/>
    <n v="12000"/>
    <n v="0"/>
    <n v="-108000"/>
    <n v="2"/>
    <s v="27"/>
  </r>
  <r>
    <n v="1171"/>
    <x v="12"/>
    <m/>
    <s v="DIRECCION DE DESARROLLO COMUNITARIO"/>
    <s v="DESARROLLO COMUNITARIO"/>
    <s v="271 OTROS ASUNTOS SOCIALES"/>
    <s v="S SUJETOS A REGLAS DE OPERACIÓN"/>
    <s v="35 PARTICIPACIÓN CIUDADANA"/>
    <m/>
    <m/>
    <s v="Suministro de herramientas y artículos necesarios para la operación y desarrollo de la Red de Parques Agroecológicos de las Colmenas de Miramar, Villa de Guadalupe y San Juan de Ocotán. "/>
    <s v="2000 MATERIALES Y SUMINISTROS"/>
    <s v="2900 HERRAMIENTAS, REFACCIONES Y ACCESORIOS MENORES"/>
    <x v="54"/>
    <n v="200000"/>
    <n v="200000"/>
    <n v="20000"/>
    <n v="0"/>
    <n v="-180000"/>
    <n v="2"/>
    <s v="29"/>
  </r>
  <r>
    <n v="1172"/>
    <x v="12"/>
    <m/>
    <s v="DIRECCION DE DESARROLLO COMUNITARIO"/>
    <s v="DESARROLLO COMUNITARIO"/>
    <s v="271 OTROS ASUNTOS SOCIALES"/>
    <s v="S SUJETOS A REGLAS DE OPERACIÓN"/>
    <s v="35 PARTICIPACIÓN CIUDADANA"/>
    <m/>
    <m/>
    <s v="Suministro de dispositivos internos y externos para el mantenimiento del equipo de cómputo de los laboratorios de tecnología de las Colmenas de Miramar, Villa de Guadalupe y San Juan de Ocotan."/>
    <s v="2000 MATERIALES Y SUMINISTROS"/>
    <s v="2900 HERRAMIENTAS, REFACCIONES Y ACCESORIOS MENORES"/>
    <x v="6"/>
    <n v="50000"/>
    <n v="50000"/>
    <n v="2500"/>
    <n v="0"/>
    <n v="-47500"/>
    <n v="2"/>
    <s v="29"/>
  </r>
  <r>
    <n v="1173"/>
    <x v="12"/>
    <m/>
    <s v="DIRECCION DE DESARROLLO COMUNITARIO"/>
    <s v="DESARROLLO COMUNITARIO"/>
    <s v="271 OTROS ASUNTOS SOCIALES"/>
    <s v="S SUJETOS A REGLAS DE OPERACIÓN"/>
    <s v="35 PARTICIPACIÓN CIUDADANA"/>
    <m/>
    <m/>
    <s v="Asignación destinada a cubrir el costo de servicios de ploteo, fotocopiado y preparación de documentos, engargolado, enmicado, corte de papel, entre otros, necesarios para las talleres participativos realizados con las comunidades de las Colmenas de Miramar, Villa de Guadalupe y San Juan de Ocotán. "/>
    <s v="3000 SERVICIOS GENERALES"/>
    <s v="3300 SERVICIOS PROFESIONALES, CIENTIFICOS, TECNICOS Y OTROS SERVICIOS"/>
    <x v="23"/>
    <n v="80000"/>
    <n v="80000"/>
    <n v="8000"/>
    <n v="0"/>
    <n v="-72000"/>
    <n v="3"/>
    <s v="33"/>
  </r>
  <r>
    <n v="1174"/>
    <x v="12"/>
    <m/>
    <s v="DIRECCION DE DESARROLLO COMUNITARIO"/>
    <s v="DESARROLLO COMUNITARIO"/>
    <s v="271 OTROS ASUNTOS SOCIALES"/>
    <s v="S SUJETOS A REGLAS DE OPERACIÓN"/>
    <s v="35 PARTICIPACIÓN CIUDADANA"/>
    <m/>
    <m/>
    <s v="Asignación destinada a servicios profesionales de los diversos talleres y capacitaciones para la población general de las Colmenas de Miramar, Villa de Guadalupe y San Juan de Ocotán. "/>
    <s v="3000 SERVICIOS GENERALES"/>
    <s v="3300 SERVICIOS PROFESIONALES, CIENTIFICOS, TECNICOS Y OTROS SERVICIOS"/>
    <x v="24"/>
    <n v="500000"/>
    <n v="500000"/>
    <n v="500000"/>
    <n v="0"/>
    <n v="0"/>
    <n v="3"/>
    <s v="33"/>
  </r>
  <r>
    <n v="1175"/>
    <x v="12"/>
    <m/>
    <s v="DIRECCION DE DESARROLLO COMUNITARIO"/>
    <s v="DESARROLLO COMUNITARIO"/>
    <s v="271 OTROS ASUNTOS SOCIALES"/>
    <s v="S SUJETOS A REGLAS DE OPERACIÓN"/>
    <s v="35 PARTICIPACIÓN CIUDADANA"/>
    <m/>
    <m/>
    <s v="Proyectos colectivos, creativos y culturales e incluyen festivales comunitarios, proyectos de exposiciones de arte comuniatrias, conciertos, ferias, kermesses, festivales deportivos, ferias de cine, etc."/>
    <s v="3000 SERVICIOS GENERALES"/>
    <s v="3800 SERVICIOS OFICIALES"/>
    <x v="22"/>
    <n v="450000"/>
    <n v="450000"/>
    <n v="0"/>
    <n v="0"/>
    <n v="-450000"/>
    <n v="3"/>
    <s v="38"/>
  </r>
  <r>
    <n v="1176"/>
    <x v="12"/>
    <m/>
    <s v="DIRECCION DE DESARROLLO COMUNITARIO"/>
    <s v="DESARROLLO COMUNITARIO"/>
    <s v="271 OTROS ASUNTOS SOCIALES"/>
    <s v="S SUJETOS A REGLAS DE OPERACIÓN"/>
    <s v="35 PARTICIPACIÓN CIUDADANA"/>
    <m/>
    <m/>
    <s v="Suministro de equipo de cómputo core i7700, b250m-ds3h 16gb ram, 1 tb, sistema operativo y licencia de windows 10 oem home, monitor led 28&quot; widescreen 4k UFHD para equipar los laboratorios de tecnologías de las Colmenas de Miramar, San Juan de Ocotán y Villa de Guadalupe. "/>
    <s v="5000 BIENES MUEBLES, INMUEBLES E INTANGIBLES"/>
    <s v="5100 MOBILIARIO Y EQUIPO DE ADMINISTRACION"/>
    <x v="33"/>
    <n v="300000"/>
    <n v="300000"/>
    <n v="0"/>
    <n v="0"/>
    <n v="-300000"/>
    <n v="5"/>
    <s v="51"/>
  </r>
  <r>
    <n v="1177"/>
    <x v="12"/>
    <m/>
    <s v="DIRECCION DE DESARROLLO COMUNITARIO"/>
    <s v="DESARROLLO COMUNITARIO"/>
    <s v="271 OTROS ASUNTOS SOCIALES"/>
    <s v="S SUJETOS A REGLAS DE OPERACIÓN"/>
    <s v="35 PARTICIPACIÓN CIUDADANA"/>
    <m/>
    <m/>
    <s v="Asignación para la adquisición de impresoras multifuncionales de las Colmenas de Miramar, Villa de Guadalupe y San Juan de Ocotán. "/>
    <s v="5000 BIENES MUEBLES, INMUEBLES E INTANGIBLES"/>
    <s v="5100 MOBILIARIO Y EQUIPO DE ADMINISTRACION"/>
    <x v="20"/>
    <n v="300000"/>
    <n v="300000"/>
    <n v="0"/>
    <n v="0"/>
    <n v="-300000"/>
    <n v="5"/>
    <s v="51"/>
  </r>
  <r>
    <n v="1178"/>
    <x v="12"/>
    <m/>
    <s v="DIRECCION DE DESARROLLO COMUNITARIO"/>
    <s v="DESARROLLO COMUNITARIO"/>
    <s v="271 OTROS ASUNTOS SOCIALES"/>
    <s v="S SUJETOS A REGLAS DE OPERACIÓN"/>
    <s v="35 PARTICIPACIÓN CIUDADANA"/>
    <m/>
    <m/>
    <s v="Suministro de cámaras, videocamaras y otros equipos para equipar el laboratorio de tecnología, la mediateca y el salón de robótica, donde se desarrollarán talleres enfocados a la prevención de la violencia en jóvenes. Además de proyectores para la impartición de talleres, proyecciones y presentaciones en las Colmenas de Miramar, Villa de Guadalupe, San Juan de Ocotán y Oficina Central. "/>
    <s v="5000 BIENES MUEBLES, INMUEBLES E INTANGIBLES"/>
    <s v="5200 MOBILIARIO Y EQUIPO EDUCACIONAL Y RECREATIVO"/>
    <x v="108"/>
    <n v="210000"/>
    <n v="210000"/>
    <n v="0"/>
    <n v="0"/>
    <n v="-210000"/>
    <n v="5"/>
    <s v="52"/>
  </r>
  <r>
    <n v="1179"/>
    <x v="12"/>
    <m/>
    <s v="DIRECCION DE DESARROLLO COMUNITARIO"/>
    <s v="DESARROLLO COMUNITARIO"/>
    <s v="271 OTROS ASUNTOS SOCIALES"/>
    <s v="S SUJETOS A REGLAS DE OPERACIÓN"/>
    <s v="35 PARTICIPACIÓN CIUDADANA"/>
    <m/>
    <m/>
    <s v="Suministro de cámaras, grabadoras de voz, bafles, consola, microfonos, lámpara, tripie y accesorios necesarios para equipar el aula de audiovisuales de la Colmena de San Juan de Ocotán y la radio comunitaria de la Colmena de Villa de Guadalupe. "/>
    <s v="5000 BIENES MUEBLES, INMUEBLES E INTANGIBLES"/>
    <s v="5200 MOBILIARIO Y EQUIPO EDUCACIONAL Y RECREATIVO"/>
    <x v="30"/>
    <n v="150000"/>
    <n v="150000"/>
    <n v="0"/>
    <n v="0"/>
    <n v="-150000"/>
    <n v="5"/>
    <s v="52"/>
  </r>
  <r>
    <n v="1180"/>
    <x v="12"/>
    <m/>
    <s v="DIRECCION DE DESARROLLO COMUNITARIO"/>
    <s v="DESARROLLO COMUNITARIO"/>
    <s v="271 OTROS ASUNTOS SOCIALES"/>
    <s v="S SUJETOS A REGLAS DE OPERACIÓN"/>
    <s v="35 PARTICIPACIÓN CIUDADANA"/>
    <m/>
    <m/>
    <s v="Suministro de equipamiento médico para los consultorios médicos de las Colmenas de Miramar, San Juan de Ocotán y Villa de Guadalupe. "/>
    <s v="5000 BIENES MUEBLES, INMUEBLES E INTANGIBLES"/>
    <s v="5300 EQUIPO E INSTRUMENTAL MEDICO Y DE LABORATORIO"/>
    <x v="66"/>
    <n v="300000"/>
    <n v="300000"/>
    <n v="0"/>
    <n v="0"/>
    <n v="-300000"/>
    <n v="5"/>
    <s v="53"/>
  </r>
  <r>
    <n v="1181"/>
    <x v="12"/>
    <m/>
    <s v="DIRECCION DE DESARROLLO COMUNITARIO"/>
    <s v="DESARROLLO COMUNITARIO"/>
    <s v="271 OTROS ASUNTOS SOCIALES"/>
    <s v="S SUJETOS A REGLAS DE OPERACIÓN"/>
    <s v="35 PARTICIPACIÓN CIUDADANA"/>
    <m/>
    <m/>
    <s v="Suministro de herramientas para los talleres de oficios, carpintería, fontanería, construcción con tierra natural, baños secos, electricidad, etc., de las Colmenas de Miramar, Villa de Guadalupe y San Juan de Ocotán. "/>
    <s v="5000 BIENES MUEBLES, INMUEBLES E INTANGIBLES"/>
    <s v="5600 MAQUINARIA, OTROS EQUIPOS Y HERRAMIENTAS"/>
    <x v="73"/>
    <n v="180000"/>
    <n v="180000"/>
    <n v="0"/>
    <n v="0"/>
    <n v="-180000"/>
    <n v="5"/>
    <s v="56"/>
  </r>
  <r>
    <n v="1182"/>
    <x v="12"/>
    <m/>
    <s v="DIRECCION DE DESARROLLO COMUNITARIO"/>
    <s v="DESARROLLO COMUNITARIO"/>
    <s v="271 OTROS ASUNTOS SOCIALES"/>
    <s v="S SUJETOS A REGLAS DE OPERACIÓN"/>
    <s v="35 PARTICIPACIÓN CIUDADANA"/>
    <m/>
    <m/>
    <s v="Papelería para el uso de la Unidad de Vía Recreactiva."/>
    <s v="2000 MATERIALES Y SUMINISTROS"/>
    <s v="2100 MATERIALES DE ADMINISTRACION, EMISION DE DOCUMENTOS Y ARTICULOS OFICIALES"/>
    <x v="0"/>
    <n v="22862"/>
    <n v="22862"/>
    <n v="4572.4000000000005"/>
    <n v="0"/>
    <n v="-18289.599999999999"/>
    <n v="2"/>
    <s v="21"/>
  </r>
  <r>
    <n v="1183"/>
    <x v="12"/>
    <m/>
    <s v="DIRECCION DE DESARROLLO COMUNITARIO"/>
    <s v="DESARROLLO COMUNITARIO"/>
    <s v="271 OTROS ASUNTOS SOCIALES"/>
    <s v="S SUJETOS A REGLAS DE OPERACIÓN"/>
    <s v="35 PARTICIPACIÓN CIUDADANA"/>
    <m/>
    <m/>
    <s v="Cinta amarilla de cerramiento impresa para uso en Vía Recreactiva. "/>
    <s v="2000 MATERIALES Y SUMINISTROS"/>
    <s v="2100 MATERIALES DE ADMINISTRACION, EMISION DE DOCUMENTOS Y ARTICULOS OFICIALES"/>
    <x v="11"/>
    <n v="44653.04"/>
    <n v="44653.04"/>
    <n v="13395.912"/>
    <n v="0"/>
    <n v="-31257.128000000001"/>
    <n v="2"/>
    <s v="21"/>
  </r>
  <r>
    <n v="1184"/>
    <x v="12"/>
    <m/>
    <s v="DIRECCION DE DESARROLLO COMUNITARIO"/>
    <s v="DESARROLLO COMUNITARIO"/>
    <s v="271 OTROS ASUNTOS SOCIALES"/>
    <s v="S SUJETOS A REGLAS DE OPERACIÓN"/>
    <s v="35 PARTICIPACIÓN CIUDADANA"/>
    <m/>
    <m/>
    <s v="Asignaciones destinadas a la adquisición de material didáctico así como materiales y suministros necesarios para las funciones educativas de la Vía Recreactiva. "/>
    <s v="2000 MATERIALES Y SUMINISTROS"/>
    <s v="2100 MATERIALES DE ADMINISTRACION, EMISION DE DOCUMENTOS Y ARTICULOS OFICIALES"/>
    <x v="39"/>
    <n v="205900"/>
    <n v="205900"/>
    <n v="41180"/>
    <n v="0"/>
    <n v="-164720"/>
    <n v="2"/>
    <s v="21"/>
  </r>
  <r>
    <n v="1185"/>
    <x v="12"/>
    <m/>
    <s v="DIRECCION DE DESARROLLO COMUNITARIO"/>
    <s v="DESARROLLO COMUNITARIO"/>
    <s v="271 OTROS ASUNTOS SOCIALES"/>
    <s v="S SUJETOS A REGLAS DE OPERACIÓN"/>
    <s v="35 PARTICIPACIÓN CIUDADANA"/>
    <m/>
    <m/>
    <s v="Bebederos Caninos, platos de acero inoxidable, de 24 onzas para uso en Vía Recreactiva. "/>
    <s v="2000 MATERIALES Y SUMINISTROS"/>
    <s v="2200 ALIMENTOS Y UTENSILIOS"/>
    <x v="40"/>
    <n v="811.56000000000006"/>
    <n v="811.56000000000006"/>
    <n v="811.56000000000006"/>
    <n v="0"/>
    <n v="0"/>
    <n v="2"/>
    <s v="22"/>
  </r>
  <r>
    <n v="1186"/>
    <x v="12"/>
    <m/>
    <s v="DIRECCION DE DESARROLLO COMUNITARIO"/>
    <s v="DESARROLLO COMUNITARIO"/>
    <s v="271 OTROS ASUNTOS SOCIALES"/>
    <s v="S SUJETOS A REGLAS DE OPERACIÓN"/>
    <s v="35 PARTICIPACIÓN CIUDADANA"/>
    <m/>
    <m/>
    <s v="Extensiones de luz de uso rudo, color negro, entrada tierra de 10 m para uso en la Vía Recreactiva. "/>
    <s v="2000 MATERIALES Y SUMINISTROS"/>
    <s v="2400 MATERIALES Y ARTICULOS DE CONSTRUCCION Y DE REPARACION"/>
    <x v="3"/>
    <n v="12600"/>
    <n v="12600"/>
    <n v="1260"/>
    <n v="0"/>
    <n v="-11340"/>
    <n v="2"/>
    <s v="24"/>
  </r>
  <r>
    <n v="1187"/>
    <x v="12"/>
    <m/>
    <s v="DIRECCION DE DESARROLLO COMUNITARIO"/>
    <s v="DESARROLLO COMUNITARIO"/>
    <s v="271 OTROS ASUNTOS SOCIALES"/>
    <s v="S SUJETOS A REGLAS DE OPERACIÓN"/>
    <s v="35 PARTICIPACIÓN CIUDADANA"/>
    <m/>
    <m/>
    <s v="Pintura de aceite, terminado brillante y color naranja. 10 cubetas de 19 litros para pintar las vallas de la Vía Recreactiva. "/>
    <s v="2000 MATERIALES Y SUMINISTROS"/>
    <s v="2400 MATERIALES Y ARTICULOS DE CONSTRUCCION Y DE REPARACION"/>
    <x v="14"/>
    <n v="18000"/>
    <n v="18000"/>
    <n v="1800"/>
    <n v="0"/>
    <n v="-16200"/>
    <n v="2"/>
    <s v="24"/>
  </r>
  <r>
    <n v="1188"/>
    <x v="12"/>
    <m/>
    <s v="DIRECCION DE DESARROLLO COMUNITARIO"/>
    <s v="DESARROLLO COMUNITARIO"/>
    <s v="271 OTROS ASUNTOS SOCIALES"/>
    <s v="S SUJETOS A REGLAS DE OPERACIÓN"/>
    <s v="35 PARTICIPACIÓN CIUDADANA"/>
    <m/>
    <m/>
    <s v="Cloruro de Etilo en spray de 175ml y Solución Microdacyn esterelizante con atomizador de 240ml para uso en la Vía Recreactiva. "/>
    <s v="2000 MATERIALES Y SUMINISTROS"/>
    <s v="2500 PRODUCTOS QUIMICOS, FARMACEUTICOS Y DE LABORATORIO"/>
    <x v="46"/>
    <n v="31676"/>
    <n v="31676"/>
    <n v="31676"/>
    <n v="0"/>
    <n v="0"/>
    <n v="2"/>
    <s v="25"/>
  </r>
  <r>
    <n v="1189"/>
    <x v="12"/>
    <m/>
    <s v="DIRECCION DE DESARROLLO COMUNITARIO"/>
    <s v="DESARROLLO COMUNITARIO"/>
    <s v="271 OTROS ASUNTOS SOCIALES"/>
    <s v="S SUJETOS A REGLAS DE OPERACIÓN"/>
    <s v="35 PARTICIPACIÓN CIUDADANA"/>
    <m/>
    <m/>
    <s v="Artículos y materiales médicos para armar los kits de nutriciión y kits de glaucometro, así como baumanometro de muñeca para uso en la Vía Recreactiva.  "/>
    <s v="2000 MATERIALES Y SUMINISTROS"/>
    <s v="2500 PRODUCTOS QUIMICOS, FARMACEUTICOS Y DE LABORATORIO"/>
    <x v="47"/>
    <n v="49935"/>
    <n v="49935"/>
    <n v="4993.5"/>
    <n v="0"/>
    <n v="-44941.5"/>
    <n v="2"/>
    <s v="25"/>
  </r>
  <r>
    <n v="1190"/>
    <x v="12"/>
    <m/>
    <s v="DIRECCION DE DESARROLLO COMUNITARIO"/>
    <s v="DESARROLLO COMUNITARIO"/>
    <s v="271 OTROS ASUNTOS SOCIALES"/>
    <s v="S SUJETOS A REGLAS DE OPERACIÓN"/>
    <s v="35 PARTICIPACIÓN CIUDADANA"/>
    <m/>
    <m/>
    <s v="Uniformes para el personal operativo de la Vía Recreactiva. "/>
    <s v="2000 MATERIALES Y SUMINISTROS"/>
    <s v="2700 VESTUARIO, BLANCOS, PRENDAS DE PROTECCION Y ARTICULOS DEPORTIVOS"/>
    <x v="76"/>
    <n v="153084"/>
    <n v="153084"/>
    <n v="0"/>
    <n v="0"/>
    <n v="-153084"/>
    <n v="2"/>
    <s v="27"/>
  </r>
  <r>
    <n v="1191"/>
    <x v="12"/>
    <m/>
    <s v="DIRECCION DE DESARROLLO COMUNITARIO"/>
    <s v="DESARROLLO COMUNITARIO"/>
    <s v="271 OTROS ASUNTOS SOCIALES"/>
    <s v="S SUJETOS A REGLAS DE OPERACIÓN"/>
    <s v="35 PARTICIPACIÓN CIUDADANA"/>
    <m/>
    <m/>
    <s v="Cascos, trajes impermeables,  chalecos para tráfico reflejante, botas de seguridad y guantes de seguridad para protección del personal de la Vía Recreactiva. "/>
    <s v="2000 MATERIALES Y SUMINISTROS"/>
    <s v="2700 VESTUARIO, BLANCOS, PRENDAS DE PROTECCION Y ARTICULOS DEPORTIVOS"/>
    <x v="51"/>
    <n v="292380"/>
    <n v="292380"/>
    <n v="58476"/>
    <n v="0"/>
    <n v="-233904"/>
    <n v="2"/>
    <s v="27"/>
  </r>
  <r>
    <n v="1192"/>
    <x v="12"/>
    <m/>
    <s v="DIRECCION DE DESARROLLO COMUNITARIO"/>
    <s v="DESARROLLO COMUNITARIO"/>
    <s v="271 OTROS ASUNTOS SOCIALES"/>
    <s v="S SUJETOS A REGLAS DE OPERACIÓN"/>
    <s v="35 PARTICIPACIÓN CIUDADANA"/>
    <m/>
    <m/>
    <s v="Artículos destinados a las actividades deportivas de la Vía Recreactiva. "/>
    <s v="2000 MATERIALES Y SUMINISTROS"/>
    <s v="2700 VESTUARIO, BLANCOS, PRENDAS DE PROTECCION Y ARTICULOS DEPORTIVOS"/>
    <x v="52"/>
    <n v="284000"/>
    <n v="284000"/>
    <n v="28400"/>
    <n v="0"/>
    <n v="-255600"/>
    <n v="2"/>
    <s v="27"/>
  </r>
  <r>
    <n v="1193"/>
    <x v="12"/>
    <m/>
    <s v="DIRECCION DE DESARROLLO COMUNITARIO"/>
    <s v="DESARROLLO COMUNITARIO"/>
    <s v="271 OTROS ASUNTOS SOCIALES"/>
    <s v="S SUJETOS A REGLAS DE OPERACIÓN"/>
    <s v="35 PARTICIPACIÓN CIUDADANA"/>
    <m/>
    <m/>
    <s v="Herramientas para equipar la Vía Recreactiva, tales como, sogas, cintas, lámparas señalizadoras, señalamientos de cerramiento, bombas de aire y conos de tráfico. "/>
    <s v="2000 MATERIALES Y SUMINISTROS"/>
    <s v="2900 HERRAMIENTAS, REFACCIONES Y ACCESORIOS MENORES"/>
    <x v="54"/>
    <n v="1503300"/>
    <n v="1503300"/>
    <n v="150330"/>
    <n v="0"/>
    <n v="-1352970"/>
    <n v="2"/>
    <s v="29"/>
  </r>
  <r>
    <n v="1194"/>
    <x v="12"/>
    <m/>
    <s v="DIRECCION DE DESARROLLO COMUNITARIO"/>
    <s v="DESARROLLO COMUNITARIO"/>
    <s v="271 OTROS ASUNTOS SOCIALES"/>
    <s v="S SUJETOS A REGLAS DE OPERACIÓN"/>
    <s v="35 PARTICIPACIÓN CIUDADANA"/>
    <m/>
    <m/>
    <s v="Refacciones para las bicicletas de la Vía Recreactiva."/>
    <s v="2000 MATERIALES Y SUMINISTROS"/>
    <s v="2900 HERRAMIENTAS, REFACCIONES Y ACCESORIOS MENORES"/>
    <x v="7"/>
    <n v="65820"/>
    <n v="65820"/>
    <n v="6582"/>
    <n v="0"/>
    <n v="-59238"/>
    <n v="2"/>
    <s v="29"/>
  </r>
  <r>
    <n v="1195"/>
    <x v="12"/>
    <m/>
    <s v="DIRECCION DE DESARROLLO COMUNITARIO"/>
    <s v="DESARROLLO COMUNITARIO"/>
    <s v="271 OTROS ASUNTOS SOCIALES"/>
    <s v="S SUJETOS A REGLAS DE OPERACIÓN"/>
    <s v="35 PARTICIPACIÓN CIUDADANA"/>
    <m/>
    <m/>
    <s v="Lonas, faldones, block de formatos foliado, cartillas y demás material de impresión para las jornadas de la Vía Recreactiva."/>
    <s v="3000 SERVICIOS GENERALES"/>
    <s v="3300 SERVICIOS PROFESIONALES, CIENTIFICOS, TECNICOS Y OTROS SERVICIOS"/>
    <x v="23"/>
    <n v="128200"/>
    <n v="128200"/>
    <n v="12820"/>
    <n v="0"/>
    <n v="-115380"/>
    <n v="3"/>
    <s v="33"/>
  </r>
  <r>
    <n v="1196"/>
    <x v="12"/>
    <m/>
    <s v="DIRECCION DE DESARROLLO COMUNITARIO"/>
    <s v="DESARROLLO COMUNITARIO"/>
    <s v="271 OTROS ASUNTOS SOCIALES"/>
    <s v="S SUJETOS A REGLAS DE OPERACIÓN"/>
    <s v="35 PARTICIPACIÓN CIUDADANA"/>
    <m/>
    <m/>
    <s v="Servicio integral de animación de la Vía Recreactiva."/>
    <s v="3000 SERVICIOS GENERALES"/>
    <s v="3800 SERVICIOS OFICIALES"/>
    <x v="22"/>
    <n v="797627.5"/>
    <n v="797627.5"/>
    <n v="319051"/>
    <n v="0"/>
    <n v="-478576.5"/>
    <n v="3"/>
    <s v="38"/>
  </r>
  <r>
    <n v="1197"/>
    <x v="12"/>
    <m/>
    <s v="DIRECCION DE DESARROLLO COMUNITARIO"/>
    <s v="DESARROLLO COMUNITARIO"/>
    <s v="271 OTROS ASUNTOS SOCIALES"/>
    <s v="S SUJETOS A REGLAS DE OPERACIÓN"/>
    <s v="35 PARTICIPACIÓN CIUDADANA"/>
    <m/>
    <m/>
    <s v="Dron, 24 núcleos de alto rendimiento, alcance 7 km (4.3 millas), 5 sensores visuales y una cámara DJI de 4K , apoyada por un estabilizador en tres ejes y control remoto para monitoreo en Vía Recreactiva. "/>
    <s v="5000 BIENES MUEBLES, INMUEBLES E INTANGIBLES"/>
    <s v="5100 MOBILIARIO Y EQUIPO DE ADMINISTRACION"/>
    <x v="33"/>
    <n v="30000"/>
    <n v="30000"/>
    <n v="0"/>
    <n v="0"/>
    <n v="-30000"/>
    <n v="5"/>
    <s v="51"/>
  </r>
  <r>
    <n v="1198"/>
    <x v="12"/>
    <m/>
    <s v="DIRECCION DE DESARROLLO COMUNITARIO"/>
    <s v="DESARROLLO COMUNITARIO"/>
    <s v="271 OTROS ASUNTOS SOCIALES"/>
    <s v="S SUJETOS A REGLAS DE OPERACIÓN"/>
    <s v="35 PARTICIPACIÓN CIUDADANA"/>
    <m/>
    <m/>
    <s v="Radios con cargadores y vallas de contención tubular de acero, calibre 16&quot; 1 1/4, con patas fijas,sin ganchos de medidas 2.40 x 1.10 m, para uso en Vía Recreactiva. "/>
    <s v="5000 BIENES MUEBLES, INMUEBLES E INTANGIBLES"/>
    <s v="5100 MOBILIARIO Y EQUIPO DE ADMINISTRACION"/>
    <x v="20"/>
    <n v="1290000"/>
    <n v="1290000"/>
    <n v="0"/>
    <n v="0"/>
    <n v="-1290000"/>
    <n v="5"/>
    <s v="51"/>
  </r>
  <r>
    <n v="1199"/>
    <x v="12"/>
    <m/>
    <s v="DIRECCION DE DESARROLLO COMUNITARIO"/>
    <s v="DESARROLLO COMUNITARIO"/>
    <s v="271 OTROS ASUNTOS SOCIALES"/>
    <s v="S SUJETOS A REGLAS DE OPERACIÓN"/>
    <s v="35 PARTICIPACIÓN CIUDADANA"/>
    <m/>
    <m/>
    <s v="Kit de microfocnos inalambricos con diadema y megáfono de hombro, tipo patrullero, de 25 watts, recargable, con amplificador portátil,, bocina, sirena, y micrófono tipo patrullero y alcace de hasta 1 km."/>
    <s v="5000 BIENES MUEBLES, INMUEBLES E INTANGIBLES"/>
    <s v="5200 MOBILIARIO Y EQUIPO EDUCACIONAL Y RECREATIVO"/>
    <x v="108"/>
    <n v="22510"/>
    <n v="22510"/>
    <n v="0"/>
    <n v="0"/>
    <n v="-22510"/>
    <n v="5"/>
    <s v="52"/>
  </r>
  <r>
    <n v="1200"/>
    <x v="12"/>
    <m/>
    <s v="DIRECCION DE DESARROLLO COMUNITARIO"/>
    <s v="DESARROLLO COMUNITARIO"/>
    <s v="271 OTROS ASUNTOS SOCIALES"/>
    <s v="S SUJETOS A REGLAS DE OPERACIÓN"/>
    <s v="35 PARTICIPACIÓN CIUDADANA"/>
    <m/>
    <m/>
    <s v="Mobiliario educativo y recreativo, como tarimas, brincolines, kit de juegos gigantes, bocinas, pasto sintético, toldo tipo arabe, tablones, sillas plegables, mesas para picnic, etc., para uso en Vía Recreactiva. "/>
    <s v="5000 BIENES MUEBLES, INMUEBLES E INTANGIBLES"/>
    <s v="5200 MOBILIARIO Y EQUIPO EDUCACIONAL Y RECREATIVO"/>
    <x v="65"/>
    <n v="701070"/>
    <n v="701070"/>
    <n v="0"/>
    <n v="0"/>
    <n v="-701070"/>
    <n v="5"/>
    <s v="52"/>
  </r>
  <r>
    <n v="1201"/>
    <x v="12"/>
    <m/>
    <s v="DIRECCION DE DESARROLLO COMUNITARIO"/>
    <s v="DESARROLLO COMUNITARIO"/>
    <s v="271 OTROS ASUNTOS SOCIALES"/>
    <s v="S SUJETOS A REGLAS DE OPERACIÓN"/>
    <s v="35 PARTICIPACIÓN CIUDADANA"/>
    <m/>
    <m/>
    <s v="Remolques y oficina móvil para la operación y gestión de la Vía Recreactiva. Cinco remolques cama baja, de 16 pies de largo por 2.10 mts de ancho, fabricado con piso de lámina troquelada, jalón para bola de 2&quot;pulgadas, cadenas de seguridad, gato de elevación, luces reglamnetarias según SCT, 2 ejes y cuatro llantas R-15,  con rin de 5 birlos, capacidad de carga de 3,000 kg, salpicaderos, puerta trasera abatible, pintura general en un tono color negro, laterales de lámina lisa a 40 cm de altura, estructurado en PTR. Tres remolques con tubulares para Bicicletas,  de  cama baja, de16 pies de largo por 2.10 mts de ancho, fabricado con piso de lámina troquelada, jalón para bola de 2&quot;pulgadas, cadenas de seguridad, gato de elevación, luces reglamnetarias según SCT, 2 ejes y cuatro llantas R-15,  con rin de 5 birlos, capacidad de carga de 3,000 kg, salpicaderos, puerta trasera abatible, pintura general en un tono color negro, laterales de lámina lisa a 40 cm de altura, estructurado en PTR. Una oficina móvil."/>
    <s v="5000 BIENES MUEBLES, INMUEBLES E INTANGIBLES"/>
    <s v="5400 VEHICULOS Y EQUIPO DE TRANSPORTE"/>
    <x v="109"/>
    <n v="536000"/>
    <n v="536000"/>
    <n v="0"/>
    <n v="0"/>
    <n v="-536000"/>
    <n v="5"/>
    <s v="54"/>
  </r>
  <r>
    <n v="1202"/>
    <x v="12"/>
    <m/>
    <s v="DIRECCION DE DESARROLLO COMUNITARIO"/>
    <s v="DESARROLLO COMUNITARIO"/>
    <s v="271 OTROS ASUNTOS SOCIALES"/>
    <s v="S SUJETOS A REGLAS DE OPERACIÓN"/>
    <s v="35 PARTICIPACIÓN CIUDADANA"/>
    <m/>
    <m/>
    <s v="Bicicletas urbanas y bicicletas de montaña para préstamo a los usuarios de la Vía Recreactiva. "/>
    <s v="5000 BIENES MUEBLES, INMUEBLES E INTANGIBLES"/>
    <s v="5400 VEHICULOS Y EQUIPO DE TRANSPORTE"/>
    <x v="67"/>
    <n v="665000"/>
    <n v="665000"/>
    <n v="0"/>
    <n v="0"/>
    <n v="-665000"/>
    <n v="5"/>
    <s v="54"/>
  </r>
  <r>
    <n v="1203"/>
    <x v="12"/>
    <m/>
    <s v="DIRECCION DE DESARROLLO COMUNITARIO"/>
    <s v="DESARROLLO COMUNITARIO"/>
    <s v="271 OTROS ASUNTOS SOCIALES"/>
    <s v="S SUJETOS A REGLAS DE OPERACIÓN"/>
    <s v="35 PARTICIPACIÓN CIUDADANA"/>
    <m/>
    <m/>
    <s v="Planta de luz con llantas, generador monofásico de 3500 w con motor de 6.5 hp, encendido manual y electrónico, sensor de aceite, corriente 110/220v continuo 3000 watts para uso en la Vía Recreactiva. "/>
    <s v="5000 BIENES MUEBLES, INMUEBLES E INTANGIBLES"/>
    <s v="5600 MAQUINARIA, OTROS EQUIPOS Y HERRAMIENTAS"/>
    <x v="98"/>
    <n v="15000"/>
    <n v="15000"/>
    <n v="15000"/>
    <n v="0"/>
    <n v="0"/>
    <n v="5"/>
    <s v="56"/>
  </r>
  <r>
    <n v="1204"/>
    <x v="12"/>
    <m/>
    <s v="DIRECCION DE DESARROLLO COMUNITARIO"/>
    <s v="DESARROLLO COMUNITARIO"/>
    <s v="271 OTROS ASUNTOS SOCIALES"/>
    <s v="S SUJETOS A REGLAS DE OPERACIÓN"/>
    <s v="35 PARTICIPACIÓN CIUDADANA"/>
    <m/>
    <m/>
    <s v="Herramientas para dar mantenimiento a los artículos de la Vía Recreactiva, tales como, compresor de aire, paquete soldador, esmeriladora, cortadora de metal, pistola para pintar, bola de arrastre, kit de herramientas para bicicletas y Mini torreta ambar preventiva de LED cuarta generación. "/>
    <s v="5000 BIENES MUEBLES, INMUEBLES E INTANGIBLES"/>
    <s v="5600 MAQUINARIA, OTROS EQUIPOS Y HERRAMIENTAS"/>
    <x v="73"/>
    <n v="71471.899999999994"/>
    <n v="71471.899999999994"/>
    <n v="0"/>
    <n v="0"/>
    <n v="-71471.899999999994"/>
    <n v="5"/>
    <s v="56"/>
  </r>
  <r>
    <n v="1205"/>
    <x v="12"/>
    <m/>
    <s v="DIRECCION DE DESARROLLO COMUNITARIO"/>
    <s v="DESARROLLO COMUNITARIO"/>
    <s v="271 OTROS ASUNTOS SOCIALES"/>
    <s v="S SUJETOS A REGLAS DE OPERACIÓN"/>
    <s v="35 PARTICIPACIÓN CIUDADANA"/>
    <m/>
    <m/>
    <s v="Software grabadora de radiocomunicaciones para uso en Vía Recreactiva. "/>
    <s v="5000 BIENES MUEBLES, INMUEBLES E INTANGIBLES"/>
    <s v="5900 ACTIVOS INTANGIBLES"/>
    <x v="118"/>
    <n v="2400"/>
    <n v="2400"/>
    <n v="2400"/>
    <n v="0"/>
    <n v="0"/>
    <n v="5"/>
    <s v="59"/>
  </r>
  <r>
    <n v="1227"/>
    <x v="12"/>
    <m/>
    <s v="DIRECCION DE PARTICIPACION CIUDADANA"/>
    <s v="PARTICIPACIÓN CIUDADANA"/>
    <s v="271 OTROS ASUNTOS SOCIALES"/>
    <s v="S SUJETOS A REGLAS DE OPERACIÓN"/>
    <s v="35 PARTICIPACIÓN CIUDADANA"/>
    <m/>
    <m/>
    <s v="Papelería para la operación de la Dirección"/>
    <s v="2000 MATERIALES Y SUMINISTROS"/>
    <s v="2100 MATERIALES DE ADMINISTRACION, EMISION DE DOCUMENTOS Y ARTICULOS OFICIALES"/>
    <x v="0"/>
    <n v="301821.51"/>
    <n v="301821.51"/>
    <n v="60364.302000000003"/>
    <n v="0"/>
    <n v="-241457.20800000001"/>
    <n v="2"/>
    <s v="21"/>
  </r>
  <r>
    <n v="1228"/>
    <x v="12"/>
    <m/>
    <s v="DIRECCION DE PARTICIPACION CIUDADANA"/>
    <s v="PARTICIPACIÓN CIUDADANA"/>
    <s v="271 OTROS ASUNTOS SOCIALES"/>
    <s v="S SUJETOS A REGLAS DE OPERACIÓN"/>
    <s v="35 PARTICIPACIÓN CIUDADANA"/>
    <m/>
    <m/>
    <s v="Cd´s, usb´s, toner"/>
    <s v="2000 MATERIALES Y SUMINISTROS"/>
    <s v="2100 MATERIALES DE ADMINISTRACION, EMISION DE DOCUMENTOS Y ARTICULOS OFICIALES"/>
    <x v="1"/>
    <n v="35592.300000000003"/>
    <n v="35592.300000000003"/>
    <n v="35592.300000000003"/>
    <n v="0"/>
    <n v="0"/>
    <n v="2"/>
    <s v="21"/>
  </r>
  <r>
    <n v="1229"/>
    <x v="12"/>
    <m/>
    <s v="DIRECCION DE PARTICIPACION CIUDADANA"/>
    <s v="PARTICIPACIÓN CIUDADANA"/>
    <s v="271 OTROS ASUNTOS SOCIALES"/>
    <s v="S SUJETOS A REGLAS DE OPERACIÓN"/>
    <s v="35 PARTICIPACIÓN CIUDADANA"/>
    <m/>
    <m/>
    <s v="Impresión de boletas y actas para los mecanismos de participación ciudadana"/>
    <s v="2000 MATERIALES Y SUMINISTROS"/>
    <s v="2100 MATERIALES DE ADMINISTRACION, EMISION DE DOCUMENTOS Y ARTICULOS OFICIALES"/>
    <x v="11"/>
    <n v="190000"/>
    <n v="190000"/>
    <n v="57000"/>
    <n v="0"/>
    <n v="-133000"/>
    <n v="2"/>
    <s v="21"/>
  </r>
  <r>
    <n v="1230"/>
    <x v="12"/>
    <m/>
    <s v="DIRECCION DE PARTICIPACION CIUDADANA"/>
    <s v="PARTICIPACIÓN CIUDADANA"/>
    <s v="271 OTROS ASUNTOS SOCIALES"/>
    <s v="S SUJETOS A REGLAS DE OPERACIÓN"/>
    <s v="35 PARTICIPACIÓN CIUDADANA"/>
    <m/>
    <m/>
    <s v="Para operación de consejos sociales"/>
    <s v="2000 MATERIALES Y SUMINISTROS"/>
    <s v="2200 ALIMENTOS Y UTENSILIOS"/>
    <x v="2"/>
    <n v="50000"/>
    <n v="50000"/>
    <n v="15000"/>
    <n v="0"/>
    <n v="-35000"/>
    <n v="2"/>
    <s v="22"/>
  </r>
  <r>
    <n v="1231"/>
    <x v="12"/>
    <m/>
    <s v="DIRECCION DE PARTICIPACION CIUDADANA"/>
    <s v="PARTICIPACIÓN CIUDADANA"/>
    <s v="271 OTROS ASUNTOS SOCIALES"/>
    <s v="S SUJETOS A REGLAS DE OPERACIÓN"/>
    <s v="35 PARTICIPACIÓN CIUDADANA"/>
    <m/>
    <m/>
    <s v="Urnas de acrílico para los mecanismos de participación ciudadana"/>
    <s v="2000 MATERIALES Y SUMINISTROS"/>
    <s v="2500 PRODUCTOS QUIMICOS, FARMACEUTICOS Y DE LABORATORIO"/>
    <x v="49"/>
    <n v="15000"/>
    <n v="15000"/>
    <n v="1500"/>
    <n v="0"/>
    <n v="-13500"/>
    <n v="2"/>
    <s v="25"/>
  </r>
  <r>
    <n v="1232"/>
    <x v="12"/>
    <m/>
    <s v="DIRECCION DE PARTICIPACION CIUDADANA"/>
    <s v="PARTICIPACIÓN CIUDADANA"/>
    <s v="271 OTROS ASUNTOS SOCIALES"/>
    <s v="S SUJETOS A REGLAS DE OPERACIÓN"/>
    <s v="35 PARTICIPACIÓN CIUDADANA"/>
    <m/>
    <m/>
    <s v="Eventualidades para el mantenimiento de vehículos "/>
    <s v="2000 MATERIALES Y SUMINISTROS"/>
    <s v="2600 COMBUSTIBLES, LUBRICANTES Y ADITIVOS"/>
    <x v="50"/>
    <n v="12000"/>
    <n v="12000"/>
    <n v="1200"/>
    <n v="0"/>
    <n v="-10800"/>
    <n v="2"/>
    <s v="26"/>
  </r>
  <r>
    <n v="1233"/>
    <x v="12"/>
    <m/>
    <s v="DIRECCION DE PARTICIPACION CIUDADANA"/>
    <s v="PARTICIPACIÓN CIUDADANA"/>
    <s v="271 OTROS ASUNTOS SOCIALES"/>
    <s v="S SUJETOS A REGLAS DE OPERACIÓN"/>
    <s v="35 PARTICIPACIÓN CIUDADANA"/>
    <m/>
    <m/>
    <s v="Chalecos y playeras para que se identifique el personal operativo en calle"/>
    <s v="2000 MATERIALES Y SUMINISTROS"/>
    <s v="2700 VESTUARIO, BLANCOS, PRENDAS DE PROTECCION Y ARTICULOS DEPORTIVOS"/>
    <x v="76"/>
    <n v="50000"/>
    <n v="50000"/>
    <n v="0"/>
    <n v="0"/>
    <n v="-50000"/>
    <n v="2"/>
    <s v="27"/>
  </r>
  <r>
    <n v="1234"/>
    <x v="12"/>
    <m/>
    <s v="DIRECCION DE PARTICIPACION CIUDADANA"/>
    <s v="PARTICIPACIÓN CIUDADANA"/>
    <s v="271 OTROS ASUNTOS SOCIALES"/>
    <s v="S SUJETOS A REGLAS DE OPERACIÓN"/>
    <s v="35 PARTICIPACIÓN CIUDADANA"/>
    <m/>
    <m/>
    <s v="Para el mantenimiento menor en oficinas"/>
    <s v="2000 MATERIALES Y SUMINISTROS"/>
    <s v="2900 HERRAMIENTAS, REFACCIONES Y ACCESORIOS MENORES"/>
    <x v="54"/>
    <n v="10000"/>
    <n v="10000"/>
    <n v="1000"/>
    <n v="0"/>
    <n v="-9000"/>
    <n v="2"/>
    <s v="29"/>
  </r>
  <r>
    <n v="1235"/>
    <x v="12"/>
    <m/>
    <s v="DIRECCION DE PARTICIPACION CIUDADANA"/>
    <s v="PARTICIPACIÓN CIUDADANA"/>
    <s v="271 OTROS ASUNTOS SOCIALES"/>
    <s v="S SUJETOS A REGLAS DE OPERACIÓN"/>
    <s v="35 PARTICIPACIÓN CIUDADANA"/>
    <m/>
    <m/>
    <s v="Para el mantenimiento menor en oficinas"/>
    <s v="2000 MATERIALES Y SUMINISTROS"/>
    <s v="2900 HERRAMIENTAS, REFACCIONES Y ACCESORIOS MENORES"/>
    <x v="4"/>
    <n v="3000"/>
    <n v="3000"/>
    <n v="3000"/>
    <n v="0"/>
    <n v="0"/>
    <n v="2"/>
    <s v="29"/>
  </r>
  <r>
    <n v="1236"/>
    <x v="12"/>
    <m/>
    <s v="DIRECCION DE PARTICIPACION CIUDADANA"/>
    <s v="PARTICIPACIÓN CIUDADANA"/>
    <s v="271 OTROS ASUNTOS SOCIALES"/>
    <s v="S SUJETOS A REGLAS DE OPERACIÓN"/>
    <s v="35 PARTICIPACIÓN CIUDADANA"/>
    <m/>
    <m/>
    <s v="Para mantenimiento de mobiliario"/>
    <s v="2000 MATERIALES Y SUMINISTROS"/>
    <s v="2900 HERRAMIENTAS, REFACCIONES Y ACCESORIOS MENORES"/>
    <x v="5"/>
    <n v="30000"/>
    <n v="30000"/>
    <n v="3000"/>
    <n v="0"/>
    <n v="-27000"/>
    <n v="2"/>
    <s v="29"/>
  </r>
  <r>
    <n v="1237"/>
    <x v="12"/>
    <m/>
    <s v="DIRECCION DE PARTICIPACION CIUDADANA"/>
    <s v="PARTICIPACIÓN CIUDADANA"/>
    <s v="271 OTROS ASUNTOS SOCIALES"/>
    <s v="S SUJETOS A REGLAS DE OPERACIÓN"/>
    <s v="35 PARTICIPACIÓN CIUDADANA"/>
    <m/>
    <m/>
    <s v="Proyecto plataforma virtual interactiva en web, para la formación ciudadana"/>
    <s v="3000 SERVICIOS GENERALES"/>
    <s v="3100 SERVICIOS BASICOS"/>
    <x v="57"/>
    <n v="100000"/>
    <n v="100000"/>
    <n v="0"/>
    <n v="0"/>
    <n v="-100000"/>
    <n v="3"/>
    <s v="31"/>
  </r>
  <r>
    <n v="1238"/>
    <x v="12"/>
    <m/>
    <s v="DIRECCION DE PARTICIPACION CIUDADANA"/>
    <s v="PARTICIPACIÓN CIUDADANA"/>
    <s v="271 OTROS ASUNTOS SOCIALES"/>
    <s v="S SUJETOS A REGLAS DE OPERACIÓN"/>
    <s v="35 PARTICIPACIÓN CIUDADANA"/>
    <m/>
    <m/>
    <s v="Renta de mobiliario para los mecanismos de participación ciudadana"/>
    <s v="3000 SERVICIOS GENERALES"/>
    <s v="3200 SERVICIOS DE ARRENDAMIENTO"/>
    <x v="121"/>
    <n v="60000"/>
    <n v="60000"/>
    <n v="60000"/>
    <n v="0"/>
    <n v="0"/>
    <n v="3"/>
    <s v="32"/>
  </r>
  <r>
    <n v="1239"/>
    <x v="12"/>
    <m/>
    <s v="DIRECCION DE PARTICIPACION CIUDADANA"/>
    <s v="PARTICIPACIÓN CIUDADANA"/>
    <s v="271 OTROS ASUNTOS SOCIALES"/>
    <s v="S SUJETOS A REGLAS DE OPERACIÓN"/>
    <s v="35 PARTICIPACIÓN CIUDADANA"/>
    <m/>
    <m/>
    <s v="Renta de toldos para los mecanismos de participación ciudadana"/>
    <s v="3000 SERVICIOS GENERALES"/>
    <s v="3200 SERVICIOS DE ARRENDAMIENTO"/>
    <x v="17"/>
    <n v="100000"/>
    <n v="100000"/>
    <n v="100000"/>
    <n v="0"/>
    <n v="0"/>
    <n v="3"/>
    <s v="32"/>
  </r>
  <r>
    <n v="1240"/>
    <x v="12"/>
    <m/>
    <s v="DIRECCION DE PARTICIPACION CIUDADANA"/>
    <s v="PARTICIPACIÓN CIUDADANA"/>
    <s v="271 OTROS ASUNTOS SOCIALES"/>
    <s v="S SUJETOS A REGLAS DE OPERACIÓN"/>
    <s v="35 PARTICIPACIÓN CIUDADANA"/>
    <m/>
    <m/>
    <s v="Proyecto de capacitación a los 70 consejos sociales"/>
    <s v="3000 SERVICIOS GENERALES"/>
    <s v="3300 SERVICIOS PROFESIONALES, CIENTIFICOS, TECNICOS Y OTROS SERVICIOS"/>
    <x v="58"/>
    <n v="500000"/>
    <n v="500000"/>
    <n v="250000"/>
    <n v="0"/>
    <n v="-250000"/>
    <n v="3"/>
    <s v="33"/>
  </r>
  <r>
    <n v="1241"/>
    <x v="12"/>
    <m/>
    <s v="DIRECCION DE PARTICIPACION CIUDADANA"/>
    <s v="PARTICIPACIÓN CIUDADANA"/>
    <s v="271 OTROS ASUNTOS SOCIALES"/>
    <s v="S SUJETOS A REGLAS DE OPERACIÓN"/>
    <s v="35 PARTICIPACIÓN CIUDADANA"/>
    <m/>
    <m/>
    <s v="Impresión de lonas, manuales que son para los ciudadanos"/>
    <s v="3000 SERVICIOS GENERALES"/>
    <s v="3300 SERVICIOS PROFESIONALES, CIENTIFICOS, TECNICOS Y OTROS SERVICIOS"/>
    <x v="23"/>
    <n v="180000"/>
    <n v="180000"/>
    <n v="18000"/>
    <n v="0"/>
    <n v="-162000"/>
    <n v="3"/>
    <s v="33"/>
  </r>
  <r>
    <n v="1242"/>
    <x v="12"/>
    <m/>
    <s v="DIRECCION DE PARTICIPACION CIUDADANA"/>
    <s v="PARTICIPACIÓN CIUDADANA"/>
    <s v="271 OTROS ASUNTOS SOCIALES"/>
    <s v="S SUJETOS A REGLAS DE OPERACIÓN"/>
    <s v="35 PARTICIPACIÓN CIUDADANA"/>
    <m/>
    <m/>
    <s v="Foro de participación ciudadana; Foro de innovación social"/>
    <s v="3000 SERVICIOS GENERALES"/>
    <s v="3800 SERVICIOS OFICIALES"/>
    <x v="148"/>
    <n v="600000"/>
    <n v="600000"/>
    <n v="120000"/>
    <n v="0"/>
    <n v="-480000"/>
    <n v="3"/>
    <s v="38"/>
  </r>
  <r>
    <n v="1243"/>
    <x v="12"/>
    <m/>
    <s v="DIRECCION DE PARTICIPACION CIUDADANA"/>
    <s v="PARTICIPACIÓN CIUDADANA"/>
    <s v="271 OTROS ASUNTOS SOCIALES"/>
    <s v="S SUJETOS A REGLAS DE OPERACIÓN"/>
    <s v="35 PARTICIPACIÓN CIUDADANA"/>
    <m/>
    <m/>
    <s v="Sustitución de archiveros y escritorios"/>
    <s v="5000 BIENES MUEBLES, INMUEBLES E INTANGIBLES"/>
    <s v="5100 MOBILIARIO Y EQUIPO DE ADMINISTRACION"/>
    <x v="21"/>
    <n v="50000"/>
    <n v="50000"/>
    <n v="0"/>
    <n v="0"/>
    <n v="-50000"/>
    <n v="5"/>
    <s v="51"/>
  </r>
  <r>
    <n v="1244"/>
    <x v="12"/>
    <m/>
    <s v="DIRECCION DE PARTICIPACION CIUDADANA"/>
    <s v="PARTICIPACIÓN CIUDADANA"/>
    <s v="271 OTROS ASUNTOS SOCIALES"/>
    <s v="S SUJETOS A REGLAS DE OPERACIÓN"/>
    <s v="35 PARTICIPACIÓN CIUDADANA"/>
    <m/>
    <m/>
    <s v="Reposición de bocinas, micrófonos, "/>
    <s v="5000 BIENES MUEBLES, INMUEBLES E INTANGIBLES"/>
    <s v="5200 MOBILIARIO Y EQUIPO EDUCACIONAL Y RECREATIVO"/>
    <x v="108"/>
    <n v="10000"/>
    <n v="10000"/>
    <n v="10000"/>
    <n v="0"/>
    <n v="0"/>
    <n v="5"/>
    <s v="52"/>
  </r>
  <r>
    <n v="1245"/>
    <x v="12"/>
    <m/>
    <s v="DIRECCION DE PARTICIPACION CIUDADANA"/>
    <s v="PARTICIPACIÓN CIUDADANA"/>
    <s v="271 OTROS ASUNTOS SOCIALES"/>
    <s v="S SUJETOS A REGLAS DE OPERACIÓN"/>
    <s v="35 PARTICIPACIÓN CIUDADANA"/>
    <m/>
    <m/>
    <s v="Proyecto el desarrollo de la plataforma virtual interactiva en web, para la formación ciudadana"/>
    <s v="5000 BIENES MUEBLES, INMUEBLES E INTANGIBLES"/>
    <s v="5900 ACTIVOS INTANGIBLES"/>
    <x v="118"/>
    <n v="180000"/>
    <n v="180000"/>
    <n v="180000"/>
    <n v="0"/>
    <n v="0"/>
    <n v="5"/>
    <s v="59"/>
  </r>
  <r>
    <n v="1348"/>
    <x v="12"/>
    <m/>
    <s v="COORDINACION GENERAL DE CONSTRUCCION DE COMUNIDAD"/>
    <s v="DIRECCION DE DESARROLLO COMUNITARIO"/>
    <s v="271 OTROS ASUNTOS SOCIALES"/>
    <s v="S SUJETOS A REGLAS DE OPERACIÓN"/>
    <s v="35 PARTICIPACIÓN CIUDADANA"/>
    <m/>
    <m/>
    <s v="ARTE 40 TELEVISA"/>
    <s v="3000 SERVICIOS GENERALES"/>
    <s v="3800 SERVICIOS OFICIALES"/>
    <x v="22"/>
    <n v="1450000"/>
    <n v="1450000"/>
    <n v="1450000"/>
    <n v="0"/>
    <n v="0"/>
    <n v="3"/>
    <s v="38"/>
  </r>
  <r>
    <n v="1349"/>
    <x v="12"/>
    <m/>
    <s v="COORDINACION GENERAL DE CONSTRUCCION DE COMUNIDAD"/>
    <s v="JEFATURA DE GABINETE"/>
    <s v="271 OTROS ASUNTOS SOCIALES"/>
    <s v="S SUJETOS A REGLAS DE OPERACIÓN"/>
    <s v="35 PARTICIPACIÓN CIUDADANA"/>
    <m/>
    <m/>
    <s v="WTA (COMUDE)"/>
    <s v="3000 SERVICIOS GENERALES"/>
    <s v="3800 SERVICIOS OFICIALES"/>
    <x v="22"/>
    <n v="4500000"/>
    <n v="4500000"/>
    <n v="4500000"/>
    <n v="0"/>
    <n v="0"/>
    <n v="3"/>
    <s v="38"/>
  </r>
  <r>
    <n v="1350"/>
    <x v="12"/>
    <m/>
    <s v="COORDINACION GENERAL DE CONSTRUCCION DE COMUNIDAD"/>
    <s v="JEFATURA DE GABINETE"/>
    <s v="271 OTROS ASUNTOS SOCIALES"/>
    <s v="S SUJETOS A REGLAS DE OPERACIÓN"/>
    <s v="35 PARTICIPACIÓN CIUDADANA"/>
    <m/>
    <m/>
    <s v="Eventos Ochoa Sports"/>
    <s v="3000 SERVICIOS GENERALES"/>
    <s v="3800 SERVICIOS OFICIALES"/>
    <x v="22"/>
    <n v="400000"/>
    <n v="400000"/>
    <n v="400000"/>
    <n v="0"/>
    <n v="0"/>
    <n v="3"/>
    <s v="38"/>
  </r>
  <r>
    <n v="1386"/>
    <x v="12"/>
    <m/>
    <s v="DIRECCION DE DESARROLLO COMUNITARIO"/>
    <s v="DESARROLLO COMUNITARIO"/>
    <s v="271 OTROS ASUNTOS SOCIALES"/>
    <s v="S SUJETOS A REGLAS DE OPERACIÓN"/>
    <s v="35 PARTICIPACIÓN CIUDADANA"/>
    <m/>
    <m/>
    <s v="Creación Sistema Municipal de protección integral de niñas,niños y adolescentes peticon Abel Salgado"/>
    <s v="4000 TRANSFERENCIAS, ASIGNACIONES, SUBSIDIOS Y OTRAS AYUDAS"/>
    <s v="4400 AYUDAS SOCIALES"/>
    <x v="126"/>
    <n v="0"/>
    <n v="3000000"/>
    <m/>
    <m/>
    <m/>
    <n v="4"/>
    <s v="44"/>
  </r>
  <r>
    <n v="396"/>
    <x v="5"/>
    <m/>
    <s v="TESORERIA MUNICIPAL"/>
    <s v=" 9000 DEUDA PUBLICA"/>
    <s v="411 DEUDA PÚBLICA INTERNA"/>
    <s v="D COSTO FINANCIERO, DEUDA O APOYOS A DEUDORES Y AHORRADORES DE LA BANCA"/>
    <s v="37 DEUDA PÚBLICA"/>
    <m/>
    <m/>
    <m/>
    <s v="9000 DEUDA PUBLICA"/>
    <s v="9100 AMORTIZACION DE LA DEUDA PUBLICA"/>
    <x v="158"/>
    <n v="41396469.219999999"/>
    <n v="41396469.219999999"/>
    <n v="41396469.219999999"/>
    <n v="0"/>
    <n v="0"/>
    <n v="9"/>
    <s v="91"/>
  </r>
  <r>
    <n v="397"/>
    <x v="5"/>
    <m/>
    <s v="TESORERIA MUNICIPAL"/>
    <s v=" 9000 DEUDA PUBLICA"/>
    <s v="411 DEUDA PÚBLICA INTERNA"/>
    <s v="D COSTO FINANCIERO, DEUDA O APOYOS A DEUDORES Y AHORRADORES DE LA BANCA"/>
    <s v="37 DEUDA PÚBLICA"/>
    <m/>
    <m/>
    <m/>
    <s v="9000 DEUDA PUBLICA"/>
    <s v="9200 INTERESES DE LA DEUDA PÚBLICA"/>
    <x v="159"/>
    <n v="72698141.579999998"/>
    <n v="72698141.579999998"/>
    <n v="72698141.579999998"/>
    <n v="0"/>
    <n v="0"/>
    <n v="9"/>
    <s v="92"/>
  </r>
  <r>
    <n v="398"/>
    <x v="5"/>
    <m/>
    <s v="TESORERIA MUNICIPAL"/>
    <s v=" 9000 DEUDA PUBLICA"/>
    <s v="411 DEUDA PÚBLICA INTERNA"/>
    <s v="D COSTO FINANCIERO, DEUDA O APOYOS A DEUDORES Y AHORRADORES DE LA BANCA"/>
    <s v="37 DEUDA PÚBLICA"/>
    <m/>
    <m/>
    <m/>
    <s v="9000 DEUDA PUBLICA"/>
    <s v="9400 GASTOS DE LA DEUDA PÚBLICA"/>
    <x v="160"/>
    <n v="1548486.4"/>
    <n v="1548486.4"/>
    <n v="1548486.4"/>
    <n v="0"/>
    <n v="0"/>
    <n v="9"/>
    <s v="94"/>
  </r>
  <r>
    <n v="390"/>
    <x v="5"/>
    <m/>
    <s v="OPD SALUD"/>
    <s v="OPD SALUD"/>
    <s v="231 PRESTACIÓN DE SERVICIOS DE SALUD A LA COMUNIDAD"/>
    <s v="U OTROS SUBSIDIOS"/>
    <s v="38 SERVICIOS DE SALUD"/>
    <m/>
    <m/>
    <m/>
    <s v="4000 TRANSFERENCIAS, ASIGNACIONES, SUBSIDIOS Y OTRAS AYUDAS"/>
    <s v="4200 TRANSFERENCIAS AL RESTO DEL SECTOR PUBLICO"/>
    <x v="161"/>
    <n v="429937666.66666669"/>
    <n v="429937666.66666669"/>
    <n v="429937666.66666669"/>
    <n v="0"/>
    <n v="0"/>
    <n v="4"/>
    <s v="42"/>
  </r>
  <r>
    <n v="391"/>
    <x v="5"/>
    <m/>
    <s v="OPD DIF"/>
    <s v="OPD DIF"/>
    <s v="263 FAMILIA E HIJOS"/>
    <s v="U OTROS SUBSIDIOS"/>
    <s v="39 DESARROLLO INTEGRAL DE LA FAMILIA"/>
    <m/>
    <m/>
    <m/>
    <s v="4000 TRANSFERENCIAS, ASIGNACIONES, SUBSIDIOS Y OTRAS AYUDAS"/>
    <s v="4200 TRANSFERENCIAS AL RESTO DEL SECTOR PUBLICO"/>
    <x v="161"/>
    <n v="295693643"/>
    <n v="295693643"/>
    <n v="295693643"/>
    <n v="0"/>
    <n v="0"/>
    <n v="4"/>
    <s v="42"/>
  </r>
  <r>
    <n v="392"/>
    <x v="5"/>
    <m/>
    <s v="OPD COMUDE"/>
    <s v="OPD COMUDE"/>
    <s v="241 DEPORTE Y RECREACIÓN"/>
    <s v="U OTROS SUBSIDIOS"/>
    <s v="40 CONSEJO MUNICIPAL DEL DEPORTE"/>
    <m/>
    <m/>
    <m/>
    <s v="4000 TRANSFERENCIAS, ASIGNACIONES, SUBSIDIOS Y OTRAS AYUDAS"/>
    <s v="4200 TRANSFERENCIAS AL RESTO DEL SECTOR PUBLICO"/>
    <x v="161"/>
    <n v="111066666.666667"/>
    <n v="119066666.666667"/>
    <n v="111066666.66666667"/>
    <n v="8000000"/>
    <n v="-3.2782554626464844E-7"/>
    <n v="4"/>
    <s v="42"/>
  </r>
  <r>
    <n v="393"/>
    <x v="5"/>
    <m/>
    <s v="OPD IMMUJERES"/>
    <s v="OPD IMMUJERES"/>
    <s v="268 OTROS GRUPOS VULNERABLES"/>
    <s v="U OTROS SUBSIDIOS"/>
    <s v="41 INSTITUTO MUNICIPAL DE LAS MUJERES"/>
    <m/>
    <m/>
    <m/>
    <s v="4000 TRANSFERENCIAS, ASIGNACIONES, SUBSIDIOS Y OTRAS AYUDAS"/>
    <s v="4200 TRANSFERENCIAS AL RESTO DEL SECTOR PUBLICO"/>
    <x v="161"/>
    <n v="4000000"/>
    <n v="7000000"/>
    <n v="7000000"/>
    <n v="3000000"/>
    <n v="3000000"/>
    <n v="4"/>
    <s v="42"/>
  </r>
</pivotCacheRecords>
</file>

<file path=xl/pivotCache/pivotCacheRecords3.xml><?xml version="1.0" encoding="utf-8"?>
<pivotCacheRecords xmlns="http://schemas.openxmlformats.org/spreadsheetml/2006/main" xmlns:r="http://schemas.openxmlformats.org/officeDocument/2006/relationships" count="1408">
  <r>
    <s v="090411313446172020O021021833121111111111101116160119133"/>
    <s v="0904"/>
    <s v="1"/>
    <s v="13"/>
    <s v="134"/>
    <s v="4"/>
    <s v="6"/>
    <s v="17"/>
    <s v="20"/>
    <x v="0"/>
    <s v="O"/>
    <s v="021"/>
    <s v="021833"/>
    <s v="12"/>
    <s v="1"/>
    <s v="1"/>
    <s v="11"/>
    <s v="111"/>
    <s v="11101"/>
    <s v="1"/>
    <s v="16"/>
    <s v="16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833 ADMINISTRACION DE PERSONAL "/>
    <s v="1000 SERVICIOS PERSONALES"/>
    <s v="1100 REMUNERACIONES AL PERSONAL DE CARACTER PERMANENTE"/>
    <s v="111 DIETAS"/>
    <s v="11101 DIETAS"/>
    <n v="22573235.52"/>
    <s v="1 NO ETIQUETADO"/>
    <s v="16 RECURSOS ESTATALES"/>
    <s v="1601 PARTICIPACIONES POR INGRESOS ESTATALES"/>
    <s v="19 Ejercicio 2019"/>
    <s v="13 TODO EL TERRITORIO"/>
  </r>
  <r>
    <s v="090411313446172020O021021973121111111311301115150119133"/>
    <s v="0904"/>
    <s v="1"/>
    <s v="13"/>
    <s v="134"/>
    <s v="4"/>
    <s v="6"/>
    <s v="17"/>
    <s v="20"/>
    <x v="0"/>
    <s v="O"/>
    <s v="021"/>
    <s v="021973"/>
    <s v="12"/>
    <s v="1"/>
    <s v="1"/>
    <s v="11"/>
    <s v="113"/>
    <s v="11301"/>
    <s v="1"/>
    <s v="15"/>
    <s v="15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973 SEGURIDAD SOCIAL "/>
    <s v="1000 SERVICIOS PERSONALES"/>
    <s v="1100 REMUNERACIONES AL PERSONAL DE CARACTER PERMANENTE"/>
    <s v="113 SUELDOS BASE AL PERSONAL PERMANENTE"/>
    <s v="11301 SUELDOS BASE AL PERSONAL PERMANENTE"/>
    <n v="1727372004.9099998"/>
    <s v="1 NO ETIQUETADO"/>
    <s v="15 RECURSOS FEDERALES"/>
    <s v="1501 PARTICIPACIONES POR INGRESOS FEDERALES"/>
    <s v="19 Ejercicio 2019"/>
    <s v="13 TODO EL TERRITORIO"/>
  </r>
  <r>
    <s v="090411313446172020O021021973121111111311301116160119133"/>
    <s v="0904"/>
    <s v="1"/>
    <s v="13"/>
    <s v="134"/>
    <s v="4"/>
    <s v="6"/>
    <s v="17"/>
    <s v="20"/>
    <x v="0"/>
    <s v="O"/>
    <s v="021"/>
    <s v="021973"/>
    <s v="12"/>
    <s v="1"/>
    <s v="1"/>
    <s v="11"/>
    <s v="113"/>
    <s v="11301"/>
    <s v="1"/>
    <s v="16"/>
    <s v="16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973 SEGURIDAD SOCIAL "/>
    <s v="1000 SERVICIOS PERSONALES"/>
    <s v="1100 REMUNERACIONES AL PERSONAL DE CARACTER PERMANENTE"/>
    <s v="113 SUELDOS BASE AL PERSONAL PERMANENTE"/>
    <s v="11301 SUELDOS BASE AL PERSONAL PERMANENTE"/>
    <n v="1366979.9299999501"/>
    <s v="1 NO ETIQUETADO"/>
    <s v="16 RECURSOS ESTATALES"/>
    <s v="1601 PARTICIPACIONES POR INGRESOS ESTATALES"/>
    <s v="19 Ejercicio 2019"/>
    <s v="13 TODO EL TERRITORIO"/>
  </r>
  <r>
    <s v="090411313446172020O020020502121111212112101115150119133"/>
    <s v="0904"/>
    <s v="1"/>
    <s v="13"/>
    <s v="134"/>
    <s v="4"/>
    <s v="6"/>
    <s v="17"/>
    <s v="20"/>
    <x v="0"/>
    <s v="O"/>
    <s v="020"/>
    <s v="020502"/>
    <s v="12"/>
    <s v="1"/>
    <s v="1"/>
    <s v="12"/>
    <s v="121"/>
    <s v="12101"/>
    <s v="1"/>
    <s v="15"/>
    <s v="15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1"/>
    <s v="020502 ADQUISICION DE BIENES Y SERVICIOS"/>
    <s v="1000 SERVICIOS PERSONALES"/>
    <s v="1200 REMUNERACIONES AL PERSONAL DE CARACTER TRANSITORIO"/>
    <s v="121 HONORARIOS ASIMILABLES A SALARIOS"/>
    <s v="12101 HONORARIOS ASIMILABLES A SALARIOS"/>
    <n v="8500000"/>
    <s v="1 NO ETIQUETADO"/>
    <s v="15 RECURSOS FEDERALES"/>
    <s v="1501 PARTICIPACIONES POR INGRESOS FEDERALES"/>
    <s v="19 Ejercicio 2019"/>
    <s v="13 TODO EL TERRITORIO"/>
  </r>
  <r>
    <s v="081122222112130614E125125330911111212212201111110119133"/>
    <s v="0811"/>
    <s v="2"/>
    <s v="22"/>
    <s v="221"/>
    <s v="1"/>
    <s v="2"/>
    <s v="13"/>
    <s v="06"/>
    <x v="1"/>
    <s v="E"/>
    <s v="125"/>
    <s v="125330"/>
    <s v="91"/>
    <s v="1"/>
    <s v="1"/>
    <s v="12"/>
    <s v="122"/>
    <s v="122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30 PINTADO DE MACHUELOS Y BALIZAMIENTO DE AVENIDAS PRINCIPALES"/>
    <s v="1000 SERVICIOS PERSONALES"/>
    <s v="1200 REMUNERACIONES AL PERSONAL DE CARACTER TRANSITORIO"/>
    <s v="122 SUELDOS BASE AL PERSONAL EVENTUAL"/>
    <s v="12201 SUELDOS BASE AL PERSONAL EVENTUAL"/>
    <n v="0"/>
    <s v="1 NO ETIQUETADO"/>
    <s v="11 RECURSOS FISCALES"/>
    <s v="1101 RECURSOS MUNICIPALES"/>
    <s v="19 Ejercicio 2019"/>
    <s v="13 TODO EL TERRITORIO"/>
  </r>
  <r>
    <s v="090411313446172020O020020503121111212212201116160119133"/>
    <s v="0904"/>
    <s v="1"/>
    <s v="13"/>
    <s v="134"/>
    <s v="4"/>
    <s v="6"/>
    <s v="17"/>
    <s v="20"/>
    <x v="0"/>
    <s v="O"/>
    <s v="020"/>
    <s v="020503"/>
    <s v="12"/>
    <s v="1"/>
    <s v="1"/>
    <s v="12"/>
    <s v="122"/>
    <s v="12201"/>
    <s v="1"/>
    <s v="16"/>
    <s v="16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1"/>
    <s v="020503 COMISION DE ADQUISICIONES"/>
    <s v="1000 SERVICIOS PERSONALES"/>
    <s v="1200 REMUNERACIONES AL PERSONAL DE CARACTER TRANSITORIO"/>
    <s v="122 SUELDOS BASE AL PERSONAL EVENTUAL"/>
    <s v="12201 SUELDOS BASE AL PERSONAL EVENTUAL"/>
    <n v="109997760"/>
    <s v="1 NO ETIQUETADO"/>
    <s v="16 RECURSOS ESTATALES"/>
    <s v="1601 PARTICIPACIONES POR INGRESOS ESTATALES"/>
    <s v="19 Ejercicio 2019"/>
    <s v="13 TODO EL TERRITORIO"/>
  </r>
  <r>
    <s v="090411313446172020O020020504121111313213201116160119133"/>
    <s v="0904"/>
    <s v="1"/>
    <s v="13"/>
    <s v="134"/>
    <s v="4"/>
    <s v="6"/>
    <s v="17"/>
    <s v="20"/>
    <x v="0"/>
    <s v="O"/>
    <s v="020"/>
    <s v="020504"/>
    <s v="12"/>
    <s v="1"/>
    <s v="1"/>
    <s v="13"/>
    <s v="132"/>
    <s v="13201"/>
    <s v="1"/>
    <s v="16"/>
    <s v="16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1"/>
    <s v="020504 REGISTRO DE PROVEEDORES AL PADRON DE LA DIRECCION DE ADQUISICIONES"/>
    <s v="1000 SERVICIOS PERSONALES"/>
    <s v="1300 REMUNERACIONES ADICIONALES Y ESPECIALES"/>
    <s v="132 PRIMAS DE VACACIONES, DOMINICAL Y GRATIFICACION DE FIN DE AÑO"/>
    <s v="13201 PRIMAS DE VACACIONES, DOMINICAL Y GRATIFICACION DE FIN DE AÑO"/>
    <n v="342475824.48000002"/>
    <s v="1 NO ETIQUETADO"/>
    <s v="16 RECURSOS ESTATALES"/>
    <s v="1601 PARTICIPACIONES POR INGRESOS ESTATALES"/>
    <s v="19 Ejercicio 2019"/>
    <s v="13 TODO EL TERRITORIO"/>
  </r>
  <r>
    <s v="090411313446172020O021021464121111313313301116160119133"/>
    <s v="0904"/>
    <s v="1"/>
    <s v="13"/>
    <s v="134"/>
    <s v="4"/>
    <s v="6"/>
    <s v="17"/>
    <s v="20"/>
    <x v="0"/>
    <s v="O"/>
    <s v="021"/>
    <s v="021464"/>
    <s v="12"/>
    <s v="1"/>
    <s v="1"/>
    <s v="13"/>
    <s v="133"/>
    <s v="13301"/>
    <s v="1"/>
    <s v="16"/>
    <s v="16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64 MOVIMIENTOS DE PERSONAL"/>
    <s v="1000 SERVICIOS PERSONALES"/>
    <s v="1300 REMUNERACIONES ADICIONALES Y ESPECIALES"/>
    <s v="133 HORAS EXTRAORDINARIAS"/>
    <s v="13301 HORAS EXTRAORDINARIAS"/>
    <n v="17439028.43"/>
    <s v="1 NO ETIQUETADO"/>
    <s v="16 RECURSOS ESTATALES"/>
    <s v="1601 PARTICIPACIONES POR INGRESOS ESTATALES"/>
    <s v="19 Ejercicio 2019"/>
    <s v="13 TODO EL TERRITORIO"/>
  </r>
  <r>
    <s v="080922222112130614E059059798911111313413401111110119133"/>
    <s v="0809"/>
    <s v="2"/>
    <s v="22"/>
    <s v="221"/>
    <s v="1"/>
    <s v="2"/>
    <s v="13"/>
    <s v="06"/>
    <x v="1"/>
    <s v="E"/>
    <s v="059"/>
    <s v="059798"/>
    <s v="91"/>
    <s v="1"/>
    <s v="1"/>
    <s v="13"/>
    <s v="134"/>
    <s v="134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798 OBRA IMAGEN URBANA"/>
    <s v="1000 SERVICIOS PERSONALES"/>
    <s v="1300 REMUNERACIONES ADICIONALES Y ESPECIALES"/>
    <s v="134 COMPENSACIONES"/>
    <s v="13401 COMPENSACIONES"/>
    <n v="0"/>
    <s v="1 NO ETIQUETADO"/>
    <s v="11 RECURSOS FISCALES"/>
    <s v="1101 RECURSOS MUNICIPALES"/>
    <s v="19 Ejercicio 2019"/>
    <s v="13 TODO EL TERRITORIO"/>
  </r>
  <r>
    <s v="111122222114120427E001001986911111313413401111110119133"/>
    <s v="1111"/>
    <s v="2"/>
    <s v="22"/>
    <s v="221"/>
    <s v="1"/>
    <s v="4"/>
    <s v="12"/>
    <s v="04"/>
    <x v="2"/>
    <s v="E"/>
    <s v="001"/>
    <s v="001986"/>
    <s v="91"/>
    <s v="1"/>
    <s v="1"/>
    <s v="13"/>
    <s v="134"/>
    <s v="13401"/>
    <s v="1"/>
    <s v="11"/>
    <s v="1101"/>
    <s v="19"/>
    <s v="13"/>
    <s v="3"/>
    <s v="11 COORDINACION GENERAL DE GESTION INTEGRAL DE LA CIUDAD"/>
    <s v="1111 COORDINACION GENERAL DE GESTION INTEGRAL DE LA CIUDAD"/>
    <s v="221 URBANIZACION"/>
    <s v="2 DESARROLLO SOCIAL"/>
    <s v="22 VIVIENDA Y SERVICIOS A LA COMUNIDAD"/>
    <s v="1 INTEGRACIÓN SOCIAL Y CULTURAL"/>
    <s v="4 ZAPOPAN EQUITATIVO"/>
    <s v="12 REDUCIR LAS DESIGUALDADES TERRITORIALES EN EL ACCESO A OPORTUNIDADES Y ESPACIOS PÚBLICOS DE CALIDAD"/>
    <s v="04 A. DESARROLLO EQUITATIVO E INCLUYENTE"/>
    <s v="E PRESTACIÓN DE SERVICIOS PÚBLICOS"/>
    <s v="91 CIUDADANOS"/>
    <s v="1 GASTO CORRIENTE"/>
    <s v="27 AUTORIDAD DEL ESPACIO PÚBLICO MUNICIPAL"/>
    <x v="4"/>
    <s v="001986 SERVICIOS PROFESIONALES DE ACTIVACION Y EVALUACION DE PROYECTOS Y PROGRAMAS EN LOS PUIS (PROYECTOS URBANOS INTEGRALES SUSTENTABLES)."/>
    <s v="1000 SERVICIOS PERSONALES"/>
    <s v="1300 REMUNERACIONES ADICIONALES Y ESPECIALES"/>
    <s v="134 COMPENSACIONES"/>
    <s v="13401 COMPENSACIONES"/>
    <n v="0"/>
    <s v="1 NO ETIQUETADO"/>
    <s v="11 RECURSOS FISCALES"/>
    <s v="1101 RECURSOS MUNICIPALES"/>
    <s v="19 Ejercicio 2019"/>
    <s v="13 TODO EL TERRITORIO"/>
  </r>
  <r>
    <s v="090411313446172020O021021473121111414114101111110119133"/>
    <s v="0904"/>
    <s v="1"/>
    <s v="13"/>
    <s v="134"/>
    <s v="4"/>
    <s v="6"/>
    <s v="17"/>
    <s v="20"/>
    <x v="0"/>
    <s v="O"/>
    <s v="021"/>
    <s v="021473"/>
    <s v="12"/>
    <s v="1"/>
    <s v="1"/>
    <s v="14"/>
    <s v="141"/>
    <s v="141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73 SUPERVISION Y REGISTRO DE LA NOMINA ADMINISTRATIVA"/>
    <s v="1000 SERVICIOS PERSONALES"/>
    <s v="1400 SEGURIDAD SOCIAL"/>
    <s v="141 APORTACIONES DE SEGURIDAD SOCIAL"/>
    <s v="14101 APORTACIONES DE SEGURIDAD SOCIAL"/>
    <n v="83680288.700000003"/>
    <s v="1 NO ETIQUETADO"/>
    <s v="11 RECURSOS FISCALES"/>
    <s v="1101 RECURSOS MUNICIPALES"/>
    <s v="19 Ejercicio 2019"/>
    <s v="13 TODO EL TERRITORIO"/>
  </r>
  <r>
    <s v="090411313446172020O021021475121111414214201111110119133"/>
    <s v="0904"/>
    <s v="1"/>
    <s v="13"/>
    <s v="134"/>
    <s v="4"/>
    <s v="6"/>
    <s v="17"/>
    <s v="20"/>
    <x v="0"/>
    <s v="O"/>
    <s v="021"/>
    <s v="021475"/>
    <s v="12"/>
    <s v="1"/>
    <s v="1"/>
    <s v="14"/>
    <s v="142"/>
    <s v="142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75 SERVICIO SOCIAL Y PRACTICAS PROFESIONALES"/>
    <s v="1000 SERVICIOS PERSONALES"/>
    <s v="1400 SEGURIDAD SOCIAL"/>
    <s v="142 APORTACIONES A FONDOS DE VIVIENDA"/>
    <s v="14201 APORTACIONES A FONDOS DE VIVIENDA"/>
    <n v="54982374.68"/>
    <s v="1 NO ETIQUETADO"/>
    <s v="11 RECURSOS FISCALES"/>
    <s v="1101 RECURSOS MUNICIPALES"/>
    <s v="19 Ejercicio 2019"/>
    <s v="13 TODO EL TERRITORIO"/>
  </r>
  <r>
    <s v="090411313446172020O021021484121111414314301111110119133"/>
    <s v="0904"/>
    <s v="1"/>
    <s v="13"/>
    <s v="134"/>
    <s v="4"/>
    <s v="6"/>
    <s v="17"/>
    <s v="20"/>
    <x v="0"/>
    <s v="O"/>
    <s v="021"/>
    <s v="021484"/>
    <s v="12"/>
    <s v="1"/>
    <s v="1"/>
    <s v="14"/>
    <s v="143"/>
    <s v="143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84 ELABORACION DE NOMBRAMIENTOS"/>
    <s v="1000 SERVICIOS PERSONALES"/>
    <s v="1400 SEGURIDAD SOCIAL"/>
    <s v="143 APORTACIONES AL SISTEMA PARA EL RETIRO"/>
    <s v="14301 APORTACIONES AL SISTEMA PARA EL RETIRO"/>
    <n v="126742700.82000002"/>
    <s v="1 NO ETIQUETADO"/>
    <s v="11 RECURSOS FISCALES"/>
    <s v="1101 RECURSOS MUNICIPALES"/>
    <s v="19 Ejercicio 2019"/>
    <s v="13 TODO EL TERRITORIO"/>
  </r>
  <r>
    <s v="090411313446172020O021021484121111414314301115150119133"/>
    <s v="0904"/>
    <s v="1"/>
    <s v="13"/>
    <s v="134"/>
    <s v="4"/>
    <s v="6"/>
    <s v="17"/>
    <s v="20"/>
    <x v="0"/>
    <s v="O"/>
    <s v="021"/>
    <s v="021484"/>
    <s v="12"/>
    <s v="1"/>
    <s v="1"/>
    <s v="14"/>
    <s v="143"/>
    <s v="14301"/>
    <s v="1"/>
    <s v="15"/>
    <s v="15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84 ELABORACION DE NOMBRAMIENTOS"/>
    <s v="1000 SERVICIOS PERSONALES"/>
    <s v="1400 SEGURIDAD SOCIAL"/>
    <s v="143 APORTACIONES AL SISTEMA PARA EL RETIRO"/>
    <s v="14301 APORTACIONES AL SISTEMA PARA EL RETIRO"/>
    <n v="215987228.65000001"/>
    <s v="1 NO ETIQUETADO"/>
    <s v="15 RECURSOS FEDERALES"/>
    <s v="1501 PARTICIPACIONES POR INGRESOS FEDERALES"/>
    <s v="19 Ejercicio 2019"/>
    <s v="13 TODO EL TERRITORIO"/>
  </r>
  <r>
    <s v="090411313446172020O021021488121111414414401111110119133"/>
    <s v="0904"/>
    <s v="1"/>
    <s v="13"/>
    <s v="134"/>
    <s v="4"/>
    <s v="6"/>
    <s v="17"/>
    <s v="20"/>
    <x v="0"/>
    <s v="O"/>
    <s v="021"/>
    <s v="021488"/>
    <s v="12"/>
    <s v="1"/>
    <s v="1"/>
    <s v="14"/>
    <s v="144"/>
    <s v="144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88 CONTROL DE LA ESTRUCTURA DE PERSONAL"/>
    <s v="1000 SERVICIOS PERSONALES"/>
    <s v="1400 SEGURIDAD SOCIAL"/>
    <s v="144 APORTACIONES PARA SEGUROS"/>
    <s v="14401 APORTACIONES PARA SEGUROS"/>
    <n v="57272000"/>
    <s v="1 NO ETIQUETADO"/>
    <s v="11 RECURSOS FISCALES"/>
    <s v="1101 RECURSOS MUNICIPALES"/>
    <s v="19 Ejercicio 2019"/>
    <s v="13 TODO EL TERRITORIO"/>
  </r>
  <r>
    <s v="090411313446172020O021021505121111515215201111110119133"/>
    <s v="0904"/>
    <s v="1"/>
    <s v="13"/>
    <s v="134"/>
    <s v="4"/>
    <s v="6"/>
    <s v="17"/>
    <s v="20"/>
    <x v="0"/>
    <s v="O"/>
    <s v="021"/>
    <s v="021505"/>
    <s v="12"/>
    <s v="1"/>
    <s v="1"/>
    <s v="15"/>
    <s v="152"/>
    <s v="152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05 ATENCION A SINDICATOS"/>
    <s v="1000 SERVICIOS PERSONALES"/>
    <s v="1500 OTRAS PRESTACIONES SOCIALES Y ECONOMICAS"/>
    <s v="152 INDEMNIZACIONES"/>
    <s v="15201 INDEMNIZACIONES"/>
    <n v="4000000"/>
    <s v="1 NO ETIQUETADO"/>
    <s v="11 RECURSOS FISCALES"/>
    <s v="1101 RECURSOS MUNICIPALES"/>
    <s v="19 Ejercicio 2019"/>
    <s v="13 TODO EL TERRITORIO"/>
  </r>
  <r>
    <s v="090411313446172020O021021511121111515415401115150119133"/>
    <s v="0904"/>
    <s v="1"/>
    <s v="13"/>
    <s v="134"/>
    <s v="4"/>
    <s v="6"/>
    <s v="17"/>
    <s v="20"/>
    <x v="0"/>
    <s v="O"/>
    <s v="021"/>
    <s v="021511"/>
    <s v="12"/>
    <s v="1"/>
    <s v="1"/>
    <s v="15"/>
    <s v="154"/>
    <s v="15401"/>
    <s v="1"/>
    <s v="15"/>
    <s v="15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1 CREDENCIALIZACION OFICIAL DE EMPLEADOS"/>
    <s v="1000 SERVICIOS PERSONALES"/>
    <s v="1500 OTRAS PRESTACIONES SOCIALES Y ECONOMICAS"/>
    <s v="154 PRESTACIONES CONTRACTUALES"/>
    <s v="15401 PRESTACIONES CONTRACTUALES"/>
    <n v="513666024.44"/>
    <s v="1 NO ETIQUETADO"/>
    <s v="15 RECURSOS FEDERALES"/>
    <s v="1501 PARTICIPACIONES POR INGRESOS FEDERALES"/>
    <s v="19 Ejercicio 2019"/>
    <s v="13 TODO EL TERRITORIO"/>
  </r>
  <r>
    <s v="090411313446172020O021021513121111616116101111110119133"/>
    <s v="0904"/>
    <s v="1"/>
    <s v="13"/>
    <s v="134"/>
    <s v="4"/>
    <s v="6"/>
    <s v="17"/>
    <s v="20"/>
    <x v="0"/>
    <s v="O"/>
    <s v="021"/>
    <s v="021513"/>
    <s v="12"/>
    <s v="1"/>
    <s v="1"/>
    <s v="16"/>
    <s v="161"/>
    <s v="161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3 DIAGNOSTICO ORGANIZACIONAL"/>
    <s v="1000 SERVICIOS PERSONALES"/>
    <s v="1600 PREVISIONES"/>
    <s v="161 PREVISIONES DE CARACTER LABORAL, ECONOMICA Y DE SEGURIDAD SOCIAL"/>
    <s v="16101 PREVISIONES DE CARACTER LABORAL, ECONOMICA Y DE SEGURIDAD SOCIAL"/>
    <n v="97504875"/>
    <s v="1 NO ETIQUETADO"/>
    <s v="11 RECURSOS FISCALES"/>
    <s v="1101 RECURSOS MUNICIPALES"/>
    <s v="19 Ejercicio 2019"/>
    <s v="13 TODO EL TERRITORIO"/>
  </r>
  <r>
    <s v="090411313446172020O021021514121111717117101116160119133"/>
    <s v="0904"/>
    <s v="1"/>
    <s v="13"/>
    <s v="134"/>
    <s v="4"/>
    <s v="6"/>
    <s v="17"/>
    <s v="20"/>
    <x v="0"/>
    <s v="O"/>
    <s v="021"/>
    <s v="021514"/>
    <s v="12"/>
    <s v="1"/>
    <s v="1"/>
    <s v="17"/>
    <s v="171"/>
    <s v="17101"/>
    <s v="1"/>
    <s v="16"/>
    <s v="16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4 COMUNICACION INSTITUCIONAL"/>
    <s v="1000 SERVICIOS PERSONALES"/>
    <s v="1700 PAGO DE ESTIMULOS A SERVIDORES PUBLICOS"/>
    <s v="171 ESTIMULOS"/>
    <s v="17101 ESTIMULOS"/>
    <n v="49270726.640000001"/>
    <s v="1 NO ETIQUETADO"/>
    <s v="16 RECURSOS ESTATALES"/>
    <s v="1601 PARTICIPACIONES POR INGRESOS ESTATALES"/>
    <s v="19 Ejercicio 2019"/>
    <s v="13 TODO EL TERRITORIO"/>
  </r>
  <r>
    <s v="010111313146172001P052052015911122121121101111110119133"/>
    <s v="0101"/>
    <s v="1"/>
    <s v="13"/>
    <s v="131"/>
    <s v="4"/>
    <s v="6"/>
    <s v="17"/>
    <s v="20"/>
    <x v="3"/>
    <s v="P"/>
    <s v="052"/>
    <s v="052015"/>
    <s v="91"/>
    <s v="1"/>
    <s v="2"/>
    <s v="21"/>
    <s v="211"/>
    <s v="211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s v="1 GASTO CORRIENTE"/>
    <s v="01 GESTIÓN GUBERNAMENTAL"/>
    <x v="5"/>
    <s v="052015 DISEÑO E IMAGEN"/>
    <s v="2000 MATERIALES Y SUMINISTROS"/>
    <s v="2100 MATERIALES DE ADMINISTRACION, EMISION DE DOCUMENTOS Y ARTICULOS OFICIALES"/>
    <s v="211 MATERIALES, UTILES Y EQUIPOS MENORES DE OFICINA"/>
    <s v="21101 MATERIALES, UTILES Y EQUIPOS MENORES DE OFICINA"/>
    <n v="150000"/>
    <s v="1 NO ETIQUETADO"/>
    <s v="11 RECURSOS FISCALES"/>
    <s v="1101 RECURSOS MUNICIPALES"/>
    <s v="19 Ejercicio 2019"/>
    <s v="13 TODO EL TERRITORIO"/>
  </r>
  <r>
    <s v="010411818446171903O108108114911122121121101111110119133"/>
    <s v="0104"/>
    <s v="1"/>
    <s v="18"/>
    <s v="184"/>
    <s v="4"/>
    <s v="6"/>
    <s v="17"/>
    <s v="19"/>
    <x v="4"/>
    <s v="O"/>
    <s v="108"/>
    <s v="108114"/>
    <s v="91"/>
    <s v="1"/>
    <s v="2"/>
    <s v="21"/>
    <s v="211"/>
    <s v="21101"/>
    <s v="1"/>
    <s v="11"/>
    <s v="1101"/>
    <s v="19"/>
    <s v="13"/>
    <s v="3"/>
    <s v="01 PRESIDENCIA"/>
    <s v="0104 DIRECCION DE TRANSPARENCIA Y BUENAS PRACTICAS"/>
    <s v="184 ACCESO A LA INFORMACION PUBLICA GUBERNAMENTAL"/>
    <s v="1 GOBIERNO"/>
    <s v="18 OTROS SERVICIOS GENERALES"/>
    <s v="4 UN GOBIERNO PARA LA CIUDADANÍA"/>
    <s v="6 ZAPOPAN CIUDADANO"/>
    <s v="17 GARANTIZAR UNA ADMINISTRACIÓN DE LOS RECURSOS PÚBLICOS AL SERVICIO DE LA CIUDADANÍA"/>
    <s v="19 TECNOLOGÍAS DE LA INFORMACIÓN Y COMUNICACIÓN"/>
    <s v="O APOYO A LA FUNCIÓN PÚBLICA Y AL MEJORAMIENTO DE LA GESTIÓN"/>
    <s v="91 CIUDADANOS"/>
    <s v="1 GASTO CORRIENTE"/>
    <s v="03 TRANSPARENCIA"/>
    <x v="6"/>
    <s v="108114 ATENCION A RECURSO DE TRANSPARENCIA"/>
    <s v="2000 MATERIALES Y SUMINISTROS"/>
    <s v="2100 MATERIALES DE ADMINISTRACION, EMISION DE DOCUMENTOS Y ARTICULOS OFICIALES"/>
    <s v="211 MATERIALES, UTILES Y EQUIPOS MENORES DE OFICINA"/>
    <s v="21101 MATERIALES, UTILES Y EQUIPOS MENORES DE OFICINA"/>
    <n v="50000"/>
    <s v="1 NO ETIQUETADO"/>
    <s v="11 RECURSOS FISCALES"/>
    <s v="1101 RECURSOS MUNICIPALES"/>
    <s v="19 Ejercicio 2019"/>
    <s v="13 TODO EL TERRITORIO"/>
  </r>
  <r>
    <s v="020311313246172002O016016015971122121121101111110119133"/>
    <s v="0203"/>
    <s v="1"/>
    <s v="13"/>
    <s v="132"/>
    <s v="4"/>
    <s v="6"/>
    <s v="17"/>
    <s v="20"/>
    <x v="5"/>
    <s v="O"/>
    <s v="016"/>
    <s v="016015"/>
    <s v="97"/>
    <s v="1"/>
    <s v="2"/>
    <s v="21"/>
    <s v="211"/>
    <s v="211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2000 MATERIALES Y SUMINISTROS"/>
    <s v="2100 MATERIALES DE ADMINISTRACION, EMISION DE DOCUMENTOS Y ARTICULOS OFICIALES"/>
    <s v="211 MATERIALES, UTILES Y EQUIPOS MENORES DE OFICINA"/>
    <s v="21101 MATERIALES, UTILES Y EQUIPOS MENORES DE OFICINA"/>
    <n v="12000"/>
    <s v="1 NO ETIQUETADO"/>
    <s v="11 RECURSOS FISCALES"/>
    <s v="1101 RECURSOS MUNICIPALES"/>
    <s v="19 Ejercicio 2019"/>
    <s v="13 TODO EL TERRITORIO"/>
  </r>
  <r>
    <s v="020211313246172002O016016015971122121121101111110119133"/>
    <s v="0202"/>
    <s v="1"/>
    <s v="13"/>
    <s v="132"/>
    <s v="4"/>
    <s v="6"/>
    <s v="17"/>
    <s v="20"/>
    <x v="5"/>
    <s v="O"/>
    <s v="016"/>
    <s v="016015"/>
    <s v="97"/>
    <s v="1"/>
    <s v="2"/>
    <s v="21"/>
    <s v="211"/>
    <s v="211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2000 MATERIALES Y SUMINISTROS"/>
    <s v="2100 MATERIALES DE ADMINISTRACION, EMISION DE DOCUMENTOS Y ARTICULOS OFICIALES"/>
    <s v="211 MATERIALES, UTILES Y EQUIPOS MENORES DE OFICINA"/>
    <s v="21101 MATERIALES, UTILES Y EQUIPOS MENORES DE OFICINA"/>
    <n v="180000"/>
    <s v="1 NO ETIQUETADO"/>
    <s v="11 RECURSOS FISCALES"/>
    <s v="1101 RECURSOS MUNICIPALES"/>
    <s v="19 Ejercicio 2019"/>
    <s v="13 TODO EL TERRITORIO"/>
  </r>
  <r>
    <s v="030311717145160304E127127976911122121121101111110119133"/>
    <s v="0303"/>
    <s v="1"/>
    <s v="17"/>
    <s v="171"/>
    <s v="4"/>
    <s v="5"/>
    <s v="16"/>
    <s v="03"/>
    <x v="6"/>
    <s v="E"/>
    <s v="127"/>
    <s v="127976"/>
    <s v="91"/>
    <s v="1"/>
    <s v="2"/>
    <s v="21"/>
    <s v="211"/>
    <s v="21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100 MATERIALES DE ADMINISTRACION, EMISION DE DOCUMENTOS Y ARTICULOS OFICIALES"/>
    <s v="211 MATERIALES, UTILES Y EQUIPOS MENORES DE OFICINA"/>
    <s v="21101 MATERIALES, UTILES Y EQUIPOS MENORES DE OFICINA"/>
    <n v="882000"/>
    <s v="1 NO ETIQUETADO"/>
    <s v="11 RECURSOS FISCALES"/>
    <s v="1101 RECURSOS MUNICIPALES"/>
    <s v="19 Ejercicio 2019"/>
    <s v="13 TODO EL TERRITORIO"/>
  </r>
  <r>
    <s v="040411212246171906E004004174911122121121101111110119133"/>
    <s v="0404"/>
    <s v="1"/>
    <s v="12"/>
    <s v="122"/>
    <s v="4"/>
    <s v="6"/>
    <s v="17"/>
    <s v="19"/>
    <x v="7"/>
    <s v="E"/>
    <s v="004"/>
    <s v="004174"/>
    <s v="91"/>
    <s v="1"/>
    <s v="2"/>
    <s v="21"/>
    <s v="211"/>
    <s v="21101"/>
    <s v="1"/>
    <s v="11"/>
    <s v="1101"/>
    <s v="19"/>
    <s v="13"/>
    <s v="3"/>
    <s v="04 SINDICATURA DEL AYUNTAMIENTO"/>
    <s v="0404 SINDICATURA DEL AYUNTAMIENT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s v="06 CERTEZA JURÍDICA"/>
    <x v="9"/>
    <s v="004174 CAPACITACION EN MATERIA JURIDICA"/>
    <s v="2000 MATERIALES Y SUMINISTROS"/>
    <s v="2100 MATERIALES DE ADMINISTRACION, EMISION DE DOCUMENTOS Y ARTICULOS OFICIALES"/>
    <s v="211 MATERIALES, UTILES Y EQUIPOS MENORES DE OFICINA"/>
    <s v="21101 MATERIALES, UTILES Y EQUIPOS MENORES DE OFICINA"/>
    <n v="500000"/>
    <s v="1 NO ETIQUETADO"/>
    <s v="11 RECURSOS FISCALES"/>
    <s v="1101 RECURSOS MUNICIPALES"/>
    <s v="19 Ejercicio 2019"/>
    <s v="13 TODO EL TERRITORIO"/>
  </r>
  <r>
    <s v="050511818146172007B033033221911122121121101111110119133"/>
    <s v="0505"/>
    <s v="1"/>
    <s v="18"/>
    <s v="181"/>
    <s v="4"/>
    <s v="6"/>
    <s v="17"/>
    <s v="20"/>
    <x v="8"/>
    <s v="B"/>
    <s v="033"/>
    <s v="033221"/>
    <s v="91"/>
    <s v="1"/>
    <s v="2"/>
    <s v="21"/>
    <s v="211"/>
    <s v="211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s v="07 EFICIENCIA GUBERNAMENTAL PARA LA POBLACIÓN"/>
    <x v="10"/>
    <s v="033221 ATENCION CIUDADANA"/>
    <s v="2000 MATERIALES Y SUMINISTROS"/>
    <s v="2100 MATERIALES DE ADMINISTRACION, EMISION DE DOCUMENTOS Y ARTICULOS OFICIALES"/>
    <s v="211 MATERIALES, UTILES Y EQUIPOS MENORES DE OFICINA"/>
    <s v="21101 MATERIALES, UTILES Y EQUIPOS MENORES DE OFICINA"/>
    <n v="900000"/>
    <s v="1 NO ETIQUETADO"/>
    <s v="11 RECURSOS FISCALES"/>
    <s v="1101 RECURSOS MUNICIPALES"/>
    <s v="19 Ejercicio 2019"/>
    <s v="13 TODO EL TERRITORIO"/>
  </r>
  <r>
    <s v="050511313446172008M007007246911122121121101111110119133"/>
    <s v="0505"/>
    <s v="1"/>
    <s v="13"/>
    <s v="134"/>
    <s v="4"/>
    <s v="6"/>
    <s v="17"/>
    <s v="20"/>
    <x v="9"/>
    <s v="M"/>
    <s v="007"/>
    <s v="007246"/>
    <s v="91"/>
    <s v="1"/>
    <s v="2"/>
    <s v="21"/>
    <s v="211"/>
    <s v="21101"/>
    <s v="1"/>
    <s v="11"/>
    <s v="1101"/>
    <s v="19"/>
    <s v="13"/>
    <s v="3"/>
    <s v="05 SECRETARIA DEL AYUNTAMIENTO"/>
    <s v="0505 SECRETARIA DEL AYUNTAMIENTO"/>
    <s v="134 FUNCION PUBLICA"/>
    <s v="1 GOBIERNO"/>
    <s v="13 COORDINACION DE LA POLITICA DE GOBIERNO"/>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08 GESTIÓN INTERNA EFICIENTE"/>
    <x v="11"/>
    <s v="007246 PROYECTO DE DICTAMEN PARA ESTUDIO Y DICTAMINACION DE LAS COMISIONES COLEGIADAS Y PERMANENTES DE REGIDORES"/>
    <s v="2000 MATERIALES Y SUMINISTROS"/>
    <s v="2100 MATERIALES DE ADMINISTRACION, EMISION DE DOCUMENTOS Y ARTICULOS OFICIALES"/>
    <s v="211 MATERIALES, UTILES Y EQUIPOS MENORES DE OFICINA"/>
    <s v="21101 MATERIALES, UTILES Y EQUIPOS MENORES DE OFICINA"/>
    <n v="47720"/>
    <s v="1 NO ETIQUETADO"/>
    <s v="11 RECURSOS FISCALES"/>
    <s v="1101 RECURSOS MUNICIPALES"/>
    <s v="19 Ejercicio 2019"/>
    <s v="13 TODO EL TERRITORIO"/>
  </r>
  <r>
    <s v="050211717246172009N040040879911122121121101111110119133"/>
    <s v="0502"/>
    <s v="1"/>
    <s v="17"/>
    <s v="172"/>
    <s v="4"/>
    <s v="6"/>
    <s v="17"/>
    <s v="20"/>
    <x v="10"/>
    <s v="N"/>
    <s v="040"/>
    <s v="040879"/>
    <s v="91"/>
    <s v="1"/>
    <s v="2"/>
    <s v="21"/>
    <s v="211"/>
    <s v="21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12"/>
    <s v="040879 CURSOS DE CAPACITACION IMPARTIDOS A POBLACION"/>
    <s v="2000 MATERIALES Y SUMINISTROS"/>
    <s v="2100 MATERIALES DE ADMINISTRACION, EMISION DE DOCUMENTOS Y ARTICULOS OFICIALES"/>
    <s v="211 MATERIALES, UTILES Y EQUIPOS MENORES DE OFICINA"/>
    <s v="21101 MATERIALES, UTILES Y EQUIPOS MENORES DE OFICINA"/>
    <n v="99598.388000000006"/>
    <s v="1 NO ETIQUETADO"/>
    <s v="11 RECURSOS FISCALES"/>
    <s v="1101 RECURSOS MUNICIPALES"/>
    <s v="19 Ejercicio 2019"/>
    <s v="13 TODO EL TERRITORIO"/>
  </r>
  <r>
    <s v="060611515246172012M069069297911122121121101111110119133"/>
    <s v="0606"/>
    <s v="1"/>
    <s v="15"/>
    <s v="152"/>
    <s v="4"/>
    <s v="6"/>
    <s v="17"/>
    <s v="20"/>
    <x v="11"/>
    <s v="M"/>
    <s v="069"/>
    <s v="069297"/>
    <s v="91"/>
    <s v="1"/>
    <s v="2"/>
    <s v="21"/>
    <s v="211"/>
    <s v="211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13"/>
    <s v="069297 ANALISIS DE LOS INDICADORES DE GESTION Y DESEMPEÑO"/>
    <s v="2000 MATERIALES Y SUMINISTROS"/>
    <s v="2100 MATERIALES DE ADMINISTRACION, EMISION DE DOCUMENTOS Y ARTICULOS OFICIALES"/>
    <s v="211 MATERIALES, UTILES Y EQUIPOS MENORES DE OFICINA"/>
    <s v="21101 MATERIALES, UTILES Y EQUIPOS MENORES DE OFICINA"/>
    <n v="669868.81999999995"/>
    <s v="1 NO ETIQUETADO"/>
    <s v="11 RECURSOS FISCALES"/>
    <s v="1101 RECURSOS MUNICIPALES"/>
    <s v="19 Ejercicio 2019"/>
    <s v="13 TODO EL TERRITORIO"/>
  </r>
  <r>
    <s v="070711111246171913G005005910911122121121101111110119133"/>
    <s v="0707"/>
    <s v="1"/>
    <s v="11"/>
    <s v="112"/>
    <s v="4"/>
    <s v="6"/>
    <s v="17"/>
    <s v="19"/>
    <x v="12"/>
    <s v="G"/>
    <s v="005"/>
    <s v="005910"/>
    <s v="91"/>
    <s v="1"/>
    <s v="2"/>
    <s v="21"/>
    <s v="211"/>
    <s v="211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s v="1 GASTO CORRIENTE"/>
    <s v="13 VIGILANCIA"/>
    <x v="14"/>
    <s v="005910 EXPOSICIONES INTERNACIONALES COLECTIVAS REALIZADAS EN EL MAZ"/>
    <s v="2000 MATERIALES Y SUMINISTROS"/>
    <s v="2100 MATERIALES DE ADMINISTRACION, EMISION DE DOCUMENTOS Y ARTICULOS OFICIALES"/>
    <s v="211 MATERIALES, UTILES Y EQUIPOS MENORES DE OFICINA"/>
    <s v="21101 MATERIALES, UTILES Y EQUIPOS MENORES DE OFICINA"/>
    <n v="60000"/>
    <s v="1 NO ETIQUETADO"/>
    <s v="11 RECURSOS FISCALES"/>
    <s v="1101 RECURSOS MUNICIPALES"/>
    <s v="19 Ejercicio 2019"/>
    <s v="13 TODO EL TERRITORIO"/>
  </r>
  <r>
    <s v="070711111246171913G026026303911122121121101111110119133"/>
    <s v="0707"/>
    <s v="1"/>
    <s v="11"/>
    <s v="112"/>
    <s v="4"/>
    <s v="6"/>
    <s v="17"/>
    <s v="19"/>
    <x v="12"/>
    <s v="G"/>
    <s v="026"/>
    <s v="026303"/>
    <s v="91"/>
    <s v="1"/>
    <s v="2"/>
    <s v="21"/>
    <s v="211"/>
    <s v="211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s v="1 GASTO CORRIENTE"/>
    <s v="13 VIGILANCIA"/>
    <x v="15"/>
    <s v="026303 AUDITORIA A ENTES PUBLICOS MUNICIPALES"/>
    <s v="2000 MATERIALES Y SUMINISTROS"/>
    <s v="2100 MATERIALES DE ADMINISTRACION, EMISION DE DOCUMENTOS Y ARTICULOS OFICIALES"/>
    <s v="211 MATERIALES, UTILES Y EQUIPOS MENORES DE OFICINA"/>
    <s v="21101 MATERIALES, UTILES Y EQUIPOS MENORES DE OFICINA"/>
    <n v="15000"/>
    <s v="1 NO ETIQUETADO"/>
    <s v="11 RECURSOS FISCALES"/>
    <s v="1101 RECURSOS MUNICIPALES"/>
    <s v="19 Ejercicio 2019"/>
    <s v="13 TODO EL TERRITORIO"/>
  </r>
  <r>
    <s v="080122222112130614E088088348911122121121101111110119133"/>
    <s v="0801"/>
    <s v="2"/>
    <s v="22"/>
    <s v="221"/>
    <s v="1"/>
    <s v="2"/>
    <s v="13"/>
    <s v="06"/>
    <x v="1"/>
    <s v="E"/>
    <s v="088"/>
    <s v="088348"/>
    <s v="91"/>
    <s v="1"/>
    <s v="2"/>
    <s v="21"/>
    <s v="211"/>
    <s v="211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48 ASIGNACION DE ESPACIOS DE ROLL EN COMERCIO EN TIANGUIS"/>
    <s v="2000 MATERIALES Y SUMINISTROS"/>
    <s v="2100 MATERIALES DE ADMINISTRACION, EMISION DE DOCUMENTOS Y ARTICULOS OFICIALES"/>
    <s v="211 MATERIALES, UTILES Y EQUIPOS MENORES DE OFICINA"/>
    <s v="21101 MATERIALES, UTILES Y EQUIPOS MENORES DE OFICINA"/>
    <n v="50000"/>
    <s v="1 NO ETIQUETADO"/>
    <s v="11 RECURSOS FISCALES"/>
    <s v="1101 RECURSOS MUNICIPALES"/>
    <s v="19 Ejercicio 2019"/>
    <s v="13 TODO EL TERRITORIO"/>
  </r>
  <r>
    <s v="081122222112130614E125125381911122121121101111110119133"/>
    <s v="0811"/>
    <s v="2"/>
    <s v="22"/>
    <s v="221"/>
    <s v="1"/>
    <s v="2"/>
    <s v="13"/>
    <s v="06"/>
    <x v="1"/>
    <s v="E"/>
    <s v="125"/>
    <s v="125381"/>
    <s v="91"/>
    <s v="1"/>
    <s v="2"/>
    <s v="21"/>
    <s v="211"/>
    <s v="211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81 OPERATIVO DE CEMENTERIOS"/>
    <s v="2000 MATERIALES Y SUMINISTROS"/>
    <s v="2100 MATERIALES DE ADMINISTRACION, EMISION DE DOCUMENTOS Y ARTICULOS OFICIALES"/>
    <s v="211 MATERIALES, UTILES Y EQUIPOS MENORES DE OFICINA"/>
    <s v="21101 MATERIALES, UTILES Y EQUIPOS MENORES DE OFICINA"/>
    <n v="102000"/>
    <s v="1 NO ETIQUETADO"/>
    <s v="11 RECURSOS FISCALES"/>
    <s v="1101 RECURSOS MUNICIPALES"/>
    <s v="19 Ejercicio 2019"/>
    <s v="13 TODO EL TERRITORIO"/>
  </r>
  <r>
    <s v="080922222112130614E059059798911122121121101111110119133"/>
    <s v="0809"/>
    <s v="2"/>
    <s v="22"/>
    <s v="221"/>
    <s v="1"/>
    <s v="2"/>
    <s v="13"/>
    <s v="06"/>
    <x v="1"/>
    <s v="E"/>
    <s v="059"/>
    <s v="059798"/>
    <s v="91"/>
    <s v="1"/>
    <s v="2"/>
    <s v="21"/>
    <s v="211"/>
    <s v="211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798 OBRA IMAGEN URBANA"/>
    <s v="2000 MATERIALES Y SUMINISTROS"/>
    <s v="2100 MATERIALES DE ADMINISTRACION, EMISION DE DOCUMENTOS Y ARTICULOS OFICIALES"/>
    <s v="211 MATERIALES, UTILES Y EQUIPOS MENORES DE OFICINA"/>
    <s v="21101 MATERIALES, UTILES Y EQUIPOS MENORES DE OFICINA"/>
    <n v="30000"/>
    <s v="1 NO ETIQUETADO"/>
    <s v="11 RECURSOS FISCALES"/>
    <s v="1101 RECURSOS MUNICIPALES"/>
    <s v="19 Ejercicio 2019"/>
    <s v="13 TODO EL TERRITORIO"/>
  </r>
  <r>
    <s v="080322222112130614E125125320911122121121101111110119133"/>
    <s v="0803"/>
    <s v="2"/>
    <s v="22"/>
    <s v="221"/>
    <s v="1"/>
    <s v="2"/>
    <s v="13"/>
    <s v="06"/>
    <x v="1"/>
    <s v="E"/>
    <s v="125"/>
    <s v="125320"/>
    <s v="91"/>
    <s v="1"/>
    <s v="2"/>
    <s v="21"/>
    <s v="211"/>
    <s v="21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20 MANTENIMIENTO DE MERCADOS MUNICIPALES"/>
    <s v="2000 MATERIALES Y SUMINISTROS"/>
    <s v="2100 MATERIALES DE ADMINISTRACION, EMISION DE DOCUMENTOS Y ARTICULOS OFICIALES"/>
    <s v="211 MATERIALES, UTILES Y EQUIPOS MENORES DE OFICINA"/>
    <s v="21101 MATERIALES, UTILES Y EQUIPOS MENORES DE OFICINA"/>
    <n v="160800"/>
    <s v="1 NO ETIQUETADO"/>
    <s v="11 RECURSOS FISCALES"/>
    <s v="1101 RECURSOS MUNICIPALES"/>
    <s v="19 Ejercicio 2019"/>
    <s v="13 TODO EL TERRITORIO"/>
  </r>
  <r>
    <s v="080222222112130614E125125330911122121121101111110119133"/>
    <s v="0802"/>
    <s v="2"/>
    <s v="22"/>
    <s v="221"/>
    <s v="1"/>
    <s v="2"/>
    <s v="13"/>
    <s v="06"/>
    <x v="1"/>
    <s v="E"/>
    <s v="125"/>
    <s v="125330"/>
    <s v="91"/>
    <s v="1"/>
    <s v="2"/>
    <s v="21"/>
    <s v="211"/>
    <s v="211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30 PINTADO DE MACHUELOS Y BALIZAMIENTO DE AVENIDAS PRINCIPALES"/>
    <s v="2000 MATERIALES Y SUMINISTROS"/>
    <s v="2100 MATERIALES DE ADMINISTRACION, EMISION DE DOCUMENTOS Y ARTICULOS OFICIALES"/>
    <s v="211 MATERIALES, UTILES Y EQUIPOS MENORES DE OFICINA"/>
    <s v="21101 MATERIALES, UTILES Y EQUIPOS MENORES DE OFICINA"/>
    <n v="25000"/>
    <s v="1 NO ETIQUETADO"/>
    <s v="11 RECURSOS FISCALES"/>
    <s v="1101 RECURSOS MUNICIPALES"/>
    <s v="19 Ejercicio 2019"/>
    <s v="13 TODO EL TERRITORIO"/>
  </r>
  <r>
    <s v="080422222112130614E125125417911122121121101111110119133"/>
    <s v="0804"/>
    <s v="2"/>
    <s v="22"/>
    <s v="221"/>
    <s v="1"/>
    <s v="2"/>
    <s v="13"/>
    <s v="06"/>
    <x v="1"/>
    <s v="E"/>
    <s v="125"/>
    <s v="125417"/>
    <s v="91"/>
    <s v="1"/>
    <s v="2"/>
    <s v="21"/>
    <s v="211"/>
    <s v="211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17 MANTENIMIENTO PREVENTIVO DE ARBOLADO"/>
    <s v="2000 MATERIALES Y SUMINISTROS"/>
    <s v="2100 MATERIALES DE ADMINISTRACION, EMISION DE DOCUMENTOS Y ARTICULOS OFICIALES"/>
    <s v="211 MATERIALES, UTILES Y EQUIPOS MENORES DE OFICINA"/>
    <s v="21101 MATERIALES, UTILES Y EQUIPOS MENORES DE OFICINA"/>
    <n v="200000"/>
    <s v="1 NO ETIQUETADO"/>
    <s v="11 RECURSOS FISCALES"/>
    <s v="1101 RECURSOS MUNICIPALES"/>
    <s v="19 Ejercicio 2019"/>
    <s v="13 TODO EL TERRITORIO"/>
  </r>
  <r>
    <s v="080522222112130614E125125355911122121121101111110119133"/>
    <s v="0805"/>
    <s v="2"/>
    <s v="22"/>
    <s v="221"/>
    <s v="1"/>
    <s v="2"/>
    <s v="13"/>
    <s v="06"/>
    <x v="1"/>
    <s v="E"/>
    <s v="125"/>
    <s v="125355"/>
    <s v="91"/>
    <s v="1"/>
    <s v="2"/>
    <s v="21"/>
    <s v="211"/>
    <s v="211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55 MANTENIMIENTO DE PAVIMENTOS"/>
    <s v="2000 MATERIALES Y SUMINISTROS"/>
    <s v="2100 MATERIALES DE ADMINISTRACION, EMISION DE DOCUMENTOS Y ARTICULOS OFICIALES"/>
    <s v="211 MATERIALES, UTILES Y EQUIPOS MENORES DE OFICINA"/>
    <s v="21101 MATERIALES, UTILES Y EQUIPOS MENORES DE OFICINA"/>
    <n v="55000"/>
    <s v="1 NO ETIQUETADO"/>
    <s v="11 RECURSOS FISCALES"/>
    <s v="1101 RECURSOS MUNICIPALES"/>
    <s v="19 Ejercicio 2019"/>
    <s v="13 TODO EL TERRITORIO"/>
  </r>
  <r>
    <s v="081022222112130614E125125411911122121121101111110119133"/>
    <s v="0810"/>
    <s v="2"/>
    <s v="22"/>
    <s v="221"/>
    <s v="1"/>
    <s v="2"/>
    <s v="13"/>
    <s v="06"/>
    <x v="1"/>
    <s v="E"/>
    <s v="125"/>
    <s v="125411"/>
    <s v="91"/>
    <s v="1"/>
    <s v="2"/>
    <s v="21"/>
    <s v="211"/>
    <s v="211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11 PROYECTO DE REPRODUCCION, CULTIVO, DESARROLLO DE PLANTAS, ARBOLADO PARA SU DONACION"/>
    <s v="2000 MATERIALES Y SUMINISTROS"/>
    <s v="2100 MATERIALES DE ADMINISTRACION, EMISION DE DOCUMENTOS Y ARTICULOS OFICIALES"/>
    <s v="211 MATERIALES, UTILES Y EQUIPOS MENORES DE OFICINA"/>
    <s v="21101 MATERIALES, UTILES Y EQUIPOS MENORES DE OFICINA"/>
    <n v="30000"/>
    <s v="1 NO ETIQUETADO"/>
    <s v="11 RECURSOS FISCALES"/>
    <s v="1101 RECURSOS MUNICIPALES"/>
    <s v="19 Ejercicio 2019"/>
    <s v="13 TODO EL TERRITORIO"/>
  </r>
  <r>
    <s v="080722121412130615E061061415911122121121101111110119133"/>
    <s v="0807"/>
    <s v="2"/>
    <s v="21"/>
    <s v="214"/>
    <s v="1"/>
    <s v="2"/>
    <s v="13"/>
    <s v="06"/>
    <x v="13"/>
    <s v="E"/>
    <s v="061"/>
    <s v="061415"/>
    <s v="91"/>
    <s v="1"/>
    <s v="2"/>
    <s v="21"/>
    <s v="211"/>
    <s v="211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415 REPARACION DE LINEA (CABLE)"/>
    <s v="2000 MATERIALES Y SUMINISTROS"/>
    <s v="2100 MATERIALES DE ADMINISTRACION, EMISION DE DOCUMENTOS Y ARTICULOS OFICIALES"/>
    <s v="211 MATERIALES, UTILES Y EQUIPOS MENORES DE OFICINA"/>
    <s v="21101 MATERIALES, UTILES Y EQUIPOS MENORES DE OFICINA"/>
    <n v="150000"/>
    <s v="1 NO ETIQUETADO"/>
    <s v="11 RECURSOS FISCALES"/>
    <s v="1101 RECURSOS MUNICIPALES"/>
    <s v="19 Ejercicio 2019"/>
    <s v="13 TODO EL TERRITORIO"/>
  </r>
  <r>
    <s v="080822222112130417E014014315911122121121101111110119133"/>
    <s v="0808"/>
    <s v="2"/>
    <s v="22"/>
    <s v="221"/>
    <s v="1"/>
    <s v="2"/>
    <s v="13"/>
    <s v="04"/>
    <x v="14"/>
    <s v="E"/>
    <s v="014"/>
    <s v="014315"/>
    <s v="91"/>
    <s v="1"/>
    <s v="2"/>
    <s v="21"/>
    <s v="211"/>
    <s v="211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18"/>
    <s v="014315 PAGO DEL SERVICIO DE ALUMBRADO PUBLICO"/>
    <s v="2000 MATERIALES Y SUMINISTROS"/>
    <s v="2100 MATERIALES DE ADMINISTRACION, EMISION DE DOCUMENTOS Y ARTICULOS OFICIALES"/>
    <s v="211 MATERIALES, UTILES Y EQUIPOS MENORES DE OFICINA"/>
    <s v="21101 MATERIALES, UTILES Y EQUIPOS MENORES DE OFICINA"/>
    <n v="500000"/>
    <s v="1 NO ETIQUETADO"/>
    <s v="11 RECURSOS FISCALES"/>
    <s v="1101 RECURSOS MUNICIPALES"/>
    <s v="19 Ejercicio 2019"/>
    <s v="13 TODO EL TERRITORIO"/>
  </r>
  <r>
    <s v="090911313446172020O021021505121122121121101111110119133"/>
    <s v="0909"/>
    <s v="1"/>
    <s v="13"/>
    <s v="134"/>
    <s v="4"/>
    <s v="6"/>
    <s v="17"/>
    <s v="20"/>
    <x v="0"/>
    <s v="O"/>
    <s v="021"/>
    <s v="021505"/>
    <s v="12"/>
    <s v="1"/>
    <s v="2"/>
    <s v="21"/>
    <s v="211"/>
    <s v="21101"/>
    <s v="1"/>
    <s v="11"/>
    <s v="1101"/>
    <s v="19"/>
    <s v="13"/>
    <s v="3"/>
    <s v="09 COORDINACION GENERAL DE ADMINISTRACION E INNOVACION GUBERNAMENTAL"/>
    <s v="0909 COORDINACION GENERAL DE ADMINISTRACION 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05 ATENCION A SINDICATOS"/>
    <s v="2000 MATERIALES Y SUMINISTROS"/>
    <s v="2100 MATERIALES DE ADMINISTRACION, EMISION DE DOCUMENTOS Y ARTICULOS OFICIALES"/>
    <s v="211 MATERIALES, UTILES Y EQUIPOS MENORES DE OFICINA"/>
    <s v="21101 MATERIALES, UTILES Y EQUIPOS MENORES DE OFICINA"/>
    <n v="600000"/>
    <s v="1 NO ETIQUETADO"/>
    <s v="11 RECURSOS FISCALES"/>
    <s v="1101 RECURSOS MUNICIPALES"/>
    <s v="19 Ejercicio 2019"/>
    <s v="13 TODO EL TERRITORIO"/>
  </r>
  <r>
    <s v="100222626823101722P008008899911122121121101111110119133"/>
    <s v="1002"/>
    <s v="2"/>
    <s v="26"/>
    <s v="268"/>
    <s v="2"/>
    <s v="3"/>
    <s v="10"/>
    <s v="17"/>
    <x v="15"/>
    <s v="P"/>
    <s v="008"/>
    <s v="008899"/>
    <s v="91"/>
    <s v="1"/>
    <s v="2"/>
    <s v="21"/>
    <s v="211"/>
    <s v="211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9"/>
    <s v="008899 ENCUESTAS DE SATISFACCION AQUI HAY FUTURO"/>
    <s v="2000 MATERIALES Y SUMINISTROS"/>
    <s v="2100 MATERIALES DE ADMINISTRACION, EMISION DE DOCUMENTOS Y ARTICULOS OFICIALES"/>
    <s v="211 MATERIALES, UTILES Y EQUIPOS MENORES DE OFICINA"/>
    <s v="21101 MATERIALES, UTILES Y EQUIPOS MENORES DE OFICINA"/>
    <n v="30000"/>
    <s v="1 NO ETIQUETADO"/>
    <s v="11 RECURSOS FISCALES"/>
    <s v="1101 RECURSOS MUNICIPALES"/>
    <s v="19 Ejercicio 2019"/>
    <s v="13 TODO EL TERRITORIO"/>
  </r>
  <r>
    <s v="100322626823101723P028028527911122121121101111110119133"/>
    <s v="1003"/>
    <s v="2"/>
    <s v="26"/>
    <s v="268"/>
    <s v="2"/>
    <s v="3"/>
    <s v="10"/>
    <s v="17"/>
    <x v="16"/>
    <s v="P"/>
    <s v="028"/>
    <s v="028527"/>
    <s v="91"/>
    <s v="1"/>
    <s v="2"/>
    <s v="21"/>
    <s v="211"/>
    <s v="21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0"/>
    <s v="028527 APOYOS EN ESPECIE PARA MEJORAMIENTO DE VIVIENDA(ZAPOPAN MI CASA)"/>
    <s v="2000 MATERIALES Y SUMINISTROS"/>
    <s v="2100 MATERIALES DE ADMINISTRACION, EMISION DE DOCUMENTOS Y ARTICULOS OFICIALES"/>
    <s v="211 MATERIALES, UTILES Y EQUIPOS MENORES DE OFICINA"/>
    <s v="21101 MATERIALES, UTILES Y EQUIPOS MENORES DE OFICINA"/>
    <n v="100000"/>
    <s v="1 NO ETIQUETADO"/>
    <s v="11 RECURSOS FISCALES"/>
    <s v="1101 RECURSOS MUNICIPALES"/>
    <s v="19 Ejercicio 2019"/>
    <s v="13 TODO EL TERRITORIO"/>
  </r>
  <r>
    <s v="100322626823101723P028028528911122121121101111110119133"/>
    <s v="1003"/>
    <s v="2"/>
    <s v="26"/>
    <s v="268"/>
    <s v="2"/>
    <s v="3"/>
    <s v="10"/>
    <s v="17"/>
    <x v="16"/>
    <s v="P"/>
    <s v="028"/>
    <s v="028528"/>
    <s v="91"/>
    <s v="1"/>
    <s v="2"/>
    <s v="21"/>
    <s v="211"/>
    <s v="21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0"/>
    <s v="028528 APOYOS PARA REHABILITACION DE COLONIAS (ZAPOPAN MI COLONIA)"/>
    <s v="2000 MATERIALES Y SUMINISTROS"/>
    <s v="2100 MATERIALES DE ADMINISTRACION, EMISION DE DOCUMENTOS Y ARTICULOS OFICIALES"/>
    <s v="211 MATERIALES, UTILES Y EQUIPOS MENORES DE OFICINA"/>
    <s v="21101 MATERIALES, UTILES Y EQUIPOS MENORES DE OFICINA"/>
    <n v="65000"/>
    <s v="1 NO ETIQUETADO"/>
    <s v="11 RECURSOS FISCALES"/>
    <s v="1101 RECURSOS MUNICIPALES"/>
    <s v="19 Ejercicio 2019"/>
    <s v="13 TODO EL TERRITORIO"/>
  </r>
  <r>
    <s v="100322626823101723P028028530911122121121101111110119133"/>
    <s v="1003"/>
    <s v="2"/>
    <s v="26"/>
    <s v="268"/>
    <s v="2"/>
    <s v="3"/>
    <s v="10"/>
    <s v="17"/>
    <x v="16"/>
    <s v="P"/>
    <s v="028"/>
    <s v="028530"/>
    <s v="91"/>
    <s v="1"/>
    <s v="2"/>
    <s v="21"/>
    <s v="211"/>
    <s v="21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0"/>
    <s v="028530 PREVENCION DEL DELITO (DEPORTE, CULTURA, ARTE - ZAPOPAN CIUDAD DE TODOS)"/>
    <s v="2000 MATERIALES Y SUMINISTROS"/>
    <s v="2100 MATERIALES DE ADMINISTRACION, EMISION DE DOCUMENTOS Y ARTICULOS OFICIALES"/>
    <s v="211 MATERIALES, UTILES Y EQUIPOS MENORES DE OFICINA"/>
    <s v="21101 MATERIALES, UTILES Y EQUIPOS MENORES DE OFICINA"/>
    <n v="95000"/>
    <s v="1 NO ETIQUETADO"/>
    <s v="11 RECURSOS FISCALES"/>
    <s v="1101 RECURSOS MUNICIPALES"/>
    <s v="19 Ejercicio 2019"/>
    <s v="13 TODO EL TERRITORIO"/>
  </r>
  <r>
    <s v="100322626823101723P028028537911122121121101111110119133"/>
    <s v="1003"/>
    <s v="2"/>
    <s v="26"/>
    <s v="268"/>
    <s v="2"/>
    <s v="3"/>
    <s v="10"/>
    <s v="17"/>
    <x v="16"/>
    <s v="P"/>
    <s v="028"/>
    <s v="028537"/>
    <s v="91"/>
    <s v="1"/>
    <s v="2"/>
    <s v="21"/>
    <s v="211"/>
    <s v="21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0"/>
    <s v="028537 PINTA ZAPOPAN"/>
    <s v="2000 MATERIALES Y SUMINISTROS"/>
    <s v="2100 MATERIALES DE ADMINISTRACION, EMISION DE DOCUMENTOS Y ARTICULOS OFICIALES"/>
    <s v="211 MATERIALES, UTILES Y EQUIPOS MENORES DE OFICINA"/>
    <s v="21101 MATERIALES, UTILES Y EQUIPOS MENORES DE OFICINA"/>
    <n v="150000"/>
    <s v="1 NO ETIQUETADO"/>
    <s v="11 RECURSOS FISCALES"/>
    <s v="1101 RECURSOS MUNICIPALES"/>
    <s v="19 Ejercicio 2019"/>
    <s v="13 TODO EL TERRITORIO"/>
  </r>
  <r>
    <s v="100733131123091524F030030536911122121121101111110119133"/>
    <s v="1007"/>
    <s v="3"/>
    <s v="31"/>
    <s v="311"/>
    <s v="2"/>
    <s v="3"/>
    <s v="09"/>
    <s v="15"/>
    <x v="17"/>
    <s v="F"/>
    <s v="030"/>
    <s v="030536"/>
    <s v="91"/>
    <s v="1"/>
    <s v="2"/>
    <s v="21"/>
    <s v="211"/>
    <s v="211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21"/>
    <s v="030536 APOYO DE BECAS DE EDUCACION PARA ADULTOS"/>
    <s v="2000 MATERIALES Y SUMINISTROS"/>
    <s v="2100 MATERIALES DE ADMINISTRACION, EMISION DE DOCUMENTOS Y ARTICULOS OFICIALES"/>
    <s v="211 MATERIALES, UTILES Y EQUIPOS MENORES DE OFICINA"/>
    <s v="21101 MATERIALES, UTILES Y EQUIPOS MENORES DE OFICINA"/>
    <n v="3000"/>
    <s v="1 NO ETIQUETADO"/>
    <s v="11 RECURSOS FISCALES"/>
    <s v="1101 RECURSOS MUNICIPALES"/>
    <s v="19 Ejercicio 2019"/>
    <s v="13 TODO EL TERRITORIO"/>
  </r>
  <r>
    <s v="100533131123091725F096096569911122121121101111110119133"/>
    <s v="1005"/>
    <s v="3"/>
    <s v="31"/>
    <s v="311"/>
    <s v="2"/>
    <s v="3"/>
    <s v="09"/>
    <s v="17"/>
    <x v="18"/>
    <s v="F"/>
    <s v="096"/>
    <s v="096569"/>
    <s v="91"/>
    <s v="1"/>
    <s v="2"/>
    <s v="21"/>
    <s v="211"/>
    <s v="21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2"/>
    <s v="096569 CARAVANA DE EMPLEO"/>
    <s v="2000 MATERIALES Y SUMINISTROS"/>
    <s v="2100 MATERIALES DE ADMINISTRACION, EMISION DE DOCUMENTOS Y ARTICULOS OFICIALES"/>
    <s v="211 MATERIALES, UTILES Y EQUIPOS MENORES DE OFICINA"/>
    <s v="21101 MATERIALES, UTILES Y EQUIPOS MENORES DE OFICINA"/>
    <n v="250000"/>
    <s v="1 NO ETIQUETADO"/>
    <s v="11 RECURSOS FISCALES"/>
    <s v="1101 RECURSOS MUNICIPALES"/>
    <s v="19 Ejercicio 2019"/>
    <s v="13 TODO EL TERRITORIO"/>
  </r>
  <r>
    <s v="100533131123091725F049049545911122121121101111110119133"/>
    <s v="1005"/>
    <s v="3"/>
    <s v="31"/>
    <s v="311"/>
    <s v="2"/>
    <s v="3"/>
    <s v="09"/>
    <s v="17"/>
    <x v="18"/>
    <s v="F"/>
    <s v="049"/>
    <s v="049545"/>
    <s v="91"/>
    <s v="1"/>
    <s v="2"/>
    <s v="21"/>
    <s v="211"/>
    <s v="21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3"/>
    <s v="049545 LICENCIAS DE COMERCIO TIPO A"/>
    <s v="2000 MATERIALES Y SUMINISTROS"/>
    <s v="2100 MATERIALES DE ADMINISTRACION, EMISION DE DOCUMENTOS Y ARTICULOS OFICIALES"/>
    <s v="211 MATERIALES, UTILES Y EQUIPOS MENORES DE OFICINA"/>
    <s v="21101 MATERIALES, UTILES Y EQUIPOS MENORES DE OFICINA"/>
    <n v="50000"/>
    <s v="1 NO ETIQUETADO"/>
    <s v="11 RECURSOS FISCALES"/>
    <s v="1101 RECURSOS MUNICIPALES"/>
    <s v="19 Ejercicio 2019"/>
    <s v="13 TODO EL TERRITORIO"/>
  </r>
  <r>
    <s v="100533131123091725F066066915911122121121101111110119133"/>
    <s v="1005"/>
    <s v="3"/>
    <s v="31"/>
    <s v="311"/>
    <s v="2"/>
    <s v="3"/>
    <s v="09"/>
    <s v="17"/>
    <x v="18"/>
    <s v="F"/>
    <s v="066"/>
    <s v="066915"/>
    <s v="91"/>
    <s v="1"/>
    <s v="2"/>
    <s v="21"/>
    <s v="211"/>
    <s v="21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4"/>
    <s v="066915 GESTION DE ACUERDOS Y CONVENIOS"/>
    <s v="2000 MATERIALES Y SUMINISTROS"/>
    <s v="2100 MATERIALES DE ADMINISTRACION, EMISION DE DOCUMENTOS Y ARTICULOS OFICIALES"/>
    <s v="211 MATERIALES, UTILES Y EQUIPOS MENORES DE OFICINA"/>
    <s v="21101 MATERIALES, UTILES Y EQUIPOS MENORES DE OFICINA"/>
    <n v="547250"/>
    <s v="1 NO ETIQUETADO"/>
    <s v="11 RECURSOS FISCALES"/>
    <s v="1101 RECURSOS MUNICIPALES"/>
    <s v="19 Ejercicio 2019"/>
    <s v="13 TODO EL TERRITORIO"/>
  </r>
  <r>
    <s v="111122222114120427E001001958911122121121101111110119133"/>
    <s v="1111"/>
    <s v="2"/>
    <s v="22"/>
    <s v="221"/>
    <s v="1"/>
    <s v="4"/>
    <s v="12"/>
    <s v="04"/>
    <x v="2"/>
    <s v="E"/>
    <s v="001"/>
    <s v="001958"/>
    <s v="91"/>
    <s v="1"/>
    <s v="2"/>
    <s v="21"/>
    <s v="211"/>
    <s v="21101"/>
    <s v="1"/>
    <s v="11"/>
    <s v="1101"/>
    <s v="19"/>
    <s v="13"/>
    <s v="3"/>
    <s v="11 COORDINACION GENERAL DE GESTION INTEGRAL DE LA CIUDAD"/>
    <s v="1111 COORDINACION GENERAL DE GESTION INTEGRAL DE LA CIUDAD"/>
    <s v="221 URBANIZACION"/>
    <s v="2 DESARROLLO SOCIAL"/>
    <s v="22 VIVIENDA Y SERVICIOS A LA COMUNIDAD"/>
    <s v="1 INTEGRACIÓN SOCIAL Y CULTURAL"/>
    <s v="4 ZAPOPAN EQUITATIVO"/>
    <s v="12 REDUCIR LAS DESIGUALDADES TERRITORIALES EN EL ACCESO A OPORTUNIDADES Y ESPACIOS PÚBLICOS DE CALIDAD"/>
    <s v="04 A. DESARROLLO EQUITATIVO E INCLUYENTE"/>
    <s v="E PRESTACIÓN DE SERVICIOS PÚBLICOS"/>
    <s v="91 CIUDADANOS"/>
    <s v="1 GASTO CORRIENTE"/>
    <s v="27 AUTORIDAD DEL ESPACIO PÚBLICO MUNICIPAL"/>
    <x v="4"/>
    <s v="001958 PROYECTOS DE COLMENAS"/>
    <s v="2000 MATERIALES Y SUMINISTROS"/>
    <s v="2100 MATERIALES DE ADMINISTRACION, EMISION DE DOCUMENTOS Y ARTICULOS OFICIALES"/>
    <s v="211 MATERIALES, UTILES Y EQUIPOS MENORES DE OFICINA"/>
    <s v="21101 MATERIALES, UTILES Y EQUIPOS MENORES DE OFICINA"/>
    <n v="66000"/>
    <s v="1 NO ETIQUETADO"/>
    <s v="11 RECURSOS FISCALES"/>
    <s v="1101 RECURSOS MUNICIPALES"/>
    <s v="19 Ejercicio 2019"/>
    <s v="13 TODO EL TERRITORIO"/>
  </r>
  <r>
    <s v="111222222122051228E015015931911122121121101111110119133"/>
    <s v="1112"/>
    <s v="2"/>
    <s v="22"/>
    <s v="221"/>
    <s v="2"/>
    <s v="2"/>
    <s v="05"/>
    <s v="12"/>
    <x v="19"/>
    <s v="E"/>
    <s v="015"/>
    <s v="015931"/>
    <s v="91"/>
    <s v="1"/>
    <s v="2"/>
    <s v="21"/>
    <s v="211"/>
    <s v="211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s v="28 ORDENAMIENTO DEL TERRITORIO"/>
    <x v="25"/>
    <s v="015931 LICENCIAS , AUTORIZACIONES Y RECEPCIONES"/>
    <s v="2000 MATERIALES Y SUMINISTROS"/>
    <s v="2100 MATERIALES DE ADMINISTRACION, EMISION DE DOCUMENTOS Y ARTICULOS OFICIALES"/>
    <s v="211 MATERIALES, UTILES Y EQUIPOS MENORES DE OFICINA"/>
    <s v="21101 MATERIALES, UTILES Y EQUIPOS MENORES DE OFICINA"/>
    <n v="2400"/>
    <s v="1 NO ETIQUETADO"/>
    <s v="11 RECURSOS FISCALES"/>
    <s v="1101 RECURSOS MUNICIPALES"/>
    <s v="19 Ejercicio 2019"/>
    <s v="13 TODO EL TERRITORIO"/>
  </r>
  <r>
    <s v="110222222122051228E098098918911122121121101111110119133"/>
    <s v="1102"/>
    <s v="2"/>
    <s v="22"/>
    <s v="221"/>
    <s v="2"/>
    <s v="2"/>
    <s v="05"/>
    <s v="12"/>
    <x v="19"/>
    <s v="E"/>
    <s v="098"/>
    <s v="098918"/>
    <s v="91"/>
    <s v="1"/>
    <s v="2"/>
    <s v="21"/>
    <s v="211"/>
    <s v="21101"/>
    <s v="1"/>
    <s v="11"/>
    <s v="1101"/>
    <s v="19"/>
    <s v="13"/>
    <s v="3"/>
    <s v="11 COORDINACION GENERAL DE GESTION INTEGRAL DE LA CIUDAD"/>
    <s v="1102 DIRECCION DE ORDENAMIENTO DEL TERRITORIO"/>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s v="28 ORDENAMIENTO DEL TERRITORIO"/>
    <x v="26"/>
    <s v="098918 GESTION DE OBRA SOCIAL"/>
    <s v="2000 MATERIALES Y SUMINISTROS"/>
    <s v="2100 MATERIALES DE ADMINISTRACION, EMISION DE DOCUMENTOS Y ARTICULOS OFICIALES"/>
    <s v="211 MATERIALES, UTILES Y EQUIPOS MENORES DE OFICINA"/>
    <s v="21101 MATERIALES, UTILES Y EQUIPOS MENORES DE OFICINA"/>
    <n v="200000"/>
    <s v="1 NO ETIQUETADO"/>
    <s v="11 RECURSOS FISCALES"/>
    <s v="1101 RECURSOS MUNICIPALES"/>
    <s v="19 Ejercicio 2019"/>
    <s v="13 TODO EL TERRITORIO"/>
  </r>
  <r>
    <s v="110322222122071329E072072666911122121121101111110119133"/>
    <s v="1103"/>
    <s v="2"/>
    <s v="22"/>
    <s v="221"/>
    <s v="2"/>
    <s v="2"/>
    <s v="07"/>
    <s v="13"/>
    <x v="20"/>
    <s v="E"/>
    <s v="072"/>
    <s v="072666"/>
    <s v="91"/>
    <s v="1"/>
    <s v="2"/>
    <s v="21"/>
    <s v="211"/>
    <s v="211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27"/>
    <s v="072666 LUCHADORES VIALES"/>
    <s v="2000 MATERIALES Y SUMINISTROS"/>
    <s v="2100 MATERIALES DE ADMINISTRACION, EMISION DE DOCUMENTOS Y ARTICULOS OFICIALES"/>
    <s v="211 MATERIALES, UTILES Y EQUIPOS MENORES DE OFICINA"/>
    <s v="21101 MATERIALES, UTILES Y EQUIPOS MENORES DE OFICINA"/>
    <n v="80000"/>
    <s v="1 NO ETIQUETADO"/>
    <s v="11 RECURSOS FISCALES"/>
    <s v="1101 RECURSOS MUNICIPALES"/>
    <s v="19 Ejercicio 2019"/>
    <s v="13 TODO EL TERRITORIO"/>
  </r>
  <r>
    <s v="110422121231010730E113113686911122121121101111110119133"/>
    <s v="1104"/>
    <s v="2"/>
    <s v="21"/>
    <s v="212"/>
    <s v="3"/>
    <s v="1"/>
    <s v="01"/>
    <s v="07"/>
    <x v="21"/>
    <s v="E"/>
    <s v="113"/>
    <s v="113686"/>
    <s v="91"/>
    <s v="1"/>
    <s v="2"/>
    <s v="21"/>
    <s v="211"/>
    <s v="211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28"/>
    <s v="113686 VERIFICACION DE DERRIBO DE ARBOLADO"/>
    <s v="2000 MATERIALES Y SUMINISTROS"/>
    <s v="2100 MATERIALES DE ADMINISTRACION, EMISION DE DOCUMENTOS Y ARTICULOS OFICIALES"/>
    <s v="211 MATERIALES, UTILES Y EQUIPOS MENORES DE OFICINA"/>
    <s v="21101 MATERIALES, UTILES Y EQUIPOS MENORES DE OFICINA"/>
    <n v="100000"/>
    <s v="1 NO ETIQUETADO"/>
    <s v="11 RECURSOS FISCALES"/>
    <s v="1101 RECURSOS MUNICIPALES"/>
    <s v="19 Ejercicio 2019"/>
    <s v="13 TODO EL TERRITORIO"/>
  </r>
  <r>
    <s v="111322121231010730E116116689911122121121101111110119133"/>
    <s v="1113"/>
    <s v="2"/>
    <s v="21"/>
    <s v="212"/>
    <s v="3"/>
    <s v="1"/>
    <s v="01"/>
    <s v="07"/>
    <x v="21"/>
    <s v="E"/>
    <s v="116"/>
    <s v="116689"/>
    <s v="91"/>
    <s v="1"/>
    <s v="2"/>
    <s v="21"/>
    <s v="211"/>
    <s v="211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29"/>
    <s v="116689 GESTION INTEGRAL DE RESIDUOS"/>
    <s v="2000 MATERIALES Y SUMINISTROS"/>
    <s v="2100 MATERIALES DE ADMINISTRACION, EMISION DE DOCUMENTOS Y ARTICULOS OFICIALES"/>
    <s v="211 MATERIALES, UTILES Y EQUIPOS MENORES DE OFICINA"/>
    <s v="21101 MATERIALES, UTILES Y EQUIPOS MENORES DE OFICINA"/>
    <n v="85000"/>
    <s v="1 NO ETIQUETADO"/>
    <s v="11 RECURSOS FISCALES"/>
    <s v="1101 RECURSOS MUNICIPALES"/>
    <s v="19 Ejercicio 2019"/>
    <s v="13 TODO EL TERRITORIO"/>
  </r>
  <r>
    <s v="121222222122081331E078078693911122121121101111110119133"/>
    <s v="1212"/>
    <s v="2"/>
    <s v="22"/>
    <s v="221"/>
    <s v="2"/>
    <s v="2"/>
    <s v="08"/>
    <s v="13"/>
    <x v="22"/>
    <s v="E"/>
    <s v="078"/>
    <s v="078693"/>
    <s v="91"/>
    <s v="1"/>
    <s v="2"/>
    <s v="21"/>
    <s v="211"/>
    <s v="211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693 CAMBIO DE PROYECTO DE EDIFICACION"/>
    <s v="2000 MATERIALES Y SUMINISTROS"/>
    <s v="2100 MATERIALES DE ADMINISTRACION, EMISION DE DOCUMENTOS Y ARTICULOS OFICIALES"/>
    <s v="211 MATERIALES, UTILES Y EQUIPOS MENORES DE OFICINA"/>
    <s v="21101 MATERIALES, UTILES Y EQUIPOS MENORES DE OFICINA"/>
    <n v="528600"/>
    <s v="1 NO ETIQUETADO"/>
    <s v="11 RECURSOS FISCALES"/>
    <s v="1101 RECURSOS MUNICIPALES"/>
    <s v="19 Ejercicio 2019"/>
    <s v="13 TODO EL TERRITORIO"/>
  </r>
  <r>
    <s v="131522424215140132F005005928911122121121101111110119133"/>
    <s v="1315"/>
    <s v="2"/>
    <s v="24"/>
    <s v="242"/>
    <s v="1"/>
    <s v="5"/>
    <s v="14"/>
    <s v="01"/>
    <x v="23"/>
    <s v="F"/>
    <s v="005"/>
    <s v="005928"/>
    <s v="91"/>
    <s v="1"/>
    <s v="2"/>
    <s v="21"/>
    <s v="211"/>
    <s v="211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s v="1 GASTO CORRIENTE"/>
    <s v="32 MAZ ARTE ZAPOPAN"/>
    <x v="14"/>
    <s v="005928 INTERVENCION EN ESPACIOS PUBLICOS REALIZADOS POR EL MAZ"/>
    <s v="2000 MATERIALES Y SUMINISTROS"/>
    <s v="2100 MATERIALES DE ADMINISTRACION, EMISION DE DOCUMENTOS Y ARTICULOS OFICIALES"/>
    <s v="211 MATERIALES, UTILES Y EQUIPOS MENORES DE OFICINA"/>
    <s v="21101 MATERIALES, UTILES Y EQUIPOS MENORES DE OFICINA"/>
    <n v="5000"/>
    <s v="1 NO ETIQUETADO"/>
    <s v="11 RECURSOS FISCALES"/>
    <s v="1101 RECURSOS MUNICIPALES"/>
    <s v="19 Ejercicio 2019"/>
    <s v="13 TODO EL TERRITORIO"/>
  </r>
  <r>
    <s v="131522424215140132F005005961911122121121101111110119133"/>
    <s v="1315"/>
    <s v="2"/>
    <s v="24"/>
    <s v="242"/>
    <s v="1"/>
    <s v="5"/>
    <s v="14"/>
    <s v="01"/>
    <x v="23"/>
    <s v="F"/>
    <s v="005"/>
    <s v="005961"/>
    <s v="91"/>
    <s v="1"/>
    <s v="2"/>
    <s v="21"/>
    <s v="211"/>
    <s v="211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s v="1 GASTO CORRIENTE"/>
    <s v="32 MAZ ARTE ZAPOPAN"/>
    <x v="14"/>
    <s v="005961 PROYECTOS IN SITU REALIZADOS EN EL MAZ"/>
    <s v="2000 MATERIALES Y SUMINISTROS"/>
    <s v="2100 MATERIALES DE ADMINISTRACION, EMISION DE DOCUMENTOS Y ARTICULOS OFICIALES"/>
    <s v="211 MATERIALES, UTILES Y EQUIPOS MENORES DE OFICINA"/>
    <s v="21101 MATERIALES, UTILES Y EQUIPOS MENORES DE OFICINA"/>
    <n v="5000"/>
    <s v="1 NO ETIQUETADO"/>
    <s v="11 RECURSOS FISCALES"/>
    <s v="1101 RECURSOS MUNICIPALES"/>
    <s v="19 Ejercicio 2019"/>
    <s v="13 TODO EL TERRITORIO"/>
  </r>
  <r>
    <s v="130222525114130433E058058720031122121121101111110119133"/>
    <s v="1302"/>
    <s v="2"/>
    <s v="25"/>
    <s v="251"/>
    <s v="1"/>
    <s v="4"/>
    <s v="13"/>
    <s v="04"/>
    <x v="24"/>
    <s v="E"/>
    <s v="058"/>
    <s v="058720"/>
    <s v="03"/>
    <s v="1"/>
    <s v="2"/>
    <s v="21"/>
    <s v="211"/>
    <s v="21101"/>
    <s v="1"/>
    <s v="11"/>
    <s v="1101"/>
    <s v="19"/>
    <s v="13"/>
    <s v="3"/>
    <s v="13 COORDINACION GENERAL DE CONSTRUCCION DE LA COMUNIDAD"/>
    <s v="1302 DIRECCION DE EDUCACIO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s v="33 EDUCACIÓN ZAPOPAN"/>
    <x v="31"/>
    <s v="058720 APOYOS MATERIALES A LA EDUCACION"/>
    <s v="2000 MATERIALES Y SUMINISTROS"/>
    <s v="2100 MATERIALES DE ADMINISTRACION, EMISION DE DOCUMENTOS Y ARTICULOS OFICIALES"/>
    <s v="211 MATERIALES, UTILES Y EQUIPOS MENORES DE OFICINA"/>
    <s v="21101 MATERIALES, UTILES Y EQUIPOS MENORES DE OFICINA"/>
    <n v="50000"/>
    <s v="1 NO ETIQUETADO"/>
    <s v="11 RECURSOS FISCALES"/>
    <s v="1101 RECURSOS MUNICIPALES"/>
    <s v="19 Ejercicio 2019"/>
    <s v="13 TODO EL TERRITORIO"/>
  </r>
  <r>
    <s v="131622525114130433E089089907031122121121101111110119133"/>
    <s v="1316"/>
    <s v="2"/>
    <s v="25"/>
    <s v="251"/>
    <s v="1"/>
    <s v="4"/>
    <s v="13"/>
    <s v="04"/>
    <x v="24"/>
    <s v="E"/>
    <s v="089"/>
    <s v="089907"/>
    <s v="03"/>
    <s v="1"/>
    <s v="2"/>
    <s v="21"/>
    <s v="211"/>
    <s v="21101"/>
    <s v="1"/>
    <s v="11"/>
    <s v="1101"/>
    <s v="19"/>
    <s v="13"/>
    <s v="3"/>
    <s v="13 COORDINACION GENERAL DE CONSTRUCCION DE LA COMUNIDAD"/>
    <s v="1316 INSTITUTO MUNICIPAL DE ATENCION A LA JUVENTUD DE ZAPOPA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s v="33 EDUCACIÓN ZAPOPAN"/>
    <x v="32"/>
    <s v="089907 EVENTOS CIVICOS"/>
    <s v="2000 MATERIALES Y SUMINISTROS"/>
    <s v="2100 MATERIALES DE ADMINISTRACION, EMISION DE DOCUMENTOS Y ARTICULOS OFICIALES"/>
    <s v="211 MATERIALES, UTILES Y EQUIPOS MENORES DE OFICINA"/>
    <s v="21101 MATERIALES, UTILES Y EQUIPOS MENORES DE OFICINA"/>
    <n v="5000"/>
    <s v="1 NO ETIQUETADO"/>
    <s v="11 RECURSOS FISCALES"/>
    <s v="1101 RECURSOS MUNICIPALES"/>
    <s v="19 Ejercicio 2019"/>
    <s v="13 TODO EL TERRITORIO"/>
  </r>
  <r>
    <s v="131322424215140134E120120940911122121121101111110119133"/>
    <s v="1313"/>
    <s v="2"/>
    <s v="24"/>
    <s v="242"/>
    <s v="1"/>
    <s v="5"/>
    <s v="14"/>
    <s v="01"/>
    <x v="25"/>
    <s v="E"/>
    <s v="120"/>
    <s v="120940"/>
    <s v="91"/>
    <s v="1"/>
    <s v="2"/>
    <s v="21"/>
    <s v="211"/>
    <s v="211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3"/>
    <s v="120940 OPERATIVO ROMERIA 2017"/>
    <s v="2000 MATERIALES Y SUMINISTROS"/>
    <s v="2100 MATERIALES DE ADMINISTRACION, EMISION DE DOCUMENTOS Y ARTICULOS OFICIALES"/>
    <s v="211 MATERIALES, UTILES Y EQUIPOS MENORES DE OFICINA"/>
    <s v="21101 MATERIALES, UTILES Y EQUIPOS MENORES DE OFICINA"/>
    <n v="15000"/>
    <s v="1 NO ETIQUETADO"/>
    <s v="11 RECURSOS FISCALES"/>
    <s v="1101 RECURSOS MUNICIPALES"/>
    <s v="19 Ejercicio 2019"/>
    <s v="13 TODO EL TERRITORIO"/>
  </r>
  <r>
    <s v="131322424215140134E087087826911122121121101111110119133"/>
    <s v="1313"/>
    <s v="2"/>
    <s v="24"/>
    <s v="242"/>
    <s v="1"/>
    <s v="5"/>
    <s v="14"/>
    <s v="01"/>
    <x v="25"/>
    <s v="E"/>
    <s v="087"/>
    <s v="087826"/>
    <s v="91"/>
    <s v="1"/>
    <s v="2"/>
    <s v="21"/>
    <s v="211"/>
    <s v="211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26 ACCESO Y DIFUSION DE LA CULTURA Y LAS ARTES "/>
    <s v="2000 MATERIALES Y SUMINISTROS"/>
    <s v="2100 MATERIALES DE ADMINISTRACION, EMISION DE DOCUMENTOS Y ARTICULOS OFICIALES"/>
    <s v="211 MATERIALES, UTILES Y EQUIPOS MENORES DE OFICINA"/>
    <s v="21101 MATERIALES, UTILES Y EQUIPOS MENORES DE OFICINA"/>
    <n v="20000"/>
    <s v="1 NO ETIQUETADO"/>
    <s v="11 RECURSOS FISCALES"/>
    <s v="1101 RECURSOS MUNICIPALES"/>
    <s v="19 Ejercicio 2019"/>
    <s v="13 TODO EL TERRITORIO"/>
  </r>
  <r>
    <s v="050211717246172009N040040879911122121221201111110119133"/>
    <s v="0502"/>
    <s v="1"/>
    <s v="17"/>
    <s v="172"/>
    <s v="4"/>
    <s v="6"/>
    <s v="17"/>
    <s v="20"/>
    <x v="10"/>
    <s v="N"/>
    <s v="040"/>
    <s v="040879"/>
    <s v="91"/>
    <s v="1"/>
    <s v="2"/>
    <s v="21"/>
    <s v="212"/>
    <s v="21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12"/>
    <s v="040879 CURSOS DE CAPACITACION IMPARTIDOS A POBLACION"/>
    <s v="2000 MATERIALES Y SUMINISTROS"/>
    <s v="2100 MATERIALES DE ADMINISTRACION, EMISION DE DOCUMENTOS Y ARTICULOS OFICIALES"/>
    <s v="212 MATERIALES Y UTILES DE IMPRESION Y REPRODUCCION"/>
    <s v="21201 MATERIALES Y UTILES DE IMPRESION Y REPRODUCCION"/>
    <n v="1600"/>
    <s v="1 NO ETIQUETADO"/>
    <s v="11 RECURSOS FISCALES"/>
    <s v="1101 RECURSOS MUNICIPALES"/>
    <s v="19 Ejercicio 2019"/>
    <s v="13 TODO EL TERRITORIO"/>
  </r>
  <r>
    <s v="050211717246172009N024024929911122121421401111110119133"/>
    <s v="0502"/>
    <s v="1"/>
    <s v="17"/>
    <s v="172"/>
    <s v="4"/>
    <s v="6"/>
    <s v="17"/>
    <s v="20"/>
    <x v="10"/>
    <s v="N"/>
    <s v="024"/>
    <s v="024929"/>
    <s v="91"/>
    <s v="1"/>
    <s v="2"/>
    <s v="21"/>
    <s v="214"/>
    <s v="214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35"/>
    <s v="024929 INVESTIGACION TECNICA Y CIENTIFICA "/>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9985.6"/>
    <s v="1 NO ETIQUETADO"/>
    <s v="11 RECURSOS FISCALES"/>
    <s v="1101 RECURSOS MUNICIPALES"/>
    <s v="19 Ejercicio 2019"/>
    <s v="13 TODO EL TERRITORIO"/>
  </r>
  <r>
    <s v="050211717246172009N040040879911122121521501111110119133"/>
    <s v="0502"/>
    <s v="1"/>
    <s v="17"/>
    <s v="172"/>
    <s v="4"/>
    <s v="6"/>
    <s v="17"/>
    <s v="20"/>
    <x v="10"/>
    <s v="N"/>
    <s v="040"/>
    <s v="040879"/>
    <s v="91"/>
    <s v="1"/>
    <s v="2"/>
    <s v="21"/>
    <s v="215"/>
    <s v="215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12"/>
    <s v="040879 CURSOS DE CAPACITACION IMPARTIDOS A POBLACION"/>
    <s v="2000 MATERIALES Y SUMINISTROS"/>
    <s v="2100 MATERIALES DE ADMINISTRACION, EMISION DE DOCUMENTOS Y ARTICULOS OFICIALES"/>
    <s v="215 MATERIAL IMPRESO E INFORMACION DIGITAL"/>
    <s v="21501 MATERIAL IMPRESO E INFORMACION DIGITAL"/>
    <n v="17537.600000000002"/>
    <s v="1 NO ETIQUETADO"/>
    <s v="11 RECURSOS FISCALES"/>
    <s v="1101 RECURSOS MUNICIPALES"/>
    <s v="19 Ejercicio 2019"/>
    <s v="13 TODO EL TERRITORIO"/>
  </r>
  <r>
    <s v="020411313246172002O016016015971122121221201111110119133"/>
    <s v="0204"/>
    <s v="1"/>
    <s v="13"/>
    <s v="132"/>
    <s v="4"/>
    <s v="6"/>
    <s v="17"/>
    <s v="20"/>
    <x v="5"/>
    <s v="O"/>
    <s v="016"/>
    <s v="016015"/>
    <s v="97"/>
    <s v="1"/>
    <s v="2"/>
    <s v="21"/>
    <s v="212"/>
    <s v="212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2000 MATERIALES Y SUMINISTROS"/>
    <s v="2100 MATERIALES DE ADMINISTRACION, EMISION DE DOCUMENTOS Y ARTICULOS OFICIALES"/>
    <s v="212 MATERIALES Y UTILES DE IMPRESION Y REPRODUCCION"/>
    <s v="21201 MATERIALES Y UTILES DE IMPRESION Y REPRODUCCION"/>
    <n v="10000"/>
    <s v="1 NO ETIQUETADO"/>
    <s v="11 RECURSOS FISCALES"/>
    <s v="1101 RECURSOS MUNICIPALES"/>
    <s v="19 Ejercicio 2019"/>
    <s v="13 TODO EL TERRITORIO"/>
  </r>
  <r>
    <s v="040411212246171906E004004174911122121221201111110119133"/>
    <s v="0404"/>
    <s v="1"/>
    <s v="12"/>
    <s v="122"/>
    <s v="4"/>
    <s v="6"/>
    <s v="17"/>
    <s v="19"/>
    <x v="7"/>
    <s v="E"/>
    <s v="004"/>
    <s v="004174"/>
    <s v="91"/>
    <s v="1"/>
    <s v="2"/>
    <s v="21"/>
    <s v="212"/>
    <s v="21201"/>
    <s v="1"/>
    <s v="11"/>
    <s v="1101"/>
    <s v="19"/>
    <s v="13"/>
    <s v="3"/>
    <s v="04 SINDICATURA DEL AYUNTAMIENTO"/>
    <s v="0404 SINDICATURA DEL AYUNTAMIENT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s v="06 CERTEZA JURÍDICA"/>
    <x v="9"/>
    <s v="004174 CAPACITACION EN MATERIA JURIDICA"/>
    <s v="2000 MATERIALES Y SUMINISTROS"/>
    <s v="2100 MATERIALES DE ADMINISTRACION, EMISION DE DOCUMENTOS Y ARTICULOS OFICIALES"/>
    <s v="212 MATERIALES Y UTILES DE IMPRESION Y REPRODUCCION"/>
    <s v="21201 MATERIALES Y UTILES DE IMPRESION Y REPRODUCCION"/>
    <n v="5000"/>
    <s v="1 NO ETIQUETADO"/>
    <s v="11 RECURSOS FISCALES"/>
    <s v="1101 RECURSOS MUNICIPALES"/>
    <s v="19 Ejercicio 2019"/>
    <s v="13 TODO EL TERRITORIO"/>
  </r>
  <r>
    <s v="050511818146172007B033033221911122121221201111110119133"/>
    <s v="0505"/>
    <s v="1"/>
    <s v="18"/>
    <s v="181"/>
    <s v="4"/>
    <s v="6"/>
    <s v="17"/>
    <s v="20"/>
    <x v="8"/>
    <s v="B"/>
    <s v="033"/>
    <s v="033221"/>
    <s v="91"/>
    <s v="1"/>
    <s v="2"/>
    <s v="21"/>
    <s v="212"/>
    <s v="212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s v="07 EFICIENCIA GUBERNAMENTAL PARA LA POBLACIÓN"/>
    <x v="10"/>
    <s v="033221 ATENCION CIUDADANA"/>
    <s v="2000 MATERIALES Y SUMINISTROS"/>
    <s v="2100 MATERIALES DE ADMINISTRACION, EMISION DE DOCUMENTOS Y ARTICULOS OFICIALES"/>
    <s v="212 MATERIALES Y UTILES DE IMPRESION Y REPRODUCCION"/>
    <s v="21201 MATERIALES Y UTILES DE IMPRESION Y REPRODUCCION"/>
    <n v="1200"/>
    <s v="1 NO ETIQUETADO"/>
    <s v="11 RECURSOS FISCALES"/>
    <s v="1101 RECURSOS MUNICIPALES"/>
    <s v="19 Ejercicio 2019"/>
    <s v="13 TODO EL TERRITORIO"/>
  </r>
  <r>
    <s v="050211717246172009N054054892911122121621601111110119133"/>
    <s v="0502"/>
    <s v="1"/>
    <s v="17"/>
    <s v="172"/>
    <s v="4"/>
    <s v="6"/>
    <s v="17"/>
    <s v="20"/>
    <x v="10"/>
    <s v="N"/>
    <s v="054"/>
    <s v="054892"/>
    <s v="91"/>
    <s v="1"/>
    <s v="2"/>
    <s v="21"/>
    <s v="216"/>
    <s v="216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36"/>
    <s v="054892 DIFUSION EN MATERIA DE PROTECCION CIVIL"/>
    <s v="2000 MATERIALES Y SUMINISTROS"/>
    <s v="2100 MATERIALES DE ADMINISTRACION, EMISION DE DOCUMENTOS Y ARTICULOS OFICIALES"/>
    <s v="216 MATERIAL DE LIMPIEZA"/>
    <s v="21601 MATERIAL DE LIMPIEZA"/>
    <n v="228832.07200000004"/>
    <s v="1 NO ETIQUETADO"/>
    <s v="11 RECURSOS FISCALES"/>
    <s v="1101 RECURSOS MUNICIPALES"/>
    <s v="19 Ejercicio 2019"/>
    <s v="13 TODO EL TERRITORIO"/>
  </r>
  <r>
    <s v="081422222612130618E061061316911122121221201111110119133"/>
    <s v="0814"/>
    <s v="2"/>
    <s v="22"/>
    <s v="226"/>
    <s v="1"/>
    <s v="2"/>
    <s v="13"/>
    <s v="06"/>
    <x v="26"/>
    <s v="E"/>
    <s v="061"/>
    <s v="061316"/>
    <s v="91"/>
    <s v="1"/>
    <s v="2"/>
    <s v="21"/>
    <s v="212"/>
    <s v="212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8 SERVICIOS PÚBLICOS DE EXCELENCIA."/>
    <x v="17"/>
    <s v="061316 SERVICIO DE ASEO PUBLICO MUNICIPAL"/>
    <s v="2000 MATERIALES Y SUMINISTROS"/>
    <s v="2100 MATERIALES DE ADMINISTRACION, EMISION DE DOCUMENTOS Y ARTICULOS OFICIALES"/>
    <s v="212 MATERIALES Y UTILES DE IMPRESION Y REPRODUCCION"/>
    <s v="21201 MATERIALES Y UTILES DE IMPRESION Y REPRODUCCION"/>
    <n v="20000"/>
    <s v="1 NO ETIQUETADO"/>
    <s v="11 RECURSOS FISCALES"/>
    <s v="1101 RECURSOS MUNICIPALES"/>
    <s v="19 Ejercicio 2019"/>
    <s v="13 TODO EL TERRITORIO"/>
  </r>
  <r>
    <s v="090111313446172020O022022458121122121221201111110119133"/>
    <s v="0901"/>
    <s v="1"/>
    <s v="13"/>
    <s v="134"/>
    <s v="4"/>
    <s v="6"/>
    <s v="17"/>
    <s v="20"/>
    <x v="0"/>
    <s v="O"/>
    <s v="022"/>
    <s v="022458"/>
    <s v="12"/>
    <s v="1"/>
    <s v="2"/>
    <s v="21"/>
    <s v="212"/>
    <s v="21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58 MANTENIMIENTO PREVENTIVO Y CORRECTIVO DE VEHICULOS"/>
    <s v="2000 MATERIALES Y SUMINISTROS"/>
    <s v="2100 MATERIALES DE ADMINISTRACION, EMISION DE DOCUMENTOS Y ARTICULOS OFICIALES"/>
    <s v="212 MATERIALES Y UTILES DE IMPRESION Y REPRODUCCION"/>
    <s v="21201 MATERIALES Y UTILES DE IMPRESION Y REPRODUCCION"/>
    <n v="125000"/>
    <s v="1 NO ETIQUETADO"/>
    <s v="11 RECURSOS FISCALES"/>
    <s v="1101 RECURSOS MUNICIPALES"/>
    <s v="19 Ejercicio 2019"/>
    <s v="13 TODO EL TERRITORIO"/>
  </r>
  <r>
    <s v="110222222122051228E098098949911122121221201111110119133"/>
    <s v="1102"/>
    <s v="2"/>
    <s v="22"/>
    <s v="221"/>
    <s v="2"/>
    <s v="2"/>
    <s v="05"/>
    <s v="12"/>
    <x v="19"/>
    <s v="E"/>
    <s v="098"/>
    <s v="098949"/>
    <s v="91"/>
    <s v="1"/>
    <s v="2"/>
    <s v="21"/>
    <s v="212"/>
    <s v="21201"/>
    <s v="1"/>
    <s v="11"/>
    <s v="1101"/>
    <s v="19"/>
    <s v="13"/>
    <s v="3"/>
    <s v="11 COORDINACION GENERAL DE GESTION INTEGRAL DE LA CIUDAD"/>
    <s v="1102 DIRECCION DE ORDENAMIENTO DEL TERRITORIO"/>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s v="28 ORDENAMIENTO DEL TERRITORIO"/>
    <x v="26"/>
    <s v="098949 PLANEACION, SOCIALIZACION, VISITA A CONSEJOS DE COLONIA"/>
    <s v="2000 MATERIALES Y SUMINISTROS"/>
    <s v="2100 MATERIALES DE ADMINISTRACION, EMISION DE DOCUMENTOS Y ARTICULOS OFICIALES"/>
    <s v="212 MATERIALES Y UTILES DE IMPRESION Y REPRODUCCION"/>
    <s v="21201 MATERIALES Y UTILES DE IMPRESION Y REPRODUCCION"/>
    <n v="36000"/>
    <s v="1 NO ETIQUETADO"/>
    <s v="11 RECURSOS FISCALES"/>
    <s v="1101 RECURSOS MUNICIPALES"/>
    <s v="19 Ejercicio 2019"/>
    <s v="13 TODO EL TERRITORIO"/>
  </r>
  <r>
    <s v="110322222122071329E072072675911122121221201111110119133"/>
    <s v="1103"/>
    <s v="2"/>
    <s v="22"/>
    <s v="221"/>
    <s v="2"/>
    <s v="2"/>
    <s v="07"/>
    <s v="13"/>
    <x v="20"/>
    <s v="E"/>
    <s v="072"/>
    <s v="072675"/>
    <s v="91"/>
    <s v="1"/>
    <s v="2"/>
    <s v="21"/>
    <s v="212"/>
    <s v="212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27"/>
    <s v="072675 ATENCION A REPORTES EN PLATAFORMAS DIGITALES O REDES SOCIALES"/>
    <s v="2000 MATERIALES Y SUMINISTROS"/>
    <s v="2100 MATERIALES DE ADMINISTRACION, EMISION DE DOCUMENTOS Y ARTICULOS OFICIALES"/>
    <s v="212 MATERIALES Y UTILES DE IMPRESION Y REPRODUCCION"/>
    <s v="21201 MATERIALES Y UTILES DE IMPRESION Y REPRODUCCION"/>
    <n v="500000"/>
    <s v="1 NO ETIQUETADO"/>
    <s v="11 RECURSOS FISCALES"/>
    <s v="1101 RECURSOS MUNICIPALES"/>
    <s v="19 Ejercicio 2019"/>
    <s v="13 TODO EL TERRITORIO"/>
  </r>
  <r>
    <s v="110322222122071329E072072932911122121221201111110119133"/>
    <s v="1103"/>
    <s v="2"/>
    <s v="22"/>
    <s v="221"/>
    <s v="2"/>
    <s v="2"/>
    <s v="07"/>
    <s v="13"/>
    <x v="20"/>
    <s v="E"/>
    <s v="072"/>
    <s v="072932"/>
    <s v="91"/>
    <s v="1"/>
    <s v="2"/>
    <s v="21"/>
    <s v="212"/>
    <s v="212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27"/>
    <s v="072932 MEJORAS REGLAMENTARIAS EN MOVILIDAD Y VINCULACION CON EMPRESAS, SOC. CIVIL Y ACADEMIA"/>
    <s v="2000 MATERIALES Y SUMINISTROS"/>
    <s v="2100 MATERIALES DE ADMINISTRACION, EMISION DE DOCUMENTOS Y ARTICULOS OFICIALES"/>
    <s v="212 MATERIALES Y UTILES DE IMPRESION Y REPRODUCCION"/>
    <s v="21201 MATERIALES Y UTILES DE IMPRESION Y REPRODUCCION"/>
    <n v="4000"/>
    <s v="1 NO ETIQUETADO"/>
    <s v="11 RECURSOS FISCALES"/>
    <s v="1101 RECURSOS MUNICIPALES"/>
    <s v="19 Ejercicio 2019"/>
    <s v="13 TODO EL TERRITORIO"/>
  </r>
  <r>
    <s v="121222222122081331E078078694911122121221201111110119133"/>
    <s v="1212"/>
    <s v="2"/>
    <s v="22"/>
    <s v="221"/>
    <s v="2"/>
    <s v="2"/>
    <s v="08"/>
    <s v="13"/>
    <x v="22"/>
    <s v="E"/>
    <s v="078"/>
    <s v="078694"/>
    <s v="91"/>
    <s v="1"/>
    <s v="2"/>
    <s v="21"/>
    <s v="212"/>
    <s v="212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694 LICENCIA DE DEMOLICION"/>
    <s v="2000 MATERIALES Y SUMINISTROS"/>
    <s v="2100 MATERIALES DE ADMINISTRACION, EMISION DE DOCUMENTOS Y ARTICULOS OFICIALES"/>
    <s v="212 MATERIALES Y UTILES DE IMPRESION Y REPRODUCCION"/>
    <s v="21201 MATERIALES Y UTILES DE IMPRESION Y REPRODUCCION"/>
    <n v="110200"/>
    <s v="1 NO ETIQUETADO"/>
    <s v="11 RECURSOS FISCALES"/>
    <s v="1101 RECURSOS MUNICIPALES"/>
    <s v="19 Ejercicio 2019"/>
    <s v="13 TODO EL TERRITORIO"/>
  </r>
  <r>
    <s v="081122222112130614E125125798911122121321301111110119133"/>
    <s v="0811"/>
    <s v="2"/>
    <s v="22"/>
    <s v="221"/>
    <s v="1"/>
    <s v="2"/>
    <s v="13"/>
    <s v="06"/>
    <x v="1"/>
    <s v="E"/>
    <s v="125"/>
    <s v="125798"/>
    <s v="91"/>
    <s v="1"/>
    <s v="2"/>
    <s v="21"/>
    <s v="213"/>
    <s v="213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798 OBRA IMAGEN URBANA"/>
    <s v="2000 MATERIALES Y SUMINISTROS"/>
    <s v="2100 MATERIALES DE ADMINISTRACION, EMISION DE DOCUMENTOS Y ARTICULOS OFICIALES"/>
    <s v="213 MATERIAL ESTADISTICO Y GEOGRAFICO"/>
    <s v="21301 MATERIAL ESTADISTICO Y GEOGRAFICO"/>
    <n v="25000"/>
    <s v="1 NO ETIQUETADO"/>
    <s v="11 RECURSOS FISCALES"/>
    <s v="1101 RECURSOS MUNICIPALES"/>
    <s v="19 Ejercicio 2019"/>
    <s v="13 TODO EL TERRITORIO"/>
  </r>
  <r>
    <s v="080822222112130417E014014414911122121321301111110119133"/>
    <s v="0808"/>
    <s v="2"/>
    <s v="22"/>
    <s v="221"/>
    <s v="1"/>
    <s v="2"/>
    <s v="13"/>
    <s v="04"/>
    <x v="14"/>
    <s v="E"/>
    <s v="014"/>
    <s v="014414"/>
    <s v="91"/>
    <s v="1"/>
    <s v="2"/>
    <s v="21"/>
    <s v="213"/>
    <s v="213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18"/>
    <s v="014414 REPARACION DE LUMINARIA"/>
    <s v="2000 MATERIALES Y SUMINISTROS"/>
    <s v="2100 MATERIALES DE ADMINISTRACION, EMISION DE DOCUMENTOS Y ARTICULOS OFICIALES"/>
    <s v="213 MATERIAL ESTADISTICO Y GEOGRAFICO"/>
    <s v="21301 MATERIAL ESTADISTICO Y GEOGRAFICO"/>
    <n v="3000"/>
    <s v="1 NO ETIQUETADO"/>
    <s v="11 RECURSOS FISCALES"/>
    <s v="1101 RECURSOS MUNICIPALES"/>
    <s v="19 Ejercicio 2019"/>
    <s v="13 TODO EL TERRITORIO"/>
  </r>
  <r>
    <s v="010111313146172001P052052016911122121421401111110119133"/>
    <s v="0101"/>
    <s v="1"/>
    <s v="13"/>
    <s v="131"/>
    <s v="4"/>
    <s v="6"/>
    <s v="17"/>
    <s v="20"/>
    <x v="3"/>
    <s v="P"/>
    <s v="052"/>
    <s v="052016"/>
    <s v="91"/>
    <s v="1"/>
    <s v="2"/>
    <s v="21"/>
    <s v="214"/>
    <s v="214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s v="1 GASTO CORRIENTE"/>
    <s v="01 GESTIÓN GUBERNAMENTAL"/>
    <x v="5"/>
    <s v="052016 ANALISIS DE TEMAS COYUNTURALES"/>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2000"/>
    <s v="1 NO ETIQUETADO"/>
    <s v="11 RECURSOS FISCALES"/>
    <s v="1101 RECURSOS MUNICIPALES"/>
    <s v="19 Ejercicio 2019"/>
    <s v="13 TODO EL TERRITORIO"/>
  </r>
  <r>
    <s v="030311717145160304E127127976911122121421401111110119133"/>
    <s v="0303"/>
    <s v="1"/>
    <s v="17"/>
    <s v="171"/>
    <s v="4"/>
    <s v="5"/>
    <s v="16"/>
    <s v="03"/>
    <x v="6"/>
    <s v="E"/>
    <s v="127"/>
    <s v="127976"/>
    <s v="91"/>
    <s v="1"/>
    <s v="2"/>
    <s v="21"/>
    <s v="214"/>
    <s v="214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18000"/>
    <s v="1 NO ETIQUETADO"/>
    <s v="11 RECURSOS FISCALES"/>
    <s v="1101 RECURSOS MUNICIPALES"/>
    <s v="19 Ejercicio 2019"/>
    <s v="13 TODO EL TERRITORIO"/>
  </r>
  <r>
    <s v="050511818146172007B033033221911122121421401111110119133"/>
    <s v="0505"/>
    <s v="1"/>
    <s v="18"/>
    <s v="181"/>
    <s v="4"/>
    <s v="6"/>
    <s v="17"/>
    <s v="20"/>
    <x v="8"/>
    <s v="B"/>
    <s v="033"/>
    <s v="033221"/>
    <s v="91"/>
    <s v="1"/>
    <s v="2"/>
    <s v="21"/>
    <s v="214"/>
    <s v="214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s v="07 EFICIENCIA GUBERNAMENTAL PARA LA POBLACIÓN"/>
    <x v="10"/>
    <s v="033221 ATENCION CIUDADANA"/>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180"/>
    <s v="1 NO ETIQUETADO"/>
    <s v="11 RECURSOS FISCALES"/>
    <s v="1101 RECURSOS MUNICIPALES"/>
    <s v="19 Ejercicio 2019"/>
    <s v="13 TODO EL TERRITORIO"/>
  </r>
  <r>
    <s v="050511313446172008M007007250911122121421401111110119133"/>
    <s v="0505"/>
    <s v="1"/>
    <s v="13"/>
    <s v="134"/>
    <s v="4"/>
    <s v="6"/>
    <s v="17"/>
    <s v="20"/>
    <x v="9"/>
    <s v="M"/>
    <s v="007"/>
    <s v="007250"/>
    <s v="91"/>
    <s v="1"/>
    <s v="2"/>
    <s v="21"/>
    <s v="214"/>
    <s v="21401"/>
    <s v="1"/>
    <s v="11"/>
    <s v="1101"/>
    <s v="19"/>
    <s v="13"/>
    <s v="3"/>
    <s v="05 SECRETARIA DEL AYUNTAMIENTO"/>
    <s v="0505 SECRETARIA DEL AYUNTAMIENTO"/>
    <s v="134 FUNCION PUBLICA"/>
    <s v="1 GOBIERNO"/>
    <s v="13 COORDINACION DE LA POLITICA DE GOBIERNO"/>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08 GESTIÓN INTERNA EFICIENTE"/>
    <x v="11"/>
    <s v="007250 OPINION TECNICA SOBRE MODIFICACION, REFORMA O ACTUALIZACION DE REGLAMENTOS MUNICIPALES"/>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1128"/>
    <s v="1 NO ETIQUETADO"/>
    <s v="11 RECURSOS FISCALES"/>
    <s v="1101 RECURSOS MUNICIPALES"/>
    <s v="19 Ejercicio 2019"/>
    <s v="13 TODO EL TERRITORIO"/>
  </r>
  <r>
    <s v="050211717246172009N040040861911122121821801111110119133"/>
    <s v="0502"/>
    <s v="1"/>
    <s v="17"/>
    <s v="172"/>
    <s v="4"/>
    <s v="6"/>
    <s v="17"/>
    <s v="20"/>
    <x v="10"/>
    <s v="N"/>
    <s v="040"/>
    <s v="040861"/>
    <s v="91"/>
    <s v="1"/>
    <s v="2"/>
    <s v="21"/>
    <s v="218"/>
    <s v="218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12"/>
    <s v="040861 CAPACITACION A OTRAS INSTITUCIONES Y/O ESPECIALIZADA"/>
    <s v="2000 MATERIALES Y SUMINISTROS"/>
    <s v="2100 MATERIALES DE ADMINISTRACION, EMISION DE DOCUMENTOS Y ARTICULOS OFICIALES"/>
    <s v="218 MATERIALES PARA EL REGISTRO E IDENTIFICACION DE BIENES Y PERSONAS"/>
    <s v="21801 MATERIALES PARA EL REGISTRO E IDENTIFICACION DE BIENES Y PERSONAS"/>
    <n v="3998"/>
    <s v="1 NO ETIQUETADO"/>
    <s v="11 RECURSOS FISCALES"/>
    <s v="1101 RECURSOS MUNICIPALES"/>
    <s v="19 Ejercicio 2019"/>
    <s v="13 TODO EL TERRITORIO"/>
  </r>
  <r>
    <s v="050211717246172009N040040253911122222122101111110119133"/>
    <s v="0502"/>
    <s v="1"/>
    <s v="17"/>
    <s v="172"/>
    <s v="4"/>
    <s v="6"/>
    <s v="17"/>
    <s v="20"/>
    <x v="10"/>
    <s v="N"/>
    <s v="040"/>
    <s v="040253"/>
    <s v="91"/>
    <s v="1"/>
    <s v="2"/>
    <s v="22"/>
    <s v="221"/>
    <s v="22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12"/>
    <s v="040253 CAPACITACION A LA POBLACION EN PREVENCION DE RIESGOS"/>
    <s v="2000 MATERIALES Y SUMINISTROS"/>
    <s v="2200 ALIMENTOS Y UTENSILIOS"/>
    <s v="221 PRODUCTOS ALIMENTICIOS PARA PERSONAS"/>
    <s v="22101 PRODUCTOS ALIMENTICIOS PARA PERSONAS"/>
    <n v="1000000"/>
    <s v="1 NO ETIQUETADO"/>
    <s v="11 RECURSOS FISCALES"/>
    <s v="1101 RECURSOS MUNICIPALES"/>
    <s v="19 Ejercicio 2019"/>
    <s v="13 TODO EL TERRITORIO"/>
  </r>
  <r>
    <s v="060611515246172012M069069811911122121421401111110119133"/>
    <s v="0606"/>
    <s v="1"/>
    <s v="15"/>
    <s v="152"/>
    <s v="4"/>
    <s v="6"/>
    <s v="17"/>
    <s v="20"/>
    <x v="11"/>
    <s v="M"/>
    <s v="069"/>
    <s v="069811"/>
    <s v="91"/>
    <s v="1"/>
    <s v="2"/>
    <s v="21"/>
    <s v="214"/>
    <s v="214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13"/>
    <s v="069811 DIGITALIZACION DE DOCUMENTOS"/>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34284.44"/>
    <s v="1 NO ETIQUETADO"/>
    <s v="11 RECURSOS FISCALES"/>
    <s v="1101 RECURSOS MUNICIPALES"/>
    <s v="19 Ejercicio 2019"/>
    <s v="13 TODO EL TERRITORIO"/>
  </r>
  <r>
    <s v="070711111246171913G005005910911122121421401111110119133"/>
    <s v="0707"/>
    <s v="1"/>
    <s v="11"/>
    <s v="112"/>
    <s v="4"/>
    <s v="6"/>
    <s v="17"/>
    <s v="19"/>
    <x v="12"/>
    <s v="G"/>
    <s v="005"/>
    <s v="005910"/>
    <s v="91"/>
    <s v="1"/>
    <s v="2"/>
    <s v="21"/>
    <s v="214"/>
    <s v="214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s v="1 GASTO CORRIENTE"/>
    <s v="13 VIGILANCIA"/>
    <x v="14"/>
    <s v="005910 EXPOSICIONES INTERNACIONALES COLECTIVAS REALIZADAS EN EL MAZ"/>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9000"/>
    <s v="1 NO ETIQUETADO"/>
    <s v="11 RECURSOS FISCALES"/>
    <s v="1101 RECURSOS MUNICIPALES"/>
    <s v="19 Ejercicio 2019"/>
    <s v="13 TODO EL TERRITORIO"/>
  </r>
  <r>
    <s v="081122222112130614E125125411911122121421401111110119133"/>
    <s v="0811"/>
    <s v="2"/>
    <s v="22"/>
    <s v="221"/>
    <s v="1"/>
    <s v="2"/>
    <s v="13"/>
    <s v="06"/>
    <x v="1"/>
    <s v="E"/>
    <s v="125"/>
    <s v="125411"/>
    <s v="91"/>
    <s v="1"/>
    <s v="2"/>
    <s v="21"/>
    <s v="214"/>
    <s v="214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11 PROYECTO DE REPRODUCCION, CULTIVO, DESARROLLO DE PLANTAS, ARBOLADO PARA SU DONACION"/>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50000"/>
    <s v="1 NO ETIQUETADO"/>
    <s v="11 RECURSOS FISCALES"/>
    <s v="1101 RECURSOS MUNICIPALES"/>
    <s v="19 Ejercicio 2019"/>
    <s v="13 TODO EL TERRITORIO"/>
  </r>
  <r>
    <s v="080322222112130614E125125321911122121421401111110119133"/>
    <s v="0803"/>
    <s v="2"/>
    <s v="22"/>
    <s v="221"/>
    <s v="1"/>
    <s v="2"/>
    <s v="13"/>
    <s v="06"/>
    <x v="1"/>
    <s v="E"/>
    <s v="125"/>
    <s v="125321"/>
    <s v="91"/>
    <s v="1"/>
    <s v="2"/>
    <s v="21"/>
    <s v="214"/>
    <s v="214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21 REHABILITACION EN MERCADOS MUNICIPALES"/>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84600"/>
    <s v="1 NO ETIQUETADO"/>
    <s v="11 RECURSOS FISCALES"/>
    <s v="1101 RECURSOS MUNICIPALES"/>
    <s v="19 Ejercicio 2019"/>
    <s v="13 TODO EL TERRITORIO"/>
  </r>
  <r>
    <s v="080222222112130614E125125331911122121421401111110119133"/>
    <s v="0802"/>
    <s v="2"/>
    <s v="22"/>
    <s v="221"/>
    <s v="1"/>
    <s v="2"/>
    <s v="13"/>
    <s v="06"/>
    <x v="1"/>
    <s v="E"/>
    <s v="125"/>
    <s v="125331"/>
    <s v="91"/>
    <s v="1"/>
    <s v="2"/>
    <s v="21"/>
    <s v="214"/>
    <s v="214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31 REPARACION Y REHABILITACION DE BANQUETAS"/>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15000"/>
    <s v="1 NO ETIQUETADO"/>
    <s v="11 RECURSOS FISCALES"/>
    <s v="1101 RECURSOS MUNICIPALES"/>
    <s v="19 Ejercicio 2019"/>
    <s v="13 TODO EL TERRITORIO"/>
  </r>
  <r>
    <s v="080522222112130614E125125381911122121421401111110119133"/>
    <s v="0805"/>
    <s v="2"/>
    <s v="22"/>
    <s v="221"/>
    <s v="1"/>
    <s v="2"/>
    <s v="13"/>
    <s v="06"/>
    <x v="1"/>
    <s v="E"/>
    <s v="125"/>
    <s v="125381"/>
    <s v="91"/>
    <s v="1"/>
    <s v="2"/>
    <s v="21"/>
    <s v="214"/>
    <s v="214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81 OPERATIVO DE CEMENTERIOS"/>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25000"/>
    <s v="1 NO ETIQUETADO"/>
    <s v="11 RECURSOS FISCALES"/>
    <s v="1101 RECURSOS MUNICIPALES"/>
    <s v="19 Ejercicio 2019"/>
    <s v="13 TODO EL TERRITORIO"/>
  </r>
  <r>
    <s v="080822222112130417E014014415911122121421401111110119133"/>
    <s v="0808"/>
    <s v="2"/>
    <s v="22"/>
    <s v="221"/>
    <s v="1"/>
    <s v="2"/>
    <s v="13"/>
    <s v="04"/>
    <x v="14"/>
    <s v="E"/>
    <s v="014"/>
    <s v="014415"/>
    <s v="91"/>
    <s v="1"/>
    <s v="2"/>
    <s v="21"/>
    <s v="214"/>
    <s v="214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18"/>
    <s v="014415 REPARACION DE LINEA (CABLE)"/>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5000"/>
    <s v="1 NO ETIQUETADO"/>
    <s v="11 RECURSOS FISCALES"/>
    <s v="1101 RECURSOS MUNICIPALES"/>
    <s v="19 Ejercicio 2019"/>
    <s v="13 TODO EL TERRITORIO"/>
  </r>
  <r>
    <s v="090211313446172019O132132437121122121421401111110119133"/>
    <s v="0902"/>
    <s v="1"/>
    <s v="13"/>
    <s v="134"/>
    <s v="4"/>
    <s v="6"/>
    <s v="17"/>
    <s v="20"/>
    <x v="27"/>
    <s v="O"/>
    <s v="132"/>
    <s v="132437"/>
    <s v="12"/>
    <s v="1"/>
    <s v="2"/>
    <s v="21"/>
    <s v="214"/>
    <s v="21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38"/>
    <s v="132437 GEOPROCESAMIENTO E IMPLEMENTACIONDE SISTEMAS DE INFORMACION GEOGRAFICA"/>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90000"/>
    <s v="1 NO ETIQUETADO"/>
    <s v="11 RECURSOS FISCALES"/>
    <s v="1101 RECURSOS MUNICIPALES"/>
    <s v="19 Ejercicio 2019"/>
    <s v="13 TODO EL TERRITORIO"/>
  </r>
  <r>
    <s v="090511313446172020O021021488121122121421401111110119133"/>
    <s v="0905"/>
    <s v="1"/>
    <s v="13"/>
    <s v="134"/>
    <s v="4"/>
    <s v="6"/>
    <s v="17"/>
    <s v="20"/>
    <x v="0"/>
    <s v="O"/>
    <s v="021"/>
    <s v="021488"/>
    <s v="12"/>
    <s v="1"/>
    <s v="2"/>
    <s v="21"/>
    <s v="214"/>
    <s v="21401"/>
    <s v="1"/>
    <s v="11"/>
    <s v="1101"/>
    <s v="19"/>
    <s v="13"/>
    <s v="3"/>
    <s v="09 COORDINACION GENERAL DE ADMINISTRACION E INNOVACION GUBERNAMENTAL"/>
    <s v="0905 DIRECCION DE ADQUISICIONE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88 CONTROL DE LA ESTRUCTURA DE PERSONAL"/>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60000"/>
    <s v="1 NO ETIQUETADO"/>
    <s v="11 RECURSOS FISCALES"/>
    <s v="1101 RECURSOS MUNICIPALES"/>
    <s v="19 Ejercicio 2019"/>
    <s v="13 TODO EL TERRITORIO"/>
  </r>
  <r>
    <s v="090411313446172020O022022443121122121421401111110119133"/>
    <s v="0904"/>
    <s v="1"/>
    <s v="13"/>
    <s v="134"/>
    <s v="4"/>
    <s v="6"/>
    <s v="17"/>
    <s v="20"/>
    <x v="0"/>
    <s v="O"/>
    <s v="022"/>
    <s v="022443"/>
    <s v="12"/>
    <s v="1"/>
    <s v="2"/>
    <s v="21"/>
    <s v="214"/>
    <s v="214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43 ATENCION A SOLICITUDES DE REPARACION/ SERVICIOS MENORES EN EDIFICIOS PUBLICOS"/>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18000"/>
    <s v="1 NO ETIQUETADO"/>
    <s v="11 RECURSOS FISCALES"/>
    <s v="1101 RECURSOS MUNICIPALES"/>
    <s v="19 Ejercicio 2019"/>
    <s v="13 TODO EL TERRITORIO"/>
  </r>
  <r>
    <s v="100322626823101723P030030525911122121421401111110119133"/>
    <s v="1003"/>
    <s v="2"/>
    <s v="26"/>
    <s v="268"/>
    <s v="2"/>
    <s v="3"/>
    <s v="10"/>
    <s v="17"/>
    <x v="16"/>
    <s v="P"/>
    <s v="030"/>
    <s v="030525"/>
    <s v="91"/>
    <s v="1"/>
    <s v="2"/>
    <s v="21"/>
    <s v="214"/>
    <s v="214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1"/>
    <s v="030525 ESTIMULOS ECONOMICO PARA CONTINUIDAD DE ESTUDIOS A NIVEL PREPARATORIA PARA JOVENES (AQUI TE PREPARAS)"/>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25000"/>
    <s v="1 NO ETIQUETADO"/>
    <s v="11 RECURSOS FISCALES"/>
    <s v="1101 RECURSOS MUNICIPALES"/>
    <s v="19 Ejercicio 2019"/>
    <s v="13 TODO EL TERRITORIO"/>
  </r>
  <r>
    <s v="100322626823101723P030030529911122121421401111110119133"/>
    <s v="1003"/>
    <s v="2"/>
    <s v="26"/>
    <s v="268"/>
    <s v="2"/>
    <s v="3"/>
    <s v="10"/>
    <s v="17"/>
    <x v="16"/>
    <s v="P"/>
    <s v="030"/>
    <s v="030529"/>
    <s v="91"/>
    <s v="1"/>
    <s v="2"/>
    <s v="21"/>
    <s v="214"/>
    <s v="214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1"/>
    <s v="030529 APOYO ECONOMICO - VALES- PARA ESTANCIAS INFANTILES (SONRIE ZAPOPAN)"/>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173548.76"/>
    <s v="1 NO ETIQUETADO"/>
    <s v="11 RECURSOS FISCALES"/>
    <s v="1101 RECURSOS MUNICIPALES"/>
    <s v="19 Ejercicio 2019"/>
    <s v="13 TODO EL TERRITORIO"/>
  </r>
  <r>
    <s v="110222222122051228E098098948911122121421401111110119133"/>
    <s v="1102"/>
    <s v="2"/>
    <s v="22"/>
    <s v="221"/>
    <s v="2"/>
    <s v="2"/>
    <s v="05"/>
    <s v="12"/>
    <x v="19"/>
    <s v="E"/>
    <s v="098"/>
    <s v="098948"/>
    <s v="91"/>
    <s v="1"/>
    <s v="2"/>
    <s v="21"/>
    <s v="214"/>
    <s v="21401"/>
    <s v="1"/>
    <s v="11"/>
    <s v="1101"/>
    <s v="19"/>
    <s v="13"/>
    <s v="3"/>
    <s v="11 COORDINACION GENERAL DE GESTION INTEGRAL DE LA CIUDAD"/>
    <s v="1102 DIRECCION DE ORDENAMIENTO DEL TERRITORIO"/>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s v="28 ORDENAMIENTO DEL TERRITORIO"/>
    <x v="26"/>
    <s v="098948 PLANEACION Y ASESORIA, PARA LAS PETICIONES DE OBRA"/>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100000"/>
    <s v="1 NO ETIQUETADO"/>
    <s v="11 RECURSOS FISCALES"/>
    <s v="1101 RECURSOS MUNICIPALES"/>
    <s v="19 Ejercicio 2019"/>
    <s v="13 TODO EL TERRITORIO"/>
  </r>
  <r>
    <s v="110322222122071329E106106668911122121421401111110119133"/>
    <s v="1103"/>
    <s v="2"/>
    <s v="22"/>
    <s v="221"/>
    <s v="2"/>
    <s v="2"/>
    <s v="07"/>
    <s v="13"/>
    <x v="20"/>
    <s v="E"/>
    <s v="106"/>
    <s v="106668"/>
    <s v="91"/>
    <s v="1"/>
    <s v="2"/>
    <s v="21"/>
    <s v="214"/>
    <s v="214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39"/>
    <s v="106668 PROYECTO CRUCEROS SEGUROS"/>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30000"/>
    <s v="1 NO ETIQUETADO"/>
    <s v="11 RECURSOS FISCALES"/>
    <s v="1101 RECURSOS MUNICIPALES"/>
    <s v="19 Ejercicio 2019"/>
    <s v="13 TODO EL TERRITORIO"/>
  </r>
  <r>
    <s v="121222222122081331E078078695911122121421401111110119133"/>
    <s v="1212"/>
    <s v="2"/>
    <s v="22"/>
    <s v="221"/>
    <s v="2"/>
    <s v="2"/>
    <s v="08"/>
    <s v="13"/>
    <x v="22"/>
    <s v="E"/>
    <s v="078"/>
    <s v="078695"/>
    <s v="91"/>
    <s v="1"/>
    <s v="2"/>
    <s v="21"/>
    <s v="214"/>
    <s v="214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695 LICENCIA DE CONSTRUCCION MAYOR Y MENOR"/>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744800"/>
    <s v="1 NO ETIQUETADO"/>
    <s v="11 RECURSOS FISCALES"/>
    <s v="1101 RECURSOS MUNICIPALES"/>
    <s v="19 Ejercicio 2019"/>
    <s v="13 TODO EL TERRITORIO"/>
  </r>
  <r>
    <s v="050211717246172009N124124254911122222122101111110119133"/>
    <s v="0502"/>
    <s v="1"/>
    <s v="17"/>
    <s v="172"/>
    <s v="4"/>
    <s v="6"/>
    <s v="17"/>
    <s v="20"/>
    <x v="10"/>
    <s v="N"/>
    <s v="124"/>
    <s v="124254"/>
    <s v="91"/>
    <s v="1"/>
    <s v="2"/>
    <s v="22"/>
    <s v="221"/>
    <s v="22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0"/>
    <s v="124254 ATENCION DE SERVICIOS DE EMERGENCIAS"/>
    <s v="2000 MATERIALES Y SUMINISTROS"/>
    <s v="2200 ALIMENTOS Y UTENSILIOS"/>
    <s v="221 PRODUCTOS ALIMENTICIOS PARA PERSONAS"/>
    <s v="22101 PRODUCTOS ALIMENTICIOS PARA PERSONAS"/>
    <n v="362880"/>
    <s v="1 NO ETIQUETADO"/>
    <s v="11 RECURSOS FISCALES"/>
    <s v="1101 RECURSOS MUNICIPALES"/>
    <s v="19 Ejercicio 2019"/>
    <s v="13 TODO EL TERRITORIO"/>
  </r>
  <r>
    <s v="020311313246172002O016016015971122121521501111110119133"/>
    <s v="0203"/>
    <s v="1"/>
    <s v="13"/>
    <s v="132"/>
    <s v="4"/>
    <s v="6"/>
    <s v="17"/>
    <s v="20"/>
    <x v="5"/>
    <s v="O"/>
    <s v="016"/>
    <s v="016015"/>
    <s v="97"/>
    <s v="1"/>
    <s v="2"/>
    <s v="21"/>
    <s v="215"/>
    <s v="215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2000 MATERIALES Y SUMINISTROS"/>
    <s v="2100 MATERIALES DE ADMINISTRACION, EMISION DE DOCUMENTOS Y ARTICULOS OFICIALES"/>
    <s v="215 MATERIAL IMPRESO E INFORMACION DIGITAL"/>
    <s v="21501 MATERIAL IMPRESO E INFORMACION DIGITAL"/>
    <n v="50000"/>
    <s v="1 NO ETIQUETADO"/>
    <s v="11 RECURSOS FISCALES"/>
    <s v="1101 RECURSOS MUNICIPALES"/>
    <s v="19 Ejercicio 2019"/>
    <s v="13 TODO EL TERRITORIO"/>
  </r>
  <r>
    <s v="020111313246172002O016016017971122121521501111110119133"/>
    <s v="0201"/>
    <s v="1"/>
    <s v="13"/>
    <s v="132"/>
    <s v="4"/>
    <s v="6"/>
    <s v="17"/>
    <s v="20"/>
    <x v="5"/>
    <s v="O"/>
    <s v="016"/>
    <s v="016017"/>
    <s v="97"/>
    <s v="1"/>
    <s v="2"/>
    <s v="21"/>
    <s v="215"/>
    <s v="215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7 CAMPAÑAS PUBLICITARIAS"/>
    <s v="2000 MATERIALES Y SUMINISTROS"/>
    <s v="2100 MATERIALES DE ADMINISTRACION, EMISION DE DOCUMENTOS Y ARTICULOS OFICIALES"/>
    <s v="215 MATERIAL IMPRESO E INFORMACION DIGITAL"/>
    <s v="21501 MATERIAL IMPRESO E INFORMACION DIGITAL"/>
    <n v="250000"/>
    <s v="1 NO ETIQUETADO"/>
    <s v="11 RECURSOS FISCALES"/>
    <s v="1101 RECURSOS MUNICIPALES"/>
    <s v="19 Ejercicio 2019"/>
    <s v="13 TODO EL TERRITORIO"/>
  </r>
  <r>
    <s v="030311717145160304E127127976911122121521501111110119133"/>
    <s v="0303"/>
    <s v="1"/>
    <s v="17"/>
    <s v="171"/>
    <s v="4"/>
    <s v="5"/>
    <s v="16"/>
    <s v="03"/>
    <x v="6"/>
    <s v="E"/>
    <s v="127"/>
    <s v="127976"/>
    <s v="91"/>
    <s v="1"/>
    <s v="2"/>
    <s v="21"/>
    <s v="215"/>
    <s v="215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100 MATERIALES DE ADMINISTRACION, EMISION DE DOCUMENTOS Y ARTICULOS OFICIALES"/>
    <s v="215 MATERIAL IMPRESO E INFORMACION DIGITAL"/>
    <s v="21501 MATERIAL IMPRESO E INFORMACION DIGITAL"/>
    <n v="560000"/>
    <s v="1 NO ETIQUETADO"/>
    <s v="11 RECURSOS FISCALES"/>
    <s v="1101 RECURSOS MUNICIPALES"/>
    <s v="19 Ejercicio 2019"/>
    <s v="13 TODO EL TERRITORIO"/>
  </r>
  <r>
    <s v="040111212246171906E004004174911122121521501111110119133"/>
    <s v="0401"/>
    <s v="1"/>
    <s v="12"/>
    <s v="122"/>
    <s v="4"/>
    <s v="6"/>
    <s v="17"/>
    <s v="19"/>
    <x v="7"/>
    <s v="E"/>
    <s v="004"/>
    <s v="004174"/>
    <s v="91"/>
    <s v="1"/>
    <s v="2"/>
    <s v="21"/>
    <s v="215"/>
    <s v="21501"/>
    <s v="1"/>
    <s v="11"/>
    <s v="1101"/>
    <s v="19"/>
    <s v="13"/>
    <s v="3"/>
    <s v="04 SINDICATURA DEL AYUNTAMIENTO"/>
    <s v="0401 DIRECCION JURIDICO CONTENCIOS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s v="06 CERTEZA JURÍDICA"/>
    <x v="9"/>
    <s v="004174 CAPACITACION EN MATERIA JURIDICA"/>
    <s v="2000 MATERIALES Y SUMINISTROS"/>
    <s v="2100 MATERIALES DE ADMINISTRACION, EMISION DE DOCUMENTOS Y ARTICULOS OFICIALES"/>
    <s v="215 MATERIAL IMPRESO E INFORMACION DIGITAL"/>
    <s v="21501 MATERIAL IMPRESO E INFORMACION DIGITAL"/>
    <n v="50000"/>
    <s v="1 NO ETIQUETADO"/>
    <s v="11 RECURSOS FISCALES"/>
    <s v="1101 RECURSOS MUNICIPALES"/>
    <s v="19 Ejercicio 2019"/>
    <s v="13 TODO EL TERRITORIO"/>
  </r>
  <r>
    <s v="050511818146172007B065065194911122121521501111110119133"/>
    <s v="0505"/>
    <s v="1"/>
    <s v="18"/>
    <s v="181"/>
    <s v="4"/>
    <s v="6"/>
    <s v="17"/>
    <s v="20"/>
    <x v="8"/>
    <s v="B"/>
    <s v="065"/>
    <s v="065194"/>
    <s v="91"/>
    <s v="1"/>
    <s v="2"/>
    <s v="21"/>
    <s v="215"/>
    <s v="215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s v="07 EFICIENCIA GUBERNAMENTAL PARA LA POBLACIÓN"/>
    <x v="41"/>
    <s v="065194 GACETA MUNICIPAL"/>
    <s v="2000 MATERIALES Y SUMINISTROS"/>
    <s v="2100 MATERIALES DE ADMINISTRACION, EMISION DE DOCUMENTOS Y ARTICULOS OFICIALES"/>
    <s v="215 MATERIAL IMPRESO E INFORMACION DIGITAL"/>
    <s v="21501 MATERIAL IMPRESO E INFORMACION DIGITAL"/>
    <n v="1200"/>
    <s v="1 NO ETIQUETADO"/>
    <s v="11 RECURSOS FISCALES"/>
    <s v="1101 RECURSOS MUNICIPALES"/>
    <s v="19 Ejercicio 2019"/>
    <s v="13 TODO EL TERRITORIO"/>
  </r>
  <r>
    <s v="050211717246172009N134134905911122222222201111110119133"/>
    <s v="0502"/>
    <s v="1"/>
    <s v="17"/>
    <s v="172"/>
    <s v="4"/>
    <s v="6"/>
    <s v="17"/>
    <s v="20"/>
    <x v="10"/>
    <s v="N"/>
    <s v="134"/>
    <s v="134905"/>
    <s v="91"/>
    <s v="1"/>
    <s v="2"/>
    <s v="22"/>
    <s v="222"/>
    <s v="22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2"/>
    <s v="134905 EVALUACION DE MEDIDAS DE SEGURIDAD"/>
    <s v="2000 MATERIALES Y SUMINISTROS"/>
    <s v="2200 ALIMENTOS Y UTENSILIOS"/>
    <s v="222 PRODUCTOS ALIMENTICIOS PARA ANIMALES"/>
    <s v="22201 PRODUCTOS ALIMENTICIOS PARA ANIMALES"/>
    <n v="20720"/>
    <s v="1 NO ETIQUETADO"/>
    <s v="11 RECURSOS FISCALES"/>
    <s v="1101 RECURSOS MUNICIPALES"/>
    <s v="19 Ejercicio 2019"/>
    <s v="13 TODO EL TERRITORIO"/>
  </r>
  <r>
    <s v="050211717246172009N040040879911122222322301111110119133"/>
    <s v="0502"/>
    <s v="1"/>
    <s v="17"/>
    <s v="172"/>
    <s v="4"/>
    <s v="6"/>
    <s v="17"/>
    <s v="20"/>
    <x v="10"/>
    <s v="N"/>
    <s v="040"/>
    <s v="040879"/>
    <s v="91"/>
    <s v="1"/>
    <s v="2"/>
    <s v="22"/>
    <s v="223"/>
    <s v="223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12"/>
    <s v="040879 CURSOS DE CAPACITACION IMPARTIDOS A POBLACION"/>
    <s v="2000 MATERIALES Y SUMINISTROS"/>
    <s v="2200 ALIMENTOS Y UTENSILIOS"/>
    <s v="223 UTENSILIOS PARA EL SERVICIO DE ALIMENTACION"/>
    <s v="22301 UTENSILIOS PARA EL SERVICIO DE ALIMENTACION"/>
    <n v="5293.96"/>
    <s v="1 NO ETIQUETADO"/>
    <s v="11 RECURSOS FISCALES"/>
    <s v="1101 RECURSOS MUNICIPALES"/>
    <s v="19 Ejercicio 2019"/>
    <s v="13 TODO EL TERRITORIO"/>
  </r>
  <r>
    <s v="060611515246172012M071071283911122121521501111110119133"/>
    <s v="0606"/>
    <s v="1"/>
    <s v="15"/>
    <s v="152"/>
    <s v="4"/>
    <s v="6"/>
    <s v="17"/>
    <s v="20"/>
    <x v="11"/>
    <s v="M"/>
    <s v="071"/>
    <s v="071283"/>
    <s v="91"/>
    <s v="1"/>
    <s v="2"/>
    <s v="21"/>
    <s v="215"/>
    <s v="215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43"/>
    <s v="071283 ATENCION DE AUDITORIAS"/>
    <s v="2000 MATERIALES Y SUMINISTROS"/>
    <s v="2100 MATERIALES DE ADMINISTRACION, EMISION DE DOCUMENTOS Y ARTICULOS OFICIALES"/>
    <s v="215 MATERIAL IMPRESO E INFORMACION DIGITAL"/>
    <s v="21501 MATERIAL IMPRESO E INFORMACION DIGITAL"/>
    <n v="96756"/>
    <s v="1 NO ETIQUETADO"/>
    <s v="11 RECURSOS FISCALES"/>
    <s v="1101 RECURSOS MUNICIPALES"/>
    <s v="19 Ejercicio 2019"/>
    <s v="13 TODO EL TERRITORIO"/>
  </r>
  <r>
    <s v="080122222112130614E088088353911122121521501111110119133"/>
    <s v="0801"/>
    <s v="2"/>
    <s v="22"/>
    <s v="221"/>
    <s v="1"/>
    <s v="2"/>
    <s v="13"/>
    <s v="06"/>
    <x v="1"/>
    <s v="E"/>
    <s v="088"/>
    <s v="088353"/>
    <s v="91"/>
    <s v="1"/>
    <s v="2"/>
    <s v="21"/>
    <s v="215"/>
    <s v="215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53 CESION DE DERECHOS SOBRE COMERCIO EN TIANGUIS"/>
    <s v="2000 MATERIALES Y SUMINISTROS"/>
    <s v="2100 MATERIALES DE ADMINISTRACION, EMISION DE DOCUMENTOS Y ARTICULOS OFICIALES"/>
    <s v="215 MATERIAL IMPRESO E INFORMACION DIGITAL"/>
    <s v="21501 MATERIAL IMPRESO E INFORMACION DIGITAL"/>
    <n v="18000"/>
    <s v="1 NO ETIQUETADO"/>
    <s v="11 RECURSOS FISCALES"/>
    <s v="1101 RECURSOS MUNICIPALES"/>
    <s v="19 Ejercicio 2019"/>
    <s v="13 TODO EL TERRITORIO"/>
  </r>
  <r>
    <s v="081122222112130614E059059798911122121521501111110119133"/>
    <s v="0811"/>
    <s v="2"/>
    <s v="22"/>
    <s v="221"/>
    <s v="1"/>
    <s v="2"/>
    <s v="13"/>
    <s v="06"/>
    <x v="1"/>
    <s v="E"/>
    <s v="059"/>
    <s v="059798"/>
    <s v="91"/>
    <s v="1"/>
    <s v="2"/>
    <s v="21"/>
    <s v="215"/>
    <s v="215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798 OBRA IMAGEN URBANA"/>
    <s v="2000 MATERIALES Y SUMINISTROS"/>
    <s v="2100 MATERIALES DE ADMINISTRACION, EMISION DE DOCUMENTOS Y ARTICULOS OFICIALES"/>
    <s v="215 MATERIAL IMPRESO E INFORMACION DIGITAL"/>
    <s v="21501 MATERIAL IMPRESO E INFORMACION DIGITAL"/>
    <n v="20000"/>
    <s v="1 NO ETIQUETADO"/>
    <s v="11 RECURSOS FISCALES"/>
    <s v="1101 RECURSOS MUNICIPALES"/>
    <s v="19 Ejercicio 2019"/>
    <s v="13 TODO EL TERRITORIO"/>
  </r>
  <r>
    <s v="080922222112130614E059059798911122121521501111110119133"/>
    <s v="0809"/>
    <s v="2"/>
    <s v="22"/>
    <s v="221"/>
    <s v="1"/>
    <s v="2"/>
    <s v="13"/>
    <s v="06"/>
    <x v="1"/>
    <s v="E"/>
    <s v="059"/>
    <s v="059798"/>
    <s v="91"/>
    <s v="1"/>
    <s v="2"/>
    <s v="21"/>
    <s v="215"/>
    <s v="215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798 OBRA IMAGEN URBANA"/>
    <s v="2000 MATERIALES Y SUMINISTROS"/>
    <s v="2100 MATERIALES DE ADMINISTRACION, EMISION DE DOCUMENTOS Y ARTICULOS OFICIALES"/>
    <s v="215 MATERIAL IMPRESO E INFORMACION DIGITAL"/>
    <s v="21501 MATERIAL IMPRESO E INFORMACION DIGITAL"/>
    <n v="15000"/>
    <s v="1 NO ETIQUETADO"/>
    <s v="11 RECURSOS FISCALES"/>
    <s v="1101 RECURSOS MUNICIPALES"/>
    <s v="19 Ejercicio 2019"/>
    <s v="13 TODO EL TERRITORIO"/>
  </r>
  <r>
    <s v="080322222112130614E125125327911122121521501111110119133"/>
    <s v="0803"/>
    <s v="2"/>
    <s v="22"/>
    <s v="221"/>
    <s v="1"/>
    <s v="2"/>
    <s v="13"/>
    <s v="06"/>
    <x v="1"/>
    <s v="E"/>
    <s v="125"/>
    <s v="125327"/>
    <s v="91"/>
    <s v="1"/>
    <s v="2"/>
    <s v="21"/>
    <s v="215"/>
    <s v="215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27 REHABILITACION DE MOBILIARIO URBANO EN PLAZAS MUNICIPALES Y ESPACIOS PUBLICOS"/>
    <s v="2000 MATERIALES Y SUMINISTROS"/>
    <s v="2100 MATERIALES DE ADMINISTRACION, EMISION DE DOCUMENTOS Y ARTICULOS OFICIALES"/>
    <s v="215 MATERIAL IMPRESO E INFORMACION DIGITAL"/>
    <s v="21501 MATERIAL IMPRESO E INFORMACION DIGITAL"/>
    <n v="450000"/>
    <s v="1 NO ETIQUETADO"/>
    <s v="11 RECURSOS FISCALES"/>
    <s v="1101 RECURSOS MUNICIPALES"/>
    <s v="19 Ejercicio 2019"/>
    <s v="13 TODO EL TERRITORIO"/>
  </r>
  <r>
    <s v="080522222112130614E125125403911122121521501111110119133"/>
    <s v="0805"/>
    <s v="2"/>
    <s v="22"/>
    <s v="221"/>
    <s v="1"/>
    <s v="2"/>
    <s v="13"/>
    <s v="06"/>
    <x v="1"/>
    <s v="E"/>
    <s v="125"/>
    <s v="125403"/>
    <s v="91"/>
    <s v="1"/>
    <s v="2"/>
    <s v="21"/>
    <s v="215"/>
    <s v="215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03 SACRIFICIO DE BOVINOS"/>
    <s v="2000 MATERIALES Y SUMINISTROS"/>
    <s v="2100 MATERIALES DE ADMINISTRACION, EMISION DE DOCUMENTOS Y ARTICULOS OFICIALES"/>
    <s v="215 MATERIAL IMPRESO E INFORMACION DIGITAL"/>
    <s v="21501 MATERIAL IMPRESO E INFORMACION DIGITAL"/>
    <n v="15000"/>
    <s v="1 NO ETIQUETADO"/>
    <s v="11 RECURSOS FISCALES"/>
    <s v="1101 RECURSOS MUNICIPALES"/>
    <s v="19 Ejercicio 2019"/>
    <s v="13 TODO EL TERRITORIO"/>
  </r>
  <r>
    <s v="081022222112130614E125125417911122121521501111110119133"/>
    <s v="0810"/>
    <s v="2"/>
    <s v="22"/>
    <s v="221"/>
    <s v="1"/>
    <s v="2"/>
    <s v="13"/>
    <s v="06"/>
    <x v="1"/>
    <s v="E"/>
    <s v="125"/>
    <s v="125417"/>
    <s v="91"/>
    <s v="1"/>
    <s v="2"/>
    <s v="21"/>
    <s v="215"/>
    <s v="215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17 MANTENIMIENTO PREVENTIVO DE ARBOLADO"/>
    <s v="2000 MATERIALES Y SUMINISTROS"/>
    <s v="2100 MATERIALES DE ADMINISTRACION, EMISION DE DOCUMENTOS Y ARTICULOS OFICIALES"/>
    <s v="215 MATERIAL IMPRESO E INFORMACION DIGITAL"/>
    <s v="21501 MATERIAL IMPRESO E INFORMACION DIGITAL"/>
    <n v="12600"/>
    <s v="1 NO ETIQUETADO"/>
    <s v="11 RECURSOS FISCALES"/>
    <s v="1101 RECURSOS MUNICIPALES"/>
    <s v="19 Ejercicio 2019"/>
    <s v="13 TODO EL TERRITORIO"/>
  </r>
  <r>
    <s v="080722121412130615E061061804911122121521501111110119133"/>
    <s v="0807"/>
    <s v="2"/>
    <s v="21"/>
    <s v="214"/>
    <s v="1"/>
    <s v="2"/>
    <s v="13"/>
    <s v="06"/>
    <x v="13"/>
    <s v="E"/>
    <s v="061"/>
    <s v="061804"/>
    <s v="91"/>
    <s v="1"/>
    <s v="2"/>
    <s v="21"/>
    <s v="215"/>
    <s v="215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804 ADEUDOS DE EJERCICIOS ANTERIORES"/>
    <s v="2000 MATERIALES Y SUMINISTROS"/>
    <s v="2100 MATERIALES DE ADMINISTRACION, EMISION DE DOCUMENTOS Y ARTICULOS OFICIALES"/>
    <s v="215 MATERIAL IMPRESO E INFORMACION DIGITAL"/>
    <s v="21501 MATERIAL IMPRESO E INFORMACION DIGITAL"/>
    <n v="250000"/>
    <s v="1 NO ETIQUETADO"/>
    <s v="11 RECURSOS FISCALES"/>
    <s v="1101 RECURSOS MUNICIPALES"/>
    <s v="19 Ejercicio 2019"/>
    <s v="13 TODO EL TERRITORIO"/>
  </r>
  <r>
    <s v="080822222112130417E014014416911122121521501111110119133"/>
    <s v="0808"/>
    <s v="2"/>
    <s v="22"/>
    <s v="221"/>
    <s v="1"/>
    <s v="2"/>
    <s v="13"/>
    <s v="04"/>
    <x v="14"/>
    <s v="E"/>
    <s v="014"/>
    <s v="014416"/>
    <s v="91"/>
    <s v="1"/>
    <s v="2"/>
    <s v="21"/>
    <s v="215"/>
    <s v="215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18"/>
    <s v="014416 CUANTIFICACION DE DAÑOS VEHICULARES E INFRACCIONES"/>
    <s v="2000 MATERIALES Y SUMINISTROS"/>
    <s v="2100 MATERIALES DE ADMINISTRACION, EMISION DE DOCUMENTOS Y ARTICULOS OFICIALES"/>
    <s v="215 MATERIAL IMPRESO E INFORMACION DIGITAL"/>
    <s v="21501 MATERIAL IMPRESO E INFORMACION DIGITAL"/>
    <n v="50000"/>
    <s v="1 NO ETIQUETADO"/>
    <s v="11 RECURSOS FISCALES"/>
    <s v="1101 RECURSOS MUNICIPALES"/>
    <s v="19 Ejercicio 2019"/>
    <s v="13 TODO EL TERRITORIO"/>
  </r>
  <r>
    <s v="081422222612130618E061061319911122121521501111110119133"/>
    <s v="0814"/>
    <s v="2"/>
    <s v="22"/>
    <s v="226"/>
    <s v="1"/>
    <s v="2"/>
    <s v="13"/>
    <s v="06"/>
    <x v="26"/>
    <s v="E"/>
    <s v="061"/>
    <s v="061319"/>
    <s v="91"/>
    <s v="1"/>
    <s v="2"/>
    <s v="21"/>
    <s v="215"/>
    <s v="215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8 SERVICIOS PÚBLICOS DE EXCELENCIA."/>
    <x v="17"/>
    <s v="061319 MANTENIMIENTO DE CEMENTERIOS"/>
    <s v="2000 MATERIALES Y SUMINISTROS"/>
    <s v="2100 MATERIALES DE ADMINISTRACION, EMISION DE DOCUMENTOS Y ARTICULOS OFICIALES"/>
    <s v="215 MATERIAL IMPRESO E INFORMACION DIGITAL"/>
    <s v="21501 MATERIAL IMPRESO E INFORMACION DIGITAL"/>
    <n v="100000"/>
    <s v="1 NO ETIQUETADO"/>
    <s v="11 RECURSOS FISCALES"/>
    <s v="1101 RECURSOS MUNICIPALES"/>
    <s v="19 Ejercicio 2019"/>
    <s v="13 TODO EL TERRITORIO"/>
  </r>
  <r>
    <s v="090111313446172020O020020502121122121521501111110119133"/>
    <s v="0901"/>
    <s v="1"/>
    <s v="13"/>
    <s v="134"/>
    <s v="4"/>
    <s v="6"/>
    <s v="17"/>
    <s v="20"/>
    <x v="0"/>
    <s v="O"/>
    <s v="020"/>
    <s v="020502"/>
    <s v="12"/>
    <s v="1"/>
    <s v="2"/>
    <s v="21"/>
    <s v="215"/>
    <s v="21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1"/>
    <s v="020502 ADQUISICION DE BIENES Y SERVICIOS"/>
    <s v="2000 MATERIALES Y SUMINISTROS"/>
    <s v="2100 MATERIALES DE ADMINISTRACION, EMISION DE DOCUMENTOS Y ARTICULOS OFICIALES"/>
    <s v="215 MATERIAL IMPRESO E INFORMACION DIGITAL"/>
    <s v="21501 MATERIAL IMPRESO E INFORMACION DIGITAL"/>
    <n v="50000"/>
    <s v="1 NO ETIQUETADO"/>
    <s v="11 RECURSOS FISCALES"/>
    <s v="1101 RECURSOS MUNICIPALES"/>
    <s v="19 Ejercicio 2019"/>
    <s v="13 TODO EL TERRITORIO"/>
  </r>
  <r>
    <s v="090111313446172020O021021514121122121521501111110119133"/>
    <s v="0901"/>
    <s v="1"/>
    <s v="13"/>
    <s v="134"/>
    <s v="4"/>
    <s v="6"/>
    <s v="17"/>
    <s v="20"/>
    <x v="0"/>
    <s v="O"/>
    <s v="021"/>
    <s v="021514"/>
    <s v="12"/>
    <s v="1"/>
    <s v="2"/>
    <s v="21"/>
    <s v="215"/>
    <s v="21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4 COMUNICACION INSTITUCIONAL"/>
    <s v="2000 MATERIALES Y SUMINISTROS"/>
    <s v="2100 MATERIALES DE ADMINISTRACION, EMISION DE DOCUMENTOS Y ARTICULOS OFICIALES"/>
    <s v="215 MATERIAL IMPRESO E INFORMACION DIGITAL"/>
    <s v="21501 MATERIAL IMPRESO E INFORMACION DIGITAL"/>
    <n v="50000"/>
    <s v="1 NO ETIQUETADO"/>
    <s v="11 RECURSOS FISCALES"/>
    <s v="1101 RECURSOS MUNICIPALES"/>
    <s v="19 Ejercicio 2019"/>
    <s v="13 TODO EL TERRITORIO"/>
  </r>
  <r>
    <s v="090111313446172020O022022459121122121521501111110119133"/>
    <s v="0901"/>
    <s v="1"/>
    <s v="13"/>
    <s v="134"/>
    <s v="4"/>
    <s v="6"/>
    <s v="17"/>
    <s v="20"/>
    <x v="0"/>
    <s v="O"/>
    <s v="022"/>
    <s v="022459"/>
    <s v="12"/>
    <s v="1"/>
    <s v="2"/>
    <s v="21"/>
    <s v="215"/>
    <s v="21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59 SERVICIO A BIENES MUEBLES"/>
    <s v="2000 MATERIALES Y SUMINISTROS"/>
    <s v="2100 MATERIALES DE ADMINISTRACION, EMISION DE DOCUMENTOS Y ARTICULOS OFICIALES"/>
    <s v="215 MATERIAL IMPRESO E INFORMACION DIGITAL"/>
    <s v="21501 MATERIAL IMPRESO E INFORMACION DIGITAL"/>
    <n v="600000"/>
    <s v="1 NO ETIQUETADO"/>
    <s v="11 RECURSOS FISCALES"/>
    <s v="1101 RECURSOS MUNICIPALES"/>
    <s v="19 Ejercicio 2019"/>
    <s v="13 TODO EL TERRITORIO"/>
  </r>
  <r>
    <s v="100322626823101723P030030535911122121521501111110119133"/>
    <s v="1003"/>
    <s v="2"/>
    <s v="26"/>
    <s v="268"/>
    <s v="2"/>
    <s v="3"/>
    <s v="10"/>
    <s v="17"/>
    <x v="16"/>
    <s v="P"/>
    <s v="030"/>
    <s v="030535"/>
    <s v="91"/>
    <s v="1"/>
    <s v="2"/>
    <s v="21"/>
    <s v="215"/>
    <s v="215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1"/>
    <s v="030535 APOYO ECONOMICO PARA ESTANCIAS INFANTILES (SONRIE ZAPOPAN)"/>
    <s v="2000 MATERIALES Y SUMINISTROS"/>
    <s v="2100 MATERIALES DE ADMINISTRACION, EMISION DE DOCUMENTOS Y ARTICULOS OFICIALES"/>
    <s v="215 MATERIAL IMPRESO E INFORMACION DIGITAL"/>
    <s v="21501 MATERIAL IMPRESO E INFORMACION DIGITAL"/>
    <n v="15000"/>
    <s v="1 NO ETIQUETADO"/>
    <s v="11 RECURSOS FISCALES"/>
    <s v="1101 RECURSOS MUNICIPALES"/>
    <s v="19 Ejercicio 2019"/>
    <s v="13 TODO EL TERRITORIO"/>
  </r>
  <r>
    <s v="100533131123091725F066066995911122121521501111110119133"/>
    <s v="1005"/>
    <s v="3"/>
    <s v="31"/>
    <s v="311"/>
    <s v="2"/>
    <s v="3"/>
    <s v="09"/>
    <s v="17"/>
    <x v="18"/>
    <s v="F"/>
    <s v="066"/>
    <s v="066995"/>
    <s v="91"/>
    <s v="1"/>
    <s v="2"/>
    <s v="21"/>
    <s v="215"/>
    <s v="215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4"/>
    <s v="066995 VINCULACION CON ORGANISMOS Y MERCADOS INTERNACIONALES"/>
    <s v="2000 MATERIALES Y SUMINISTROS"/>
    <s v="2100 MATERIALES DE ADMINISTRACION, EMISION DE DOCUMENTOS Y ARTICULOS OFICIALES"/>
    <s v="215 MATERIAL IMPRESO E INFORMACION DIGITAL"/>
    <s v="21501 MATERIAL IMPRESO E INFORMACION DIGITAL"/>
    <n v="1650"/>
    <s v="1 NO ETIQUETADO"/>
    <s v="11 RECURSOS FISCALES"/>
    <s v="1101 RECURSOS MUNICIPALES"/>
    <s v="19 Ejercicio 2019"/>
    <s v="13 TODO EL TERRITORIO"/>
  </r>
  <r>
    <s v="100533131123091725F077077846911122121521501111110119133"/>
    <s v="1005"/>
    <s v="3"/>
    <s v="31"/>
    <s v="311"/>
    <s v="2"/>
    <s v="3"/>
    <s v="09"/>
    <s v="17"/>
    <x v="18"/>
    <s v="F"/>
    <s v="077"/>
    <s v="077846"/>
    <s v="91"/>
    <s v="1"/>
    <s v="2"/>
    <s v="21"/>
    <s v="215"/>
    <s v="215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44"/>
    <s v="077846 ATENCION DE EMPRESAS"/>
    <s v="2000 MATERIALES Y SUMINISTROS"/>
    <s v="2100 MATERIALES DE ADMINISTRACION, EMISION DE DOCUMENTOS Y ARTICULOS OFICIALES"/>
    <s v="215 MATERIAL IMPRESO E INFORMACION DIGITAL"/>
    <s v="21501 MATERIAL IMPRESO E INFORMACION DIGITAL"/>
    <n v="77000"/>
    <s v="1 NO ETIQUETADO"/>
    <s v="11 RECURSOS FISCALES"/>
    <s v="1101 RECURSOS MUNICIPALES"/>
    <s v="19 Ejercicio 2019"/>
    <s v="13 TODO EL TERRITORIO"/>
  </r>
  <r>
    <s v="111222222122051228E034034889911122121521501111110119133"/>
    <s v="1112"/>
    <s v="2"/>
    <s v="22"/>
    <s v="221"/>
    <s v="2"/>
    <s v="2"/>
    <s v="05"/>
    <s v="12"/>
    <x v="19"/>
    <s v="E"/>
    <s v="034"/>
    <s v="034889"/>
    <s v="91"/>
    <s v="1"/>
    <s v="2"/>
    <s v="21"/>
    <s v="215"/>
    <s v="215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s v="28 ORDENAMIENTO DEL TERRITORIO"/>
    <x v="45"/>
    <s v="034889 DICTAMENES Y OPINIONES TECNICAS"/>
    <s v="2000 MATERIALES Y SUMINISTROS"/>
    <s v="2100 MATERIALES DE ADMINISTRACION, EMISION DE DOCUMENTOS Y ARTICULOS OFICIALES"/>
    <s v="215 MATERIAL IMPRESO E INFORMACION DIGITAL"/>
    <s v="21501 MATERIAL IMPRESO E INFORMACION DIGITAL"/>
    <n v="5250"/>
    <s v="1 NO ETIQUETADO"/>
    <s v="11 RECURSOS FISCALES"/>
    <s v="1101 RECURSOS MUNICIPALES"/>
    <s v="19 Ejercicio 2019"/>
    <s v="13 TODO EL TERRITORIO"/>
  </r>
  <r>
    <s v="110322222122071329E106106669911122121521501111110119133"/>
    <s v="1103"/>
    <s v="2"/>
    <s v="22"/>
    <s v="221"/>
    <s v="2"/>
    <s v="2"/>
    <s v="07"/>
    <s v="13"/>
    <x v="20"/>
    <s v="E"/>
    <s v="106"/>
    <s v="106669"/>
    <s v="91"/>
    <s v="1"/>
    <s v="2"/>
    <s v="21"/>
    <s v="215"/>
    <s v="215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39"/>
    <s v="106669 PROYECTO DE BALIZAMIENTO"/>
    <s v="2000 MATERIALES Y SUMINISTROS"/>
    <s v="2100 MATERIALES DE ADMINISTRACION, EMISION DE DOCUMENTOS Y ARTICULOS OFICIALES"/>
    <s v="215 MATERIAL IMPRESO E INFORMACION DIGITAL"/>
    <s v="21501 MATERIAL IMPRESO E INFORMACION DIGITAL"/>
    <n v="250000"/>
    <s v="1 NO ETIQUETADO"/>
    <s v="11 RECURSOS FISCALES"/>
    <s v="1101 RECURSOS MUNICIPALES"/>
    <s v="19 Ejercicio 2019"/>
    <s v="13 TODO EL TERRITORIO"/>
  </r>
  <r>
    <s v="110322222122071329E106106116911122121521501111110119133"/>
    <s v="1103"/>
    <s v="2"/>
    <s v="22"/>
    <s v="221"/>
    <s v="2"/>
    <s v="2"/>
    <s v="07"/>
    <s v="13"/>
    <x v="20"/>
    <s v="E"/>
    <s v="106"/>
    <s v="106116"/>
    <s v="91"/>
    <s v="1"/>
    <s v="2"/>
    <s v="21"/>
    <s v="215"/>
    <s v="215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39"/>
    <s v="106116 PROYECTO DE SEÑALIZACION HORIZONTAL"/>
    <s v="2000 MATERIALES Y SUMINISTROS"/>
    <s v="2100 MATERIALES DE ADMINISTRACION, EMISION DE DOCUMENTOS Y ARTICULOS OFICIALES"/>
    <s v="215 MATERIAL IMPRESO E INFORMACION DIGITAL"/>
    <s v="21501 MATERIAL IMPRESO E INFORMACION DIGITAL"/>
    <n v="75000"/>
    <s v="1 NO ETIQUETADO"/>
    <s v="11 RECURSOS FISCALES"/>
    <s v="1101 RECURSOS MUNICIPALES"/>
    <s v="19 Ejercicio 2019"/>
    <s v="13 TODO EL TERRITORIO"/>
  </r>
  <r>
    <s v="110322222122071329E106106674911122121521501111110119133"/>
    <s v="1103"/>
    <s v="2"/>
    <s v="22"/>
    <s v="221"/>
    <s v="2"/>
    <s v="2"/>
    <s v="07"/>
    <s v="13"/>
    <x v="20"/>
    <s v="E"/>
    <s v="106"/>
    <s v="106674"/>
    <s v="91"/>
    <s v="1"/>
    <s v="2"/>
    <s v="21"/>
    <s v="215"/>
    <s v="215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39"/>
    <s v="106674 DICTAMENES, AUTORIZACIONES TECNICAS Y VISTOS BUENOS SOBRE TRANSITO E INFRAESTRUCTURA VIAL"/>
    <s v="2000 MATERIALES Y SUMINISTROS"/>
    <s v="2100 MATERIALES DE ADMINISTRACION, EMISION DE DOCUMENTOS Y ARTICULOS OFICIALES"/>
    <s v="215 MATERIAL IMPRESO E INFORMACION DIGITAL"/>
    <s v="21501 MATERIAL IMPRESO E INFORMACION DIGITAL"/>
    <n v="40000"/>
    <s v="1 NO ETIQUETADO"/>
    <s v="11 RECURSOS FISCALES"/>
    <s v="1101 RECURSOS MUNICIPALES"/>
    <s v="19 Ejercicio 2019"/>
    <s v="13 TODO EL TERRITORIO"/>
  </r>
  <r>
    <s v="110322222122071329E106106679911122121521501111110119133"/>
    <s v="1103"/>
    <s v="2"/>
    <s v="22"/>
    <s v="221"/>
    <s v="2"/>
    <s v="2"/>
    <s v="07"/>
    <s v="13"/>
    <x v="20"/>
    <s v="E"/>
    <s v="106"/>
    <s v="106679"/>
    <s v="91"/>
    <s v="1"/>
    <s v="2"/>
    <s v="21"/>
    <s v="215"/>
    <s v="215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39"/>
    <s v="106679 INSTALACION DE INFRAESTRUCTURA CICLISTA Y ELEMENTOS PARA SU SEGURIDAD"/>
    <s v="2000 MATERIALES Y SUMINISTROS"/>
    <s v="2100 MATERIALES DE ADMINISTRACION, EMISION DE DOCUMENTOS Y ARTICULOS OFICIALES"/>
    <s v="215 MATERIAL IMPRESO E INFORMACION DIGITAL"/>
    <s v="21501 MATERIAL IMPRESO E INFORMACION DIGITAL"/>
    <n v="70000"/>
    <s v="1 NO ETIQUETADO"/>
    <s v="11 RECURSOS FISCALES"/>
    <s v="1101 RECURSOS MUNICIPALES"/>
    <s v="19 Ejercicio 2019"/>
    <s v="13 TODO EL TERRITORIO"/>
  </r>
  <r>
    <s v="110322222122071329E106106680911122121521501111110119133"/>
    <s v="1103"/>
    <s v="2"/>
    <s v="22"/>
    <s v="221"/>
    <s v="2"/>
    <s v="2"/>
    <s v="07"/>
    <s v="13"/>
    <x v="20"/>
    <s v="E"/>
    <s v="106"/>
    <s v="106680"/>
    <s v="91"/>
    <s v="1"/>
    <s v="2"/>
    <s v="21"/>
    <s v="215"/>
    <s v="215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39"/>
    <s v="106680 PROYECTOS DE SEÑALIZACION VERTICAL"/>
    <s v="2000 MATERIALES Y SUMINISTROS"/>
    <s v="2100 MATERIALES DE ADMINISTRACION, EMISION DE DOCUMENTOS Y ARTICULOS OFICIALES"/>
    <s v="215 MATERIAL IMPRESO E INFORMACION DIGITAL"/>
    <s v="21501 MATERIAL IMPRESO E INFORMACION DIGITAL"/>
    <n v="100000"/>
    <s v="1 NO ETIQUETADO"/>
    <s v="11 RECURSOS FISCALES"/>
    <s v="1101 RECURSOS MUNICIPALES"/>
    <s v="19 Ejercicio 2019"/>
    <s v="13 TODO EL TERRITORIO"/>
  </r>
  <r>
    <s v="110322222122071329E106106681911122121521501111110119133"/>
    <s v="1103"/>
    <s v="2"/>
    <s v="22"/>
    <s v="221"/>
    <s v="2"/>
    <s v="2"/>
    <s v="07"/>
    <s v="13"/>
    <x v="20"/>
    <s v="E"/>
    <s v="106"/>
    <s v="106681"/>
    <s v="91"/>
    <s v="1"/>
    <s v="2"/>
    <s v="21"/>
    <s v="215"/>
    <s v="215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39"/>
    <s v="106681 PROYECTOS DE REDUCCION DE VELOCIDAD"/>
    <s v="2000 MATERIALES Y SUMINISTROS"/>
    <s v="2100 MATERIALES DE ADMINISTRACION, EMISION DE DOCUMENTOS Y ARTICULOS OFICIALES"/>
    <s v="215 MATERIAL IMPRESO E INFORMACION DIGITAL"/>
    <s v="21501 MATERIAL IMPRESO E INFORMACION DIGITAL"/>
    <n v="3580000"/>
    <s v="1 NO ETIQUETADO"/>
    <s v="11 RECURSOS FISCALES"/>
    <s v="1101 RECURSOS MUNICIPALES"/>
    <s v="19 Ejercicio 2019"/>
    <s v="13 TODO EL TERRITORIO"/>
  </r>
  <r>
    <s v="111322121231010730E116116855911122121521501111110119133"/>
    <s v="1113"/>
    <s v="2"/>
    <s v="21"/>
    <s v="212"/>
    <s v="3"/>
    <s v="1"/>
    <s v="01"/>
    <s v="07"/>
    <x v="21"/>
    <s v="E"/>
    <s v="116"/>
    <s v="116855"/>
    <s v="91"/>
    <s v="1"/>
    <s v="2"/>
    <s v="21"/>
    <s v="215"/>
    <s v="215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29"/>
    <s v="116855 CAMPAÑAS DE ACOPIO DE RESIDUOS DE MANEJO ESPECIAL"/>
    <s v="2000 MATERIALES Y SUMINISTROS"/>
    <s v="2100 MATERIALES DE ADMINISTRACION, EMISION DE DOCUMENTOS Y ARTICULOS OFICIALES"/>
    <s v="215 MATERIAL IMPRESO E INFORMACION DIGITAL"/>
    <s v="21501 MATERIAL IMPRESO E INFORMACION DIGITAL"/>
    <n v="89000"/>
    <s v="1 NO ETIQUETADO"/>
    <s v="11 RECURSOS FISCALES"/>
    <s v="1101 RECURSOS MUNICIPALES"/>
    <s v="19 Ejercicio 2019"/>
    <s v="13 TODO EL TERRITORIO"/>
  </r>
  <r>
    <s v="121222222122081331E078078696911122121521501111110119133"/>
    <s v="1212"/>
    <s v="2"/>
    <s v="22"/>
    <s v="221"/>
    <s v="2"/>
    <s v="2"/>
    <s v="08"/>
    <s v="13"/>
    <x v="22"/>
    <s v="E"/>
    <s v="078"/>
    <s v="078696"/>
    <s v="91"/>
    <s v="1"/>
    <s v="2"/>
    <s v="21"/>
    <s v="215"/>
    <s v="215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696 RENOVACION Y AUTORIZACION DE BITACORA DE EDIFICACION"/>
    <s v="2000 MATERIALES Y SUMINISTROS"/>
    <s v="2100 MATERIALES DE ADMINISTRACION, EMISION DE DOCUMENTOS Y ARTICULOS OFICIALES"/>
    <s v="215 MATERIAL IMPRESO E INFORMACION DIGITAL"/>
    <s v="21501 MATERIAL IMPRESO E INFORMACION DIGITAL"/>
    <n v="217000"/>
    <s v="1 NO ETIQUETADO"/>
    <s v="11 RECURSOS FISCALES"/>
    <s v="1101 RECURSOS MUNICIPALES"/>
    <s v="19 Ejercicio 2019"/>
    <s v="13 TODO EL TERRITORIO"/>
  </r>
  <r>
    <s v="131322424215140134E120120940911122121521501111110119133"/>
    <s v="1313"/>
    <s v="2"/>
    <s v="24"/>
    <s v="242"/>
    <s v="1"/>
    <s v="5"/>
    <s v="14"/>
    <s v="01"/>
    <x v="25"/>
    <s v="E"/>
    <s v="120"/>
    <s v="120940"/>
    <s v="91"/>
    <s v="1"/>
    <s v="2"/>
    <s v="21"/>
    <s v="215"/>
    <s v="215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3"/>
    <s v="120940 OPERATIVO ROMERIA 2017"/>
    <s v="2000 MATERIALES Y SUMINISTROS"/>
    <s v="2100 MATERIALES DE ADMINISTRACION, EMISION DE DOCUMENTOS Y ARTICULOS OFICIALES"/>
    <s v="215 MATERIAL IMPRESO E INFORMACION DIGITAL"/>
    <s v="21501 MATERIAL IMPRESO E INFORMACION DIGITAL"/>
    <n v="2500"/>
    <s v="1 NO ETIQUETADO"/>
    <s v="11 RECURSOS FISCALES"/>
    <s v="1101 RECURSOS MUNICIPALES"/>
    <s v="19 Ejercicio 2019"/>
    <s v="13 TODO EL TERRITORIO"/>
  </r>
  <r>
    <s v="131322424215140134E087087826911122121521501111110119133"/>
    <s v="1313"/>
    <s v="2"/>
    <s v="24"/>
    <s v="242"/>
    <s v="1"/>
    <s v="5"/>
    <s v="14"/>
    <s v="01"/>
    <x v="25"/>
    <s v="E"/>
    <s v="087"/>
    <s v="087826"/>
    <s v="91"/>
    <s v="1"/>
    <s v="2"/>
    <s v="21"/>
    <s v="215"/>
    <s v="215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26 ACCESO Y DIFUSION DE LA CULTURA Y LAS ARTES "/>
    <s v="2000 MATERIALES Y SUMINISTROS"/>
    <s v="2100 MATERIALES DE ADMINISTRACION, EMISION DE DOCUMENTOS Y ARTICULOS OFICIALES"/>
    <s v="215 MATERIAL IMPRESO E INFORMACION DIGITAL"/>
    <s v="21501 MATERIAL IMPRESO E INFORMACION DIGITAL"/>
    <n v="10000"/>
    <s v="1 NO ETIQUETADO"/>
    <s v="11 RECURSOS FISCALES"/>
    <s v="1101 RECURSOS MUNICIPALES"/>
    <s v="19 Ejercicio 2019"/>
    <s v="13 TODO EL TERRITORIO"/>
  </r>
  <r>
    <s v="050211717246172009N040040879911122424224201111110119133"/>
    <s v="0502"/>
    <s v="1"/>
    <s v="17"/>
    <s v="172"/>
    <s v="4"/>
    <s v="6"/>
    <s v="17"/>
    <s v="20"/>
    <x v="10"/>
    <s v="N"/>
    <s v="040"/>
    <s v="040879"/>
    <s v="91"/>
    <s v="1"/>
    <s v="2"/>
    <s v="24"/>
    <s v="242"/>
    <s v="24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12"/>
    <s v="040879 CURSOS DE CAPACITACION IMPARTIDOS A POBLACION"/>
    <s v="2000 MATERIALES Y SUMINISTROS"/>
    <s v="2400 MATERIALES Y ARTICULOS DE CONSTRUCCION Y DE REPARACION"/>
    <s v="242 CEMENTO Y PRODUCTOS DE CONCRETO"/>
    <s v="24201 CEMENTO Y PRODUCTOS DE CONCRETO"/>
    <n v="28000"/>
    <s v="1 NO ETIQUETADO"/>
    <s v="11 RECURSOS FISCALES"/>
    <s v="1101 RECURSOS MUNICIPALES"/>
    <s v="19 Ejercicio 2019"/>
    <s v="13 TODO EL TERRITORIO"/>
  </r>
  <r>
    <s v="050211717246172009N134134890911122424324301111110119133"/>
    <s v="0502"/>
    <s v="1"/>
    <s v="17"/>
    <s v="172"/>
    <s v="4"/>
    <s v="6"/>
    <s v="17"/>
    <s v="20"/>
    <x v="10"/>
    <s v="N"/>
    <s v="134"/>
    <s v="134890"/>
    <s v="91"/>
    <s v="1"/>
    <s v="2"/>
    <s v="24"/>
    <s v="243"/>
    <s v="243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2"/>
    <s v="134890 DICTAMINACION "/>
    <s v="2000 MATERIALES Y SUMINISTROS"/>
    <s v="2400 MATERIALES Y ARTICULOS DE CONSTRUCCION Y DE REPARACION"/>
    <s v="243 CAL, YESO Y PRODUCTOS DE YESO"/>
    <s v="24301 CAL, YESO Y PRODUCTOS DE YESO"/>
    <n v="6000"/>
    <s v="1 NO ETIQUETADO"/>
    <s v="11 RECURSOS FISCALES"/>
    <s v="1101 RECURSOS MUNICIPALES"/>
    <s v="19 Ejercicio 2019"/>
    <s v="13 TODO EL TERRITORIO"/>
  </r>
  <r>
    <s v="050211717246172009N134134890911122424424401111110119133"/>
    <s v="0502"/>
    <s v="1"/>
    <s v="17"/>
    <s v="172"/>
    <s v="4"/>
    <s v="6"/>
    <s v="17"/>
    <s v="20"/>
    <x v="10"/>
    <s v="N"/>
    <s v="134"/>
    <s v="134890"/>
    <s v="91"/>
    <s v="1"/>
    <s v="2"/>
    <s v="24"/>
    <s v="244"/>
    <s v="244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2"/>
    <s v="134890 DICTAMINACION "/>
    <s v="2000 MATERIALES Y SUMINISTROS"/>
    <s v="2400 MATERIALES Y ARTICULOS DE CONSTRUCCION Y DE REPARACION"/>
    <s v="244 MADERA Y PRODUCTOS DE MADERA"/>
    <s v="24401 MADERA Y PRODUCTOS DE MADERA"/>
    <n v="18624"/>
    <s v="1 NO ETIQUETADO"/>
    <s v="11 RECURSOS FISCALES"/>
    <s v="1101 RECURSOS MUNICIPALES"/>
    <s v="19 Ejercicio 2019"/>
    <s v="13 TODO EL TERRITORIO"/>
  </r>
  <r>
    <s v="030311717145160304E127127976911122121621601111110119133"/>
    <s v="0303"/>
    <s v="1"/>
    <s v="17"/>
    <s v="171"/>
    <s v="4"/>
    <s v="5"/>
    <s v="16"/>
    <s v="03"/>
    <x v="6"/>
    <s v="E"/>
    <s v="127"/>
    <s v="127976"/>
    <s v="91"/>
    <s v="1"/>
    <s v="2"/>
    <s v="21"/>
    <s v="216"/>
    <s v="216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100 MATERIALES DE ADMINISTRACION, EMISION DE DOCUMENTOS Y ARTICULOS OFICIALES"/>
    <s v="216 MATERIAL DE LIMPIEZA"/>
    <s v="21601 MATERIAL DE LIMPIEZA"/>
    <n v="781000"/>
    <s v="1 NO ETIQUETADO"/>
    <s v="11 RECURSOS FISCALES"/>
    <s v="1101 RECURSOS MUNICIPALES"/>
    <s v="19 Ejercicio 2019"/>
    <s v="13 TODO EL TERRITORIO"/>
  </r>
  <r>
    <s v="040411212245150205E050050158911122121621601111110119133"/>
    <s v="0404"/>
    <s v="1"/>
    <s v="12"/>
    <s v="122"/>
    <s v="4"/>
    <s v="5"/>
    <s v="15"/>
    <s v="02"/>
    <x v="28"/>
    <s v="E"/>
    <s v="050"/>
    <s v="050158"/>
    <s v="91"/>
    <s v="1"/>
    <s v="2"/>
    <s v="21"/>
    <s v="216"/>
    <s v="21601"/>
    <s v="1"/>
    <s v="11"/>
    <s v="1101"/>
    <s v="19"/>
    <s v="13"/>
    <s v="3"/>
    <s v="04 SINDICATURA DEL AYUNTAMIENTO"/>
    <s v="0404 SINDICATURA DEL AYUNTAMIENTO"/>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s v="1 GASTO CORRIENTE"/>
    <s v="05 PROCURACIÓN DE JUSTICIA"/>
    <x v="46"/>
    <s v="050158 MEDIACION"/>
    <s v="2000 MATERIALES Y SUMINISTROS"/>
    <s v="2100 MATERIALES DE ADMINISTRACION, EMISION DE DOCUMENTOS Y ARTICULOS OFICIALES"/>
    <s v="216 MATERIAL DE LIMPIEZA"/>
    <s v="21601 MATERIAL DE LIMPIEZA"/>
    <n v="75000"/>
    <s v="1 NO ETIQUETADO"/>
    <s v="11 RECURSOS FISCALES"/>
    <s v="1101 RECURSOS MUNICIPALES"/>
    <s v="19 Ejercicio 2019"/>
    <s v="13 TODO EL TERRITORIO"/>
  </r>
  <r>
    <s v="050511818146172007B033033221911122121621601111110119133"/>
    <s v="0505"/>
    <s v="1"/>
    <s v="18"/>
    <s v="181"/>
    <s v="4"/>
    <s v="6"/>
    <s v="17"/>
    <s v="20"/>
    <x v="8"/>
    <s v="B"/>
    <s v="033"/>
    <s v="033221"/>
    <s v="91"/>
    <s v="1"/>
    <s v="2"/>
    <s v="21"/>
    <s v="216"/>
    <s v="216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s v="07 EFICIENCIA GUBERNAMENTAL PARA LA POBLACIÓN"/>
    <x v="10"/>
    <s v="033221 ATENCION CIUDADANA"/>
    <s v="2000 MATERIALES Y SUMINISTROS"/>
    <s v="2100 MATERIALES DE ADMINISTRACION, EMISION DE DOCUMENTOS Y ARTICULOS OFICIALES"/>
    <s v="216 MATERIAL DE LIMPIEZA"/>
    <s v="21601 MATERIAL DE LIMPIEZA"/>
    <n v="25000"/>
    <s v="1 NO ETIQUETADO"/>
    <s v="11 RECURSOS FISCALES"/>
    <s v="1101 RECURSOS MUNICIPALES"/>
    <s v="19 Ejercicio 2019"/>
    <s v="13 TODO EL TERRITORIO"/>
  </r>
  <r>
    <s v="050211717246172009N134134890911122424524501111110119133"/>
    <s v="0502"/>
    <s v="1"/>
    <s v="17"/>
    <s v="172"/>
    <s v="4"/>
    <s v="6"/>
    <s v="17"/>
    <s v="20"/>
    <x v="10"/>
    <s v="N"/>
    <s v="134"/>
    <s v="134890"/>
    <s v="91"/>
    <s v="1"/>
    <s v="2"/>
    <s v="24"/>
    <s v="245"/>
    <s v="245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2"/>
    <s v="134890 DICTAMINACION "/>
    <s v="2000 MATERIALES Y SUMINISTROS"/>
    <s v="2400 MATERIALES Y ARTICULOS DE CONSTRUCCION Y DE REPARACION"/>
    <s v="245 VIDRIO Y PRODUCTOS DE VIDRIO"/>
    <s v="24501 VIDRIO Y PRODUCTOS DE VIDRIO"/>
    <n v="13392"/>
    <s v="1 NO ETIQUETADO"/>
    <s v="11 RECURSOS FISCALES"/>
    <s v="1101 RECURSOS MUNICIPALES"/>
    <s v="19 Ejercicio 2019"/>
    <s v="13 TODO EL TERRITORIO"/>
  </r>
  <r>
    <s v="080122222112130614E088088350911122121621601111110119133"/>
    <s v="0801"/>
    <s v="2"/>
    <s v="22"/>
    <s v="221"/>
    <s v="1"/>
    <s v="2"/>
    <s v="13"/>
    <s v="06"/>
    <x v="1"/>
    <s v="E"/>
    <s v="088"/>
    <s v="088350"/>
    <s v="91"/>
    <s v="1"/>
    <s v="2"/>
    <s v="21"/>
    <s v="216"/>
    <s v="216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50 OPERATIVOS DE ORDENAMIENTO, FESTIVIDADES Y EVENTOS ESPECIALES (DIA DE MUERTOS, DIEZ DE MAYO, ROMERIA, EVENTOS ESPECIALES)"/>
    <s v="2000 MATERIALES Y SUMINISTROS"/>
    <s v="2100 MATERIALES DE ADMINISTRACION, EMISION DE DOCUMENTOS Y ARTICULOS OFICIALES"/>
    <s v="216 MATERIAL DE LIMPIEZA"/>
    <s v="21601 MATERIAL DE LIMPIEZA"/>
    <n v="25000"/>
    <s v="1 NO ETIQUETADO"/>
    <s v="11 RECURSOS FISCALES"/>
    <s v="1101 RECURSOS MUNICIPALES"/>
    <s v="19 Ejercicio 2019"/>
    <s v="13 TODO EL TERRITORIO"/>
  </r>
  <r>
    <s v="081122222112130614E125125417911122121621601111110119133"/>
    <s v="0811"/>
    <s v="2"/>
    <s v="22"/>
    <s v="221"/>
    <s v="1"/>
    <s v="2"/>
    <s v="13"/>
    <s v="06"/>
    <x v="1"/>
    <s v="E"/>
    <s v="125"/>
    <s v="125417"/>
    <s v="91"/>
    <s v="1"/>
    <s v="2"/>
    <s v="21"/>
    <s v="216"/>
    <s v="216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17 MANTENIMIENTO PREVENTIVO DE ARBOLADO"/>
    <s v="2000 MATERIALES Y SUMINISTROS"/>
    <s v="2100 MATERIALES DE ADMINISTRACION, EMISION DE DOCUMENTOS Y ARTICULOS OFICIALES"/>
    <s v="216 MATERIAL DE LIMPIEZA"/>
    <s v="21601 MATERIAL DE LIMPIEZA"/>
    <n v="34500"/>
    <s v="1 NO ETIQUETADO"/>
    <s v="11 RECURSOS FISCALES"/>
    <s v="1101 RECURSOS MUNICIPALES"/>
    <s v="19 Ejercicio 2019"/>
    <s v="13 TODO EL TERRITORIO"/>
  </r>
  <r>
    <s v="080922222112130614E059059798911122121621601111110119133"/>
    <s v="0809"/>
    <s v="2"/>
    <s v="22"/>
    <s v="221"/>
    <s v="1"/>
    <s v="2"/>
    <s v="13"/>
    <s v="06"/>
    <x v="1"/>
    <s v="E"/>
    <s v="059"/>
    <s v="059798"/>
    <s v="91"/>
    <s v="1"/>
    <s v="2"/>
    <s v="21"/>
    <s v="216"/>
    <s v="216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798 OBRA IMAGEN URBANA"/>
    <s v="2000 MATERIALES Y SUMINISTROS"/>
    <s v="2100 MATERIALES DE ADMINISTRACION, EMISION DE DOCUMENTOS Y ARTICULOS OFICIALES"/>
    <s v="216 MATERIAL DE LIMPIEZA"/>
    <s v="21601 MATERIAL DE LIMPIEZA"/>
    <n v="50000"/>
    <s v="1 NO ETIQUETADO"/>
    <s v="11 RECURSOS FISCALES"/>
    <s v="1101 RECURSOS MUNICIPALES"/>
    <s v="19 Ejercicio 2019"/>
    <s v="13 TODO EL TERRITORIO"/>
  </r>
  <r>
    <s v="080322222112130614E125125330911122121621601111110119133"/>
    <s v="0803"/>
    <s v="2"/>
    <s v="22"/>
    <s v="221"/>
    <s v="1"/>
    <s v="2"/>
    <s v="13"/>
    <s v="06"/>
    <x v="1"/>
    <s v="E"/>
    <s v="125"/>
    <s v="125330"/>
    <s v="91"/>
    <s v="1"/>
    <s v="2"/>
    <s v="21"/>
    <s v="216"/>
    <s v="216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30 PINTADO DE MACHUELOS Y BALIZAMIENTO DE AVENIDAS PRINCIPALES"/>
    <s v="2000 MATERIALES Y SUMINISTROS"/>
    <s v="2100 MATERIALES DE ADMINISTRACION, EMISION DE DOCUMENTOS Y ARTICULOS OFICIALES"/>
    <s v="216 MATERIAL DE LIMPIEZA"/>
    <s v="21601 MATERIAL DE LIMPIEZA"/>
    <n v="400000"/>
    <s v="1 NO ETIQUETADO"/>
    <s v="11 RECURSOS FISCALES"/>
    <s v="1101 RECURSOS MUNICIPALES"/>
    <s v="19 Ejercicio 2019"/>
    <s v="13 TODO EL TERRITORIO"/>
  </r>
  <r>
    <s v="080222222112130614E125125335911122121621601111110119133"/>
    <s v="0802"/>
    <s v="2"/>
    <s v="22"/>
    <s v="221"/>
    <s v="1"/>
    <s v="2"/>
    <s v="13"/>
    <s v="06"/>
    <x v="1"/>
    <s v="E"/>
    <s v="125"/>
    <s v="125335"/>
    <s v="91"/>
    <s v="1"/>
    <s v="2"/>
    <s v="21"/>
    <s v="216"/>
    <s v="216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35 MANTENIMIENTO DE AREAS VERDES POR CONVENIO"/>
    <s v="2000 MATERIALES Y SUMINISTROS"/>
    <s v="2100 MATERIALES DE ADMINISTRACION, EMISION DE DOCUMENTOS Y ARTICULOS OFICIALES"/>
    <s v="216 MATERIAL DE LIMPIEZA"/>
    <s v="21601 MATERIAL DE LIMPIEZA"/>
    <n v="90000"/>
    <s v="1 NO ETIQUETADO"/>
    <s v="11 RECURSOS FISCALES"/>
    <s v="1101 RECURSOS MUNICIPALES"/>
    <s v="19 Ejercicio 2019"/>
    <s v="13 TODO EL TERRITORIO"/>
  </r>
  <r>
    <s v="080422222112130614E128128334911122121621601111110119133"/>
    <s v="0804"/>
    <s v="2"/>
    <s v="22"/>
    <s v="221"/>
    <s v="1"/>
    <s v="2"/>
    <s v="13"/>
    <s v="06"/>
    <x v="1"/>
    <s v="E"/>
    <s v="128"/>
    <s v="128334"/>
    <s v="91"/>
    <s v="1"/>
    <s v="2"/>
    <s v="21"/>
    <s v="216"/>
    <s v="21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47"/>
    <s v="128334 TARJETON DE ACCESO AL VERTEDERO MUNICIPAL"/>
    <s v="2000 MATERIALES Y SUMINISTROS"/>
    <s v="2100 MATERIALES DE ADMINISTRACION, EMISION DE DOCUMENTOS Y ARTICULOS OFICIALES"/>
    <s v="216 MATERIAL DE LIMPIEZA"/>
    <s v="21601 MATERIAL DE LIMPIEZA"/>
    <n v="122000"/>
    <s v="1 NO ETIQUETADO"/>
    <s v="11 RECURSOS FISCALES"/>
    <s v="1101 RECURSOS MUNICIPALES"/>
    <s v="19 Ejercicio 2019"/>
    <s v="13 TODO EL TERRITORIO"/>
  </r>
  <r>
    <s v="080422222112130614E059059315911122121621601111110119133"/>
    <s v="0804"/>
    <s v="2"/>
    <s v="22"/>
    <s v="221"/>
    <s v="1"/>
    <s v="2"/>
    <s v="13"/>
    <s v="06"/>
    <x v="1"/>
    <s v="E"/>
    <s v="059"/>
    <s v="059315"/>
    <s v="91"/>
    <s v="1"/>
    <s v="2"/>
    <s v="21"/>
    <s v="216"/>
    <s v="21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315 PAGO DEL SERVICIO DE ALUMBRADO PUBLICO"/>
    <s v="2000 MATERIALES Y SUMINISTROS"/>
    <s v="2100 MATERIALES DE ADMINISTRACION, EMISION DE DOCUMENTOS Y ARTICULOS OFICIALES"/>
    <s v="216 MATERIAL DE LIMPIEZA"/>
    <s v="21601 MATERIAL DE LIMPIEZA"/>
    <n v="110000"/>
    <s v="1 NO ETIQUETADO"/>
    <s v="11 RECURSOS FISCALES"/>
    <s v="1101 RECURSOS MUNICIPALES"/>
    <s v="19 Ejercicio 2019"/>
    <s v="13 TODO EL TERRITORIO"/>
  </r>
  <r>
    <s v="080522222112130614E125125331911122121621601111110119133"/>
    <s v="0805"/>
    <s v="2"/>
    <s v="22"/>
    <s v="221"/>
    <s v="1"/>
    <s v="2"/>
    <s v="13"/>
    <s v="06"/>
    <x v="1"/>
    <s v="E"/>
    <s v="125"/>
    <s v="125331"/>
    <s v="91"/>
    <s v="1"/>
    <s v="2"/>
    <s v="21"/>
    <s v="216"/>
    <s v="216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31 REPARACION Y REHABILITACION DE BANQUETAS"/>
    <s v="2000 MATERIALES Y SUMINISTROS"/>
    <s v="2100 MATERIALES DE ADMINISTRACION, EMISION DE DOCUMENTOS Y ARTICULOS OFICIALES"/>
    <s v="216 MATERIAL DE LIMPIEZA"/>
    <s v="21601 MATERIAL DE LIMPIEZA"/>
    <n v="130000"/>
    <s v="1 NO ETIQUETADO"/>
    <s v="11 RECURSOS FISCALES"/>
    <s v="1101 RECURSOS MUNICIPALES"/>
    <s v="19 Ejercicio 2019"/>
    <s v="13 TODO EL TERRITORIO"/>
  </r>
  <r>
    <s v="081022222112130614E125125798911122121621601111110119133"/>
    <s v="0810"/>
    <s v="2"/>
    <s v="22"/>
    <s v="221"/>
    <s v="1"/>
    <s v="2"/>
    <s v="13"/>
    <s v="06"/>
    <x v="1"/>
    <s v="E"/>
    <s v="125"/>
    <s v="125798"/>
    <s v="91"/>
    <s v="1"/>
    <s v="2"/>
    <s v="21"/>
    <s v="216"/>
    <s v="216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798 OBRA IMAGEN URBANA"/>
    <s v="2000 MATERIALES Y SUMINISTROS"/>
    <s v="2100 MATERIALES DE ADMINISTRACION, EMISION DE DOCUMENTOS Y ARTICULOS OFICIALES"/>
    <s v="216 MATERIAL DE LIMPIEZA"/>
    <s v="21601 MATERIAL DE LIMPIEZA"/>
    <n v="35000"/>
    <s v="1 NO ETIQUETADO"/>
    <s v="11 RECURSOS FISCALES"/>
    <s v="1101 RECURSOS MUNICIPALES"/>
    <s v="19 Ejercicio 2019"/>
    <s v="13 TODO EL TERRITORIO"/>
  </r>
  <r>
    <s v="080722121412130615E105105401911122121621601111110119133"/>
    <s v="0807"/>
    <s v="2"/>
    <s v="21"/>
    <s v="214"/>
    <s v="1"/>
    <s v="2"/>
    <s v="13"/>
    <s v="06"/>
    <x v="13"/>
    <s v="E"/>
    <s v="105"/>
    <s v="105401"/>
    <s v="91"/>
    <s v="1"/>
    <s v="2"/>
    <s v="21"/>
    <s v="216"/>
    <s v="216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48"/>
    <s v="105401 CARTA DE INTRODUCTOR"/>
    <s v="2000 MATERIALES Y SUMINISTROS"/>
    <s v="2100 MATERIALES DE ADMINISTRACION, EMISION DE DOCUMENTOS Y ARTICULOS OFICIALES"/>
    <s v="216 MATERIAL DE LIMPIEZA"/>
    <s v="21601 MATERIAL DE LIMPIEZA"/>
    <n v="500000"/>
    <s v="1 NO ETIQUETADO"/>
    <s v="11 RECURSOS FISCALES"/>
    <s v="1101 RECURSOS MUNICIPALES"/>
    <s v="19 Ejercicio 2019"/>
    <s v="13 TODO EL TERRITORIO"/>
  </r>
  <r>
    <s v="080822222112130417E079079368911122121621601111110119133"/>
    <s v="0808"/>
    <s v="2"/>
    <s v="22"/>
    <s v="221"/>
    <s v="1"/>
    <s v="2"/>
    <s v="13"/>
    <s v="04"/>
    <x v="14"/>
    <s v="E"/>
    <s v="079"/>
    <s v="079368"/>
    <s v="91"/>
    <s v="1"/>
    <s v="2"/>
    <s v="21"/>
    <s v="216"/>
    <s v="216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49"/>
    <s v="079368 SERVICIO DE DESAZOLVE DE FOSA SEPTICAS COLONIAS"/>
    <s v="2000 MATERIALES Y SUMINISTROS"/>
    <s v="2100 MATERIALES DE ADMINISTRACION, EMISION DE DOCUMENTOS Y ARTICULOS OFICIALES"/>
    <s v="216 MATERIAL DE LIMPIEZA"/>
    <s v="21601 MATERIAL DE LIMPIEZA"/>
    <n v="250000"/>
    <s v="1 NO ETIQUETADO"/>
    <s v="11 RECURSOS FISCALES"/>
    <s v="1101 RECURSOS MUNICIPALES"/>
    <s v="19 Ejercicio 2019"/>
    <s v="13 TODO EL TERRITORIO"/>
  </r>
  <r>
    <s v="090111313446172020O020020503121122121621601111110119133"/>
    <s v="0901"/>
    <s v="1"/>
    <s v="13"/>
    <s v="134"/>
    <s v="4"/>
    <s v="6"/>
    <s v="17"/>
    <s v="20"/>
    <x v="0"/>
    <s v="O"/>
    <s v="020"/>
    <s v="020503"/>
    <s v="12"/>
    <s v="1"/>
    <s v="2"/>
    <s v="21"/>
    <s v="216"/>
    <s v="216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1"/>
    <s v="020503 COMISION DE ADQUISICIONES"/>
    <s v="2000 MATERIALES Y SUMINISTROS"/>
    <s v="2100 MATERIALES DE ADMINISTRACION, EMISION DE DOCUMENTOS Y ARTICULOS OFICIALES"/>
    <s v="216 MATERIAL DE LIMPIEZA"/>
    <s v="21601 MATERIAL DE LIMPIEZA"/>
    <n v="2000000"/>
    <s v="1 NO ETIQUETADO"/>
    <s v="11 RECURSOS FISCALES"/>
    <s v="1101 RECURSOS MUNICIPALES"/>
    <s v="19 Ejercicio 2019"/>
    <s v="13 TODO EL TERRITORIO"/>
  </r>
  <r>
    <s v="100322626823101723P030030536911122121621601111110119133"/>
    <s v="1003"/>
    <s v="2"/>
    <s v="26"/>
    <s v="268"/>
    <s v="2"/>
    <s v="3"/>
    <s v="10"/>
    <s v="17"/>
    <x v="16"/>
    <s v="P"/>
    <s v="030"/>
    <s v="030536"/>
    <s v="91"/>
    <s v="1"/>
    <s v="2"/>
    <s v="21"/>
    <s v="216"/>
    <s v="216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1"/>
    <s v="030536 APOYO DE BECAS DE EDUCACION PARA ADULTOS"/>
    <s v="2000 MATERIALES Y SUMINISTROS"/>
    <s v="2100 MATERIALES DE ADMINISTRACION, EMISION DE DOCUMENTOS Y ARTICULOS OFICIALES"/>
    <s v="216 MATERIAL DE LIMPIEZA"/>
    <s v="21601 MATERIAL DE LIMPIEZA"/>
    <n v="100000"/>
    <s v="1 NO ETIQUETADO"/>
    <s v="11 RECURSOS FISCALES"/>
    <s v="1101 RECURSOS MUNICIPALES"/>
    <s v="19 Ejercicio 2019"/>
    <s v="13 TODO EL TERRITORIO"/>
  </r>
  <r>
    <s v="100533131123091725F049049546911122121621601111110119133"/>
    <s v="1005"/>
    <s v="3"/>
    <s v="31"/>
    <s v="311"/>
    <s v="2"/>
    <s v="3"/>
    <s v="09"/>
    <s v="17"/>
    <x v="18"/>
    <s v="F"/>
    <s v="049"/>
    <s v="049546"/>
    <s v="91"/>
    <s v="1"/>
    <s v="2"/>
    <s v="21"/>
    <s v="216"/>
    <s v="21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3"/>
    <s v="049546 LICENCIAS DE COMERCIO TIPO B,C Y D"/>
    <s v="2000 MATERIALES Y SUMINISTROS"/>
    <s v="2100 MATERIALES DE ADMINISTRACION, EMISION DE DOCUMENTOS Y ARTICULOS OFICIALES"/>
    <s v="216 MATERIAL DE LIMPIEZA"/>
    <s v="21601 MATERIAL DE LIMPIEZA"/>
    <n v="60000"/>
    <s v="1 NO ETIQUETADO"/>
    <s v="11 RECURSOS FISCALES"/>
    <s v="1101 RECURSOS MUNICIPALES"/>
    <s v="19 Ejercicio 2019"/>
    <s v="13 TODO EL TERRITORIO"/>
  </r>
  <r>
    <s v="111122222114120427E003003919911122121621601111110119133"/>
    <s v="1111"/>
    <s v="2"/>
    <s v="22"/>
    <s v="221"/>
    <s v="1"/>
    <s v="4"/>
    <s v="12"/>
    <s v="04"/>
    <x v="2"/>
    <s v="E"/>
    <s v="003"/>
    <s v="003919"/>
    <s v="91"/>
    <s v="1"/>
    <s v="2"/>
    <s v="21"/>
    <s v="216"/>
    <s v="21601"/>
    <s v="1"/>
    <s v="11"/>
    <s v="1101"/>
    <s v="19"/>
    <s v="13"/>
    <s v="3"/>
    <s v="11 COORDINACION GENERAL DE GESTION INTEGRAL DE LA CIUDAD"/>
    <s v="1111 COORDINACION GENERAL DE GESTION INTEGRAL DE LA CIUDAD"/>
    <s v="221 URBANIZACION"/>
    <s v="2 DESARROLLO SOCIAL"/>
    <s v="22 VIVIENDA Y SERVICIOS A LA COMUNIDAD"/>
    <s v="1 INTEGRACIÓN SOCIAL Y CULTURAL"/>
    <s v="4 ZAPOPAN EQUITATIVO"/>
    <s v="12 REDUCIR LAS DESIGUALDADES TERRITORIALES EN EL ACCESO A OPORTUNIDADES Y ESPACIOS PÚBLICOS DE CALIDAD"/>
    <s v="04 A. DESARROLLO EQUITATIVO E INCLUYENTE"/>
    <s v="E PRESTACIÓN DE SERVICIOS PÚBLICOS"/>
    <s v="91 CIUDADANOS"/>
    <s v="1 GASTO CORRIENTE"/>
    <s v="27 AUTORIDAD DEL ESPACIO PÚBLICO MUNICIPAL"/>
    <x v="50"/>
    <s v="003919 GESTION DE PROGRAMAS Y FONDOS PARA EL DESARROLLO COMUNITARIO."/>
    <s v="2000 MATERIALES Y SUMINISTROS"/>
    <s v="2100 MATERIALES DE ADMINISTRACION, EMISION DE DOCUMENTOS Y ARTICULOS OFICIALES"/>
    <s v="216 MATERIAL DE LIMPIEZA"/>
    <s v="21601 MATERIAL DE LIMPIEZA"/>
    <n v="88000"/>
    <s v="1 NO ETIQUETADO"/>
    <s v="11 RECURSOS FISCALES"/>
    <s v="1101 RECURSOS MUNICIPALES"/>
    <s v="19 Ejercicio 2019"/>
    <s v="13 TODO EL TERRITORIO"/>
  </r>
  <r>
    <s v="111322121231010730E116116966911122121621601111110119133"/>
    <s v="1113"/>
    <s v="2"/>
    <s v="21"/>
    <s v="212"/>
    <s v="3"/>
    <s v="1"/>
    <s v="01"/>
    <s v="07"/>
    <x v="21"/>
    <s v="E"/>
    <s v="116"/>
    <s v="116966"/>
    <s v="91"/>
    <s v="1"/>
    <s v="2"/>
    <s v="21"/>
    <s v="216"/>
    <s v="216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29"/>
    <s v="116966 REGULARIZACION EN MATERIA DE RESIDUOS EN COMERCIOS Y SERVICIOS"/>
    <s v="2000 MATERIALES Y SUMINISTROS"/>
    <s v="2100 MATERIALES DE ADMINISTRACION, EMISION DE DOCUMENTOS Y ARTICULOS OFICIALES"/>
    <s v="216 MATERIAL DE LIMPIEZA"/>
    <s v="21601 MATERIAL DE LIMPIEZA"/>
    <n v="155000"/>
    <s v="1 NO ETIQUETADO"/>
    <s v="11 RECURSOS FISCALES"/>
    <s v="1101 RECURSOS MUNICIPALES"/>
    <s v="19 Ejercicio 2019"/>
    <s v="13 TODO EL TERRITORIO"/>
  </r>
  <r>
    <s v="131522424215140132F012012827911122121621601111110119133"/>
    <s v="1315"/>
    <s v="2"/>
    <s v="24"/>
    <s v="242"/>
    <s v="1"/>
    <s v="5"/>
    <s v="14"/>
    <s v="01"/>
    <x v="23"/>
    <s v="F"/>
    <s v="012"/>
    <s v="012827"/>
    <s v="91"/>
    <s v="1"/>
    <s v="2"/>
    <s v="21"/>
    <s v="216"/>
    <s v="216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s v="1 GASTO CORRIENTE"/>
    <s v="32 MAZ ARTE ZAPOPAN"/>
    <x v="51"/>
    <s v="012827 ACCIONES DE MANTENIMIENTO A LAS INSTALACIONES DEL MAZ"/>
    <s v="2000 MATERIALES Y SUMINISTROS"/>
    <s v="2100 MATERIALES DE ADMINISTRACION, EMISION DE DOCUMENTOS Y ARTICULOS OFICIALES"/>
    <s v="216 MATERIAL DE LIMPIEZA"/>
    <s v="21601 MATERIAL DE LIMPIEZA"/>
    <n v="15000"/>
    <s v="1 NO ETIQUETADO"/>
    <s v="11 RECURSOS FISCALES"/>
    <s v="1101 RECURSOS MUNICIPALES"/>
    <s v="19 Ejercicio 2019"/>
    <s v="13 TODO EL TERRITORIO"/>
  </r>
  <r>
    <s v="130222525114130433E058058721031122121621601111110119133"/>
    <s v="1302"/>
    <s v="2"/>
    <s v="25"/>
    <s v="251"/>
    <s v="1"/>
    <s v="4"/>
    <s v="13"/>
    <s v="04"/>
    <x v="24"/>
    <s v="E"/>
    <s v="058"/>
    <s v="058721"/>
    <s v="03"/>
    <s v="1"/>
    <s v="2"/>
    <s v="21"/>
    <s v="216"/>
    <s v="21601"/>
    <s v="1"/>
    <s v="11"/>
    <s v="1101"/>
    <s v="19"/>
    <s v="13"/>
    <s v="3"/>
    <s v="13 COORDINACION GENERAL DE CONSTRUCCION DE LA COMUNIDAD"/>
    <s v="1302 DIRECCION DE EDUCACIO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s v="33 EDUCACIÓN ZAPOPAN"/>
    <x v="31"/>
    <s v="058721 MEJORA DE INFRAESTRUCTURA EDUCATIVA"/>
    <s v="2000 MATERIALES Y SUMINISTROS"/>
    <s v="2100 MATERIALES DE ADMINISTRACION, EMISION DE DOCUMENTOS Y ARTICULOS OFICIALES"/>
    <s v="216 MATERIAL DE LIMPIEZA"/>
    <s v="21601 MATERIAL DE LIMPIEZA"/>
    <n v="25000"/>
    <s v="1 NO ETIQUETADO"/>
    <s v="11 RECURSOS FISCALES"/>
    <s v="1101 RECURSOS MUNICIPALES"/>
    <s v="19 Ejercicio 2019"/>
    <s v="13 TODO EL TERRITORIO"/>
  </r>
  <r>
    <s v="131622525114130433E068068865031122121621601111110119133"/>
    <s v="1316"/>
    <s v="2"/>
    <s v="25"/>
    <s v="251"/>
    <s v="1"/>
    <s v="4"/>
    <s v="13"/>
    <s v="04"/>
    <x v="24"/>
    <s v="E"/>
    <s v="068"/>
    <s v="068865"/>
    <s v="03"/>
    <s v="1"/>
    <s v="2"/>
    <s v="21"/>
    <s v="216"/>
    <s v="21601"/>
    <s v="1"/>
    <s v="11"/>
    <s v="1101"/>
    <s v="19"/>
    <s v="13"/>
    <s v="3"/>
    <s v="13 COORDINACION GENERAL DE CONSTRUCCION DE LA COMUNIDAD"/>
    <s v="1316 INSTITUTO MUNICIPAL DE ATENCION A LA JUVENTUD DE ZAPOPA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s v="33 EDUCACIÓN ZAPOPAN"/>
    <x v="52"/>
    <s v="068865 CLASES DE REGULARIZACON ACADEMICA"/>
    <s v="2000 MATERIALES Y SUMINISTROS"/>
    <s v="2100 MATERIALES DE ADMINISTRACION, EMISION DE DOCUMENTOS Y ARTICULOS OFICIALES"/>
    <s v="216 MATERIAL DE LIMPIEZA"/>
    <s v="21601 MATERIAL DE LIMPIEZA"/>
    <n v="10000"/>
    <s v="1 NO ETIQUETADO"/>
    <s v="11 RECURSOS FISCALES"/>
    <s v="1101 RECURSOS MUNICIPALES"/>
    <s v="19 Ejercicio 2019"/>
    <s v="13 TODO EL TERRITORIO"/>
  </r>
  <r>
    <s v="131322424215140134E120120940911122121621601111110119133"/>
    <s v="1313"/>
    <s v="2"/>
    <s v="24"/>
    <s v="242"/>
    <s v="1"/>
    <s v="5"/>
    <s v="14"/>
    <s v="01"/>
    <x v="25"/>
    <s v="E"/>
    <s v="120"/>
    <s v="120940"/>
    <s v="91"/>
    <s v="1"/>
    <s v="2"/>
    <s v="21"/>
    <s v="216"/>
    <s v="216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3"/>
    <s v="120940 OPERATIVO ROMERIA 2017"/>
    <s v="2000 MATERIALES Y SUMINISTROS"/>
    <s v="2100 MATERIALES DE ADMINISTRACION, EMISION DE DOCUMENTOS Y ARTICULOS OFICIALES"/>
    <s v="216 MATERIAL DE LIMPIEZA"/>
    <s v="21601 MATERIAL DE LIMPIEZA"/>
    <n v="275000"/>
    <s v="1 NO ETIQUETADO"/>
    <s v="11 RECURSOS FISCALES"/>
    <s v="1101 RECURSOS MUNICIPALES"/>
    <s v="19 Ejercicio 2019"/>
    <s v="13 TODO EL TERRITORIO"/>
  </r>
  <r>
    <s v="131322424215140134E087087826911122121621601111110119133"/>
    <s v="1313"/>
    <s v="2"/>
    <s v="24"/>
    <s v="242"/>
    <s v="1"/>
    <s v="5"/>
    <s v="14"/>
    <s v="01"/>
    <x v="25"/>
    <s v="E"/>
    <s v="087"/>
    <s v="087826"/>
    <s v="91"/>
    <s v="1"/>
    <s v="2"/>
    <s v="21"/>
    <s v="216"/>
    <s v="216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26 ACCESO Y DIFUSION DE LA CULTURA Y LAS ARTES "/>
    <s v="2000 MATERIALES Y SUMINISTROS"/>
    <s v="2100 MATERIALES DE ADMINISTRACION, EMISION DE DOCUMENTOS Y ARTICULOS OFICIALES"/>
    <s v="216 MATERIAL DE LIMPIEZA"/>
    <s v="21601 MATERIAL DE LIMPIEZA"/>
    <n v="26400"/>
    <s v="1 NO ETIQUETADO"/>
    <s v="11 RECURSOS FISCALES"/>
    <s v="1101 RECURSOS MUNICIPALES"/>
    <s v="19 Ejercicio 2019"/>
    <s v="13 TODO EL TERRITORIO"/>
  </r>
  <r>
    <s v="050211717246172009N134134890911122424624601111110119133"/>
    <s v="0502"/>
    <s v="1"/>
    <s v="17"/>
    <s v="172"/>
    <s v="4"/>
    <s v="6"/>
    <s v="17"/>
    <s v="20"/>
    <x v="10"/>
    <s v="N"/>
    <s v="134"/>
    <s v="134890"/>
    <s v="91"/>
    <s v="1"/>
    <s v="2"/>
    <s v="24"/>
    <s v="246"/>
    <s v="246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2"/>
    <s v="134890 DICTAMINACION "/>
    <s v="2000 MATERIALES Y SUMINISTROS"/>
    <s v="2400 MATERIALES Y ARTICULOS DE CONSTRUCCION Y DE REPARACION"/>
    <s v="246 MATERIAL ELECTRICO Y ELECTRONICO"/>
    <s v="24601 MATERIAL ELECTRICO Y ELECTRONICO"/>
    <n v="113368"/>
    <s v="1 NO ETIQUETADO"/>
    <s v="11 RECURSOS FISCALES"/>
    <s v="1101 RECURSOS MUNICIPALES"/>
    <s v="19 Ejercicio 2019"/>
    <s v="13 TODO EL TERRITORIO"/>
  </r>
  <r>
    <s v="030311717145160304E011011975911122121721701111110119133"/>
    <s v="0303"/>
    <s v="1"/>
    <s v="17"/>
    <s v="171"/>
    <s v="4"/>
    <s v="5"/>
    <s v="16"/>
    <s v="03"/>
    <x v="6"/>
    <s v="E"/>
    <s v="011"/>
    <s v="011975"/>
    <s v="91"/>
    <s v="1"/>
    <s v="2"/>
    <s v="21"/>
    <s v="217"/>
    <s v="217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53"/>
    <s v="011975 SERVICIO PROFESIONAL DE CARRERA POLICIAL"/>
    <s v="2000 MATERIALES Y SUMINISTROS"/>
    <s v="2100 MATERIALES DE ADMINISTRACION, EMISION DE DOCUMENTOS Y ARTICULOS OFICIALES"/>
    <s v="217 MATERIALES Y UTILES DE ENSEÑANZA"/>
    <s v="21701 MATERIALES Y UTILES DE ENSEÑANZA"/>
    <n v="10000"/>
    <s v="1 NO ETIQUETADO"/>
    <s v="11 RECURSOS FISCALES"/>
    <s v="1101 RECURSOS MUNICIPALES"/>
    <s v="19 Ejercicio 2019"/>
    <s v="13 TODO EL TERRITORIO"/>
  </r>
  <r>
    <s v="040711212245150205E047047162911122121721701111110119133"/>
    <s v="0407"/>
    <s v="1"/>
    <s v="12"/>
    <s v="122"/>
    <s v="4"/>
    <s v="5"/>
    <s v="15"/>
    <s v="02"/>
    <x v="28"/>
    <s v="E"/>
    <s v="047"/>
    <s v="047162"/>
    <s v="91"/>
    <s v="1"/>
    <s v="2"/>
    <s v="21"/>
    <s v="217"/>
    <s v="217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s v="1 GASTO CORRIENTE"/>
    <s v="05 PROCURACIÓN DE JUSTICIA"/>
    <x v="54"/>
    <s v="047162 ATENCION PSICOLOGICA AL DETENIDO"/>
    <s v="2000 MATERIALES Y SUMINISTROS"/>
    <s v="2100 MATERIALES DE ADMINISTRACION, EMISION DE DOCUMENTOS Y ARTICULOS OFICIALES"/>
    <s v="217 MATERIALES Y UTILES DE ENSEÑANZA"/>
    <s v="21701 MATERIALES Y UTILES DE ENSEÑANZA"/>
    <n v="1500"/>
    <s v="1 NO ETIQUETADO"/>
    <s v="11 RECURSOS FISCALES"/>
    <s v="1101 RECURSOS MUNICIPALES"/>
    <s v="19 Ejercicio 2019"/>
    <s v="13 TODO EL TERRITORIO"/>
  </r>
  <r>
    <s v="080422222112130614E060060329911122121721701111110119133"/>
    <s v="0804"/>
    <s v="2"/>
    <s v="22"/>
    <s v="221"/>
    <s v="1"/>
    <s v="2"/>
    <s v="13"/>
    <s v="06"/>
    <x v="1"/>
    <s v="E"/>
    <s v="060"/>
    <s v="060329"/>
    <s v="91"/>
    <s v="1"/>
    <s v="2"/>
    <s v="21"/>
    <s v="217"/>
    <s v="217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55"/>
    <s v="060329 RETIRO DE GRAFFITI"/>
    <s v="2000 MATERIALES Y SUMINISTROS"/>
    <s v="2100 MATERIALES DE ADMINISTRACION, EMISION DE DOCUMENTOS Y ARTICULOS OFICIALES"/>
    <s v="217 MATERIALES Y UTILES DE ENSEÑANZA"/>
    <s v="21701 MATERIALES Y UTILES DE ENSEÑANZA"/>
    <n v="40000"/>
    <s v="1 NO ETIQUETADO"/>
    <s v="11 RECURSOS FISCALES"/>
    <s v="1101 RECURSOS MUNICIPALES"/>
    <s v="19 Ejercicio 2019"/>
    <s v="13 TODO EL TERRITORIO"/>
  </r>
  <r>
    <s v="080422222112130614E060060328911122121721701111110119133"/>
    <s v="0804"/>
    <s v="2"/>
    <s v="22"/>
    <s v="221"/>
    <s v="1"/>
    <s v="2"/>
    <s v="13"/>
    <s v="06"/>
    <x v="1"/>
    <s v="E"/>
    <s v="060"/>
    <s v="060328"/>
    <s v="91"/>
    <s v="1"/>
    <s v="2"/>
    <s v="21"/>
    <s v="217"/>
    <s v="217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55"/>
    <s v="060328 RETIRO DE PROPAGANDA EN MOBILIARIO URBANO"/>
    <s v="2000 MATERIALES Y SUMINISTROS"/>
    <s v="2100 MATERIALES DE ADMINISTRACION, EMISION DE DOCUMENTOS Y ARTICULOS OFICIALES"/>
    <s v="217 MATERIALES Y UTILES DE ENSEÑANZA"/>
    <s v="21701 MATERIALES Y UTILES DE ENSEÑANZA"/>
    <n v="15000"/>
    <s v="1 NO ETIQUETADO"/>
    <s v="11 RECURSOS FISCALES"/>
    <s v="1101 RECURSOS MUNICIPALES"/>
    <s v="19 Ejercicio 2019"/>
    <s v="13 TODO EL TERRITORIO"/>
  </r>
  <r>
    <s v="110422121231010730E037037885911122121721701111110119133"/>
    <s v="1104"/>
    <s v="2"/>
    <s v="21"/>
    <s v="212"/>
    <s v="3"/>
    <s v="1"/>
    <s v="01"/>
    <s v="07"/>
    <x v="21"/>
    <s v="E"/>
    <s v="037"/>
    <s v="037885"/>
    <s v="91"/>
    <s v="1"/>
    <s v="2"/>
    <s v="21"/>
    <s v="217"/>
    <s v="217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6"/>
    <s v="037885 DESCUENTOS POR ECOTECNOLOGIAS "/>
    <s v="2000 MATERIALES Y SUMINISTROS"/>
    <s v="2100 MATERIALES DE ADMINISTRACION, EMISION DE DOCUMENTOS Y ARTICULOS OFICIALES"/>
    <s v="217 MATERIALES Y UTILES DE ENSEÑANZA"/>
    <s v="21701 MATERIALES Y UTILES DE ENSEÑANZA"/>
    <n v="10000"/>
    <s v="1 NO ETIQUETADO"/>
    <s v="11 RECURSOS FISCALES"/>
    <s v="1101 RECURSOS MUNICIPALES"/>
    <s v="19 Ejercicio 2019"/>
    <s v="13 TODO EL TERRITORIO"/>
  </r>
  <r>
    <s v="111322121231010730E126126382911122121721701111110119133"/>
    <s v="1113"/>
    <s v="2"/>
    <s v="21"/>
    <s v="212"/>
    <s v="3"/>
    <s v="1"/>
    <s v="01"/>
    <s v="07"/>
    <x v="21"/>
    <s v="E"/>
    <s v="126"/>
    <s v="126382"/>
    <s v="91"/>
    <s v="1"/>
    <s v="2"/>
    <s v="21"/>
    <s v="217"/>
    <s v="217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7"/>
    <s v="126382 ATENCION A QUEJAS DE AGRESION"/>
    <s v="2000 MATERIALES Y SUMINISTROS"/>
    <s v="2100 MATERIALES DE ADMINISTRACION, EMISION DE DOCUMENTOS Y ARTICULOS OFICIALES"/>
    <s v="217 MATERIALES Y UTILES DE ENSEÑANZA"/>
    <s v="21701 MATERIALES Y UTILES DE ENSEÑANZA"/>
    <n v="50000"/>
    <s v="1 NO ETIQUETADO"/>
    <s v="11 RECURSOS FISCALES"/>
    <s v="1101 RECURSOS MUNICIPALES"/>
    <s v="19 Ejercicio 2019"/>
    <s v="13 TODO EL TERRITORIO"/>
  </r>
  <r>
    <s v="130222525114130433E058058957031122121721701111110119133"/>
    <s v="1302"/>
    <s v="2"/>
    <s v="25"/>
    <s v="251"/>
    <s v="1"/>
    <s v="4"/>
    <s v="13"/>
    <s v="04"/>
    <x v="24"/>
    <s v="E"/>
    <s v="058"/>
    <s v="058957"/>
    <s v="03"/>
    <s v="1"/>
    <s v="2"/>
    <s v="21"/>
    <s v="217"/>
    <s v="21701"/>
    <s v="1"/>
    <s v="11"/>
    <s v="1101"/>
    <s v="19"/>
    <s v="13"/>
    <s v="3"/>
    <s v="13 COORDINACION GENERAL DE CONSTRUCCION DE LA COMUNIDAD"/>
    <s v="1302 DIRECCION DE EDUCACIO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s v="33 EDUCACIÓN ZAPOPAN"/>
    <x v="31"/>
    <s v="058957 PROVISION DE MATERIALES PARA LA MEJORA EDUCATIVA"/>
    <s v="2000 MATERIALES Y SUMINISTROS"/>
    <s v="2100 MATERIALES DE ADMINISTRACION, EMISION DE DOCUMENTOS Y ARTICULOS OFICIALES"/>
    <s v="217 MATERIALES Y UTILES DE ENSEÑANZA"/>
    <s v="21701 MATERIALES Y UTILES DE ENSEÑANZA"/>
    <n v="130000"/>
    <s v="1 NO ETIQUETADO"/>
    <s v="11 RECURSOS FISCALES"/>
    <s v="1101 RECURSOS MUNICIPALES"/>
    <s v="19 Ejercicio 2019"/>
    <s v="13 TODO EL TERRITORIO"/>
  </r>
  <r>
    <s v="130322424215140134E018018746911122121721701111110119133"/>
    <s v="1303"/>
    <s v="2"/>
    <s v="24"/>
    <s v="242"/>
    <s v="1"/>
    <s v="5"/>
    <s v="14"/>
    <s v="01"/>
    <x v="25"/>
    <s v="E"/>
    <s v="018"/>
    <s v="018746"/>
    <s v="91"/>
    <s v="1"/>
    <s v="2"/>
    <s v="21"/>
    <s v="217"/>
    <s v="217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746 EXPOSICIONES TEMPORALES E ITINERANTES"/>
    <s v="2000 MATERIALES Y SUMINISTROS"/>
    <s v="2100 MATERIALES DE ADMINISTRACION, EMISION DE DOCUMENTOS Y ARTICULOS OFICIALES"/>
    <s v="217 MATERIALES Y UTILES DE ENSEÑANZA"/>
    <s v="21701 MATERIALES Y UTILES DE ENSEÑANZA"/>
    <n v="50000"/>
    <s v="1 NO ETIQUETADO"/>
    <s v="11 RECURSOS FISCALES"/>
    <s v="1101 RECURSOS MUNICIPALES"/>
    <s v="19 Ejercicio 2019"/>
    <s v="13 TODO EL TERRITORIO"/>
  </r>
  <r>
    <s v="130322424215140134E018018829911122121721701111110119133"/>
    <s v="1303"/>
    <s v="2"/>
    <s v="24"/>
    <s v="242"/>
    <s v="1"/>
    <s v="5"/>
    <s v="14"/>
    <s v="01"/>
    <x v="25"/>
    <s v="E"/>
    <s v="018"/>
    <s v="018829"/>
    <s v="91"/>
    <s v="1"/>
    <s v="2"/>
    <s v="21"/>
    <s v="217"/>
    <s v="217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829 ACTIVIDADES DE SENSIBILIZACION EN TORNO AL ARTE, LA CULTURA Y PATRIMONIO "/>
    <s v="2000 MATERIALES Y SUMINISTROS"/>
    <s v="2100 MATERIALES DE ADMINISTRACION, EMISION DE DOCUMENTOS Y ARTICULOS OFICIALES"/>
    <s v="217 MATERIALES Y UTILES DE ENSEÑANZA"/>
    <s v="21701 MATERIALES Y UTILES DE ENSEÑANZA"/>
    <n v="100000"/>
    <s v="1 NO ETIQUETADO"/>
    <s v="11 RECURSOS FISCALES"/>
    <s v="1101 RECURSOS MUNICIPALES"/>
    <s v="19 Ejercicio 2019"/>
    <s v="13 TODO EL TERRITORIO"/>
  </r>
  <r>
    <s v="050211717246172009N134134890911122424724701111110119133"/>
    <s v="0502"/>
    <s v="1"/>
    <s v="17"/>
    <s v="172"/>
    <s v="4"/>
    <s v="6"/>
    <s v="17"/>
    <s v="20"/>
    <x v="10"/>
    <s v="N"/>
    <s v="134"/>
    <s v="134890"/>
    <s v="91"/>
    <s v="1"/>
    <s v="2"/>
    <s v="24"/>
    <s v="247"/>
    <s v="247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2"/>
    <s v="134890 DICTAMINACION "/>
    <s v="2000 MATERIALES Y SUMINISTROS"/>
    <s v="2400 MATERIALES Y ARTICULOS DE CONSTRUCCION Y DE REPARACION"/>
    <s v="247 ARTICULOS METALICOS PARA LA CONSTRUCCION"/>
    <s v="24701 ARTICULOS METALICOS PARA LA CONSTRUCCION"/>
    <n v="80480"/>
    <s v="1 NO ETIQUETADO"/>
    <s v="11 RECURSOS FISCALES"/>
    <s v="1101 RECURSOS MUNICIPALES"/>
    <s v="19 Ejercicio 2019"/>
    <s v="13 TODO EL TERRITORIO"/>
  </r>
  <r>
    <s v="050211717246172009N134134890911122424724701111110119133"/>
    <s v="0502"/>
    <s v="1"/>
    <s v="17"/>
    <s v="172"/>
    <s v="4"/>
    <s v="6"/>
    <s v="17"/>
    <s v="20"/>
    <x v="10"/>
    <s v="N"/>
    <s v="134"/>
    <s v="134890"/>
    <s v="91"/>
    <s v="1"/>
    <s v="2"/>
    <s v="24"/>
    <s v="247"/>
    <s v="247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2"/>
    <s v="134890 DICTAMINACION "/>
    <s v="2000 MATERIALES Y SUMINISTROS"/>
    <s v="2400 MATERIALES Y ARTICULOS DE CONSTRUCCION Y DE REPARACION"/>
    <s v="247 ARTICULOS METALICOS PARA LA CONSTRUCCION"/>
    <s v="24701 ARTICULOS METALICOS PARA LA CONSTRUCCION"/>
    <n v="40000"/>
    <s v="1 NO ETIQUETADO"/>
    <s v="11 RECURSOS FISCALES"/>
    <s v="1101 RECURSOS MUNICIPALES"/>
    <s v="19 Ejercicio 2019"/>
    <s v="13 TODO EL TERRITORIO"/>
  </r>
  <r>
    <s v="050211717246172009N134134890911122424824801111110119133"/>
    <s v="0502"/>
    <s v="1"/>
    <s v="17"/>
    <s v="172"/>
    <s v="4"/>
    <s v="6"/>
    <s v="17"/>
    <s v="20"/>
    <x v="10"/>
    <s v="N"/>
    <s v="134"/>
    <s v="134890"/>
    <s v="91"/>
    <s v="1"/>
    <s v="2"/>
    <s v="24"/>
    <s v="248"/>
    <s v="248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2"/>
    <s v="134890 DICTAMINACION "/>
    <s v="2000 MATERIALES Y SUMINISTROS"/>
    <s v="2400 MATERIALES Y ARTICULOS DE CONSTRUCCION Y DE REPARACION"/>
    <s v="248 MATERIALES COMPLEMENTARIOS"/>
    <s v="24801 MATERIALES COMPLEMENTARIOS"/>
    <n v="20000"/>
    <s v="1 NO ETIQUETADO"/>
    <s v="11 RECURSOS FISCALES"/>
    <s v="1101 RECURSOS MUNICIPALES"/>
    <s v="19 Ejercicio 2019"/>
    <s v="13 TODO EL TERRITORIO"/>
  </r>
  <r>
    <s v="111222222122051228E034034903911122121821801111110119133"/>
    <s v="1112"/>
    <s v="2"/>
    <s v="22"/>
    <s v="221"/>
    <s v="2"/>
    <s v="2"/>
    <s v="05"/>
    <s v="12"/>
    <x v="19"/>
    <s v="E"/>
    <s v="034"/>
    <s v="034903"/>
    <s v="91"/>
    <s v="1"/>
    <s v="2"/>
    <s v="21"/>
    <s v="218"/>
    <s v="218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s v="28 ORDENAMIENTO DEL TERRITORIO"/>
    <x v="45"/>
    <s v="034903 ESTUDIOS Y PROYECTOS"/>
    <s v="2000 MATERIALES Y SUMINISTROS"/>
    <s v="2100 MATERIALES DE ADMINISTRACION, EMISION DE DOCUMENTOS Y ARTICULOS OFICIALES"/>
    <s v="218 MATERIALES PARA EL REGISTRO E IDENTIFICACION DE BIENES Y PERSONAS"/>
    <s v="21801 MATERIALES PARA EL REGISTRO E IDENTIFICACION DE BIENES Y PERSONAS"/>
    <n v="750"/>
    <s v="1 NO ETIQUETADO"/>
    <s v="11 RECURSOS FISCALES"/>
    <s v="1101 RECURSOS MUNICIPALES"/>
    <s v="19 Ejercicio 2019"/>
    <s v="13 TODO EL TERRITORIO"/>
  </r>
  <r>
    <s v="010111313146172001P121121018911122222122101111110119133"/>
    <s v="0101"/>
    <s v="1"/>
    <s v="13"/>
    <s v="131"/>
    <s v="4"/>
    <s v="6"/>
    <s v="17"/>
    <s v="20"/>
    <x v="3"/>
    <s v="P"/>
    <s v="121"/>
    <s v="121018"/>
    <s v="91"/>
    <s v="1"/>
    <s v="2"/>
    <s v="22"/>
    <s v="221"/>
    <s v="221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s v="1 GASTO CORRIENTE"/>
    <s v="01 GESTIÓN GUBERNAMENTAL"/>
    <x v="59"/>
    <s v="121018 COBERTURA DE ACTIVIDADES DEL AYUNTAMIENTO"/>
    <s v="2000 MATERIALES Y SUMINISTROS"/>
    <s v="2200 ALIMENTOS Y UTENSILIOS"/>
    <s v="221 PRODUCTOS ALIMENTICIOS PARA PERSONAS"/>
    <s v="22101 PRODUCTOS ALIMENTICIOS PARA PERSONAS"/>
    <n v="120000"/>
    <s v="1 NO ETIQUETADO"/>
    <s v="11 RECURSOS FISCALES"/>
    <s v="1101 RECURSOS MUNICIPALES"/>
    <s v="19 Ejercicio 2019"/>
    <s v="13 TODO EL TERRITORIO"/>
  </r>
  <r>
    <s v="020311313246172002O056056006971122222122101111110119133"/>
    <s v="0203"/>
    <s v="1"/>
    <s v="13"/>
    <s v="132"/>
    <s v="4"/>
    <s v="6"/>
    <s v="17"/>
    <s v="20"/>
    <x v="5"/>
    <s v="O"/>
    <s v="056"/>
    <s v="056006"/>
    <s v="97"/>
    <s v="1"/>
    <s v="2"/>
    <s v="22"/>
    <s v="221"/>
    <s v="221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0"/>
    <s v="056006 CENA DEL REBOZO"/>
    <s v="2000 MATERIALES Y SUMINISTROS"/>
    <s v="2200 ALIMENTOS Y UTENSILIOS"/>
    <s v="221 PRODUCTOS ALIMENTICIOS PARA PERSONAS"/>
    <s v="22101 PRODUCTOS ALIMENTICIOS PARA PERSONAS"/>
    <n v="480000"/>
    <s v="1 NO ETIQUETADO"/>
    <s v="11 RECURSOS FISCALES"/>
    <s v="1101 RECURSOS MUNICIPALES"/>
    <s v="19 Ejercicio 2019"/>
    <s v="13 TODO EL TERRITORIO"/>
  </r>
  <r>
    <s v="020211313246172002O016016015971122222122101111110119133"/>
    <s v="0202"/>
    <s v="1"/>
    <s v="13"/>
    <s v="132"/>
    <s v="4"/>
    <s v="6"/>
    <s v="17"/>
    <s v="20"/>
    <x v="5"/>
    <s v="O"/>
    <s v="016"/>
    <s v="016015"/>
    <s v="97"/>
    <s v="1"/>
    <s v="2"/>
    <s v="22"/>
    <s v="221"/>
    <s v="221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2000 MATERIALES Y SUMINISTROS"/>
    <s v="2200 ALIMENTOS Y UTENSILIOS"/>
    <s v="221 PRODUCTOS ALIMENTICIOS PARA PERSONAS"/>
    <s v="22101 PRODUCTOS ALIMENTICIOS PARA PERSONAS"/>
    <n v="12000"/>
    <s v="1 NO ETIQUETADO"/>
    <s v="11 RECURSOS FISCALES"/>
    <s v="1101 RECURSOS MUNICIPALES"/>
    <s v="19 Ejercicio 2019"/>
    <s v="13 TODO EL TERRITORIO"/>
  </r>
  <r>
    <s v="040711212245150205E050050158911122222122101111110119133"/>
    <s v="0407"/>
    <s v="1"/>
    <s v="12"/>
    <s v="122"/>
    <s v="4"/>
    <s v="5"/>
    <s v="15"/>
    <s v="02"/>
    <x v="28"/>
    <s v="E"/>
    <s v="050"/>
    <s v="050158"/>
    <s v="91"/>
    <s v="1"/>
    <s v="2"/>
    <s v="22"/>
    <s v="221"/>
    <s v="221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s v="1 GASTO CORRIENTE"/>
    <s v="05 PROCURACIÓN DE JUSTICIA"/>
    <x v="46"/>
    <s v="050158 MEDIACION"/>
    <s v="2000 MATERIALES Y SUMINISTROS"/>
    <s v="2200 ALIMENTOS Y UTENSILIOS"/>
    <s v="221 PRODUCTOS ALIMENTICIOS PARA PERSONAS"/>
    <s v="22101 PRODUCTOS ALIMENTICIOS PARA PERSONAS"/>
    <n v="300000"/>
    <s v="1 NO ETIQUETADO"/>
    <s v="11 RECURSOS FISCALES"/>
    <s v="1101 RECURSOS MUNICIPALES"/>
    <s v="19 Ejercicio 2019"/>
    <s v="13 TODO EL TERRITORIO"/>
  </r>
  <r>
    <s v="050511818146172007B033033221911122222122101111110119133"/>
    <s v="0505"/>
    <s v="1"/>
    <s v="18"/>
    <s v="181"/>
    <s v="4"/>
    <s v="6"/>
    <s v="17"/>
    <s v="20"/>
    <x v="8"/>
    <s v="B"/>
    <s v="033"/>
    <s v="033221"/>
    <s v="91"/>
    <s v="1"/>
    <s v="2"/>
    <s v="22"/>
    <s v="221"/>
    <s v="221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s v="07 EFICIENCIA GUBERNAMENTAL PARA LA POBLACIÓN"/>
    <x v="10"/>
    <s v="033221 ATENCION CIUDADANA"/>
    <s v="2000 MATERIALES Y SUMINISTROS"/>
    <s v="2200 ALIMENTOS Y UTENSILIOS"/>
    <s v="221 PRODUCTOS ALIMENTICIOS PARA PERSONAS"/>
    <s v="22101 PRODUCTOS ALIMENTICIOS PARA PERSONAS"/>
    <n v="2400"/>
    <s v="1 NO ETIQUETADO"/>
    <s v="11 RECURSOS FISCALES"/>
    <s v="1101 RECURSOS MUNICIPALES"/>
    <s v="19 Ejercicio 2019"/>
    <s v="13 TODO EL TERRITORIO"/>
  </r>
  <r>
    <s v="050211717246172009N040040879911122424924901111110119133"/>
    <s v="0502"/>
    <s v="1"/>
    <s v="17"/>
    <s v="172"/>
    <s v="4"/>
    <s v="6"/>
    <s v="17"/>
    <s v="20"/>
    <x v="10"/>
    <s v="N"/>
    <s v="040"/>
    <s v="040879"/>
    <s v="91"/>
    <s v="1"/>
    <s v="2"/>
    <s v="24"/>
    <s v="249"/>
    <s v="249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12"/>
    <s v="040879 CURSOS DE CAPACITACION IMPARTIDOS A POBLACION"/>
    <s v="2000 MATERIALES Y SUMINISTROS"/>
    <s v="2400 MATERIALES Y ARTICULOS DE CONSTRUCCION Y DE REPARACION"/>
    <s v="249 OTROS MATERIALES Y ARTICULOS DE CONSTRUCCION Y REPARACION"/>
    <s v="24901 OTROS MATERIALES Y ARTICULOS DE CONSTRUCCION Y REPARACION"/>
    <n v="40272"/>
    <s v="1 NO ETIQUETADO"/>
    <s v="11 RECURSOS FISCALES"/>
    <s v="1101 RECURSOS MUNICIPALES"/>
    <s v="19 Ejercicio 2019"/>
    <s v="13 TODO EL TERRITORIO"/>
  </r>
  <r>
    <s v="050211717246172009N124124254911122525125101111110119133"/>
    <s v="0502"/>
    <s v="1"/>
    <s v="17"/>
    <s v="172"/>
    <s v="4"/>
    <s v="6"/>
    <s v="17"/>
    <s v="20"/>
    <x v="10"/>
    <s v="N"/>
    <s v="124"/>
    <s v="124254"/>
    <s v="91"/>
    <s v="1"/>
    <s v="2"/>
    <s v="25"/>
    <s v="251"/>
    <s v="25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0"/>
    <s v="124254 ATENCION DE SERVICIOS DE EMERGENCIAS"/>
    <s v="2000 MATERIALES Y SUMINISTROS"/>
    <s v="2500 PRODUCTOS QUIMICOS, FARMACEUTICOS Y DE LABORATORIO"/>
    <s v="251 PRODUCTOS QUIMICOS BASICOS"/>
    <s v="25101 PRODUCTOS QUIMICOS BASICOS"/>
    <n v="12000"/>
    <s v="1 NO ETIQUETADO"/>
    <s v="11 RECURSOS FISCALES"/>
    <s v="1101 RECURSOS MUNICIPALES"/>
    <s v="19 Ejercicio 2019"/>
    <s v="13 TODO EL TERRITORIO"/>
  </r>
  <r>
    <s v="050211717246172009N124124254911122525325301111110119133"/>
    <s v="0502"/>
    <s v="1"/>
    <s v="17"/>
    <s v="172"/>
    <s v="4"/>
    <s v="6"/>
    <s v="17"/>
    <s v="20"/>
    <x v="10"/>
    <s v="N"/>
    <s v="124"/>
    <s v="124254"/>
    <s v="91"/>
    <s v="1"/>
    <s v="2"/>
    <s v="25"/>
    <s v="253"/>
    <s v="253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0"/>
    <s v="124254 ATENCION DE SERVICIOS DE EMERGENCIAS"/>
    <s v="2000 MATERIALES Y SUMINISTROS"/>
    <s v="2500 PRODUCTOS QUIMICOS, FARMACEUTICOS Y DE LABORATORIO"/>
    <s v="253 MEDICINAS Y PRODUCTOS FARMACEUTICOS"/>
    <s v="25301 MEDICINAS Y PRODUCTOS FARMACEUTICOS"/>
    <n v="84400.3"/>
    <s v="1 NO ETIQUETADO"/>
    <s v="11 RECURSOS FISCALES"/>
    <s v="1101 RECURSOS MUNICIPALES"/>
    <s v="19 Ejercicio 2019"/>
    <s v="13 TODO EL TERRITORIO"/>
  </r>
  <r>
    <s v="080922222112130614E059059798911122222122101111110119133"/>
    <s v="0809"/>
    <s v="2"/>
    <s v="22"/>
    <s v="221"/>
    <s v="1"/>
    <s v="2"/>
    <s v="13"/>
    <s v="06"/>
    <x v="1"/>
    <s v="E"/>
    <s v="059"/>
    <s v="059798"/>
    <s v="91"/>
    <s v="1"/>
    <s v="2"/>
    <s v="22"/>
    <s v="221"/>
    <s v="221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798 OBRA IMAGEN URBANA"/>
    <s v="2000 MATERIALES Y SUMINISTROS"/>
    <s v="2200 ALIMENTOS Y UTENSILIOS"/>
    <s v="221 PRODUCTOS ALIMENTICIOS PARA PERSONAS"/>
    <s v="22101 PRODUCTOS ALIMENTICIOS PARA PERSONAS"/>
    <n v="120000"/>
    <s v="1 NO ETIQUETADO"/>
    <s v="11 RECURSOS FISCALES"/>
    <s v="1101 RECURSOS MUNICIPALES"/>
    <s v="19 Ejercicio 2019"/>
    <s v="13 TODO EL TERRITORIO"/>
  </r>
  <r>
    <s v="080822222112130417E079079407911122222122101111110119133"/>
    <s v="0808"/>
    <s v="2"/>
    <s v="22"/>
    <s v="221"/>
    <s v="1"/>
    <s v="2"/>
    <s v="13"/>
    <s v="04"/>
    <x v="14"/>
    <s v="E"/>
    <s v="079"/>
    <s v="079407"/>
    <s v="91"/>
    <s v="1"/>
    <s v="2"/>
    <s v="22"/>
    <s v="221"/>
    <s v="221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49"/>
    <s v="079407 MANTENIMIENTO PREVENTIVO Y CORRECTIVO ELECTROMECANICO EN FUENTES DE ABASTECIMIENTO (POZOS) Y PLANTAS DE TRATAMIENTO."/>
    <s v="2000 MATERIALES Y SUMINISTROS"/>
    <s v="2200 ALIMENTOS Y UTENSILIOS"/>
    <s v="221 PRODUCTOS ALIMENTICIOS PARA PERSONAS"/>
    <s v="22101 PRODUCTOS ALIMENTICIOS PARA PERSONAS"/>
    <n v="38000"/>
    <s v="1 NO ETIQUETADO"/>
    <s v="11 RECURSOS FISCALES"/>
    <s v="1101 RECURSOS MUNICIPALES"/>
    <s v="19 Ejercicio 2019"/>
    <s v="13 TODO EL TERRITORIO"/>
  </r>
  <r>
    <s v="090111313446172020O020020504121122222122101111110119133"/>
    <s v="0901"/>
    <s v="1"/>
    <s v="13"/>
    <s v="134"/>
    <s v="4"/>
    <s v="6"/>
    <s v="17"/>
    <s v="20"/>
    <x v="0"/>
    <s v="O"/>
    <s v="020"/>
    <s v="020504"/>
    <s v="12"/>
    <s v="1"/>
    <s v="2"/>
    <s v="22"/>
    <s v="221"/>
    <s v="22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1"/>
    <s v="020504 REGISTRO DE PROVEEDORES AL PADRON DE LA DIRECCION DE ADQUISICIONES"/>
    <s v="2000 MATERIALES Y SUMINISTROS"/>
    <s v="2200 ALIMENTOS Y UTENSILIOS"/>
    <s v="221 PRODUCTOS ALIMENTICIOS PARA PERSONAS"/>
    <s v="22101 PRODUCTOS ALIMENTICIOS PARA PERSONAS"/>
    <n v="1795000"/>
    <s v="1 NO ETIQUETADO"/>
    <s v="11 RECURSOS FISCALES"/>
    <s v="1101 RECURSOS MUNICIPALES"/>
    <s v="19 Ejercicio 2019"/>
    <s v="13 TODO EL TERRITORIO"/>
  </r>
  <r>
    <s v="090411313446172020O022022444121122222122101111110119133"/>
    <s v="0904"/>
    <s v="1"/>
    <s v="13"/>
    <s v="134"/>
    <s v="4"/>
    <s v="6"/>
    <s v="17"/>
    <s v="20"/>
    <x v="0"/>
    <s v="O"/>
    <s v="022"/>
    <s v="022444"/>
    <s v="12"/>
    <s v="1"/>
    <s v="2"/>
    <s v="22"/>
    <s v="221"/>
    <s v="221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44 ATENCION A SOLICITUDES DE REMODELACION Y/O SERVICIO MAYOR EN EDIFICIOS PUBLICOS"/>
    <s v="2000 MATERIALES Y SUMINISTROS"/>
    <s v="2200 ALIMENTOS Y UTENSILIOS"/>
    <s v="221 PRODUCTOS ALIMENTICIOS PARA PERSONAS"/>
    <s v="22101 PRODUCTOS ALIMENTICIOS PARA PERSONAS"/>
    <n v="5000"/>
    <s v="1 NO ETIQUETADO"/>
    <s v="11 RECURSOS FISCALES"/>
    <s v="1101 RECURSOS MUNICIPALES"/>
    <s v="19 Ejercicio 2019"/>
    <s v="13 TODO EL TERRITORIO"/>
  </r>
  <r>
    <s v="111122222114120427E001001958911122222122101111110119133"/>
    <s v="1111"/>
    <s v="2"/>
    <s v="22"/>
    <s v="221"/>
    <s v="1"/>
    <s v="4"/>
    <s v="12"/>
    <s v="04"/>
    <x v="2"/>
    <s v="E"/>
    <s v="001"/>
    <s v="001958"/>
    <s v="91"/>
    <s v="1"/>
    <s v="2"/>
    <s v="22"/>
    <s v="221"/>
    <s v="22101"/>
    <s v="1"/>
    <s v="11"/>
    <s v="1101"/>
    <s v="19"/>
    <s v="13"/>
    <s v="3"/>
    <s v="11 COORDINACION GENERAL DE GESTION INTEGRAL DE LA CIUDAD"/>
    <s v="1111 COORDINACION GENERAL DE GESTION INTEGRAL DE LA CIUDAD"/>
    <s v="221 URBANIZACION"/>
    <s v="2 DESARROLLO SOCIAL"/>
    <s v="22 VIVIENDA Y SERVICIOS A LA COMUNIDAD"/>
    <s v="1 INTEGRACIÓN SOCIAL Y CULTURAL"/>
    <s v="4 ZAPOPAN EQUITATIVO"/>
    <s v="12 REDUCIR LAS DESIGUALDADES TERRITORIALES EN EL ACCESO A OPORTUNIDADES Y ESPACIOS PÚBLICOS DE CALIDAD"/>
    <s v="04 A. DESARROLLO EQUITATIVO E INCLUYENTE"/>
    <s v="E PRESTACIÓN DE SERVICIOS PÚBLICOS"/>
    <s v="91 CIUDADANOS"/>
    <s v="1 GASTO CORRIENTE"/>
    <s v="27 AUTORIDAD DEL ESPACIO PÚBLICO MUNICIPAL"/>
    <x v="4"/>
    <s v="001958 PROYECTOS DE COLMENAS"/>
    <s v="2000 MATERIALES Y SUMINISTROS"/>
    <s v="2200 ALIMENTOS Y UTENSILIOS"/>
    <s v="221 PRODUCTOS ALIMENTICIOS PARA PERSONAS"/>
    <s v="22101 PRODUCTOS ALIMENTICIOS PARA PERSONAS"/>
    <n v="22000"/>
    <s v="1 NO ETIQUETADO"/>
    <s v="11 RECURSOS FISCALES"/>
    <s v="1101 RECURSOS MUNICIPALES"/>
    <s v="19 Ejercicio 2019"/>
    <s v="13 TODO EL TERRITORIO"/>
  </r>
  <r>
    <s v="110422121231010730E037037682911122222122101111110119133"/>
    <s v="1104"/>
    <s v="2"/>
    <s v="21"/>
    <s v="212"/>
    <s v="3"/>
    <s v="1"/>
    <s v="01"/>
    <s v="07"/>
    <x v="21"/>
    <s v="E"/>
    <s v="037"/>
    <s v="037682"/>
    <s v="91"/>
    <s v="1"/>
    <s v="2"/>
    <s v="22"/>
    <s v="221"/>
    <s v="221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6"/>
    <s v="037682 EDUCACION AMBIENTAL EN ESCUELAS"/>
    <s v="2000 MATERIALES Y SUMINISTROS"/>
    <s v="2200 ALIMENTOS Y UTENSILIOS"/>
    <s v="221 PRODUCTOS ALIMENTICIOS PARA PERSONAS"/>
    <s v="22101 PRODUCTOS ALIMENTICIOS PARA PERSONAS"/>
    <n v="30000"/>
    <s v="1 NO ETIQUETADO"/>
    <s v="11 RECURSOS FISCALES"/>
    <s v="1101 RECURSOS MUNICIPALES"/>
    <s v="19 Ejercicio 2019"/>
    <s v="13 TODO EL TERRITORIO"/>
  </r>
  <r>
    <s v="111322121231010730E126126383911122222122101111110119133"/>
    <s v="1113"/>
    <s v="2"/>
    <s v="21"/>
    <s v="212"/>
    <s v="3"/>
    <s v="1"/>
    <s v="01"/>
    <s v="07"/>
    <x v="21"/>
    <s v="E"/>
    <s v="126"/>
    <s v="126383"/>
    <s v="91"/>
    <s v="1"/>
    <s v="2"/>
    <s v="22"/>
    <s v="221"/>
    <s v="221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7"/>
    <s v="126383 VINCULACION PARA ADOPCION"/>
    <s v="2000 MATERIALES Y SUMINISTROS"/>
    <s v="2200 ALIMENTOS Y UTENSILIOS"/>
    <s v="221 PRODUCTOS ALIMENTICIOS PARA PERSONAS"/>
    <s v="22101 PRODUCTOS ALIMENTICIOS PARA PERSONAS"/>
    <n v="600000"/>
    <s v="1 NO ETIQUETADO"/>
    <s v="11 RECURSOS FISCALES"/>
    <s v="1101 RECURSOS MUNICIPALES"/>
    <s v="19 Ejercicio 2019"/>
    <s v="13 TODO EL TERRITORIO"/>
  </r>
  <r>
    <s v="130322424215140134E018018864911122222122101111110119133"/>
    <s v="1303"/>
    <s v="2"/>
    <s v="24"/>
    <s v="242"/>
    <s v="1"/>
    <s v="5"/>
    <s v="14"/>
    <s v="01"/>
    <x v="25"/>
    <s v="E"/>
    <s v="018"/>
    <s v="018864"/>
    <s v="91"/>
    <s v="1"/>
    <s v="2"/>
    <s v="22"/>
    <s v="221"/>
    <s v="221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864 CHARLA Y CONFERENCIA SOBRE ARTE Y CULTURA "/>
    <s v="2000 MATERIALES Y SUMINISTROS"/>
    <s v="2200 ALIMENTOS Y UTENSILIOS"/>
    <s v="221 PRODUCTOS ALIMENTICIOS PARA PERSONAS"/>
    <s v="22101 PRODUCTOS ALIMENTICIOS PARA PERSONAS"/>
    <n v="47520.000000000007"/>
    <s v="1 NO ETIQUETADO"/>
    <s v="11 RECURSOS FISCALES"/>
    <s v="1101 RECURSOS MUNICIPALES"/>
    <s v="19 Ejercicio 2019"/>
    <s v="13 TODO EL TERRITORIO"/>
  </r>
  <r>
    <s v="131322424215140134E120120940911122222122101111110119133"/>
    <s v="1313"/>
    <s v="2"/>
    <s v="24"/>
    <s v="242"/>
    <s v="1"/>
    <s v="5"/>
    <s v="14"/>
    <s v="01"/>
    <x v="25"/>
    <s v="E"/>
    <s v="120"/>
    <s v="120940"/>
    <s v="91"/>
    <s v="1"/>
    <s v="2"/>
    <s v="22"/>
    <s v="221"/>
    <s v="221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3"/>
    <s v="120940 OPERATIVO ROMERIA 2017"/>
    <s v="2000 MATERIALES Y SUMINISTROS"/>
    <s v="2200 ALIMENTOS Y UTENSILIOS"/>
    <s v="221 PRODUCTOS ALIMENTICIOS PARA PERSONAS"/>
    <s v="22101 PRODUCTOS ALIMENTICIOS PARA PERSONAS"/>
    <n v="520000"/>
    <s v="1 NO ETIQUETADO"/>
    <s v="11 RECURSOS FISCALES"/>
    <s v="1101 RECURSOS MUNICIPALES"/>
    <s v="19 Ejercicio 2019"/>
    <s v="13 TODO EL TERRITORIO"/>
  </r>
  <r>
    <s v="050211717246172009N134134890911122525425401111110119133"/>
    <s v="0502"/>
    <s v="1"/>
    <s v="17"/>
    <s v="172"/>
    <s v="4"/>
    <s v="6"/>
    <s v="17"/>
    <s v="20"/>
    <x v="10"/>
    <s v="N"/>
    <s v="134"/>
    <s v="134890"/>
    <s v="91"/>
    <s v="1"/>
    <s v="2"/>
    <s v="25"/>
    <s v="254"/>
    <s v="254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2"/>
    <s v="134890 DICTAMINACION "/>
    <s v="2000 MATERIALES Y SUMINISTROS"/>
    <s v="2500 PRODUCTOS QUIMICOS, FARMACEUTICOS Y DE LABORATORIO"/>
    <s v="254 MATERIALES, ACCESORIOS Y SUMINISTROS MEDICOS"/>
    <s v="25401 MATERIALES, ACCESORIOS Y SUMINISTROS MEDICOS"/>
    <n v="82332.536000000007"/>
    <s v="1 NO ETIQUETADO"/>
    <s v="11 RECURSOS FISCALES"/>
    <s v="1101 RECURSOS MUNICIPALES"/>
    <s v="19 Ejercicio 2019"/>
    <s v="13 TODO EL TERRITORIO"/>
  </r>
  <r>
    <s v="030311717145160304E127127976911122222222201111110119133"/>
    <s v="0303"/>
    <s v="1"/>
    <s v="17"/>
    <s v="171"/>
    <s v="4"/>
    <s v="5"/>
    <s v="16"/>
    <s v="03"/>
    <x v="6"/>
    <s v="E"/>
    <s v="127"/>
    <s v="127976"/>
    <s v="91"/>
    <s v="1"/>
    <s v="2"/>
    <s v="22"/>
    <s v="222"/>
    <s v="22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200 ALIMENTOS Y UTENSILIOS"/>
    <s v="222 PRODUCTOS ALIMENTICIOS PARA ANIMALES"/>
    <s v="22201 PRODUCTOS ALIMENTICIOS PARA ANIMALES"/>
    <n v="2500000"/>
    <s v="1 NO ETIQUETADO"/>
    <s v="11 RECURSOS FISCALES"/>
    <s v="1101 RECURSOS MUNICIPALES"/>
    <s v="19 Ejercicio 2019"/>
    <s v="13 TODO EL TERRITORIO"/>
  </r>
  <r>
    <s v="050211717246172009N134134890911122525625601111110119133"/>
    <s v="0502"/>
    <s v="1"/>
    <s v="17"/>
    <s v="172"/>
    <s v="4"/>
    <s v="6"/>
    <s v="17"/>
    <s v="20"/>
    <x v="10"/>
    <s v="N"/>
    <s v="134"/>
    <s v="134890"/>
    <s v="91"/>
    <s v="1"/>
    <s v="2"/>
    <s v="25"/>
    <s v="256"/>
    <s v="256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2"/>
    <s v="134890 DICTAMINACION "/>
    <s v="2000 MATERIALES Y SUMINISTROS"/>
    <s v="2500 PRODUCTOS QUIMICOS, FARMACEUTICOS Y DE LABORATORIO"/>
    <s v="256 FIBRAS SINTETICAS, HULES, PLASTICOS Y DERIVADOS"/>
    <s v="25601 FIBRAS SINTETICAS, HULES, PLASTICOS Y DERIVADOS"/>
    <n v="50850.8"/>
    <s v="1 NO ETIQUETADO"/>
    <s v="11 RECURSOS FISCALES"/>
    <s v="1101 RECURSOS MUNICIPALES"/>
    <s v="19 Ejercicio 2019"/>
    <s v="13 TODO EL TERRITORIO"/>
  </r>
  <r>
    <s v="080422222112130614E060060332911122222222201111110119133"/>
    <s v="0804"/>
    <s v="2"/>
    <s v="22"/>
    <s v="221"/>
    <s v="1"/>
    <s v="2"/>
    <s v="13"/>
    <s v="06"/>
    <x v="1"/>
    <s v="E"/>
    <s v="060"/>
    <s v="060332"/>
    <s v="91"/>
    <s v="1"/>
    <s v="2"/>
    <s v="22"/>
    <s v="222"/>
    <s v="222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55"/>
    <s v="060332 CONTROL FORESTAL"/>
    <s v="2000 MATERIALES Y SUMINISTROS"/>
    <s v="2200 ALIMENTOS Y UTENSILIOS"/>
    <s v="222 PRODUCTOS ALIMENTICIOS PARA ANIMALES"/>
    <s v="22201 PRODUCTOS ALIMENTICIOS PARA ANIMALES"/>
    <n v="40000"/>
    <s v="1 NO ETIQUETADO"/>
    <s v="11 RECURSOS FISCALES"/>
    <s v="1101 RECURSOS MUNICIPALES"/>
    <s v="19 Ejercicio 2019"/>
    <s v="13 TODO EL TERRITORIO"/>
  </r>
  <r>
    <s v="111322121231010730E126126384911122222222201111110119133"/>
    <s v="1113"/>
    <s v="2"/>
    <s v="21"/>
    <s v="212"/>
    <s v="3"/>
    <s v="1"/>
    <s v="01"/>
    <s v="07"/>
    <x v="21"/>
    <s v="E"/>
    <s v="126"/>
    <s v="126384"/>
    <s v="91"/>
    <s v="1"/>
    <s v="2"/>
    <s v="22"/>
    <s v="222"/>
    <s v="222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7"/>
    <s v="126384 ATENCION MEDICA VETERINARIA"/>
    <s v="2000 MATERIALES Y SUMINISTROS"/>
    <s v="2200 ALIMENTOS Y UTENSILIOS"/>
    <s v="222 PRODUCTOS ALIMENTICIOS PARA ANIMALES"/>
    <s v="22201 PRODUCTOS ALIMENTICIOS PARA ANIMALES"/>
    <n v="1000000"/>
    <s v="1 NO ETIQUETADO"/>
    <s v="11 RECURSOS FISCALES"/>
    <s v="1101 RECURSOS MUNICIPALES"/>
    <s v="19 Ejercicio 2019"/>
    <s v="13 TODO EL TERRITORIO"/>
  </r>
  <r>
    <s v="050211717246172009N024024929911122525925901111110119133"/>
    <s v="0502"/>
    <s v="1"/>
    <s v="17"/>
    <s v="172"/>
    <s v="4"/>
    <s v="6"/>
    <s v="17"/>
    <s v="20"/>
    <x v="10"/>
    <s v="N"/>
    <s v="024"/>
    <s v="024929"/>
    <s v="91"/>
    <s v="1"/>
    <s v="2"/>
    <s v="25"/>
    <s v="259"/>
    <s v="259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35"/>
    <s v="024929 INVESTIGACION TECNICA Y CIENTIFICA "/>
    <s v="2000 MATERIALES Y SUMINISTROS"/>
    <s v="2500 PRODUCTOS QUIMICOS, FARMACEUTICOS Y DE LABORATORIO"/>
    <s v="259 OTROS PRODUCTOS QUIMICOS"/>
    <s v="25901 OTROS PRODUCTOS QUIMICOS"/>
    <n v="20000"/>
    <s v="1 NO ETIQUETADO"/>
    <s v="11 RECURSOS FISCALES"/>
    <s v="1101 RECURSOS MUNICIPALES"/>
    <s v="19 Ejercicio 2019"/>
    <s v="13 TODO EL TERRITORIO"/>
  </r>
  <r>
    <s v="020311313246172002O056056006971122222322301111110119133"/>
    <s v="0203"/>
    <s v="1"/>
    <s v="13"/>
    <s v="132"/>
    <s v="4"/>
    <s v="6"/>
    <s v="17"/>
    <s v="20"/>
    <x v="5"/>
    <s v="O"/>
    <s v="056"/>
    <s v="056006"/>
    <s v="97"/>
    <s v="1"/>
    <s v="2"/>
    <s v="22"/>
    <s v="223"/>
    <s v="223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0"/>
    <s v="056006 CENA DEL REBOZO"/>
    <s v="2000 MATERIALES Y SUMINISTROS"/>
    <s v="2200 ALIMENTOS Y UTENSILIOS"/>
    <s v="223 UTENSILIOS PARA EL SERVICIO DE ALIMENTACION"/>
    <s v="22301 UTENSILIOS PARA EL SERVICIO DE ALIMENTACION"/>
    <n v="15000"/>
    <s v="1 NO ETIQUETADO"/>
    <s v="11 RECURSOS FISCALES"/>
    <s v="1101 RECURSOS MUNICIPALES"/>
    <s v="19 Ejercicio 2019"/>
    <s v="13 TODO EL TERRITORIO"/>
  </r>
  <r>
    <s v="020211313246172002O101101920971122222322301111110119133"/>
    <s v="0202"/>
    <s v="1"/>
    <s v="13"/>
    <s v="132"/>
    <s v="4"/>
    <s v="6"/>
    <s v="17"/>
    <s v="20"/>
    <x v="5"/>
    <s v="O"/>
    <s v="101"/>
    <s v="101920"/>
    <s v="97"/>
    <s v="1"/>
    <s v="2"/>
    <s v="22"/>
    <s v="223"/>
    <s v="223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1"/>
    <s v="101920 GESTION Y COORDINACION METROPOLITANA"/>
    <s v="2000 MATERIALES Y SUMINISTROS"/>
    <s v="2200 ALIMENTOS Y UTENSILIOS"/>
    <s v="223 UTENSILIOS PARA EL SERVICIO DE ALIMENTACION"/>
    <s v="22301 UTENSILIOS PARA EL SERVICIO DE ALIMENTACION"/>
    <n v="2000"/>
    <s v="1 NO ETIQUETADO"/>
    <s v="11 RECURSOS FISCALES"/>
    <s v="1101 RECURSOS MUNICIPALES"/>
    <s v="19 Ejercicio 2019"/>
    <s v="13 TODO EL TERRITORIO"/>
  </r>
  <r>
    <s v="040711212245150205E050050158911122222322301111110119133"/>
    <s v="0407"/>
    <s v="1"/>
    <s v="12"/>
    <s v="122"/>
    <s v="4"/>
    <s v="5"/>
    <s v="15"/>
    <s v="02"/>
    <x v="28"/>
    <s v="E"/>
    <s v="050"/>
    <s v="050158"/>
    <s v="91"/>
    <s v="1"/>
    <s v="2"/>
    <s v="22"/>
    <s v="223"/>
    <s v="223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s v="1 GASTO CORRIENTE"/>
    <s v="05 PROCURACIÓN DE JUSTICIA"/>
    <x v="46"/>
    <s v="050158 MEDIACION"/>
    <s v="2000 MATERIALES Y SUMINISTROS"/>
    <s v="2200 ALIMENTOS Y UTENSILIOS"/>
    <s v="223 UTENSILIOS PARA EL SERVICIO DE ALIMENTACION"/>
    <s v="22301 UTENSILIOS PARA EL SERVICIO DE ALIMENTACION"/>
    <n v="50000"/>
    <s v="1 NO ETIQUETADO"/>
    <s v="11 RECURSOS FISCALES"/>
    <s v="1101 RECURSOS MUNICIPALES"/>
    <s v="19 Ejercicio 2019"/>
    <s v="13 TODO EL TERRITORIO"/>
  </r>
  <r>
    <s v="050211717246172009N124124254911122626126101111110119133"/>
    <s v="0502"/>
    <s v="1"/>
    <s v="17"/>
    <s v="172"/>
    <s v="4"/>
    <s v="6"/>
    <s v="17"/>
    <s v="20"/>
    <x v="10"/>
    <s v="N"/>
    <s v="124"/>
    <s v="124254"/>
    <s v="91"/>
    <s v="1"/>
    <s v="2"/>
    <s v="26"/>
    <s v="261"/>
    <s v="26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0"/>
    <s v="124254 ATENCION DE SERVICIOS DE EMERGENCIAS"/>
    <s v="2000 MATERIALES Y SUMINISTROS"/>
    <s v="2600 COMBUSTIBLES, LUBRICANTES Y ADITIVOS"/>
    <s v="261 COMBUSTIBLES, LUBRICANTES Y ADITIVOS"/>
    <s v="26101 COMBUSTIBLES, LUBRICANTES Y ADITIVOS"/>
    <n v="142465.60000000001"/>
    <s v="1 NO ETIQUETADO"/>
    <s v="11 RECURSOS FISCALES"/>
    <s v="1101 RECURSOS MUNICIPALES"/>
    <s v="19 Ejercicio 2019"/>
    <s v="13 TODO EL TERRITORIO"/>
  </r>
  <r>
    <s v="050211717246172009N124124254911122727127101111110119133"/>
    <s v="0502"/>
    <s v="1"/>
    <s v="17"/>
    <s v="172"/>
    <s v="4"/>
    <s v="6"/>
    <s v="17"/>
    <s v="20"/>
    <x v="10"/>
    <s v="N"/>
    <s v="124"/>
    <s v="124254"/>
    <s v="91"/>
    <s v="1"/>
    <s v="2"/>
    <s v="27"/>
    <s v="271"/>
    <s v="27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0"/>
    <s v="124254 ATENCION DE SERVICIOS DE EMERGENCIAS"/>
    <s v="2000 MATERIALES Y SUMINISTROS"/>
    <s v="2700 VESTUARIO, BLANCOS, PRENDAS DE PROTECCION Y ARTICULOS DEPORTIVOS"/>
    <s v="271 VESTUARIO Y UNIFORMES"/>
    <s v="27101 VESTUARIO Y UNIFORMES"/>
    <n v="60000"/>
    <s v="1 NO ETIQUETADO"/>
    <s v="11 RECURSOS FISCALES"/>
    <s v="1101 RECURSOS MUNICIPALES"/>
    <s v="19 Ejercicio 2019"/>
    <s v="13 TODO EL TERRITORIO"/>
  </r>
  <r>
    <s v="111322121231010730E126126385911122222322301111110119133"/>
    <s v="1113"/>
    <s v="2"/>
    <s v="21"/>
    <s v="212"/>
    <s v="3"/>
    <s v="1"/>
    <s v="01"/>
    <s v="07"/>
    <x v="21"/>
    <s v="E"/>
    <s v="126"/>
    <s v="126385"/>
    <s v="91"/>
    <s v="1"/>
    <s v="2"/>
    <s v="22"/>
    <s v="223"/>
    <s v="223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7"/>
    <s v="126385 ATENCION A REPORTES DE ANIMALES CALLEJEROS"/>
    <s v="2000 MATERIALES Y SUMINISTROS"/>
    <s v="2200 ALIMENTOS Y UTENSILIOS"/>
    <s v="223 UTENSILIOS PARA EL SERVICIO DE ALIMENTACION"/>
    <s v="22301 UTENSILIOS PARA EL SERVICIO DE ALIMENTACION"/>
    <n v="45000"/>
    <s v="1 NO ETIQUETADO"/>
    <s v="11 RECURSOS FISCALES"/>
    <s v="1101 RECURSOS MUNICIPALES"/>
    <s v="19 Ejercicio 2019"/>
    <s v="13 TODO EL TERRITORIO"/>
  </r>
  <r>
    <s v="050211717246172009N124124254911122727227201111110119133"/>
    <s v="0502"/>
    <s v="1"/>
    <s v="17"/>
    <s v="172"/>
    <s v="4"/>
    <s v="6"/>
    <s v="17"/>
    <s v="20"/>
    <x v="10"/>
    <s v="N"/>
    <s v="124"/>
    <s v="124254"/>
    <s v="91"/>
    <s v="1"/>
    <s v="2"/>
    <s v="27"/>
    <s v="272"/>
    <s v="27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0"/>
    <s v="124254 ATENCION DE SERVICIOS DE EMERGENCIAS"/>
    <s v="2000 MATERIALES Y SUMINISTROS"/>
    <s v="2700 VESTUARIO, BLANCOS, PRENDAS DE PROTECCION Y ARTICULOS DEPORTIVOS"/>
    <s v="272 PRENDAS DE SEGURIDAD Y PROTECCION PERSONAL"/>
    <s v="27201 PRENDAS DE SEGURIDAD Y PROTECCION PERSONAL"/>
    <n v="2000000"/>
    <s v="1 NO ETIQUETADO"/>
    <s v="11 RECURSOS FISCALES"/>
    <s v="1101 RECURSOS MUNICIPALES"/>
    <s v="19 Ejercicio 2019"/>
    <s v="13 TODO EL TERRITORIO"/>
  </r>
  <r>
    <s v="030311717145160304E127127976911122424124101111110119133"/>
    <s v="0303"/>
    <s v="1"/>
    <s v="17"/>
    <s v="171"/>
    <s v="4"/>
    <s v="5"/>
    <s v="16"/>
    <s v="03"/>
    <x v="6"/>
    <s v="E"/>
    <s v="127"/>
    <s v="127976"/>
    <s v="91"/>
    <s v="1"/>
    <s v="2"/>
    <s v="24"/>
    <s v="241"/>
    <s v="24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400 MATERIALES Y ARTICULOS DE CONSTRUCCION Y DE REPARACION"/>
    <s v="241 PRODUCTOS MINERALES NO METALICOS"/>
    <s v="24101 PRODUCTOS MINERALES NO METALICOS"/>
    <n v="27000"/>
    <s v="1 NO ETIQUETADO"/>
    <s v="11 RECURSOS FISCALES"/>
    <s v="1101 RECURSOS MUNICIPALES"/>
    <s v="19 Ejercicio 2019"/>
    <s v="13 TODO EL TERRITORIO"/>
  </r>
  <r>
    <s v="080122222112130614E088088349911122424124101111110119133"/>
    <s v="0801"/>
    <s v="2"/>
    <s v="22"/>
    <s v="221"/>
    <s v="1"/>
    <s v="2"/>
    <s v="13"/>
    <s v="06"/>
    <x v="1"/>
    <s v="E"/>
    <s v="088"/>
    <s v="088349"/>
    <s v="91"/>
    <s v="1"/>
    <s v="2"/>
    <s v="24"/>
    <s v="241"/>
    <s v="241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49 REGISTRO DE COMERCIANTES DE JUEGOS MECANICOS, JUEGOS COMPLEMENTARIOS Y COMPLEMENTOS"/>
    <s v="2000 MATERIALES Y SUMINISTROS"/>
    <s v="2400 MATERIALES Y ARTICULOS DE CONSTRUCCION Y DE REPARACION"/>
    <s v="241 PRODUCTOS MINERALES NO METALICOS"/>
    <s v="24101 PRODUCTOS MINERALES NO METALICOS"/>
    <n v="50000"/>
    <s v="1 NO ETIQUETADO"/>
    <s v="11 RECURSOS FISCALES"/>
    <s v="1101 RECURSOS MUNICIPALES"/>
    <s v="19 Ejercicio 2019"/>
    <s v="13 TODO EL TERRITORIO"/>
  </r>
  <r>
    <s v="080322222112130614E125125331911122424124101111110119133"/>
    <s v="0803"/>
    <s v="2"/>
    <s v="22"/>
    <s v="221"/>
    <s v="1"/>
    <s v="2"/>
    <s v="13"/>
    <s v="06"/>
    <x v="1"/>
    <s v="E"/>
    <s v="125"/>
    <s v="125331"/>
    <s v="91"/>
    <s v="1"/>
    <s v="2"/>
    <s v="24"/>
    <s v="241"/>
    <s v="24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31 REPARACION Y REHABILITACION DE BANQUETAS"/>
    <s v="2000 MATERIALES Y SUMINISTROS"/>
    <s v="2400 MATERIALES Y ARTICULOS DE CONSTRUCCION Y DE REPARACION"/>
    <s v="241 PRODUCTOS MINERALES NO METALICOS"/>
    <s v="24101 PRODUCTOS MINERALES NO METALICOS"/>
    <n v="120000"/>
    <s v="1 NO ETIQUETADO"/>
    <s v="11 RECURSOS FISCALES"/>
    <s v="1101 RECURSOS MUNICIPALES"/>
    <s v="19 Ejercicio 2019"/>
    <s v="13 TODO EL TERRITORIO"/>
  </r>
  <r>
    <s v="080222222112130614E125125336911122424124101111110119133"/>
    <s v="0802"/>
    <s v="2"/>
    <s v="22"/>
    <s v="221"/>
    <s v="1"/>
    <s v="2"/>
    <s v="13"/>
    <s v="06"/>
    <x v="1"/>
    <s v="E"/>
    <s v="125"/>
    <s v="125336"/>
    <s v="91"/>
    <s v="1"/>
    <s v="2"/>
    <s v="24"/>
    <s v="241"/>
    <s v="241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36 MANTENIMIENTO DE AREAS VERDES URBANAS DE PROPIEDAD MUNICIPAL"/>
    <s v="2000 MATERIALES Y SUMINISTROS"/>
    <s v="2400 MATERIALES Y ARTICULOS DE CONSTRUCCION Y DE REPARACION"/>
    <s v="241 PRODUCTOS MINERALES NO METALICOS"/>
    <s v="24101 PRODUCTOS MINERALES NO METALICOS"/>
    <n v="13000"/>
    <s v="1 NO ETIQUETADO"/>
    <s v="11 RECURSOS FISCALES"/>
    <s v="1101 RECURSOS MUNICIPALES"/>
    <s v="19 Ejercicio 2019"/>
    <s v="13 TODO EL TERRITORIO"/>
  </r>
  <r>
    <s v="080422222112130614E125125402911122424124101111110119133"/>
    <s v="0804"/>
    <s v="2"/>
    <s v="22"/>
    <s v="221"/>
    <s v="1"/>
    <s v="2"/>
    <s v="13"/>
    <s v="06"/>
    <x v="1"/>
    <s v="E"/>
    <s v="125"/>
    <s v="125402"/>
    <s v="91"/>
    <s v="1"/>
    <s v="2"/>
    <s v="24"/>
    <s v="241"/>
    <s v="241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02 SACRIFICIO DE PORCINOS ZAPOPAN"/>
    <s v="2000 MATERIALES Y SUMINISTROS"/>
    <s v="2400 MATERIALES Y ARTICULOS DE CONSTRUCCION Y DE REPARACION"/>
    <s v="241 PRODUCTOS MINERALES NO METALICOS"/>
    <s v="24101 PRODUCTOS MINERALES NO METALICOS"/>
    <n v="250000"/>
    <s v="1 NO ETIQUETADO"/>
    <s v="11 RECURSOS FISCALES"/>
    <s v="1101 RECURSOS MUNICIPALES"/>
    <s v="19 Ejercicio 2019"/>
    <s v="13 TODO EL TERRITORIO"/>
  </r>
  <r>
    <s v="080522222112130614E088088353911122424124101111110119133"/>
    <s v="0805"/>
    <s v="2"/>
    <s v="22"/>
    <s v="221"/>
    <s v="1"/>
    <s v="2"/>
    <s v="13"/>
    <s v="06"/>
    <x v="1"/>
    <s v="E"/>
    <s v="088"/>
    <s v="088353"/>
    <s v="91"/>
    <s v="1"/>
    <s v="2"/>
    <s v="24"/>
    <s v="241"/>
    <s v="241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53 CESION DE DERECHOS SOBRE COMERCIO EN TIANGUIS"/>
    <s v="2000 MATERIALES Y SUMINISTROS"/>
    <s v="2400 MATERIALES Y ARTICULOS DE CONSTRUCCION Y DE REPARACION"/>
    <s v="241 PRODUCTOS MINERALES NO METALICOS"/>
    <s v="24101 PRODUCTOS MINERALES NO METALICOS"/>
    <n v="1000000"/>
    <s v="1 NO ETIQUETADO"/>
    <s v="11 RECURSOS FISCALES"/>
    <s v="1101 RECURSOS MUNICIPALES"/>
    <s v="19 Ejercicio 2019"/>
    <s v="13 TODO EL TERRITORIO"/>
  </r>
  <r>
    <s v="081222121412130615E061061316911122424124101111110119133"/>
    <s v="0812"/>
    <s v="2"/>
    <s v="21"/>
    <s v="214"/>
    <s v="1"/>
    <s v="2"/>
    <s v="13"/>
    <s v="06"/>
    <x v="13"/>
    <s v="E"/>
    <s v="061"/>
    <s v="061316"/>
    <s v="91"/>
    <s v="1"/>
    <s v="2"/>
    <s v="24"/>
    <s v="241"/>
    <s v="24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16 SERVICIO DE ASEO PUBLICO MUNICIPAL"/>
    <s v="2000 MATERIALES Y SUMINISTROS"/>
    <s v="2400 MATERIALES Y ARTICULOS DE CONSTRUCCION Y DE REPARACION"/>
    <s v="241 PRODUCTOS MINERALES NO METALICOS"/>
    <s v="24101 PRODUCTOS MINERALES NO METALICOS"/>
    <n v="320000"/>
    <s v="1 NO ETIQUETADO"/>
    <s v="11 RECURSOS FISCALES"/>
    <s v="1101 RECURSOS MUNICIPALES"/>
    <s v="19 Ejercicio 2019"/>
    <s v="13 TODO EL TERRITORIO"/>
  </r>
  <r>
    <s v="080722121412130615E105105402911122424124101111110119133"/>
    <s v="0807"/>
    <s v="2"/>
    <s v="21"/>
    <s v="214"/>
    <s v="1"/>
    <s v="2"/>
    <s v="13"/>
    <s v="06"/>
    <x v="13"/>
    <s v="E"/>
    <s v="105"/>
    <s v="105402"/>
    <s v="91"/>
    <s v="1"/>
    <s v="2"/>
    <s v="24"/>
    <s v="241"/>
    <s v="241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48"/>
    <s v="105402 SACRIFICIO DE PORCINOS ZAPOPAN"/>
    <s v="2000 MATERIALES Y SUMINISTROS"/>
    <s v="2400 MATERIALES Y ARTICULOS DE CONSTRUCCION Y DE REPARACION"/>
    <s v="241 PRODUCTOS MINERALES NO METALICOS"/>
    <s v="24101 PRODUCTOS MINERALES NO METALICOS"/>
    <n v="50000"/>
    <s v="1 NO ETIQUETADO"/>
    <s v="11 RECURSOS FISCALES"/>
    <s v="1101 RECURSOS MUNICIPALES"/>
    <s v="19 Ejercicio 2019"/>
    <s v="13 TODO EL TERRITORIO"/>
  </r>
  <r>
    <s v="090111313446172020O021021464121122424124101111110119133"/>
    <s v="0901"/>
    <s v="1"/>
    <s v="13"/>
    <s v="134"/>
    <s v="4"/>
    <s v="6"/>
    <s v="17"/>
    <s v="20"/>
    <x v="0"/>
    <s v="O"/>
    <s v="021"/>
    <s v="021464"/>
    <s v="12"/>
    <s v="1"/>
    <s v="2"/>
    <s v="24"/>
    <s v="241"/>
    <s v="24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64 MOVIMIENTOS DE PERSONAL"/>
    <s v="2000 MATERIALES Y SUMINISTROS"/>
    <s v="2400 MATERIALES Y ARTICULOS DE CONSTRUCCION Y DE REPARACION"/>
    <s v="241 PRODUCTOS MINERALES NO METALICOS"/>
    <s v="24101 PRODUCTOS MINERALES NO METALICOS"/>
    <n v="51840"/>
    <s v="1 NO ETIQUETADO"/>
    <s v="11 RECURSOS FISCALES"/>
    <s v="1101 RECURSOS MUNICIPALES"/>
    <s v="19 Ejercicio 2019"/>
    <s v="13 TODO EL TERRITORIO"/>
  </r>
  <r>
    <s v="030311717145160304E127127976911122424224201111110119133"/>
    <s v="0303"/>
    <s v="1"/>
    <s v="17"/>
    <s v="171"/>
    <s v="4"/>
    <s v="5"/>
    <s v="16"/>
    <s v="03"/>
    <x v="6"/>
    <s v="E"/>
    <s v="127"/>
    <s v="127976"/>
    <s v="91"/>
    <s v="1"/>
    <s v="2"/>
    <s v="24"/>
    <s v="242"/>
    <s v="24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400 MATERIALES Y ARTICULOS DE CONSTRUCCION Y DE REPARACION"/>
    <s v="242 CEMENTO Y PRODUCTOS DE CONCRETO"/>
    <s v="24201 CEMENTO Y PRODUCTOS DE CONCRETO"/>
    <n v="7000"/>
    <s v="1 NO ETIQUETADO"/>
    <s v="11 RECURSOS FISCALES"/>
    <s v="1101 RECURSOS MUNICIPALES"/>
    <s v="19 Ejercicio 2019"/>
    <s v="13 TODO EL TERRITORIO"/>
  </r>
  <r>
    <s v="050211717246172009N124124254911122727227201111110119133"/>
    <s v="0502"/>
    <s v="1"/>
    <s v="17"/>
    <s v="172"/>
    <s v="4"/>
    <s v="6"/>
    <s v="17"/>
    <s v="20"/>
    <x v="10"/>
    <s v="N"/>
    <s v="124"/>
    <s v="124254"/>
    <s v="91"/>
    <s v="1"/>
    <s v="2"/>
    <s v="27"/>
    <s v="272"/>
    <s v="27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0"/>
    <s v="124254 ATENCION DE SERVICIOS DE EMERGENCIAS"/>
    <s v="2000 MATERIALES Y SUMINISTROS"/>
    <s v="2700 VESTUARIO, BLANCOS, PRENDAS DE PROTECCION Y ARTICULOS DEPORTIVOS"/>
    <s v="272 PRENDAS DE SEGURIDAD Y PROTECCION PERSONAL"/>
    <s v="27201 PRENDAS DE SEGURIDAD Y PROTECCION PERSONAL"/>
    <n v="1641250.9"/>
    <s v="1 NO ETIQUETADO"/>
    <s v="11 RECURSOS FISCALES"/>
    <s v="1101 RECURSOS MUNICIPALES"/>
    <s v="19 Ejercicio 2019"/>
    <s v="13 TODO EL TERRITORIO"/>
  </r>
  <r>
    <s v="080122222112130614E060060325911122424224201111110119133"/>
    <s v="0801"/>
    <s v="2"/>
    <s v="22"/>
    <s v="221"/>
    <s v="1"/>
    <s v="2"/>
    <s v="13"/>
    <s v="06"/>
    <x v="1"/>
    <s v="E"/>
    <s v="060"/>
    <s v="060325"/>
    <s v="91"/>
    <s v="1"/>
    <s v="2"/>
    <s v="24"/>
    <s v="242"/>
    <s v="242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55"/>
    <s v="060325 SERVICIO DE LIMPIEZA DE AVENIDAS PRINCIPALES"/>
    <s v="2000 MATERIALES Y SUMINISTROS"/>
    <s v="2400 MATERIALES Y ARTICULOS DE CONSTRUCCION Y DE REPARACION"/>
    <s v="242 CEMENTO Y PRODUCTOS DE CONCRETO"/>
    <s v="24201 CEMENTO Y PRODUCTOS DE CONCRETO"/>
    <n v="254000"/>
    <s v="1 NO ETIQUETADO"/>
    <s v="11 RECURSOS FISCALES"/>
    <s v="1101 RECURSOS MUNICIPALES"/>
    <s v="19 Ejercicio 2019"/>
    <s v="13 TODO EL TERRITORIO"/>
  </r>
  <r>
    <s v="081122222112130614E125125403911122424224201111110119133"/>
    <s v="0811"/>
    <s v="2"/>
    <s v="22"/>
    <s v="221"/>
    <s v="1"/>
    <s v="2"/>
    <s v="13"/>
    <s v="06"/>
    <x v="1"/>
    <s v="E"/>
    <s v="125"/>
    <s v="125403"/>
    <s v="91"/>
    <s v="1"/>
    <s v="2"/>
    <s v="24"/>
    <s v="242"/>
    <s v="242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03 SACRIFICIO DE BOVINOS"/>
    <s v="2000 MATERIALES Y SUMINISTROS"/>
    <s v="2400 MATERIALES Y ARTICULOS DE CONSTRUCCION Y DE REPARACION"/>
    <s v="242 CEMENTO Y PRODUCTOS DE CONCRETO"/>
    <s v="24201 CEMENTO Y PRODUCTOS DE CONCRETO"/>
    <n v="70000"/>
    <s v="1 NO ETIQUETADO"/>
    <s v="11 RECURSOS FISCALES"/>
    <s v="1101 RECURSOS MUNICIPALES"/>
    <s v="19 Ejercicio 2019"/>
    <s v="13 TODO EL TERRITORIO"/>
  </r>
  <r>
    <s v="080922222112130614E059059798911122424224201111110119133"/>
    <s v="0809"/>
    <s v="2"/>
    <s v="22"/>
    <s v="221"/>
    <s v="1"/>
    <s v="2"/>
    <s v="13"/>
    <s v="06"/>
    <x v="1"/>
    <s v="E"/>
    <s v="059"/>
    <s v="059798"/>
    <s v="91"/>
    <s v="1"/>
    <s v="2"/>
    <s v="24"/>
    <s v="242"/>
    <s v="242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798 OBRA IMAGEN URBANA"/>
    <s v="2000 MATERIALES Y SUMINISTROS"/>
    <s v="2400 MATERIALES Y ARTICULOS DE CONSTRUCCION Y DE REPARACION"/>
    <s v="242 CEMENTO Y PRODUCTOS DE CONCRETO"/>
    <s v="24201 CEMENTO Y PRODUCTOS DE CONCRETO"/>
    <n v="50000"/>
    <s v="1 NO ETIQUETADO"/>
    <s v="11 RECURSOS FISCALES"/>
    <s v="1101 RECURSOS MUNICIPALES"/>
    <s v="19 Ejercicio 2019"/>
    <s v="13 TODO EL TERRITORIO"/>
  </r>
  <r>
    <s v="080322222112130614E125125335911122424224201111110119133"/>
    <s v="0803"/>
    <s v="2"/>
    <s v="22"/>
    <s v="221"/>
    <s v="1"/>
    <s v="2"/>
    <s v="13"/>
    <s v="06"/>
    <x v="1"/>
    <s v="E"/>
    <s v="125"/>
    <s v="125335"/>
    <s v="91"/>
    <s v="1"/>
    <s v="2"/>
    <s v="24"/>
    <s v="242"/>
    <s v="24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35 MANTENIMIENTO DE AREAS VERDES POR CONVENIO"/>
    <s v="2000 MATERIALES Y SUMINISTROS"/>
    <s v="2400 MATERIALES Y ARTICULOS DE CONSTRUCCION Y DE REPARACION"/>
    <s v="242 CEMENTO Y PRODUCTOS DE CONCRETO"/>
    <s v="24201 CEMENTO Y PRODUCTOS DE CONCRETO"/>
    <n v="100000"/>
    <s v="1 NO ETIQUETADO"/>
    <s v="11 RECURSOS FISCALES"/>
    <s v="1101 RECURSOS MUNICIPALES"/>
    <s v="19 Ejercicio 2019"/>
    <s v="13 TODO EL TERRITORIO"/>
  </r>
  <r>
    <s v="080222222112130614E125125343911122424224201111110119133"/>
    <s v="0802"/>
    <s v="2"/>
    <s v="22"/>
    <s v="221"/>
    <s v="1"/>
    <s v="2"/>
    <s v="13"/>
    <s v="06"/>
    <x v="1"/>
    <s v="E"/>
    <s v="125"/>
    <s v="125343"/>
    <s v="91"/>
    <s v="1"/>
    <s v="2"/>
    <s v="24"/>
    <s v="242"/>
    <s v="242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43 EVENTO DIA DEL JARDINERO"/>
    <s v="2000 MATERIALES Y SUMINISTROS"/>
    <s v="2400 MATERIALES Y ARTICULOS DE CONSTRUCCION Y DE REPARACION"/>
    <s v="242 CEMENTO Y PRODUCTOS DE CONCRETO"/>
    <s v="24201 CEMENTO Y PRODUCTOS DE CONCRETO"/>
    <n v="30000"/>
    <s v="1 NO ETIQUETADO"/>
    <s v="11 RECURSOS FISCALES"/>
    <s v="1101 RECURSOS MUNICIPALES"/>
    <s v="19 Ejercicio 2019"/>
    <s v="13 TODO EL TERRITORIO"/>
  </r>
  <r>
    <s v="080422222112130614E060060338911122424224201111110119133"/>
    <s v="0804"/>
    <s v="2"/>
    <s v="22"/>
    <s v="221"/>
    <s v="1"/>
    <s v="2"/>
    <s v="13"/>
    <s v="06"/>
    <x v="1"/>
    <s v="E"/>
    <s v="060"/>
    <s v="060338"/>
    <s v="91"/>
    <s v="1"/>
    <s v="2"/>
    <s v="24"/>
    <s v="242"/>
    <s v="242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55"/>
    <s v="060338 VISTO BUENO DEL PROYECTO DE ARBOLADO"/>
    <s v="2000 MATERIALES Y SUMINISTROS"/>
    <s v="2400 MATERIALES Y ARTICULOS DE CONSTRUCCION Y DE REPARACION"/>
    <s v="242 CEMENTO Y PRODUCTOS DE CONCRETO"/>
    <s v="24201 CEMENTO Y PRODUCTOS DE CONCRETO"/>
    <n v="30000"/>
    <s v="1 NO ETIQUETADO"/>
    <s v="11 RECURSOS FISCALES"/>
    <s v="1101 RECURSOS MUNICIPALES"/>
    <s v="19 Ejercicio 2019"/>
    <s v="13 TODO EL TERRITORIO"/>
  </r>
  <r>
    <s v="080522222112130614E125125320911122424224201111110119133"/>
    <s v="0805"/>
    <s v="2"/>
    <s v="22"/>
    <s v="221"/>
    <s v="1"/>
    <s v="2"/>
    <s v="13"/>
    <s v="06"/>
    <x v="1"/>
    <s v="E"/>
    <s v="125"/>
    <s v="125320"/>
    <s v="91"/>
    <s v="1"/>
    <s v="2"/>
    <s v="24"/>
    <s v="242"/>
    <s v="242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20 MANTENIMIENTO DE MERCADOS MUNICIPALES"/>
    <s v="2000 MATERIALES Y SUMINISTROS"/>
    <s v="2400 MATERIALES Y ARTICULOS DE CONSTRUCCION Y DE REPARACION"/>
    <s v="242 CEMENTO Y PRODUCTOS DE CONCRETO"/>
    <s v="24201 CEMENTO Y PRODUCTOS DE CONCRETO"/>
    <n v="500000"/>
    <s v="1 NO ETIQUETADO"/>
    <s v="11 RECURSOS FISCALES"/>
    <s v="1101 RECURSOS MUNICIPALES"/>
    <s v="19 Ejercicio 2019"/>
    <s v="13 TODO EL TERRITORIO"/>
  </r>
  <r>
    <s v="080722121412130615E105105403911122424224201111110119133"/>
    <s v="0807"/>
    <s v="2"/>
    <s v="21"/>
    <s v="214"/>
    <s v="1"/>
    <s v="2"/>
    <s v="13"/>
    <s v="06"/>
    <x v="13"/>
    <s v="E"/>
    <s v="105"/>
    <s v="105403"/>
    <s v="91"/>
    <s v="1"/>
    <s v="2"/>
    <s v="24"/>
    <s v="242"/>
    <s v="242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48"/>
    <s v="105403 SACRIFICIO DE BOVINOS"/>
    <s v="2000 MATERIALES Y SUMINISTROS"/>
    <s v="2400 MATERIALES Y ARTICULOS DE CONSTRUCCION Y DE REPARACION"/>
    <s v="242 CEMENTO Y PRODUCTOS DE CONCRETO"/>
    <s v="24201 CEMENTO Y PRODUCTOS DE CONCRETO"/>
    <n v="60000"/>
    <s v="1 NO ETIQUETADO"/>
    <s v="11 RECURSOS FISCALES"/>
    <s v="1101 RECURSOS MUNICIPALES"/>
    <s v="19 Ejercicio 2019"/>
    <s v="13 TODO EL TERRITORIO"/>
  </r>
  <r>
    <s v="080822222112130417E079079408911122424224201111110119133"/>
    <s v="0808"/>
    <s v="2"/>
    <s v="22"/>
    <s v="221"/>
    <s v="1"/>
    <s v="2"/>
    <s v="13"/>
    <s v="04"/>
    <x v="14"/>
    <s v="E"/>
    <s v="079"/>
    <s v="079408"/>
    <s v="91"/>
    <s v="1"/>
    <s v="2"/>
    <s v="24"/>
    <s v="242"/>
    <s v="242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49"/>
    <s v="079408 MANTENIMIENTO Y LIMPIEZA DE LAS INSTALACIONES EN PLANTAS DE TRATAMIENTO."/>
    <s v="2000 MATERIALES Y SUMINISTROS"/>
    <s v="2400 MATERIALES Y ARTICULOS DE CONSTRUCCION Y DE REPARACION"/>
    <s v="242 CEMENTO Y PRODUCTOS DE CONCRETO"/>
    <s v="24201 CEMENTO Y PRODUCTOS DE CONCRETO"/>
    <n v="50000"/>
    <s v="1 NO ETIQUETADO"/>
    <s v="11 RECURSOS FISCALES"/>
    <s v="1101 RECURSOS MUNICIPALES"/>
    <s v="19 Ejercicio 2019"/>
    <s v="13 TODO EL TERRITORIO"/>
  </r>
  <r>
    <s v="090111313446172020O021021473121122424224201111110119133"/>
    <s v="0901"/>
    <s v="1"/>
    <s v="13"/>
    <s v="134"/>
    <s v="4"/>
    <s v="6"/>
    <s v="17"/>
    <s v="20"/>
    <x v="0"/>
    <s v="O"/>
    <s v="021"/>
    <s v="021473"/>
    <s v="12"/>
    <s v="1"/>
    <s v="2"/>
    <s v="24"/>
    <s v="242"/>
    <s v="24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73 SUPERVISION Y REGISTRO DE LA NOMINA ADMINISTRATIVA"/>
    <s v="2000 MATERIALES Y SUMINISTROS"/>
    <s v="2400 MATERIALES Y ARTICULOS DE CONSTRUCCION Y DE REPARACION"/>
    <s v="242 CEMENTO Y PRODUCTOS DE CONCRETO"/>
    <s v="24201 CEMENTO Y PRODUCTOS DE CONCRETO"/>
    <n v="45000"/>
    <s v="1 NO ETIQUETADO"/>
    <s v="11 RECURSOS FISCALES"/>
    <s v="1101 RECURSOS MUNICIPALES"/>
    <s v="19 Ejercicio 2019"/>
    <s v="13 TODO EL TERRITORIO"/>
  </r>
  <r>
    <s v="100322626823101723P030030935911122424224201111110119133"/>
    <s v="1003"/>
    <s v="2"/>
    <s v="26"/>
    <s v="268"/>
    <s v="2"/>
    <s v="3"/>
    <s v="10"/>
    <s v="17"/>
    <x v="16"/>
    <s v="P"/>
    <s v="030"/>
    <s v="030935"/>
    <s v="91"/>
    <s v="1"/>
    <s v="2"/>
    <s v="24"/>
    <s v="242"/>
    <s v="242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1"/>
    <s v="030935 MUJERES BENEFICIADAS CON HERRAMIENTAS PARA EL DESARROLLO DE PROYECTOS PRODUCTIVOS"/>
    <s v="2000 MATERIALES Y SUMINISTROS"/>
    <s v="2400 MATERIALES Y ARTICULOS DE CONSTRUCCION Y DE REPARACION"/>
    <s v="242 CEMENTO Y PRODUCTOS DE CONCRETO"/>
    <s v="24201 CEMENTO Y PRODUCTOS DE CONCRETO"/>
    <n v="200000"/>
    <s v="1 NO ETIQUETADO"/>
    <s v="11 RECURSOS FISCALES"/>
    <s v="1101 RECURSOS MUNICIPALES"/>
    <s v="19 Ejercicio 2019"/>
    <s v="13 TODO EL TERRITORIO"/>
  </r>
  <r>
    <s v="130322424215140134E018018912911122424224201111110119133"/>
    <s v="1303"/>
    <s v="2"/>
    <s v="24"/>
    <s v="242"/>
    <s v="1"/>
    <s v="5"/>
    <s v="14"/>
    <s v="01"/>
    <x v="25"/>
    <s v="E"/>
    <s v="018"/>
    <s v="018912"/>
    <s v="91"/>
    <s v="1"/>
    <s v="2"/>
    <s v="24"/>
    <s v="242"/>
    <s v="24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912 FORMACION EN TALLERES ARTISTICO CULTURALES"/>
    <s v="2000 MATERIALES Y SUMINISTROS"/>
    <s v="2400 MATERIALES Y ARTICULOS DE CONSTRUCCION Y DE REPARACION"/>
    <s v="242 CEMENTO Y PRODUCTOS DE CONCRETO"/>
    <s v="24201 CEMENTO Y PRODUCTOS DE CONCRETO"/>
    <n v="38600"/>
    <s v="1 NO ETIQUETADO"/>
    <s v="11 RECURSOS FISCALES"/>
    <s v="1101 RECURSOS MUNICIPALES"/>
    <s v="19 Ejercicio 2019"/>
    <s v="13 TODO EL TERRITORIO"/>
  </r>
  <r>
    <s v="030311717145160304E127127976911122424324301111110119133"/>
    <s v="0303"/>
    <s v="1"/>
    <s v="17"/>
    <s v="171"/>
    <s v="4"/>
    <s v="5"/>
    <s v="16"/>
    <s v="03"/>
    <x v="6"/>
    <s v="E"/>
    <s v="127"/>
    <s v="127976"/>
    <s v="91"/>
    <s v="1"/>
    <s v="2"/>
    <s v="24"/>
    <s v="243"/>
    <s v="243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400 MATERIALES Y ARTICULOS DE CONSTRUCCION Y DE REPARACION"/>
    <s v="243 CAL, YESO Y PRODUCTOS DE YESO"/>
    <s v="24301 CAL, YESO Y PRODUCTOS DE YESO"/>
    <n v="5000"/>
    <s v="1 NO ETIQUETADO"/>
    <s v="11 RECURSOS FISCALES"/>
    <s v="1101 RECURSOS MUNICIPALES"/>
    <s v="19 Ejercicio 2019"/>
    <s v="13 TODO EL TERRITORIO"/>
  </r>
  <r>
    <s v="050211717246172009N134134890911122727327301111110119133"/>
    <s v="0502"/>
    <s v="1"/>
    <s v="17"/>
    <s v="172"/>
    <s v="4"/>
    <s v="6"/>
    <s v="17"/>
    <s v="20"/>
    <x v="10"/>
    <s v="N"/>
    <s v="134"/>
    <s v="134890"/>
    <s v="91"/>
    <s v="1"/>
    <s v="2"/>
    <s v="27"/>
    <s v="273"/>
    <s v="273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2"/>
    <s v="134890 DICTAMINACION "/>
    <s v="2000 MATERIALES Y SUMINISTROS"/>
    <s v="2700 VESTUARIO, BLANCOS, PRENDAS DE PROTECCION Y ARTICULOS DEPORTIVOS"/>
    <s v="273 ARTICULOS DEPORTIVOS"/>
    <s v="27301 ARTICULOS DEPORTIVOS"/>
    <n v="31844.640000000003"/>
    <s v="1 NO ETIQUETADO"/>
    <s v="11 RECURSOS FISCALES"/>
    <s v="1101 RECURSOS MUNICIPALES"/>
    <s v="19 Ejercicio 2019"/>
    <s v="13 TODO EL TERRITORIO"/>
  </r>
  <r>
    <s v="080122222112130614E088088354911122424324301111110119133"/>
    <s v="0801"/>
    <s v="2"/>
    <s v="22"/>
    <s v="221"/>
    <s v="1"/>
    <s v="2"/>
    <s v="13"/>
    <s v="06"/>
    <x v="1"/>
    <s v="E"/>
    <s v="088"/>
    <s v="088354"/>
    <s v="91"/>
    <s v="1"/>
    <s v="2"/>
    <s v="24"/>
    <s v="243"/>
    <s v="243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54 SUPLENCIA DE COMERCIANTES EN TIANGUIS"/>
    <s v="2000 MATERIALES Y SUMINISTROS"/>
    <s v="2400 MATERIALES Y ARTICULOS DE CONSTRUCCION Y DE REPARACION"/>
    <s v="243 CAL, YESO Y PRODUCTOS DE YESO"/>
    <s v="24301 CAL, YESO Y PRODUCTOS DE YESO"/>
    <n v="15000"/>
    <s v="1 NO ETIQUETADO"/>
    <s v="11 RECURSOS FISCALES"/>
    <s v="1101 RECURSOS MUNICIPALES"/>
    <s v="19 Ejercicio 2019"/>
    <s v="13 TODO EL TERRITORIO"/>
  </r>
  <r>
    <s v="080322222112130614E125125336911122424324301111110119133"/>
    <s v="0803"/>
    <s v="2"/>
    <s v="22"/>
    <s v="221"/>
    <s v="1"/>
    <s v="2"/>
    <s v="13"/>
    <s v="06"/>
    <x v="1"/>
    <s v="E"/>
    <s v="125"/>
    <s v="125336"/>
    <s v="91"/>
    <s v="1"/>
    <s v="2"/>
    <s v="24"/>
    <s v="243"/>
    <s v="243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36 MANTENIMIENTO DE AREAS VERDES URBANAS DE PROPIEDAD MUNICIPAL"/>
    <s v="2000 MATERIALES Y SUMINISTROS"/>
    <s v="2400 MATERIALES Y ARTICULOS DE CONSTRUCCION Y DE REPARACION"/>
    <s v="243 CAL, YESO Y PRODUCTOS DE YESO"/>
    <s v="24301 CAL, YESO Y PRODUCTOS DE YESO"/>
    <n v="500"/>
    <s v="1 NO ETIQUETADO"/>
    <s v="11 RECURSOS FISCALES"/>
    <s v="1101 RECURSOS MUNICIPALES"/>
    <s v="19 Ejercicio 2019"/>
    <s v="13 TODO EL TERRITORIO"/>
  </r>
  <r>
    <s v="080422222112130614E060060328911122424324301111110119133"/>
    <s v="0804"/>
    <s v="2"/>
    <s v="22"/>
    <s v="221"/>
    <s v="1"/>
    <s v="2"/>
    <s v="13"/>
    <s v="06"/>
    <x v="1"/>
    <s v="E"/>
    <s v="060"/>
    <s v="060328"/>
    <s v="91"/>
    <s v="1"/>
    <s v="2"/>
    <s v="24"/>
    <s v="243"/>
    <s v="243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55"/>
    <s v="060328 RETIRO DE PROPAGANDA EN MOBILIARIO URBANO"/>
    <s v="2000 MATERIALES Y SUMINISTROS"/>
    <s v="2400 MATERIALES Y ARTICULOS DE CONSTRUCCION Y DE REPARACION"/>
    <s v="243 CAL, YESO Y PRODUCTOS DE YESO"/>
    <s v="24301 CAL, YESO Y PRODUCTOS DE YESO"/>
    <n v="50000"/>
    <s v="1 NO ETIQUETADO"/>
    <s v="11 RECURSOS FISCALES"/>
    <s v="1101 RECURSOS MUNICIPALES"/>
    <s v="19 Ejercicio 2019"/>
    <s v="13 TODO EL TERRITORIO"/>
  </r>
  <r>
    <s v="081022222112130614E009009358911122424324301111110119133"/>
    <s v="0810"/>
    <s v="2"/>
    <s v="22"/>
    <s v="221"/>
    <s v="1"/>
    <s v="2"/>
    <s v="13"/>
    <s v="06"/>
    <x v="1"/>
    <s v="E"/>
    <s v="009"/>
    <s v="009358"/>
    <s v="91"/>
    <s v="1"/>
    <s v="2"/>
    <s v="24"/>
    <s v="243"/>
    <s v="243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358 DISTRIBUCION DE AGUA POTABLE EN CAMION TIPO CISTERNA."/>
    <s v="2000 MATERIALES Y SUMINISTROS"/>
    <s v="2400 MATERIALES Y ARTICULOS DE CONSTRUCCION Y DE REPARACION"/>
    <s v="243 CAL, YESO Y PRODUCTOS DE YESO"/>
    <s v="24301 CAL, YESO Y PRODUCTOS DE YESO"/>
    <n v="7000"/>
    <s v="1 NO ETIQUETADO"/>
    <s v="11 RECURSOS FISCALES"/>
    <s v="1101 RECURSOS MUNICIPALES"/>
    <s v="19 Ejercicio 2019"/>
    <s v="13 TODO EL TERRITORIO"/>
  </r>
  <r>
    <s v="080822222112130417E079079417911122424324301111110119133"/>
    <s v="0808"/>
    <s v="2"/>
    <s v="22"/>
    <s v="221"/>
    <s v="1"/>
    <s v="2"/>
    <s v="13"/>
    <s v="04"/>
    <x v="14"/>
    <s v="E"/>
    <s v="079"/>
    <s v="079417"/>
    <s v="91"/>
    <s v="1"/>
    <s v="2"/>
    <s v="24"/>
    <s v="243"/>
    <s v="243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49"/>
    <s v="079417 MANTENIMIENTO PREVENTIVO DE ARBOLADO"/>
    <s v="2000 MATERIALES Y SUMINISTROS"/>
    <s v="2400 MATERIALES Y ARTICULOS DE CONSTRUCCION Y DE REPARACION"/>
    <s v="243 CAL, YESO Y PRODUCTOS DE YESO"/>
    <s v="24301 CAL, YESO Y PRODUCTOS DE YESO"/>
    <n v="20000"/>
    <s v="1 NO ETIQUETADO"/>
    <s v="11 RECURSOS FISCALES"/>
    <s v="1101 RECURSOS MUNICIPALES"/>
    <s v="19 Ejercicio 2019"/>
    <s v="13 TODO EL TERRITORIO"/>
  </r>
  <r>
    <s v="090111313446172020O021021475121122424324301111110119133"/>
    <s v="0901"/>
    <s v="1"/>
    <s v="13"/>
    <s v="134"/>
    <s v="4"/>
    <s v="6"/>
    <s v="17"/>
    <s v="20"/>
    <x v="0"/>
    <s v="O"/>
    <s v="021"/>
    <s v="021475"/>
    <s v="12"/>
    <s v="1"/>
    <s v="2"/>
    <s v="24"/>
    <s v="243"/>
    <s v="243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75 SERVICIO SOCIAL Y PRACTICAS PROFESIONALES"/>
    <s v="2000 MATERIALES Y SUMINISTROS"/>
    <s v="2400 MATERIALES Y ARTICULOS DE CONSTRUCCION Y DE REPARACION"/>
    <s v="243 CAL, YESO Y PRODUCTOS DE YESO"/>
    <s v="24301 CAL, YESO Y PRODUCTOS DE YESO"/>
    <n v="162000"/>
    <s v="1 NO ETIQUETADO"/>
    <s v="11 RECURSOS FISCALES"/>
    <s v="1101 RECURSOS MUNICIPALES"/>
    <s v="19 Ejercicio 2019"/>
    <s v="13 TODO EL TERRITORIO"/>
  </r>
  <r>
    <s v="100322626823101723P030030947911122424324301111110119133"/>
    <s v="1003"/>
    <s v="2"/>
    <s v="26"/>
    <s v="268"/>
    <s v="2"/>
    <s v="3"/>
    <s v="10"/>
    <s v="17"/>
    <x v="16"/>
    <s v="P"/>
    <s v="030"/>
    <s v="030947"/>
    <s v="91"/>
    <s v="1"/>
    <s v="2"/>
    <s v="24"/>
    <s v="243"/>
    <s v="243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1"/>
    <s v="030947 PINTEMOS ZAPOPAN (ESPACIOS REHABILITADOS POR MEDIO DE ARTE URBANO)"/>
    <s v="2000 MATERIALES Y SUMINISTROS"/>
    <s v="2400 MATERIALES Y ARTICULOS DE CONSTRUCCION Y DE REPARACION"/>
    <s v="243 CAL, YESO Y PRODUCTOS DE YESO"/>
    <s v="24301 CAL, YESO Y PRODUCTOS DE YESO"/>
    <n v="10000"/>
    <s v="1 NO ETIQUETADO"/>
    <s v="11 RECURSOS FISCALES"/>
    <s v="1101 RECURSOS MUNICIPALES"/>
    <s v="19 Ejercicio 2019"/>
    <s v="13 TODO EL TERRITORIO"/>
  </r>
  <r>
    <s v="131322424215140134E120120940911122424324301111110119133"/>
    <s v="1313"/>
    <s v="2"/>
    <s v="24"/>
    <s v="242"/>
    <s v="1"/>
    <s v="5"/>
    <s v="14"/>
    <s v="01"/>
    <x v="25"/>
    <s v="E"/>
    <s v="120"/>
    <s v="120940"/>
    <s v="91"/>
    <s v="1"/>
    <s v="2"/>
    <s v="24"/>
    <s v="243"/>
    <s v="243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3"/>
    <s v="120940 OPERATIVO ROMERIA 2017"/>
    <s v="2000 MATERIALES Y SUMINISTROS"/>
    <s v="2400 MATERIALES Y ARTICULOS DE CONSTRUCCION Y DE REPARACION"/>
    <s v="243 CAL, YESO Y PRODUCTOS DE YESO"/>
    <s v="24301 CAL, YESO Y PRODUCTOS DE YESO"/>
    <n v="7000"/>
    <s v="1 NO ETIQUETADO"/>
    <s v="11 RECURSOS FISCALES"/>
    <s v="1101 RECURSOS MUNICIPALES"/>
    <s v="19 Ejercicio 2019"/>
    <s v="13 TODO EL TERRITORIO"/>
  </r>
  <r>
    <s v="030311717145160304E127127976911122424424401111110119133"/>
    <s v="0303"/>
    <s v="1"/>
    <s v="17"/>
    <s v="171"/>
    <s v="4"/>
    <s v="5"/>
    <s v="16"/>
    <s v="03"/>
    <x v="6"/>
    <s v="E"/>
    <s v="127"/>
    <s v="127976"/>
    <s v="91"/>
    <s v="1"/>
    <s v="2"/>
    <s v="24"/>
    <s v="244"/>
    <s v="244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400 MATERIALES Y ARTICULOS DE CONSTRUCCION Y DE REPARACION"/>
    <s v="244 MADERA Y PRODUCTOS DE MADERA"/>
    <s v="24401 MADERA Y PRODUCTOS DE MADERA"/>
    <n v="3000"/>
    <s v="1 NO ETIQUETADO"/>
    <s v="11 RECURSOS FISCALES"/>
    <s v="1101 RECURSOS MUNICIPALES"/>
    <s v="19 Ejercicio 2019"/>
    <s v="13 TODO EL TERRITORIO"/>
  </r>
  <r>
    <s v="050211717246172009N134134890911122727427401111110119133"/>
    <s v="0502"/>
    <s v="1"/>
    <s v="17"/>
    <s v="172"/>
    <s v="4"/>
    <s v="6"/>
    <s v="17"/>
    <s v="20"/>
    <x v="10"/>
    <s v="N"/>
    <s v="134"/>
    <s v="134890"/>
    <s v="91"/>
    <s v="1"/>
    <s v="2"/>
    <s v="27"/>
    <s v="274"/>
    <s v="274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2"/>
    <s v="134890 DICTAMINACION "/>
    <s v="2000 MATERIALES Y SUMINISTROS"/>
    <s v="2700 VESTUARIO, BLANCOS, PRENDAS DE PROTECCION Y ARTICULOS DEPORTIVOS"/>
    <s v="274 PRODUCTOS TEXTILES"/>
    <s v="27401 PRODUCTOS TEXTILES"/>
    <n v="8000"/>
    <s v="1 NO ETIQUETADO"/>
    <s v="11 RECURSOS FISCALES"/>
    <s v="1101 RECURSOS MUNICIPALES"/>
    <s v="19 Ejercicio 2019"/>
    <s v="13 TODO EL TERRITORIO"/>
  </r>
  <r>
    <s v="080522222112130614E125125357911122424424401111110119133"/>
    <s v="0805"/>
    <s v="2"/>
    <s v="22"/>
    <s v="221"/>
    <s v="1"/>
    <s v="2"/>
    <s v="13"/>
    <s v="06"/>
    <x v="1"/>
    <s v="E"/>
    <s v="125"/>
    <s v="125357"/>
    <s v="91"/>
    <s v="1"/>
    <s v="2"/>
    <s v="24"/>
    <s v="244"/>
    <s v="244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57 FESTEJO DEL DIA DEL NIÑO"/>
    <s v="2000 MATERIALES Y SUMINISTROS"/>
    <s v="2400 MATERIALES Y ARTICULOS DE CONSTRUCCION Y DE REPARACION"/>
    <s v="244 MADERA Y PRODUCTOS DE MADERA"/>
    <s v="24401 MADERA Y PRODUCTOS DE MADERA"/>
    <n v="35000"/>
    <s v="1 NO ETIQUETADO"/>
    <s v="11 RECURSOS FISCALES"/>
    <s v="1101 RECURSOS MUNICIPALES"/>
    <s v="19 Ejercicio 2019"/>
    <s v="13 TODO EL TERRITORIO"/>
  </r>
  <r>
    <s v="080722121412130615E105105404911122424424401111110119133"/>
    <s v="0807"/>
    <s v="2"/>
    <s v="21"/>
    <s v="214"/>
    <s v="1"/>
    <s v="2"/>
    <s v="13"/>
    <s v="06"/>
    <x v="13"/>
    <s v="E"/>
    <s v="105"/>
    <s v="105404"/>
    <s v="91"/>
    <s v="1"/>
    <s v="2"/>
    <s v="24"/>
    <s v="244"/>
    <s v="244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48"/>
    <s v="105404 SERVICIO DE SACRIFICIO DE PORCINOS TIPO OBRADOR DEL RASTRO DE ATEMAJAC"/>
    <s v="2000 MATERIALES Y SUMINISTROS"/>
    <s v="2400 MATERIALES Y ARTICULOS DE CONSTRUCCION Y DE REPARACION"/>
    <s v="244 MADERA Y PRODUCTOS DE MADERA"/>
    <s v="24401 MADERA Y PRODUCTOS DE MADERA"/>
    <n v="20000"/>
    <s v="1 NO ETIQUETADO"/>
    <s v="11 RECURSOS FISCALES"/>
    <s v="1101 RECURSOS MUNICIPALES"/>
    <s v="19 Ejercicio 2019"/>
    <s v="13 TODO EL TERRITORIO"/>
  </r>
  <r>
    <s v="090111313446172020O021021484121122424424401111110119133"/>
    <s v="0901"/>
    <s v="1"/>
    <s v="13"/>
    <s v="134"/>
    <s v="4"/>
    <s v="6"/>
    <s v="17"/>
    <s v="20"/>
    <x v="0"/>
    <s v="O"/>
    <s v="021"/>
    <s v="021484"/>
    <s v="12"/>
    <s v="1"/>
    <s v="2"/>
    <s v="24"/>
    <s v="244"/>
    <s v="244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84 ELABORACION DE NOMBRAMIENTOS"/>
    <s v="2000 MATERIALES Y SUMINISTROS"/>
    <s v="2400 MATERIALES Y ARTICULOS DE CONSTRUCCION Y DE REPARACION"/>
    <s v="244 MADERA Y PRODUCTOS DE MADERA"/>
    <s v="24401 MADERA Y PRODUCTOS DE MADERA"/>
    <n v="5400"/>
    <s v="1 NO ETIQUETADO"/>
    <s v="11 RECURSOS FISCALES"/>
    <s v="1101 RECURSOS MUNICIPALES"/>
    <s v="19 Ejercicio 2019"/>
    <s v="13 TODO EL TERRITORIO"/>
  </r>
  <r>
    <s v="121222222122081331E078078697911122424424401111110119133"/>
    <s v="1212"/>
    <s v="2"/>
    <s v="22"/>
    <s v="221"/>
    <s v="2"/>
    <s v="2"/>
    <s v="08"/>
    <s v="13"/>
    <x v="22"/>
    <s v="E"/>
    <s v="078"/>
    <s v="078697"/>
    <s v="91"/>
    <s v="1"/>
    <s v="2"/>
    <s v="24"/>
    <s v="244"/>
    <s v="244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697 PRORROGA DE LICENCIA O PERMISO VENCIDO"/>
    <s v="2000 MATERIALES Y SUMINISTROS"/>
    <s v="2400 MATERIALES Y ARTICULOS DE CONSTRUCCION Y DE REPARACION"/>
    <s v="244 MADERA Y PRODUCTOS DE MADERA"/>
    <s v="24401 MADERA Y PRODUCTOS DE MADERA"/>
    <n v="12800"/>
    <s v="1 NO ETIQUETADO"/>
    <s v="11 RECURSOS FISCALES"/>
    <s v="1101 RECURSOS MUNICIPALES"/>
    <s v="19 Ejercicio 2019"/>
    <s v="13 TODO EL TERRITORIO"/>
  </r>
  <r>
    <s v="030311717145160304E127127976911122424524501111110119133"/>
    <s v="0303"/>
    <s v="1"/>
    <s v="17"/>
    <s v="171"/>
    <s v="4"/>
    <s v="5"/>
    <s v="16"/>
    <s v="03"/>
    <x v="6"/>
    <s v="E"/>
    <s v="127"/>
    <s v="127976"/>
    <s v="91"/>
    <s v="1"/>
    <s v="2"/>
    <s v="24"/>
    <s v="245"/>
    <s v="245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400 MATERIALES Y ARTICULOS DE CONSTRUCCION Y DE REPARACION"/>
    <s v="245 VIDRIO Y PRODUCTOS DE VIDRIO"/>
    <s v="24501 VIDRIO Y PRODUCTOS DE VIDRIO"/>
    <n v="4000"/>
    <s v="1 NO ETIQUETADO"/>
    <s v="11 RECURSOS FISCALES"/>
    <s v="1101 RECURSOS MUNICIPALES"/>
    <s v="19 Ejercicio 2019"/>
    <s v="13 TODO EL TERRITORIO"/>
  </r>
  <r>
    <s v="050211717246172009N134134890911122727527501111110119133"/>
    <s v="0502"/>
    <s v="1"/>
    <s v="17"/>
    <s v="172"/>
    <s v="4"/>
    <s v="6"/>
    <s v="17"/>
    <s v="20"/>
    <x v="10"/>
    <s v="N"/>
    <s v="134"/>
    <s v="134890"/>
    <s v="91"/>
    <s v="1"/>
    <s v="2"/>
    <s v="27"/>
    <s v="275"/>
    <s v="275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2"/>
    <s v="134890 DICTAMINACION "/>
    <s v="2000 MATERIALES Y SUMINISTROS"/>
    <s v="2700 VESTUARIO, BLANCOS, PRENDAS DE PROTECCION Y ARTICULOS DEPORTIVOS"/>
    <s v="275 BLANCOS Y OTROS PRODUCTOS TEXTILES, EXCEPTO PRENDAS DE VESTIR"/>
    <s v="27501 BLANCOS Y OTROS PRODUCTOS TEXTILES, EXCEPTO PRENDAS DE VESTIR"/>
    <n v="17554.768"/>
    <s v="1 NO ETIQUETADO"/>
    <s v="11 RECURSOS FISCALES"/>
    <s v="1101 RECURSOS MUNICIPALES"/>
    <s v="19 Ejercicio 2019"/>
    <s v="13 TODO EL TERRITORIO"/>
  </r>
  <r>
    <s v="081122222112130614E125125343911122424524501111110119133"/>
    <s v="0811"/>
    <s v="2"/>
    <s v="22"/>
    <s v="221"/>
    <s v="1"/>
    <s v="2"/>
    <s v="13"/>
    <s v="06"/>
    <x v="1"/>
    <s v="E"/>
    <s v="125"/>
    <s v="125343"/>
    <s v="91"/>
    <s v="1"/>
    <s v="2"/>
    <s v="24"/>
    <s v="245"/>
    <s v="245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43 EVENTO DIA DEL JARDINERO"/>
    <s v="2000 MATERIALES Y SUMINISTROS"/>
    <s v="2400 MATERIALES Y ARTICULOS DE CONSTRUCCION Y DE REPARACION"/>
    <s v="245 VIDRIO Y PRODUCTOS DE VIDRIO"/>
    <s v="24501 VIDRIO Y PRODUCTOS DE VIDRIO"/>
    <n v="1218000"/>
    <s v="1 NO ETIQUETADO"/>
    <s v="11 RECURSOS FISCALES"/>
    <s v="1101 RECURSOS MUNICIPALES"/>
    <s v="19 Ejercicio 2019"/>
    <s v="13 TODO EL TERRITORIO"/>
  </r>
  <r>
    <s v="080822222112130417E014014315911122424524501111110119133"/>
    <s v="0808"/>
    <s v="2"/>
    <s v="22"/>
    <s v="221"/>
    <s v="1"/>
    <s v="2"/>
    <s v="13"/>
    <s v="04"/>
    <x v="14"/>
    <s v="E"/>
    <s v="014"/>
    <s v="014315"/>
    <s v="91"/>
    <s v="1"/>
    <s v="2"/>
    <s v="24"/>
    <s v="245"/>
    <s v="245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18"/>
    <s v="014315 PAGO DEL SERVICIO DE ALUMBRADO PUBLICO"/>
    <s v="2000 MATERIALES Y SUMINISTROS"/>
    <s v="2400 MATERIALES Y ARTICULOS DE CONSTRUCCION Y DE REPARACION"/>
    <s v="245 VIDRIO Y PRODUCTOS DE VIDRIO"/>
    <s v="24501 VIDRIO Y PRODUCTOS DE VIDRIO"/>
    <n v="10000"/>
    <s v="1 NO ETIQUETADO"/>
    <s v="11 RECURSOS FISCALES"/>
    <s v="1101 RECURSOS MUNICIPALES"/>
    <s v="19 Ejercicio 2019"/>
    <s v="13 TODO EL TERRITORIO"/>
  </r>
  <r>
    <s v="090111313446172020O021021488121122424524501111110119133"/>
    <s v="0901"/>
    <s v="1"/>
    <s v="13"/>
    <s v="134"/>
    <s v="4"/>
    <s v="6"/>
    <s v="17"/>
    <s v="20"/>
    <x v="0"/>
    <s v="O"/>
    <s v="021"/>
    <s v="021488"/>
    <s v="12"/>
    <s v="1"/>
    <s v="2"/>
    <s v="24"/>
    <s v="245"/>
    <s v="24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88 CONTROL DE LA ESTRUCTURA DE PERSONAL"/>
    <s v="2000 MATERIALES Y SUMINISTROS"/>
    <s v="2400 MATERIALES Y ARTICULOS DE CONSTRUCCION Y DE REPARACION"/>
    <s v="245 VIDRIO Y PRODUCTOS DE VIDRIO"/>
    <s v="24501 VIDRIO Y PRODUCTOS DE VIDRIO"/>
    <n v="15000"/>
    <s v="1 NO ETIQUETADO"/>
    <s v="11 RECURSOS FISCALES"/>
    <s v="1101 RECURSOS MUNICIPALES"/>
    <s v="19 Ejercicio 2019"/>
    <s v="13 TODO EL TERRITORIO"/>
  </r>
  <r>
    <s v="130322424215140134E018018974911122424524501111110119133"/>
    <s v="1303"/>
    <s v="2"/>
    <s v="24"/>
    <s v="242"/>
    <s v="1"/>
    <s v="5"/>
    <s v="14"/>
    <s v="01"/>
    <x v="25"/>
    <s v="E"/>
    <s v="018"/>
    <s v="018974"/>
    <s v="91"/>
    <s v="1"/>
    <s v="2"/>
    <s v="24"/>
    <s v="245"/>
    <s v="245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974 SERVICIO DE BIBLIOTECAS Y SALAS DE LECTURA "/>
    <s v="2000 MATERIALES Y SUMINISTROS"/>
    <s v="2400 MATERIALES Y ARTICULOS DE CONSTRUCCION Y DE REPARACION"/>
    <s v="245 VIDRIO Y PRODUCTOS DE VIDRIO"/>
    <s v="24501 VIDRIO Y PRODUCTOS DE VIDRIO"/>
    <n v="38610"/>
    <s v="1 NO ETIQUETADO"/>
    <s v="11 RECURSOS FISCALES"/>
    <s v="1101 RECURSOS MUNICIPALES"/>
    <s v="19 Ejercicio 2019"/>
    <s v="13 TODO EL TERRITORIO"/>
  </r>
  <r>
    <s v="010111313146172001P121121823911122424624601111110119133"/>
    <s v="0101"/>
    <s v="1"/>
    <s v="13"/>
    <s v="131"/>
    <s v="4"/>
    <s v="6"/>
    <s v="17"/>
    <s v="20"/>
    <x v="3"/>
    <s v="P"/>
    <s v="121"/>
    <s v="121823"/>
    <s v="91"/>
    <s v="1"/>
    <s v="2"/>
    <s v="24"/>
    <s v="246"/>
    <s v="246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s v="1 GASTO CORRIENTE"/>
    <s v="01 GESTIÓN GUBERNAMENTAL"/>
    <x v="59"/>
    <s v="121823 REGALOS A TITULO INSTITUCIONAL 2018"/>
    <s v="2000 MATERIALES Y SUMINISTROS"/>
    <s v="2400 MATERIALES Y ARTICULOS DE CONSTRUCCION Y DE REPARACION"/>
    <s v="246 MATERIAL ELECTRICO Y ELECTRONICO"/>
    <s v="24601 MATERIAL ELECTRICO Y ELECTRONICO"/>
    <n v="1500"/>
    <s v="1 NO ETIQUETADO"/>
    <s v="11 RECURSOS FISCALES"/>
    <s v="1101 RECURSOS MUNICIPALES"/>
    <s v="19 Ejercicio 2019"/>
    <s v="13 TODO EL TERRITORIO"/>
  </r>
  <r>
    <s v="020311313246172002O016016015971122424624601111110119133"/>
    <s v="0203"/>
    <s v="1"/>
    <s v="13"/>
    <s v="132"/>
    <s v="4"/>
    <s v="6"/>
    <s v="17"/>
    <s v="20"/>
    <x v="5"/>
    <s v="O"/>
    <s v="016"/>
    <s v="016015"/>
    <s v="97"/>
    <s v="1"/>
    <s v="2"/>
    <s v="24"/>
    <s v="246"/>
    <s v="246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2000 MATERIALES Y SUMINISTROS"/>
    <s v="2400 MATERIALES Y ARTICULOS DE CONSTRUCCION Y DE REPARACION"/>
    <s v="246 MATERIAL ELECTRICO Y ELECTRONICO"/>
    <s v="24601 MATERIAL ELECTRICO Y ELECTRONICO"/>
    <n v="6000"/>
    <s v="1 NO ETIQUETADO"/>
    <s v="11 RECURSOS FISCALES"/>
    <s v="1101 RECURSOS MUNICIPALES"/>
    <s v="19 Ejercicio 2019"/>
    <s v="13 TODO EL TERRITORIO"/>
  </r>
  <r>
    <s v="030311717145160304E127127976911122424624601111110119133"/>
    <s v="0303"/>
    <s v="1"/>
    <s v="17"/>
    <s v="171"/>
    <s v="4"/>
    <s v="5"/>
    <s v="16"/>
    <s v="03"/>
    <x v="6"/>
    <s v="E"/>
    <s v="127"/>
    <s v="127976"/>
    <s v="91"/>
    <s v="1"/>
    <s v="2"/>
    <s v="24"/>
    <s v="246"/>
    <s v="246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400 MATERIALES Y ARTICULOS DE CONSTRUCCION Y DE REPARACION"/>
    <s v="246 MATERIAL ELECTRICO Y ELECTRONICO"/>
    <s v="24601 MATERIAL ELECTRICO Y ELECTRONICO"/>
    <n v="120000"/>
    <s v="1 NO ETIQUETADO"/>
    <s v="11 RECURSOS FISCALES"/>
    <s v="1101 RECURSOS MUNICIPALES"/>
    <s v="19 Ejercicio 2019"/>
    <s v="13 TODO EL TERRITORIO"/>
  </r>
  <r>
    <s v="050211717246172009N124124254911122929129101111110119133"/>
    <s v="0502"/>
    <s v="1"/>
    <s v="17"/>
    <s v="172"/>
    <s v="4"/>
    <s v="6"/>
    <s v="17"/>
    <s v="20"/>
    <x v="10"/>
    <s v="N"/>
    <s v="124"/>
    <s v="124254"/>
    <s v="91"/>
    <s v="1"/>
    <s v="2"/>
    <s v="29"/>
    <s v="291"/>
    <s v="29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0"/>
    <s v="124254 ATENCION DE SERVICIOS DE EMERGENCIAS"/>
    <s v="2000 MATERIALES Y SUMINISTROS"/>
    <s v="2900 HERRAMIENTAS, REFACCIONES Y ACCESORIOS MENORES"/>
    <s v="291 HERRAMIENTAS MENORES"/>
    <s v="29101 HERRAMIENTAS MENORES"/>
    <n v="244709.96400000004"/>
    <s v="1 NO ETIQUETADO"/>
    <s v="11 RECURSOS FISCALES"/>
    <s v="1101 RECURSOS MUNICIPALES"/>
    <s v="19 Ejercicio 2019"/>
    <s v="13 TODO EL TERRITORIO"/>
  </r>
  <r>
    <s v="050211717246172009N124124254911122929129101111110119133"/>
    <s v="0502"/>
    <s v="1"/>
    <s v="17"/>
    <s v="172"/>
    <s v="4"/>
    <s v="6"/>
    <s v="17"/>
    <s v="20"/>
    <x v="10"/>
    <s v="N"/>
    <s v="124"/>
    <s v="124254"/>
    <s v="91"/>
    <s v="1"/>
    <s v="2"/>
    <s v="29"/>
    <s v="291"/>
    <s v="29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0"/>
    <s v="124254 ATENCION DE SERVICIOS DE EMERGENCIAS"/>
    <s v="2000 MATERIALES Y SUMINISTROS"/>
    <s v="2900 HERRAMIENTAS, REFACCIONES Y ACCESORIOS MENORES"/>
    <s v="291 HERRAMIENTAS MENORES"/>
    <s v="29101 HERRAMIENTAS MENORES"/>
    <n v="27000"/>
    <s v="1 NO ETIQUETADO"/>
    <s v="11 RECURSOS FISCALES"/>
    <s v="1101 RECURSOS MUNICIPALES"/>
    <s v="19 Ejercicio 2019"/>
    <s v="13 TODO EL TERRITORIO"/>
  </r>
  <r>
    <s v="080122222112130614E059059798911122424624601111110119133"/>
    <s v="0801"/>
    <s v="2"/>
    <s v="22"/>
    <s v="221"/>
    <s v="1"/>
    <s v="2"/>
    <s v="13"/>
    <s v="06"/>
    <x v="1"/>
    <s v="E"/>
    <s v="059"/>
    <s v="059798"/>
    <s v="91"/>
    <s v="1"/>
    <s v="2"/>
    <s v="24"/>
    <s v="246"/>
    <s v="246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798 OBRA IMAGEN URBANA"/>
    <s v="2000 MATERIALES Y SUMINISTROS"/>
    <s v="2400 MATERIALES Y ARTICULOS DE CONSTRUCCION Y DE REPARACION"/>
    <s v="246 MATERIAL ELECTRICO Y ELECTRONICO"/>
    <s v="24601 MATERIAL ELECTRICO Y ELECTRONICO"/>
    <n v="880000"/>
    <s v="1 NO ETIQUETADO"/>
    <s v="11 RECURSOS FISCALES"/>
    <s v="1101 RECURSOS MUNICIPALES"/>
    <s v="19 Ejercicio 2019"/>
    <s v="13 TODO EL TERRITORIO"/>
  </r>
  <r>
    <s v="081122222112130614E125125320911122424624601225250219133"/>
    <s v="0811"/>
    <s v="2"/>
    <s v="22"/>
    <s v="221"/>
    <s v="1"/>
    <s v="2"/>
    <s v="13"/>
    <s v="06"/>
    <x v="1"/>
    <s v="E"/>
    <s v="125"/>
    <s v="125320"/>
    <s v="91"/>
    <s v="1"/>
    <s v="2"/>
    <s v="24"/>
    <s v="246"/>
    <s v="24601"/>
    <s v="2"/>
    <s v="25"/>
    <s v="2502"/>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20 MANTENIMIENTO DE MERCADOS MUNICIPALES"/>
    <s v="2000 MATERIALES Y SUMINISTROS"/>
    <s v="2400 MATERIALES Y ARTICULOS DE CONSTRUCCION Y DE REPARACION"/>
    <s v="246 MATERIAL ELECTRICO Y ELECTRONICO"/>
    <s v="24601 MATERIAL ELECTRICO Y ELECTRONICO"/>
    <n v="72000000"/>
    <s v="2 ETIQUETADO"/>
    <s v="25 RECURSOS FEDERALES"/>
    <s v="2502 FONDO DE FORTALECIMIENTO MUNICIPAL"/>
    <s v="19 Ejercicio 2019"/>
    <s v="13 TODO EL TERRITORIO"/>
  </r>
  <r>
    <s v="081122222112130614E125125321911122424624601225250219133"/>
    <s v="0811"/>
    <s v="2"/>
    <s v="22"/>
    <s v="221"/>
    <s v="1"/>
    <s v="2"/>
    <s v="13"/>
    <s v="06"/>
    <x v="1"/>
    <s v="E"/>
    <s v="125"/>
    <s v="125321"/>
    <s v="91"/>
    <s v="1"/>
    <s v="2"/>
    <s v="24"/>
    <s v="246"/>
    <s v="24601"/>
    <s v="2"/>
    <s v="25"/>
    <s v="2502"/>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21 REHABILITACION EN MERCADOS MUNICIPALES"/>
    <s v="2000 MATERIALES Y SUMINISTROS"/>
    <s v="2400 MATERIALES Y ARTICULOS DE CONSTRUCCION Y DE REPARACION"/>
    <s v="246 MATERIAL ELECTRICO Y ELECTRONICO"/>
    <s v="24601 MATERIAL ELECTRICO Y ELECTRONICO"/>
    <n v="60000000"/>
    <s v="2 ETIQUETADO"/>
    <s v="25 RECURSOS FEDERALES"/>
    <s v="2502 FONDO DE FORTALECIMIENTO MUNICIPAL"/>
    <s v="19 Ejercicio 2019"/>
    <s v="13 TODO EL TERRITORIO"/>
  </r>
  <r>
    <s v="080922222112130614E059059798911122424624601111110119133"/>
    <s v="0809"/>
    <s v="2"/>
    <s v="22"/>
    <s v="221"/>
    <s v="1"/>
    <s v="2"/>
    <s v="13"/>
    <s v="06"/>
    <x v="1"/>
    <s v="E"/>
    <s v="059"/>
    <s v="059798"/>
    <s v="91"/>
    <s v="1"/>
    <s v="2"/>
    <s v="24"/>
    <s v="246"/>
    <s v="246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798 OBRA IMAGEN URBANA"/>
    <s v="2000 MATERIALES Y SUMINISTROS"/>
    <s v="2400 MATERIALES Y ARTICULOS DE CONSTRUCCION Y DE REPARACION"/>
    <s v="246 MATERIAL ELECTRICO Y ELECTRONICO"/>
    <s v="24601 MATERIAL ELECTRICO Y ELECTRONICO"/>
    <n v="50000"/>
    <s v="1 NO ETIQUETADO"/>
    <s v="11 RECURSOS FISCALES"/>
    <s v="1101 RECURSOS MUNICIPALES"/>
    <s v="19 Ejercicio 2019"/>
    <s v="13 TODO EL TERRITORIO"/>
  </r>
  <r>
    <s v="080322222112130614E125125343911122424624601111110119133"/>
    <s v="0803"/>
    <s v="2"/>
    <s v="22"/>
    <s v="221"/>
    <s v="1"/>
    <s v="2"/>
    <s v="13"/>
    <s v="06"/>
    <x v="1"/>
    <s v="E"/>
    <s v="125"/>
    <s v="125343"/>
    <s v="91"/>
    <s v="1"/>
    <s v="2"/>
    <s v="24"/>
    <s v="246"/>
    <s v="246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43 EVENTO DIA DEL JARDINERO"/>
    <s v="2000 MATERIALES Y SUMINISTROS"/>
    <s v="2400 MATERIALES Y ARTICULOS DE CONSTRUCCION Y DE REPARACION"/>
    <s v="246 MATERIAL ELECTRICO Y ELECTRONICO"/>
    <s v="24601 MATERIAL ELECTRICO Y ELECTRONICO"/>
    <n v="170000"/>
    <s v="1 NO ETIQUETADO"/>
    <s v="11 RECURSOS FISCALES"/>
    <s v="1101 RECURSOS MUNICIPALES"/>
    <s v="19 Ejercicio 2019"/>
    <s v="13 TODO EL TERRITORIO"/>
  </r>
  <r>
    <s v="080222222112130614E125125344911122424624601111110119133"/>
    <s v="0802"/>
    <s v="2"/>
    <s v="22"/>
    <s v="221"/>
    <s v="1"/>
    <s v="2"/>
    <s v="13"/>
    <s v="06"/>
    <x v="1"/>
    <s v="E"/>
    <s v="125"/>
    <s v="125344"/>
    <s v="91"/>
    <s v="1"/>
    <s v="2"/>
    <s v="24"/>
    <s v="246"/>
    <s v="246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44 FESTEJO DIA DE MUERTOS"/>
    <s v="2000 MATERIALES Y SUMINISTROS"/>
    <s v="2400 MATERIALES Y ARTICULOS DE CONSTRUCCION Y DE REPARACION"/>
    <s v="246 MATERIAL ELECTRICO Y ELECTRONICO"/>
    <s v="24601 MATERIAL ELECTRICO Y ELECTRONICO"/>
    <n v="380000"/>
    <s v="1 NO ETIQUETADO"/>
    <s v="11 RECURSOS FISCALES"/>
    <s v="1101 RECURSOS MUNICIPALES"/>
    <s v="19 Ejercicio 2019"/>
    <s v="13 TODO EL TERRITORIO"/>
  </r>
  <r>
    <s v="080422222112130614E060060325911122424624601111110119133"/>
    <s v="0804"/>
    <s v="2"/>
    <s v="22"/>
    <s v="221"/>
    <s v="1"/>
    <s v="2"/>
    <s v="13"/>
    <s v="06"/>
    <x v="1"/>
    <s v="E"/>
    <s v="060"/>
    <s v="060325"/>
    <s v="91"/>
    <s v="1"/>
    <s v="2"/>
    <s v="24"/>
    <s v="246"/>
    <s v="24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55"/>
    <s v="060325 SERVICIO DE LIMPIEZA DE AVENIDAS PRINCIPALES"/>
    <s v="2000 MATERIALES Y SUMINISTROS"/>
    <s v="2400 MATERIALES Y ARTICULOS DE CONSTRUCCION Y DE REPARACION"/>
    <s v="246 MATERIAL ELECTRICO Y ELECTRONICO"/>
    <s v="24601 MATERIAL ELECTRICO Y ELECTRONICO"/>
    <n v="62000"/>
    <s v="1 NO ETIQUETADO"/>
    <s v="11 RECURSOS FISCALES"/>
    <s v="1101 RECURSOS MUNICIPALES"/>
    <s v="19 Ejercicio 2019"/>
    <s v="13 TODO EL TERRITORIO"/>
  </r>
  <r>
    <s v="080522222112130614E125125368911122424624601111110119133"/>
    <s v="0805"/>
    <s v="2"/>
    <s v="22"/>
    <s v="221"/>
    <s v="1"/>
    <s v="2"/>
    <s v="13"/>
    <s v="06"/>
    <x v="1"/>
    <s v="E"/>
    <s v="125"/>
    <s v="125368"/>
    <s v="91"/>
    <s v="1"/>
    <s v="2"/>
    <s v="24"/>
    <s v="246"/>
    <s v="246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68 SERVICIO DE DESAZOLVE DE FOSA SEPTICAS COLONIAS"/>
    <s v="2000 MATERIALES Y SUMINISTROS"/>
    <s v="2400 MATERIALES Y ARTICULOS DE CONSTRUCCION Y DE REPARACION"/>
    <s v="246 MATERIAL ELECTRICO Y ELECTRONICO"/>
    <s v="24601 MATERIAL ELECTRICO Y ELECTRONICO"/>
    <n v="27000"/>
    <s v="1 NO ETIQUETADO"/>
    <s v="11 RECURSOS FISCALES"/>
    <s v="1101 RECURSOS MUNICIPALES"/>
    <s v="19 Ejercicio 2019"/>
    <s v="13 TODO EL TERRITORIO"/>
  </r>
  <r>
    <s v="081022222112130614E009009359911122424624601111110119133"/>
    <s v="0810"/>
    <s v="2"/>
    <s v="22"/>
    <s v="221"/>
    <s v="1"/>
    <s v="2"/>
    <s v="13"/>
    <s v="06"/>
    <x v="1"/>
    <s v="E"/>
    <s v="009"/>
    <s v="009359"/>
    <s v="91"/>
    <s v="1"/>
    <s v="2"/>
    <s v="24"/>
    <s v="246"/>
    <s v="246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359 FACTIBILIDAD DE SERVICIOS DE AGUA POTABLE, ALCANTARILLADO, SANITARIO Y PLUVIAL."/>
    <s v="2000 MATERIALES Y SUMINISTROS"/>
    <s v="2400 MATERIALES Y ARTICULOS DE CONSTRUCCION Y DE REPARACION"/>
    <s v="246 MATERIAL ELECTRICO Y ELECTRONICO"/>
    <s v="24601 MATERIAL ELECTRICO Y ELECTRONICO"/>
    <n v="5000"/>
    <s v="1 NO ETIQUETADO"/>
    <s v="11 RECURSOS FISCALES"/>
    <s v="1101 RECURSOS MUNICIPALES"/>
    <s v="19 Ejercicio 2019"/>
    <s v="13 TODO EL TERRITORIO"/>
  </r>
  <r>
    <s v="080722121412130615E105105405911122424624601111110119133"/>
    <s v="0807"/>
    <s v="2"/>
    <s v="21"/>
    <s v="214"/>
    <s v="1"/>
    <s v="2"/>
    <s v="13"/>
    <s v="06"/>
    <x v="13"/>
    <s v="E"/>
    <s v="105"/>
    <s v="105405"/>
    <s v="91"/>
    <s v="1"/>
    <s v="2"/>
    <s v="24"/>
    <s v="246"/>
    <s v="246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48"/>
    <s v="105405 CERTIFICACION RASTRO TIF"/>
    <s v="2000 MATERIALES Y SUMINISTROS"/>
    <s v="2400 MATERIALES Y ARTICULOS DE CONSTRUCCION Y DE REPARACION"/>
    <s v="246 MATERIAL ELECTRICO Y ELECTRONICO"/>
    <s v="24601 MATERIAL ELECTRICO Y ELECTRONICO"/>
    <n v="350000"/>
    <s v="1 NO ETIQUETADO"/>
    <s v="11 RECURSOS FISCALES"/>
    <s v="1101 RECURSOS MUNICIPALES"/>
    <s v="19 Ejercicio 2019"/>
    <s v="13 TODO EL TERRITORIO"/>
  </r>
  <r>
    <s v="080822222112130417E014014414911122424624601111110119133"/>
    <s v="0808"/>
    <s v="2"/>
    <s v="22"/>
    <s v="221"/>
    <s v="1"/>
    <s v="2"/>
    <s v="13"/>
    <s v="04"/>
    <x v="14"/>
    <s v="E"/>
    <s v="014"/>
    <s v="014414"/>
    <s v="91"/>
    <s v="1"/>
    <s v="2"/>
    <s v="24"/>
    <s v="246"/>
    <s v="246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18"/>
    <s v="014414 REPARACION DE LUMINARIA"/>
    <s v="2000 MATERIALES Y SUMINISTROS"/>
    <s v="2400 MATERIALES Y ARTICULOS DE CONSTRUCCION Y DE REPARACION"/>
    <s v="246 MATERIAL ELECTRICO Y ELECTRONICO"/>
    <s v="24601 MATERIAL ELECTRICO Y ELECTRONICO"/>
    <n v="10000"/>
    <s v="1 NO ETIQUETADO"/>
    <s v="11 RECURSOS FISCALES"/>
    <s v="1101 RECURSOS MUNICIPALES"/>
    <s v="19 Ejercicio 2019"/>
    <s v="13 TODO EL TERRITORIO"/>
  </r>
  <r>
    <s v="090111313446172020O021021505121122424624601111110119133"/>
    <s v="0901"/>
    <s v="1"/>
    <s v="13"/>
    <s v="134"/>
    <s v="4"/>
    <s v="6"/>
    <s v="17"/>
    <s v="20"/>
    <x v="0"/>
    <s v="O"/>
    <s v="021"/>
    <s v="021505"/>
    <s v="12"/>
    <s v="1"/>
    <s v="2"/>
    <s v="24"/>
    <s v="246"/>
    <s v="246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05 ATENCION A SINDICATOS"/>
    <s v="2000 MATERIALES Y SUMINISTROS"/>
    <s v="2400 MATERIALES Y ARTICULOS DE CONSTRUCCION Y DE REPARACION"/>
    <s v="246 MATERIAL ELECTRICO Y ELECTRONICO"/>
    <s v="24601 MATERIAL ELECTRICO Y ELECTRONICO"/>
    <n v="1000000"/>
    <s v="1 NO ETIQUETADO"/>
    <s v="11 RECURSOS FISCALES"/>
    <s v="1101 RECURSOS MUNICIPALES"/>
    <s v="19 Ejercicio 2019"/>
    <s v="13 TODO EL TERRITORIO"/>
  </r>
  <r>
    <s v="111322121231010730E126126388911122424624601111110119133"/>
    <s v="1113"/>
    <s v="2"/>
    <s v="21"/>
    <s v="212"/>
    <s v="3"/>
    <s v="1"/>
    <s v="01"/>
    <s v="07"/>
    <x v="21"/>
    <s v="E"/>
    <s v="126"/>
    <s v="126388"/>
    <s v="91"/>
    <s v="1"/>
    <s v="2"/>
    <s v="24"/>
    <s v="246"/>
    <s v="246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7"/>
    <s v="126388 INCINERACION"/>
    <s v="2000 MATERIALES Y SUMINISTROS"/>
    <s v="2400 MATERIALES Y ARTICULOS DE CONSTRUCCION Y DE REPARACION"/>
    <s v="246 MATERIAL ELECTRICO Y ELECTRONICO"/>
    <s v="24601 MATERIAL ELECTRICO Y ELECTRONICO"/>
    <n v="30000"/>
    <s v="1 NO ETIQUETADO"/>
    <s v="11 RECURSOS FISCALES"/>
    <s v="1101 RECURSOS MUNICIPALES"/>
    <s v="19 Ejercicio 2019"/>
    <s v="13 TODO EL TERRITORIO"/>
  </r>
  <r>
    <s v="121222222122081331E078078699911122424624601111110119133"/>
    <s v="1212"/>
    <s v="2"/>
    <s v="22"/>
    <s v="221"/>
    <s v="2"/>
    <s v="2"/>
    <s v="08"/>
    <s v="13"/>
    <x v="22"/>
    <s v="E"/>
    <s v="078"/>
    <s v="078699"/>
    <s v="91"/>
    <s v="1"/>
    <s v="2"/>
    <s v="24"/>
    <s v="246"/>
    <s v="246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699 BUSQUEDA DE ARCHIVO DE EDIFICACION Y CERTIFICACION"/>
    <s v="2000 MATERIALES Y SUMINISTROS"/>
    <s v="2400 MATERIALES Y ARTICULOS DE CONSTRUCCION Y DE REPARACION"/>
    <s v="246 MATERIAL ELECTRICO Y ELECTRONICO"/>
    <s v="24601 MATERIAL ELECTRICO Y ELECTRONICO"/>
    <n v="73900"/>
    <s v="1 NO ETIQUETADO"/>
    <s v="11 RECURSOS FISCALES"/>
    <s v="1101 RECURSOS MUNICIPALES"/>
    <s v="19 Ejercicio 2019"/>
    <s v="13 TODO EL TERRITORIO"/>
  </r>
  <r>
    <s v="130322424215140134E023023896911122424624601111110119133"/>
    <s v="1303"/>
    <s v="2"/>
    <s v="24"/>
    <s v="242"/>
    <s v="1"/>
    <s v="5"/>
    <s v="14"/>
    <s v="01"/>
    <x v="25"/>
    <s v="E"/>
    <s v="023"/>
    <s v="023896"/>
    <s v="91"/>
    <s v="1"/>
    <s v="2"/>
    <s v="24"/>
    <s v="246"/>
    <s v="246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63"/>
    <s v="023896 EDUCACION ARTISTICA FORMAL "/>
    <s v="2000 MATERIALES Y SUMINISTROS"/>
    <s v="2400 MATERIALES Y ARTICULOS DE CONSTRUCCION Y DE REPARACION"/>
    <s v="246 MATERIAL ELECTRICO Y ELECTRONICO"/>
    <s v="24601 MATERIAL ELECTRICO Y ELECTRONICO"/>
    <n v="78600"/>
    <s v="1 NO ETIQUETADO"/>
    <s v="11 RECURSOS FISCALES"/>
    <s v="1101 RECURSOS MUNICIPALES"/>
    <s v="19 Ejercicio 2019"/>
    <s v="13 TODO EL TERRITORIO"/>
  </r>
  <r>
    <s v="131322424215140134E120120940911122424624601111110119133"/>
    <s v="1313"/>
    <s v="2"/>
    <s v="24"/>
    <s v="242"/>
    <s v="1"/>
    <s v="5"/>
    <s v="14"/>
    <s v="01"/>
    <x v="25"/>
    <s v="E"/>
    <s v="120"/>
    <s v="120940"/>
    <s v="91"/>
    <s v="1"/>
    <s v="2"/>
    <s v="24"/>
    <s v="246"/>
    <s v="246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3"/>
    <s v="120940 OPERATIVO ROMERIA 2017"/>
    <s v="2000 MATERIALES Y SUMINISTROS"/>
    <s v="2400 MATERIALES Y ARTICULOS DE CONSTRUCCION Y DE REPARACION"/>
    <s v="246 MATERIAL ELECTRICO Y ELECTRONICO"/>
    <s v="24601 MATERIAL ELECTRICO Y ELECTRONICO"/>
    <n v="200000"/>
    <s v="1 NO ETIQUETADO"/>
    <s v="11 RECURSOS FISCALES"/>
    <s v="1101 RECURSOS MUNICIPALES"/>
    <s v="19 Ejercicio 2019"/>
    <s v="13 TODO EL TERRITORIO"/>
  </r>
  <r>
    <s v="050211717246172009N100100849911122929229201111110119133"/>
    <s v="0502"/>
    <s v="1"/>
    <s v="17"/>
    <s v="172"/>
    <s v="4"/>
    <s v="6"/>
    <s v="17"/>
    <s v="20"/>
    <x v="10"/>
    <s v="N"/>
    <s v="100"/>
    <s v="100849"/>
    <s v="91"/>
    <s v="1"/>
    <s v="2"/>
    <s v="29"/>
    <s v="292"/>
    <s v="29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64"/>
    <s v="100849 ATENCION EVENTOS MASIVOS "/>
    <s v="2000 MATERIALES Y SUMINISTROS"/>
    <s v="2900 HERRAMIENTAS, REFACCIONES Y ACCESORIOS MENORES"/>
    <s v="292 REFACCIONES Y ACCESORIOS MENORES DE EDIFICIOS"/>
    <s v="29201 REFACCIONES Y ACCESORIOS MENORES DE EDIFICIOS"/>
    <n v="30000"/>
    <s v="1 NO ETIQUETADO"/>
    <s v="11 RECURSOS FISCALES"/>
    <s v="1101 RECURSOS MUNICIPALES"/>
    <s v="19 Ejercicio 2019"/>
    <s v="13 TODO EL TERRITORIO"/>
  </r>
  <r>
    <s v="020311313246172002O016016015971122424724701111110119133"/>
    <s v="0203"/>
    <s v="1"/>
    <s v="13"/>
    <s v="132"/>
    <s v="4"/>
    <s v="6"/>
    <s v="17"/>
    <s v="20"/>
    <x v="5"/>
    <s v="O"/>
    <s v="016"/>
    <s v="016015"/>
    <s v="97"/>
    <s v="1"/>
    <s v="2"/>
    <s v="24"/>
    <s v="247"/>
    <s v="247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2000 MATERIALES Y SUMINISTROS"/>
    <s v="2400 MATERIALES Y ARTICULOS DE CONSTRUCCION Y DE REPARACION"/>
    <s v="247 ARTICULOS METALICOS PARA LA CONSTRUCCION"/>
    <s v="24701 ARTICULOS METALICOS PARA LA CONSTRUCCION"/>
    <n v="2400"/>
    <s v="1 NO ETIQUETADO"/>
    <s v="11 RECURSOS FISCALES"/>
    <s v="1101 RECURSOS MUNICIPALES"/>
    <s v="19 Ejercicio 2019"/>
    <s v="13 TODO EL TERRITORIO"/>
  </r>
  <r>
    <s v="030311717145160304E127127976911122424724701111110119133"/>
    <s v="0303"/>
    <s v="1"/>
    <s v="17"/>
    <s v="171"/>
    <s v="4"/>
    <s v="5"/>
    <s v="16"/>
    <s v="03"/>
    <x v="6"/>
    <s v="E"/>
    <s v="127"/>
    <s v="127976"/>
    <s v="91"/>
    <s v="1"/>
    <s v="2"/>
    <s v="24"/>
    <s v="247"/>
    <s v="247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400 MATERIALES Y ARTICULOS DE CONSTRUCCION Y DE REPARACION"/>
    <s v="247 ARTICULOS METALICOS PARA LA CONSTRUCCION"/>
    <s v="24701 ARTICULOS METALICOS PARA LA CONSTRUCCION"/>
    <n v="35000"/>
    <s v="1 NO ETIQUETADO"/>
    <s v="11 RECURSOS FISCALES"/>
    <s v="1101 RECURSOS MUNICIPALES"/>
    <s v="19 Ejercicio 2019"/>
    <s v="13 TODO EL TERRITORIO"/>
  </r>
  <r>
    <s v="050211717246172009N100100849911122929329301111110119133"/>
    <s v="0502"/>
    <s v="1"/>
    <s v="17"/>
    <s v="172"/>
    <s v="4"/>
    <s v="6"/>
    <s v="17"/>
    <s v="20"/>
    <x v="10"/>
    <s v="N"/>
    <s v="100"/>
    <s v="100849"/>
    <s v="91"/>
    <s v="1"/>
    <s v="2"/>
    <s v="29"/>
    <s v="293"/>
    <s v="293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64"/>
    <s v="100849 ATENCION EVENTOS MASIVOS "/>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58718.69200000001"/>
    <s v="1 NO ETIQUETADO"/>
    <s v="11 RECURSOS FISCALES"/>
    <s v="1101 RECURSOS MUNICIPALES"/>
    <s v="19 Ejercicio 2019"/>
    <s v="13 TODO EL TERRITORIO"/>
  </r>
  <r>
    <s v="050211717246172009N124124254911122929429401111110119133"/>
    <s v="0502"/>
    <s v="1"/>
    <s v="17"/>
    <s v="172"/>
    <s v="4"/>
    <s v="6"/>
    <s v="17"/>
    <s v="20"/>
    <x v="10"/>
    <s v="N"/>
    <s v="124"/>
    <s v="124254"/>
    <s v="91"/>
    <s v="1"/>
    <s v="2"/>
    <s v="29"/>
    <s v="294"/>
    <s v="294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0"/>
    <s v="124254 ATENCION DE SERVICIOS DE EMERGENCIAS"/>
    <s v="2000 MATERIALES Y SUMINISTROS"/>
    <s v="2900 HERRAMIENTAS, REFACCIONES Y ACCESORIOS MENORES"/>
    <s v="294 REFACCIONES Y ACCESORIOS MENORES DE EQUIPO DE COMPUTO Y TECNOLOGIAS DE LA INFORMACION"/>
    <s v="29401 REFACCIONES Y ACCESORIOS MENORES DE EQUIPO DE COMPUTO Y TECNOLOGIAS DE LA INFORMACION"/>
    <n v="187953.264"/>
    <s v="1 NO ETIQUETADO"/>
    <s v="11 RECURSOS FISCALES"/>
    <s v="1101 RECURSOS MUNICIPALES"/>
    <s v="19 Ejercicio 2019"/>
    <s v="13 TODO EL TERRITORIO"/>
  </r>
  <r>
    <s v="080122222112130614E059059415911122424724701111110119133"/>
    <s v="0801"/>
    <s v="2"/>
    <s v="22"/>
    <s v="221"/>
    <s v="1"/>
    <s v="2"/>
    <s v="13"/>
    <s v="06"/>
    <x v="1"/>
    <s v="E"/>
    <s v="059"/>
    <s v="059415"/>
    <s v="91"/>
    <s v="1"/>
    <s v="2"/>
    <s v="24"/>
    <s v="247"/>
    <s v="247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415 REPARACION DE LINEA (CABLE)"/>
    <s v="2000 MATERIALES Y SUMINISTROS"/>
    <s v="2400 MATERIALES Y ARTICULOS DE CONSTRUCCION Y DE REPARACION"/>
    <s v="247 ARTICULOS METALICOS PARA LA CONSTRUCCION"/>
    <s v="24701 ARTICULOS METALICOS PARA LA CONSTRUCCION"/>
    <n v="1135000"/>
    <s v="1 NO ETIQUETADO"/>
    <s v="11 RECURSOS FISCALES"/>
    <s v="1101 RECURSOS MUNICIPALES"/>
    <s v="19 Ejercicio 2019"/>
    <s v="13 TODO EL TERRITORIO"/>
  </r>
  <r>
    <s v="081122222112130614E125125327911122424724701111110119133"/>
    <s v="0811"/>
    <s v="2"/>
    <s v="22"/>
    <s v="221"/>
    <s v="1"/>
    <s v="2"/>
    <s v="13"/>
    <s v="06"/>
    <x v="1"/>
    <s v="E"/>
    <s v="125"/>
    <s v="125327"/>
    <s v="91"/>
    <s v="1"/>
    <s v="2"/>
    <s v="24"/>
    <s v="247"/>
    <s v="247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27 REHABILITACION DE MOBILIARIO URBANO EN PLAZAS MUNICIPALES Y ESPACIOS PUBLICOS"/>
    <s v="2000 MATERIALES Y SUMINISTROS"/>
    <s v="2400 MATERIALES Y ARTICULOS DE CONSTRUCCION Y DE REPARACION"/>
    <s v="247 ARTICULOS METALICOS PARA LA CONSTRUCCION"/>
    <s v="24701 ARTICULOS METALICOS PARA LA CONSTRUCCION"/>
    <n v="8063799.1200000001"/>
    <s v="1 NO ETIQUETADO"/>
    <s v="11 RECURSOS FISCALES"/>
    <s v="1101 RECURSOS MUNICIPALES"/>
    <s v="19 Ejercicio 2019"/>
    <s v="13 TODO EL TERRITORIO"/>
  </r>
  <r>
    <s v="080922222112130614E060060338911122424724701111110119133"/>
    <s v="0809"/>
    <s v="2"/>
    <s v="22"/>
    <s v="221"/>
    <s v="1"/>
    <s v="2"/>
    <s v="13"/>
    <s v="06"/>
    <x v="1"/>
    <s v="E"/>
    <s v="060"/>
    <s v="060338"/>
    <s v="91"/>
    <s v="1"/>
    <s v="2"/>
    <s v="24"/>
    <s v="247"/>
    <s v="247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55"/>
    <s v="060338 VISTO BUENO DEL PROYECTO DE ARBOLADO"/>
    <s v="2000 MATERIALES Y SUMINISTROS"/>
    <s v="2400 MATERIALES Y ARTICULOS DE CONSTRUCCION Y DE REPARACION"/>
    <s v="247 ARTICULOS METALICOS PARA LA CONSTRUCCION"/>
    <s v="24701 ARTICULOS METALICOS PARA LA CONSTRUCCION"/>
    <n v="250000"/>
    <s v="1 NO ETIQUETADO"/>
    <s v="11 RECURSOS FISCALES"/>
    <s v="1101 RECURSOS MUNICIPALES"/>
    <s v="19 Ejercicio 2019"/>
    <s v="13 TODO EL TERRITORIO"/>
  </r>
  <r>
    <s v="080322222112130614E125125344911122424724701111110119133"/>
    <s v="0803"/>
    <s v="2"/>
    <s v="22"/>
    <s v="221"/>
    <s v="1"/>
    <s v="2"/>
    <s v="13"/>
    <s v="06"/>
    <x v="1"/>
    <s v="E"/>
    <s v="125"/>
    <s v="125344"/>
    <s v="91"/>
    <s v="1"/>
    <s v="2"/>
    <s v="24"/>
    <s v="247"/>
    <s v="247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44 FESTEJO DIA DE MUERTOS"/>
    <s v="2000 MATERIALES Y SUMINISTROS"/>
    <s v="2400 MATERIALES Y ARTICULOS DE CONSTRUCCION Y DE REPARACION"/>
    <s v="247 ARTICULOS METALICOS PARA LA CONSTRUCCION"/>
    <s v="24701 ARTICULOS METALICOS PARA LA CONSTRUCCION"/>
    <n v="1650000"/>
    <s v="1 NO ETIQUETADO"/>
    <s v="11 RECURSOS FISCALES"/>
    <s v="1101 RECURSOS MUNICIPALES"/>
    <s v="19 Ejercicio 2019"/>
    <s v="13 TODO EL TERRITORIO"/>
  </r>
  <r>
    <s v="080222222112130614E125125355911122424724701111110119133"/>
    <s v="0802"/>
    <s v="2"/>
    <s v="22"/>
    <s v="221"/>
    <s v="1"/>
    <s v="2"/>
    <s v="13"/>
    <s v="06"/>
    <x v="1"/>
    <s v="E"/>
    <s v="125"/>
    <s v="125355"/>
    <s v="91"/>
    <s v="1"/>
    <s v="2"/>
    <s v="24"/>
    <s v="247"/>
    <s v="247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55 MANTENIMIENTO DE PAVIMENTOS"/>
    <s v="2000 MATERIALES Y SUMINISTROS"/>
    <s v="2400 MATERIALES Y ARTICULOS DE CONSTRUCCION Y DE REPARACION"/>
    <s v="247 ARTICULOS METALICOS PARA LA CONSTRUCCION"/>
    <s v="24701 ARTICULOS METALICOS PARA LA CONSTRUCCION"/>
    <n v="20000"/>
    <s v="1 NO ETIQUETADO"/>
    <s v="11 RECURSOS FISCALES"/>
    <s v="1101 RECURSOS MUNICIPALES"/>
    <s v="19 Ejercicio 2019"/>
    <s v="13 TODO EL TERRITORIO"/>
  </r>
  <r>
    <s v="080422222112130614E059059415911122424724701111110119133"/>
    <s v="0804"/>
    <s v="2"/>
    <s v="22"/>
    <s v="221"/>
    <s v="1"/>
    <s v="2"/>
    <s v="13"/>
    <s v="06"/>
    <x v="1"/>
    <s v="E"/>
    <s v="059"/>
    <s v="059415"/>
    <s v="91"/>
    <s v="1"/>
    <s v="2"/>
    <s v="24"/>
    <s v="247"/>
    <s v="247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415 REPARACION DE LINEA (CABLE)"/>
    <s v="2000 MATERIALES Y SUMINISTROS"/>
    <s v="2400 MATERIALES Y ARTICULOS DE CONSTRUCCION Y DE REPARACION"/>
    <s v="247 ARTICULOS METALICOS PARA LA CONSTRUCCION"/>
    <s v="24701 ARTICULOS METALICOS PARA LA CONSTRUCCION"/>
    <n v="90000"/>
    <s v="1 NO ETIQUETADO"/>
    <s v="11 RECURSOS FISCALES"/>
    <s v="1101 RECURSOS MUNICIPALES"/>
    <s v="19 Ejercicio 2019"/>
    <s v="13 TODO EL TERRITORIO"/>
  </r>
  <r>
    <s v="080422222112130614E060060333911122424724701111110119133"/>
    <s v="0804"/>
    <s v="2"/>
    <s v="22"/>
    <s v="221"/>
    <s v="1"/>
    <s v="2"/>
    <s v="13"/>
    <s v="06"/>
    <x v="1"/>
    <s v="E"/>
    <s v="060"/>
    <s v="060333"/>
    <s v="91"/>
    <s v="1"/>
    <s v="2"/>
    <s v="24"/>
    <s v="247"/>
    <s v="247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55"/>
    <s v="060333 VERIFICACION DE AREAS VERDES PARA DESCUENTO DE PREDIAL"/>
    <s v="2000 MATERIALES Y SUMINISTROS"/>
    <s v="2400 MATERIALES Y ARTICULOS DE CONSTRUCCION Y DE REPARACION"/>
    <s v="247 ARTICULOS METALICOS PARA LA CONSTRUCCION"/>
    <s v="24701 ARTICULOS METALICOS PARA LA CONSTRUCCION"/>
    <n v="40000"/>
    <s v="1 NO ETIQUETADO"/>
    <s v="11 RECURSOS FISCALES"/>
    <s v="1101 RECURSOS MUNICIPALES"/>
    <s v="19 Ejercicio 2019"/>
    <s v="13 TODO EL TERRITORIO"/>
  </r>
  <r>
    <s v="080522222112130614E125125335911122424724701111110119133"/>
    <s v="0805"/>
    <s v="2"/>
    <s v="22"/>
    <s v="221"/>
    <s v="1"/>
    <s v="2"/>
    <s v="13"/>
    <s v="06"/>
    <x v="1"/>
    <s v="E"/>
    <s v="125"/>
    <s v="125335"/>
    <s v="91"/>
    <s v="1"/>
    <s v="2"/>
    <s v="24"/>
    <s v="247"/>
    <s v="247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35 MANTENIMIENTO DE AREAS VERDES POR CONVENIO"/>
    <s v="2000 MATERIALES Y SUMINISTROS"/>
    <s v="2400 MATERIALES Y ARTICULOS DE CONSTRUCCION Y DE REPARACION"/>
    <s v="247 ARTICULOS METALICOS PARA LA CONSTRUCCION"/>
    <s v="24701 ARTICULOS METALICOS PARA LA CONSTRUCCION"/>
    <n v="92000"/>
    <s v="1 NO ETIQUETADO"/>
    <s v="11 RECURSOS FISCALES"/>
    <s v="1101 RECURSOS MUNICIPALES"/>
    <s v="19 Ejercicio 2019"/>
    <s v="13 TODO EL TERRITORIO"/>
  </r>
  <r>
    <s v="081222121412130615E061061317911122424724701111110119133"/>
    <s v="0812"/>
    <s v="2"/>
    <s v="21"/>
    <s v="214"/>
    <s v="1"/>
    <s v="2"/>
    <s v="13"/>
    <s v="06"/>
    <x v="13"/>
    <s v="E"/>
    <s v="061"/>
    <s v="061317"/>
    <s v="91"/>
    <s v="1"/>
    <s v="2"/>
    <s v="24"/>
    <s v="247"/>
    <s v="247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17 MANTENIMIENTO DE AREAS COMUNES"/>
    <s v="2000 MATERIALES Y SUMINISTROS"/>
    <s v="2400 MATERIALES Y ARTICULOS DE CONSTRUCCION Y DE REPARACION"/>
    <s v="247 ARTICULOS METALICOS PARA LA CONSTRUCCION"/>
    <s v="24701 ARTICULOS METALICOS PARA LA CONSTRUCCION"/>
    <n v="12576.07"/>
    <s v="1 NO ETIQUETADO"/>
    <s v="11 RECURSOS FISCALES"/>
    <s v="1101 RECURSOS MUNICIPALES"/>
    <s v="19 Ejercicio 2019"/>
    <s v="13 TODO EL TERRITORIO"/>
  </r>
  <r>
    <s v="080722121412130615E009009358911122424724701111110119133"/>
    <s v="0807"/>
    <s v="2"/>
    <s v="21"/>
    <s v="214"/>
    <s v="1"/>
    <s v="2"/>
    <s v="13"/>
    <s v="06"/>
    <x v="13"/>
    <s v="E"/>
    <s v="009"/>
    <s v="009358"/>
    <s v="91"/>
    <s v="1"/>
    <s v="2"/>
    <s v="24"/>
    <s v="247"/>
    <s v="247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62"/>
    <s v="009358 DISTRIBUCION DE AGUA POTABLE EN CAMION TIPO CISTERNA."/>
    <s v="2000 MATERIALES Y SUMINISTROS"/>
    <s v="2400 MATERIALES Y ARTICULOS DE CONSTRUCCION Y DE REPARACION"/>
    <s v="247 ARTICULOS METALICOS PARA LA CONSTRUCCION"/>
    <s v="24701 ARTICULOS METALICOS PARA LA CONSTRUCCION"/>
    <n v="1700000"/>
    <s v="1 NO ETIQUETADO"/>
    <s v="11 RECURSOS FISCALES"/>
    <s v="1101 RECURSOS MUNICIPALES"/>
    <s v="19 Ejercicio 2019"/>
    <s v="13 TODO EL TERRITORIO"/>
  </r>
  <r>
    <s v="080822222112130417E014014415911122424724701111110119133"/>
    <s v="0808"/>
    <s v="2"/>
    <s v="22"/>
    <s v="221"/>
    <s v="1"/>
    <s v="2"/>
    <s v="13"/>
    <s v="04"/>
    <x v="14"/>
    <s v="E"/>
    <s v="014"/>
    <s v="014415"/>
    <s v="91"/>
    <s v="1"/>
    <s v="2"/>
    <s v="24"/>
    <s v="247"/>
    <s v="247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18"/>
    <s v="014415 REPARACION DE LINEA (CABLE)"/>
    <s v="2000 MATERIALES Y SUMINISTROS"/>
    <s v="2400 MATERIALES Y ARTICULOS DE CONSTRUCCION Y DE REPARACION"/>
    <s v="247 ARTICULOS METALICOS PARA LA CONSTRUCCION"/>
    <s v="24701 ARTICULOS METALICOS PARA LA CONSTRUCCION"/>
    <n v="50000"/>
    <s v="1 NO ETIQUETADO"/>
    <s v="11 RECURSOS FISCALES"/>
    <s v="1101 RECURSOS MUNICIPALES"/>
    <s v="19 Ejercicio 2019"/>
    <s v="13 TODO EL TERRITORIO"/>
  </r>
  <r>
    <s v="090111313446172020O021021511121122424724701111110119133"/>
    <s v="0901"/>
    <s v="1"/>
    <s v="13"/>
    <s v="134"/>
    <s v="4"/>
    <s v="6"/>
    <s v="17"/>
    <s v="20"/>
    <x v="0"/>
    <s v="O"/>
    <s v="021"/>
    <s v="021511"/>
    <s v="12"/>
    <s v="1"/>
    <s v="2"/>
    <s v="24"/>
    <s v="247"/>
    <s v="24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1 CREDENCIALIZACION OFICIAL DE EMPLEADOS"/>
    <s v="2000 MATERIALES Y SUMINISTROS"/>
    <s v="2400 MATERIALES Y ARTICULOS DE CONSTRUCCION Y DE REPARACION"/>
    <s v="247 ARTICULOS METALICOS PARA LA CONSTRUCCION"/>
    <s v="24701 ARTICULOS METALICOS PARA LA CONSTRUCCION"/>
    <n v="335600"/>
    <s v="1 NO ETIQUETADO"/>
    <s v="11 RECURSOS FISCALES"/>
    <s v="1101 RECURSOS MUNICIPALES"/>
    <s v="19 Ejercicio 2019"/>
    <s v="13 TODO EL TERRITORIO"/>
  </r>
  <r>
    <s v="090111313446172020O021021515121122424724701111110119133"/>
    <s v="0901"/>
    <s v="1"/>
    <s v="13"/>
    <s v="134"/>
    <s v="4"/>
    <s v="6"/>
    <s v="17"/>
    <s v="20"/>
    <x v="0"/>
    <s v="O"/>
    <s v="021"/>
    <s v="021515"/>
    <s v="12"/>
    <s v="1"/>
    <s v="2"/>
    <s v="24"/>
    <s v="247"/>
    <s v="24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5 ENTREGA DE APOYOS Y/O BENEFICIOS A LOS EMPLEADOS."/>
    <s v="2000 MATERIALES Y SUMINISTROS"/>
    <s v="2400 MATERIALES Y ARTICULOS DE CONSTRUCCION Y DE REPARACION"/>
    <s v="247 ARTICULOS METALICOS PARA LA CONSTRUCCION"/>
    <s v="24701 ARTICULOS METALICOS PARA LA CONSTRUCCION"/>
    <n v="1000000"/>
    <s v="1 NO ETIQUETADO"/>
    <s v="11 RECURSOS FISCALES"/>
    <s v="1101 RECURSOS MUNICIPALES"/>
    <s v="19 Ejercicio 2019"/>
    <s v="13 TODO EL TERRITORIO"/>
  </r>
  <r>
    <s v="090111313446172020O020020504121122424724701111110119133"/>
    <s v="0901"/>
    <s v="1"/>
    <s v="13"/>
    <s v="134"/>
    <s v="4"/>
    <s v="6"/>
    <s v="17"/>
    <s v="20"/>
    <x v="0"/>
    <s v="O"/>
    <s v="020"/>
    <s v="020504"/>
    <s v="12"/>
    <s v="1"/>
    <s v="2"/>
    <s v="24"/>
    <s v="247"/>
    <s v="24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1"/>
    <s v="020504 REGISTRO DE PROVEEDORES AL PADRON DE LA DIRECCION DE ADQUISICIONES"/>
    <s v="2000 MATERIALES Y SUMINISTROS"/>
    <s v="2400 MATERIALES Y ARTICULOS DE CONSTRUCCION Y DE REPARACION"/>
    <s v="247 ARTICULOS METALICOS PARA LA CONSTRUCCION"/>
    <s v="24701 ARTICULOS METALICOS PARA LA CONSTRUCCION"/>
    <n v="60000"/>
    <s v="1 NO ETIQUETADO"/>
    <s v="11 RECURSOS FISCALES"/>
    <s v="1101 RECURSOS MUNICIPALES"/>
    <s v="19 Ejercicio 2019"/>
    <s v="13 TODO EL TERRITORIO"/>
  </r>
  <r>
    <s v="100322626823101723P031031527911122424724701111110119133"/>
    <s v="1003"/>
    <s v="2"/>
    <s v="26"/>
    <s v="268"/>
    <s v="2"/>
    <s v="3"/>
    <s v="10"/>
    <s v="17"/>
    <x v="16"/>
    <s v="P"/>
    <s v="031"/>
    <s v="031527"/>
    <s v="91"/>
    <s v="1"/>
    <s v="2"/>
    <s v="24"/>
    <s v="247"/>
    <s v="247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65"/>
    <s v="031527 APOYOS EN ESPECIE PARA MEJORAMIENTO DE VIVIENDA(ZAPOPAN MI CASA)"/>
    <s v="2000 MATERIALES Y SUMINISTROS"/>
    <s v="2400 MATERIALES Y ARTICULOS DE CONSTRUCCION Y DE REPARACION"/>
    <s v="247 ARTICULOS METALICOS PARA LA CONSTRUCCION"/>
    <s v="24701 ARTICULOS METALICOS PARA LA CONSTRUCCION"/>
    <n v="5000"/>
    <s v="1 NO ETIQUETADO"/>
    <s v="11 RECURSOS FISCALES"/>
    <s v="1101 RECURSOS MUNICIPALES"/>
    <s v="19 Ejercicio 2019"/>
    <s v="13 TODO EL TERRITORIO"/>
  </r>
  <r>
    <s v="100533131123091725F077077927911122424724701111110119133"/>
    <s v="1005"/>
    <s v="3"/>
    <s v="31"/>
    <s v="311"/>
    <s v="2"/>
    <s v="3"/>
    <s v="09"/>
    <s v="17"/>
    <x v="18"/>
    <s v="F"/>
    <s v="077"/>
    <s v="077927"/>
    <s v="91"/>
    <s v="1"/>
    <s v="2"/>
    <s v="24"/>
    <s v="247"/>
    <s v="247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44"/>
    <s v="077927 INTELIGENCIA DE NEGOCIOS"/>
    <s v="2000 MATERIALES Y SUMINISTROS"/>
    <s v="2400 MATERIALES Y ARTICULOS DE CONSTRUCCION Y DE REPARACION"/>
    <s v="247 ARTICULOS METALICOS PARA LA CONSTRUCCION"/>
    <s v="24701 ARTICULOS METALICOS PARA LA CONSTRUCCION"/>
    <n v="2200"/>
    <s v="1 NO ETIQUETADO"/>
    <s v="11 RECURSOS FISCALES"/>
    <s v="1101 RECURSOS MUNICIPALES"/>
    <s v="19 Ejercicio 2019"/>
    <s v="13 TODO EL TERRITORIO"/>
  </r>
  <r>
    <s v="100533131123091725F085085570911122424724701111110119133"/>
    <s v="1005"/>
    <s v="3"/>
    <s v="31"/>
    <s v="311"/>
    <s v="2"/>
    <s v="3"/>
    <s v="09"/>
    <s v="17"/>
    <x v="18"/>
    <s v="F"/>
    <s v="085"/>
    <s v="085570"/>
    <s v="91"/>
    <s v="1"/>
    <s v="2"/>
    <s v="24"/>
    <s v="247"/>
    <s v="247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66"/>
    <s v="085570 FINANCIAMIENTO A EMPRENDORES Y EMPRESARIOS"/>
    <s v="2000 MATERIALES Y SUMINISTROS"/>
    <s v="2400 MATERIALES Y ARTICULOS DE CONSTRUCCION Y DE REPARACION"/>
    <s v="247 ARTICULOS METALICOS PARA LA CONSTRUCCION"/>
    <s v="24701 ARTICULOS METALICOS PARA LA CONSTRUCCION"/>
    <n v="223217.5"/>
    <s v="1 NO ETIQUETADO"/>
    <s v="11 RECURSOS FISCALES"/>
    <s v="1101 RECURSOS MUNICIPALES"/>
    <s v="19 Ejercicio 2019"/>
    <s v="13 TODO EL TERRITORIO"/>
  </r>
  <r>
    <s v="110322222122071329E106106835911122424724701111110119133"/>
    <s v="1103"/>
    <s v="2"/>
    <s v="22"/>
    <s v="221"/>
    <s v="2"/>
    <s v="2"/>
    <s v="07"/>
    <s v="13"/>
    <x v="20"/>
    <s v="E"/>
    <s v="106"/>
    <s v="106835"/>
    <s v="91"/>
    <s v="1"/>
    <s v="2"/>
    <s v="24"/>
    <s v="247"/>
    <s v="247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39"/>
    <s v="106835 ANALISIS Y PLANEACION DE MOVILIDAD"/>
    <s v="2000 MATERIALES Y SUMINISTROS"/>
    <s v="2400 MATERIALES Y ARTICULOS DE CONSTRUCCION Y DE REPARACION"/>
    <s v="247 ARTICULOS METALICOS PARA LA CONSTRUCCION"/>
    <s v="24701 ARTICULOS METALICOS PARA LA CONSTRUCCION"/>
    <n v="450800"/>
    <s v="1 NO ETIQUETADO"/>
    <s v="11 RECURSOS FISCALES"/>
    <s v="1101 RECURSOS MUNICIPALES"/>
    <s v="19 Ejercicio 2019"/>
    <s v="13 TODO EL TERRITORIO"/>
  </r>
  <r>
    <s v="110322222122071329E129129660911122424724701111110119133"/>
    <s v="1103"/>
    <s v="2"/>
    <s v="22"/>
    <s v="221"/>
    <s v="2"/>
    <s v="2"/>
    <s v="07"/>
    <s v="13"/>
    <x v="20"/>
    <s v="E"/>
    <s v="129"/>
    <s v="129660"/>
    <s v="91"/>
    <s v="1"/>
    <s v="2"/>
    <s v="24"/>
    <s v="247"/>
    <s v="247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67"/>
    <s v="129660 ACREDITACIONES PARA PERSONAS CON DISCAPACIDAD, ADULTOS MAYORES O MUJERES EMBARAZADAS"/>
    <s v="2000 MATERIALES Y SUMINISTROS"/>
    <s v="2400 MATERIALES Y ARTICULOS DE CONSTRUCCION Y DE REPARACION"/>
    <s v="247 ARTICULOS METALICOS PARA LA CONSTRUCCION"/>
    <s v="24701 ARTICULOS METALICOS PARA LA CONSTRUCCION"/>
    <n v="2000000"/>
    <s v="1 NO ETIQUETADO"/>
    <s v="11 RECURSOS FISCALES"/>
    <s v="1101 RECURSOS MUNICIPALES"/>
    <s v="19 Ejercicio 2019"/>
    <s v="13 TODO EL TERRITORIO"/>
  </r>
  <r>
    <s v="111322121231010730E126126390911122424724701111110119133"/>
    <s v="1113"/>
    <s v="2"/>
    <s v="21"/>
    <s v="212"/>
    <s v="3"/>
    <s v="1"/>
    <s v="01"/>
    <s v="07"/>
    <x v="21"/>
    <s v="E"/>
    <s v="126"/>
    <s v="126390"/>
    <s v="91"/>
    <s v="1"/>
    <s v="2"/>
    <s v="24"/>
    <s v="247"/>
    <s v="247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7"/>
    <s v="126390 CONSTANCIA DE SALUD CANINA Y FELINA"/>
    <s v="2000 MATERIALES Y SUMINISTROS"/>
    <s v="2400 MATERIALES Y ARTICULOS DE CONSTRUCCION Y DE REPARACION"/>
    <s v="247 ARTICULOS METALICOS PARA LA CONSTRUCCION"/>
    <s v="24701 ARTICULOS METALICOS PARA LA CONSTRUCCION"/>
    <n v="20000"/>
    <s v="1 NO ETIQUETADO"/>
    <s v="11 RECURSOS FISCALES"/>
    <s v="1101 RECURSOS MUNICIPALES"/>
    <s v="19 Ejercicio 2019"/>
    <s v="13 TODO EL TERRITORIO"/>
  </r>
  <r>
    <s v="121222222122081331E078078702911122424724701111110119133"/>
    <s v="1212"/>
    <s v="2"/>
    <s v="22"/>
    <s v="221"/>
    <s v="2"/>
    <s v="2"/>
    <s v="08"/>
    <s v="13"/>
    <x v="22"/>
    <s v="E"/>
    <s v="078"/>
    <s v="078702"/>
    <s v="91"/>
    <s v="1"/>
    <s v="2"/>
    <s v="24"/>
    <s v="247"/>
    <s v="247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702 AUTORIZACION DE TRABAJOS MENORES"/>
    <s v="2000 MATERIALES Y SUMINISTROS"/>
    <s v="2400 MATERIALES Y ARTICULOS DE CONSTRUCCION Y DE REPARACION"/>
    <s v="247 ARTICULOS METALICOS PARA LA CONSTRUCCION"/>
    <s v="24701 ARTICULOS METALICOS PARA LA CONSTRUCCION"/>
    <n v="19200"/>
    <s v="1 NO ETIQUETADO"/>
    <s v="11 RECURSOS FISCALES"/>
    <s v="1101 RECURSOS MUNICIPALES"/>
    <s v="19 Ejercicio 2019"/>
    <s v="13 TODO EL TERRITORIO"/>
  </r>
  <r>
    <s v="130322424215140134E023023977911122424724701111110119133"/>
    <s v="1303"/>
    <s v="2"/>
    <s v="24"/>
    <s v="242"/>
    <s v="1"/>
    <s v="5"/>
    <s v="14"/>
    <s v="01"/>
    <x v="25"/>
    <s v="E"/>
    <s v="023"/>
    <s v="023977"/>
    <s v="91"/>
    <s v="1"/>
    <s v="2"/>
    <s v="24"/>
    <s v="247"/>
    <s v="247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63"/>
    <s v="023977 SERVICIOS BRINDADOS POR LAS COMPAÑIAS ARTISTICAS DE ZAPOPAN"/>
    <s v="2000 MATERIALES Y SUMINISTROS"/>
    <s v="2400 MATERIALES Y ARTICULOS DE CONSTRUCCION Y DE REPARACION"/>
    <s v="247 ARTICULOS METALICOS PARA LA CONSTRUCCION"/>
    <s v="24701 ARTICULOS METALICOS PARA LA CONSTRUCCION"/>
    <n v="52272.000000000007"/>
    <s v="1 NO ETIQUETADO"/>
    <s v="11 RECURSOS FISCALES"/>
    <s v="1101 RECURSOS MUNICIPALES"/>
    <s v="19 Ejercicio 2019"/>
    <s v="13 TODO EL TERRITORIO"/>
  </r>
  <r>
    <s v="050211717246172009N124124254911122929629601111110119133"/>
    <s v="0502"/>
    <s v="1"/>
    <s v="17"/>
    <s v="172"/>
    <s v="4"/>
    <s v="6"/>
    <s v="17"/>
    <s v="20"/>
    <x v="10"/>
    <s v="N"/>
    <s v="124"/>
    <s v="124254"/>
    <s v="91"/>
    <s v="1"/>
    <s v="2"/>
    <s v="29"/>
    <s v="296"/>
    <s v="296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0"/>
    <s v="124254 ATENCION DE SERVICIOS DE EMERGENCIAS"/>
    <s v="2000 MATERIALES Y SUMINISTROS"/>
    <s v="2900 HERRAMIENTAS, REFACCIONES Y ACCESORIOS MENORES"/>
    <s v="296 REFACCIONES Y ACCESORIOS MENORES DE EQUIPO DE TRANSPORTE"/>
    <s v="29601 REFACCIONES Y ACCESORIOS MENORES DE EQUIPO DE TRANSPORTE"/>
    <n v="82834"/>
    <s v="1 NO ETIQUETADO"/>
    <s v="11 RECURSOS FISCALES"/>
    <s v="1101 RECURSOS MUNICIPALES"/>
    <s v="19 Ejercicio 2019"/>
    <s v="13 TODO EL TERRITORIO"/>
  </r>
  <r>
    <s v="090111313446172020O021021513121122424824801111110119133"/>
    <s v="0901"/>
    <s v="1"/>
    <s v="13"/>
    <s v="134"/>
    <s v="4"/>
    <s v="6"/>
    <s v="17"/>
    <s v="20"/>
    <x v="0"/>
    <s v="O"/>
    <s v="021"/>
    <s v="021513"/>
    <s v="12"/>
    <s v="1"/>
    <s v="2"/>
    <s v="24"/>
    <s v="248"/>
    <s v="248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3 DIAGNOSTICO ORGANIZACIONAL"/>
    <s v="2000 MATERIALES Y SUMINISTROS"/>
    <s v="2400 MATERIALES Y ARTICULOS DE CONSTRUCCION Y DE REPARACION"/>
    <s v="248 MATERIALES COMPLEMENTARIOS"/>
    <s v="24801 MATERIALES COMPLEMENTARIOS"/>
    <n v="250000"/>
    <s v="1 NO ETIQUETADO"/>
    <s v="11 RECURSOS FISCALES"/>
    <s v="1101 RECURSOS MUNICIPALES"/>
    <s v="19 Ejercicio 2019"/>
    <s v="13 TODO EL TERRITORIO"/>
  </r>
  <r>
    <s v="050211717246172009N124124254911122929829801111110119133"/>
    <s v="0502"/>
    <s v="1"/>
    <s v="17"/>
    <s v="172"/>
    <s v="4"/>
    <s v="6"/>
    <s v="17"/>
    <s v="20"/>
    <x v="10"/>
    <s v="N"/>
    <s v="124"/>
    <s v="124254"/>
    <s v="91"/>
    <s v="1"/>
    <s v="2"/>
    <s v="29"/>
    <s v="298"/>
    <s v="298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0"/>
    <s v="124254 ATENCION DE SERVICIOS DE EMERGENCIAS"/>
    <s v="2000 MATERIALES Y SUMINISTROS"/>
    <s v="2900 HERRAMIENTAS, REFACCIONES Y ACCESORIOS MENORES"/>
    <s v="298 REFACCIONES Y ACCESORIOS MENORES DE MAQUINARIA Y OTROS EQUIPOS"/>
    <s v="29801 REFACCIONES Y ACCESORIOS MENORES DE MAQUINARIA Y OTROS EQUIPOS"/>
    <n v="48000"/>
    <s v="1 NO ETIQUETADO"/>
    <s v="11 RECURSOS FISCALES"/>
    <s v="1101 RECURSOS MUNICIPALES"/>
    <s v="19 Ejercicio 2019"/>
    <s v="13 TODO EL TERRITORIO"/>
  </r>
  <r>
    <s v="020311313246172002O016016015971122424924901111110119133"/>
    <s v="0203"/>
    <s v="1"/>
    <s v="13"/>
    <s v="132"/>
    <s v="4"/>
    <s v="6"/>
    <s v="17"/>
    <s v="20"/>
    <x v="5"/>
    <s v="O"/>
    <s v="016"/>
    <s v="016015"/>
    <s v="97"/>
    <s v="1"/>
    <s v="2"/>
    <s v="24"/>
    <s v="249"/>
    <s v="249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2000 MATERIALES Y SUMINISTROS"/>
    <s v="2400 MATERIALES Y ARTICULOS DE CONSTRUCCION Y DE REPARACION"/>
    <s v="249 OTROS MATERIALES Y ARTICULOS DE CONSTRUCCION Y REPARACION"/>
    <s v="24901 OTROS MATERIALES Y ARTICULOS DE CONSTRUCCION Y REPARACION"/>
    <n v="3000"/>
    <s v="1 NO ETIQUETADO"/>
    <s v="11 RECURSOS FISCALES"/>
    <s v="1101 RECURSOS MUNICIPALES"/>
    <s v="19 Ejercicio 2019"/>
    <s v="13 TODO EL TERRITORIO"/>
  </r>
  <r>
    <s v="030311717145160304E127127976911122424924901111110119133"/>
    <s v="0303"/>
    <s v="1"/>
    <s v="17"/>
    <s v="171"/>
    <s v="4"/>
    <s v="5"/>
    <s v="16"/>
    <s v="03"/>
    <x v="6"/>
    <s v="E"/>
    <s v="127"/>
    <s v="127976"/>
    <s v="91"/>
    <s v="1"/>
    <s v="2"/>
    <s v="24"/>
    <s v="249"/>
    <s v="249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400 MATERIALES Y ARTICULOS DE CONSTRUCCION Y DE REPARACION"/>
    <s v="249 OTROS MATERIALES Y ARTICULOS DE CONSTRUCCION Y REPARACION"/>
    <s v="24901 OTROS MATERIALES Y ARTICULOS DE CONSTRUCCION Y REPARACION"/>
    <n v="171000"/>
    <s v="1 NO ETIQUETADO"/>
    <s v="11 RECURSOS FISCALES"/>
    <s v="1101 RECURSOS MUNICIPALES"/>
    <s v="19 Ejercicio 2019"/>
    <s v="13 TODO EL TERRITORIO"/>
  </r>
  <r>
    <s v="050211717246172009N124124254911122929829801111110119133"/>
    <s v="0502"/>
    <s v="1"/>
    <s v="17"/>
    <s v="172"/>
    <s v="4"/>
    <s v="6"/>
    <s v="17"/>
    <s v="20"/>
    <x v="10"/>
    <s v="N"/>
    <s v="124"/>
    <s v="124254"/>
    <s v="91"/>
    <s v="1"/>
    <s v="2"/>
    <s v="29"/>
    <s v="298"/>
    <s v="298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0"/>
    <s v="124254 ATENCION DE SERVICIOS DE EMERGENCIAS"/>
    <s v="2000 MATERIALES Y SUMINISTROS"/>
    <s v="2900 HERRAMIENTAS, REFACCIONES Y ACCESORIOS MENORES"/>
    <s v="298 REFACCIONES Y ACCESORIOS MENORES DE MAQUINARIA Y OTROS EQUIPOS"/>
    <s v="29801 REFACCIONES Y ACCESORIOS MENORES DE MAQUINARIA Y OTROS EQUIPOS"/>
    <n v="100000"/>
    <s v="1 NO ETIQUETADO"/>
    <s v="11 RECURSOS FISCALES"/>
    <s v="1101 RECURSOS MUNICIPALES"/>
    <s v="19 Ejercicio 2019"/>
    <s v="13 TODO EL TERRITORIO"/>
  </r>
  <r>
    <s v="080122222112130614E088088347911122424924901111110119133"/>
    <s v="0801"/>
    <s v="2"/>
    <s v="22"/>
    <s v="221"/>
    <s v="1"/>
    <s v="2"/>
    <s v="13"/>
    <s v="06"/>
    <x v="1"/>
    <s v="E"/>
    <s v="088"/>
    <s v="088347"/>
    <s v="91"/>
    <s v="1"/>
    <s v="2"/>
    <s v="24"/>
    <s v="249"/>
    <s v="249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47 PERMISO DE AUSENCIA TEMPORAL EN COMERCIO EN TIANGUIS"/>
    <s v="2000 MATERIALES Y SUMINISTROS"/>
    <s v="2400 MATERIALES Y ARTICULOS DE CONSTRUCCION Y DE REPARACION"/>
    <s v="249 OTROS MATERIALES Y ARTICULOS DE CONSTRUCCION Y REPARACION"/>
    <s v="24901 OTROS MATERIALES Y ARTICULOS DE CONSTRUCCION Y REPARACION"/>
    <n v="51000"/>
    <s v="1 NO ETIQUETADO"/>
    <s v="11 RECURSOS FISCALES"/>
    <s v="1101 RECURSOS MUNICIPALES"/>
    <s v="19 Ejercicio 2019"/>
    <s v="13 TODO EL TERRITORIO"/>
  </r>
  <r>
    <s v="081122222112130614E088088318911122424924901111110119133"/>
    <s v="0811"/>
    <s v="2"/>
    <s v="22"/>
    <s v="221"/>
    <s v="1"/>
    <s v="2"/>
    <s v="13"/>
    <s v="06"/>
    <x v="1"/>
    <s v="E"/>
    <s v="088"/>
    <s v="088318"/>
    <s v="91"/>
    <s v="1"/>
    <s v="2"/>
    <s v="24"/>
    <s v="249"/>
    <s v="249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18 SERVICIO DE CAMBIO DE PROPIETARIO"/>
    <s v="2000 MATERIALES Y SUMINISTROS"/>
    <s v="2400 MATERIALES Y ARTICULOS DE CONSTRUCCION Y DE REPARACION"/>
    <s v="249 OTROS MATERIALES Y ARTICULOS DE CONSTRUCCION Y REPARACION"/>
    <s v="24901 OTROS MATERIALES Y ARTICULOS DE CONSTRUCCION Y REPARACION"/>
    <n v="20000"/>
    <s v="1 NO ETIQUETADO"/>
    <s v="11 RECURSOS FISCALES"/>
    <s v="1101 RECURSOS MUNICIPALES"/>
    <s v="19 Ejercicio 2019"/>
    <s v="13 TODO EL TERRITORIO"/>
  </r>
  <r>
    <s v="080322222112130614E125125355911122424924901225250219133"/>
    <s v="0803"/>
    <s v="2"/>
    <s v="22"/>
    <s v="221"/>
    <s v="1"/>
    <s v="2"/>
    <s v="13"/>
    <s v="06"/>
    <x v="1"/>
    <s v="E"/>
    <s v="125"/>
    <s v="125355"/>
    <s v="91"/>
    <s v="1"/>
    <s v="2"/>
    <s v="24"/>
    <s v="249"/>
    <s v="24901"/>
    <s v="2"/>
    <s v="25"/>
    <s v="2502"/>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55 MANTENIMIENTO DE PAVIMENTOS"/>
    <s v="2000 MATERIALES Y SUMINISTROS"/>
    <s v="2400 MATERIALES Y ARTICULOS DE CONSTRUCCION Y DE REPARACION"/>
    <s v="249 OTROS MATERIALES Y ARTICULOS DE CONSTRUCCION Y REPARACION"/>
    <s v="24901 OTROS MATERIALES Y ARTICULOS DE CONSTRUCCION Y REPARACION"/>
    <n v="10000000"/>
    <s v="2 ETIQUETADO"/>
    <s v="25 RECURSOS FEDERALES"/>
    <s v="2502 FONDO DE FORTALECIMIENTO MUNICIPAL"/>
    <s v="19 Ejercicio 2019"/>
    <s v="13 TODO EL TERRITORIO"/>
  </r>
  <r>
    <s v="080222222112130614E125125356911122424924901111110119133"/>
    <s v="0802"/>
    <s v="2"/>
    <s v="22"/>
    <s v="221"/>
    <s v="1"/>
    <s v="2"/>
    <s v="13"/>
    <s v="06"/>
    <x v="1"/>
    <s v="E"/>
    <s v="125"/>
    <s v="125356"/>
    <s v="91"/>
    <s v="1"/>
    <s v="2"/>
    <s v="24"/>
    <s v="249"/>
    <s v="249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56 MEJORA DE LUMINARIAS PUBLICAS"/>
    <s v="2000 MATERIALES Y SUMINISTROS"/>
    <s v="2400 MATERIALES Y ARTICULOS DE CONSTRUCCION Y DE REPARACION"/>
    <s v="249 OTROS MATERIALES Y ARTICULOS DE CONSTRUCCION Y REPARACION"/>
    <s v="24901 OTROS MATERIALES Y ARTICULOS DE CONSTRUCCION Y REPARACION"/>
    <n v="650000"/>
    <s v="1 NO ETIQUETADO"/>
    <s v="11 RECURSOS FISCALES"/>
    <s v="1101 RECURSOS MUNICIPALES"/>
    <s v="19 Ejercicio 2019"/>
    <s v="13 TODO EL TERRITORIO"/>
  </r>
  <r>
    <s v="080422222112130614E060060325911122424924901111110119133"/>
    <s v="0804"/>
    <s v="2"/>
    <s v="22"/>
    <s v="221"/>
    <s v="1"/>
    <s v="2"/>
    <s v="13"/>
    <s v="06"/>
    <x v="1"/>
    <s v="E"/>
    <s v="060"/>
    <s v="060325"/>
    <s v="91"/>
    <s v="1"/>
    <s v="2"/>
    <s v="24"/>
    <s v="249"/>
    <s v="249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55"/>
    <s v="060325 SERVICIO DE LIMPIEZA DE AVENIDAS PRINCIPALES"/>
    <s v="2000 MATERIALES Y SUMINISTROS"/>
    <s v="2400 MATERIALES Y ARTICULOS DE CONSTRUCCION Y DE REPARACION"/>
    <s v="249 OTROS MATERIALES Y ARTICULOS DE CONSTRUCCION Y REPARACION"/>
    <s v="24901 OTROS MATERIALES Y ARTICULOS DE CONSTRUCCION Y REPARACION"/>
    <n v="25000"/>
    <s v="1 NO ETIQUETADO"/>
    <s v="11 RECURSOS FISCALES"/>
    <s v="1101 RECURSOS MUNICIPALES"/>
    <s v="19 Ejercicio 2019"/>
    <s v="13 TODO EL TERRITORIO"/>
  </r>
  <r>
    <s v="080422222112130614E060060329911122424924901111110119133"/>
    <s v="0804"/>
    <s v="2"/>
    <s v="22"/>
    <s v="221"/>
    <s v="1"/>
    <s v="2"/>
    <s v="13"/>
    <s v="06"/>
    <x v="1"/>
    <s v="E"/>
    <s v="060"/>
    <s v="060329"/>
    <s v="91"/>
    <s v="1"/>
    <s v="2"/>
    <s v="24"/>
    <s v="249"/>
    <s v="249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55"/>
    <s v="060329 RETIRO DE GRAFFITI"/>
    <s v="2000 MATERIALES Y SUMINISTROS"/>
    <s v="2400 MATERIALES Y ARTICULOS DE CONSTRUCCION Y DE REPARACION"/>
    <s v="249 OTROS MATERIALES Y ARTICULOS DE CONSTRUCCION Y REPARACION"/>
    <s v="24901 OTROS MATERIALES Y ARTICULOS DE CONSTRUCCION Y REPARACION"/>
    <n v="15000"/>
    <s v="1 NO ETIQUETADO"/>
    <s v="11 RECURSOS FISCALES"/>
    <s v="1101 RECURSOS MUNICIPALES"/>
    <s v="19 Ejercicio 2019"/>
    <s v="13 TODO EL TERRITORIO"/>
  </r>
  <r>
    <s v="080522222112130614E125125363911122424924901111110119133"/>
    <s v="0805"/>
    <s v="2"/>
    <s v="22"/>
    <s v="221"/>
    <s v="1"/>
    <s v="2"/>
    <s v="13"/>
    <s v="06"/>
    <x v="1"/>
    <s v="E"/>
    <s v="125"/>
    <s v="125363"/>
    <s v="91"/>
    <s v="1"/>
    <s v="2"/>
    <s v="24"/>
    <s v="249"/>
    <s v="249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63 SERVICIO DE MANTENIMIENTO, CONSERVACION Y LIMPIEZA DE REDES E INFRAESTRUCTURA HIDRAULICA."/>
    <s v="2000 MATERIALES Y SUMINISTROS"/>
    <s v="2400 MATERIALES Y ARTICULOS DE CONSTRUCCION Y DE REPARACION"/>
    <s v="249 OTROS MATERIALES Y ARTICULOS DE CONSTRUCCION Y REPARACION"/>
    <s v="24901 OTROS MATERIALES Y ARTICULOS DE CONSTRUCCION Y REPARACION"/>
    <n v="32000"/>
    <s v="1 NO ETIQUETADO"/>
    <s v="11 RECURSOS FISCALES"/>
    <s v="1101 RECURSOS MUNICIPALES"/>
    <s v="19 Ejercicio 2019"/>
    <s v="13 TODO EL TERRITORIO"/>
  </r>
  <r>
    <s v="081022222112130614E009009360911122424924901111110119133"/>
    <s v="0810"/>
    <s v="2"/>
    <s v="22"/>
    <s v="221"/>
    <s v="1"/>
    <s v="2"/>
    <s v="13"/>
    <s v="06"/>
    <x v="1"/>
    <s v="E"/>
    <s v="009"/>
    <s v="009360"/>
    <s v="91"/>
    <s v="1"/>
    <s v="2"/>
    <s v="24"/>
    <s v="249"/>
    <s v="249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360 MUESTREO Y VERIFICACION DE LA CALIDAD AGUAS RESIDUALES"/>
    <s v="2000 MATERIALES Y SUMINISTROS"/>
    <s v="2400 MATERIALES Y ARTICULOS DE CONSTRUCCION Y DE REPARACION"/>
    <s v="249 OTROS MATERIALES Y ARTICULOS DE CONSTRUCCION Y REPARACION"/>
    <s v="24901 OTROS MATERIALES Y ARTICULOS DE CONSTRUCCION Y REPARACION"/>
    <n v="200000"/>
    <s v="1 NO ETIQUETADO"/>
    <s v="11 RECURSOS FISCALES"/>
    <s v="1101 RECURSOS MUNICIPALES"/>
    <s v="19 Ejercicio 2019"/>
    <s v="13 TODO EL TERRITORIO"/>
  </r>
  <r>
    <s v="081222121412130615E061061319911122424924901111110119133"/>
    <s v="0812"/>
    <s v="2"/>
    <s v="21"/>
    <s v="214"/>
    <s v="1"/>
    <s v="2"/>
    <s v="13"/>
    <s v="06"/>
    <x v="13"/>
    <s v="E"/>
    <s v="061"/>
    <s v="061319"/>
    <s v="91"/>
    <s v="1"/>
    <s v="2"/>
    <s v="24"/>
    <s v="249"/>
    <s v="249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19 MANTENIMIENTO DE CEMENTERIOS"/>
    <s v="2000 MATERIALES Y SUMINISTROS"/>
    <s v="2400 MATERIALES Y ARTICULOS DE CONSTRUCCION Y DE REPARACION"/>
    <s v="249 OTROS MATERIALES Y ARTICULOS DE CONSTRUCCION Y REPARACION"/>
    <s v="24901 OTROS MATERIALES Y ARTICULOS DE CONSTRUCCION Y REPARACION"/>
    <n v="3752.78"/>
    <s v="1 NO ETIQUETADO"/>
    <s v="11 RECURSOS FISCALES"/>
    <s v="1101 RECURSOS MUNICIPALES"/>
    <s v="19 Ejercicio 2019"/>
    <s v="13 TODO EL TERRITORIO"/>
  </r>
  <r>
    <s v="080722121412130615E009009359911122424924901111110119133"/>
    <s v="0807"/>
    <s v="2"/>
    <s v="21"/>
    <s v="214"/>
    <s v="1"/>
    <s v="2"/>
    <s v="13"/>
    <s v="06"/>
    <x v="13"/>
    <s v="E"/>
    <s v="009"/>
    <s v="009359"/>
    <s v="91"/>
    <s v="1"/>
    <s v="2"/>
    <s v="24"/>
    <s v="249"/>
    <s v="249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62"/>
    <s v="009359 FACTIBILIDAD DE SERVICIOS DE AGUA POTABLE, ALCANTARILLADO, SANITARIO Y PLUVIAL."/>
    <s v="2000 MATERIALES Y SUMINISTROS"/>
    <s v="2400 MATERIALES Y ARTICULOS DE CONSTRUCCION Y DE REPARACION"/>
    <s v="249 OTROS MATERIALES Y ARTICULOS DE CONSTRUCCION Y REPARACION"/>
    <s v="24901 OTROS MATERIALES Y ARTICULOS DE CONSTRUCCION Y REPARACION"/>
    <n v="150000"/>
    <s v="1 NO ETIQUETADO"/>
    <s v="11 RECURSOS FISCALES"/>
    <s v="1101 RECURSOS MUNICIPALES"/>
    <s v="19 Ejercicio 2019"/>
    <s v="13 TODO EL TERRITORIO"/>
  </r>
  <r>
    <s v="080822222112130417E014014416911122424924901111110119133"/>
    <s v="0808"/>
    <s v="2"/>
    <s v="22"/>
    <s v="221"/>
    <s v="1"/>
    <s v="2"/>
    <s v="13"/>
    <s v="04"/>
    <x v="14"/>
    <s v="E"/>
    <s v="014"/>
    <s v="014416"/>
    <s v="91"/>
    <s v="1"/>
    <s v="2"/>
    <s v="24"/>
    <s v="249"/>
    <s v="249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18"/>
    <s v="014416 CUANTIFICACION DE DAÑOS VEHICULARES E INFRACCIONES"/>
    <s v="2000 MATERIALES Y SUMINISTROS"/>
    <s v="2400 MATERIALES Y ARTICULOS DE CONSTRUCCION Y DE REPARACION"/>
    <s v="249 OTROS MATERIALES Y ARTICULOS DE CONSTRUCCION Y REPARACION"/>
    <s v="24901 OTROS MATERIALES Y ARTICULOS DE CONSTRUCCION Y REPARACION"/>
    <n v="20000"/>
    <s v="1 NO ETIQUETADO"/>
    <s v="11 RECURSOS FISCALES"/>
    <s v="1101 RECURSOS MUNICIPALES"/>
    <s v="19 Ejercicio 2019"/>
    <s v="13 TODO EL TERRITORIO"/>
  </r>
  <r>
    <s v="090111313446172020O021021514121122424924901111110119133"/>
    <s v="0901"/>
    <s v="1"/>
    <s v="13"/>
    <s v="134"/>
    <s v="4"/>
    <s v="6"/>
    <s v="17"/>
    <s v="20"/>
    <x v="0"/>
    <s v="O"/>
    <s v="021"/>
    <s v="021514"/>
    <s v="12"/>
    <s v="1"/>
    <s v="2"/>
    <s v="24"/>
    <s v="249"/>
    <s v="24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4 COMUNICACION INSTITUCIONAL"/>
    <s v="2000 MATERIALES Y SUMINISTROS"/>
    <s v="2400 MATERIALES Y ARTICULOS DE CONSTRUCCION Y DE REPARACION"/>
    <s v="249 OTROS MATERIALES Y ARTICULOS DE CONSTRUCCION Y REPARACION"/>
    <s v="24901 OTROS MATERIALES Y ARTICULOS DE CONSTRUCCION Y REPARACION"/>
    <n v="700000"/>
    <s v="1 NO ETIQUETADO"/>
    <s v="11 RECURSOS FISCALES"/>
    <s v="1101 RECURSOS MUNICIPALES"/>
    <s v="19 Ejercicio 2019"/>
    <s v="13 TODO EL TERRITORIO"/>
  </r>
  <r>
    <s v="090111313446172020O021021833121122424924901111110119133"/>
    <s v="0901"/>
    <s v="1"/>
    <s v="13"/>
    <s v="134"/>
    <s v="4"/>
    <s v="6"/>
    <s v="17"/>
    <s v="20"/>
    <x v="0"/>
    <s v="O"/>
    <s v="021"/>
    <s v="021833"/>
    <s v="12"/>
    <s v="1"/>
    <s v="2"/>
    <s v="24"/>
    <s v="249"/>
    <s v="24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833 ADMINISTRACION DE PERSONAL "/>
    <s v="2000 MATERIALES Y SUMINISTROS"/>
    <s v="2400 MATERIALES Y ARTICULOS DE CONSTRUCCION Y DE REPARACION"/>
    <s v="249 OTROS MATERIALES Y ARTICULOS DE CONSTRUCCION Y REPARACION"/>
    <s v="24901 OTROS MATERIALES Y ARTICULOS DE CONSTRUCCION Y REPARACION"/>
    <n v="1000000"/>
    <s v="1 NO ETIQUETADO"/>
    <s v="11 RECURSOS FISCALES"/>
    <s v="1101 RECURSOS MUNICIPALES"/>
    <s v="19 Ejercicio 2019"/>
    <s v="13 TODO EL TERRITORIO"/>
  </r>
  <r>
    <s v="100322626823101723P031031531911122424924901111110119133"/>
    <s v="1003"/>
    <s v="2"/>
    <s v="26"/>
    <s v="268"/>
    <s v="2"/>
    <s v="3"/>
    <s v="10"/>
    <s v="17"/>
    <x v="16"/>
    <s v="P"/>
    <s v="031"/>
    <s v="031531"/>
    <s v="91"/>
    <s v="1"/>
    <s v="2"/>
    <s v="24"/>
    <s v="249"/>
    <s v="249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65"/>
    <s v="031531 APOYO EN ESPECIE Y/O ECONOMICO-DESPENSAS- PARA MUJERES JEFAS DE FAMILIA (ZAPOPAN POR ELLAS)"/>
    <s v="2000 MATERIALES Y SUMINISTROS"/>
    <s v="2400 MATERIALES Y ARTICULOS DE CONSTRUCCION Y DE REPARACION"/>
    <s v="249 OTROS MATERIALES Y ARTICULOS DE CONSTRUCCION Y REPARACION"/>
    <s v="24901 OTROS MATERIALES Y ARTICULOS DE CONSTRUCCION Y REPARACION"/>
    <n v="4000000"/>
    <s v="1 NO ETIQUETADO"/>
    <s v="11 RECURSOS FISCALES"/>
    <s v="1101 RECURSOS MUNICIPALES"/>
    <s v="19 Ejercicio 2019"/>
    <s v="13 TODO EL TERRITORIO"/>
  </r>
  <r>
    <s v="110322222122071329E129129662911122424924901111110119133"/>
    <s v="1103"/>
    <s v="2"/>
    <s v="22"/>
    <s v="221"/>
    <s v="2"/>
    <s v="2"/>
    <s v="07"/>
    <s v="13"/>
    <x v="20"/>
    <s v="E"/>
    <s v="129"/>
    <s v="129662"/>
    <s v="91"/>
    <s v="1"/>
    <s v="2"/>
    <s v="24"/>
    <s v="249"/>
    <s v="249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67"/>
    <s v="129662 VIGILANCIA, CONTROL, INFRACCIONES Y MANTENIMIENTO DE LOS APARATOS ESTACIONOMETROS EN LA VIA PUBLICA"/>
    <s v="2000 MATERIALES Y SUMINISTROS"/>
    <s v="2400 MATERIALES Y ARTICULOS DE CONSTRUCCION Y DE REPARACION"/>
    <s v="249 OTROS MATERIALES Y ARTICULOS DE CONSTRUCCION Y REPARACION"/>
    <s v="24901 OTROS MATERIALES Y ARTICULOS DE CONSTRUCCION Y REPARACION"/>
    <n v="2250000"/>
    <s v="1 NO ETIQUETADO"/>
    <s v="11 RECURSOS FISCALES"/>
    <s v="1101 RECURSOS MUNICIPALES"/>
    <s v="19 Ejercicio 2019"/>
    <s v="13 TODO EL TERRITORIO"/>
  </r>
  <r>
    <s v="110322222122071329E129129663911122424924901111110119133"/>
    <s v="1103"/>
    <s v="2"/>
    <s v="22"/>
    <s v="221"/>
    <s v="2"/>
    <s v="2"/>
    <s v="07"/>
    <s v="13"/>
    <x v="20"/>
    <s v="E"/>
    <s v="129"/>
    <s v="129663"/>
    <s v="91"/>
    <s v="1"/>
    <s v="2"/>
    <s v="24"/>
    <s v="249"/>
    <s v="249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67"/>
    <s v="129663 BALIZAMIENTO DE LOS ESTACIONAMIENTOS PUBLICO MUNICIPALES Y EXCLUSIVOS"/>
    <s v="2000 MATERIALES Y SUMINISTROS"/>
    <s v="2400 MATERIALES Y ARTICULOS DE CONSTRUCCION Y DE REPARACION"/>
    <s v="249 OTROS MATERIALES Y ARTICULOS DE CONSTRUCCION Y REPARACION"/>
    <s v="24901 OTROS MATERIALES Y ARTICULOS DE CONSTRUCCION Y REPARACION"/>
    <n v="100000"/>
    <s v="1 NO ETIQUETADO"/>
    <s v="11 RECURSOS FISCALES"/>
    <s v="1101 RECURSOS MUNICIPALES"/>
    <s v="19 Ejercicio 2019"/>
    <s v="13 TODO EL TERRITORIO"/>
  </r>
  <r>
    <s v="110322222122071329E129129664911122424924901111110119133"/>
    <s v="1103"/>
    <s v="2"/>
    <s v="22"/>
    <s v="221"/>
    <s v="2"/>
    <s v="2"/>
    <s v="07"/>
    <s v="13"/>
    <x v="20"/>
    <s v="E"/>
    <s v="129"/>
    <s v="129664"/>
    <s v="91"/>
    <s v="1"/>
    <s v="2"/>
    <s v="24"/>
    <s v="249"/>
    <s v="249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67"/>
    <s v="129664 AUTORIZACION PARA LUGARES EXCLUSIVOS EN LA VIA PUBLICA"/>
    <s v="2000 MATERIALES Y SUMINISTROS"/>
    <s v="2400 MATERIALES Y ARTICULOS DE CONSTRUCCION Y DE REPARACION"/>
    <s v="249 OTROS MATERIALES Y ARTICULOS DE CONSTRUCCION Y REPARACION"/>
    <s v="24901 OTROS MATERIALES Y ARTICULOS DE CONSTRUCCION Y REPARACION"/>
    <n v="20000"/>
    <s v="1 NO ETIQUETADO"/>
    <s v="11 RECURSOS FISCALES"/>
    <s v="1101 RECURSOS MUNICIPALES"/>
    <s v="19 Ejercicio 2019"/>
    <s v="13 TODO EL TERRITORIO"/>
  </r>
  <r>
    <s v="110422121231010730E037037692911122424924901111110119133"/>
    <s v="1104"/>
    <s v="2"/>
    <s v="21"/>
    <s v="212"/>
    <s v="3"/>
    <s v="1"/>
    <s v="01"/>
    <s v="07"/>
    <x v="21"/>
    <s v="E"/>
    <s v="037"/>
    <s v="037692"/>
    <s v="91"/>
    <s v="1"/>
    <s v="2"/>
    <s v="24"/>
    <s v="249"/>
    <s v="249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6"/>
    <s v="037692 PROGRAMA DE INVENTARIO DE EMISIONES FUENTES FIJAS"/>
    <s v="2000 MATERIALES Y SUMINISTROS"/>
    <s v="2400 MATERIALES Y ARTICULOS DE CONSTRUCCION Y DE REPARACION"/>
    <s v="249 OTROS MATERIALES Y ARTICULOS DE CONSTRUCCION Y REPARACION"/>
    <s v="24901 OTROS MATERIALES Y ARTICULOS DE CONSTRUCCION Y REPARACION"/>
    <n v="10000"/>
    <s v="1 NO ETIQUETADO"/>
    <s v="11 RECURSOS FISCALES"/>
    <s v="1101 RECURSOS MUNICIPALES"/>
    <s v="19 Ejercicio 2019"/>
    <s v="13 TODO EL TERRITORIO"/>
  </r>
  <r>
    <s v="121222222122081331E078078703911122424924901111110119133"/>
    <s v="1212"/>
    <s v="2"/>
    <s v="22"/>
    <s v="221"/>
    <s v="2"/>
    <s v="2"/>
    <s v="08"/>
    <s v="13"/>
    <x v="22"/>
    <s v="E"/>
    <s v="078"/>
    <s v="078703"/>
    <s v="91"/>
    <s v="1"/>
    <s v="2"/>
    <s v="24"/>
    <s v="249"/>
    <s v="249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703 CERTIFICADO O CONSTANCIA DE HABITABILIDAD"/>
    <s v="2000 MATERIALES Y SUMINISTROS"/>
    <s v="2400 MATERIALES Y ARTICULOS DE CONSTRUCCION Y DE REPARACION"/>
    <s v="249 OTROS MATERIALES Y ARTICULOS DE CONSTRUCCION Y REPARACION"/>
    <s v="24901 OTROS MATERIALES Y ARTICULOS DE CONSTRUCCION Y REPARACION"/>
    <n v="12900"/>
    <s v="1 NO ETIQUETADO"/>
    <s v="11 RECURSOS FISCALES"/>
    <s v="1101 RECURSOS MUNICIPALES"/>
    <s v="19 Ejercicio 2019"/>
    <s v="13 TODO EL TERRITORIO"/>
  </r>
  <r>
    <s v="130322424215140134E087087826911122424924901111110119133"/>
    <s v="1303"/>
    <s v="2"/>
    <s v="24"/>
    <s v="242"/>
    <s v="1"/>
    <s v="5"/>
    <s v="14"/>
    <s v="01"/>
    <x v="25"/>
    <s v="E"/>
    <s v="087"/>
    <s v="087826"/>
    <s v="91"/>
    <s v="1"/>
    <s v="2"/>
    <s v="24"/>
    <s v="249"/>
    <s v="249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26 ACCESO Y DIFUSION DE LA CULTURA Y LAS ARTES "/>
    <s v="2000 MATERIALES Y SUMINISTROS"/>
    <s v="2400 MATERIALES Y ARTICULOS DE CONSTRUCCION Y DE REPARACION"/>
    <s v="249 OTROS MATERIALES Y ARTICULOS DE CONSTRUCCION Y REPARACION"/>
    <s v="24901 OTROS MATERIALES Y ARTICULOS DE CONSTRUCCION Y REPARACION"/>
    <n v="89100"/>
    <s v="1 NO ETIQUETADO"/>
    <s v="11 RECURSOS FISCALES"/>
    <s v="1101 RECURSOS MUNICIPALES"/>
    <s v="19 Ejercicio 2019"/>
    <s v="13 TODO EL TERRITORIO"/>
  </r>
  <r>
    <s v="131322424215140134E120120940911122424924901111110119133"/>
    <s v="1313"/>
    <s v="2"/>
    <s v="24"/>
    <s v="242"/>
    <s v="1"/>
    <s v="5"/>
    <s v="14"/>
    <s v="01"/>
    <x v="25"/>
    <s v="E"/>
    <s v="120"/>
    <s v="120940"/>
    <s v="91"/>
    <s v="1"/>
    <s v="2"/>
    <s v="24"/>
    <s v="249"/>
    <s v="249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3"/>
    <s v="120940 OPERATIVO ROMERIA 2017"/>
    <s v="2000 MATERIALES Y SUMINISTROS"/>
    <s v="2400 MATERIALES Y ARTICULOS DE CONSTRUCCION Y DE REPARACION"/>
    <s v="249 OTROS MATERIALES Y ARTICULOS DE CONSTRUCCION Y REPARACION"/>
    <s v="24901 OTROS MATERIALES Y ARTICULOS DE CONSTRUCCION Y REPARACION"/>
    <n v="20000"/>
    <s v="1 NO ETIQUETADO"/>
    <s v="11 RECURSOS FISCALES"/>
    <s v="1101 RECURSOS MUNICIPALES"/>
    <s v="19 Ejercicio 2019"/>
    <s v="13 TODO EL TERRITORIO"/>
  </r>
  <r>
    <s v="050211717246172009N124124254911122929929901111110119133"/>
    <s v="0502"/>
    <s v="1"/>
    <s v="17"/>
    <s v="172"/>
    <s v="4"/>
    <s v="6"/>
    <s v="17"/>
    <s v="20"/>
    <x v="10"/>
    <s v="N"/>
    <s v="124"/>
    <s v="124254"/>
    <s v="91"/>
    <s v="1"/>
    <s v="2"/>
    <s v="29"/>
    <s v="299"/>
    <s v="299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0"/>
    <s v="124254 ATENCION DE SERVICIOS DE EMERGENCIAS"/>
    <s v="2000 MATERIALES Y SUMINISTROS"/>
    <s v="2900 HERRAMIENTAS, REFACCIONES Y ACCESORIOS MENORES"/>
    <s v="299 REFACCIONES Y ACCESORIOS MENORES OTROS BIENES MUEBLES"/>
    <s v="29901 REFACCIONES Y ACCESORIOS MENORES OTROS BIENES MUEBLES"/>
    <n v="17822.688000000002"/>
    <s v="1 NO ETIQUETADO"/>
    <s v="11 RECURSOS FISCALES"/>
    <s v="1101 RECURSOS MUNICIPALES"/>
    <s v="19 Ejercicio 2019"/>
    <s v="13 TODO EL TERRITORIO"/>
  </r>
  <r>
    <s v="050211717246172009N124124254911133131231201111110119133"/>
    <s v="0502"/>
    <s v="1"/>
    <s v="17"/>
    <s v="172"/>
    <s v="4"/>
    <s v="6"/>
    <s v="17"/>
    <s v="20"/>
    <x v="10"/>
    <s v="N"/>
    <s v="124"/>
    <s v="124254"/>
    <s v="91"/>
    <s v="1"/>
    <s v="3"/>
    <s v="31"/>
    <s v="312"/>
    <s v="31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0"/>
    <s v="124254 ATENCION DE SERVICIOS DE EMERGENCIAS"/>
    <s v="3000 SERVICIOS GENERALES"/>
    <s v="3100 SERVICIOS BASICOS"/>
    <s v="312 GAS"/>
    <s v="31201 GAS"/>
    <n v="3286"/>
    <s v="1 NO ETIQUETADO"/>
    <s v="11 RECURSOS FISCALES"/>
    <s v="1101 RECURSOS MUNICIPALES"/>
    <s v="19 Ejercicio 2019"/>
    <s v="13 TODO EL TERRITORIO"/>
  </r>
  <r>
    <s v="080322222112130614E125125356911122525125101111110119133"/>
    <s v="0803"/>
    <s v="2"/>
    <s v="22"/>
    <s v="221"/>
    <s v="1"/>
    <s v="2"/>
    <s v="13"/>
    <s v="06"/>
    <x v="1"/>
    <s v="E"/>
    <s v="125"/>
    <s v="125356"/>
    <s v="91"/>
    <s v="1"/>
    <s v="2"/>
    <s v="25"/>
    <s v="251"/>
    <s v="25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56 MEJORA DE LUMINARIAS PUBLICAS"/>
    <s v="2000 MATERIALES Y SUMINISTROS"/>
    <s v="2500 PRODUCTOS QUIMICOS, FARMACEUTICOS Y DE LABORATORIO"/>
    <s v="251 PRODUCTOS QUIMICOS BASICOS"/>
    <s v="25101 PRODUCTOS QUIMICOS BASICOS"/>
    <n v="50000"/>
    <s v="1 NO ETIQUETADO"/>
    <s v="11 RECURSOS FISCALES"/>
    <s v="1101 RECURSOS MUNICIPALES"/>
    <s v="19 Ejercicio 2019"/>
    <s v="13 TODO EL TERRITORIO"/>
  </r>
  <r>
    <s v="081222121412130615E061061338911122525125101111110119133"/>
    <s v="0812"/>
    <s v="2"/>
    <s v="21"/>
    <s v="214"/>
    <s v="1"/>
    <s v="2"/>
    <s v="13"/>
    <s v="06"/>
    <x v="13"/>
    <s v="E"/>
    <s v="061"/>
    <s v="061338"/>
    <s v="91"/>
    <s v="1"/>
    <s v="2"/>
    <s v="25"/>
    <s v="251"/>
    <s v="25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38 VISTO BUENO DEL PROYECTO DE ARBOLADO"/>
    <s v="2000 MATERIALES Y SUMINISTROS"/>
    <s v="2500 PRODUCTOS QUIMICOS, FARMACEUTICOS Y DE LABORATORIO"/>
    <s v="251 PRODUCTOS QUIMICOS BASICOS"/>
    <s v="25101 PRODUCTOS QUIMICOS BASICOS"/>
    <n v="15000000"/>
    <s v="1 NO ETIQUETADO"/>
    <s v="11 RECURSOS FISCALES"/>
    <s v="1101 RECURSOS MUNICIPALES"/>
    <s v="19 Ejercicio 2019"/>
    <s v="13 TODO EL TERRITORIO"/>
  </r>
  <r>
    <s v="080722121412130615E009009360911122525125101111110119133"/>
    <s v="0807"/>
    <s v="2"/>
    <s v="21"/>
    <s v="214"/>
    <s v="1"/>
    <s v="2"/>
    <s v="13"/>
    <s v="06"/>
    <x v="13"/>
    <s v="E"/>
    <s v="009"/>
    <s v="009360"/>
    <s v="91"/>
    <s v="1"/>
    <s v="2"/>
    <s v="25"/>
    <s v="251"/>
    <s v="251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62"/>
    <s v="009360 MUESTREO Y VERIFICACION DE LA CALIDAD AGUAS RESIDUALES"/>
    <s v="2000 MATERIALES Y SUMINISTROS"/>
    <s v="2500 PRODUCTOS QUIMICOS, FARMACEUTICOS Y DE LABORATORIO"/>
    <s v="251 PRODUCTOS QUIMICOS BASICOS"/>
    <s v="25101 PRODUCTOS QUIMICOS BASICOS"/>
    <n v="150000"/>
    <s v="1 NO ETIQUETADO"/>
    <s v="11 RECURSOS FISCALES"/>
    <s v="1101 RECURSOS MUNICIPALES"/>
    <s v="19 Ejercicio 2019"/>
    <s v="13 TODO EL TERRITORIO"/>
  </r>
  <r>
    <s v="080922222112130614E088088318911122525225201111110119133"/>
    <s v="0809"/>
    <s v="2"/>
    <s v="22"/>
    <s v="221"/>
    <s v="1"/>
    <s v="2"/>
    <s v="13"/>
    <s v="06"/>
    <x v="1"/>
    <s v="E"/>
    <s v="088"/>
    <s v="088318"/>
    <s v="91"/>
    <s v="1"/>
    <s v="2"/>
    <s v="25"/>
    <s v="252"/>
    <s v="252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18 SERVICIO DE CAMBIO DE PROPIETARIO"/>
    <s v="2000 MATERIALES Y SUMINISTROS"/>
    <s v="2500 PRODUCTOS QUIMICOS, FARMACEUTICOS Y DE LABORATORIO"/>
    <s v="252 FERTILIZANTES, PESTICIDAS Y OTROS AGROQUIMICOS"/>
    <s v="25201 FERTILIZANTES, PESTICIDAS Y OTROS AGROQUIMICOS"/>
    <n v="100000"/>
    <s v="1 NO ETIQUETADO"/>
    <s v="11 RECURSOS FISCALES"/>
    <s v="1101 RECURSOS MUNICIPALES"/>
    <s v="19 Ejercicio 2019"/>
    <s v="13 TODO EL TERRITORIO"/>
  </r>
  <r>
    <s v="080322222112130614E125125357911122525225201111110119133"/>
    <s v="0803"/>
    <s v="2"/>
    <s v="22"/>
    <s v="221"/>
    <s v="1"/>
    <s v="2"/>
    <s v="13"/>
    <s v="06"/>
    <x v="1"/>
    <s v="E"/>
    <s v="125"/>
    <s v="125357"/>
    <s v="91"/>
    <s v="1"/>
    <s v="2"/>
    <s v="25"/>
    <s v="252"/>
    <s v="25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57 FESTEJO DEL DIA DEL NIÑO"/>
    <s v="2000 MATERIALES Y SUMINISTROS"/>
    <s v="2500 PRODUCTOS QUIMICOS, FARMACEUTICOS Y DE LABORATORIO"/>
    <s v="252 FERTILIZANTES, PESTICIDAS Y OTROS AGROQUIMICOS"/>
    <s v="25201 FERTILIZANTES, PESTICIDAS Y OTROS AGROQUIMICOS"/>
    <n v="180000"/>
    <s v="1 NO ETIQUETADO"/>
    <s v="11 RECURSOS FISCALES"/>
    <s v="1101 RECURSOS MUNICIPALES"/>
    <s v="19 Ejercicio 2019"/>
    <s v="13 TODO EL TERRITORIO"/>
  </r>
  <r>
    <s v="080422222112130614E125125403911122525225201111110119133"/>
    <s v="0804"/>
    <s v="2"/>
    <s v="22"/>
    <s v="221"/>
    <s v="1"/>
    <s v="2"/>
    <s v="13"/>
    <s v="06"/>
    <x v="1"/>
    <s v="E"/>
    <s v="125"/>
    <s v="125403"/>
    <s v="91"/>
    <s v="1"/>
    <s v="2"/>
    <s v="25"/>
    <s v="252"/>
    <s v="252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03 SACRIFICIO DE BOVINOS"/>
    <s v="2000 MATERIALES Y SUMINISTROS"/>
    <s v="2500 PRODUCTOS QUIMICOS, FARMACEUTICOS Y DE LABORATORIO"/>
    <s v="252 FERTILIZANTES, PESTICIDAS Y OTROS AGROQUIMICOS"/>
    <s v="25201 FERTILIZANTES, PESTICIDAS Y OTROS AGROQUIMICOS"/>
    <n v="250000"/>
    <s v="1 NO ETIQUETADO"/>
    <s v="11 RECURSOS FISCALES"/>
    <s v="1101 RECURSOS MUNICIPALES"/>
    <s v="19 Ejercicio 2019"/>
    <s v="13 TODO EL TERRITORIO"/>
  </r>
  <r>
    <s v="080822222112130417E079079368911122525225201111110119133"/>
    <s v="0808"/>
    <s v="2"/>
    <s v="22"/>
    <s v="221"/>
    <s v="1"/>
    <s v="2"/>
    <s v="13"/>
    <s v="04"/>
    <x v="14"/>
    <s v="E"/>
    <s v="079"/>
    <s v="079368"/>
    <s v="91"/>
    <s v="1"/>
    <s v="2"/>
    <s v="25"/>
    <s v="252"/>
    <s v="252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49"/>
    <s v="079368 SERVICIO DE DESAZOLVE DE FOSA SEPTICAS COLONIAS"/>
    <s v="2000 MATERIALES Y SUMINISTROS"/>
    <s v="2500 PRODUCTOS QUIMICOS, FARMACEUTICOS Y DE LABORATORIO"/>
    <s v="252 FERTILIZANTES, PESTICIDAS Y OTROS AGROQUIMICOS"/>
    <s v="25201 FERTILIZANTES, PESTICIDAS Y OTROS AGROQUIMICOS"/>
    <n v="20000"/>
    <s v="1 NO ETIQUETADO"/>
    <s v="11 RECURSOS FISCALES"/>
    <s v="1101 RECURSOS MUNICIPALES"/>
    <s v="19 Ejercicio 2019"/>
    <s v="13 TODO EL TERRITORIO"/>
  </r>
  <r>
    <s v="030311717145160304E127127976911122525325301111110119133"/>
    <s v="0303"/>
    <s v="1"/>
    <s v="17"/>
    <s v="171"/>
    <s v="4"/>
    <s v="5"/>
    <s v="16"/>
    <s v="03"/>
    <x v="6"/>
    <s v="E"/>
    <s v="127"/>
    <s v="127976"/>
    <s v="91"/>
    <s v="1"/>
    <s v="2"/>
    <s v="25"/>
    <s v="253"/>
    <s v="253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500 PRODUCTOS QUIMICOS, FARMACEUTICOS Y DE LABORATORIO"/>
    <s v="253 MEDICINAS Y PRODUCTOS FARMACEUTICOS"/>
    <s v="25301 MEDICINAS Y PRODUCTOS FARMACEUTICOS"/>
    <n v="576000"/>
    <s v="1 NO ETIQUETADO"/>
    <s v="11 RECURSOS FISCALES"/>
    <s v="1101 RECURSOS MUNICIPALES"/>
    <s v="19 Ejercicio 2019"/>
    <s v="13 TODO EL TERRITORIO"/>
  </r>
  <r>
    <s v="050211717246172009N024024929911133232932901111110119133"/>
    <s v="0502"/>
    <s v="1"/>
    <s v="17"/>
    <s v="172"/>
    <s v="4"/>
    <s v="6"/>
    <s v="17"/>
    <s v="20"/>
    <x v="10"/>
    <s v="N"/>
    <s v="024"/>
    <s v="024929"/>
    <s v="91"/>
    <s v="1"/>
    <s v="3"/>
    <s v="32"/>
    <s v="329"/>
    <s v="329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35"/>
    <s v="024929 INVESTIGACION TECNICA Y CIENTIFICA "/>
    <s v="3000 SERVICIOS GENERALES"/>
    <s v="3200 SERVICIOS DE ARRENDAMIENTO"/>
    <s v="329 OTROS ARRENDAMIENTOS"/>
    <s v="32901 OTROS ARRENDAMIENTOS"/>
    <n v="80000"/>
    <s v="1 NO ETIQUETADO"/>
    <s v="11 RECURSOS FISCALES"/>
    <s v="1101 RECURSOS MUNICIPALES"/>
    <s v="19 Ejercicio 2019"/>
    <s v="13 TODO EL TERRITORIO"/>
  </r>
  <r>
    <s v="081122222112130614E059059798911122525325301111110119133"/>
    <s v="0811"/>
    <s v="2"/>
    <s v="22"/>
    <s v="221"/>
    <s v="1"/>
    <s v="2"/>
    <s v="13"/>
    <s v="06"/>
    <x v="1"/>
    <s v="E"/>
    <s v="059"/>
    <s v="059798"/>
    <s v="91"/>
    <s v="1"/>
    <s v="2"/>
    <s v="25"/>
    <s v="253"/>
    <s v="253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798 OBRA IMAGEN URBANA"/>
    <s v="2000 MATERIALES Y SUMINISTROS"/>
    <s v="2500 PRODUCTOS QUIMICOS, FARMACEUTICOS Y DE LABORATORIO"/>
    <s v="253 MEDICINAS Y PRODUCTOS FARMACEUTICOS"/>
    <s v="25301 MEDICINAS Y PRODUCTOS FARMACEUTICOS"/>
    <n v="6700"/>
    <s v="1 NO ETIQUETADO"/>
    <s v="11 RECURSOS FISCALES"/>
    <s v="1101 RECURSOS MUNICIPALES"/>
    <s v="19 Ejercicio 2019"/>
    <s v="13 TODO EL TERRITORIO"/>
  </r>
  <r>
    <s v="080922222112130614E088088322911122525325301111110119133"/>
    <s v="0809"/>
    <s v="2"/>
    <s v="22"/>
    <s v="221"/>
    <s v="1"/>
    <s v="2"/>
    <s v="13"/>
    <s v="06"/>
    <x v="1"/>
    <s v="E"/>
    <s v="088"/>
    <s v="088322"/>
    <s v="91"/>
    <s v="1"/>
    <s v="2"/>
    <s v="25"/>
    <s v="253"/>
    <s v="253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22 INTENDENCIA EN MERCADOS MUNICIPALES"/>
    <s v="2000 MATERIALES Y SUMINISTROS"/>
    <s v="2500 PRODUCTOS QUIMICOS, FARMACEUTICOS Y DE LABORATORIO"/>
    <s v="253 MEDICINAS Y PRODUCTOS FARMACEUTICOS"/>
    <s v="25301 MEDICINAS Y PRODUCTOS FARMACEUTICOS"/>
    <n v="20000"/>
    <s v="1 NO ETIQUETADO"/>
    <s v="11 RECURSOS FISCALES"/>
    <s v="1101 RECURSOS MUNICIPALES"/>
    <s v="19 Ejercicio 2019"/>
    <s v="13 TODO EL TERRITORIO"/>
  </r>
  <r>
    <s v="080322222112130614E125125363911122525325301111110119133"/>
    <s v="0803"/>
    <s v="2"/>
    <s v="22"/>
    <s v="221"/>
    <s v="1"/>
    <s v="2"/>
    <s v="13"/>
    <s v="06"/>
    <x v="1"/>
    <s v="E"/>
    <s v="125"/>
    <s v="125363"/>
    <s v="91"/>
    <s v="1"/>
    <s v="2"/>
    <s v="25"/>
    <s v="253"/>
    <s v="253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63 SERVICIO DE MANTENIMIENTO, CONSERVACION Y LIMPIEZA DE REDES E INFRAESTRUCTURA HIDRAULICA."/>
    <s v="2000 MATERIALES Y SUMINISTROS"/>
    <s v="2500 PRODUCTOS QUIMICOS, FARMACEUTICOS Y DE LABORATORIO"/>
    <s v="253 MEDICINAS Y PRODUCTOS FARMACEUTICOS"/>
    <s v="25301 MEDICINAS Y PRODUCTOS FARMACEUTICOS"/>
    <n v="12000"/>
    <s v="1 NO ETIQUETADO"/>
    <s v="11 RECURSOS FISCALES"/>
    <s v="1101 RECURSOS MUNICIPALES"/>
    <s v="19 Ejercicio 2019"/>
    <s v="13 TODO EL TERRITORIO"/>
  </r>
  <r>
    <s v="080422222112130614E060060332911122525325301111110119133"/>
    <s v="0804"/>
    <s v="2"/>
    <s v="22"/>
    <s v="221"/>
    <s v="1"/>
    <s v="2"/>
    <s v="13"/>
    <s v="06"/>
    <x v="1"/>
    <s v="E"/>
    <s v="060"/>
    <s v="060332"/>
    <s v="91"/>
    <s v="1"/>
    <s v="2"/>
    <s v="25"/>
    <s v="253"/>
    <s v="253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55"/>
    <s v="060332 CONTROL FORESTAL"/>
    <s v="2000 MATERIALES Y SUMINISTROS"/>
    <s v="2500 PRODUCTOS QUIMICOS, FARMACEUTICOS Y DE LABORATORIO"/>
    <s v="253 MEDICINAS Y PRODUCTOS FARMACEUTICOS"/>
    <s v="25301 MEDICINAS Y PRODUCTOS FARMACEUTICOS"/>
    <n v="15000"/>
    <s v="1 NO ETIQUETADO"/>
    <s v="11 RECURSOS FISCALES"/>
    <s v="1101 RECURSOS MUNICIPALES"/>
    <s v="19 Ejercicio 2019"/>
    <s v="13 TODO EL TERRITORIO"/>
  </r>
  <r>
    <s v="080522222112130614E125125402911122525325301111110119133"/>
    <s v="0805"/>
    <s v="2"/>
    <s v="22"/>
    <s v="221"/>
    <s v="1"/>
    <s v="2"/>
    <s v="13"/>
    <s v="06"/>
    <x v="1"/>
    <s v="E"/>
    <s v="125"/>
    <s v="125402"/>
    <s v="91"/>
    <s v="1"/>
    <s v="2"/>
    <s v="25"/>
    <s v="253"/>
    <s v="253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02 SACRIFICIO DE PORCINOS ZAPOPAN"/>
    <s v="2000 MATERIALES Y SUMINISTROS"/>
    <s v="2500 PRODUCTOS QUIMICOS, FARMACEUTICOS Y DE LABORATORIO"/>
    <s v="253 MEDICINAS Y PRODUCTOS FARMACEUTICOS"/>
    <s v="25301 MEDICINAS Y PRODUCTOS FARMACEUTICOS"/>
    <n v="16000"/>
    <s v="1 NO ETIQUETADO"/>
    <s v="11 RECURSOS FISCALES"/>
    <s v="1101 RECURSOS MUNICIPALES"/>
    <s v="19 Ejercicio 2019"/>
    <s v="13 TODO EL TERRITORIO"/>
  </r>
  <r>
    <s v="081022222112130614E009009362911122525325301111110119133"/>
    <s v="0810"/>
    <s v="2"/>
    <s v="22"/>
    <s v="221"/>
    <s v="1"/>
    <s v="2"/>
    <s v="13"/>
    <s v="06"/>
    <x v="1"/>
    <s v="E"/>
    <s v="009"/>
    <s v="009362"/>
    <s v="91"/>
    <s v="1"/>
    <s v="2"/>
    <s v="25"/>
    <s v="253"/>
    <s v="253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362 OPERACION DE FUENTES DE ABASTECIMIENTO Y PLANTAS DE TRATAMIENTO"/>
    <s v="2000 MATERIALES Y SUMINISTROS"/>
    <s v="2500 PRODUCTOS QUIMICOS, FARMACEUTICOS Y DE LABORATORIO"/>
    <s v="253 MEDICINAS Y PRODUCTOS FARMACEUTICOS"/>
    <s v="25301 MEDICINAS Y PRODUCTOS FARMACEUTICOS"/>
    <n v="1500"/>
    <s v="1 NO ETIQUETADO"/>
    <s v="11 RECURSOS FISCALES"/>
    <s v="1101 RECURSOS MUNICIPALES"/>
    <s v="19 Ejercicio 2019"/>
    <s v="13 TODO EL TERRITORIO"/>
  </r>
  <r>
    <s v="080722121412130615E009009361911122525325301111110119133"/>
    <s v="0807"/>
    <s v="2"/>
    <s v="21"/>
    <s v="214"/>
    <s v="1"/>
    <s v="2"/>
    <s v="13"/>
    <s v="06"/>
    <x v="13"/>
    <s v="E"/>
    <s v="009"/>
    <s v="009361"/>
    <s v="91"/>
    <s v="1"/>
    <s v="2"/>
    <s v="25"/>
    <s v="253"/>
    <s v="253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62"/>
    <s v="009361 MUESTREO Y VERIFICACION DE LA CALIDAD DEL AGUA EN FUENTES DE ABASTECIMIENTO Y REDES"/>
    <s v="2000 MATERIALES Y SUMINISTROS"/>
    <s v="2500 PRODUCTOS QUIMICOS, FARMACEUTICOS Y DE LABORATORIO"/>
    <s v="253 MEDICINAS Y PRODUCTOS FARMACEUTICOS"/>
    <s v="25301 MEDICINAS Y PRODUCTOS FARMACEUTICOS"/>
    <n v="50000"/>
    <s v="1 NO ETIQUETADO"/>
    <s v="11 RECURSOS FISCALES"/>
    <s v="1101 RECURSOS MUNICIPALES"/>
    <s v="19 Ejercicio 2019"/>
    <s v="13 TODO EL TERRITORIO"/>
  </r>
  <r>
    <s v="080822222112130417E079079407911122525325301111110119133"/>
    <s v="0808"/>
    <s v="2"/>
    <s v="22"/>
    <s v="221"/>
    <s v="1"/>
    <s v="2"/>
    <s v="13"/>
    <s v="04"/>
    <x v="14"/>
    <s v="E"/>
    <s v="079"/>
    <s v="079407"/>
    <s v="91"/>
    <s v="1"/>
    <s v="2"/>
    <s v="25"/>
    <s v="253"/>
    <s v="253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49"/>
    <s v="079407 MANTENIMIENTO PREVENTIVO Y CORRECTIVO ELECTROMECANICO EN FUENTES DE ABASTECIMIENTO (POZOS) Y PLANTAS DE TRATAMIENTO."/>
    <s v="2000 MATERIALES Y SUMINISTROS"/>
    <s v="2500 PRODUCTOS QUIMICOS, FARMACEUTICOS Y DE LABORATORIO"/>
    <s v="253 MEDICINAS Y PRODUCTOS FARMACEUTICOS"/>
    <s v="25301 MEDICINAS Y PRODUCTOS FARMACEUTICOS"/>
    <n v="5000"/>
    <s v="1 NO ETIQUETADO"/>
    <s v="11 RECURSOS FISCALES"/>
    <s v="1101 RECURSOS MUNICIPALES"/>
    <s v="19 Ejercicio 2019"/>
    <s v="13 TODO EL TERRITORIO"/>
  </r>
  <r>
    <s v="090111313446172020O021021973121122525325301111110119133"/>
    <s v="0901"/>
    <s v="1"/>
    <s v="13"/>
    <s v="134"/>
    <s v="4"/>
    <s v="6"/>
    <s v="17"/>
    <s v="20"/>
    <x v="0"/>
    <s v="O"/>
    <s v="021"/>
    <s v="021973"/>
    <s v="12"/>
    <s v="1"/>
    <s v="2"/>
    <s v="25"/>
    <s v="253"/>
    <s v="253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973 SEGURIDAD SOCIAL "/>
    <s v="2000 MATERIALES Y SUMINISTROS"/>
    <s v="2500 PRODUCTOS QUIMICOS, FARMACEUTICOS Y DE LABORATORIO"/>
    <s v="253 MEDICINAS Y PRODUCTOS FARMACEUTICOS"/>
    <s v="25301 MEDICINAS Y PRODUCTOS FARMACEUTICOS"/>
    <n v="5000"/>
    <s v="1 NO ETIQUETADO"/>
    <s v="11 RECURSOS FISCALES"/>
    <s v="1101 RECURSOS MUNICIPALES"/>
    <s v="19 Ejercicio 2019"/>
    <s v="13 TODO EL TERRITORIO"/>
  </r>
  <r>
    <s v="090411313446172020O022022450121122525325301111110119133"/>
    <s v="0904"/>
    <s v="1"/>
    <s v="13"/>
    <s v="134"/>
    <s v="4"/>
    <s v="6"/>
    <s v="17"/>
    <s v="20"/>
    <x v="0"/>
    <s v="O"/>
    <s v="022"/>
    <s v="022450"/>
    <s v="12"/>
    <s v="1"/>
    <s v="2"/>
    <s v="25"/>
    <s v="253"/>
    <s v="253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50 MANTENIMIENTO PREVENTIVO A LAS INSTALACIONES FIJAS"/>
    <s v="2000 MATERIALES Y SUMINISTROS"/>
    <s v="2500 PRODUCTOS QUIMICOS, FARMACEUTICOS Y DE LABORATORIO"/>
    <s v="253 MEDICINAS Y PRODUCTOS FARMACEUTICOS"/>
    <s v="25301 MEDICINAS Y PRODUCTOS FARMACEUTICOS"/>
    <n v="450000"/>
    <s v="1 NO ETIQUETADO"/>
    <s v="11 RECURSOS FISCALES"/>
    <s v="1101 RECURSOS MUNICIPALES"/>
    <s v="19 Ejercicio 2019"/>
    <s v="13 TODO EL TERRITORIO"/>
  </r>
  <r>
    <s v="111322121231010730E126126391911122525325301111110119133"/>
    <s v="1113"/>
    <s v="2"/>
    <s v="21"/>
    <s v="212"/>
    <s v="3"/>
    <s v="1"/>
    <s v="01"/>
    <s v="07"/>
    <x v="21"/>
    <s v="E"/>
    <s v="126"/>
    <s v="126391"/>
    <s v="91"/>
    <s v="1"/>
    <s v="2"/>
    <s v="25"/>
    <s v="253"/>
    <s v="253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7"/>
    <s v="126391 APLICACION DE EUTANASIA"/>
    <s v="2000 MATERIALES Y SUMINISTROS"/>
    <s v="2500 PRODUCTOS QUIMICOS, FARMACEUTICOS Y DE LABORATORIO"/>
    <s v="253 MEDICINAS Y PRODUCTOS FARMACEUTICOS"/>
    <s v="25301 MEDICINAS Y PRODUCTOS FARMACEUTICOS"/>
    <n v="2076000"/>
    <s v="1 NO ETIQUETADO"/>
    <s v="11 RECURSOS FISCALES"/>
    <s v="1101 RECURSOS MUNICIPALES"/>
    <s v="19 Ejercicio 2019"/>
    <s v="13 TODO EL TERRITORIO"/>
  </r>
  <r>
    <s v="121222222122081331E078078704911122525325301111110119133"/>
    <s v="1212"/>
    <s v="2"/>
    <s v="22"/>
    <s v="221"/>
    <s v="2"/>
    <s v="2"/>
    <s v="08"/>
    <s v="13"/>
    <x v="22"/>
    <s v="E"/>
    <s v="078"/>
    <s v="078704"/>
    <s v="91"/>
    <s v="1"/>
    <s v="2"/>
    <s v="25"/>
    <s v="253"/>
    <s v="253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704 CERTIFICADO DE ALINEAMIENTO Y NUMERO OFICIAL"/>
    <s v="2000 MATERIALES Y SUMINISTROS"/>
    <s v="2500 PRODUCTOS QUIMICOS, FARMACEUTICOS Y DE LABORATORIO"/>
    <s v="253 MEDICINAS Y PRODUCTOS FARMACEUTICOS"/>
    <s v="25301 MEDICINAS Y PRODUCTOS FARMACEUTICOS"/>
    <n v="7000"/>
    <s v="1 NO ETIQUETADO"/>
    <s v="11 RECURSOS FISCALES"/>
    <s v="1101 RECURSOS MUNICIPALES"/>
    <s v="19 Ejercicio 2019"/>
    <s v="13 TODO EL TERRITORIO"/>
  </r>
  <r>
    <s v="050211717246172009N040040253911133333433401111110119133"/>
    <s v="0502"/>
    <s v="1"/>
    <s v="17"/>
    <s v="172"/>
    <s v="4"/>
    <s v="6"/>
    <s v="17"/>
    <s v="20"/>
    <x v="10"/>
    <s v="N"/>
    <s v="040"/>
    <s v="040253"/>
    <s v="91"/>
    <s v="1"/>
    <s v="3"/>
    <s v="33"/>
    <s v="334"/>
    <s v="334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12"/>
    <s v="040253 CAPACITACION A LA POBLACION EN PREVENCION DE RIESGOS"/>
    <s v="3000 SERVICIOS GENERALES"/>
    <s v="3300 SERVICIOS PROFESIONALES, CIENTIFICOS, TECNICOS Y OTROS SERVICIOS"/>
    <s v="334 SERVICIOS DE CAPACITACION"/>
    <s v="33401 SERVICIOS DE CAPACITACION"/>
    <n v="1000000"/>
    <s v="1 NO ETIQUETADO"/>
    <s v="11 RECURSOS FISCALES"/>
    <s v="1101 RECURSOS MUNICIPALES"/>
    <s v="19 Ejercicio 2019"/>
    <s v="13 TODO EL TERRITORIO"/>
  </r>
  <r>
    <s v="030311717145160304E127127976911122525425401111110119133"/>
    <s v="0303"/>
    <s v="1"/>
    <s v="17"/>
    <s v="171"/>
    <s v="4"/>
    <s v="5"/>
    <s v="16"/>
    <s v="03"/>
    <x v="6"/>
    <s v="E"/>
    <s v="127"/>
    <s v="127976"/>
    <s v="91"/>
    <s v="1"/>
    <s v="2"/>
    <s v="25"/>
    <s v="254"/>
    <s v="254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500 PRODUCTOS QUIMICOS, FARMACEUTICOS Y DE LABORATORIO"/>
    <s v="254 MATERIALES, ACCESORIOS Y SUMINISTROS MEDICOS"/>
    <s v="25401 MATERIALES, ACCESORIOS Y SUMINISTROS MEDICOS"/>
    <n v="180000"/>
    <s v="1 NO ETIQUETADO"/>
    <s v="11 RECURSOS FISCALES"/>
    <s v="1101 RECURSOS MUNICIPALES"/>
    <s v="19 Ejercicio 2019"/>
    <s v="13 TODO EL TERRITORIO"/>
  </r>
  <r>
    <s v="040711212245150205E047047162911122525425401111110119133"/>
    <s v="0407"/>
    <s v="1"/>
    <s v="12"/>
    <s v="122"/>
    <s v="4"/>
    <s v="5"/>
    <s v="15"/>
    <s v="02"/>
    <x v="28"/>
    <s v="E"/>
    <s v="047"/>
    <s v="047162"/>
    <s v="91"/>
    <s v="1"/>
    <s v="2"/>
    <s v="25"/>
    <s v="254"/>
    <s v="254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s v="1 GASTO CORRIENTE"/>
    <s v="05 PROCURACIÓN DE JUSTICIA"/>
    <x v="54"/>
    <s v="047162 ATENCION PSICOLOGICA AL DETENIDO"/>
    <s v="2000 MATERIALES Y SUMINISTROS"/>
    <s v="2500 PRODUCTOS QUIMICOS, FARMACEUTICOS Y DE LABORATORIO"/>
    <s v="254 MATERIALES, ACCESORIOS Y SUMINISTROS MEDICOS"/>
    <s v="25401 MATERIALES, ACCESORIOS Y SUMINISTROS MEDICOS"/>
    <n v="10000"/>
    <s v="1 NO ETIQUETADO"/>
    <s v="11 RECURSOS FISCALES"/>
    <s v="1101 RECURSOS MUNICIPALES"/>
    <s v="19 Ejercicio 2019"/>
    <s v="13 TODO EL TERRITORIO"/>
  </r>
  <r>
    <s v="050511818146172007B065065194911122525425401111110119133"/>
    <s v="0505"/>
    <s v="1"/>
    <s v="18"/>
    <s v="181"/>
    <s v="4"/>
    <s v="6"/>
    <s v="17"/>
    <s v="20"/>
    <x v="8"/>
    <s v="B"/>
    <s v="065"/>
    <s v="065194"/>
    <s v="91"/>
    <s v="1"/>
    <s v="2"/>
    <s v="25"/>
    <s v="254"/>
    <s v="254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s v="07 EFICIENCIA GUBERNAMENTAL PARA LA POBLACIÓN"/>
    <x v="41"/>
    <s v="065194 GACETA MUNICIPAL"/>
    <s v="2000 MATERIALES Y SUMINISTROS"/>
    <s v="2500 PRODUCTOS QUIMICOS, FARMACEUTICOS Y DE LABORATORIO"/>
    <s v="254 MATERIALES, ACCESORIOS Y SUMINISTROS MEDICOS"/>
    <s v="25401 MATERIALES, ACCESORIOS Y SUMINISTROS MEDICOS"/>
    <n v="800"/>
    <s v="1 NO ETIQUETADO"/>
    <s v="11 RECURSOS FISCALES"/>
    <s v="1101 RECURSOS MUNICIPALES"/>
    <s v="19 Ejercicio 2019"/>
    <s v="13 TODO EL TERRITORIO"/>
  </r>
  <r>
    <s v="050211717246172009N054054998911133333933901111110119133"/>
    <s v="0502"/>
    <s v="1"/>
    <s v="17"/>
    <s v="172"/>
    <s v="4"/>
    <s v="6"/>
    <s v="17"/>
    <s v="20"/>
    <x v="10"/>
    <s v="N"/>
    <s v="054"/>
    <s v="054998"/>
    <s v="91"/>
    <s v="1"/>
    <s v="3"/>
    <s v="33"/>
    <s v="339"/>
    <s v="339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36"/>
    <s v="054998 KIDZANIA"/>
    <s v="3000 SERVICIOS GENERALES"/>
    <s v="3300 SERVICIOS PROFESIONALES, CIENTIFICOS, TECNICOS Y OTROS SERVICIOS"/>
    <s v="339 SERVICIOS PROFESIONALES, CIENTIFICOS Y TECNICOS INTEGRALES"/>
    <s v="33901 SERVICIOS PROFESIONALES, CIENTIFICOS Y TECNICOS INTEGRALES"/>
    <n v="1500000"/>
    <s v="1 NO ETIQUETADO"/>
    <s v="11 RECURSOS FISCALES"/>
    <s v="1101 RECURSOS MUNICIPALES"/>
    <s v="19 Ejercicio 2019"/>
    <s v="13 TODO EL TERRITORIO"/>
  </r>
  <r>
    <s v="080122222112130614E125125317911122525425401111110119133"/>
    <s v="0801"/>
    <s v="2"/>
    <s v="22"/>
    <s v="221"/>
    <s v="1"/>
    <s v="2"/>
    <s v="13"/>
    <s v="06"/>
    <x v="1"/>
    <s v="E"/>
    <s v="125"/>
    <s v="125317"/>
    <s v="91"/>
    <s v="1"/>
    <s v="2"/>
    <s v="25"/>
    <s v="254"/>
    <s v="254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17 MANTENIMIENTO DE AREAS COMUNES"/>
    <s v="2000 MATERIALES Y SUMINISTROS"/>
    <s v="2500 PRODUCTOS QUIMICOS, FARMACEUTICOS Y DE LABORATORIO"/>
    <s v="254 MATERIALES, ACCESORIOS Y SUMINISTROS MEDICOS"/>
    <s v="25401 MATERIALES, ACCESORIOS Y SUMINISTROS MEDICOS"/>
    <n v="15000"/>
    <s v="1 NO ETIQUETADO"/>
    <s v="11 RECURSOS FISCALES"/>
    <s v="1101 RECURSOS MUNICIPALES"/>
    <s v="19 Ejercicio 2019"/>
    <s v="13 TODO EL TERRITORIO"/>
  </r>
  <r>
    <s v="081122222112130614E109109845911122525425401111110119133"/>
    <s v="0811"/>
    <s v="2"/>
    <s v="22"/>
    <s v="221"/>
    <s v="1"/>
    <s v="2"/>
    <s v="13"/>
    <s v="06"/>
    <x v="1"/>
    <s v="E"/>
    <s v="109"/>
    <s v="109845"/>
    <s v="91"/>
    <s v="1"/>
    <s v="2"/>
    <s v="25"/>
    <s v="254"/>
    <s v="254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8"/>
    <s v="109845 ATENCION A QUEJAS Y DENUNCIAS SOBRE EL ACTUAR DE UN SERVIDOR PUBLICO"/>
    <s v="2000 MATERIALES Y SUMINISTROS"/>
    <s v="2500 PRODUCTOS QUIMICOS, FARMACEUTICOS Y DE LABORATORIO"/>
    <s v="254 MATERIALES, ACCESORIOS Y SUMINISTROS MEDICOS"/>
    <s v="25401 MATERIALES, ACCESORIOS Y SUMINISTROS MEDICOS"/>
    <n v="8500"/>
    <s v="1 NO ETIQUETADO"/>
    <s v="11 RECURSOS FISCALES"/>
    <s v="1101 RECURSOS MUNICIPALES"/>
    <s v="19 Ejercicio 2019"/>
    <s v="13 TODO EL TERRITORIO"/>
  </r>
  <r>
    <s v="080922222112130614E088088323911122525425401111110119133"/>
    <s v="0809"/>
    <s v="2"/>
    <s v="22"/>
    <s v="221"/>
    <s v="1"/>
    <s v="2"/>
    <s v="13"/>
    <s v="06"/>
    <x v="1"/>
    <s v="E"/>
    <s v="088"/>
    <s v="088323"/>
    <s v="91"/>
    <s v="1"/>
    <s v="2"/>
    <s v="25"/>
    <s v="254"/>
    <s v="254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23 ADMINISTRACION DE CONCESIONARIOS"/>
    <s v="2000 MATERIALES Y SUMINISTROS"/>
    <s v="2500 PRODUCTOS QUIMICOS, FARMACEUTICOS Y DE LABORATORIO"/>
    <s v="254 MATERIALES, ACCESORIOS Y SUMINISTROS MEDICOS"/>
    <s v="25401 MATERIALES, ACCESORIOS Y SUMINISTROS MEDICOS"/>
    <n v="20000"/>
    <s v="1 NO ETIQUETADO"/>
    <s v="11 RECURSOS FISCALES"/>
    <s v="1101 RECURSOS MUNICIPALES"/>
    <s v="19 Ejercicio 2019"/>
    <s v="13 TODO EL TERRITORIO"/>
  </r>
  <r>
    <s v="080322222112130614E125125368911122525425401111110119133"/>
    <s v="0803"/>
    <s v="2"/>
    <s v="22"/>
    <s v="221"/>
    <s v="1"/>
    <s v="2"/>
    <s v="13"/>
    <s v="06"/>
    <x v="1"/>
    <s v="E"/>
    <s v="125"/>
    <s v="125368"/>
    <s v="91"/>
    <s v="1"/>
    <s v="2"/>
    <s v="25"/>
    <s v="254"/>
    <s v="254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68 SERVICIO DE DESAZOLVE DE FOSA SEPTICAS COLONIAS"/>
    <s v="2000 MATERIALES Y SUMINISTROS"/>
    <s v="2500 PRODUCTOS QUIMICOS, FARMACEUTICOS Y DE LABORATORIO"/>
    <s v="254 MATERIALES, ACCESORIOS Y SUMINISTROS MEDICOS"/>
    <s v="25401 MATERIALES, ACCESORIOS Y SUMINISTROS MEDICOS"/>
    <n v="12000"/>
    <s v="1 NO ETIQUETADO"/>
    <s v="11 RECURSOS FISCALES"/>
    <s v="1101 RECURSOS MUNICIPALES"/>
    <s v="19 Ejercicio 2019"/>
    <s v="13 TODO EL TERRITORIO"/>
  </r>
  <r>
    <s v="080222222112130614E125125357911122525425401111110119133"/>
    <s v="0802"/>
    <s v="2"/>
    <s v="22"/>
    <s v="221"/>
    <s v="1"/>
    <s v="2"/>
    <s v="13"/>
    <s v="06"/>
    <x v="1"/>
    <s v="E"/>
    <s v="125"/>
    <s v="125357"/>
    <s v="91"/>
    <s v="1"/>
    <s v="2"/>
    <s v="25"/>
    <s v="254"/>
    <s v="254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57 FESTEJO DEL DIA DEL NIÑO"/>
    <s v="2000 MATERIALES Y SUMINISTROS"/>
    <s v="2500 PRODUCTOS QUIMICOS, FARMACEUTICOS Y DE LABORATORIO"/>
    <s v="254 MATERIALES, ACCESORIOS Y SUMINISTROS MEDICOS"/>
    <s v="25401 MATERIALES, ACCESORIOS Y SUMINISTROS MEDICOS"/>
    <n v="3000"/>
    <s v="1 NO ETIQUETADO"/>
    <s v="11 RECURSOS FISCALES"/>
    <s v="1101 RECURSOS MUNICIPALES"/>
    <s v="19 Ejercicio 2019"/>
    <s v="13 TODO EL TERRITORIO"/>
  </r>
  <r>
    <s v="080422222112130614E060060333911122525425401111110119133"/>
    <s v="0804"/>
    <s v="2"/>
    <s v="22"/>
    <s v="221"/>
    <s v="1"/>
    <s v="2"/>
    <s v="13"/>
    <s v="06"/>
    <x v="1"/>
    <s v="E"/>
    <s v="060"/>
    <s v="060333"/>
    <s v="91"/>
    <s v="1"/>
    <s v="2"/>
    <s v="25"/>
    <s v="254"/>
    <s v="254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55"/>
    <s v="060333 VERIFICACION DE AREAS VERDES PARA DESCUENTO DE PREDIAL"/>
    <s v="2000 MATERIALES Y SUMINISTROS"/>
    <s v="2500 PRODUCTOS QUIMICOS, FARMACEUTICOS Y DE LABORATORIO"/>
    <s v="254 MATERIALES, ACCESORIOS Y SUMINISTROS MEDICOS"/>
    <s v="25401 MATERIALES, ACCESORIOS Y SUMINISTROS MEDICOS"/>
    <n v="15000"/>
    <s v="1 NO ETIQUETADO"/>
    <s v="11 RECURSOS FISCALES"/>
    <s v="1101 RECURSOS MUNICIPALES"/>
    <s v="19 Ejercicio 2019"/>
    <s v="13 TODO EL TERRITORIO"/>
  </r>
  <r>
    <s v="080522222112130614E125125404911122525425401111110119133"/>
    <s v="0805"/>
    <s v="2"/>
    <s v="22"/>
    <s v="221"/>
    <s v="1"/>
    <s v="2"/>
    <s v="13"/>
    <s v="06"/>
    <x v="1"/>
    <s v="E"/>
    <s v="125"/>
    <s v="125404"/>
    <s v="91"/>
    <s v="1"/>
    <s v="2"/>
    <s v="25"/>
    <s v="254"/>
    <s v="254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04 SERVICIO DE SACRIFICIO DE PORCINOS TIPO OBRADOR DEL RASTRO DE ATEMAJAC"/>
    <s v="2000 MATERIALES Y SUMINISTROS"/>
    <s v="2500 PRODUCTOS QUIMICOS, FARMACEUTICOS Y DE LABORATORIO"/>
    <s v="254 MATERIALES, ACCESORIOS Y SUMINISTROS MEDICOS"/>
    <s v="25401 MATERIALES, ACCESORIOS Y SUMINISTROS MEDICOS"/>
    <n v="15000"/>
    <s v="1 NO ETIQUETADO"/>
    <s v="11 RECURSOS FISCALES"/>
    <s v="1101 RECURSOS MUNICIPALES"/>
    <s v="19 Ejercicio 2019"/>
    <s v="13 TODO EL TERRITORIO"/>
  </r>
  <r>
    <s v="081022222112130614E009009363911122525425401111110119133"/>
    <s v="0810"/>
    <s v="2"/>
    <s v="22"/>
    <s v="221"/>
    <s v="1"/>
    <s v="2"/>
    <s v="13"/>
    <s v="06"/>
    <x v="1"/>
    <s v="E"/>
    <s v="009"/>
    <s v="009363"/>
    <s v="91"/>
    <s v="1"/>
    <s v="2"/>
    <s v="25"/>
    <s v="254"/>
    <s v="254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363 SERVICIO DE MANTENIMIENTO, CONSERVACION Y LIMPIEZA DE REDES E INFRAESTRUCTURA HIDRAULICA."/>
    <s v="2000 MATERIALES Y SUMINISTROS"/>
    <s v="2500 PRODUCTOS QUIMICOS, FARMACEUTICOS Y DE LABORATORIO"/>
    <s v="254 MATERIALES, ACCESORIOS Y SUMINISTROS MEDICOS"/>
    <s v="25401 MATERIALES, ACCESORIOS Y SUMINISTROS MEDICOS"/>
    <n v="500"/>
    <s v="1 NO ETIQUETADO"/>
    <s v="11 RECURSOS FISCALES"/>
    <s v="1101 RECURSOS MUNICIPALES"/>
    <s v="19 Ejercicio 2019"/>
    <s v="13 TODO EL TERRITORIO"/>
  </r>
  <r>
    <s v="081222121412130615E061061355911122525425401111110119133"/>
    <s v="0812"/>
    <s v="2"/>
    <s v="21"/>
    <s v="214"/>
    <s v="1"/>
    <s v="2"/>
    <s v="13"/>
    <s v="06"/>
    <x v="13"/>
    <s v="E"/>
    <s v="061"/>
    <s v="061355"/>
    <s v="91"/>
    <s v="1"/>
    <s v="2"/>
    <s v="25"/>
    <s v="254"/>
    <s v="254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55 MANTENIMIENTO DE PAVIMENTOS"/>
    <s v="2000 MATERIALES Y SUMINISTROS"/>
    <s v="2500 PRODUCTOS QUIMICOS, FARMACEUTICOS Y DE LABORATORIO"/>
    <s v="254 MATERIALES, ACCESORIOS Y SUMINISTROS MEDICOS"/>
    <s v="25401 MATERIALES, ACCESORIOS Y SUMINISTROS MEDICOS"/>
    <n v="40296"/>
    <s v="1 NO ETIQUETADO"/>
    <s v="11 RECURSOS FISCALES"/>
    <s v="1101 RECURSOS MUNICIPALES"/>
    <s v="19 Ejercicio 2019"/>
    <s v="13 TODO EL TERRITORIO"/>
  </r>
  <r>
    <s v="080722121412130615E009009362911122525425401111110119133"/>
    <s v="0807"/>
    <s v="2"/>
    <s v="21"/>
    <s v="214"/>
    <s v="1"/>
    <s v="2"/>
    <s v="13"/>
    <s v="06"/>
    <x v="13"/>
    <s v="E"/>
    <s v="009"/>
    <s v="009362"/>
    <s v="91"/>
    <s v="1"/>
    <s v="2"/>
    <s v="25"/>
    <s v="254"/>
    <s v="254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62"/>
    <s v="009362 OPERACION DE FUENTES DE ABASTECIMIENTO Y PLANTAS DE TRATAMIENTO"/>
    <s v="2000 MATERIALES Y SUMINISTROS"/>
    <s v="2500 PRODUCTOS QUIMICOS, FARMACEUTICOS Y DE LABORATORIO"/>
    <s v="254 MATERIALES, ACCESORIOS Y SUMINISTROS MEDICOS"/>
    <s v="25401 MATERIALES, ACCESORIOS Y SUMINISTROS MEDICOS"/>
    <n v="50000"/>
    <s v="1 NO ETIQUETADO"/>
    <s v="11 RECURSOS FISCALES"/>
    <s v="1101 RECURSOS MUNICIPALES"/>
    <s v="19 Ejercicio 2019"/>
    <s v="13 TODO EL TERRITORIO"/>
  </r>
  <r>
    <s v="090411313446172020O022022458121122525425401111110119133"/>
    <s v="0904"/>
    <s v="1"/>
    <s v="13"/>
    <s v="134"/>
    <s v="4"/>
    <s v="6"/>
    <s v="17"/>
    <s v="20"/>
    <x v="0"/>
    <s v="O"/>
    <s v="022"/>
    <s v="022458"/>
    <s v="12"/>
    <s v="1"/>
    <s v="2"/>
    <s v="25"/>
    <s v="254"/>
    <s v="254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58 MANTENIMIENTO PREVENTIVO Y CORRECTIVO DE VEHICULOS"/>
    <s v="2000 MATERIALES Y SUMINISTROS"/>
    <s v="2500 PRODUCTOS QUIMICOS, FARMACEUTICOS Y DE LABORATORIO"/>
    <s v="254 MATERIALES, ACCESORIOS Y SUMINISTROS MEDICOS"/>
    <s v="25401 MATERIALES, ACCESORIOS Y SUMINISTROS MEDICOS"/>
    <n v="430000"/>
    <s v="1 NO ETIQUETADO"/>
    <s v="11 RECURSOS FISCALES"/>
    <s v="1101 RECURSOS MUNICIPALES"/>
    <s v="19 Ejercicio 2019"/>
    <s v="13 TODO EL TERRITORIO"/>
  </r>
  <r>
    <s v="100533131123091725F096096569911122525425401111110119133"/>
    <s v="1005"/>
    <s v="3"/>
    <s v="31"/>
    <s v="311"/>
    <s v="2"/>
    <s v="3"/>
    <s v="09"/>
    <s v="17"/>
    <x v="18"/>
    <s v="F"/>
    <s v="096"/>
    <s v="096569"/>
    <s v="91"/>
    <s v="1"/>
    <s v="2"/>
    <s v="25"/>
    <s v="254"/>
    <s v="254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2"/>
    <s v="096569 CARAVANA DE EMPLEO"/>
    <s v="2000 MATERIALES Y SUMINISTROS"/>
    <s v="2500 PRODUCTOS QUIMICOS, FARMACEUTICOS Y DE LABORATORIO"/>
    <s v="254 MATERIALES, ACCESORIOS Y SUMINISTROS MEDICOS"/>
    <s v="25401 MATERIALES, ACCESORIOS Y SUMINISTROS MEDICOS"/>
    <n v="500"/>
    <s v="1 NO ETIQUETADO"/>
    <s v="11 RECURSOS FISCALES"/>
    <s v="1101 RECURSOS MUNICIPALES"/>
    <s v="19 Ejercicio 2019"/>
    <s v="13 TODO EL TERRITORIO"/>
  </r>
  <r>
    <s v="100533131123091725F096096591911122525425401111110119133"/>
    <s v="1005"/>
    <s v="3"/>
    <s v="31"/>
    <s v="311"/>
    <s v="2"/>
    <s v="3"/>
    <s v="09"/>
    <s v="17"/>
    <x v="18"/>
    <s v="F"/>
    <s v="096"/>
    <s v="096591"/>
    <s v="91"/>
    <s v="1"/>
    <s v="2"/>
    <s v="25"/>
    <s v="254"/>
    <s v="254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2"/>
    <s v="096591 BOLSA DE TRABAJO"/>
    <s v="2000 MATERIALES Y SUMINISTROS"/>
    <s v="2500 PRODUCTOS QUIMICOS, FARMACEUTICOS Y DE LABORATORIO"/>
    <s v="254 MATERIALES, ACCESORIOS Y SUMINISTROS MEDICOS"/>
    <s v="25401 MATERIALES, ACCESORIOS Y SUMINISTROS MEDICOS"/>
    <n v="500"/>
    <s v="1 NO ETIQUETADO"/>
    <s v="11 RECURSOS FISCALES"/>
    <s v="1101 RECURSOS MUNICIPALES"/>
    <s v="19 Ejercicio 2019"/>
    <s v="13 TODO EL TERRITORIO"/>
  </r>
  <r>
    <s v="100533131123091725F096096569911122525425401111110119133"/>
    <s v="1005"/>
    <s v="3"/>
    <s v="31"/>
    <s v="311"/>
    <s v="2"/>
    <s v="3"/>
    <s v="09"/>
    <s v="17"/>
    <x v="18"/>
    <s v="F"/>
    <s v="096"/>
    <s v="096569"/>
    <s v="91"/>
    <s v="1"/>
    <s v="2"/>
    <s v="25"/>
    <s v="254"/>
    <s v="254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2"/>
    <s v="096569 CARAVANA DE EMPLEO"/>
    <s v="2000 MATERIALES Y SUMINISTROS"/>
    <s v="2500 PRODUCTOS QUIMICOS, FARMACEUTICOS Y DE LABORATORIO"/>
    <s v="254 MATERIALES, ACCESORIOS Y SUMINISTROS MEDICOS"/>
    <s v="25401 MATERIALES, ACCESORIOS Y SUMINISTROS MEDICOS"/>
    <n v="2500"/>
    <s v="1 NO ETIQUETADO"/>
    <s v="11 RECURSOS FISCALES"/>
    <s v="1101 RECURSOS MUNICIPALES"/>
    <s v="19 Ejercicio 2019"/>
    <s v="13 TODO EL TERRITORIO"/>
  </r>
  <r>
    <s v="100533131123091725F085085583911122525425401111110119133"/>
    <s v="1005"/>
    <s v="3"/>
    <s v="31"/>
    <s v="311"/>
    <s v="2"/>
    <s v="3"/>
    <s v="09"/>
    <s v="17"/>
    <x v="18"/>
    <s v="F"/>
    <s v="085"/>
    <s v="085583"/>
    <s v="91"/>
    <s v="1"/>
    <s v="2"/>
    <s v="25"/>
    <s v="254"/>
    <s v="254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66"/>
    <s v="085583 APOYOS A PEQUEÑAS Y MEDIANAS EMPRESAS"/>
    <s v="2000 MATERIALES Y SUMINISTROS"/>
    <s v="2500 PRODUCTOS QUIMICOS, FARMACEUTICOS Y DE LABORATORIO"/>
    <s v="254 MATERIALES, ACCESORIOS Y SUMINISTROS MEDICOS"/>
    <s v="25401 MATERIALES, ACCESORIOS Y SUMINISTROS MEDICOS"/>
    <n v="911.41"/>
    <s v="1 NO ETIQUETADO"/>
    <s v="11 RECURSOS FISCALES"/>
    <s v="1101 RECURSOS MUNICIPALES"/>
    <s v="19 Ejercicio 2019"/>
    <s v="13 TODO EL TERRITORIO"/>
  </r>
  <r>
    <s v="111322121231010730E126126392911122525425401111110119133"/>
    <s v="1113"/>
    <s v="2"/>
    <s v="21"/>
    <s v="212"/>
    <s v="3"/>
    <s v="1"/>
    <s v="01"/>
    <s v="07"/>
    <x v="21"/>
    <s v="E"/>
    <s v="126"/>
    <s v="126392"/>
    <s v="91"/>
    <s v="1"/>
    <s v="2"/>
    <s v="25"/>
    <s v="254"/>
    <s v="254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7"/>
    <s v="126392 EXTRACCION Y ENVIO DE MUESTRAS"/>
    <s v="2000 MATERIALES Y SUMINISTROS"/>
    <s v="2500 PRODUCTOS QUIMICOS, FARMACEUTICOS Y DE LABORATORIO"/>
    <s v="254 MATERIALES, ACCESORIOS Y SUMINISTROS MEDICOS"/>
    <s v="25401 MATERIALES, ACCESORIOS Y SUMINISTROS MEDICOS"/>
    <n v="1300000"/>
    <s v="1 NO ETIQUETADO"/>
    <s v="11 RECURSOS FISCALES"/>
    <s v="1101 RECURSOS MUNICIPALES"/>
    <s v="19 Ejercicio 2019"/>
    <s v="13 TODO EL TERRITORIO"/>
  </r>
  <r>
    <s v="121222222122081331E078078705911122525425401111110119133"/>
    <s v="1212"/>
    <s v="2"/>
    <s v="22"/>
    <s v="221"/>
    <s v="2"/>
    <s v="2"/>
    <s v="08"/>
    <s v="13"/>
    <x v="22"/>
    <s v="E"/>
    <s v="078"/>
    <s v="078705"/>
    <s v="91"/>
    <s v="1"/>
    <s v="2"/>
    <s v="25"/>
    <s v="254"/>
    <s v="254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705 CONSTANCIA DE NUMERO"/>
    <s v="2000 MATERIALES Y SUMINISTROS"/>
    <s v="2500 PRODUCTOS QUIMICOS, FARMACEUTICOS Y DE LABORATORIO"/>
    <s v="254 MATERIALES, ACCESORIOS Y SUMINISTROS MEDICOS"/>
    <s v="25401 MATERIALES, ACCESORIOS Y SUMINISTROS MEDICOS"/>
    <n v="12700"/>
    <s v="1 NO ETIQUETADO"/>
    <s v="11 RECURSOS FISCALES"/>
    <s v="1101 RECURSOS MUNICIPALES"/>
    <s v="19 Ejercicio 2019"/>
    <s v="13 TODO EL TERRITORIO"/>
  </r>
  <r>
    <s v="050211717246172009N040040253911133838238201111110119133"/>
    <s v="0502"/>
    <s v="1"/>
    <s v="17"/>
    <s v="172"/>
    <s v="4"/>
    <s v="6"/>
    <s v="17"/>
    <s v="20"/>
    <x v="10"/>
    <s v="N"/>
    <s v="040"/>
    <s v="040253"/>
    <s v="91"/>
    <s v="1"/>
    <s v="3"/>
    <s v="38"/>
    <s v="382"/>
    <s v="38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12"/>
    <s v="040253 CAPACITACION A LA POBLACION EN PREVENCION DE RIESGOS"/>
    <s v="3000 SERVICIOS GENERALES"/>
    <s v="3800 SERVICIOS OFICIALES"/>
    <s v="382 GASTOS DE ORDEN SOCIAL Y CULTURAL"/>
    <s v="38201 GASTOS DE ORDEN SOCIAL Y CULTURAL"/>
    <n v="380000"/>
    <s v="1 NO ETIQUETADO"/>
    <s v="11 RECURSOS FISCALES"/>
    <s v="1101 RECURSOS MUNICIPALES"/>
    <s v="19 Ejercicio 2019"/>
    <s v="13 TODO EL TERRITORIO"/>
  </r>
  <r>
    <s v="030311717145160304E127127976911122525525501111110119133"/>
    <s v="0303"/>
    <s v="1"/>
    <s v="17"/>
    <s v="171"/>
    <s v="4"/>
    <s v="5"/>
    <s v="16"/>
    <s v="03"/>
    <x v="6"/>
    <s v="E"/>
    <s v="127"/>
    <s v="127976"/>
    <s v="91"/>
    <s v="1"/>
    <s v="2"/>
    <s v="25"/>
    <s v="255"/>
    <s v="255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500 PRODUCTOS QUIMICOS, FARMACEUTICOS Y DE LABORATORIO"/>
    <s v="255 MATERIALES, ACCESORIOS Y SUMINISTROS DE LABORATORIO"/>
    <s v="25501 MATERIALES, ACCESORIOS Y SUMINISTROS DE LABORATORIO"/>
    <n v="170000"/>
    <s v="1 NO ETIQUETADO"/>
    <s v="11 RECURSOS FISCALES"/>
    <s v="1101 RECURSOS MUNICIPALES"/>
    <s v="19 Ejercicio 2019"/>
    <s v="13 TODO EL TERRITORIO"/>
  </r>
  <r>
    <s v="080122222112130614E125125319911122525525501111110119133"/>
    <s v="0801"/>
    <s v="2"/>
    <s v="22"/>
    <s v="221"/>
    <s v="1"/>
    <s v="2"/>
    <s v="13"/>
    <s v="06"/>
    <x v="1"/>
    <s v="E"/>
    <s v="125"/>
    <s v="125319"/>
    <s v="91"/>
    <s v="1"/>
    <s v="2"/>
    <s v="25"/>
    <s v="255"/>
    <s v="255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19 MANTENIMIENTO DE CEMENTERIOS"/>
    <s v="2000 MATERIALES Y SUMINISTROS"/>
    <s v="2500 PRODUCTOS QUIMICOS, FARMACEUTICOS Y DE LABORATORIO"/>
    <s v="255 MATERIALES, ACCESORIOS Y SUMINISTROS DE LABORATORIO"/>
    <s v="25501 MATERIALES, ACCESORIOS Y SUMINISTROS DE LABORATORIO"/>
    <n v="15000"/>
    <s v="1 NO ETIQUETADO"/>
    <s v="11 RECURSOS FISCALES"/>
    <s v="1101 RECURSOS MUNICIPALES"/>
    <s v="19 Ejercicio 2019"/>
    <s v="13 TODO EL TERRITORIO"/>
  </r>
  <r>
    <s v="080522222112130614E125125317911122525525501111110119133"/>
    <s v="0805"/>
    <s v="2"/>
    <s v="22"/>
    <s v="221"/>
    <s v="1"/>
    <s v="2"/>
    <s v="13"/>
    <s v="06"/>
    <x v="1"/>
    <s v="E"/>
    <s v="125"/>
    <s v="125317"/>
    <s v="91"/>
    <s v="1"/>
    <s v="2"/>
    <s v="25"/>
    <s v="255"/>
    <s v="255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17 MANTENIMIENTO DE AREAS COMUNES"/>
    <s v="2000 MATERIALES Y SUMINISTROS"/>
    <s v="2500 PRODUCTOS QUIMICOS, FARMACEUTICOS Y DE LABORATORIO"/>
    <s v="255 MATERIALES, ACCESORIOS Y SUMINISTROS DE LABORATORIO"/>
    <s v="25501 MATERIALES, ACCESORIOS Y SUMINISTROS DE LABORATORIO"/>
    <n v="700000"/>
    <s v="1 NO ETIQUETADO"/>
    <s v="11 RECURSOS FISCALES"/>
    <s v="1101 RECURSOS MUNICIPALES"/>
    <s v="19 Ejercicio 2019"/>
    <s v="13 TODO EL TERRITORIO"/>
  </r>
  <r>
    <s v="111322121231010730E126126393911122525525501111110119133"/>
    <s v="1113"/>
    <s v="2"/>
    <s v="21"/>
    <s v="212"/>
    <s v="3"/>
    <s v="1"/>
    <s v="01"/>
    <s v="07"/>
    <x v="21"/>
    <s v="E"/>
    <s v="126"/>
    <s v="126393"/>
    <s v="91"/>
    <s v="1"/>
    <s v="2"/>
    <s v="25"/>
    <s v="255"/>
    <s v="255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7"/>
    <s v="126393 MANEJO DE RESIDUOS PATOLOGICOS"/>
    <s v="2000 MATERIALES Y SUMINISTROS"/>
    <s v="2500 PRODUCTOS QUIMICOS, FARMACEUTICOS Y DE LABORATORIO"/>
    <s v="255 MATERIALES, ACCESORIOS Y SUMINISTROS DE LABORATORIO"/>
    <s v="25501 MATERIALES, ACCESORIOS Y SUMINISTROS DE LABORATORIO"/>
    <n v="75000"/>
    <s v="1 NO ETIQUETADO"/>
    <s v="11 RECURSOS FISCALES"/>
    <s v="1101 RECURSOS MUNICIPALES"/>
    <s v="19 Ejercicio 2019"/>
    <s v="13 TODO EL TERRITORIO"/>
  </r>
  <r>
    <s v="030311717145160304E127127976911122525625601111110119133"/>
    <s v="0303"/>
    <s v="1"/>
    <s v="17"/>
    <s v="171"/>
    <s v="4"/>
    <s v="5"/>
    <s v="16"/>
    <s v="03"/>
    <x v="6"/>
    <s v="E"/>
    <s v="127"/>
    <s v="127976"/>
    <s v="91"/>
    <s v="1"/>
    <s v="2"/>
    <s v="25"/>
    <s v="256"/>
    <s v="256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500 PRODUCTOS QUIMICOS, FARMACEUTICOS Y DE LABORATORIO"/>
    <s v="256 FIBRAS SINTETICAS, HULES, PLASTICOS Y DERIVADOS"/>
    <s v="25601 FIBRAS SINTETICAS, HULES, PLASTICOS Y DERIVADOS"/>
    <n v="30000"/>
    <s v="1 NO ETIQUETADO"/>
    <s v="11 RECURSOS FISCALES"/>
    <s v="1101 RECURSOS MUNICIPALES"/>
    <s v="19 Ejercicio 2019"/>
    <s v="13 TODO EL TERRITORIO"/>
  </r>
  <r>
    <s v="050211717246172009N124124254911177979179101111110119133"/>
    <s v="0502"/>
    <s v="1"/>
    <s v="17"/>
    <s v="172"/>
    <s v="4"/>
    <s v="6"/>
    <s v="17"/>
    <s v="20"/>
    <x v="10"/>
    <s v="N"/>
    <s v="124"/>
    <s v="124254"/>
    <s v="91"/>
    <s v="1"/>
    <s v="7"/>
    <s v="79"/>
    <s v="791"/>
    <s v="79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s v="09 GESTIÓN INTEGRAL DE RIESGO DE DESASTRE PARA EL MUNICIPIO DE ZAPOPAN"/>
    <x v="40"/>
    <s v="124254 ATENCION DE SERVICIOS DE EMERGENCIAS"/>
    <s v="7000 INVERSIONES FINANCIERAS Y OTRAS PROVISIONES"/>
    <s v="7900 PROVISIONES PARA CONTINGENCIAS Y OTRAS EROGACIONES ESPECIALES"/>
    <s v="791 CONTINGENCIAS POR FENOMENOS NATURALES"/>
    <s v="79101 CONTINGENCIAS POR FENOMENOS NATURALES"/>
    <n v="1000000"/>
    <s v="1 NO ETIQUETADO"/>
    <s v="11 RECURSOS FISCALES"/>
    <s v="1101 RECURSOS MUNICIPALES"/>
    <s v="19 Ejercicio 2019"/>
    <s v="13 TODO EL TERRITORIO"/>
  </r>
  <r>
    <s v="050911818523101521G075075517911122121421401111110119133"/>
    <s v="0509"/>
    <s v="1"/>
    <s v="18"/>
    <s v="185"/>
    <s v="2"/>
    <s v="3"/>
    <s v="10"/>
    <s v="15"/>
    <x v="29"/>
    <s v="G"/>
    <s v="075"/>
    <s v="075517"/>
    <s v="91"/>
    <s v="1"/>
    <s v="2"/>
    <s v="21"/>
    <s v="214"/>
    <s v="214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69"/>
    <s v="075517 INSPECCION AL AREA DE COMERCIO"/>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50000"/>
    <s v="1 NO ETIQUETADO"/>
    <s v="11 RECURSOS FISCALES"/>
    <s v="1101 RECURSOS MUNICIPALES"/>
    <s v="19 Ejercicio 2019"/>
    <s v="13 TODO EL TERRITORIO"/>
  </r>
  <r>
    <s v="080122222112130614E059059798911122525625601111110119133"/>
    <s v="0801"/>
    <s v="2"/>
    <s v="22"/>
    <s v="221"/>
    <s v="1"/>
    <s v="2"/>
    <s v="13"/>
    <s v="06"/>
    <x v="1"/>
    <s v="E"/>
    <s v="059"/>
    <s v="059798"/>
    <s v="91"/>
    <s v="1"/>
    <s v="2"/>
    <s v="25"/>
    <s v="256"/>
    <s v="256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798 OBRA IMAGEN URBANA"/>
    <s v="2000 MATERIALES Y SUMINISTROS"/>
    <s v="2500 PRODUCTOS QUIMICOS, FARMACEUTICOS Y DE LABORATORIO"/>
    <s v="256 FIBRAS SINTETICAS, HULES, PLASTICOS Y DERIVADOS"/>
    <s v="25601 FIBRAS SINTETICAS, HULES, PLASTICOS Y DERIVADOS"/>
    <n v="533000"/>
    <s v="1 NO ETIQUETADO"/>
    <s v="11 RECURSOS FISCALES"/>
    <s v="1101 RECURSOS MUNICIPALES"/>
    <s v="19 Ejercicio 2019"/>
    <s v="13 TODO EL TERRITORIO"/>
  </r>
  <r>
    <s v="081122222112130614E128128334911122525625601111110119133"/>
    <s v="0811"/>
    <s v="2"/>
    <s v="22"/>
    <s v="221"/>
    <s v="1"/>
    <s v="2"/>
    <s v="13"/>
    <s v="06"/>
    <x v="1"/>
    <s v="E"/>
    <s v="128"/>
    <s v="128334"/>
    <s v="91"/>
    <s v="1"/>
    <s v="2"/>
    <s v="25"/>
    <s v="256"/>
    <s v="256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47"/>
    <s v="128334 TARJETON DE ACCESO AL VERTEDERO MUNICIPAL"/>
    <s v="2000 MATERIALES Y SUMINISTROS"/>
    <s v="2500 PRODUCTOS QUIMICOS, FARMACEUTICOS Y DE LABORATORIO"/>
    <s v="256 FIBRAS SINTETICAS, HULES, PLASTICOS Y DERIVADOS"/>
    <s v="25601 FIBRAS SINTETICAS, HULES, PLASTICOS Y DERIVADOS"/>
    <n v="18364.91"/>
    <s v="1 NO ETIQUETADO"/>
    <s v="11 RECURSOS FISCALES"/>
    <s v="1101 RECURSOS MUNICIPALES"/>
    <s v="19 Ejercicio 2019"/>
    <s v="13 TODO EL TERRITORIO"/>
  </r>
  <r>
    <s v="080922222112130614E088088345911122525625601111110119133"/>
    <s v="0809"/>
    <s v="2"/>
    <s v="22"/>
    <s v="221"/>
    <s v="1"/>
    <s v="2"/>
    <s v="13"/>
    <s v="06"/>
    <x v="1"/>
    <s v="E"/>
    <s v="088"/>
    <s v="088345"/>
    <s v="91"/>
    <s v="1"/>
    <s v="2"/>
    <s v="25"/>
    <s v="256"/>
    <s v="256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45 ATENCION A QUEJAS SOBRE EL COMERCIO EN TIANGUIS"/>
    <s v="2000 MATERIALES Y SUMINISTROS"/>
    <s v="2500 PRODUCTOS QUIMICOS, FARMACEUTICOS Y DE LABORATORIO"/>
    <s v="256 FIBRAS SINTETICAS, HULES, PLASTICOS Y DERIVADOS"/>
    <s v="25601 FIBRAS SINTETICAS, HULES, PLASTICOS Y DERIVADOS"/>
    <n v="20000"/>
    <s v="1 NO ETIQUETADO"/>
    <s v="11 RECURSOS FISCALES"/>
    <s v="1101 RECURSOS MUNICIPALES"/>
    <s v="19 Ejercicio 2019"/>
    <s v="13 TODO EL TERRITORIO"/>
  </r>
  <r>
    <s v="080322222112130614E125125381911122525625601111110119133"/>
    <s v="0803"/>
    <s v="2"/>
    <s v="22"/>
    <s v="221"/>
    <s v="1"/>
    <s v="2"/>
    <s v="13"/>
    <s v="06"/>
    <x v="1"/>
    <s v="E"/>
    <s v="125"/>
    <s v="125381"/>
    <s v="91"/>
    <s v="1"/>
    <s v="2"/>
    <s v="25"/>
    <s v="256"/>
    <s v="256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81 OPERATIVO DE CEMENTERIOS"/>
    <s v="2000 MATERIALES Y SUMINISTROS"/>
    <s v="2500 PRODUCTOS QUIMICOS, FARMACEUTICOS Y DE LABORATORIO"/>
    <s v="256 FIBRAS SINTETICAS, HULES, PLASTICOS Y DERIVADOS"/>
    <s v="25601 FIBRAS SINTETICAS, HULES, PLASTICOS Y DERIVADOS"/>
    <n v="50000"/>
    <s v="1 NO ETIQUETADO"/>
    <s v="11 RECURSOS FISCALES"/>
    <s v="1101 RECURSOS MUNICIPALES"/>
    <s v="19 Ejercicio 2019"/>
    <s v="13 TODO EL TERRITORIO"/>
  </r>
  <r>
    <s v="080222222112130614E125125363911122525625601111110119133"/>
    <s v="0802"/>
    <s v="2"/>
    <s v="22"/>
    <s v="221"/>
    <s v="1"/>
    <s v="2"/>
    <s v="13"/>
    <s v="06"/>
    <x v="1"/>
    <s v="E"/>
    <s v="125"/>
    <s v="125363"/>
    <s v="91"/>
    <s v="1"/>
    <s v="2"/>
    <s v="25"/>
    <s v="256"/>
    <s v="256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63 SERVICIO DE MANTENIMIENTO, CONSERVACION Y LIMPIEZA DE REDES E INFRAESTRUCTURA HIDRAULICA."/>
    <s v="2000 MATERIALES Y SUMINISTROS"/>
    <s v="2500 PRODUCTOS QUIMICOS, FARMACEUTICOS Y DE LABORATORIO"/>
    <s v="256 FIBRAS SINTETICAS, HULES, PLASTICOS Y DERIVADOS"/>
    <s v="25601 FIBRAS SINTETICAS, HULES, PLASTICOS Y DERIVADOS"/>
    <n v="35000"/>
    <s v="1 NO ETIQUETADO"/>
    <s v="11 RECURSOS FISCALES"/>
    <s v="1101 RECURSOS MUNICIPALES"/>
    <s v="19 Ejercicio 2019"/>
    <s v="13 TODO EL TERRITORIO"/>
  </r>
  <r>
    <s v="080422222112130614E125125404911122525625601111110119133"/>
    <s v="0804"/>
    <s v="2"/>
    <s v="22"/>
    <s v="221"/>
    <s v="1"/>
    <s v="2"/>
    <s v="13"/>
    <s v="06"/>
    <x v="1"/>
    <s v="E"/>
    <s v="125"/>
    <s v="125404"/>
    <s v="91"/>
    <s v="1"/>
    <s v="2"/>
    <s v="25"/>
    <s v="256"/>
    <s v="25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04 SERVICIO DE SACRIFICIO DE PORCINOS TIPO OBRADOR DEL RASTRO DE ATEMAJAC"/>
    <s v="2000 MATERIALES Y SUMINISTROS"/>
    <s v="2500 PRODUCTOS QUIMICOS, FARMACEUTICOS Y DE LABORATORIO"/>
    <s v="256 FIBRAS SINTETICAS, HULES, PLASTICOS Y DERIVADOS"/>
    <s v="25601 FIBRAS SINTETICAS, HULES, PLASTICOS Y DERIVADOS"/>
    <n v="250000"/>
    <s v="1 NO ETIQUETADO"/>
    <s v="11 RECURSOS FISCALES"/>
    <s v="1101 RECURSOS MUNICIPALES"/>
    <s v="19 Ejercicio 2019"/>
    <s v="13 TODO EL TERRITORIO"/>
  </r>
  <r>
    <s v="080422222112130614E128128326911122525625601111110119133"/>
    <s v="0804"/>
    <s v="2"/>
    <s v="22"/>
    <s v="221"/>
    <s v="1"/>
    <s v="2"/>
    <s v="13"/>
    <s v="06"/>
    <x v="1"/>
    <s v="E"/>
    <s v="128"/>
    <s v="128326"/>
    <s v="91"/>
    <s v="1"/>
    <s v="2"/>
    <s v="25"/>
    <s v="256"/>
    <s v="25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47"/>
    <s v="128326 SERVICIOS DE SANEAMIENTO URBANO (RETIRO DE ANIMALES MUERTOS,RETIRO DE ESCOMBRO, RETIRO DE ARRASTRE,CANALES, PREDIOS MUNICIPALES, RECOLECCION DE LL"/>
    <s v="2000 MATERIALES Y SUMINISTROS"/>
    <s v="2500 PRODUCTOS QUIMICOS, FARMACEUTICOS Y DE LABORATORIO"/>
    <s v="256 FIBRAS SINTETICAS, HULES, PLASTICOS Y DERIVADOS"/>
    <s v="25601 FIBRAS SINTETICAS, HULES, PLASTICOS Y DERIVADOS"/>
    <n v="150000"/>
    <s v="1 NO ETIQUETADO"/>
    <s v="11 RECURSOS FISCALES"/>
    <s v="1101 RECURSOS MUNICIPALES"/>
    <s v="19 Ejercicio 2019"/>
    <s v="13 TODO EL TERRITORIO"/>
  </r>
  <r>
    <s v="080422222112130614E088088345911122525625601111110119133"/>
    <s v="0804"/>
    <s v="2"/>
    <s v="22"/>
    <s v="221"/>
    <s v="1"/>
    <s v="2"/>
    <s v="13"/>
    <s v="06"/>
    <x v="1"/>
    <s v="E"/>
    <s v="088"/>
    <s v="088345"/>
    <s v="91"/>
    <s v="1"/>
    <s v="2"/>
    <s v="25"/>
    <s v="256"/>
    <s v="25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45 ATENCION A QUEJAS SOBRE EL COMERCIO EN TIANGUIS"/>
    <s v="2000 MATERIALES Y SUMINISTROS"/>
    <s v="2500 PRODUCTOS QUIMICOS, FARMACEUTICOS Y DE LABORATORIO"/>
    <s v="256 FIBRAS SINTETICAS, HULES, PLASTICOS Y DERIVADOS"/>
    <s v="25601 FIBRAS SINTETICAS, HULES, PLASTICOS Y DERIVADOS"/>
    <n v="500"/>
    <s v="1 NO ETIQUETADO"/>
    <s v="11 RECURSOS FISCALES"/>
    <s v="1101 RECURSOS MUNICIPALES"/>
    <s v="19 Ejercicio 2019"/>
    <s v="13 TODO EL TERRITORIO"/>
  </r>
  <r>
    <s v="080522222112130614E125125356911122525625601111110119133"/>
    <s v="0805"/>
    <s v="2"/>
    <s v="22"/>
    <s v="221"/>
    <s v="1"/>
    <s v="2"/>
    <s v="13"/>
    <s v="06"/>
    <x v="1"/>
    <s v="E"/>
    <s v="125"/>
    <s v="125356"/>
    <s v="91"/>
    <s v="1"/>
    <s v="2"/>
    <s v="25"/>
    <s v="256"/>
    <s v="256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56 MEJORA DE LUMINARIAS PUBLICAS"/>
    <s v="2000 MATERIALES Y SUMINISTROS"/>
    <s v="2500 PRODUCTOS QUIMICOS, FARMACEUTICOS Y DE LABORATORIO"/>
    <s v="256 FIBRAS SINTETICAS, HULES, PLASTICOS Y DERIVADOS"/>
    <s v="25601 FIBRAS SINTETICAS, HULES, PLASTICOS Y DERIVADOS"/>
    <n v="55000"/>
    <s v="1 NO ETIQUETADO"/>
    <s v="11 RECURSOS FISCALES"/>
    <s v="1101 RECURSOS MUNICIPALES"/>
    <s v="19 Ejercicio 2019"/>
    <s v="13 TODO EL TERRITORIO"/>
  </r>
  <r>
    <s v="081022222112130614E009009361911122525625601111110119133"/>
    <s v="0810"/>
    <s v="2"/>
    <s v="22"/>
    <s v="221"/>
    <s v="1"/>
    <s v="2"/>
    <s v="13"/>
    <s v="06"/>
    <x v="1"/>
    <s v="E"/>
    <s v="009"/>
    <s v="009361"/>
    <s v="91"/>
    <s v="1"/>
    <s v="2"/>
    <s v="25"/>
    <s v="256"/>
    <s v="256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361 MUESTREO Y VERIFICACION DE LA CALIDAD DEL AGUA EN FUENTES DE ABASTECIMIENTO Y REDES"/>
    <s v="2000 MATERIALES Y SUMINISTROS"/>
    <s v="2500 PRODUCTOS QUIMICOS, FARMACEUTICOS Y DE LABORATORIO"/>
    <s v="256 FIBRAS SINTETICAS, HULES, PLASTICOS Y DERIVADOS"/>
    <s v="25601 FIBRAS SINTETICAS, HULES, PLASTICOS Y DERIVADOS"/>
    <n v="2000"/>
    <s v="1 NO ETIQUETADO"/>
    <s v="11 RECURSOS FISCALES"/>
    <s v="1101 RECURSOS MUNICIPALES"/>
    <s v="19 Ejercicio 2019"/>
    <s v="13 TODO EL TERRITORIO"/>
  </r>
  <r>
    <s v="081222121412130615E061061370911122525625601111110119133"/>
    <s v="0812"/>
    <s v="2"/>
    <s v="21"/>
    <s v="214"/>
    <s v="1"/>
    <s v="2"/>
    <s v="13"/>
    <s v="06"/>
    <x v="13"/>
    <s v="E"/>
    <s v="061"/>
    <s v="061370"/>
    <s v="91"/>
    <s v="1"/>
    <s v="2"/>
    <s v="25"/>
    <s v="256"/>
    <s v="256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70 SERVICIO DE INHUMACION"/>
    <s v="2000 MATERIALES Y SUMINISTROS"/>
    <s v="2500 PRODUCTOS QUIMICOS, FARMACEUTICOS Y DE LABORATORIO"/>
    <s v="256 FIBRAS SINTETICAS, HULES, PLASTICOS Y DERIVADOS"/>
    <s v="25601 FIBRAS SINTETICAS, HULES, PLASTICOS Y DERIVADOS"/>
    <n v="3165260.2"/>
    <s v="1 NO ETIQUETADO"/>
    <s v="11 RECURSOS FISCALES"/>
    <s v="1101 RECURSOS MUNICIPALES"/>
    <s v="19 Ejercicio 2019"/>
    <s v="13 TODO EL TERRITORIO"/>
  </r>
  <r>
    <s v="080722121412130615E009009363911122525625601111110119133"/>
    <s v="0807"/>
    <s v="2"/>
    <s v="21"/>
    <s v="214"/>
    <s v="1"/>
    <s v="2"/>
    <s v="13"/>
    <s v="06"/>
    <x v="13"/>
    <s v="E"/>
    <s v="009"/>
    <s v="009363"/>
    <s v="91"/>
    <s v="1"/>
    <s v="2"/>
    <s v="25"/>
    <s v="256"/>
    <s v="256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62"/>
    <s v="009363 SERVICIO DE MANTENIMIENTO, CONSERVACION Y LIMPIEZA DE REDES E INFRAESTRUCTURA HIDRAULICA."/>
    <s v="2000 MATERIALES Y SUMINISTROS"/>
    <s v="2500 PRODUCTOS QUIMICOS, FARMACEUTICOS Y DE LABORATORIO"/>
    <s v="256 FIBRAS SINTETICAS, HULES, PLASTICOS Y DERIVADOS"/>
    <s v="25601 FIBRAS SINTETICAS, HULES, PLASTICOS Y DERIVADOS"/>
    <n v="1500000"/>
    <s v="1 NO ETIQUETADO"/>
    <s v="11 RECURSOS FISCALES"/>
    <s v="1101 RECURSOS MUNICIPALES"/>
    <s v="19 Ejercicio 2019"/>
    <s v="13 TODO EL TERRITORIO"/>
  </r>
  <r>
    <s v="080822222112130417E079079408911122525625601111110119133"/>
    <s v="0808"/>
    <s v="2"/>
    <s v="22"/>
    <s v="221"/>
    <s v="1"/>
    <s v="2"/>
    <s v="13"/>
    <s v="04"/>
    <x v="14"/>
    <s v="E"/>
    <s v="079"/>
    <s v="079408"/>
    <s v="91"/>
    <s v="1"/>
    <s v="2"/>
    <s v="25"/>
    <s v="256"/>
    <s v="256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49"/>
    <s v="079408 MANTENIMIENTO Y LIMPIEZA DE LAS INSTALACIONES EN PLANTAS DE TRATAMIENTO."/>
    <s v="2000 MATERIALES Y SUMINISTROS"/>
    <s v="2500 PRODUCTOS QUIMICOS, FARMACEUTICOS Y DE LABORATORIO"/>
    <s v="256 FIBRAS SINTETICAS, HULES, PLASTICOS Y DERIVADOS"/>
    <s v="25601 FIBRAS SINTETICAS, HULES, PLASTICOS Y DERIVADOS"/>
    <n v="38000"/>
    <s v="1 NO ETIQUETADO"/>
    <s v="11 RECURSOS FISCALES"/>
    <s v="1101 RECURSOS MUNICIPALES"/>
    <s v="19 Ejercicio 2019"/>
    <s v="13 TODO EL TERRITORIO"/>
  </r>
  <r>
    <s v="090111313446172020O021021515121122525625601111110119133"/>
    <s v="0901"/>
    <s v="1"/>
    <s v="13"/>
    <s v="134"/>
    <s v="4"/>
    <s v="6"/>
    <s v="17"/>
    <s v="20"/>
    <x v="0"/>
    <s v="O"/>
    <s v="021"/>
    <s v="021515"/>
    <s v="12"/>
    <s v="1"/>
    <s v="2"/>
    <s v="25"/>
    <s v="256"/>
    <s v="256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5 ENTREGA DE APOYOS Y/O BENEFICIOS A LOS EMPLEADOS."/>
    <s v="2000 MATERIALES Y SUMINISTROS"/>
    <s v="2500 PRODUCTOS QUIMICOS, FARMACEUTICOS Y DE LABORATORIO"/>
    <s v="256 FIBRAS SINTETICAS, HULES, PLASTICOS Y DERIVADOS"/>
    <s v="25601 FIBRAS SINTETICAS, HULES, PLASTICOS Y DERIVADOS"/>
    <n v="85000"/>
    <s v="1 NO ETIQUETADO"/>
    <s v="11 RECURSOS FISCALES"/>
    <s v="1101 RECURSOS MUNICIPALES"/>
    <s v="19 Ejercicio 2019"/>
    <s v="13 TODO EL TERRITORIO"/>
  </r>
  <r>
    <s v="100533131123091725F096096569911122525625601111110119133"/>
    <s v="1005"/>
    <s v="3"/>
    <s v="31"/>
    <s v="311"/>
    <s v="2"/>
    <s v="3"/>
    <s v="09"/>
    <s v="17"/>
    <x v="18"/>
    <s v="F"/>
    <s v="096"/>
    <s v="096569"/>
    <s v="91"/>
    <s v="1"/>
    <s v="2"/>
    <s v="25"/>
    <s v="256"/>
    <s v="25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2"/>
    <s v="096569 CARAVANA DE EMPLEO"/>
    <s v="2000 MATERIALES Y SUMINISTROS"/>
    <s v="2500 PRODUCTOS QUIMICOS, FARMACEUTICOS Y DE LABORATORIO"/>
    <s v="256 FIBRAS SINTETICAS, HULES, PLASTICOS Y DERIVADOS"/>
    <s v="25601 FIBRAS SINTETICAS, HULES, PLASTICOS Y DERIVADOS"/>
    <n v="49777.2"/>
    <s v="1 NO ETIQUETADO"/>
    <s v="11 RECURSOS FISCALES"/>
    <s v="1101 RECURSOS MUNICIPALES"/>
    <s v="19 Ejercicio 2019"/>
    <s v="13 TODO EL TERRITORIO"/>
  </r>
  <r>
    <s v="110322222122071329E129129665911122525625601111110119133"/>
    <s v="1103"/>
    <s v="2"/>
    <s v="22"/>
    <s v="221"/>
    <s v="2"/>
    <s v="2"/>
    <s v="07"/>
    <s v="13"/>
    <x v="20"/>
    <s v="E"/>
    <s v="129"/>
    <s v="129665"/>
    <s v="91"/>
    <s v="1"/>
    <s v="2"/>
    <s v="25"/>
    <s v="256"/>
    <s v="256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67"/>
    <s v="129665 BANQUETAS LIBRES"/>
    <s v="2000 MATERIALES Y SUMINISTROS"/>
    <s v="2500 PRODUCTOS QUIMICOS, FARMACEUTICOS Y DE LABORATORIO"/>
    <s v="256 FIBRAS SINTETICAS, HULES, PLASTICOS Y DERIVADOS"/>
    <s v="25601 FIBRAS SINTETICAS, HULES, PLASTICOS Y DERIVADOS"/>
    <n v="2404700"/>
    <s v="1 NO ETIQUETADO"/>
    <s v="11 RECURSOS FISCALES"/>
    <s v="1101 RECURSOS MUNICIPALES"/>
    <s v="19 Ejercicio 2019"/>
    <s v="13 TODO EL TERRITORIO"/>
  </r>
  <r>
    <s v="110322222122071329E129129670911122525625601111110119133"/>
    <s v="1103"/>
    <s v="2"/>
    <s v="22"/>
    <s v="221"/>
    <s v="2"/>
    <s v="2"/>
    <s v="07"/>
    <s v="13"/>
    <x v="20"/>
    <s v="E"/>
    <s v="129"/>
    <s v="129670"/>
    <s v="91"/>
    <s v="1"/>
    <s v="2"/>
    <s v="25"/>
    <s v="256"/>
    <s v="256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67"/>
    <s v="129670 ATENCION A INCONFORMIDADES SOBRE INFRACCIONES"/>
    <s v="2000 MATERIALES Y SUMINISTROS"/>
    <s v="2500 PRODUCTOS QUIMICOS, FARMACEUTICOS Y DE LABORATORIO"/>
    <s v="256 FIBRAS SINTETICAS, HULES, PLASTICOS Y DERIVADOS"/>
    <s v="25601 FIBRAS SINTETICAS, HULES, PLASTICOS Y DERIVADOS"/>
    <n v="2000000"/>
    <s v="1 NO ETIQUETADO"/>
    <s v="11 RECURSOS FISCALES"/>
    <s v="1101 RECURSOS MUNICIPALES"/>
    <s v="19 Ejercicio 2019"/>
    <s v="13 TODO EL TERRITORIO"/>
  </r>
  <r>
    <s v="111322121231010730E126126394911122525625601111110119133"/>
    <s v="1113"/>
    <s v="2"/>
    <s v="21"/>
    <s v="212"/>
    <s v="3"/>
    <s v="1"/>
    <s v="01"/>
    <s v="07"/>
    <x v="21"/>
    <s v="E"/>
    <s v="126"/>
    <s v="126394"/>
    <s v="91"/>
    <s v="1"/>
    <s v="2"/>
    <s v="25"/>
    <s v="256"/>
    <s v="256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7"/>
    <s v="126394 ATENCION A EMERGENCIAS DE CAPTURA DE ANIMALES SILVESTRES"/>
    <s v="2000 MATERIALES Y SUMINISTROS"/>
    <s v="2500 PRODUCTOS QUIMICOS, FARMACEUTICOS Y DE LABORATORIO"/>
    <s v="256 FIBRAS SINTETICAS, HULES, PLASTICOS Y DERIVADOS"/>
    <s v="25601 FIBRAS SINTETICAS, HULES, PLASTICOS Y DERIVADOS"/>
    <n v="40000"/>
    <s v="1 NO ETIQUETADO"/>
    <s v="11 RECURSOS FISCALES"/>
    <s v="1101 RECURSOS MUNICIPALES"/>
    <s v="19 Ejercicio 2019"/>
    <s v="13 TODO EL TERRITORIO"/>
  </r>
  <r>
    <s v="121222222122081331E078078707911122525625601111110119133"/>
    <s v="1212"/>
    <s v="2"/>
    <s v="22"/>
    <s v="221"/>
    <s v="2"/>
    <s v="2"/>
    <s v="08"/>
    <s v="13"/>
    <x v="22"/>
    <s v="E"/>
    <s v="078"/>
    <s v="078707"/>
    <s v="91"/>
    <s v="1"/>
    <s v="2"/>
    <s v="25"/>
    <s v="256"/>
    <s v="256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707 ASIGNACION DE NUMERO OFICIAL"/>
    <s v="2000 MATERIALES Y SUMINISTROS"/>
    <s v="2500 PRODUCTOS QUIMICOS, FARMACEUTICOS Y DE LABORATORIO"/>
    <s v="256 FIBRAS SINTETICAS, HULES, PLASTICOS Y DERIVADOS"/>
    <s v="25601 FIBRAS SINTETICAS, HULES, PLASTICOS Y DERIVADOS"/>
    <n v="125300"/>
    <s v="1 NO ETIQUETADO"/>
    <s v="11 RECURSOS FISCALES"/>
    <s v="1101 RECURSOS MUNICIPALES"/>
    <s v="19 Ejercicio 2019"/>
    <s v="13 TODO EL TERRITORIO"/>
  </r>
  <r>
    <s v="130322424215140134E087087830911122525625601111110119133"/>
    <s v="1303"/>
    <s v="2"/>
    <s v="24"/>
    <s v="242"/>
    <s v="1"/>
    <s v="5"/>
    <s v="14"/>
    <s v="01"/>
    <x v="25"/>
    <s v="E"/>
    <s v="087"/>
    <s v="087830"/>
    <s v="91"/>
    <s v="1"/>
    <s v="2"/>
    <s v="25"/>
    <s v="256"/>
    <s v="256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30 ACTIVIDADES DE TRANSVERSALIZACION DE LA CULTURA"/>
    <s v="2000 MATERIALES Y SUMINISTROS"/>
    <s v="2500 PRODUCTOS QUIMICOS, FARMACEUTICOS Y DE LABORATORIO"/>
    <s v="256 FIBRAS SINTETICAS, HULES, PLASTICOS Y DERIVADOS"/>
    <s v="25601 FIBRAS SINTETICAS, HULES, PLASTICOS Y DERIVADOS"/>
    <n v="79200"/>
    <s v="1 NO ETIQUETADO"/>
    <s v="11 RECURSOS FISCALES"/>
    <s v="1101 RECURSOS MUNICIPALES"/>
    <s v="19 Ejercicio 2019"/>
    <s v="13 TODO EL TERRITORIO"/>
  </r>
  <r>
    <s v="131322424215140134E120120940911122525625601111110119133"/>
    <s v="1313"/>
    <s v="2"/>
    <s v="24"/>
    <s v="242"/>
    <s v="1"/>
    <s v="5"/>
    <s v="14"/>
    <s v="01"/>
    <x v="25"/>
    <s v="E"/>
    <s v="120"/>
    <s v="120940"/>
    <s v="91"/>
    <s v="1"/>
    <s v="2"/>
    <s v="25"/>
    <s v="256"/>
    <s v="256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3"/>
    <s v="120940 OPERATIVO ROMERIA 2017"/>
    <s v="2000 MATERIALES Y SUMINISTROS"/>
    <s v="2500 PRODUCTOS QUIMICOS, FARMACEUTICOS Y DE LABORATORIO"/>
    <s v="256 FIBRAS SINTETICAS, HULES, PLASTICOS Y DERIVADOS"/>
    <s v="25601 FIBRAS SINTETICAS, HULES, PLASTICOS Y DERIVADOS"/>
    <n v="4500"/>
    <s v="1 NO ETIQUETADO"/>
    <s v="11 RECURSOS FISCALES"/>
    <s v="1101 RECURSOS MUNICIPALES"/>
    <s v="19 Ejercicio 2019"/>
    <s v="13 TODO EL TERRITORIO"/>
  </r>
  <r>
    <s v="050911818523101521G075075519911122121521501111110119133"/>
    <s v="0509"/>
    <s v="1"/>
    <s v="18"/>
    <s v="185"/>
    <s v="2"/>
    <s v="3"/>
    <s v="10"/>
    <s v="15"/>
    <x v="29"/>
    <s v="G"/>
    <s v="075"/>
    <s v="075519"/>
    <s v="91"/>
    <s v="1"/>
    <s v="2"/>
    <s v="21"/>
    <s v="215"/>
    <s v="215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69"/>
    <s v="075519 INSPECCION DE HORARIOS ESPECIALES"/>
    <s v="2000 MATERIALES Y SUMINISTROS"/>
    <s v="2100 MATERIALES DE ADMINISTRACION, EMISION DE DOCUMENTOS Y ARTICULOS OFICIALES"/>
    <s v="215 MATERIAL IMPRESO E INFORMACION DIGITAL"/>
    <s v="21501 MATERIAL IMPRESO E INFORMACION DIGITAL"/>
    <n v="450000"/>
    <s v="1 NO ETIQUETADO"/>
    <s v="11 RECURSOS FISCALES"/>
    <s v="1101 RECURSOS MUNICIPALES"/>
    <s v="19 Ejercicio 2019"/>
    <s v="13 TODO EL TERRITORIO"/>
  </r>
  <r>
    <s v="050911818523101521G083083518911122222122101111110119133"/>
    <s v="0509"/>
    <s v="1"/>
    <s v="18"/>
    <s v="185"/>
    <s v="2"/>
    <s v="3"/>
    <s v="10"/>
    <s v="15"/>
    <x v="29"/>
    <s v="G"/>
    <s v="083"/>
    <s v="083518"/>
    <s v="91"/>
    <s v="1"/>
    <s v="2"/>
    <s v="22"/>
    <s v="221"/>
    <s v="221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70"/>
    <s v="083518 INSPECCION DE ACCIONES URBANISTICAS Y EDIFICACION EN EL MUNICIPIO DE ZAPOPAN"/>
    <s v="2000 MATERIALES Y SUMINISTROS"/>
    <s v="2200 ALIMENTOS Y UTENSILIOS"/>
    <s v="221 PRODUCTOS ALIMENTICIOS PARA PERSONAS"/>
    <s v="22101 PRODUCTOS ALIMENTICIOS PARA PERSONAS"/>
    <n v="30000"/>
    <s v="1 NO ETIQUETADO"/>
    <s v="11 RECURSOS FISCALES"/>
    <s v="1101 RECURSOS MUNICIPALES"/>
    <s v="19 Ejercicio 2019"/>
    <s v="13 TODO EL TERRITORIO"/>
  </r>
  <r>
    <s v="050911818523101521G083083520911122222322301111110119133"/>
    <s v="0509"/>
    <s v="1"/>
    <s v="18"/>
    <s v="185"/>
    <s v="2"/>
    <s v="3"/>
    <s v="10"/>
    <s v="15"/>
    <x v="29"/>
    <s v="G"/>
    <s v="083"/>
    <s v="083520"/>
    <s v="91"/>
    <s v="1"/>
    <s v="2"/>
    <s v="22"/>
    <s v="223"/>
    <s v="223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70"/>
    <s v="083520 INSPECCION TECNICA EN MATERIA DE RASTRO, INDUSTRIA, ECOLOGIA Y ANUNCIOS"/>
    <s v="2000 MATERIALES Y SUMINISTROS"/>
    <s v="2200 ALIMENTOS Y UTENSILIOS"/>
    <s v="223 UTENSILIOS PARA EL SERVICIO DE ALIMENTACION"/>
    <s v="22301 UTENSILIOS PARA EL SERVICIO DE ALIMENTACION"/>
    <n v="5000"/>
    <s v="1 NO ETIQUETADO"/>
    <s v="11 RECURSOS FISCALES"/>
    <s v="1101 RECURSOS MUNICIPALES"/>
    <s v="19 Ejercicio 2019"/>
    <s v="13 TODO EL TERRITORIO"/>
  </r>
  <r>
    <s v="080122222112130614E059059798911122525925901111110119133"/>
    <s v="0801"/>
    <s v="2"/>
    <s v="22"/>
    <s v="221"/>
    <s v="1"/>
    <s v="2"/>
    <s v="13"/>
    <s v="06"/>
    <x v="1"/>
    <s v="E"/>
    <s v="059"/>
    <s v="059798"/>
    <s v="91"/>
    <s v="1"/>
    <s v="2"/>
    <s v="25"/>
    <s v="259"/>
    <s v="259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798 OBRA IMAGEN URBANA"/>
    <s v="2000 MATERIALES Y SUMINISTROS"/>
    <s v="2500 PRODUCTOS QUIMICOS, FARMACEUTICOS Y DE LABORATORIO"/>
    <s v="259 OTROS PRODUCTOS QUIMICOS"/>
    <s v="25901 OTROS PRODUCTOS QUIMICOS"/>
    <n v="1000000"/>
    <s v="1 NO ETIQUETADO"/>
    <s v="11 RECURSOS FISCALES"/>
    <s v="1101 RECURSOS MUNICIPALES"/>
    <s v="19 Ejercicio 2019"/>
    <s v="13 TODO EL TERRITORIO"/>
  </r>
  <r>
    <s v="080322222112130614E125125402911122525925901111110119133"/>
    <s v="0803"/>
    <s v="2"/>
    <s v="22"/>
    <s v="221"/>
    <s v="1"/>
    <s v="2"/>
    <s v="13"/>
    <s v="06"/>
    <x v="1"/>
    <s v="E"/>
    <s v="125"/>
    <s v="125402"/>
    <s v="91"/>
    <s v="1"/>
    <s v="2"/>
    <s v="25"/>
    <s v="259"/>
    <s v="259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02 SACRIFICIO DE PORCINOS ZAPOPAN"/>
    <s v="2000 MATERIALES Y SUMINISTROS"/>
    <s v="2500 PRODUCTOS QUIMICOS, FARMACEUTICOS Y DE LABORATORIO"/>
    <s v="259 OTROS PRODUCTOS QUIMICOS"/>
    <s v="25901 OTROS PRODUCTOS QUIMICOS"/>
    <n v="100000"/>
    <s v="1 NO ETIQUETADO"/>
    <s v="11 RECURSOS FISCALES"/>
    <s v="1101 RECURSOS MUNICIPALES"/>
    <s v="19 Ejercicio 2019"/>
    <s v="13 TODO EL TERRITORIO"/>
  </r>
  <r>
    <s v="080222222112130614E125125368911122525925901111110119133"/>
    <s v="0802"/>
    <s v="2"/>
    <s v="22"/>
    <s v="221"/>
    <s v="1"/>
    <s v="2"/>
    <s v="13"/>
    <s v="06"/>
    <x v="1"/>
    <s v="E"/>
    <s v="125"/>
    <s v="125368"/>
    <s v="91"/>
    <s v="1"/>
    <s v="2"/>
    <s v="25"/>
    <s v="259"/>
    <s v="259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68 SERVICIO DE DESAZOLVE DE FOSA SEPTICAS COLONIAS"/>
    <s v="2000 MATERIALES Y SUMINISTROS"/>
    <s v="2500 PRODUCTOS QUIMICOS, FARMACEUTICOS Y DE LABORATORIO"/>
    <s v="259 OTROS PRODUCTOS QUIMICOS"/>
    <s v="25901 OTROS PRODUCTOS QUIMICOS"/>
    <n v="10000"/>
    <s v="1 NO ETIQUETADO"/>
    <s v="11 RECURSOS FISCALES"/>
    <s v="1101 RECURSOS MUNICIPALES"/>
    <s v="19 Ejercicio 2019"/>
    <s v="13 TODO EL TERRITORIO"/>
  </r>
  <r>
    <s v="080722121412130615E009009365911122525925901111110119133"/>
    <s v="0807"/>
    <s v="2"/>
    <s v="21"/>
    <s v="214"/>
    <s v="1"/>
    <s v="2"/>
    <s v="13"/>
    <s v="06"/>
    <x v="13"/>
    <s v="E"/>
    <s v="009"/>
    <s v="009365"/>
    <s v="91"/>
    <s v="1"/>
    <s v="2"/>
    <s v="25"/>
    <s v="259"/>
    <s v="259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62"/>
    <s v="009365 ATENCION A SOLICITUD DE VISTO BUENO PARA RECEPCION DE LAS OBRAS DE URBANIZACION"/>
    <s v="2000 MATERIALES Y SUMINISTROS"/>
    <s v="2500 PRODUCTOS QUIMICOS, FARMACEUTICOS Y DE LABORATORIO"/>
    <s v="259 OTROS PRODUCTOS QUIMICOS"/>
    <s v="25901 OTROS PRODUCTOS QUIMICOS"/>
    <n v="100000"/>
    <s v="1 NO ETIQUETADO"/>
    <s v="11 RECURSOS FISCALES"/>
    <s v="1101 RECURSOS MUNICIPALES"/>
    <s v="19 Ejercicio 2019"/>
    <s v="13 TODO EL TERRITORIO"/>
  </r>
  <r>
    <s v="080822222112130417E079079417911122525925901111110119133"/>
    <s v="0808"/>
    <s v="2"/>
    <s v="22"/>
    <s v="221"/>
    <s v="1"/>
    <s v="2"/>
    <s v="13"/>
    <s v="04"/>
    <x v="14"/>
    <s v="E"/>
    <s v="079"/>
    <s v="079417"/>
    <s v="91"/>
    <s v="1"/>
    <s v="2"/>
    <s v="25"/>
    <s v="259"/>
    <s v="259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49"/>
    <s v="079417 MANTENIMIENTO PREVENTIVO DE ARBOLADO"/>
    <s v="2000 MATERIALES Y SUMINISTROS"/>
    <s v="2500 PRODUCTOS QUIMICOS, FARMACEUTICOS Y DE LABORATORIO"/>
    <s v="259 OTROS PRODUCTOS QUIMICOS"/>
    <s v="25901 OTROS PRODUCTOS QUIMICOS"/>
    <n v="5000"/>
    <s v="1 NO ETIQUETADO"/>
    <s v="11 RECURSOS FISCALES"/>
    <s v="1101 RECURSOS MUNICIPALES"/>
    <s v="19 Ejercicio 2019"/>
    <s v="13 TODO EL TERRITORIO"/>
  </r>
  <r>
    <s v="030311717145160304E127127976911122626126101111110119133"/>
    <s v="0303"/>
    <s v="1"/>
    <s v="17"/>
    <s v="171"/>
    <s v="4"/>
    <s v="5"/>
    <s v="16"/>
    <s v="03"/>
    <x v="6"/>
    <s v="E"/>
    <s v="127"/>
    <s v="127976"/>
    <s v="91"/>
    <s v="1"/>
    <s v="2"/>
    <s v="26"/>
    <s v="261"/>
    <s v="26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600 COMBUSTIBLES, LUBRICANTES Y ADITIVOS"/>
    <s v="261 COMBUSTIBLES, LUBRICANTES Y ADITIVOS"/>
    <s v="26101 COMBUSTIBLES, LUBRICANTES Y ADITIVOS"/>
    <n v="886000"/>
    <s v="1 NO ETIQUETADO"/>
    <s v="11 RECURSOS FISCALES"/>
    <s v="1101 RECURSOS MUNICIPALES"/>
    <s v="19 Ejercicio 2019"/>
    <s v="13 TODO EL TERRITORIO"/>
  </r>
  <r>
    <s v="050911818523101521G075075517911122424624601111110119133"/>
    <s v="0509"/>
    <s v="1"/>
    <s v="18"/>
    <s v="185"/>
    <s v="2"/>
    <s v="3"/>
    <s v="10"/>
    <s v="15"/>
    <x v="29"/>
    <s v="G"/>
    <s v="075"/>
    <s v="075517"/>
    <s v="91"/>
    <s v="1"/>
    <s v="2"/>
    <s v="24"/>
    <s v="246"/>
    <s v="246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69"/>
    <s v="075517 INSPECCION AL AREA DE COMERCIO"/>
    <s v="2000 MATERIALES Y SUMINISTROS"/>
    <s v="2400 MATERIALES Y ARTICULOS DE CONSTRUCCION Y DE REPARACION"/>
    <s v="246 MATERIAL ELECTRICO Y ELECTRONICO"/>
    <s v="24601 MATERIAL ELECTRICO Y ELECTRONICO"/>
    <n v="8000"/>
    <s v="1 NO ETIQUETADO"/>
    <s v="11 RECURSOS FISCALES"/>
    <s v="1101 RECURSOS MUNICIPALES"/>
    <s v="19 Ejercicio 2019"/>
    <s v="13 TODO EL TERRITORIO"/>
  </r>
  <r>
    <s v="080122222112130614E088088352911122626126101111110119133"/>
    <s v="0801"/>
    <s v="2"/>
    <s v="22"/>
    <s v="221"/>
    <s v="1"/>
    <s v="2"/>
    <s v="13"/>
    <s v="06"/>
    <x v="1"/>
    <s v="E"/>
    <s v="088"/>
    <s v="088352"/>
    <s v="91"/>
    <s v="1"/>
    <s v="2"/>
    <s v="26"/>
    <s v="261"/>
    <s v="261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52 CREDENCIALIZACION DE COMERCIANTES EN TIANGUIS"/>
    <s v="2000 MATERIALES Y SUMINISTROS"/>
    <s v="2600 COMBUSTIBLES, LUBRICANTES Y ADITIVOS"/>
    <s v="261 COMBUSTIBLES, LUBRICANTES Y ADITIVOS"/>
    <s v="26101 COMBUSTIBLES, LUBRICANTES Y ADITIVOS"/>
    <n v="22000"/>
    <s v="1 NO ETIQUETADO"/>
    <s v="11 RECURSOS FISCALES"/>
    <s v="1101 RECURSOS MUNICIPALES"/>
    <s v="19 Ejercicio 2019"/>
    <s v="13 TODO EL TERRITORIO"/>
  </r>
  <r>
    <s v="081122222112130614E125125406911122626126101111110119133"/>
    <s v="0811"/>
    <s v="2"/>
    <s v="22"/>
    <s v="221"/>
    <s v="1"/>
    <s v="2"/>
    <s v="13"/>
    <s v="06"/>
    <x v="1"/>
    <s v="E"/>
    <s v="125"/>
    <s v="125406"/>
    <s v="91"/>
    <s v="1"/>
    <s v="2"/>
    <s v="26"/>
    <s v="261"/>
    <s v="261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06 MANEJO DE RESIDUOS SOLIDOS EN EL RELLENO SANITARIO DE PICACHOS"/>
    <s v="2000 MATERIALES Y SUMINISTROS"/>
    <s v="2600 COMBUSTIBLES, LUBRICANTES Y ADITIVOS"/>
    <s v="261 COMBUSTIBLES, LUBRICANTES Y ADITIVOS"/>
    <s v="26101 COMBUSTIBLES, LUBRICANTES Y ADITIVOS"/>
    <n v="61621.120000000003"/>
    <s v="1 NO ETIQUETADO"/>
    <s v="11 RECURSOS FISCALES"/>
    <s v="1101 RECURSOS MUNICIPALES"/>
    <s v="19 Ejercicio 2019"/>
    <s v="13 TODO EL TERRITORIO"/>
  </r>
  <r>
    <s v="080922222112130614E088088346911122626126101111110119133"/>
    <s v="0809"/>
    <s v="2"/>
    <s v="22"/>
    <s v="221"/>
    <s v="1"/>
    <s v="2"/>
    <s v="13"/>
    <s v="06"/>
    <x v="1"/>
    <s v="E"/>
    <s v="088"/>
    <s v="088346"/>
    <s v="91"/>
    <s v="1"/>
    <s v="2"/>
    <s v="26"/>
    <s v="261"/>
    <s v="261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46 MODIFICACION AL PADRON DEL COMERCIO EN TIANGUIS"/>
    <s v="2000 MATERIALES Y SUMINISTROS"/>
    <s v="2600 COMBUSTIBLES, LUBRICANTES Y ADITIVOS"/>
    <s v="261 COMBUSTIBLES, LUBRICANTES Y ADITIVOS"/>
    <s v="26101 COMBUSTIBLES, LUBRICANTES Y ADITIVOS"/>
    <n v="200000"/>
    <s v="1 NO ETIQUETADO"/>
    <s v="11 RECURSOS FISCALES"/>
    <s v="1101 RECURSOS MUNICIPALES"/>
    <s v="19 Ejercicio 2019"/>
    <s v="13 TODO EL TERRITORIO"/>
  </r>
  <r>
    <s v="080322222112130614E125125403911122626126101111110119133"/>
    <s v="0803"/>
    <s v="2"/>
    <s v="22"/>
    <s v="221"/>
    <s v="1"/>
    <s v="2"/>
    <s v="13"/>
    <s v="06"/>
    <x v="1"/>
    <s v="E"/>
    <s v="125"/>
    <s v="125403"/>
    <s v="91"/>
    <s v="1"/>
    <s v="2"/>
    <s v="26"/>
    <s v="261"/>
    <s v="26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03 SACRIFICIO DE BOVINOS"/>
    <s v="2000 MATERIALES Y SUMINISTROS"/>
    <s v="2600 COMBUSTIBLES, LUBRICANTES Y ADITIVOS"/>
    <s v="261 COMBUSTIBLES, LUBRICANTES Y ADITIVOS"/>
    <s v="26101 COMBUSTIBLES, LUBRICANTES Y ADITIVOS"/>
    <n v="250000"/>
    <s v="1 NO ETIQUETADO"/>
    <s v="11 RECURSOS FISCALES"/>
    <s v="1101 RECURSOS MUNICIPALES"/>
    <s v="19 Ejercicio 2019"/>
    <s v="13 TODO EL TERRITORIO"/>
  </r>
  <r>
    <s v="080222222112130614E125125381911122626126101111110119133"/>
    <s v="0802"/>
    <s v="2"/>
    <s v="22"/>
    <s v="221"/>
    <s v="1"/>
    <s v="2"/>
    <s v="13"/>
    <s v="06"/>
    <x v="1"/>
    <s v="E"/>
    <s v="125"/>
    <s v="125381"/>
    <s v="91"/>
    <s v="1"/>
    <s v="2"/>
    <s v="26"/>
    <s v="261"/>
    <s v="261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81 OPERATIVO DE CEMENTERIOS"/>
    <s v="2000 MATERIALES Y SUMINISTROS"/>
    <s v="2600 COMBUSTIBLES, LUBRICANTES Y ADITIVOS"/>
    <s v="261 COMBUSTIBLES, LUBRICANTES Y ADITIVOS"/>
    <s v="26101 COMBUSTIBLES, LUBRICANTES Y ADITIVOS"/>
    <n v="15000"/>
    <s v="1 NO ETIQUETADO"/>
    <s v="11 RECURSOS FISCALES"/>
    <s v="1101 RECURSOS MUNICIPALES"/>
    <s v="19 Ejercicio 2019"/>
    <s v="13 TODO EL TERRITORIO"/>
  </r>
  <r>
    <s v="080422222112130614E125125798911122626126101111110119133"/>
    <s v="0804"/>
    <s v="2"/>
    <s v="22"/>
    <s v="221"/>
    <s v="1"/>
    <s v="2"/>
    <s v="13"/>
    <s v="06"/>
    <x v="1"/>
    <s v="E"/>
    <s v="125"/>
    <s v="125798"/>
    <s v="91"/>
    <s v="1"/>
    <s v="2"/>
    <s v="26"/>
    <s v="261"/>
    <s v="261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798 OBRA IMAGEN URBANA"/>
    <s v="2000 MATERIALES Y SUMINISTROS"/>
    <s v="2600 COMBUSTIBLES, LUBRICANTES Y ADITIVOS"/>
    <s v="261 COMBUSTIBLES, LUBRICANTES Y ADITIVOS"/>
    <s v="26101 COMBUSTIBLES, LUBRICANTES Y ADITIVOS"/>
    <n v="200000"/>
    <s v="1 NO ETIQUETADO"/>
    <s v="11 RECURSOS FISCALES"/>
    <s v="1101 RECURSOS MUNICIPALES"/>
    <s v="19 Ejercicio 2019"/>
    <s v="13 TODO EL TERRITORIO"/>
  </r>
  <r>
    <s v="080522222112130614E125125330911122626126101111110119133"/>
    <s v="0805"/>
    <s v="2"/>
    <s v="22"/>
    <s v="221"/>
    <s v="1"/>
    <s v="2"/>
    <s v="13"/>
    <s v="06"/>
    <x v="1"/>
    <s v="E"/>
    <s v="125"/>
    <s v="125330"/>
    <s v="91"/>
    <s v="1"/>
    <s v="2"/>
    <s v="26"/>
    <s v="261"/>
    <s v="261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30 PINTADO DE MACHUELOS Y BALIZAMIENTO DE AVENIDAS PRINCIPALES"/>
    <s v="2000 MATERIALES Y SUMINISTROS"/>
    <s v="2600 COMBUSTIBLES, LUBRICANTES Y ADITIVOS"/>
    <s v="261 COMBUSTIBLES, LUBRICANTES Y ADITIVOS"/>
    <s v="26101 COMBUSTIBLES, LUBRICANTES Y ADITIVOS"/>
    <n v="200000"/>
    <s v="1 NO ETIQUETADO"/>
    <s v="11 RECURSOS FISCALES"/>
    <s v="1101 RECURSOS MUNICIPALES"/>
    <s v="19 Ejercicio 2019"/>
    <s v="13 TODO EL TERRITORIO"/>
  </r>
  <r>
    <s v="081222121412130615E061061373911122626126101111110119133"/>
    <s v="0812"/>
    <s v="2"/>
    <s v="21"/>
    <s v="214"/>
    <s v="1"/>
    <s v="2"/>
    <s v="13"/>
    <s v="06"/>
    <x v="13"/>
    <s v="E"/>
    <s v="061"/>
    <s v="061373"/>
    <s v="91"/>
    <s v="1"/>
    <s v="2"/>
    <s v="26"/>
    <s v="261"/>
    <s v="26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73 SERVICIO DE CREMACION"/>
    <s v="2000 MATERIALES Y SUMINISTROS"/>
    <s v="2600 COMBUSTIBLES, LUBRICANTES Y ADITIVOS"/>
    <s v="261 COMBUSTIBLES, LUBRICANTES Y ADITIVOS"/>
    <s v="26101 COMBUSTIBLES, LUBRICANTES Y ADITIVOS"/>
    <n v="506137.7"/>
    <s v="1 NO ETIQUETADO"/>
    <s v="11 RECURSOS FISCALES"/>
    <s v="1101 RECURSOS MUNICIPALES"/>
    <s v="19 Ejercicio 2019"/>
    <s v="13 TODO EL TERRITORIO"/>
  </r>
  <r>
    <s v="080722121412130615E009009366911122626126101111110119133"/>
    <s v="0807"/>
    <s v="2"/>
    <s v="21"/>
    <s v="214"/>
    <s v="1"/>
    <s v="2"/>
    <s v="13"/>
    <s v="06"/>
    <x v="13"/>
    <s v="E"/>
    <s v="009"/>
    <s v="009366"/>
    <s v="91"/>
    <s v="1"/>
    <s v="2"/>
    <s v="26"/>
    <s v="261"/>
    <s v="261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62"/>
    <s v="009366 ATENCION A SOLICITUD DE SUPERVISION DE OBRA DE AGUA DRENAJE"/>
    <s v="2000 MATERIALES Y SUMINISTROS"/>
    <s v="2600 COMBUSTIBLES, LUBRICANTES Y ADITIVOS"/>
    <s v="261 COMBUSTIBLES, LUBRICANTES Y ADITIVOS"/>
    <s v="26101 COMBUSTIBLES, LUBRICANTES Y ADITIVOS"/>
    <n v="350000"/>
    <s v="1 NO ETIQUETADO"/>
    <s v="11 RECURSOS FISCALES"/>
    <s v="1101 RECURSOS MUNICIPALES"/>
    <s v="19 Ejercicio 2019"/>
    <s v="13 TODO EL TERRITORIO"/>
  </r>
  <r>
    <s v="080822222112130417E014014315911122626126101111110119133"/>
    <s v="0808"/>
    <s v="2"/>
    <s v="22"/>
    <s v="221"/>
    <s v="1"/>
    <s v="2"/>
    <s v="13"/>
    <s v="04"/>
    <x v="14"/>
    <s v="E"/>
    <s v="014"/>
    <s v="014315"/>
    <s v="91"/>
    <s v="1"/>
    <s v="2"/>
    <s v="26"/>
    <s v="261"/>
    <s v="261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18"/>
    <s v="014315 PAGO DEL SERVICIO DE ALUMBRADO PUBLICO"/>
    <s v="2000 MATERIALES Y SUMINISTROS"/>
    <s v="2600 COMBUSTIBLES, LUBRICANTES Y ADITIVOS"/>
    <s v="261 COMBUSTIBLES, LUBRICANTES Y ADITIVOS"/>
    <s v="26101 COMBUSTIBLES, LUBRICANTES Y ADITIVOS"/>
    <n v="300000"/>
    <s v="1 NO ETIQUETADO"/>
    <s v="11 RECURSOS FISCALES"/>
    <s v="1101 RECURSOS MUNICIPALES"/>
    <s v="19 Ejercicio 2019"/>
    <s v="13 TODO EL TERRITORIO"/>
  </r>
  <r>
    <s v="081422222612130618E061061338911122626126101111110119133"/>
    <s v="0814"/>
    <s v="2"/>
    <s v="22"/>
    <s v="226"/>
    <s v="1"/>
    <s v="2"/>
    <s v="13"/>
    <s v="06"/>
    <x v="26"/>
    <s v="E"/>
    <s v="061"/>
    <s v="061338"/>
    <s v="91"/>
    <s v="1"/>
    <s v="2"/>
    <s v="26"/>
    <s v="261"/>
    <s v="261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8 SERVICIOS PÚBLICOS DE EXCELENCIA."/>
    <x v="17"/>
    <s v="061338 VISTO BUENO DEL PROYECTO DE ARBOLADO"/>
    <s v="2000 MATERIALES Y SUMINISTROS"/>
    <s v="2600 COMBUSTIBLES, LUBRICANTES Y ADITIVOS"/>
    <s v="261 COMBUSTIBLES, LUBRICANTES Y ADITIVOS"/>
    <s v="26101 COMBUSTIBLES, LUBRICANTES Y ADITIVOS"/>
    <n v="96000"/>
    <s v="1 NO ETIQUETADO"/>
    <s v="11 RECURSOS FISCALES"/>
    <s v="1101 RECURSOS MUNICIPALES"/>
    <s v="19 Ejercicio 2019"/>
    <s v="13 TODO EL TERRITORIO"/>
  </r>
  <r>
    <s v="090111313446172020O021021833121122626126101111110119133"/>
    <s v="0901"/>
    <s v="1"/>
    <s v="13"/>
    <s v="134"/>
    <s v="4"/>
    <s v="6"/>
    <s v="17"/>
    <s v="20"/>
    <x v="0"/>
    <s v="O"/>
    <s v="021"/>
    <s v="021833"/>
    <s v="12"/>
    <s v="1"/>
    <s v="2"/>
    <s v="26"/>
    <s v="261"/>
    <s v="26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833 ADMINISTRACION DE PERSONAL "/>
    <s v="2000 MATERIALES Y SUMINISTROS"/>
    <s v="2600 COMBUSTIBLES, LUBRICANTES Y ADITIVOS"/>
    <s v="261 COMBUSTIBLES, LUBRICANTES Y ADITIVOS"/>
    <s v="26101 COMBUSTIBLES, LUBRICANTES Y ADITIVOS"/>
    <n v="3000"/>
    <s v="1 NO ETIQUETADO"/>
    <s v="11 RECURSOS FISCALES"/>
    <s v="1101 RECURSOS MUNICIPALES"/>
    <s v="19 Ejercicio 2019"/>
    <s v="13 TODO EL TERRITORIO"/>
  </r>
  <r>
    <s v="090111313446172020O022022443121122626126101111110119133"/>
    <s v="0901"/>
    <s v="1"/>
    <s v="13"/>
    <s v="134"/>
    <s v="4"/>
    <s v="6"/>
    <s v="17"/>
    <s v="20"/>
    <x v="0"/>
    <s v="O"/>
    <s v="022"/>
    <s v="022443"/>
    <s v="12"/>
    <s v="1"/>
    <s v="2"/>
    <s v="26"/>
    <s v="261"/>
    <s v="26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43 ATENCION A SOLICITUDES DE REPARACION/ SERVICIOS MENORES EN EDIFICIOS PUBLICOS"/>
    <s v="2000 MATERIALES Y SUMINISTROS"/>
    <s v="2600 COMBUSTIBLES, LUBRICANTES Y ADITIVOS"/>
    <s v="261 COMBUSTIBLES, LUBRICANTES Y ADITIVOS"/>
    <s v="26101 COMBUSTIBLES, LUBRICANTES Y ADITIVOS"/>
    <n v="0"/>
    <s v="1 NO ETIQUETADO"/>
    <s v="11 RECURSOS FISCALES"/>
    <s v="1101 RECURSOS MUNICIPALES"/>
    <s v="19 Ejercicio 2019"/>
    <s v="13 TODO EL TERRITORIO"/>
  </r>
  <r>
    <s v="090111313446172020O021021515121122626126101111110119133"/>
    <s v="0901"/>
    <s v="1"/>
    <s v="13"/>
    <s v="134"/>
    <s v="4"/>
    <s v="6"/>
    <s v="17"/>
    <s v="20"/>
    <x v="0"/>
    <s v="O"/>
    <s v="021"/>
    <s v="021515"/>
    <s v="12"/>
    <s v="1"/>
    <s v="2"/>
    <s v="26"/>
    <s v="261"/>
    <s v="26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5 ENTREGA DE APOYOS Y/O BENEFICIOS A LOS EMPLEADOS."/>
    <s v="2000 MATERIALES Y SUMINISTROS"/>
    <s v="2600 COMBUSTIBLES, LUBRICANTES Y ADITIVOS"/>
    <s v="261 COMBUSTIBLES, LUBRICANTES Y ADITIVOS"/>
    <s v="26101 COMBUSTIBLES, LUBRICANTES Y ADITIVOS"/>
    <n v="160915590"/>
    <s v="1 NO ETIQUETADO"/>
    <s v="11 RECURSOS FISCALES"/>
    <s v="1101 RECURSOS MUNICIPALES"/>
    <s v="19 Ejercicio 2019"/>
    <s v="13 TODO EL TERRITORIO"/>
  </r>
  <r>
    <s v="050911818523101521G075075519911122525625601111110119133"/>
    <s v="0509"/>
    <s v="1"/>
    <s v="18"/>
    <s v="185"/>
    <s v="2"/>
    <s v="3"/>
    <s v="10"/>
    <s v="15"/>
    <x v="29"/>
    <s v="G"/>
    <s v="075"/>
    <s v="075519"/>
    <s v="91"/>
    <s v="1"/>
    <s v="2"/>
    <s v="25"/>
    <s v="256"/>
    <s v="256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69"/>
    <s v="075519 INSPECCION DE HORARIOS ESPECIALES"/>
    <s v="2000 MATERIALES Y SUMINISTROS"/>
    <s v="2500 PRODUCTOS QUIMICOS, FARMACEUTICOS Y DE LABORATORIO"/>
    <s v="256 FIBRAS SINTETICAS, HULES, PLASTICOS Y DERIVADOS"/>
    <s v="25601 FIBRAS SINTETICAS, HULES, PLASTICOS Y DERIVADOS"/>
    <n v="120000"/>
    <s v="1 NO ETIQUETADO"/>
    <s v="11 RECURSOS FISCALES"/>
    <s v="1101 RECURSOS MUNICIPALES"/>
    <s v="19 Ejercicio 2019"/>
    <s v="13 TODO EL TERRITORIO"/>
  </r>
  <r>
    <s v="040711212245150205E047047193911122727127101111110119133"/>
    <s v="0407"/>
    <s v="1"/>
    <s v="12"/>
    <s v="122"/>
    <s v="4"/>
    <s v="5"/>
    <s v="15"/>
    <s v="02"/>
    <x v="28"/>
    <s v="E"/>
    <s v="047"/>
    <s v="047193"/>
    <s v="91"/>
    <s v="1"/>
    <s v="2"/>
    <s v="27"/>
    <s v="271"/>
    <s v="271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s v="1 GASTO CORRIENTE"/>
    <s v="05 PROCURACIÓN DE JUSTICIA"/>
    <x v="54"/>
    <s v="047193 IMPARTICION DE JUSTICIA DE JUECES MUNICIPALES"/>
    <s v="2000 MATERIALES Y SUMINISTROS"/>
    <s v="2700 VESTUARIO, BLANCOS, PRENDAS DE PROTECCION Y ARTICULOS DEPORTIVOS"/>
    <s v="271 VESTUARIO Y UNIFORMES"/>
    <s v="27101 VESTUARIO Y UNIFORMES"/>
    <n v="100000"/>
    <s v="1 NO ETIQUETADO"/>
    <s v="11 RECURSOS FISCALES"/>
    <s v="1101 RECURSOS MUNICIPALES"/>
    <s v="19 Ejercicio 2019"/>
    <s v="13 TODO EL TERRITORIO"/>
  </r>
  <r>
    <s v="050511818146172007B033033221911122727127101111110119133"/>
    <s v="0505"/>
    <s v="1"/>
    <s v="18"/>
    <s v="181"/>
    <s v="4"/>
    <s v="6"/>
    <s v="17"/>
    <s v="20"/>
    <x v="8"/>
    <s v="B"/>
    <s v="033"/>
    <s v="033221"/>
    <s v="91"/>
    <s v="1"/>
    <s v="2"/>
    <s v="27"/>
    <s v="271"/>
    <s v="271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s v="07 EFICIENCIA GUBERNAMENTAL PARA LA POBLACIÓN"/>
    <x v="10"/>
    <s v="033221 ATENCION CIUDADANA"/>
    <s v="2000 MATERIALES Y SUMINISTROS"/>
    <s v="2700 VESTUARIO, BLANCOS, PRENDAS DE PROTECCION Y ARTICULOS DEPORTIVOS"/>
    <s v="271 VESTUARIO Y UNIFORMES"/>
    <s v="27101 VESTUARIO Y UNIFORMES"/>
    <n v="4000"/>
    <s v="1 NO ETIQUETADO"/>
    <s v="11 RECURSOS FISCALES"/>
    <s v="1101 RECURSOS MUNICIPALES"/>
    <s v="19 Ejercicio 2019"/>
    <s v="13 TODO EL TERRITORIO"/>
  </r>
  <r>
    <s v="050911818523101521G083083518911122727127101111110119133"/>
    <s v="0509"/>
    <s v="1"/>
    <s v="18"/>
    <s v="185"/>
    <s v="2"/>
    <s v="3"/>
    <s v="10"/>
    <s v="15"/>
    <x v="29"/>
    <s v="G"/>
    <s v="083"/>
    <s v="083518"/>
    <s v="91"/>
    <s v="1"/>
    <s v="2"/>
    <s v="27"/>
    <s v="271"/>
    <s v="271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70"/>
    <s v="083518 INSPECCION DE ACCIONES URBANISTICAS Y EDIFICACION EN EL MUNICIPIO DE ZAPOPAN"/>
    <s v="2000 MATERIALES Y SUMINISTROS"/>
    <s v="2700 VESTUARIO, BLANCOS, PRENDAS DE PROTECCION Y ARTICULOS DEPORTIVOS"/>
    <s v="271 VESTUARIO Y UNIFORMES"/>
    <s v="27101 VESTUARIO Y UNIFORMES"/>
    <n v="500000"/>
    <s v="1 NO ETIQUETADO"/>
    <s v="11 RECURSOS FISCALES"/>
    <s v="1101 RECURSOS MUNICIPALES"/>
    <s v="19 Ejercicio 2019"/>
    <s v="13 TODO EL TERRITORIO"/>
  </r>
  <r>
    <s v="050911818523101521G083083520911122727227201111110119133"/>
    <s v="0509"/>
    <s v="1"/>
    <s v="18"/>
    <s v="185"/>
    <s v="2"/>
    <s v="3"/>
    <s v="10"/>
    <s v="15"/>
    <x v="29"/>
    <s v="G"/>
    <s v="083"/>
    <s v="083520"/>
    <s v="91"/>
    <s v="1"/>
    <s v="2"/>
    <s v="27"/>
    <s v="272"/>
    <s v="272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70"/>
    <s v="083520 INSPECCION TECNICA EN MATERIA DE RASTRO, INDUSTRIA, ECOLOGIA Y ANUNCIOS"/>
    <s v="2000 MATERIALES Y SUMINISTROS"/>
    <s v="2700 VESTUARIO, BLANCOS, PRENDAS DE PROTECCION Y ARTICULOS DEPORTIVOS"/>
    <s v="272 PRENDAS DE SEGURIDAD Y PROTECCION PERSONAL"/>
    <s v="27201 PRENDAS DE SEGURIDAD Y PROTECCION PERSONAL"/>
    <n v="180000"/>
    <s v="1 NO ETIQUETADO"/>
    <s v="11 RECURSOS FISCALES"/>
    <s v="1101 RECURSOS MUNICIPALES"/>
    <s v="19 Ejercicio 2019"/>
    <s v="13 TODO EL TERRITORIO"/>
  </r>
  <r>
    <s v="060111515246172011M082082018911122727127101111110119133"/>
    <s v="0601"/>
    <s v="1"/>
    <s v="15"/>
    <s v="152"/>
    <s v="4"/>
    <s v="6"/>
    <s v="17"/>
    <s v="20"/>
    <x v="30"/>
    <s v="M"/>
    <s v="082"/>
    <s v="082018"/>
    <s v="91"/>
    <s v="1"/>
    <s v="2"/>
    <s v="27"/>
    <s v="271"/>
    <s v="27101"/>
    <s v="1"/>
    <s v="11"/>
    <s v="1101"/>
    <s v="19"/>
    <s v="13"/>
    <s v="3"/>
    <s v="06 TESORERIA"/>
    <s v="0601 DIRECCION DE INGRESOS"/>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1 INGRESOS"/>
    <x v="71"/>
    <s v="082018 COBERTURA DE ACTIVIDADES DEL AYUNTAMIENTO"/>
    <s v="2000 MATERIALES Y SUMINISTROS"/>
    <s v="2700 VESTUARIO, BLANCOS, PRENDAS DE PROTECCION Y ARTICULOS DEPORTIVOS"/>
    <s v="271 VESTUARIO Y UNIFORMES"/>
    <s v="27101 VESTUARIO Y UNIFORMES"/>
    <n v="150000"/>
    <s v="1 NO ETIQUETADO"/>
    <s v="11 RECURSOS FISCALES"/>
    <s v="1101 RECURSOS MUNICIPALES"/>
    <s v="19 Ejercicio 2019"/>
    <s v="13 TODO EL TERRITORIO"/>
  </r>
  <r>
    <s v="080122222112130614E059059798911122727127101111110119133"/>
    <s v="0801"/>
    <s v="2"/>
    <s v="22"/>
    <s v="221"/>
    <s v="1"/>
    <s v="2"/>
    <s v="13"/>
    <s v="06"/>
    <x v="1"/>
    <s v="E"/>
    <s v="059"/>
    <s v="059798"/>
    <s v="91"/>
    <s v="1"/>
    <s v="2"/>
    <s v="27"/>
    <s v="271"/>
    <s v="271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798 OBRA IMAGEN URBANA"/>
    <s v="2000 MATERIALES Y SUMINISTROS"/>
    <s v="2700 VESTUARIO, BLANCOS, PRENDAS DE PROTECCION Y ARTICULOS DEPORTIVOS"/>
    <s v="271 VESTUARIO Y UNIFORMES"/>
    <s v="27101 VESTUARIO Y UNIFORMES"/>
    <n v="414000"/>
    <s v="1 NO ETIQUETADO"/>
    <s v="11 RECURSOS FISCALES"/>
    <s v="1101 RECURSOS MUNICIPALES"/>
    <s v="19 Ejercicio 2019"/>
    <s v="13 TODO EL TERRITORIO"/>
  </r>
  <r>
    <s v="081122222112130614E125125335911122727127101111110119133"/>
    <s v="0811"/>
    <s v="2"/>
    <s v="22"/>
    <s v="221"/>
    <s v="1"/>
    <s v="2"/>
    <s v="13"/>
    <s v="06"/>
    <x v="1"/>
    <s v="E"/>
    <s v="125"/>
    <s v="125335"/>
    <s v="91"/>
    <s v="1"/>
    <s v="2"/>
    <s v="27"/>
    <s v="271"/>
    <s v="271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35 MANTENIMIENTO DE AREAS VERDES POR CONVENIO"/>
    <s v="2000 MATERIALES Y SUMINISTROS"/>
    <s v="2700 VESTUARIO, BLANCOS, PRENDAS DE PROTECCION Y ARTICULOS DEPORTIVOS"/>
    <s v="271 VESTUARIO Y UNIFORMES"/>
    <s v="27101 VESTUARIO Y UNIFORMES"/>
    <n v="1493161.28"/>
    <s v="1 NO ETIQUETADO"/>
    <s v="11 RECURSOS FISCALES"/>
    <s v="1101 RECURSOS MUNICIPALES"/>
    <s v="19 Ejercicio 2019"/>
    <s v="13 TODO EL TERRITORIO"/>
  </r>
  <r>
    <s v="080922222112130614E088088347911122727127101111110119133"/>
    <s v="0809"/>
    <s v="2"/>
    <s v="22"/>
    <s v="221"/>
    <s v="1"/>
    <s v="2"/>
    <s v="13"/>
    <s v="06"/>
    <x v="1"/>
    <s v="E"/>
    <s v="088"/>
    <s v="088347"/>
    <s v="91"/>
    <s v="1"/>
    <s v="2"/>
    <s v="27"/>
    <s v="271"/>
    <s v="271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47 PERMISO DE AUSENCIA TEMPORAL EN COMERCIO EN TIANGUIS"/>
    <s v="2000 MATERIALES Y SUMINISTROS"/>
    <s v="2700 VESTUARIO, BLANCOS, PRENDAS DE PROTECCION Y ARTICULOS DEPORTIVOS"/>
    <s v="271 VESTUARIO Y UNIFORMES"/>
    <s v="27101 VESTUARIO Y UNIFORMES"/>
    <n v="450000"/>
    <s v="1 NO ETIQUETADO"/>
    <s v="11 RECURSOS FISCALES"/>
    <s v="1101 RECURSOS MUNICIPALES"/>
    <s v="19 Ejercicio 2019"/>
    <s v="13 TODO EL TERRITORIO"/>
  </r>
  <r>
    <s v="080322222112130614E125125404911122727127101111110119133"/>
    <s v="0803"/>
    <s v="2"/>
    <s v="22"/>
    <s v="221"/>
    <s v="1"/>
    <s v="2"/>
    <s v="13"/>
    <s v="06"/>
    <x v="1"/>
    <s v="E"/>
    <s v="125"/>
    <s v="125404"/>
    <s v="91"/>
    <s v="1"/>
    <s v="2"/>
    <s v="27"/>
    <s v="271"/>
    <s v="27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04 SERVICIO DE SACRIFICIO DE PORCINOS TIPO OBRADOR DEL RASTRO DE ATEMAJAC"/>
    <s v="2000 MATERIALES Y SUMINISTROS"/>
    <s v="2700 VESTUARIO, BLANCOS, PRENDAS DE PROTECCION Y ARTICULOS DEPORTIVOS"/>
    <s v="271 VESTUARIO Y UNIFORMES"/>
    <s v="27101 VESTUARIO Y UNIFORMES"/>
    <n v="1000000"/>
    <s v="1 NO ETIQUETADO"/>
    <s v="11 RECURSOS FISCALES"/>
    <s v="1101 RECURSOS MUNICIPALES"/>
    <s v="19 Ejercicio 2019"/>
    <s v="13 TODO EL TERRITORIO"/>
  </r>
  <r>
    <s v="080222222112130614E125125402911122727127101111110119133"/>
    <s v="0802"/>
    <s v="2"/>
    <s v="22"/>
    <s v="221"/>
    <s v="1"/>
    <s v="2"/>
    <s v="13"/>
    <s v="06"/>
    <x v="1"/>
    <s v="E"/>
    <s v="125"/>
    <s v="125402"/>
    <s v="91"/>
    <s v="1"/>
    <s v="2"/>
    <s v="27"/>
    <s v="271"/>
    <s v="271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02 SACRIFICIO DE PORCINOS ZAPOPAN"/>
    <s v="2000 MATERIALES Y SUMINISTROS"/>
    <s v="2700 VESTUARIO, BLANCOS, PRENDAS DE PROTECCION Y ARTICULOS DEPORTIVOS"/>
    <s v="271 VESTUARIO Y UNIFORMES"/>
    <s v="27101 VESTUARIO Y UNIFORMES"/>
    <n v="200000"/>
    <s v="1 NO ETIQUETADO"/>
    <s v="11 RECURSOS FISCALES"/>
    <s v="1101 RECURSOS MUNICIPALES"/>
    <s v="19 Ejercicio 2019"/>
    <s v="13 TODO EL TERRITORIO"/>
  </r>
  <r>
    <s v="080422222112130614E125125344911122727127101111110119133"/>
    <s v="0804"/>
    <s v="2"/>
    <s v="22"/>
    <s v="221"/>
    <s v="1"/>
    <s v="2"/>
    <s v="13"/>
    <s v="06"/>
    <x v="1"/>
    <s v="E"/>
    <s v="125"/>
    <s v="125344"/>
    <s v="91"/>
    <s v="1"/>
    <s v="2"/>
    <s v="27"/>
    <s v="271"/>
    <s v="271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44 FESTEJO DIA DE MUERTOS"/>
    <s v="2000 MATERIALES Y SUMINISTROS"/>
    <s v="2700 VESTUARIO, BLANCOS, PRENDAS DE PROTECCION Y ARTICULOS DEPORTIVOS"/>
    <s v="271 VESTUARIO Y UNIFORMES"/>
    <s v="27101 VESTUARIO Y UNIFORMES"/>
    <n v="675200"/>
    <s v="1 NO ETIQUETADO"/>
    <s v="11 RECURSOS FISCALES"/>
    <s v="1101 RECURSOS MUNICIPALES"/>
    <s v="19 Ejercicio 2019"/>
    <s v="13 TODO EL TERRITORIO"/>
  </r>
  <r>
    <s v="080522222112130614E125125319911122727127101111110119133"/>
    <s v="0805"/>
    <s v="2"/>
    <s v="22"/>
    <s v="221"/>
    <s v="1"/>
    <s v="2"/>
    <s v="13"/>
    <s v="06"/>
    <x v="1"/>
    <s v="E"/>
    <s v="125"/>
    <s v="125319"/>
    <s v="91"/>
    <s v="1"/>
    <s v="2"/>
    <s v="27"/>
    <s v="271"/>
    <s v="271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19 MANTENIMIENTO DE CEMENTERIOS"/>
    <s v="2000 MATERIALES Y SUMINISTROS"/>
    <s v="2700 VESTUARIO, BLANCOS, PRENDAS DE PROTECCION Y ARTICULOS DEPORTIVOS"/>
    <s v="271 VESTUARIO Y UNIFORMES"/>
    <s v="27101 VESTUARIO Y UNIFORMES"/>
    <n v="700000"/>
    <s v="1 NO ETIQUETADO"/>
    <s v="11 RECURSOS FISCALES"/>
    <s v="1101 RECURSOS MUNICIPALES"/>
    <s v="19 Ejercicio 2019"/>
    <s v="13 TODO EL TERRITORIO"/>
  </r>
  <r>
    <s v="081022222112130614E009009365911122727127101111110119133"/>
    <s v="0810"/>
    <s v="2"/>
    <s v="22"/>
    <s v="221"/>
    <s v="1"/>
    <s v="2"/>
    <s v="13"/>
    <s v="06"/>
    <x v="1"/>
    <s v="E"/>
    <s v="009"/>
    <s v="009365"/>
    <s v="91"/>
    <s v="1"/>
    <s v="2"/>
    <s v="27"/>
    <s v="271"/>
    <s v="271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365 ATENCION A SOLICITUD DE VISTO BUENO PARA RECEPCION DE LAS OBRAS DE URBANIZACION"/>
    <s v="2000 MATERIALES Y SUMINISTROS"/>
    <s v="2700 VESTUARIO, BLANCOS, PRENDAS DE PROTECCION Y ARTICULOS DEPORTIVOS"/>
    <s v="271 VESTUARIO Y UNIFORMES"/>
    <s v="27101 VESTUARIO Y UNIFORMES"/>
    <n v="79000"/>
    <s v="1 NO ETIQUETADO"/>
    <s v="11 RECURSOS FISCALES"/>
    <s v="1101 RECURSOS MUNICIPALES"/>
    <s v="19 Ejercicio 2019"/>
    <s v="13 TODO EL TERRITORIO"/>
  </r>
  <r>
    <s v="081222121412130615E061061381911122727127101111110119133"/>
    <s v="0812"/>
    <s v="2"/>
    <s v="21"/>
    <s v="214"/>
    <s v="1"/>
    <s v="2"/>
    <s v="13"/>
    <s v="06"/>
    <x v="13"/>
    <s v="E"/>
    <s v="061"/>
    <s v="061381"/>
    <s v="91"/>
    <s v="1"/>
    <s v="2"/>
    <s v="27"/>
    <s v="271"/>
    <s v="27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81 OPERATIVO DE CEMENTERIOS"/>
    <s v="2000 MATERIALES Y SUMINISTROS"/>
    <s v="2700 VESTUARIO, BLANCOS, PRENDAS DE PROTECCION Y ARTICULOS DEPORTIVOS"/>
    <s v="271 VESTUARIO Y UNIFORMES"/>
    <s v="27101 VESTUARIO Y UNIFORMES"/>
    <n v="2136129.77"/>
    <s v="1 NO ETIQUETADO"/>
    <s v="11 RECURSOS FISCALES"/>
    <s v="1101 RECURSOS MUNICIPALES"/>
    <s v="19 Ejercicio 2019"/>
    <s v="13 TODO EL TERRITORIO"/>
  </r>
  <r>
    <s v="080722121412130615E009009367911122727127101111110119133"/>
    <s v="0807"/>
    <s v="2"/>
    <s v="21"/>
    <s v="214"/>
    <s v="1"/>
    <s v="2"/>
    <s v="13"/>
    <s v="06"/>
    <x v="13"/>
    <s v="E"/>
    <s v="009"/>
    <s v="009367"/>
    <s v="91"/>
    <s v="1"/>
    <s v="2"/>
    <s v="27"/>
    <s v="271"/>
    <s v="271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62"/>
    <s v="009367 SUPERVISION PARA LA RECEPCION DE INFRAESTRUCTURA HIDROSANITARIA DE NUEVOS FRACCIONAMIENTOS"/>
    <s v="2000 MATERIALES Y SUMINISTROS"/>
    <s v="2700 VESTUARIO, BLANCOS, PRENDAS DE PROTECCION Y ARTICULOS DEPORTIVOS"/>
    <s v="271 VESTUARIO Y UNIFORMES"/>
    <s v="27101 VESTUARIO Y UNIFORMES"/>
    <n v="450000"/>
    <s v="1 NO ETIQUETADO"/>
    <s v="11 RECURSOS FISCALES"/>
    <s v="1101 RECURSOS MUNICIPALES"/>
    <s v="19 Ejercicio 2019"/>
    <s v="13 TODO EL TERRITORIO"/>
  </r>
  <r>
    <s v="080822222112130417E014014414911122727127101111110119133"/>
    <s v="0808"/>
    <s v="2"/>
    <s v="22"/>
    <s v="221"/>
    <s v="1"/>
    <s v="2"/>
    <s v="13"/>
    <s v="04"/>
    <x v="14"/>
    <s v="E"/>
    <s v="014"/>
    <s v="014414"/>
    <s v="91"/>
    <s v="1"/>
    <s v="2"/>
    <s v="27"/>
    <s v="271"/>
    <s v="271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18"/>
    <s v="014414 REPARACION DE LUMINARIA"/>
    <s v="2000 MATERIALES Y SUMINISTROS"/>
    <s v="2700 VESTUARIO, BLANCOS, PRENDAS DE PROTECCION Y ARTICULOS DEPORTIVOS"/>
    <s v="271 VESTUARIO Y UNIFORMES"/>
    <s v="27101 VESTUARIO Y UNIFORMES"/>
    <n v="150000"/>
    <s v="1 NO ETIQUETADO"/>
    <s v="11 RECURSOS FISCALES"/>
    <s v="1101 RECURSOS MUNICIPALES"/>
    <s v="19 Ejercicio 2019"/>
    <s v="13 TODO EL TERRITORIO"/>
  </r>
  <r>
    <s v="081422222612130618E061061355911122727127101111110119133"/>
    <s v="0814"/>
    <s v="2"/>
    <s v="22"/>
    <s v="226"/>
    <s v="1"/>
    <s v="2"/>
    <s v="13"/>
    <s v="06"/>
    <x v="26"/>
    <s v="E"/>
    <s v="061"/>
    <s v="061355"/>
    <s v="91"/>
    <s v="1"/>
    <s v="2"/>
    <s v="27"/>
    <s v="271"/>
    <s v="271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8 SERVICIOS PÚBLICOS DE EXCELENCIA."/>
    <x v="17"/>
    <s v="061355 MANTENIMIENTO DE PAVIMENTOS"/>
    <s v="2000 MATERIALES Y SUMINISTROS"/>
    <s v="2700 VESTUARIO, BLANCOS, PRENDAS DE PROTECCION Y ARTICULOS DEPORTIVOS"/>
    <s v="271 VESTUARIO Y UNIFORMES"/>
    <s v="27101 VESTUARIO Y UNIFORMES"/>
    <n v="121800"/>
    <s v="1 NO ETIQUETADO"/>
    <s v="11 RECURSOS FISCALES"/>
    <s v="1101 RECURSOS MUNICIPALES"/>
    <s v="19 Ejercicio 2019"/>
    <s v="13 TODO EL TERRITORIO"/>
  </r>
  <r>
    <s v="090111313446172020O021021973121122727127101111110119133"/>
    <s v="0901"/>
    <s v="1"/>
    <s v="13"/>
    <s v="134"/>
    <s v="4"/>
    <s v="6"/>
    <s v="17"/>
    <s v="20"/>
    <x v="0"/>
    <s v="O"/>
    <s v="021"/>
    <s v="021973"/>
    <s v="12"/>
    <s v="1"/>
    <s v="2"/>
    <s v="27"/>
    <s v="271"/>
    <s v="27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973 SEGURIDAD SOCIAL "/>
    <s v="2000 MATERIALES Y SUMINISTROS"/>
    <s v="2700 VESTUARIO, BLANCOS, PRENDAS DE PROTECCION Y ARTICULOS DEPORTIVOS"/>
    <s v="271 VESTUARIO Y UNIFORMES"/>
    <s v="27101 VESTUARIO Y UNIFORMES"/>
    <n v="200000"/>
    <s v="1 NO ETIQUETADO"/>
    <s v="11 RECURSOS FISCALES"/>
    <s v="1101 RECURSOS MUNICIPALES"/>
    <s v="19 Ejercicio 2019"/>
    <s v="13 TODO EL TERRITORIO"/>
  </r>
  <r>
    <s v="090111313446172020O022022444121122727127101111110119133"/>
    <s v="0901"/>
    <s v="1"/>
    <s v="13"/>
    <s v="134"/>
    <s v="4"/>
    <s v="6"/>
    <s v="17"/>
    <s v="20"/>
    <x v="0"/>
    <s v="O"/>
    <s v="022"/>
    <s v="022444"/>
    <s v="12"/>
    <s v="1"/>
    <s v="2"/>
    <s v="27"/>
    <s v="271"/>
    <s v="27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44 ATENCION A SOLICITUDES DE REMODELACION Y/O SERVICIO MAYOR EN EDIFICIOS PUBLICOS"/>
    <s v="2000 MATERIALES Y SUMINISTROS"/>
    <s v="2700 VESTUARIO, BLANCOS, PRENDAS DE PROTECCION Y ARTICULOS DEPORTIVOS"/>
    <s v="271 VESTUARIO Y UNIFORMES"/>
    <s v="27101 VESTUARIO Y UNIFORMES"/>
    <n v="200000"/>
    <s v="1 NO ETIQUETADO"/>
    <s v="11 RECURSOS FISCALES"/>
    <s v="1101 RECURSOS MUNICIPALES"/>
    <s v="19 Ejercicio 2019"/>
    <s v="13 TODO EL TERRITORIO"/>
  </r>
  <r>
    <s v="090111313446172020O022022450121122727127101111110119133"/>
    <s v="0901"/>
    <s v="1"/>
    <s v="13"/>
    <s v="134"/>
    <s v="4"/>
    <s v="6"/>
    <s v="17"/>
    <s v="20"/>
    <x v="0"/>
    <s v="O"/>
    <s v="022"/>
    <s v="022450"/>
    <s v="12"/>
    <s v="1"/>
    <s v="2"/>
    <s v="27"/>
    <s v="271"/>
    <s v="27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50 MANTENIMIENTO PREVENTIVO A LAS INSTALACIONES FIJAS"/>
    <s v="2000 MATERIALES Y SUMINISTROS"/>
    <s v="2700 VESTUARIO, BLANCOS, PRENDAS DE PROTECCION Y ARTICULOS DEPORTIVOS"/>
    <s v="271 VESTUARIO Y UNIFORMES"/>
    <s v="27101 VESTUARIO Y UNIFORMES"/>
    <n v="60000"/>
    <s v="1 NO ETIQUETADO"/>
    <s v="11 RECURSOS FISCALES"/>
    <s v="1101 RECURSOS MUNICIPALES"/>
    <s v="19 Ejercicio 2019"/>
    <s v="13 TODO EL TERRITORIO"/>
  </r>
  <r>
    <s v="100322626823101723P031031532911122727127101111110119133"/>
    <s v="1003"/>
    <s v="2"/>
    <s v="26"/>
    <s v="268"/>
    <s v="2"/>
    <s v="3"/>
    <s v="10"/>
    <s v="17"/>
    <x v="16"/>
    <s v="P"/>
    <s v="031"/>
    <s v="031532"/>
    <s v="91"/>
    <s v="1"/>
    <s v="2"/>
    <s v="27"/>
    <s v="271"/>
    <s v="27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65"/>
    <s v="031532 APOYO EN ESPECIE - DESPENSAS - (ZAPOPAN POR EL ADULTO MAYOR)"/>
    <s v="2000 MATERIALES Y SUMINISTROS"/>
    <s v="2700 VESTUARIO, BLANCOS, PRENDAS DE PROTECCION Y ARTICULOS DEPORTIVOS"/>
    <s v="271 VESTUARIO Y UNIFORMES"/>
    <s v="27101 VESTUARIO Y UNIFORMES"/>
    <n v="80000"/>
    <s v="1 NO ETIQUETADO"/>
    <s v="11 RECURSOS FISCALES"/>
    <s v="1101 RECURSOS MUNICIPALES"/>
    <s v="19 Ejercicio 2019"/>
    <s v="13 TODO EL TERRITORIO"/>
  </r>
  <r>
    <s v="100533131123091725F096096591911122727127101111110119133"/>
    <s v="1005"/>
    <s v="3"/>
    <s v="31"/>
    <s v="311"/>
    <s v="2"/>
    <s v="3"/>
    <s v="09"/>
    <s v="17"/>
    <x v="18"/>
    <s v="F"/>
    <s v="096"/>
    <s v="096591"/>
    <s v="91"/>
    <s v="1"/>
    <s v="2"/>
    <s v="27"/>
    <s v="271"/>
    <s v="27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2"/>
    <s v="096591 BOLSA DE TRABAJO"/>
    <s v="2000 MATERIALES Y SUMINISTROS"/>
    <s v="2700 VESTUARIO, BLANCOS, PRENDAS DE PROTECCION Y ARTICULOS DEPORTIVOS"/>
    <s v="271 VESTUARIO Y UNIFORMES"/>
    <s v="27101 VESTUARIO Y UNIFORMES"/>
    <n v="80000"/>
    <s v="1 NO ETIQUETADO"/>
    <s v="11 RECURSOS FISCALES"/>
    <s v="1101 RECURSOS MUNICIPALES"/>
    <s v="19 Ejercicio 2019"/>
    <s v="13 TODO EL TERRITORIO"/>
  </r>
  <r>
    <s v="111222222122051228E053053967911122727127101111110119133"/>
    <s v="1112"/>
    <s v="2"/>
    <s v="22"/>
    <s v="221"/>
    <s v="2"/>
    <s v="2"/>
    <s v="05"/>
    <s v="12"/>
    <x v="19"/>
    <s v="E"/>
    <s v="053"/>
    <s v="053967"/>
    <s v="91"/>
    <s v="1"/>
    <s v="2"/>
    <s v="27"/>
    <s v="271"/>
    <s v="271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s v="28 ORDENAMIENTO DEL TERRITORIO"/>
    <x v="72"/>
    <s v="053967 REGULARIZACIONES Y TITULACIONES"/>
    <s v="2000 MATERIALES Y SUMINISTROS"/>
    <s v="2700 VESTUARIO, BLANCOS, PRENDAS DE PROTECCION Y ARTICULOS DEPORTIVOS"/>
    <s v="271 VESTUARIO Y UNIFORMES"/>
    <s v="27101 VESTUARIO Y UNIFORMES"/>
    <n v="10500"/>
    <s v="1 NO ETIQUETADO"/>
    <s v="11 RECURSOS FISCALES"/>
    <s v="1101 RECURSOS MUNICIPALES"/>
    <s v="19 Ejercicio 2019"/>
    <s v="13 TODO EL TERRITORIO"/>
  </r>
  <r>
    <s v="111222222122051228E098098763911122727127101111110119133"/>
    <s v="1112"/>
    <s v="2"/>
    <s v="22"/>
    <s v="221"/>
    <s v="2"/>
    <s v="2"/>
    <s v="05"/>
    <s v="12"/>
    <x v="19"/>
    <s v="E"/>
    <s v="098"/>
    <s v="098763"/>
    <s v="91"/>
    <s v="1"/>
    <s v="2"/>
    <s v="27"/>
    <s v="271"/>
    <s v="271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s v="28 ORDENAMIENTO DEL TERRITORIO"/>
    <x v="26"/>
    <s v="098763 FOMENTO DE LA PARTICIPACION CIUDADANA MEDIANTE CURSOS Y TALLERES"/>
    <s v="2000 MATERIALES Y SUMINISTROS"/>
    <s v="2700 VESTUARIO, BLANCOS, PRENDAS DE PROTECCION Y ARTICULOS DEPORTIVOS"/>
    <s v="271 VESTUARIO Y UNIFORMES"/>
    <s v="27101 VESTUARIO Y UNIFORMES"/>
    <n v="9000"/>
    <s v="1 NO ETIQUETADO"/>
    <s v="11 RECURSOS FISCALES"/>
    <s v="1101 RECURSOS MUNICIPALES"/>
    <s v="19 Ejercicio 2019"/>
    <s v="13 TODO EL TERRITORIO"/>
  </r>
  <r>
    <s v="110322222122071329E129129671911122727127101111110119133"/>
    <s v="1103"/>
    <s v="2"/>
    <s v="22"/>
    <s v="221"/>
    <s v="2"/>
    <s v="2"/>
    <s v="07"/>
    <s v="13"/>
    <x v="20"/>
    <s v="E"/>
    <s v="129"/>
    <s v="129671"/>
    <s v="91"/>
    <s v="1"/>
    <s v="2"/>
    <s v="27"/>
    <s v="271"/>
    <s v="271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67"/>
    <s v="129671 AUTORIZACION Y SUPERVISION DE ESTACIONAMIENTOS (CENTROS COMERCIALES, PUBLICOS, EVENTUALES ETC)"/>
    <s v="2000 MATERIALES Y SUMINISTROS"/>
    <s v="2700 VESTUARIO, BLANCOS, PRENDAS DE PROTECCION Y ARTICULOS DEPORTIVOS"/>
    <s v="271 VESTUARIO Y UNIFORMES"/>
    <s v="27101 VESTUARIO Y UNIFORMES"/>
    <n v="300000"/>
    <s v="1 NO ETIQUETADO"/>
    <s v="11 RECURSOS FISCALES"/>
    <s v="1101 RECURSOS MUNICIPALES"/>
    <s v="19 Ejercicio 2019"/>
    <s v="13 TODO EL TERRITORIO"/>
  </r>
  <r>
    <s v="110422121231010730E081081909911122727127101111110119133"/>
    <s v="1104"/>
    <s v="2"/>
    <s v="21"/>
    <s v="212"/>
    <s v="3"/>
    <s v="1"/>
    <s v="01"/>
    <s v="07"/>
    <x v="21"/>
    <s v="E"/>
    <s v="081"/>
    <s v="081909"/>
    <s v="91"/>
    <s v="1"/>
    <s v="2"/>
    <s v="27"/>
    <s v="271"/>
    <s v="271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73"/>
    <s v="081909 EXPEDICION DE LICENCIAS DE GIROS COMERCIALES (DIRECCION DE PADRON Y LICIENCIAS)"/>
    <s v="2000 MATERIALES Y SUMINISTROS"/>
    <s v="2700 VESTUARIO, BLANCOS, PRENDAS DE PROTECCION Y ARTICULOS DEPORTIVOS"/>
    <s v="271 VESTUARIO Y UNIFORMES"/>
    <s v="27101 VESTUARIO Y UNIFORMES"/>
    <n v="96000"/>
    <s v="1 NO ETIQUETADO"/>
    <s v="11 RECURSOS FISCALES"/>
    <s v="1101 RECURSOS MUNICIPALES"/>
    <s v="19 Ejercicio 2019"/>
    <s v="13 TODO EL TERRITORIO"/>
  </r>
  <r>
    <s v="111322121231010730E126126395911122727127101111110119133"/>
    <s v="1113"/>
    <s v="2"/>
    <s v="21"/>
    <s v="212"/>
    <s v="3"/>
    <s v="1"/>
    <s v="01"/>
    <s v="07"/>
    <x v="21"/>
    <s v="E"/>
    <s v="126"/>
    <s v="126395"/>
    <s v="91"/>
    <s v="1"/>
    <s v="2"/>
    <s v="27"/>
    <s v="271"/>
    <s v="271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7"/>
    <s v="126395 RECORRIDOS GUIADOS Y VISTAS AL ZOOLOGICO."/>
    <s v="2000 MATERIALES Y SUMINISTROS"/>
    <s v="2700 VESTUARIO, BLANCOS, PRENDAS DE PROTECCION Y ARTICULOS DEPORTIVOS"/>
    <s v="271 VESTUARIO Y UNIFORMES"/>
    <s v="27101 VESTUARIO Y UNIFORMES"/>
    <n v="150000"/>
    <s v="1 NO ETIQUETADO"/>
    <s v="11 RECURSOS FISCALES"/>
    <s v="1101 RECURSOS MUNICIPALES"/>
    <s v="19 Ejercicio 2019"/>
    <s v="13 TODO EL TERRITORIO"/>
  </r>
  <r>
    <s v="121222222122081331E078078709911122727127101111110119133"/>
    <s v="1212"/>
    <s v="2"/>
    <s v="22"/>
    <s v="221"/>
    <s v="2"/>
    <s v="2"/>
    <s v="08"/>
    <s v="13"/>
    <x v="22"/>
    <s v="E"/>
    <s v="078"/>
    <s v="078709"/>
    <s v="91"/>
    <s v="1"/>
    <s v="2"/>
    <s v="27"/>
    <s v="271"/>
    <s v="271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709 CAMBIO DE DIRECTOR RESPONSABLE"/>
    <s v="2000 MATERIALES Y SUMINISTROS"/>
    <s v="2700 VESTUARIO, BLANCOS, PRENDAS DE PROTECCION Y ARTICULOS DEPORTIVOS"/>
    <s v="271 VESTUARIO Y UNIFORMES"/>
    <s v="27101 VESTUARIO Y UNIFORMES"/>
    <n v="327000"/>
    <s v="1 NO ETIQUETADO"/>
    <s v="11 RECURSOS FISCALES"/>
    <s v="1101 RECURSOS MUNICIPALES"/>
    <s v="19 Ejercicio 2019"/>
    <s v="13 TODO EL TERRITORIO"/>
  </r>
  <r>
    <s v="131322424215140134E120120940911122727127101111110119133"/>
    <s v="1313"/>
    <s v="2"/>
    <s v="24"/>
    <s v="242"/>
    <s v="1"/>
    <s v="5"/>
    <s v="14"/>
    <s v="01"/>
    <x v="25"/>
    <s v="E"/>
    <s v="120"/>
    <s v="120940"/>
    <s v="91"/>
    <s v="1"/>
    <s v="2"/>
    <s v="27"/>
    <s v="271"/>
    <s v="271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3"/>
    <s v="120940 OPERATIVO ROMERIA 2017"/>
    <s v="2000 MATERIALES Y SUMINISTROS"/>
    <s v="2700 VESTUARIO, BLANCOS, PRENDAS DE PROTECCION Y ARTICULOS DEPORTIVOS"/>
    <s v="271 VESTUARIO Y UNIFORMES"/>
    <s v="27101 VESTUARIO Y UNIFORMES"/>
    <n v="100000"/>
    <s v="1 NO ETIQUETADO"/>
    <s v="11 RECURSOS FISCALES"/>
    <s v="1101 RECURSOS MUNICIPALES"/>
    <s v="19 Ejercicio 2019"/>
    <s v="13 TODO EL TERRITORIO"/>
  </r>
  <r>
    <s v="050911818523101521G083083518911122727327301111110119133"/>
    <s v="0509"/>
    <s v="1"/>
    <s v="18"/>
    <s v="185"/>
    <s v="2"/>
    <s v="3"/>
    <s v="10"/>
    <s v="15"/>
    <x v="29"/>
    <s v="G"/>
    <s v="083"/>
    <s v="083518"/>
    <s v="91"/>
    <s v="1"/>
    <s v="2"/>
    <s v="27"/>
    <s v="273"/>
    <s v="273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70"/>
    <s v="083518 INSPECCION DE ACCIONES URBANISTICAS Y EDIFICACION EN EL MUNICIPIO DE ZAPOPAN"/>
    <s v="2000 MATERIALES Y SUMINISTROS"/>
    <s v="2700 VESTUARIO, BLANCOS, PRENDAS DE PROTECCION Y ARTICULOS DEPORTIVOS"/>
    <s v="273 ARTICULOS DEPORTIVOS"/>
    <s v="27301 ARTICULOS DEPORTIVOS"/>
    <n v="50000"/>
    <s v="1 NO ETIQUETADO"/>
    <s v="11 RECURSOS FISCALES"/>
    <s v="1101 RECURSOS MUNICIPALES"/>
    <s v="19 Ejercicio 2019"/>
    <s v="13 TODO EL TERRITORIO"/>
  </r>
  <r>
    <s v="050911818523101521G083083520911122727427401111110119133"/>
    <s v="0509"/>
    <s v="1"/>
    <s v="18"/>
    <s v="185"/>
    <s v="2"/>
    <s v="3"/>
    <s v="10"/>
    <s v="15"/>
    <x v="29"/>
    <s v="G"/>
    <s v="083"/>
    <s v="083520"/>
    <s v="91"/>
    <s v="1"/>
    <s v="2"/>
    <s v="27"/>
    <s v="274"/>
    <s v="274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70"/>
    <s v="083520 INSPECCION TECNICA EN MATERIA DE RASTRO, INDUSTRIA, ECOLOGIA Y ANUNCIOS"/>
    <s v="2000 MATERIALES Y SUMINISTROS"/>
    <s v="2700 VESTUARIO, BLANCOS, PRENDAS DE PROTECCION Y ARTICULOS DEPORTIVOS"/>
    <s v="274 PRODUCTOS TEXTILES"/>
    <s v="27401 PRODUCTOS TEXTILES"/>
    <n v="40000"/>
    <s v="1 NO ETIQUETADO"/>
    <s v="11 RECURSOS FISCALES"/>
    <s v="1101 RECURSOS MUNICIPALES"/>
    <s v="19 Ejercicio 2019"/>
    <s v="13 TODO EL TERRITORIO"/>
  </r>
  <r>
    <s v="050911818523101521G083083518911122929329301111110119133"/>
    <s v="0509"/>
    <s v="1"/>
    <s v="18"/>
    <s v="185"/>
    <s v="2"/>
    <s v="3"/>
    <s v="10"/>
    <s v="15"/>
    <x v="29"/>
    <s v="G"/>
    <s v="083"/>
    <s v="083518"/>
    <s v="91"/>
    <s v="1"/>
    <s v="2"/>
    <s v="29"/>
    <s v="293"/>
    <s v="293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70"/>
    <s v="083518 INSPECCION DE ACCIONES URBANISTICAS Y EDIFICACION EN EL MUNICIPIO DE ZAPOPAN"/>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25000"/>
    <s v="1 NO ETIQUETADO"/>
    <s v="11 RECURSOS FISCALES"/>
    <s v="1101 RECURSOS MUNICIPALES"/>
    <s v="19 Ejercicio 2019"/>
    <s v="13 TODO EL TERRITORIO"/>
  </r>
  <r>
    <s v="030311717145160304E011011975911122727227201111110119133"/>
    <s v="0303"/>
    <s v="1"/>
    <s v="17"/>
    <s v="171"/>
    <s v="4"/>
    <s v="5"/>
    <s v="16"/>
    <s v="03"/>
    <x v="6"/>
    <s v="E"/>
    <s v="011"/>
    <s v="011975"/>
    <s v="91"/>
    <s v="1"/>
    <s v="2"/>
    <s v="27"/>
    <s v="272"/>
    <s v="27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53"/>
    <s v="011975 SERVICIO PROFESIONAL DE CARRERA POLICIAL"/>
    <s v="2000 MATERIALES Y SUMINISTROS"/>
    <s v="2700 VESTUARIO, BLANCOS, PRENDAS DE PROTECCION Y ARTICULOS DEPORTIVOS"/>
    <s v="272 PRENDAS DE SEGURIDAD Y PROTECCION PERSONAL"/>
    <s v="27201 PRENDAS DE SEGURIDAD Y PROTECCION PERSONAL"/>
    <n v="180000"/>
    <s v="1 NO ETIQUETADO"/>
    <s v="11 RECURSOS FISCALES"/>
    <s v="1101 RECURSOS MUNICIPALES"/>
    <s v="19 Ejercicio 2019"/>
    <s v="13 TODO EL TERRITORIO"/>
  </r>
  <r>
    <s v="050511818146172007B033033221911122727227201111110119133"/>
    <s v="0505"/>
    <s v="1"/>
    <s v="18"/>
    <s v="181"/>
    <s v="4"/>
    <s v="6"/>
    <s v="17"/>
    <s v="20"/>
    <x v="8"/>
    <s v="B"/>
    <s v="033"/>
    <s v="033221"/>
    <s v="91"/>
    <s v="1"/>
    <s v="2"/>
    <s v="27"/>
    <s v="272"/>
    <s v="272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s v="07 EFICIENCIA GUBERNAMENTAL PARA LA POBLACIÓN"/>
    <x v="10"/>
    <s v="033221 ATENCION CIUDADANA"/>
    <s v="2000 MATERIALES Y SUMINISTROS"/>
    <s v="2700 VESTUARIO, BLANCOS, PRENDAS DE PROTECCION Y ARTICULOS DEPORTIVOS"/>
    <s v="272 PRENDAS DE SEGURIDAD Y PROTECCION PERSONAL"/>
    <s v="27201 PRENDAS DE SEGURIDAD Y PROTECCION PERSONAL"/>
    <n v="1080"/>
    <s v="1 NO ETIQUETADO"/>
    <s v="11 RECURSOS FISCALES"/>
    <s v="1101 RECURSOS MUNICIPALES"/>
    <s v="19 Ejercicio 2019"/>
    <s v="13 TODO EL TERRITORIO"/>
  </r>
  <r>
    <s v="050911818523101521G083083520911122929429401111110119133"/>
    <s v="0509"/>
    <s v="1"/>
    <s v="18"/>
    <s v="185"/>
    <s v="2"/>
    <s v="3"/>
    <s v="10"/>
    <s v="15"/>
    <x v="29"/>
    <s v="G"/>
    <s v="083"/>
    <s v="083520"/>
    <s v="91"/>
    <s v="1"/>
    <s v="2"/>
    <s v="29"/>
    <s v="294"/>
    <s v="294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70"/>
    <s v="083520 INSPECCION TECNICA EN MATERIA DE RASTRO, INDUSTRIA, ECOLOGIA Y ANUNCIOS"/>
    <s v="2000 MATERIALES Y SUMINISTROS"/>
    <s v="2900 HERRAMIENTAS, REFACCIONES Y ACCESORIOS MENORES"/>
    <s v="294 REFACCIONES Y ACCESORIOS MENORES DE EQUIPO DE COMPUTO Y TECNOLOGIAS DE LA INFORMACION"/>
    <s v="29401 REFACCIONES Y ACCESORIOS MENORES DE EQUIPO DE COMPUTO Y TECNOLOGIAS DE LA INFORMACION"/>
    <n v="50000"/>
    <s v="1 NO ETIQUETADO"/>
    <s v="11 RECURSOS FISCALES"/>
    <s v="1101 RECURSOS MUNICIPALES"/>
    <s v="19 Ejercicio 2019"/>
    <s v="13 TODO EL TERRITORIO"/>
  </r>
  <r>
    <s v="050911818523101521G075075517911122929629601111110119133"/>
    <s v="0509"/>
    <s v="1"/>
    <s v="18"/>
    <s v="185"/>
    <s v="2"/>
    <s v="3"/>
    <s v="10"/>
    <s v="15"/>
    <x v="29"/>
    <s v="G"/>
    <s v="075"/>
    <s v="075517"/>
    <s v="91"/>
    <s v="1"/>
    <s v="2"/>
    <s v="29"/>
    <s v="296"/>
    <s v="296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69"/>
    <s v="075517 INSPECCION AL AREA DE COMERCIO"/>
    <s v="2000 MATERIALES Y SUMINISTROS"/>
    <s v="2900 HERRAMIENTAS, REFACCIONES Y ACCESORIOS MENORES"/>
    <s v="296 REFACCIONES Y ACCESORIOS MENORES DE EQUIPO DE TRANSPORTE"/>
    <s v="29601 REFACCIONES Y ACCESORIOS MENORES DE EQUIPO DE TRANSPORTE"/>
    <n v="30000"/>
    <s v="1 NO ETIQUETADO"/>
    <s v="11 RECURSOS FISCALES"/>
    <s v="1101 RECURSOS MUNICIPALES"/>
    <s v="19 Ejercicio 2019"/>
    <s v="13 TODO EL TERRITORIO"/>
  </r>
  <r>
    <s v="050911818523101521G075075519911122929829801111110119133"/>
    <s v="0509"/>
    <s v="1"/>
    <s v="18"/>
    <s v="185"/>
    <s v="2"/>
    <s v="3"/>
    <s v="10"/>
    <s v="15"/>
    <x v="29"/>
    <s v="G"/>
    <s v="075"/>
    <s v="075519"/>
    <s v="91"/>
    <s v="1"/>
    <s v="2"/>
    <s v="29"/>
    <s v="298"/>
    <s v="298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69"/>
    <s v="075519 INSPECCION DE HORARIOS ESPECIALES"/>
    <s v="2000 MATERIALES Y SUMINISTROS"/>
    <s v="2900 HERRAMIENTAS, REFACCIONES Y ACCESORIOS MENORES"/>
    <s v="298 REFACCIONES Y ACCESORIOS MENORES DE MAQUINARIA Y OTROS EQUIPOS"/>
    <s v="29801 REFACCIONES Y ACCESORIOS MENORES DE MAQUINARIA Y OTROS EQUIPOS"/>
    <n v="15000"/>
    <s v="1 NO ETIQUETADO"/>
    <s v="11 RECURSOS FISCALES"/>
    <s v="1101 RECURSOS MUNICIPALES"/>
    <s v="19 Ejercicio 2019"/>
    <s v="13 TODO EL TERRITORIO"/>
  </r>
  <r>
    <s v="080122222112130614E060060324911122727227201111110119133"/>
    <s v="0801"/>
    <s v="2"/>
    <s v="22"/>
    <s v="221"/>
    <s v="1"/>
    <s v="2"/>
    <s v="13"/>
    <s v="06"/>
    <x v="1"/>
    <s v="E"/>
    <s v="060"/>
    <s v="060324"/>
    <s v="91"/>
    <s v="1"/>
    <s v="2"/>
    <s v="27"/>
    <s v="272"/>
    <s v="272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55"/>
    <s v="060324 SERVICIOS DE BARRIDO MANUAL EN CENTRO HISTORICO"/>
    <s v="2000 MATERIALES Y SUMINISTROS"/>
    <s v="2700 VESTUARIO, BLANCOS, PRENDAS DE PROTECCION Y ARTICULOS DEPORTIVOS"/>
    <s v="272 PRENDAS DE SEGURIDAD Y PROTECCION PERSONAL"/>
    <s v="27201 PRENDAS DE SEGURIDAD Y PROTECCION PERSONAL"/>
    <n v="270000"/>
    <s v="1 NO ETIQUETADO"/>
    <s v="11 RECURSOS FISCALES"/>
    <s v="1101 RECURSOS MUNICIPALES"/>
    <s v="19 Ejercicio 2019"/>
    <s v="13 TODO EL TERRITORIO"/>
  </r>
  <r>
    <s v="081122222112130614E125125336911122727227201111110119133"/>
    <s v="0811"/>
    <s v="2"/>
    <s v="22"/>
    <s v="221"/>
    <s v="1"/>
    <s v="2"/>
    <s v="13"/>
    <s v="06"/>
    <x v="1"/>
    <s v="E"/>
    <s v="125"/>
    <s v="125336"/>
    <s v="91"/>
    <s v="1"/>
    <s v="2"/>
    <s v="27"/>
    <s v="272"/>
    <s v="272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36 MANTENIMIENTO DE AREAS VERDES URBANAS DE PROPIEDAD MUNICIPAL"/>
    <s v="2000 MATERIALES Y SUMINISTROS"/>
    <s v="2700 VESTUARIO, BLANCOS, PRENDAS DE PROTECCION Y ARTICULOS DEPORTIVOS"/>
    <s v="272 PRENDAS DE SEGURIDAD Y PROTECCION PERSONAL"/>
    <s v="27201 PRENDAS DE SEGURIDAD Y PROTECCION PERSONAL"/>
    <n v="1236793.94"/>
    <s v="1 NO ETIQUETADO"/>
    <s v="11 RECURSOS FISCALES"/>
    <s v="1101 RECURSOS MUNICIPALES"/>
    <s v="19 Ejercicio 2019"/>
    <s v="13 TODO EL TERRITORIO"/>
  </r>
  <r>
    <s v="080922222112130614E088088348911122727227201111110119133"/>
    <s v="0809"/>
    <s v="2"/>
    <s v="22"/>
    <s v="221"/>
    <s v="1"/>
    <s v="2"/>
    <s v="13"/>
    <s v="06"/>
    <x v="1"/>
    <s v="E"/>
    <s v="088"/>
    <s v="088348"/>
    <s v="91"/>
    <s v="1"/>
    <s v="2"/>
    <s v="27"/>
    <s v="272"/>
    <s v="272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48 ASIGNACION DE ESPACIOS DE ROLL EN COMERCIO EN TIANGUIS"/>
    <s v="2000 MATERIALES Y SUMINISTROS"/>
    <s v="2700 VESTUARIO, BLANCOS, PRENDAS DE PROTECCION Y ARTICULOS DEPORTIVOS"/>
    <s v="272 PRENDAS DE SEGURIDAD Y PROTECCION PERSONAL"/>
    <s v="27201 PRENDAS DE SEGURIDAD Y PROTECCION PERSONAL"/>
    <n v="150000"/>
    <s v="1 NO ETIQUETADO"/>
    <s v="11 RECURSOS FISCALES"/>
    <s v="1101 RECURSOS MUNICIPALES"/>
    <s v="19 Ejercicio 2019"/>
    <s v="13 TODO EL TERRITORIO"/>
  </r>
  <r>
    <s v="080322222112130614E125125406911122727227201111110119133"/>
    <s v="0803"/>
    <s v="2"/>
    <s v="22"/>
    <s v="221"/>
    <s v="1"/>
    <s v="2"/>
    <s v="13"/>
    <s v="06"/>
    <x v="1"/>
    <s v="E"/>
    <s v="125"/>
    <s v="125406"/>
    <s v="91"/>
    <s v="1"/>
    <s v="2"/>
    <s v="27"/>
    <s v="272"/>
    <s v="27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06 MANEJO DE RESIDUOS SOLIDOS EN EL RELLENO SANITARIO DE PICACHOS"/>
    <s v="2000 MATERIALES Y SUMINISTROS"/>
    <s v="2700 VESTUARIO, BLANCOS, PRENDAS DE PROTECCION Y ARTICULOS DEPORTIVOS"/>
    <s v="272 PRENDAS DE SEGURIDAD Y PROTECCION PERSONAL"/>
    <s v="27201 PRENDAS DE SEGURIDAD Y PROTECCION PERSONAL"/>
    <n v="500000"/>
    <s v="1 NO ETIQUETADO"/>
    <s v="11 RECURSOS FISCALES"/>
    <s v="1101 RECURSOS MUNICIPALES"/>
    <s v="19 Ejercicio 2019"/>
    <s v="13 TODO EL TERRITORIO"/>
  </r>
  <r>
    <s v="080222222112130614E125125403911122727227201111110119133"/>
    <s v="0802"/>
    <s v="2"/>
    <s v="22"/>
    <s v="221"/>
    <s v="1"/>
    <s v="2"/>
    <s v="13"/>
    <s v="06"/>
    <x v="1"/>
    <s v="E"/>
    <s v="125"/>
    <s v="125403"/>
    <s v="91"/>
    <s v="1"/>
    <s v="2"/>
    <s v="27"/>
    <s v="272"/>
    <s v="272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03 SACRIFICIO DE BOVINOS"/>
    <s v="2000 MATERIALES Y SUMINISTROS"/>
    <s v="2700 VESTUARIO, BLANCOS, PRENDAS DE PROTECCION Y ARTICULOS DEPORTIVOS"/>
    <s v="272 PRENDAS DE SEGURIDAD Y PROTECCION PERSONAL"/>
    <s v="27201 PRENDAS DE SEGURIDAD Y PROTECCION PERSONAL"/>
    <n v="150000"/>
    <s v="1 NO ETIQUETADO"/>
    <s v="11 RECURSOS FISCALES"/>
    <s v="1101 RECURSOS MUNICIPALES"/>
    <s v="19 Ejercicio 2019"/>
    <s v="13 TODO EL TERRITORIO"/>
  </r>
  <r>
    <s v="080422222112130614E125125355911122727227201111110119133"/>
    <s v="0804"/>
    <s v="2"/>
    <s v="22"/>
    <s v="221"/>
    <s v="1"/>
    <s v="2"/>
    <s v="13"/>
    <s v="06"/>
    <x v="1"/>
    <s v="E"/>
    <s v="125"/>
    <s v="125355"/>
    <s v="91"/>
    <s v="1"/>
    <s v="2"/>
    <s v="27"/>
    <s v="272"/>
    <s v="272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55 MANTENIMIENTO DE PAVIMENTOS"/>
    <s v="2000 MATERIALES Y SUMINISTROS"/>
    <s v="2700 VESTUARIO, BLANCOS, PRENDAS DE PROTECCION Y ARTICULOS DEPORTIVOS"/>
    <s v="272 PRENDAS DE SEGURIDAD Y PROTECCION PERSONAL"/>
    <s v="27201 PRENDAS DE SEGURIDAD Y PROTECCION PERSONAL"/>
    <n v="600000"/>
    <s v="1 NO ETIQUETADO"/>
    <s v="11 RECURSOS FISCALES"/>
    <s v="1101 RECURSOS MUNICIPALES"/>
    <s v="19 Ejercicio 2019"/>
    <s v="13 TODO EL TERRITORIO"/>
  </r>
  <r>
    <s v="080522222112130614E125125321911122727227201111110119133"/>
    <s v="0805"/>
    <s v="2"/>
    <s v="22"/>
    <s v="221"/>
    <s v="1"/>
    <s v="2"/>
    <s v="13"/>
    <s v="06"/>
    <x v="1"/>
    <s v="E"/>
    <s v="125"/>
    <s v="125321"/>
    <s v="91"/>
    <s v="1"/>
    <s v="2"/>
    <s v="27"/>
    <s v="272"/>
    <s v="272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21 REHABILITACION EN MERCADOS MUNICIPALES"/>
    <s v="2000 MATERIALES Y SUMINISTROS"/>
    <s v="2700 VESTUARIO, BLANCOS, PRENDAS DE PROTECCION Y ARTICULOS DEPORTIVOS"/>
    <s v="272 PRENDAS DE SEGURIDAD Y PROTECCION PERSONAL"/>
    <s v="27201 PRENDAS DE SEGURIDAD Y PROTECCION PERSONAL"/>
    <n v="500000"/>
    <s v="1 NO ETIQUETADO"/>
    <s v="11 RECURSOS FISCALES"/>
    <s v="1101 RECURSOS MUNICIPALES"/>
    <s v="19 Ejercicio 2019"/>
    <s v="13 TODO EL TERRITORIO"/>
  </r>
  <r>
    <s v="081222121412130615E061061408911122727227201111110119133"/>
    <s v="0812"/>
    <s v="2"/>
    <s v="21"/>
    <s v="214"/>
    <s v="1"/>
    <s v="2"/>
    <s v="13"/>
    <s v="06"/>
    <x v="13"/>
    <s v="E"/>
    <s v="061"/>
    <s v="061408"/>
    <s v="91"/>
    <s v="1"/>
    <s v="2"/>
    <s v="27"/>
    <s v="272"/>
    <s v="272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408 MANTENIMIENTO Y LIMPIEZA DE LAS INSTALACIONES EN PLANTAS DE TRATAMIENTO."/>
    <s v="2000 MATERIALES Y SUMINISTROS"/>
    <s v="2700 VESTUARIO, BLANCOS, PRENDAS DE PROTECCION Y ARTICULOS DEPORTIVOS"/>
    <s v="272 PRENDAS DE SEGURIDAD Y PROTECCION PERSONAL"/>
    <s v="27201 PRENDAS DE SEGURIDAD Y PROTECCION PERSONAL"/>
    <n v="414324.25"/>
    <s v="1 NO ETIQUETADO"/>
    <s v="11 RECURSOS FISCALES"/>
    <s v="1101 RECURSOS MUNICIPALES"/>
    <s v="19 Ejercicio 2019"/>
    <s v="13 TODO EL TERRITORIO"/>
  </r>
  <r>
    <s v="080722121412130615E009009368911122727227201111110119133"/>
    <s v="0807"/>
    <s v="2"/>
    <s v="21"/>
    <s v="214"/>
    <s v="1"/>
    <s v="2"/>
    <s v="13"/>
    <s v="06"/>
    <x v="13"/>
    <s v="E"/>
    <s v="009"/>
    <s v="009368"/>
    <s v="91"/>
    <s v="1"/>
    <s v="2"/>
    <s v="27"/>
    <s v="272"/>
    <s v="272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62"/>
    <s v="009368 SERVICIO DE DESAZOLVE DE FOSA SEPTICAS COLONIAS"/>
    <s v="2000 MATERIALES Y SUMINISTROS"/>
    <s v="2700 VESTUARIO, BLANCOS, PRENDAS DE PROTECCION Y ARTICULOS DEPORTIVOS"/>
    <s v="272 PRENDAS DE SEGURIDAD Y PROTECCION PERSONAL"/>
    <s v="27201 PRENDAS DE SEGURIDAD Y PROTECCION PERSONAL"/>
    <n v="350000"/>
    <s v="1 NO ETIQUETADO"/>
    <s v="11 RECURSOS FISCALES"/>
    <s v="1101 RECURSOS MUNICIPALES"/>
    <s v="19 Ejercicio 2019"/>
    <s v="13 TODO EL TERRITORIO"/>
  </r>
  <r>
    <s v="080822222112130417E014014415911122727227201111110119133"/>
    <s v="0808"/>
    <s v="2"/>
    <s v="22"/>
    <s v="221"/>
    <s v="1"/>
    <s v="2"/>
    <s v="13"/>
    <s v="04"/>
    <x v="14"/>
    <s v="E"/>
    <s v="014"/>
    <s v="014415"/>
    <s v="91"/>
    <s v="1"/>
    <s v="2"/>
    <s v="27"/>
    <s v="272"/>
    <s v="272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18"/>
    <s v="014415 REPARACION DE LINEA (CABLE)"/>
    <s v="2000 MATERIALES Y SUMINISTROS"/>
    <s v="2700 VESTUARIO, BLANCOS, PRENDAS DE PROTECCION Y ARTICULOS DEPORTIVOS"/>
    <s v="272 PRENDAS DE SEGURIDAD Y PROTECCION PERSONAL"/>
    <s v="27201 PRENDAS DE SEGURIDAD Y PROTECCION PERSONAL"/>
    <n v="150000"/>
    <s v="1 NO ETIQUETADO"/>
    <s v="11 RECURSOS FISCALES"/>
    <s v="1101 RECURSOS MUNICIPALES"/>
    <s v="19 Ejercicio 2019"/>
    <s v="13 TODO EL TERRITORIO"/>
  </r>
  <r>
    <s v="090111313446172020O022022443121122727227201111110119133"/>
    <s v="0901"/>
    <s v="1"/>
    <s v="13"/>
    <s v="134"/>
    <s v="4"/>
    <s v="6"/>
    <s v="17"/>
    <s v="20"/>
    <x v="0"/>
    <s v="O"/>
    <s v="022"/>
    <s v="022443"/>
    <s v="12"/>
    <s v="1"/>
    <s v="2"/>
    <s v="27"/>
    <s v="272"/>
    <s v="27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43 ATENCION A SOLICITUDES DE REPARACION/ SERVICIOS MENORES EN EDIFICIOS PUBLICOS"/>
    <s v="2000 MATERIALES Y SUMINISTROS"/>
    <s v="2700 VESTUARIO, BLANCOS, PRENDAS DE PROTECCION Y ARTICULOS DEPORTIVOS"/>
    <s v="272 PRENDAS DE SEGURIDAD Y PROTECCION PERSONAL"/>
    <s v="27201 PRENDAS DE SEGURIDAD Y PROTECCION PERSONAL"/>
    <n v="130000"/>
    <s v="1 NO ETIQUETADO"/>
    <s v="11 RECURSOS FISCALES"/>
    <s v="1101 RECURSOS MUNICIPALES"/>
    <s v="19 Ejercicio 2019"/>
    <s v="13 TODO EL TERRITORIO"/>
  </r>
  <r>
    <s v="090111313446172020O022022458121122727227201111110119133"/>
    <s v="0901"/>
    <s v="1"/>
    <s v="13"/>
    <s v="134"/>
    <s v="4"/>
    <s v="6"/>
    <s v="17"/>
    <s v="20"/>
    <x v="0"/>
    <s v="O"/>
    <s v="022"/>
    <s v="022458"/>
    <s v="12"/>
    <s v="1"/>
    <s v="2"/>
    <s v="27"/>
    <s v="272"/>
    <s v="27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58 MANTENIMIENTO PREVENTIVO Y CORRECTIVO DE VEHICULOS"/>
    <s v="2000 MATERIALES Y SUMINISTROS"/>
    <s v="2700 VESTUARIO, BLANCOS, PRENDAS DE PROTECCION Y ARTICULOS DEPORTIVOS"/>
    <s v="272 PRENDAS DE SEGURIDAD Y PROTECCION PERSONAL"/>
    <s v="27201 PRENDAS DE SEGURIDAD Y PROTECCION PERSONAL"/>
    <n v="130000"/>
    <s v="1 NO ETIQUETADO"/>
    <s v="11 RECURSOS FISCALES"/>
    <s v="1101 RECURSOS MUNICIPALES"/>
    <s v="19 Ejercicio 2019"/>
    <s v="13 TODO EL TERRITORIO"/>
  </r>
  <r>
    <s v="090111313446172020O022022459121122727227201111110119133"/>
    <s v="0901"/>
    <s v="1"/>
    <s v="13"/>
    <s v="134"/>
    <s v="4"/>
    <s v="6"/>
    <s v="17"/>
    <s v="20"/>
    <x v="0"/>
    <s v="O"/>
    <s v="022"/>
    <s v="022459"/>
    <s v="12"/>
    <s v="1"/>
    <s v="2"/>
    <s v="27"/>
    <s v="272"/>
    <s v="27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59 SERVICIO A BIENES MUEBLES"/>
    <s v="2000 MATERIALES Y SUMINISTROS"/>
    <s v="2700 VESTUARIO, BLANCOS, PRENDAS DE PROTECCION Y ARTICULOS DEPORTIVOS"/>
    <s v="272 PRENDAS DE SEGURIDAD Y PROTECCION PERSONAL"/>
    <s v="27201 PRENDAS DE SEGURIDAD Y PROTECCION PERSONAL"/>
    <n v="30000"/>
    <s v="1 NO ETIQUETADO"/>
    <s v="11 RECURSOS FISCALES"/>
    <s v="1101 RECURSOS MUNICIPALES"/>
    <s v="19 Ejercicio 2019"/>
    <s v="13 TODO EL TERRITORIO"/>
  </r>
  <r>
    <s v="090111313446172020O022022450121122727227201111110119133"/>
    <s v="0901"/>
    <s v="1"/>
    <s v="13"/>
    <s v="134"/>
    <s v="4"/>
    <s v="6"/>
    <s v="17"/>
    <s v="20"/>
    <x v="0"/>
    <s v="O"/>
    <s v="022"/>
    <s v="022450"/>
    <s v="12"/>
    <s v="1"/>
    <s v="2"/>
    <s v="27"/>
    <s v="272"/>
    <s v="27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50 MANTENIMIENTO PREVENTIVO A LAS INSTALACIONES FIJAS"/>
    <s v="2000 MATERIALES Y SUMINISTROS"/>
    <s v="2700 VESTUARIO, BLANCOS, PRENDAS DE PROTECCION Y ARTICULOS DEPORTIVOS"/>
    <s v="272 PRENDAS DE SEGURIDAD Y PROTECCION PERSONAL"/>
    <s v="27201 PRENDAS DE SEGURIDAD Y PROTECCION PERSONAL"/>
    <n v="50000"/>
    <s v="1 NO ETIQUETADO"/>
    <s v="11 RECURSOS FISCALES"/>
    <s v="1101 RECURSOS MUNICIPALES"/>
    <s v="19 Ejercicio 2019"/>
    <s v="13 TODO EL TERRITORIO"/>
  </r>
  <r>
    <s v="100322626823101723P031031533911122727227201111110119133"/>
    <s v="1003"/>
    <s v="2"/>
    <s v="26"/>
    <s v="268"/>
    <s v="2"/>
    <s v="3"/>
    <s v="10"/>
    <s v="17"/>
    <x v="16"/>
    <s v="P"/>
    <s v="031"/>
    <s v="031533"/>
    <s v="91"/>
    <s v="1"/>
    <s v="2"/>
    <s v="27"/>
    <s v="272"/>
    <s v="272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65"/>
    <s v="031533 SERVICIO DE ALIMENTOS EN COMEDORES COMUNITARIOS"/>
    <s v="2000 MATERIALES Y SUMINISTROS"/>
    <s v="2700 VESTUARIO, BLANCOS, PRENDAS DE PROTECCION Y ARTICULOS DEPORTIVOS"/>
    <s v="272 PRENDAS DE SEGURIDAD Y PROTECCION PERSONAL"/>
    <s v="27201 PRENDAS DE SEGURIDAD Y PROTECCION PERSONAL"/>
    <n v="20000"/>
    <s v="1 NO ETIQUETADO"/>
    <s v="11 RECURSOS FISCALES"/>
    <s v="1101 RECURSOS MUNICIPALES"/>
    <s v="19 Ejercicio 2019"/>
    <s v="13 TODO EL TERRITORIO"/>
  </r>
  <r>
    <s v="100533131123091725F096096591911122727227201111110119133"/>
    <s v="1005"/>
    <s v="3"/>
    <s v="31"/>
    <s v="311"/>
    <s v="2"/>
    <s v="3"/>
    <s v="09"/>
    <s v="17"/>
    <x v="18"/>
    <s v="F"/>
    <s v="096"/>
    <s v="096591"/>
    <s v="91"/>
    <s v="1"/>
    <s v="2"/>
    <s v="27"/>
    <s v="272"/>
    <s v="272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2"/>
    <s v="096591 BOLSA DE TRABAJO"/>
    <s v="2000 MATERIALES Y SUMINISTROS"/>
    <s v="2700 VESTUARIO, BLANCOS, PRENDAS DE PROTECCION Y ARTICULOS DEPORTIVOS"/>
    <s v="272 PRENDAS DE SEGURIDAD Y PROTECCION PERSONAL"/>
    <s v="27201 PRENDAS DE SEGURIDAD Y PROTECCION PERSONAL"/>
    <n v="5000"/>
    <s v="1 NO ETIQUETADO"/>
    <s v="11 RECURSOS FISCALES"/>
    <s v="1101 RECURSOS MUNICIPALES"/>
    <s v="19 Ejercicio 2019"/>
    <s v="13 TODO EL TERRITORIO"/>
  </r>
  <r>
    <s v="100533131123091725F096096569911122727227201111110119133"/>
    <s v="1005"/>
    <s v="3"/>
    <s v="31"/>
    <s v="311"/>
    <s v="2"/>
    <s v="3"/>
    <s v="09"/>
    <s v="17"/>
    <x v="18"/>
    <s v="F"/>
    <s v="096"/>
    <s v="096569"/>
    <s v="91"/>
    <s v="1"/>
    <s v="2"/>
    <s v="27"/>
    <s v="272"/>
    <s v="272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2"/>
    <s v="096569 CARAVANA DE EMPLEO"/>
    <s v="2000 MATERIALES Y SUMINISTROS"/>
    <s v="2700 VESTUARIO, BLANCOS, PRENDAS DE PROTECCION Y ARTICULOS DEPORTIVOS"/>
    <s v="272 PRENDAS DE SEGURIDAD Y PROTECCION PERSONAL"/>
    <s v="27201 PRENDAS DE SEGURIDAD Y PROTECCION PERSONAL"/>
    <n v="20000"/>
    <s v="1 NO ETIQUETADO"/>
    <s v="11 RECURSOS FISCALES"/>
    <s v="1101 RECURSOS MUNICIPALES"/>
    <s v="19 Ejercicio 2019"/>
    <s v="13 TODO EL TERRITORIO"/>
  </r>
  <r>
    <s v="100533131123091725F096096591911122727227201111110119133"/>
    <s v="1005"/>
    <s v="3"/>
    <s v="31"/>
    <s v="311"/>
    <s v="2"/>
    <s v="3"/>
    <s v="09"/>
    <s v="17"/>
    <x v="18"/>
    <s v="F"/>
    <s v="096"/>
    <s v="096591"/>
    <s v="91"/>
    <s v="1"/>
    <s v="2"/>
    <s v="27"/>
    <s v="272"/>
    <s v="272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2"/>
    <s v="096591 BOLSA DE TRABAJO"/>
    <s v="2000 MATERIALES Y SUMINISTROS"/>
    <s v="2700 VESTUARIO, BLANCOS, PRENDAS DE PROTECCION Y ARTICULOS DEPORTIVOS"/>
    <s v="272 PRENDAS DE SEGURIDAD Y PROTECCION PERSONAL"/>
    <s v="27201 PRENDAS DE SEGURIDAD Y PROTECCION PERSONAL"/>
    <n v="19580"/>
    <s v="1 NO ETIQUETADO"/>
    <s v="11 RECURSOS FISCALES"/>
    <s v="1101 RECURSOS MUNICIPALES"/>
    <s v="19 Ejercicio 2019"/>
    <s v="13 TODO EL TERRITORIO"/>
  </r>
  <r>
    <s v="050911818523101521G075075517911133131731701111110119133"/>
    <s v="0509"/>
    <s v="1"/>
    <s v="18"/>
    <s v="185"/>
    <s v="2"/>
    <s v="3"/>
    <s v="10"/>
    <s v="15"/>
    <x v="29"/>
    <s v="G"/>
    <s v="075"/>
    <s v="075517"/>
    <s v="91"/>
    <s v="1"/>
    <s v="3"/>
    <s v="31"/>
    <s v="317"/>
    <s v="317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69"/>
    <s v="075517 INSPECCION AL AREA DE COMERCIO"/>
    <s v="3000 SERVICIOS GENERALES"/>
    <s v="3100 SERVICIOS BASICOS"/>
    <s v="317 SERVICIOS DE ACCESO DE INTERNET, REDES Y PROCESAMIENTO DE INFORMACION"/>
    <s v="31701 SERVICIOS DE ACCESO DE INTERNET, REDES Y PROCESAMIENTO DE INFORMACION"/>
    <n v="380000"/>
    <s v="1 NO ETIQUETADO"/>
    <s v="11 RECURSOS FISCALES"/>
    <s v="1101 RECURSOS MUNICIPALES"/>
    <s v="19 Ejercicio 2019"/>
    <s v="13 TODO EL TERRITORIO"/>
  </r>
  <r>
    <s v="111222222122051228E098098768911122727227201111110119133"/>
    <s v="1112"/>
    <s v="2"/>
    <s v="22"/>
    <s v="221"/>
    <s v="2"/>
    <s v="2"/>
    <s v="05"/>
    <s v="12"/>
    <x v="19"/>
    <s v="E"/>
    <s v="098"/>
    <s v="098768"/>
    <s v="91"/>
    <s v="1"/>
    <s v="2"/>
    <s v="27"/>
    <s v="272"/>
    <s v="272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s v="28 ORDENAMIENTO DEL TERRITORIO"/>
    <x v="26"/>
    <s v="098768 ENCUESTAS Y CONSULTAS CIUDADANAS"/>
    <s v="2000 MATERIALES Y SUMINISTROS"/>
    <s v="2700 VESTUARIO, BLANCOS, PRENDAS DE PROTECCION Y ARTICULOS DEPORTIVOS"/>
    <s v="272 PRENDAS DE SEGURIDAD Y PROTECCION PERSONAL"/>
    <s v="27201 PRENDAS DE SEGURIDAD Y PROTECCION PERSONAL"/>
    <n v="18000"/>
    <s v="1 NO ETIQUETADO"/>
    <s v="11 RECURSOS FISCALES"/>
    <s v="1101 RECURSOS MUNICIPALES"/>
    <s v="19 Ejercicio 2019"/>
    <s v="13 TODO EL TERRITORIO"/>
  </r>
  <r>
    <s v="111222222122051228E098098770911122727227201111110119133"/>
    <s v="1112"/>
    <s v="2"/>
    <s v="22"/>
    <s v="221"/>
    <s v="2"/>
    <s v="2"/>
    <s v="05"/>
    <s v="12"/>
    <x v="19"/>
    <s v="E"/>
    <s v="098"/>
    <s v="098770"/>
    <s v="91"/>
    <s v="1"/>
    <s v="2"/>
    <s v="27"/>
    <s v="272"/>
    <s v="272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s v="28 ORDENAMIENTO DEL TERRITORIO"/>
    <x v="26"/>
    <s v="098770 PLANEACION Y SEGUIMIENTO DEL DESARROLLO MUNICIPAL"/>
    <s v="2000 MATERIALES Y SUMINISTROS"/>
    <s v="2700 VESTUARIO, BLANCOS, PRENDAS DE PROTECCION Y ARTICULOS DEPORTIVOS"/>
    <s v="272 PRENDAS DE SEGURIDAD Y PROTECCION PERSONAL"/>
    <s v="27201 PRENDAS DE SEGURIDAD Y PROTECCION PERSONAL"/>
    <n v="4350"/>
    <s v="1 NO ETIQUETADO"/>
    <s v="11 RECURSOS FISCALES"/>
    <s v="1101 RECURSOS MUNICIPALES"/>
    <s v="19 Ejercicio 2019"/>
    <s v="13 TODO EL TERRITORIO"/>
  </r>
  <r>
    <s v="111222222122051228E098098869911122727227201111110119133"/>
    <s v="1112"/>
    <s v="2"/>
    <s v="22"/>
    <s v="221"/>
    <s v="2"/>
    <s v="2"/>
    <s v="05"/>
    <s v="12"/>
    <x v="19"/>
    <s v="E"/>
    <s v="098"/>
    <s v="098869"/>
    <s v="91"/>
    <s v="1"/>
    <s v="2"/>
    <s v="27"/>
    <s v="272"/>
    <s v="272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s v="28 ORDENAMIENTO DEL TERRITORIO"/>
    <x v="26"/>
    <s v="098869 CONFORMACION DE LOS CONSEJOS DE ZONA"/>
    <s v="2000 MATERIALES Y SUMINISTROS"/>
    <s v="2700 VESTUARIO, BLANCOS, PRENDAS DE PROTECCION Y ARTICULOS DEPORTIVOS"/>
    <s v="272 PRENDAS DE SEGURIDAD Y PROTECCION PERSONAL"/>
    <s v="27201 PRENDAS DE SEGURIDAD Y PROTECCION PERSONAL"/>
    <n v="45000"/>
    <s v="1 NO ETIQUETADO"/>
    <s v="11 RECURSOS FISCALES"/>
    <s v="1101 RECURSOS MUNICIPALES"/>
    <s v="19 Ejercicio 2019"/>
    <s v="13 TODO EL TERRITORIO"/>
  </r>
  <r>
    <s v="111222222122051228E098098876911122727227201111110119133"/>
    <s v="1112"/>
    <s v="2"/>
    <s v="22"/>
    <s v="221"/>
    <s v="2"/>
    <s v="2"/>
    <s v="05"/>
    <s v="12"/>
    <x v="19"/>
    <s v="E"/>
    <s v="098"/>
    <s v="098876"/>
    <s v="91"/>
    <s v="1"/>
    <s v="2"/>
    <s v="27"/>
    <s v="272"/>
    <s v="272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s v="28 ORDENAMIENTO DEL TERRITORIO"/>
    <x v="26"/>
    <s v="098876 CREACION, RATIFICACION Y REESTRUCTURACION DE CONSEJOS DE COLONIA"/>
    <s v="2000 MATERIALES Y SUMINISTROS"/>
    <s v="2700 VESTUARIO, BLANCOS, PRENDAS DE PROTECCION Y ARTICULOS DEPORTIVOS"/>
    <s v="272 PRENDAS DE SEGURIDAD Y PROTECCION PERSONAL"/>
    <s v="27201 PRENDAS DE SEGURIDAD Y PROTECCION PERSONAL"/>
    <n v="21000"/>
    <s v="1 NO ETIQUETADO"/>
    <s v="11 RECURSOS FISCALES"/>
    <s v="1101 RECURSOS MUNICIPALES"/>
    <s v="19 Ejercicio 2019"/>
    <s v="13 TODO EL TERRITORIO"/>
  </r>
  <r>
    <s v="110422121231010730E081081990911122727227201111110119133"/>
    <s v="1104"/>
    <s v="2"/>
    <s v="21"/>
    <s v="212"/>
    <s v="3"/>
    <s v="1"/>
    <s v="01"/>
    <s v="07"/>
    <x v="21"/>
    <s v="E"/>
    <s v="081"/>
    <s v="081990"/>
    <s v="91"/>
    <s v="1"/>
    <s v="2"/>
    <s v="27"/>
    <s v="272"/>
    <s v="272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73"/>
    <s v="081990 SOLICITUDES DE INFORMACION DE TRANSPARENCIA "/>
    <s v="2000 MATERIALES Y SUMINISTROS"/>
    <s v="2700 VESTUARIO, BLANCOS, PRENDAS DE PROTECCION Y ARTICULOS DEPORTIVOS"/>
    <s v="272 PRENDAS DE SEGURIDAD Y PROTECCION PERSONAL"/>
    <s v="27201 PRENDAS DE SEGURIDAD Y PROTECCION PERSONAL"/>
    <n v="100000"/>
    <s v="1 NO ETIQUETADO"/>
    <s v="11 RECURSOS FISCALES"/>
    <s v="1101 RECURSOS MUNICIPALES"/>
    <s v="19 Ejercicio 2019"/>
    <s v="13 TODO EL TERRITORIO"/>
  </r>
  <r>
    <s v="111322121231010730E126126396911122727227201111110119133"/>
    <s v="1113"/>
    <s v="2"/>
    <s v="21"/>
    <s v="212"/>
    <s v="3"/>
    <s v="1"/>
    <s v="01"/>
    <s v="07"/>
    <x v="21"/>
    <s v="E"/>
    <s v="126"/>
    <s v="126396"/>
    <s v="91"/>
    <s v="1"/>
    <s v="2"/>
    <s v="27"/>
    <s v="272"/>
    <s v="272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7"/>
    <s v="126396 ATENCION MEDICA, ALIMENTACION DE ANIMALES A RESGUARDO"/>
    <s v="2000 MATERIALES Y SUMINISTROS"/>
    <s v="2700 VESTUARIO, BLANCOS, PRENDAS DE PROTECCION Y ARTICULOS DEPORTIVOS"/>
    <s v="272 PRENDAS DE SEGURIDAD Y PROTECCION PERSONAL"/>
    <s v="27201 PRENDAS DE SEGURIDAD Y PROTECCION PERSONAL"/>
    <n v="100000"/>
    <s v="1 NO ETIQUETADO"/>
    <s v="11 RECURSOS FISCALES"/>
    <s v="1101 RECURSOS MUNICIPALES"/>
    <s v="19 Ejercicio 2019"/>
    <s v="13 TODO EL TERRITORIO"/>
  </r>
  <r>
    <s v="121222222122081331E078078844911122727227201111110119133"/>
    <s v="1212"/>
    <s v="2"/>
    <s v="22"/>
    <s v="221"/>
    <s v="2"/>
    <s v="2"/>
    <s v="08"/>
    <s v="13"/>
    <x v="22"/>
    <s v="E"/>
    <s v="078"/>
    <s v="078844"/>
    <s v="91"/>
    <s v="1"/>
    <s v="2"/>
    <s v="27"/>
    <s v="272"/>
    <s v="272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844 ATENCION A CONTROVERSIAS Y DEMANDAS CONTRA LOS PROCEDIMIENTOS Y CRITERIOS EN LA EXPEDICION DE LICENCIAS DE CONSTRUCCION O PERMISOS EN LA VIA PUBLICA"/>
    <s v="2000 MATERIALES Y SUMINISTROS"/>
    <s v="2700 VESTUARIO, BLANCOS, PRENDAS DE PROTECCION Y ARTICULOS DEPORTIVOS"/>
    <s v="272 PRENDAS DE SEGURIDAD Y PROTECCION PERSONAL"/>
    <s v="27201 PRENDAS DE SEGURIDAD Y PROTECCION PERSONAL"/>
    <n v="115400"/>
    <s v="1 NO ETIQUETADO"/>
    <s v="11 RECURSOS FISCALES"/>
    <s v="1101 RECURSOS MUNICIPALES"/>
    <s v="19 Ejercicio 2019"/>
    <s v="13 TODO EL TERRITORIO"/>
  </r>
  <r>
    <s v="050911818523101521G075075519911133232532501111110119133"/>
    <s v="0509"/>
    <s v="1"/>
    <s v="18"/>
    <s v="185"/>
    <s v="2"/>
    <s v="3"/>
    <s v="10"/>
    <s v="15"/>
    <x v="29"/>
    <s v="G"/>
    <s v="075"/>
    <s v="075519"/>
    <s v="91"/>
    <s v="1"/>
    <s v="3"/>
    <s v="32"/>
    <s v="325"/>
    <s v="325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69"/>
    <s v="075519 INSPECCION DE HORARIOS ESPECIALES"/>
    <s v="3000 SERVICIOS GENERALES"/>
    <s v="3200 SERVICIOS DE ARRENDAMIENTO"/>
    <s v="325 ARRENDAMIENTO DE EQUIPO DE TRANSPORTE"/>
    <s v="32501 ARRENDAMIENTO DE EQUIPO DE TRANSPORTE"/>
    <n v="50000"/>
    <s v="1 NO ETIQUETADO"/>
    <s v="11 RECURSOS FISCALES"/>
    <s v="1101 RECURSOS MUNICIPALES"/>
    <s v="19 Ejercicio 2019"/>
    <s v="13 TODO EL TERRITORIO"/>
  </r>
  <r>
    <s v="030311717145160304E011011975911122727327301111110119133"/>
    <s v="0303"/>
    <s v="1"/>
    <s v="17"/>
    <s v="171"/>
    <s v="4"/>
    <s v="5"/>
    <s v="16"/>
    <s v="03"/>
    <x v="6"/>
    <s v="E"/>
    <s v="011"/>
    <s v="011975"/>
    <s v="91"/>
    <s v="1"/>
    <s v="2"/>
    <s v="27"/>
    <s v="273"/>
    <s v="273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53"/>
    <s v="011975 SERVICIO PROFESIONAL DE CARRERA POLICIAL"/>
    <s v="2000 MATERIALES Y SUMINISTROS"/>
    <s v="2700 VESTUARIO, BLANCOS, PRENDAS DE PROTECCION Y ARTICULOS DEPORTIVOS"/>
    <s v="273 ARTICULOS DEPORTIVOS"/>
    <s v="27301 ARTICULOS DEPORTIVOS"/>
    <n v="101000"/>
    <s v="1 NO ETIQUETADO"/>
    <s v="11 RECURSOS FISCALES"/>
    <s v="1101 RECURSOS MUNICIPALES"/>
    <s v="19 Ejercicio 2019"/>
    <s v="13 TODO EL TERRITORIO"/>
  </r>
  <r>
    <s v="050911818523101521G083083518911133333633601111110119133"/>
    <s v="0509"/>
    <s v="1"/>
    <s v="18"/>
    <s v="185"/>
    <s v="2"/>
    <s v="3"/>
    <s v="10"/>
    <s v="15"/>
    <x v="29"/>
    <s v="G"/>
    <s v="083"/>
    <s v="083518"/>
    <s v="91"/>
    <s v="1"/>
    <s v="3"/>
    <s v="33"/>
    <s v="336"/>
    <s v="336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70"/>
    <s v="083518 INSPECCION DE ACCIONES URBANISTICAS Y EDIFICACION EN EL MUNICIPIO DE ZAPOPAN"/>
    <s v="3000 SERVICIOS GENERALES"/>
    <s v="3300 SERVICIOS PROFESIONALES, CIENTIFICOS, TECNICOS Y OTROS SERVICIOS"/>
    <s v="336 SERVICIOS DE APOYO ADMINISTRATIVO, TRADUCCION, FOTOCOPIADO E IMPRESION"/>
    <s v="33601 SERVICIOS DE APOYO ADMINISTRATIVO, TRADUCCION, FOTOCOPIADO E IMPRESION"/>
    <n v="90000"/>
    <s v="1 NO ETIQUETADO"/>
    <s v="11 RECURSOS FISCALES"/>
    <s v="1101 RECURSOS MUNICIPALES"/>
    <s v="19 Ejercicio 2019"/>
    <s v="13 TODO EL TERRITORIO"/>
  </r>
  <r>
    <s v="050911818523101521G083083520911133333933901111110119133"/>
    <s v="0509"/>
    <s v="1"/>
    <s v="18"/>
    <s v="185"/>
    <s v="2"/>
    <s v="3"/>
    <s v="10"/>
    <s v="15"/>
    <x v="29"/>
    <s v="G"/>
    <s v="083"/>
    <s v="083520"/>
    <s v="91"/>
    <s v="1"/>
    <s v="3"/>
    <s v="33"/>
    <s v="339"/>
    <s v="339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70"/>
    <s v="083520 INSPECCION TECNICA EN MATERIA DE RASTRO, INDUSTRIA, ECOLOGIA Y ANUNCIOS"/>
    <s v="3000 SERVICIOS GENERALES"/>
    <s v="3300 SERVICIOS PROFESIONALES, CIENTIFICOS, TECNICOS Y OTROS SERVICIOS"/>
    <s v="339 SERVICIOS PROFESIONALES, CIENTIFICOS Y TECNICOS INTEGRALES"/>
    <s v="33901 SERVICIOS PROFESIONALES, CIENTIFICOS Y TECNICOS INTEGRALES"/>
    <n v="320000"/>
    <s v="1 NO ETIQUETADO"/>
    <s v="11 RECURSOS FISCALES"/>
    <s v="1101 RECURSOS MUNICIPALES"/>
    <s v="19 Ejercicio 2019"/>
    <s v="13 TODO EL TERRITORIO"/>
  </r>
  <r>
    <s v="050911818523101521G075075517911133434734701111110119133"/>
    <s v="0509"/>
    <s v="1"/>
    <s v="18"/>
    <s v="185"/>
    <s v="2"/>
    <s v="3"/>
    <s v="10"/>
    <s v="15"/>
    <x v="29"/>
    <s v="G"/>
    <s v="075"/>
    <s v="075517"/>
    <s v="91"/>
    <s v="1"/>
    <s v="3"/>
    <s v="34"/>
    <s v="347"/>
    <s v="347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69"/>
    <s v="075517 INSPECCION AL AREA DE COMERCIO"/>
    <s v="3000 SERVICIOS GENERALES"/>
    <s v="3400 SERVICIOS FINANCIEROS, BANCARIOS Y COMERCIALES"/>
    <s v="347 FLETES Y MANIOBRAS"/>
    <s v="34701 FLETES Y MANIOBRAS"/>
    <n v="5000000"/>
    <s v="1 NO ETIQUETADO"/>
    <s v="11 RECURSOS FISCALES"/>
    <s v="1101 RECURSOS MUNICIPALES"/>
    <s v="19 Ejercicio 2019"/>
    <s v="13 TODO EL TERRITORIO"/>
  </r>
  <r>
    <s v="050911818523101521G075075519911155151551501111110119133"/>
    <s v="0509"/>
    <s v="1"/>
    <s v="18"/>
    <s v="185"/>
    <s v="2"/>
    <s v="3"/>
    <s v="10"/>
    <s v="15"/>
    <x v="29"/>
    <s v="G"/>
    <s v="075"/>
    <s v="075519"/>
    <s v="91"/>
    <s v="1"/>
    <s v="5"/>
    <s v="51"/>
    <s v="515"/>
    <s v="515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69"/>
    <s v="075519 INSPECCION DE HORARIOS ESPECIALES"/>
    <s v="5000 BIENES MUEBLES, INMUEBLES E INTANGIBLES"/>
    <s v="5100 MOBILIARIO Y EQUIPO DE ADMINISTRACION"/>
    <s v="515 EQUIPO DE COMPUTO Y DE TECNOLOGIAS DE LA INFORMACION"/>
    <s v="51501 EQUIPO DE COMPUTO Y DE TECNOLOGIAS DE LA INFORMACION"/>
    <n v="150000"/>
    <s v="1 NO ETIQUETADO"/>
    <s v="11 RECURSOS FISCALES"/>
    <s v="1101 RECURSOS MUNICIPALES"/>
    <s v="19 Ejercicio 2019"/>
    <s v="13 TODO EL TERRITORIO"/>
  </r>
  <r>
    <s v="020311313246172002O052052015971122727427401111110119133"/>
    <s v="0203"/>
    <s v="1"/>
    <s v="13"/>
    <s v="132"/>
    <s v="4"/>
    <s v="6"/>
    <s v="17"/>
    <s v="20"/>
    <x v="5"/>
    <s v="O"/>
    <s v="052"/>
    <s v="052015"/>
    <s v="97"/>
    <s v="1"/>
    <s v="2"/>
    <s v="27"/>
    <s v="274"/>
    <s v="274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5"/>
    <s v="052015 DISEÑO E IMAGEN"/>
    <s v="2000 MATERIALES Y SUMINISTROS"/>
    <s v="2700 VESTUARIO, BLANCOS, PRENDAS DE PROTECCION Y ARTICULOS DEPORTIVOS"/>
    <s v="274 PRODUCTOS TEXTILES"/>
    <s v="27401 PRODUCTOS TEXTILES"/>
    <n v="7200"/>
    <s v="1 NO ETIQUETADO"/>
    <s v="11 RECURSOS FISCALES"/>
    <s v="1101 RECURSOS MUNICIPALES"/>
    <s v="19 Ejercicio 2019"/>
    <s v="13 TODO EL TERRITORIO"/>
  </r>
  <r>
    <s v="040411212246171906E004004174911122727427401111110119133"/>
    <s v="0404"/>
    <s v="1"/>
    <s v="12"/>
    <s v="122"/>
    <s v="4"/>
    <s v="6"/>
    <s v="17"/>
    <s v="19"/>
    <x v="7"/>
    <s v="E"/>
    <s v="004"/>
    <s v="004174"/>
    <s v="91"/>
    <s v="1"/>
    <s v="2"/>
    <s v="27"/>
    <s v="274"/>
    <s v="27401"/>
    <s v="1"/>
    <s v="11"/>
    <s v="1101"/>
    <s v="19"/>
    <s v="13"/>
    <s v="3"/>
    <s v="04 SINDICATURA DEL AYUNTAMIENTO"/>
    <s v="0404 SINDICATURA DEL AYUNTAMIENT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s v="06 CERTEZA JURÍDICA"/>
    <x v="9"/>
    <s v="004174 CAPACITACION EN MATERIA JURIDICA"/>
    <s v="2000 MATERIALES Y SUMINISTROS"/>
    <s v="2700 VESTUARIO, BLANCOS, PRENDAS DE PROTECCION Y ARTICULOS DEPORTIVOS"/>
    <s v="274 PRODUCTOS TEXTILES"/>
    <s v="27401 PRODUCTOS TEXTILES"/>
    <n v="5000"/>
    <s v="1 NO ETIQUETADO"/>
    <s v="11 RECURSOS FISCALES"/>
    <s v="1101 RECURSOS MUNICIPALES"/>
    <s v="19 Ejercicio 2019"/>
    <s v="13 TODO EL TERRITORIO"/>
  </r>
  <r>
    <s v="050911818523101521G083083518911155151951901111110119133"/>
    <s v="0509"/>
    <s v="1"/>
    <s v="18"/>
    <s v="185"/>
    <s v="2"/>
    <s v="3"/>
    <s v="10"/>
    <s v="15"/>
    <x v="29"/>
    <s v="G"/>
    <s v="083"/>
    <s v="083518"/>
    <s v="91"/>
    <s v="1"/>
    <s v="5"/>
    <s v="51"/>
    <s v="519"/>
    <s v="519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70"/>
    <s v="083518 INSPECCION DE ACCIONES URBANISTICAS Y EDIFICACION EN EL MUNICIPIO DE ZAPOPAN"/>
    <s v="5000 BIENES MUEBLES, INMUEBLES E INTANGIBLES"/>
    <s v="5100 MOBILIARIO Y EQUIPO DE ADMINISTRACION"/>
    <s v="519 OTROS MOBILIARIOS Y EQUIPOS DE ADMINISTRACION"/>
    <s v="51901 OTROS MOBILIARIOS Y EQUIPOS DE ADMINISTRACION"/>
    <n v="80000"/>
    <s v="1 NO ETIQUETADO"/>
    <s v="11 RECURSOS FISCALES"/>
    <s v="1101 RECURSOS MUNICIPALES"/>
    <s v="19 Ejercicio 2019"/>
    <s v="13 TODO EL TERRITORIO"/>
  </r>
  <r>
    <s v="050911818523101521G083083518911155656656601111110119133"/>
    <s v="0509"/>
    <s v="1"/>
    <s v="18"/>
    <s v="185"/>
    <s v="2"/>
    <s v="3"/>
    <s v="10"/>
    <s v="15"/>
    <x v="29"/>
    <s v="G"/>
    <s v="083"/>
    <s v="083518"/>
    <s v="91"/>
    <s v="1"/>
    <s v="5"/>
    <s v="56"/>
    <s v="566"/>
    <s v="566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70"/>
    <s v="083518 INSPECCION DE ACCIONES URBANISTICAS Y EDIFICACION EN EL MUNICIPIO DE ZAPOPAN"/>
    <s v="5000 BIENES MUEBLES, INMUEBLES E INTANGIBLES"/>
    <s v="5600 MAQUINARIA, OTROS EQUIPOS Y HERRAMIENTAS"/>
    <s v="566 EQUIPOS DE GENERACION ELECTRICA, APARATOS Y ACCESORIOS ELECTRICOS"/>
    <s v="56601 EQUIPOS DE GENERACION ELECTRICA, APARATOS Y ACCESORIOS ELECTRICOS"/>
    <n v="80000"/>
    <s v="1 NO ETIQUETADO"/>
    <s v="11 RECURSOS FISCALES"/>
    <s v="1101 RECURSOS MUNICIPALES"/>
    <s v="19 Ejercicio 2019"/>
    <s v="13 TODO EL TERRITORIO"/>
  </r>
  <r>
    <s v="080722121412130615E009009369911122727427401111110119133"/>
    <s v="0807"/>
    <s v="2"/>
    <s v="21"/>
    <s v="214"/>
    <s v="1"/>
    <s v="2"/>
    <s v="13"/>
    <s v="06"/>
    <x v="13"/>
    <s v="E"/>
    <s v="009"/>
    <s v="009369"/>
    <s v="91"/>
    <s v="1"/>
    <s v="2"/>
    <s v="27"/>
    <s v="274"/>
    <s v="274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62"/>
    <s v="009369 PAGO DE DERECHOS A CONAGUA"/>
    <s v="2000 MATERIALES Y SUMINISTROS"/>
    <s v="2700 VESTUARIO, BLANCOS, PRENDAS DE PROTECCION Y ARTICULOS DEPORTIVOS"/>
    <s v="274 PRODUCTOS TEXTILES"/>
    <s v="27401 PRODUCTOS TEXTILES"/>
    <n v="100000"/>
    <s v="1 NO ETIQUETADO"/>
    <s v="11 RECURSOS FISCALES"/>
    <s v="1101 RECURSOS MUNICIPALES"/>
    <s v="19 Ejercicio 2019"/>
    <s v="13 TODO EL TERRITORIO"/>
  </r>
  <r>
    <s v="111322121231010730E126126397911122727427401111110119133"/>
    <s v="1113"/>
    <s v="2"/>
    <s v="21"/>
    <s v="212"/>
    <s v="3"/>
    <s v="1"/>
    <s v="01"/>
    <s v="07"/>
    <x v="21"/>
    <s v="E"/>
    <s v="126"/>
    <s v="126397"/>
    <s v="91"/>
    <s v="1"/>
    <s v="2"/>
    <s v="27"/>
    <s v="274"/>
    <s v="274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7"/>
    <s v="126397 ATENCION DE EMERGENCIAS DE ANIMALES EN VIA PUBLICA"/>
    <s v="2000 MATERIALES Y SUMINISTROS"/>
    <s v="2700 VESTUARIO, BLANCOS, PRENDAS DE PROTECCION Y ARTICULOS DEPORTIVOS"/>
    <s v="274 PRODUCTOS TEXTILES"/>
    <s v="27401 PRODUCTOS TEXTILES"/>
    <n v="25000"/>
    <s v="1 NO ETIQUETADO"/>
    <s v="11 RECURSOS FISCALES"/>
    <s v="1101 RECURSOS MUNICIPALES"/>
    <s v="19 Ejercicio 2019"/>
    <s v="13 TODO EL TERRITORIO"/>
  </r>
  <r>
    <s v="020311313246172002O016016015971122727527501111110119133"/>
    <s v="0203"/>
    <s v="1"/>
    <s v="13"/>
    <s v="132"/>
    <s v="4"/>
    <s v="6"/>
    <s v="17"/>
    <s v="20"/>
    <x v="5"/>
    <s v="O"/>
    <s v="016"/>
    <s v="016015"/>
    <s v="97"/>
    <s v="1"/>
    <s v="2"/>
    <s v="27"/>
    <s v="275"/>
    <s v="275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2000 MATERIALES Y SUMINISTROS"/>
    <s v="2700 VESTUARIO, BLANCOS, PRENDAS DE PROTECCION Y ARTICULOS DEPORTIVOS"/>
    <s v="275 BLANCOS Y OTROS PRODUCTOS TEXTILES, EXCEPTO PRENDAS DE VESTIR"/>
    <s v="27501 BLANCOS Y OTROS PRODUCTOS TEXTILES, EXCEPTO PRENDAS DE VESTIR"/>
    <n v="6000"/>
    <s v="1 NO ETIQUETADO"/>
    <s v="11 RECURSOS FISCALES"/>
    <s v="1101 RECURSOS MUNICIPALES"/>
    <s v="19 Ejercicio 2019"/>
    <s v="13 TODO EL TERRITORIO"/>
  </r>
  <r>
    <s v="040711212245150205E050050158911122727527501111110119133"/>
    <s v="0407"/>
    <s v="1"/>
    <s v="12"/>
    <s v="122"/>
    <s v="4"/>
    <s v="5"/>
    <s v="15"/>
    <s v="02"/>
    <x v="28"/>
    <s v="E"/>
    <s v="050"/>
    <s v="050158"/>
    <s v="91"/>
    <s v="1"/>
    <s v="2"/>
    <s v="27"/>
    <s v="275"/>
    <s v="275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s v="1 GASTO CORRIENTE"/>
    <s v="05 PROCURACIÓN DE JUSTICIA"/>
    <x v="46"/>
    <s v="050158 MEDIACION"/>
    <s v="2000 MATERIALES Y SUMINISTROS"/>
    <s v="2700 VESTUARIO, BLANCOS, PRENDAS DE PROTECCION Y ARTICULOS DEPORTIVOS"/>
    <s v="275 BLANCOS Y OTROS PRODUCTOS TEXTILES, EXCEPTO PRENDAS DE VESTIR"/>
    <s v="27501 BLANCOS Y OTROS PRODUCTOS TEXTILES, EXCEPTO PRENDAS DE VESTIR"/>
    <n v="80000"/>
    <s v="1 NO ETIQUETADO"/>
    <s v="11 RECURSOS FISCALES"/>
    <s v="1101 RECURSOS MUNICIPALES"/>
    <s v="19 Ejercicio 2019"/>
    <s v="13 TODO EL TERRITORIO"/>
  </r>
  <r>
    <s v="050911818523101521G083083518911155656756701111110119133"/>
    <s v="0509"/>
    <s v="1"/>
    <s v="18"/>
    <s v="185"/>
    <s v="2"/>
    <s v="3"/>
    <s v="10"/>
    <s v="15"/>
    <x v="29"/>
    <s v="G"/>
    <s v="083"/>
    <s v="083518"/>
    <s v="91"/>
    <s v="1"/>
    <s v="5"/>
    <s v="56"/>
    <s v="567"/>
    <s v="567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70"/>
    <s v="083518 INSPECCION DE ACCIONES URBANISTICAS Y EDIFICACION EN EL MUNICIPIO DE ZAPOPAN"/>
    <s v="5000 BIENES MUEBLES, INMUEBLES E INTANGIBLES"/>
    <s v="5600 MAQUINARIA, OTROS EQUIPOS Y HERRAMIENTAS"/>
    <s v="567 HERRAMIENTAS Y MAQUINAS¿HERRAMIENTA"/>
    <s v="56701 HERRAMIENTAS Y MAQUINAS¿HERRAMIENTA"/>
    <n v="45000"/>
    <s v="1 NO ETIQUETADO"/>
    <s v="11 RECURSOS FISCALES"/>
    <s v="1101 RECURSOS MUNICIPALES"/>
    <s v="19 Ejercicio 2019"/>
    <s v="13 TODO EL TERRITORIO"/>
  </r>
  <r>
    <s v="111322121231010730E126126398911122727527501111110119133"/>
    <s v="1113"/>
    <s v="2"/>
    <s v="21"/>
    <s v="212"/>
    <s v="3"/>
    <s v="1"/>
    <s v="01"/>
    <s v="07"/>
    <x v="21"/>
    <s v="E"/>
    <s v="126"/>
    <s v="126398"/>
    <s v="91"/>
    <s v="1"/>
    <s v="2"/>
    <s v="27"/>
    <s v="275"/>
    <s v="275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7"/>
    <s v="126398 ATENCION A DENUNCIAS DE MALTRATO ANIMAL"/>
    <s v="2000 MATERIALES Y SUMINISTROS"/>
    <s v="2700 VESTUARIO, BLANCOS, PRENDAS DE PROTECCION Y ARTICULOS DEPORTIVOS"/>
    <s v="275 BLANCOS Y OTROS PRODUCTOS TEXTILES, EXCEPTO PRENDAS DE VESTIR"/>
    <s v="27501 BLANCOS Y OTROS PRODUCTOS TEXTILES, EXCEPTO PRENDAS DE VESTIR"/>
    <n v="10000"/>
    <s v="1 NO ETIQUETADO"/>
    <s v="11 RECURSOS FISCALES"/>
    <s v="1101 RECURSOS MUNICIPALES"/>
    <s v="19 Ejercicio 2019"/>
    <s v="13 TODO EL TERRITORIO"/>
  </r>
  <r>
    <s v="030311717145160304E011011975911122828328301111110119133"/>
    <s v="0303"/>
    <s v="1"/>
    <s v="17"/>
    <s v="171"/>
    <s v="4"/>
    <s v="5"/>
    <s v="16"/>
    <s v="03"/>
    <x v="6"/>
    <s v="E"/>
    <s v="011"/>
    <s v="011975"/>
    <s v="91"/>
    <s v="1"/>
    <s v="2"/>
    <s v="28"/>
    <s v="283"/>
    <s v="283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53"/>
    <s v="011975 SERVICIO PROFESIONAL DE CARRERA POLICIAL"/>
    <s v="2000 MATERIALES Y SUMINISTROS"/>
    <s v="2800 MATERIALES Y SUMINISTROS PARA SEGURIDAD"/>
    <s v="283 PRENDAS DE PROTECCION PARA SEGURIDAD PUBLICA Y NACIONAL"/>
    <s v="28301 PRENDAS DE PROTECCION PARA SEGURIDAD PUBLICA Y NACIONAL"/>
    <n v="500000"/>
    <s v="1 NO ETIQUETADO"/>
    <s v="11 RECURSOS FISCALES"/>
    <s v="1101 RECURSOS MUNICIPALES"/>
    <s v="19 Ejercicio 2019"/>
    <s v="13 TODO EL TERRITORIO"/>
  </r>
  <r>
    <s v="030311717145160304E127127976911122929129101111110119133"/>
    <s v="0303"/>
    <s v="1"/>
    <s v="17"/>
    <s v="171"/>
    <s v="4"/>
    <s v="5"/>
    <s v="16"/>
    <s v="03"/>
    <x v="6"/>
    <s v="E"/>
    <s v="127"/>
    <s v="127976"/>
    <s v="91"/>
    <s v="1"/>
    <s v="2"/>
    <s v="29"/>
    <s v="291"/>
    <s v="29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900 HERRAMIENTAS, REFACCIONES Y ACCESORIOS MENORES"/>
    <s v="291 HERRAMIENTAS MENORES"/>
    <s v="29101 HERRAMIENTAS MENORES"/>
    <n v="187000"/>
    <s v="1 NO ETIQUETADO"/>
    <s v="11 RECURSOS FISCALES"/>
    <s v="1101 RECURSOS MUNICIPALES"/>
    <s v="19 Ejercicio 2019"/>
    <s v="13 TODO EL TERRITORIO"/>
  </r>
  <r>
    <s v="040711212245150205E047047193911122929129101111110119133"/>
    <s v="0407"/>
    <s v="1"/>
    <s v="12"/>
    <s v="122"/>
    <s v="4"/>
    <s v="5"/>
    <s v="15"/>
    <s v="02"/>
    <x v="28"/>
    <s v="E"/>
    <s v="047"/>
    <s v="047193"/>
    <s v="91"/>
    <s v="1"/>
    <s v="2"/>
    <s v="29"/>
    <s v="291"/>
    <s v="291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s v="1 GASTO CORRIENTE"/>
    <s v="05 PROCURACIÓN DE JUSTICIA"/>
    <x v="54"/>
    <s v="047193 IMPARTICION DE JUSTICIA DE JUECES MUNICIPALES"/>
    <s v="2000 MATERIALES Y SUMINISTROS"/>
    <s v="2900 HERRAMIENTAS, REFACCIONES Y ACCESORIOS MENORES"/>
    <s v="291 HERRAMIENTAS MENORES"/>
    <s v="29101 HERRAMIENTAS MENORES"/>
    <n v="5000"/>
    <s v="1 NO ETIQUETADO"/>
    <s v="11 RECURSOS FISCALES"/>
    <s v="1101 RECURSOS MUNICIPALES"/>
    <s v="19 Ejercicio 2019"/>
    <s v="13 TODO EL TERRITORIO"/>
  </r>
  <r>
    <s v="050511818146172007B033033221911122929129101111110119133"/>
    <s v="0505"/>
    <s v="1"/>
    <s v="18"/>
    <s v="181"/>
    <s v="4"/>
    <s v="6"/>
    <s v="17"/>
    <s v="20"/>
    <x v="8"/>
    <s v="B"/>
    <s v="033"/>
    <s v="033221"/>
    <s v="91"/>
    <s v="1"/>
    <s v="2"/>
    <s v="29"/>
    <s v="291"/>
    <s v="291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s v="07 EFICIENCIA GUBERNAMENTAL PARA LA POBLACIÓN"/>
    <x v="10"/>
    <s v="033221 ATENCION CIUDADANA"/>
    <s v="2000 MATERIALES Y SUMINISTROS"/>
    <s v="2900 HERRAMIENTAS, REFACCIONES Y ACCESORIOS MENORES"/>
    <s v="291 HERRAMIENTAS MENORES"/>
    <s v="29101 HERRAMIENTAS MENORES"/>
    <n v="4200"/>
    <s v="1 NO ETIQUETADO"/>
    <s v="11 RECURSOS FISCALES"/>
    <s v="1101 RECURSOS MUNICIPALES"/>
    <s v="19 Ejercicio 2019"/>
    <s v="13 TODO EL TERRITORIO"/>
  </r>
  <r>
    <s v="050911818523101521G083083518911155959759701111110119133"/>
    <s v="0509"/>
    <s v="1"/>
    <s v="18"/>
    <s v="185"/>
    <s v="2"/>
    <s v="3"/>
    <s v="10"/>
    <s v="15"/>
    <x v="29"/>
    <s v="G"/>
    <s v="083"/>
    <s v="083518"/>
    <s v="91"/>
    <s v="1"/>
    <s v="5"/>
    <s v="59"/>
    <s v="597"/>
    <s v="597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70"/>
    <s v="083518 INSPECCION DE ACCIONES URBANISTICAS Y EDIFICACION EN EL MUNICIPIO DE ZAPOPAN"/>
    <s v="5000 BIENES MUEBLES, INMUEBLES E INTANGIBLES"/>
    <s v="5900 ACTIVOS INTANGIBLES"/>
    <s v="597 LICENCIAS INFORMATICAS E INTELECTUALES"/>
    <s v="59701 LICENCIAS INFORMATICAS E INTELECTUALES"/>
    <n v="200000"/>
    <s v="1 NO ETIQUETADO"/>
    <s v="11 RECURSOS FISCALES"/>
    <s v="1101 RECURSOS MUNICIPALES"/>
    <s v="19 Ejercicio 2019"/>
    <s v="13 TODO EL TERRITORIO"/>
  </r>
  <r>
    <s v="050911818523101521G083083518911155959759701111110119133"/>
    <s v="0509"/>
    <s v="1"/>
    <s v="18"/>
    <s v="185"/>
    <s v="2"/>
    <s v="3"/>
    <s v="10"/>
    <s v="15"/>
    <x v="29"/>
    <s v="G"/>
    <s v="083"/>
    <s v="083518"/>
    <s v="91"/>
    <s v="1"/>
    <s v="5"/>
    <s v="59"/>
    <s v="597"/>
    <s v="597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s v="21 INSPECCIÓN DE LUGARES QUE REQUIEREN LICENCIA O PERMISO"/>
    <x v="70"/>
    <s v="083518 INSPECCION DE ACCIONES URBANISTICAS Y EDIFICACION EN EL MUNICIPIO DE ZAPOPAN"/>
    <s v="5000 BIENES MUEBLES, INMUEBLES E INTANGIBLES"/>
    <s v="5900 ACTIVOS INTANGIBLES"/>
    <s v="597 LICENCIAS INFORMATICAS E INTELECTUALES"/>
    <s v="59701 LICENCIAS INFORMATICAS E INTELECTUALES"/>
    <n v="200000"/>
    <s v="1 NO ETIQUETADO"/>
    <s v="11 RECURSOS FISCALES"/>
    <s v="1101 RECURSOS MUNICIPALES"/>
    <s v="19 Ejercicio 2019"/>
    <s v="13 TODO EL TERRITORIO"/>
  </r>
  <r>
    <s v="060611515246172012M071071291911122929129101111110119133"/>
    <s v="0606"/>
    <s v="1"/>
    <s v="15"/>
    <s v="152"/>
    <s v="4"/>
    <s v="6"/>
    <s v="17"/>
    <s v="20"/>
    <x v="11"/>
    <s v="M"/>
    <s v="071"/>
    <s v="071291"/>
    <s v="91"/>
    <s v="1"/>
    <s v="2"/>
    <s v="29"/>
    <s v="291"/>
    <s v="291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43"/>
    <s v="071291 COMPROBACION DE GASTOS A COMPROBAR"/>
    <s v="2000 MATERIALES Y SUMINISTROS"/>
    <s v="2900 HERRAMIENTAS, REFACCIONES Y ACCESORIOS MENORES"/>
    <s v="291 HERRAMIENTAS MENORES"/>
    <s v="29101 HERRAMIENTAS MENORES"/>
    <n v="1240.01"/>
    <s v="1 NO ETIQUETADO"/>
    <s v="11 RECURSOS FISCALES"/>
    <s v="1101 RECURSOS MUNICIPALES"/>
    <s v="19 Ejercicio 2019"/>
    <s v="13 TODO EL TERRITORIO"/>
  </r>
  <r>
    <s v="080122222112130614E088088346911122929129101111110119133"/>
    <s v="0801"/>
    <s v="2"/>
    <s v="22"/>
    <s v="221"/>
    <s v="1"/>
    <s v="2"/>
    <s v="13"/>
    <s v="06"/>
    <x v="1"/>
    <s v="E"/>
    <s v="088"/>
    <s v="088346"/>
    <s v="91"/>
    <s v="1"/>
    <s v="2"/>
    <s v="29"/>
    <s v="291"/>
    <s v="291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46 MODIFICACION AL PADRON DEL COMERCIO EN TIANGUIS"/>
    <s v="2000 MATERIALES Y SUMINISTROS"/>
    <s v="2900 HERRAMIENTAS, REFACCIONES Y ACCESORIOS MENORES"/>
    <s v="291 HERRAMIENTAS MENORES"/>
    <s v="29101 HERRAMIENTAS MENORES"/>
    <n v="66000"/>
    <s v="1 NO ETIQUETADO"/>
    <s v="11 RECURSOS FISCALES"/>
    <s v="1101 RECURSOS MUNICIPALES"/>
    <s v="19 Ejercicio 2019"/>
    <s v="13 TODO EL TERRITORIO"/>
  </r>
  <r>
    <s v="081122222112130614E125125344911122929129101111110119133"/>
    <s v="0811"/>
    <s v="2"/>
    <s v="22"/>
    <s v="221"/>
    <s v="1"/>
    <s v="2"/>
    <s v="13"/>
    <s v="06"/>
    <x v="1"/>
    <s v="E"/>
    <s v="125"/>
    <s v="125344"/>
    <s v="91"/>
    <s v="1"/>
    <s v="2"/>
    <s v="29"/>
    <s v="291"/>
    <s v="291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44 FESTEJO DIA DE MUERTOS"/>
    <s v="2000 MATERIALES Y SUMINISTROS"/>
    <s v="2900 HERRAMIENTAS, REFACCIONES Y ACCESORIOS MENORES"/>
    <s v="291 HERRAMIENTAS MENORES"/>
    <s v="29101 HERRAMIENTAS MENORES"/>
    <n v="1083051.9099999999"/>
    <s v="1 NO ETIQUETADO"/>
    <s v="11 RECURSOS FISCALES"/>
    <s v="1101 RECURSOS MUNICIPALES"/>
    <s v="19 Ejercicio 2019"/>
    <s v="13 TODO EL TERRITORIO"/>
  </r>
  <r>
    <s v="080922222112130614E088088349911122929129101111110119133"/>
    <s v="0809"/>
    <s v="2"/>
    <s v="22"/>
    <s v="221"/>
    <s v="1"/>
    <s v="2"/>
    <s v="13"/>
    <s v="06"/>
    <x v="1"/>
    <s v="E"/>
    <s v="088"/>
    <s v="088349"/>
    <s v="91"/>
    <s v="1"/>
    <s v="2"/>
    <s v="29"/>
    <s v="291"/>
    <s v="291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49 REGISTRO DE COMERCIANTES DE JUEGOS MECANICOS, JUEGOS COMPLEMENTARIOS Y COMPLEMENTOS"/>
    <s v="2000 MATERIALES Y SUMINISTROS"/>
    <s v="2900 HERRAMIENTAS, REFACCIONES Y ACCESORIOS MENORES"/>
    <s v="291 HERRAMIENTAS MENORES"/>
    <s v="29101 HERRAMIENTAS MENORES"/>
    <n v="200000"/>
    <s v="1 NO ETIQUETADO"/>
    <s v="11 RECURSOS FISCALES"/>
    <s v="1101 RECURSOS MUNICIPALES"/>
    <s v="19 Ejercicio 2019"/>
    <s v="13 TODO EL TERRITORIO"/>
  </r>
  <r>
    <s v="080322222112130614E125125411911122929129101111110119133"/>
    <s v="0803"/>
    <s v="2"/>
    <s v="22"/>
    <s v="221"/>
    <s v="1"/>
    <s v="2"/>
    <s v="13"/>
    <s v="06"/>
    <x v="1"/>
    <s v="E"/>
    <s v="125"/>
    <s v="125411"/>
    <s v="91"/>
    <s v="1"/>
    <s v="2"/>
    <s v="29"/>
    <s v="291"/>
    <s v="29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11 PROYECTO DE REPRODUCCION, CULTIVO, DESARROLLO DE PLANTAS, ARBOLADO PARA SU DONACION"/>
    <s v="2000 MATERIALES Y SUMINISTROS"/>
    <s v="2900 HERRAMIENTAS, REFACCIONES Y ACCESORIOS MENORES"/>
    <s v="291 HERRAMIENTAS MENORES"/>
    <s v="29101 HERRAMIENTAS MENORES"/>
    <n v="300000"/>
    <s v="1 NO ETIQUETADO"/>
    <s v="11 RECURSOS FISCALES"/>
    <s v="1101 RECURSOS MUNICIPALES"/>
    <s v="19 Ejercicio 2019"/>
    <s v="13 TODO EL TERRITORIO"/>
  </r>
  <r>
    <s v="080222222112130614E125125404911122929129101111110119133"/>
    <s v="0802"/>
    <s v="2"/>
    <s v="22"/>
    <s v="221"/>
    <s v="1"/>
    <s v="2"/>
    <s v="13"/>
    <s v="06"/>
    <x v="1"/>
    <s v="E"/>
    <s v="125"/>
    <s v="125404"/>
    <s v="91"/>
    <s v="1"/>
    <s v="2"/>
    <s v="29"/>
    <s v="291"/>
    <s v="291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04 SERVICIO DE SACRIFICIO DE PORCINOS TIPO OBRADOR DEL RASTRO DE ATEMAJAC"/>
    <s v="2000 MATERIALES Y SUMINISTROS"/>
    <s v="2900 HERRAMIENTAS, REFACCIONES Y ACCESORIOS MENORES"/>
    <s v="291 HERRAMIENTAS MENORES"/>
    <s v="29101 HERRAMIENTAS MENORES"/>
    <n v="60000"/>
    <s v="1 NO ETIQUETADO"/>
    <s v="11 RECURSOS FISCALES"/>
    <s v="1101 RECURSOS MUNICIPALES"/>
    <s v="19 Ejercicio 2019"/>
    <s v="13 TODO EL TERRITORIO"/>
  </r>
  <r>
    <s v="080422222112130614E125125368911122929129101111110119133"/>
    <s v="0804"/>
    <s v="2"/>
    <s v="22"/>
    <s v="221"/>
    <s v="1"/>
    <s v="2"/>
    <s v="13"/>
    <s v="06"/>
    <x v="1"/>
    <s v="E"/>
    <s v="125"/>
    <s v="125368"/>
    <s v="91"/>
    <s v="1"/>
    <s v="2"/>
    <s v="29"/>
    <s v="291"/>
    <s v="291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68 SERVICIO DE DESAZOLVE DE FOSA SEPTICAS COLONIAS"/>
    <s v="2000 MATERIALES Y SUMINISTROS"/>
    <s v="2900 HERRAMIENTAS, REFACCIONES Y ACCESORIOS MENORES"/>
    <s v="291 HERRAMIENTAS MENORES"/>
    <s v="29101 HERRAMIENTAS MENORES"/>
    <n v="340000"/>
    <s v="1 NO ETIQUETADO"/>
    <s v="11 RECURSOS FISCALES"/>
    <s v="1101 RECURSOS MUNICIPALES"/>
    <s v="19 Ejercicio 2019"/>
    <s v="13 TODO EL TERRITORIO"/>
  </r>
  <r>
    <s v="080522222112130614E125125327911122929129101111110119133"/>
    <s v="0805"/>
    <s v="2"/>
    <s v="22"/>
    <s v="221"/>
    <s v="1"/>
    <s v="2"/>
    <s v="13"/>
    <s v="06"/>
    <x v="1"/>
    <s v="E"/>
    <s v="125"/>
    <s v="125327"/>
    <s v="91"/>
    <s v="1"/>
    <s v="2"/>
    <s v="29"/>
    <s v="291"/>
    <s v="291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27 REHABILITACION DE MOBILIARIO URBANO EN PLAZAS MUNICIPALES Y ESPACIOS PUBLICOS"/>
    <s v="2000 MATERIALES Y SUMINISTROS"/>
    <s v="2900 HERRAMIENTAS, REFACCIONES Y ACCESORIOS MENORES"/>
    <s v="291 HERRAMIENTAS MENORES"/>
    <s v="29101 HERRAMIENTAS MENORES"/>
    <n v="400000"/>
    <s v="1 NO ETIQUETADO"/>
    <s v="11 RECURSOS FISCALES"/>
    <s v="1101 RECURSOS MUNICIPALES"/>
    <s v="19 Ejercicio 2019"/>
    <s v="13 TODO EL TERRITORIO"/>
  </r>
  <r>
    <s v="081022222112130614E009009366911122929129101111110119133"/>
    <s v="0810"/>
    <s v="2"/>
    <s v="22"/>
    <s v="221"/>
    <s v="1"/>
    <s v="2"/>
    <s v="13"/>
    <s v="06"/>
    <x v="1"/>
    <s v="E"/>
    <s v="009"/>
    <s v="009366"/>
    <s v="91"/>
    <s v="1"/>
    <s v="2"/>
    <s v="29"/>
    <s v="291"/>
    <s v="291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366 ATENCION A SOLICITUD DE SUPERVISION DE OBRA DE AGUA DRENAJE"/>
    <s v="2000 MATERIALES Y SUMINISTROS"/>
    <s v="2900 HERRAMIENTAS, REFACCIONES Y ACCESORIOS MENORES"/>
    <s v="291 HERRAMIENTAS MENORES"/>
    <s v="29101 HERRAMIENTAS MENORES"/>
    <n v="13000"/>
    <s v="1 NO ETIQUETADO"/>
    <s v="11 RECURSOS FISCALES"/>
    <s v="1101 RECURSOS MUNICIPALES"/>
    <s v="19 Ejercicio 2019"/>
    <s v="13 TODO EL TERRITORIO"/>
  </r>
  <r>
    <s v="081222121412130615E061061411911122929129101111110119133"/>
    <s v="0812"/>
    <s v="2"/>
    <s v="21"/>
    <s v="214"/>
    <s v="1"/>
    <s v="2"/>
    <s v="13"/>
    <s v="06"/>
    <x v="13"/>
    <s v="E"/>
    <s v="061"/>
    <s v="061411"/>
    <s v="91"/>
    <s v="1"/>
    <s v="2"/>
    <s v="29"/>
    <s v="291"/>
    <s v="29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411 PROYECTO DE REPRODUCCION, CULTIVO, DESARROLLO DE PLANTAS, ARBOLADO PARA SU DONACION"/>
    <s v="2000 MATERIALES Y SUMINISTROS"/>
    <s v="2900 HERRAMIENTAS, REFACCIONES Y ACCESORIOS MENORES"/>
    <s v="291 HERRAMIENTAS MENORES"/>
    <s v="29101 HERRAMIENTAS MENORES"/>
    <n v="277863.52"/>
    <s v="1 NO ETIQUETADO"/>
    <s v="11 RECURSOS FISCALES"/>
    <s v="1101 RECURSOS MUNICIPALES"/>
    <s v="19 Ejercicio 2019"/>
    <s v="13 TODO EL TERRITORIO"/>
  </r>
  <r>
    <s v="080722121412130615E009009400911122929129101111110119133"/>
    <s v="0807"/>
    <s v="2"/>
    <s v="21"/>
    <s v="214"/>
    <s v="1"/>
    <s v="2"/>
    <s v="13"/>
    <s v="06"/>
    <x v="13"/>
    <s v="E"/>
    <s v="009"/>
    <s v="009400"/>
    <s v="91"/>
    <s v="1"/>
    <s v="2"/>
    <s v="29"/>
    <s v="291"/>
    <s v="291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62"/>
    <s v="009400 VISTO BUENO DE LA RECEPCION DEL FRACCIONAMIENTO"/>
    <s v="2000 MATERIALES Y SUMINISTROS"/>
    <s v="2900 HERRAMIENTAS, REFACCIONES Y ACCESORIOS MENORES"/>
    <s v="291 HERRAMIENTAS MENORES"/>
    <s v="29101 HERRAMIENTAS MENORES"/>
    <n v="1200000"/>
    <s v="1 NO ETIQUETADO"/>
    <s v="11 RECURSOS FISCALES"/>
    <s v="1101 RECURSOS MUNICIPALES"/>
    <s v="19 Ejercicio 2019"/>
    <s v="13 TODO EL TERRITORIO"/>
  </r>
  <r>
    <s v="080822222112130417E014014416911122929129101111110119133"/>
    <s v="0808"/>
    <s v="2"/>
    <s v="22"/>
    <s v="221"/>
    <s v="1"/>
    <s v="2"/>
    <s v="13"/>
    <s v="04"/>
    <x v="14"/>
    <s v="E"/>
    <s v="014"/>
    <s v="014416"/>
    <s v="91"/>
    <s v="1"/>
    <s v="2"/>
    <s v="29"/>
    <s v="291"/>
    <s v="291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18"/>
    <s v="014416 CUANTIFICACION DE DAÑOS VEHICULARES E INFRACCIONES"/>
    <s v="2000 MATERIALES Y SUMINISTROS"/>
    <s v="2900 HERRAMIENTAS, REFACCIONES Y ACCESORIOS MENORES"/>
    <s v="291 HERRAMIENTAS MENORES"/>
    <s v="29101 HERRAMIENTAS MENORES"/>
    <n v="100000"/>
    <s v="1 NO ETIQUETADO"/>
    <s v="11 RECURSOS FISCALES"/>
    <s v="1101 RECURSOS MUNICIPALES"/>
    <s v="19 Ejercicio 2019"/>
    <s v="13 TODO EL TERRITORIO"/>
  </r>
  <r>
    <s v="090111313446172020O022022444121122929129101111110119133"/>
    <s v="0901"/>
    <s v="1"/>
    <s v="13"/>
    <s v="134"/>
    <s v="4"/>
    <s v="6"/>
    <s v="17"/>
    <s v="20"/>
    <x v="0"/>
    <s v="O"/>
    <s v="022"/>
    <s v="022444"/>
    <s v="12"/>
    <s v="1"/>
    <s v="2"/>
    <s v="29"/>
    <s v="291"/>
    <s v="29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44 ATENCION A SOLICITUDES DE REMODELACION Y/O SERVICIO MAYOR EN EDIFICIOS PUBLICOS"/>
    <s v="2000 MATERIALES Y SUMINISTROS"/>
    <s v="2900 HERRAMIENTAS, REFACCIONES Y ACCESORIOS MENORES"/>
    <s v="291 HERRAMIENTAS MENORES"/>
    <s v="29101 HERRAMIENTAS MENORES"/>
    <n v="250000"/>
    <s v="1 NO ETIQUETADO"/>
    <s v="11 RECURSOS FISCALES"/>
    <s v="1101 RECURSOS MUNICIPALES"/>
    <s v="19 Ejercicio 2019"/>
    <s v="13 TODO EL TERRITORIO"/>
  </r>
  <r>
    <s v="090111313446172020O022022916121122929129101111110119133"/>
    <s v="0901"/>
    <s v="1"/>
    <s v="13"/>
    <s v="134"/>
    <s v="4"/>
    <s v="6"/>
    <s v="17"/>
    <s v="20"/>
    <x v="0"/>
    <s v="O"/>
    <s v="022"/>
    <s v="022916"/>
    <s v="12"/>
    <s v="1"/>
    <s v="2"/>
    <s v="29"/>
    <s v="291"/>
    <s v="29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916 GESTION DE ESCRITURACION "/>
    <s v="2000 MATERIALES Y SUMINISTROS"/>
    <s v="2900 HERRAMIENTAS, REFACCIONES Y ACCESORIOS MENORES"/>
    <s v="291 HERRAMIENTAS MENORES"/>
    <s v="29101 HERRAMIENTAS MENORES"/>
    <n v="1000000"/>
    <s v="1 NO ETIQUETADO"/>
    <s v="11 RECURSOS FISCALES"/>
    <s v="1101 RECURSOS MUNICIPALES"/>
    <s v="19 Ejercicio 2019"/>
    <s v="13 TODO EL TERRITORIO"/>
  </r>
  <r>
    <s v="100533131123091725F096096591911122929129101111110119133"/>
    <s v="1005"/>
    <s v="3"/>
    <s v="31"/>
    <s v="311"/>
    <s v="2"/>
    <s v="3"/>
    <s v="09"/>
    <s v="17"/>
    <x v="18"/>
    <s v="F"/>
    <s v="096"/>
    <s v="096591"/>
    <s v="91"/>
    <s v="1"/>
    <s v="2"/>
    <s v="29"/>
    <s v="291"/>
    <s v="29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2"/>
    <s v="096591 BOLSA DE TRABAJO"/>
    <s v="2000 MATERIALES Y SUMINISTROS"/>
    <s v="2900 HERRAMIENTAS, REFACCIONES Y ACCESORIOS MENORES"/>
    <s v="291 HERRAMIENTAS MENORES"/>
    <s v="29101 HERRAMIENTAS MENORES"/>
    <n v="15000"/>
    <s v="1 NO ETIQUETADO"/>
    <s v="11 RECURSOS FISCALES"/>
    <s v="1101 RECURSOS MUNICIPALES"/>
    <s v="19 Ejercicio 2019"/>
    <s v="13 TODO EL TERRITORIO"/>
  </r>
  <r>
    <s v="100533131123091725F096096569911122929129101111110119133"/>
    <s v="1005"/>
    <s v="3"/>
    <s v="31"/>
    <s v="311"/>
    <s v="2"/>
    <s v="3"/>
    <s v="09"/>
    <s v="17"/>
    <x v="18"/>
    <s v="F"/>
    <s v="096"/>
    <s v="096569"/>
    <s v="91"/>
    <s v="1"/>
    <s v="2"/>
    <s v="29"/>
    <s v="291"/>
    <s v="29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2"/>
    <s v="096569 CARAVANA DE EMPLEO"/>
    <s v="2000 MATERIALES Y SUMINISTROS"/>
    <s v="2900 HERRAMIENTAS, REFACCIONES Y ACCESORIOS MENORES"/>
    <s v="291 HERRAMIENTAS MENORES"/>
    <s v="29101 HERRAMIENTAS MENORES"/>
    <n v="40000"/>
    <s v="1 NO ETIQUETADO"/>
    <s v="11 RECURSOS FISCALES"/>
    <s v="1101 RECURSOS MUNICIPALES"/>
    <s v="19 Ejercicio 2019"/>
    <s v="13 TODO EL TERRITORIO"/>
  </r>
  <r>
    <s v="100533131123091725F096096591911122929129101111110119133"/>
    <s v="1005"/>
    <s v="3"/>
    <s v="31"/>
    <s v="311"/>
    <s v="2"/>
    <s v="3"/>
    <s v="09"/>
    <s v="17"/>
    <x v="18"/>
    <s v="F"/>
    <s v="096"/>
    <s v="096591"/>
    <s v="91"/>
    <s v="1"/>
    <s v="2"/>
    <s v="29"/>
    <s v="291"/>
    <s v="29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2"/>
    <s v="096591 BOLSA DE TRABAJO"/>
    <s v="2000 MATERIALES Y SUMINISTROS"/>
    <s v="2900 HERRAMIENTAS, REFACCIONES Y ACCESORIOS MENORES"/>
    <s v="291 HERRAMIENTAS MENORES"/>
    <s v="29101 HERRAMIENTAS MENORES"/>
    <n v="20000"/>
    <s v="1 NO ETIQUETADO"/>
    <s v="11 RECURSOS FISCALES"/>
    <s v="1101 RECURSOS MUNICIPALES"/>
    <s v="19 Ejercicio 2019"/>
    <s v="13 TODO EL TERRITORIO"/>
  </r>
  <r>
    <s v="100533131123091725F096096569911122929129101111110119133"/>
    <s v="1005"/>
    <s v="3"/>
    <s v="31"/>
    <s v="311"/>
    <s v="2"/>
    <s v="3"/>
    <s v="09"/>
    <s v="17"/>
    <x v="18"/>
    <s v="F"/>
    <s v="096"/>
    <s v="096569"/>
    <s v="91"/>
    <s v="1"/>
    <s v="2"/>
    <s v="29"/>
    <s v="291"/>
    <s v="29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2"/>
    <s v="096569 CARAVANA DE EMPLEO"/>
    <s v="2000 MATERIALES Y SUMINISTROS"/>
    <s v="2900 HERRAMIENTAS, REFACCIONES Y ACCESORIOS MENORES"/>
    <s v="291 HERRAMIENTAS MENORES"/>
    <s v="29101 HERRAMIENTAS MENORES"/>
    <n v="10000"/>
    <s v="1 NO ETIQUETADO"/>
    <s v="11 RECURSOS FISCALES"/>
    <s v="1101 RECURSOS MUNICIPALES"/>
    <s v="19 Ejercicio 2019"/>
    <s v="13 TODO EL TERRITORIO"/>
  </r>
  <r>
    <s v="100533131123091725F096096569911122929129101111110119133"/>
    <s v="1005"/>
    <s v="3"/>
    <s v="31"/>
    <s v="311"/>
    <s v="2"/>
    <s v="3"/>
    <s v="09"/>
    <s v="17"/>
    <x v="18"/>
    <s v="F"/>
    <s v="096"/>
    <s v="096569"/>
    <s v="91"/>
    <s v="1"/>
    <s v="2"/>
    <s v="29"/>
    <s v="291"/>
    <s v="29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2"/>
    <s v="096569 CARAVANA DE EMPLEO"/>
    <s v="2000 MATERIALES Y SUMINISTROS"/>
    <s v="2900 HERRAMIENTAS, REFACCIONES Y ACCESORIOS MENORES"/>
    <s v="291 HERRAMIENTAS MENORES"/>
    <s v="29101 HERRAMIENTAS MENORES"/>
    <n v="13585"/>
    <s v="1 NO ETIQUETADO"/>
    <s v="11 RECURSOS FISCALES"/>
    <s v="1101 RECURSOS MUNICIPALES"/>
    <s v="19 Ejercicio 2019"/>
    <s v="13 TODO EL TERRITORIO"/>
  </r>
  <r>
    <s v="110222222122051228E098098770911122929129101111110119133"/>
    <s v="1102"/>
    <s v="2"/>
    <s v="22"/>
    <s v="221"/>
    <s v="2"/>
    <s v="2"/>
    <s v="05"/>
    <s v="12"/>
    <x v="19"/>
    <s v="E"/>
    <s v="098"/>
    <s v="098770"/>
    <s v="91"/>
    <s v="1"/>
    <s v="2"/>
    <s v="29"/>
    <s v="291"/>
    <s v="29101"/>
    <s v="1"/>
    <s v="11"/>
    <s v="1101"/>
    <s v="19"/>
    <s v="13"/>
    <s v="3"/>
    <s v="11 COORDINACION GENERAL DE GESTION INTEGRAL DE LA CIUDAD"/>
    <s v="1102 DIRECCION DE ORDENAMIENTO DEL TERRITORIO"/>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s v="28 ORDENAMIENTO DEL TERRITORIO"/>
    <x v="26"/>
    <s v="098770 PLANEACION Y SEGUIMIENTO DEL DESARROLLO MUNICIPAL"/>
    <s v="2000 MATERIALES Y SUMINISTROS"/>
    <s v="2900 HERRAMIENTAS, REFACCIONES Y ACCESORIOS MENORES"/>
    <s v="291 HERRAMIENTAS MENORES"/>
    <s v="29101 HERRAMIENTAS MENORES"/>
    <n v="54450"/>
    <s v="1 NO ETIQUETADO"/>
    <s v="11 RECURSOS FISCALES"/>
    <s v="1101 RECURSOS MUNICIPALES"/>
    <s v="19 Ejercicio 2019"/>
    <s v="13 TODO EL TERRITORIO"/>
  </r>
  <r>
    <s v="110322222122071329E129129672911122929129101111110119133"/>
    <s v="1103"/>
    <s v="2"/>
    <s v="22"/>
    <s v="221"/>
    <s v="2"/>
    <s v="2"/>
    <s v="07"/>
    <s v="13"/>
    <x v="20"/>
    <s v="E"/>
    <s v="129"/>
    <s v="129672"/>
    <s v="91"/>
    <s v="1"/>
    <s v="2"/>
    <s v="29"/>
    <s v="291"/>
    <s v="291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67"/>
    <s v="129672 RETIRO DE OBJETOS EN LA VIA PUBLICA"/>
    <s v="2000 MATERIALES Y SUMINISTROS"/>
    <s v="2900 HERRAMIENTAS, REFACCIONES Y ACCESORIOS MENORES"/>
    <s v="291 HERRAMIENTAS MENORES"/>
    <s v="29101 HERRAMIENTAS MENORES"/>
    <n v="10000"/>
    <s v="1 NO ETIQUETADO"/>
    <s v="11 RECURSOS FISCALES"/>
    <s v="1101 RECURSOS MUNICIPALES"/>
    <s v="19 Ejercicio 2019"/>
    <s v="13 TODO EL TERRITORIO"/>
  </r>
  <r>
    <s v="110422121231010730E039039399911122929129101111110119133"/>
    <s v="1104"/>
    <s v="2"/>
    <s v="21"/>
    <s v="212"/>
    <s v="3"/>
    <s v="1"/>
    <s v="01"/>
    <s v="07"/>
    <x v="21"/>
    <s v="E"/>
    <s v="039"/>
    <s v="039399"/>
    <s v="91"/>
    <s v="1"/>
    <s v="2"/>
    <s v="29"/>
    <s v="291"/>
    <s v="291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74"/>
    <s v="039399 RGISTRO DE ANIMALES"/>
    <s v="2000 MATERIALES Y SUMINISTROS"/>
    <s v="2900 HERRAMIENTAS, REFACCIONES Y ACCESORIOS MENORES"/>
    <s v="291 HERRAMIENTAS MENORES"/>
    <s v="29101 HERRAMIENTAS MENORES"/>
    <n v="90000"/>
    <s v="1 NO ETIQUETADO"/>
    <s v="11 RECURSOS FISCALES"/>
    <s v="1101 RECURSOS MUNICIPALES"/>
    <s v="19 Ejercicio 2019"/>
    <s v="13 TODO EL TERRITORIO"/>
  </r>
  <r>
    <s v="110422121231010730E113113687911122929129101111110119133"/>
    <s v="1104"/>
    <s v="2"/>
    <s v="21"/>
    <s v="212"/>
    <s v="3"/>
    <s v="1"/>
    <s v="01"/>
    <s v="07"/>
    <x v="21"/>
    <s v="E"/>
    <s v="113"/>
    <s v="113687"/>
    <s v="91"/>
    <s v="1"/>
    <s v="2"/>
    <s v="29"/>
    <s v="291"/>
    <s v="291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28"/>
    <s v="113687 ADMINISTRACION DE LAS AREAS NATURALES PROTEGIDAS DEL MUNICIPIO"/>
    <s v="2000 MATERIALES Y SUMINISTROS"/>
    <s v="2900 HERRAMIENTAS, REFACCIONES Y ACCESORIOS MENORES"/>
    <s v="291 HERRAMIENTAS MENORES"/>
    <s v="29101 HERRAMIENTAS MENORES"/>
    <n v="8000"/>
    <s v="1 NO ETIQUETADO"/>
    <s v="11 RECURSOS FISCALES"/>
    <s v="1101 RECURSOS MUNICIPALES"/>
    <s v="19 Ejercicio 2019"/>
    <s v="13 TODO EL TERRITORIO"/>
  </r>
  <r>
    <s v="111322121231010730E081081990911122929129101111110119133"/>
    <s v="1113"/>
    <s v="2"/>
    <s v="21"/>
    <s v="212"/>
    <s v="3"/>
    <s v="1"/>
    <s v="01"/>
    <s v="07"/>
    <x v="21"/>
    <s v="E"/>
    <s v="081"/>
    <s v="081990"/>
    <s v="91"/>
    <s v="1"/>
    <s v="2"/>
    <s v="29"/>
    <s v="291"/>
    <s v="291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73"/>
    <s v="081990 SOLICITUDES DE INFORMACION DE TRANSPARENCIA "/>
    <s v="2000 MATERIALES Y SUMINISTROS"/>
    <s v="2900 HERRAMIENTAS, REFACCIONES Y ACCESORIOS MENORES"/>
    <s v="291 HERRAMIENTAS MENORES"/>
    <s v="29101 HERRAMIENTAS MENORES"/>
    <n v="75000"/>
    <s v="1 NO ETIQUETADO"/>
    <s v="11 RECURSOS FISCALES"/>
    <s v="1101 RECURSOS MUNICIPALES"/>
    <s v="19 Ejercicio 2019"/>
    <s v="13 TODO EL TERRITORIO"/>
  </r>
  <r>
    <s v="121222222122081331E086086700911122929129101111110119133"/>
    <s v="1212"/>
    <s v="2"/>
    <s v="22"/>
    <s v="221"/>
    <s v="2"/>
    <s v="2"/>
    <s v="08"/>
    <s v="13"/>
    <x v="22"/>
    <s v="E"/>
    <s v="086"/>
    <s v="086700"/>
    <s v="91"/>
    <s v="1"/>
    <s v="2"/>
    <s v="29"/>
    <s v="291"/>
    <s v="291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75"/>
    <s v="086700 INSTALACION DE TAPIALES Y ANDAMIOS EN LA VIA PUBLICA"/>
    <s v="2000 MATERIALES Y SUMINISTROS"/>
    <s v="2900 HERRAMIENTAS, REFACCIONES Y ACCESORIOS MENORES"/>
    <s v="291 HERRAMIENTAS MENORES"/>
    <s v="29101 HERRAMIENTAS MENORES"/>
    <n v="96300"/>
    <s v="1 NO ETIQUETADO"/>
    <s v="11 RECURSOS FISCALES"/>
    <s v="1101 RECURSOS MUNICIPALES"/>
    <s v="19 Ejercicio 2019"/>
    <s v="13 TODO EL TERRITORIO"/>
  </r>
  <r>
    <s v="130322424215140134E087087832911122929129101111110119133"/>
    <s v="1303"/>
    <s v="2"/>
    <s v="24"/>
    <s v="242"/>
    <s v="1"/>
    <s v="5"/>
    <s v="14"/>
    <s v="01"/>
    <x v="25"/>
    <s v="E"/>
    <s v="087"/>
    <s v="087832"/>
    <s v="91"/>
    <s v="1"/>
    <s v="2"/>
    <s v="29"/>
    <s v="291"/>
    <s v="291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32 ACTIVIDADES LUDICO Y RECREATIVAS EN ESPACIOS PUBLICOS Y CENTROS CULTURALES"/>
    <s v="2000 MATERIALES Y SUMINISTROS"/>
    <s v="2900 HERRAMIENTAS, REFACCIONES Y ACCESORIOS MENORES"/>
    <s v="291 HERRAMIENTAS MENORES"/>
    <s v="29101 HERRAMIENTAS MENORES"/>
    <n v="148500"/>
    <s v="1 NO ETIQUETADO"/>
    <s v="11 RECURSOS FISCALES"/>
    <s v="1101 RECURSOS MUNICIPALES"/>
    <s v="19 Ejercicio 2019"/>
    <s v="13 TODO EL TERRITORIO"/>
  </r>
  <r>
    <s v="131322424215140134E087087826911122929129101111110119133"/>
    <s v="1313"/>
    <s v="2"/>
    <s v="24"/>
    <s v="242"/>
    <s v="1"/>
    <s v="5"/>
    <s v="14"/>
    <s v="01"/>
    <x v="25"/>
    <s v="E"/>
    <s v="087"/>
    <s v="087826"/>
    <s v="91"/>
    <s v="1"/>
    <s v="2"/>
    <s v="29"/>
    <s v="291"/>
    <s v="291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26 ACCESO Y DIFUSION DE LA CULTURA Y LAS ARTES "/>
    <s v="2000 MATERIALES Y SUMINISTROS"/>
    <s v="2900 HERRAMIENTAS, REFACCIONES Y ACCESORIOS MENORES"/>
    <s v="291 HERRAMIENTAS MENORES"/>
    <s v="29101 HERRAMIENTAS MENORES"/>
    <n v="8500"/>
    <s v="1 NO ETIQUETADO"/>
    <s v="11 RECURSOS FISCALES"/>
    <s v="1101 RECURSOS MUNICIPALES"/>
    <s v="19 Ejercicio 2019"/>
    <s v="13 TODO EL TERRITORIO"/>
  </r>
  <r>
    <s v="100322626814110526S036036837911122727227201111110119133"/>
    <s v="1003"/>
    <s v="2"/>
    <s v="26"/>
    <s v="268"/>
    <s v="1"/>
    <s v="4"/>
    <s v="11"/>
    <s v="05"/>
    <x v="31"/>
    <s v="S"/>
    <s v="036"/>
    <s v="036837"/>
    <s v="91"/>
    <s v="1"/>
    <s v="2"/>
    <s v="27"/>
    <s v="272"/>
    <s v="27201"/>
    <s v="1"/>
    <s v="11"/>
    <s v="1101"/>
    <s v="19"/>
    <s v="13"/>
    <s v="3"/>
    <s v="10 COORDINACION GENERAL DE DESARROLLO ECONOMICO Y COMBATE A LA DESIGUALDAD"/>
    <s v="1003 DIRECCION DE PROGRAMAS SOCIALES MUNICIPALES"/>
    <s v="268 OTROS GRUPOS VULNERABLES"/>
    <s v="2 DESARROLLO SOCIAL"/>
    <s v="26 PROTECCION SOCIAL"/>
    <s v="1 INTEGRACIÓN SOCIAL Y CULTURAL"/>
    <s v="4 ZAPOPAN EQUITATIVO"/>
    <s v="11 ATENDER POBLACIONES MARGINADAS PARA ABATIR LAS CARENCIAS SOCIALES"/>
    <s v="05 B. ATENCIÓN A POBLACIONES EN MARGINACIÓN"/>
    <s v="S SUJETOS A REGLAS DE OPERACIÓN"/>
    <s v="91 CIUDADANOS"/>
    <s v="1 GASTO CORRIENTE"/>
    <s v="26 ZAPOPAN PRESENTE"/>
    <x v="76"/>
    <s v="036837 APOYO A ALUMNOS CON CALZADO ESCOLAR ENTREGADO"/>
    <s v="2000 MATERIALES Y SUMINISTROS"/>
    <s v="2700 VESTUARIO, BLANCOS, PRENDAS DE PROTECCION Y ARTICULOS DEPORTIVOS"/>
    <s v="272 PRENDAS DE SEGURIDAD Y PROTECCION PERSONAL"/>
    <s v="27201 PRENDAS DE SEGURIDAD Y PROTECCION PERSONAL"/>
    <n v="10742"/>
    <s v="1 NO ETIQUETADO"/>
    <s v="11 RECURSOS FISCALES"/>
    <s v="1101 RECURSOS MUNICIPALES"/>
    <s v="19 Ejercicio 2019"/>
    <s v="13 TODO EL TERRITORIO"/>
  </r>
  <r>
    <s v="100322626814110526S137137838911133333633601111110119133"/>
    <s v="1003"/>
    <s v="2"/>
    <s v="26"/>
    <s v="268"/>
    <s v="1"/>
    <s v="4"/>
    <s v="11"/>
    <s v="05"/>
    <x v="31"/>
    <s v="S"/>
    <s v="137"/>
    <s v="137838"/>
    <s v="91"/>
    <s v="1"/>
    <s v="3"/>
    <s v="33"/>
    <s v="336"/>
    <s v="33601"/>
    <s v="1"/>
    <s v="11"/>
    <s v="1101"/>
    <s v="19"/>
    <s v="13"/>
    <s v="3"/>
    <s v="10 COORDINACION GENERAL DE DESARROLLO ECONOMICO Y COMBATE A LA DESIGUALDAD"/>
    <s v="1003 DIRECCION DE PROGRAMAS SOCIALES MUNICIPALES"/>
    <s v="268 OTROS GRUPOS VULNERABLES"/>
    <s v="2 DESARROLLO SOCIAL"/>
    <s v="26 PROTECCION SOCIAL"/>
    <s v="1 INTEGRACIÓN SOCIAL Y CULTURAL"/>
    <s v="4 ZAPOPAN EQUITATIVO"/>
    <s v="11 ATENDER POBLACIONES MARGINADAS PARA ABATIR LAS CARENCIAS SOCIALES"/>
    <s v="05 B. ATENCIÓN A POBLACIONES EN MARGINACIÓN"/>
    <s v="S SUJETOS A REGLAS DE OPERACIÓN"/>
    <s v="91 CIUDADANOS"/>
    <s v="1 GASTO CORRIENTE"/>
    <s v="26 ZAPOPAN PRESENTE"/>
    <x v="77"/>
    <s v="137838 APOYO A ALUMNOS CON UNIFORMES ESCOLARES ENTREGADOS"/>
    <s v="3000 SERVICIOS GENERALES"/>
    <s v="3300 SERVICIOS PROFESIONALES, CIENTIFICOS, TECNICOS Y OTROS SERVICIOS"/>
    <s v="336 SERVICIOS DE APOYO ADMINISTRATIVO, TRADUCCION, FOTOCOPIADO E IMPRESION"/>
    <s v="33601 SERVICIOS DE APOYO ADMINISTRATIVO, TRADUCCION, FOTOCOPIADO E IMPRESION"/>
    <n v="50000"/>
    <s v="1 NO ETIQUETADO"/>
    <s v="11 RECURSOS FISCALES"/>
    <s v="1101 RECURSOS MUNICIPALES"/>
    <s v="19 Ejercicio 2019"/>
    <s v="13 TODO EL TERRITORIO"/>
  </r>
  <r>
    <s v="100322626814110526S138138836911133333633601111110119133"/>
    <s v="1003"/>
    <s v="2"/>
    <s v="26"/>
    <s v="268"/>
    <s v="1"/>
    <s v="4"/>
    <s v="11"/>
    <s v="05"/>
    <x v="31"/>
    <s v="S"/>
    <s v="138"/>
    <s v="138836"/>
    <s v="91"/>
    <s v="1"/>
    <s v="3"/>
    <s v="33"/>
    <s v="336"/>
    <s v="33601"/>
    <s v="1"/>
    <s v="11"/>
    <s v="1101"/>
    <s v="19"/>
    <s v="13"/>
    <s v="3"/>
    <s v="10 COORDINACION GENERAL DE DESARROLLO ECONOMICO Y COMBATE A LA DESIGUALDAD"/>
    <s v="1003 DIRECCION DE PROGRAMAS SOCIALES MUNICIPALES"/>
    <s v="268 OTROS GRUPOS VULNERABLES"/>
    <s v="2 DESARROLLO SOCIAL"/>
    <s v="26 PROTECCION SOCIAL"/>
    <s v="1 INTEGRACIÓN SOCIAL Y CULTURAL"/>
    <s v="4 ZAPOPAN EQUITATIVO"/>
    <s v="11 ATENDER POBLACIONES MARGINADAS PARA ABATIR LAS CARENCIAS SOCIALES"/>
    <s v="05 B. ATENCIÓN A POBLACIONES EN MARGINACIÓN"/>
    <s v="S SUJETOS A REGLAS DE OPERACIÓN"/>
    <s v="91 CIUDADANOS"/>
    <s v="1 GASTO CORRIENTE"/>
    <s v="26 ZAPOPAN PRESENTE"/>
    <x v="78"/>
    <s v="138836 APOYO A ALUMNOS CON ARTICULOS ESCOLARES ENTREGADOS"/>
    <s v="3000 SERVICIOS GENERALES"/>
    <s v="3300 SERVICIOS PROFESIONALES, CIENTIFICOS, TECNICOS Y OTROS SERVICIOS"/>
    <s v="336 SERVICIOS DE APOYO ADMINISTRATIVO, TRADUCCION, FOTOCOPIADO E IMPRESION"/>
    <s v="33601 SERVICIOS DE APOYO ADMINISTRATIVO, TRADUCCION, FOTOCOPIADO E IMPRESION"/>
    <n v="130000"/>
    <s v="1 NO ETIQUETADO"/>
    <s v="11 RECURSOS FISCALES"/>
    <s v="1101 RECURSOS MUNICIPALES"/>
    <s v="19 Ejercicio 2019"/>
    <s v="13 TODO EL TERRITORIO"/>
  </r>
  <r>
    <s v="010111313146172001P121121823911122929229201111110119133"/>
    <s v="0101"/>
    <s v="1"/>
    <s v="13"/>
    <s v="131"/>
    <s v="4"/>
    <s v="6"/>
    <s v="17"/>
    <s v="20"/>
    <x v="3"/>
    <s v="P"/>
    <s v="121"/>
    <s v="121823"/>
    <s v="91"/>
    <s v="1"/>
    <s v="2"/>
    <s v="29"/>
    <s v="292"/>
    <s v="292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s v="1 GASTO CORRIENTE"/>
    <s v="01 GESTIÓN GUBERNAMENTAL"/>
    <x v="59"/>
    <s v="121823 REGALOS A TITULO INSTITUCIONAL 2018"/>
    <s v="2000 MATERIALES Y SUMINISTROS"/>
    <s v="2900 HERRAMIENTAS, REFACCIONES Y ACCESORIOS MENORES"/>
    <s v="292 REFACCIONES Y ACCESORIOS MENORES DE EDIFICIOS"/>
    <s v="29201 REFACCIONES Y ACCESORIOS MENORES DE EDIFICIOS"/>
    <n v="500"/>
    <s v="1 NO ETIQUETADO"/>
    <s v="11 RECURSOS FISCALES"/>
    <s v="1101 RECURSOS MUNICIPALES"/>
    <s v="19 Ejercicio 2019"/>
    <s v="13 TODO EL TERRITORIO"/>
  </r>
  <r>
    <s v="030311717145160304E127127976911122929229201111110119133"/>
    <s v="0303"/>
    <s v="1"/>
    <s v="17"/>
    <s v="171"/>
    <s v="4"/>
    <s v="5"/>
    <s v="16"/>
    <s v="03"/>
    <x v="6"/>
    <s v="E"/>
    <s v="127"/>
    <s v="127976"/>
    <s v="91"/>
    <s v="1"/>
    <s v="2"/>
    <s v="29"/>
    <s v="292"/>
    <s v="29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900 HERRAMIENTAS, REFACCIONES Y ACCESORIOS MENORES"/>
    <s v="292 REFACCIONES Y ACCESORIOS MENORES DE EDIFICIOS"/>
    <s v="29201 REFACCIONES Y ACCESORIOS MENORES DE EDIFICIOS"/>
    <n v="47000"/>
    <s v="1 NO ETIQUETADO"/>
    <s v="11 RECURSOS FISCALES"/>
    <s v="1101 RECURSOS MUNICIPALES"/>
    <s v="19 Ejercicio 2019"/>
    <s v="13 TODO EL TERRITORIO"/>
  </r>
  <r>
    <s v="040711212245150205E047047162911122929229201111110119133"/>
    <s v="0407"/>
    <s v="1"/>
    <s v="12"/>
    <s v="122"/>
    <s v="4"/>
    <s v="5"/>
    <s v="15"/>
    <s v="02"/>
    <x v="28"/>
    <s v="E"/>
    <s v="047"/>
    <s v="047162"/>
    <s v="91"/>
    <s v="1"/>
    <s v="2"/>
    <s v="29"/>
    <s v="292"/>
    <s v="292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s v="1 GASTO CORRIENTE"/>
    <s v="05 PROCURACIÓN DE JUSTICIA"/>
    <x v="54"/>
    <s v="047162 ATENCION PSICOLOGICA AL DETENIDO"/>
    <s v="2000 MATERIALES Y SUMINISTROS"/>
    <s v="2900 HERRAMIENTAS, REFACCIONES Y ACCESORIOS MENORES"/>
    <s v="292 REFACCIONES Y ACCESORIOS MENORES DE EDIFICIOS"/>
    <s v="29201 REFACCIONES Y ACCESORIOS MENORES DE EDIFICIOS"/>
    <n v="2000"/>
    <s v="1 NO ETIQUETADO"/>
    <s v="11 RECURSOS FISCALES"/>
    <s v="1101 RECURSOS MUNICIPALES"/>
    <s v="19 Ejercicio 2019"/>
    <s v="13 TODO EL TERRITORIO"/>
  </r>
  <r>
    <s v="050511818146172007B033033221911122929229201111110119133"/>
    <s v="0505"/>
    <s v="1"/>
    <s v="18"/>
    <s v="181"/>
    <s v="4"/>
    <s v="6"/>
    <s v="17"/>
    <s v="20"/>
    <x v="8"/>
    <s v="B"/>
    <s v="033"/>
    <s v="033221"/>
    <s v="91"/>
    <s v="1"/>
    <s v="2"/>
    <s v="29"/>
    <s v="292"/>
    <s v="292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s v="07 EFICIENCIA GUBERNAMENTAL PARA LA POBLACIÓN"/>
    <x v="10"/>
    <s v="033221 ATENCION CIUDADANA"/>
    <s v="2000 MATERIALES Y SUMINISTROS"/>
    <s v="2900 HERRAMIENTAS, REFACCIONES Y ACCESORIOS MENORES"/>
    <s v="292 REFACCIONES Y ACCESORIOS MENORES DE EDIFICIOS"/>
    <s v="29201 REFACCIONES Y ACCESORIOS MENORES DE EDIFICIOS"/>
    <n v="1200"/>
    <s v="1 NO ETIQUETADO"/>
    <s v="11 RECURSOS FISCALES"/>
    <s v="1101 RECURSOS MUNICIPALES"/>
    <s v="19 Ejercicio 2019"/>
    <s v="13 TODO EL TERRITORIO"/>
  </r>
  <r>
    <s v="100322626814110526S036036837911133333633601111110119133"/>
    <s v="1003"/>
    <s v="2"/>
    <s v="26"/>
    <s v="268"/>
    <s v="1"/>
    <s v="4"/>
    <s v="11"/>
    <s v="05"/>
    <x v="31"/>
    <s v="S"/>
    <s v="036"/>
    <s v="036837"/>
    <s v="91"/>
    <s v="1"/>
    <s v="3"/>
    <s v="33"/>
    <s v="336"/>
    <s v="33601"/>
    <s v="1"/>
    <s v="11"/>
    <s v="1101"/>
    <s v="19"/>
    <s v="13"/>
    <s v="3"/>
    <s v="10 COORDINACION GENERAL DE DESARROLLO ECONOMICO Y COMBATE A LA DESIGUALDAD"/>
    <s v="1003 DIRECCION DE PROGRAMAS SOCIALES MUNICIPALES"/>
    <s v="268 OTROS GRUPOS VULNERABLES"/>
    <s v="2 DESARROLLO SOCIAL"/>
    <s v="26 PROTECCION SOCIAL"/>
    <s v="1 INTEGRACIÓN SOCIAL Y CULTURAL"/>
    <s v="4 ZAPOPAN EQUITATIVO"/>
    <s v="11 ATENDER POBLACIONES MARGINADAS PARA ABATIR LAS CARENCIAS SOCIALES"/>
    <s v="05 B. ATENCIÓN A POBLACIONES EN MARGINACIÓN"/>
    <s v="S SUJETOS A REGLAS DE OPERACIÓN"/>
    <s v="91 CIUDADANOS"/>
    <s v="1 GASTO CORRIENTE"/>
    <s v="26 ZAPOPAN PRESENTE"/>
    <x v="76"/>
    <s v="036837 APOYO A ALUMNOS CON CALZADO ESCOLAR ENTREGADO"/>
    <s v="3000 SERVICIOS GENERALES"/>
    <s v="3300 SERVICIOS PROFESIONALES, CIENTIFICOS, TECNICOS Y OTROS SERVICIOS"/>
    <s v="336 SERVICIOS DE APOYO ADMINISTRATIVO, TRADUCCION, FOTOCOPIADO E IMPRESION"/>
    <s v="33601 SERVICIOS DE APOYO ADMINISTRATIVO, TRADUCCION, FOTOCOPIADO E IMPRESION"/>
    <n v="60000"/>
    <s v="1 NO ETIQUETADO"/>
    <s v="11 RECURSOS FISCALES"/>
    <s v="1101 RECURSOS MUNICIPALES"/>
    <s v="19 Ejercicio 2019"/>
    <s v="13 TODO EL TERRITORIO"/>
  </r>
  <r>
    <s v="060611515246172012M071071292911122929229201111110119133"/>
    <s v="0606"/>
    <s v="1"/>
    <s v="15"/>
    <s v="152"/>
    <s v="4"/>
    <s v="6"/>
    <s v="17"/>
    <s v="20"/>
    <x v="11"/>
    <s v="M"/>
    <s v="071"/>
    <s v="071292"/>
    <s v="91"/>
    <s v="1"/>
    <s v="2"/>
    <s v="29"/>
    <s v="292"/>
    <s v="292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43"/>
    <s v="071292 CONCILIACIONES BANCARIAS"/>
    <s v="2000 MATERIALES Y SUMINISTROS"/>
    <s v="2900 HERRAMIENTAS, REFACCIONES Y ACCESORIOS MENORES"/>
    <s v="292 REFACCIONES Y ACCESORIOS MENORES DE EDIFICIOS"/>
    <s v="29201 REFACCIONES Y ACCESORIOS MENORES DE EDIFICIOS"/>
    <n v="184"/>
    <s v="1 NO ETIQUETADO"/>
    <s v="11 RECURSOS FISCALES"/>
    <s v="1101 RECURSOS MUNICIPALES"/>
    <s v="19 Ejercicio 2019"/>
    <s v="13 TODO EL TERRITORIO"/>
  </r>
  <r>
    <s v="080122222112130614E088088345911122929229201111110119133"/>
    <s v="0801"/>
    <s v="2"/>
    <s v="22"/>
    <s v="221"/>
    <s v="1"/>
    <s v="2"/>
    <s v="13"/>
    <s v="06"/>
    <x v="1"/>
    <s v="E"/>
    <s v="088"/>
    <s v="088345"/>
    <s v="91"/>
    <s v="1"/>
    <s v="2"/>
    <s v="29"/>
    <s v="292"/>
    <s v="292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45 ATENCION A QUEJAS SOBRE EL COMERCIO EN TIANGUIS"/>
    <s v="2000 MATERIALES Y SUMINISTROS"/>
    <s v="2900 HERRAMIENTAS, REFACCIONES Y ACCESORIOS MENORES"/>
    <s v="292 REFACCIONES Y ACCESORIOS MENORES DE EDIFICIOS"/>
    <s v="29201 REFACCIONES Y ACCESORIOS MENORES DE EDIFICIOS"/>
    <n v="88000"/>
    <s v="1 NO ETIQUETADO"/>
    <s v="11 RECURSOS FISCALES"/>
    <s v="1101 RECURSOS MUNICIPALES"/>
    <s v="19 Ejercicio 2019"/>
    <s v="13 TODO EL TERRITORIO"/>
  </r>
  <r>
    <s v="081122222112130614E059059798911122929229201111110119133"/>
    <s v="0811"/>
    <s v="2"/>
    <s v="22"/>
    <s v="221"/>
    <s v="1"/>
    <s v="2"/>
    <s v="13"/>
    <s v="06"/>
    <x v="1"/>
    <s v="E"/>
    <s v="059"/>
    <s v="059798"/>
    <s v="91"/>
    <s v="1"/>
    <s v="2"/>
    <s v="29"/>
    <s v="292"/>
    <s v="292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798 OBRA IMAGEN URBANA"/>
    <s v="2000 MATERIALES Y SUMINISTROS"/>
    <s v="2900 HERRAMIENTAS, REFACCIONES Y ACCESORIOS MENORES"/>
    <s v="292 REFACCIONES Y ACCESORIOS MENORES DE EDIFICIOS"/>
    <s v="29201 REFACCIONES Y ACCESORIOS MENORES DE EDIFICIOS"/>
    <n v="4777.34"/>
    <s v="1 NO ETIQUETADO"/>
    <s v="11 RECURSOS FISCALES"/>
    <s v="1101 RECURSOS MUNICIPALES"/>
    <s v="19 Ejercicio 2019"/>
    <s v="13 TODO EL TERRITORIO"/>
  </r>
  <r>
    <s v="080322222112130614E125125417911122929229201111110119133"/>
    <s v="0803"/>
    <s v="2"/>
    <s v="22"/>
    <s v="221"/>
    <s v="1"/>
    <s v="2"/>
    <s v="13"/>
    <s v="06"/>
    <x v="1"/>
    <s v="E"/>
    <s v="125"/>
    <s v="125417"/>
    <s v="91"/>
    <s v="1"/>
    <s v="2"/>
    <s v="29"/>
    <s v="292"/>
    <s v="29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17 MANTENIMIENTO PREVENTIVO DE ARBOLADO"/>
    <s v="2000 MATERIALES Y SUMINISTROS"/>
    <s v="2900 HERRAMIENTAS, REFACCIONES Y ACCESORIOS MENORES"/>
    <s v="292 REFACCIONES Y ACCESORIOS MENORES DE EDIFICIOS"/>
    <s v="29201 REFACCIONES Y ACCESORIOS MENORES DE EDIFICIOS"/>
    <n v="12500"/>
    <s v="1 NO ETIQUETADO"/>
    <s v="11 RECURSOS FISCALES"/>
    <s v="1101 RECURSOS MUNICIPALES"/>
    <s v="19 Ejercicio 2019"/>
    <s v="13 TODO EL TERRITORIO"/>
  </r>
  <r>
    <s v="080222222112130614E125125406911122929229201111110119133"/>
    <s v="0802"/>
    <s v="2"/>
    <s v="22"/>
    <s v="221"/>
    <s v="1"/>
    <s v="2"/>
    <s v="13"/>
    <s v="06"/>
    <x v="1"/>
    <s v="E"/>
    <s v="125"/>
    <s v="125406"/>
    <s v="91"/>
    <s v="1"/>
    <s v="2"/>
    <s v="29"/>
    <s v="292"/>
    <s v="292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06 MANEJO DE RESIDUOS SOLIDOS EN EL RELLENO SANITARIO DE PICACHOS"/>
    <s v="2000 MATERIALES Y SUMINISTROS"/>
    <s v="2900 HERRAMIENTAS, REFACCIONES Y ACCESORIOS MENORES"/>
    <s v="292 REFACCIONES Y ACCESORIOS MENORES DE EDIFICIOS"/>
    <s v="29201 REFACCIONES Y ACCESORIOS MENORES DE EDIFICIOS"/>
    <n v="15000"/>
    <s v="1 NO ETIQUETADO"/>
    <s v="11 RECURSOS FISCALES"/>
    <s v="1101 RECURSOS MUNICIPALES"/>
    <s v="19 Ejercicio 2019"/>
    <s v="13 TODO EL TERRITORIO"/>
  </r>
  <r>
    <s v="080522222112130614E125125406911122929229201111110119133"/>
    <s v="0805"/>
    <s v="2"/>
    <s v="22"/>
    <s v="221"/>
    <s v="1"/>
    <s v="2"/>
    <s v="13"/>
    <s v="06"/>
    <x v="1"/>
    <s v="E"/>
    <s v="125"/>
    <s v="125406"/>
    <s v="91"/>
    <s v="1"/>
    <s v="2"/>
    <s v="29"/>
    <s v="292"/>
    <s v="292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06 MANEJO DE RESIDUOS SOLIDOS EN EL RELLENO SANITARIO DE PICACHOS"/>
    <s v="2000 MATERIALES Y SUMINISTROS"/>
    <s v="2900 HERRAMIENTAS, REFACCIONES Y ACCESORIOS MENORES"/>
    <s v="292 REFACCIONES Y ACCESORIOS MENORES DE EDIFICIOS"/>
    <s v="29201 REFACCIONES Y ACCESORIOS MENORES DE EDIFICIOS"/>
    <n v="14000"/>
    <s v="1 NO ETIQUETADO"/>
    <s v="11 RECURSOS FISCALES"/>
    <s v="1101 RECURSOS MUNICIPALES"/>
    <s v="19 Ejercicio 2019"/>
    <s v="13 TODO EL TERRITORIO"/>
  </r>
  <r>
    <s v="080822222112130417E079079417911122929229201111110119133"/>
    <s v="0808"/>
    <s v="2"/>
    <s v="22"/>
    <s v="221"/>
    <s v="1"/>
    <s v="2"/>
    <s v="13"/>
    <s v="04"/>
    <x v="14"/>
    <s v="E"/>
    <s v="079"/>
    <s v="079417"/>
    <s v="91"/>
    <s v="1"/>
    <s v="2"/>
    <s v="29"/>
    <s v="292"/>
    <s v="292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49"/>
    <s v="079417 MANTENIMIENTO PREVENTIVO DE ARBOLADO"/>
    <s v="2000 MATERIALES Y SUMINISTROS"/>
    <s v="2900 HERRAMIENTAS, REFACCIONES Y ACCESORIOS MENORES"/>
    <s v="292 REFACCIONES Y ACCESORIOS MENORES DE EDIFICIOS"/>
    <s v="29201 REFACCIONES Y ACCESORIOS MENORES DE EDIFICIOS"/>
    <n v="100000"/>
    <s v="1 NO ETIQUETADO"/>
    <s v="11 RECURSOS FISCALES"/>
    <s v="1101 RECURSOS MUNICIPALES"/>
    <s v="19 Ejercicio 2019"/>
    <s v="13 TODO EL TERRITORIO"/>
  </r>
  <r>
    <s v="090111313446172020O022022450121122929229201111110119133"/>
    <s v="0901"/>
    <s v="1"/>
    <s v="13"/>
    <s v="134"/>
    <s v="4"/>
    <s v="6"/>
    <s v="17"/>
    <s v="20"/>
    <x v="0"/>
    <s v="O"/>
    <s v="022"/>
    <s v="022450"/>
    <s v="12"/>
    <s v="1"/>
    <s v="2"/>
    <s v="29"/>
    <s v="292"/>
    <s v="29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50 MANTENIMIENTO PREVENTIVO A LAS INSTALACIONES FIJAS"/>
    <s v="2000 MATERIALES Y SUMINISTROS"/>
    <s v="2900 HERRAMIENTAS, REFACCIONES Y ACCESORIOS MENORES"/>
    <s v="292 REFACCIONES Y ACCESORIOS MENORES DE EDIFICIOS"/>
    <s v="29201 REFACCIONES Y ACCESORIOS MENORES DE EDIFICIOS"/>
    <n v="609900"/>
    <s v="1 NO ETIQUETADO"/>
    <s v="11 RECURSOS FISCALES"/>
    <s v="1101 RECURSOS MUNICIPALES"/>
    <s v="19 Ejercicio 2019"/>
    <s v="13 TODO EL TERRITORIO"/>
  </r>
  <r>
    <s v="100733131123091524F030030935911122929229201111110119133"/>
    <s v="1007"/>
    <s v="3"/>
    <s v="31"/>
    <s v="311"/>
    <s v="2"/>
    <s v="3"/>
    <s v="09"/>
    <s v="15"/>
    <x v="17"/>
    <s v="F"/>
    <s v="030"/>
    <s v="030935"/>
    <s v="91"/>
    <s v="1"/>
    <s v="2"/>
    <s v="29"/>
    <s v="292"/>
    <s v="29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21"/>
    <s v="030935 MUJERES BENEFICIADAS CON HERRAMIENTAS PARA EL DESARROLLO DE PROYECTOS PRODUCTIVOS"/>
    <s v="2000 MATERIALES Y SUMINISTROS"/>
    <s v="2900 HERRAMIENTAS, REFACCIONES Y ACCESORIOS MENORES"/>
    <s v="292 REFACCIONES Y ACCESORIOS MENORES DE EDIFICIOS"/>
    <s v="29201 REFACCIONES Y ACCESORIOS MENORES DE EDIFICIOS"/>
    <n v="15000"/>
    <s v="1 NO ETIQUETADO"/>
    <s v="11 RECURSOS FISCALES"/>
    <s v="1101 RECURSOS MUNICIPALES"/>
    <s v="19 Ejercicio 2019"/>
    <s v="13 TODO EL TERRITORIO"/>
  </r>
  <r>
    <s v="111322121231010730E113113684911122929229201111110119133"/>
    <s v="1113"/>
    <s v="2"/>
    <s v="21"/>
    <s v="212"/>
    <s v="3"/>
    <s v="1"/>
    <s v="01"/>
    <s v="07"/>
    <x v="21"/>
    <s v="E"/>
    <s v="113"/>
    <s v="113684"/>
    <s v="91"/>
    <s v="1"/>
    <s v="2"/>
    <s v="29"/>
    <s v="292"/>
    <s v="292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28"/>
    <s v="113684 PREVENCION, CONTROL Y COMBATE DE INCENDIOS FORESTALES"/>
    <s v="2000 MATERIALES Y SUMINISTROS"/>
    <s v="2900 HERRAMIENTAS, REFACCIONES Y ACCESORIOS MENORES"/>
    <s v="292 REFACCIONES Y ACCESORIOS MENORES DE EDIFICIOS"/>
    <s v="29201 REFACCIONES Y ACCESORIOS MENORES DE EDIFICIOS"/>
    <n v="50000"/>
    <s v="1 NO ETIQUETADO"/>
    <s v="11 RECURSOS FISCALES"/>
    <s v="1101 RECURSOS MUNICIPALES"/>
    <s v="19 Ejercicio 2019"/>
    <s v="13 TODO EL TERRITORIO"/>
  </r>
  <r>
    <s v="121222222122081331E086086701911122929229201111110119133"/>
    <s v="1212"/>
    <s v="2"/>
    <s v="22"/>
    <s v="221"/>
    <s v="2"/>
    <s v="2"/>
    <s v="08"/>
    <s v="13"/>
    <x v="22"/>
    <s v="E"/>
    <s v="086"/>
    <s v="086701"/>
    <s v="91"/>
    <s v="1"/>
    <s v="2"/>
    <s v="29"/>
    <s v="292"/>
    <s v="292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75"/>
    <s v="086701 RUPTURA DE PAVIMENTOS PARA INSTALACIONES SUBTERRANEAS"/>
    <s v="2000 MATERIALES Y SUMINISTROS"/>
    <s v="2900 HERRAMIENTAS, REFACCIONES Y ACCESORIOS MENORES"/>
    <s v="292 REFACCIONES Y ACCESORIOS MENORES DE EDIFICIOS"/>
    <s v="29201 REFACCIONES Y ACCESORIOS MENORES DE EDIFICIOS"/>
    <n v="22300"/>
    <s v="1 NO ETIQUETADO"/>
    <s v="11 RECURSOS FISCALES"/>
    <s v="1101 RECURSOS MUNICIPALES"/>
    <s v="19 Ejercicio 2019"/>
    <s v="13 TODO EL TERRITORIO"/>
  </r>
  <r>
    <s v="130322424215140134E120120940911122929229201111110119133"/>
    <s v="1303"/>
    <s v="2"/>
    <s v="24"/>
    <s v="242"/>
    <s v="1"/>
    <s v="5"/>
    <s v="14"/>
    <s v="01"/>
    <x v="25"/>
    <s v="E"/>
    <s v="120"/>
    <s v="120940"/>
    <s v="91"/>
    <s v="1"/>
    <s v="2"/>
    <s v="29"/>
    <s v="292"/>
    <s v="29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3"/>
    <s v="120940 OPERATIVO ROMERIA 2017"/>
    <s v="2000 MATERIALES Y SUMINISTROS"/>
    <s v="2900 HERRAMIENTAS, REFACCIONES Y ACCESORIOS MENORES"/>
    <s v="292 REFACCIONES Y ACCESORIOS MENORES DE EDIFICIOS"/>
    <s v="29201 REFACCIONES Y ACCESORIOS MENORES DE EDIFICIOS"/>
    <n v="55440.000000000007"/>
    <s v="1 NO ETIQUETADO"/>
    <s v="11 RECURSOS FISCALES"/>
    <s v="1101 RECURSOS MUNICIPALES"/>
    <s v="19 Ejercicio 2019"/>
    <s v="13 TODO EL TERRITORIO"/>
  </r>
  <r>
    <s v="131322424215140134E087087826911122929229201111110119133"/>
    <s v="1313"/>
    <s v="2"/>
    <s v="24"/>
    <s v="242"/>
    <s v="1"/>
    <s v="5"/>
    <s v="14"/>
    <s v="01"/>
    <x v="25"/>
    <s v="E"/>
    <s v="087"/>
    <s v="087826"/>
    <s v="91"/>
    <s v="1"/>
    <s v="2"/>
    <s v="29"/>
    <s v="292"/>
    <s v="29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26 ACCESO Y DIFUSION DE LA CULTURA Y LAS ARTES "/>
    <s v="2000 MATERIALES Y SUMINISTROS"/>
    <s v="2900 HERRAMIENTAS, REFACCIONES Y ACCESORIOS MENORES"/>
    <s v="292 REFACCIONES Y ACCESORIOS MENORES DE EDIFICIOS"/>
    <s v="29201 REFACCIONES Y ACCESORIOS MENORES DE EDIFICIOS"/>
    <n v="15000"/>
    <s v="1 NO ETIQUETADO"/>
    <s v="11 RECURSOS FISCALES"/>
    <s v="1101 RECURSOS MUNICIPALES"/>
    <s v="19 Ejercicio 2019"/>
    <s v="13 TODO EL TERRITORIO"/>
  </r>
  <r>
    <s v="100322626814110526S036036837911133434734701111110119133"/>
    <s v="1003"/>
    <s v="2"/>
    <s v="26"/>
    <s v="268"/>
    <s v="1"/>
    <s v="4"/>
    <s v="11"/>
    <s v="05"/>
    <x v="31"/>
    <s v="S"/>
    <s v="036"/>
    <s v="036837"/>
    <s v="91"/>
    <s v="1"/>
    <s v="3"/>
    <s v="34"/>
    <s v="347"/>
    <s v="34701"/>
    <s v="1"/>
    <s v="11"/>
    <s v="1101"/>
    <s v="19"/>
    <s v="13"/>
    <s v="3"/>
    <s v="10 COORDINACION GENERAL DE DESARROLLO ECONOMICO Y COMBATE A LA DESIGUALDAD"/>
    <s v="1003 DIRECCION DE PROGRAMAS SOCIALES MUNICIPALES"/>
    <s v="268 OTROS GRUPOS VULNERABLES"/>
    <s v="2 DESARROLLO SOCIAL"/>
    <s v="26 PROTECCION SOCIAL"/>
    <s v="1 INTEGRACIÓN SOCIAL Y CULTURAL"/>
    <s v="4 ZAPOPAN EQUITATIVO"/>
    <s v="11 ATENDER POBLACIONES MARGINADAS PARA ABATIR LAS CARENCIAS SOCIALES"/>
    <s v="05 B. ATENCIÓN A POBLACIONES EN MARGINACIÓN"/>
    <s v="S SUJETOS A REGLAS DE OPERACIÓN"/>
    <s v="91 CIUDADANOS"/>
    <s v="1 GASTO CORRIENTE"/>
    <s v="26 ZAPOPAN PRESENTE"/>
    <x v="76"/>
    <s v="036837 APOYO A ALUMNOS CON CALZADO ESCOLAR ENTREGADO"/>
    <s v="3000 SERVICIOS GENERALES"/>
    <s v="3400 SERVICIOS FINANCIEROS, BANCARIOS Y COMERCIALES"/>
    <s v="347 FLETES Y MANIOBRAS"/>
    <s v="34701 FLETES Y MANIOBRAS"/>
    <n v="1861800"/>
    <s v="1 NO ETIQUETADO"/>
    <s v="11 RECURSOS FISCALES"/>
    <s v="1101 RECURSOS MUNICIPALES"/>
    <s v="19 Ejercicio 2019"/>
    <s v="13 TODO EL TERRITORIO"/>
  </r>
  <r>
    <s v="010111313146172001P121121018911122929329301111110119133"/>
    <s v="0101"/>
    <s v="1"/>
    <s v="13"/>
    <s v="131"/>
    <s v="4"/>
    <s v="6"/>
    <s v="17"/>
    <s v="20"/>
    <x v="3"/>
    <s v="P"/>
    <s v="121"/>
    <s v="121018"/>
    <s v="91"/>
    <s v="1"/>
    <s v="2"/>
    <s v="29"/>
    <s v="293"/>
    <s v="293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s v="1 GASTO CORRIENTE"/>
    <s v="01 GESTIÓN GUBERNAMENTAL"/>
    <x v="59"/>
    <s v="121018 COBERTURA DE ACTIVIDADES DEL AYUNTAMIENTO"/>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50000"/>
    <s v="1 NO ETIQUETADO"/>
    <s v="11 RECURSOS FISCALES"/>
    <s v="1101 RECURSOS MUNICIPALES"/>
    <s v="19 Ejercicio 2019"/>
    <s v="13 TODO EL TERRITORIO"/>
  </r>
  <r>
    <s v="030311717145160304E127127976911122929329301111110119133"/>
    <s v="0303"/>
    <s v="1"/>
    <s v="17"/>
    <s v="171"/>
    <s v="4"/>
    <s v="5"/>
    <s v="16"/>
    <s v="03"/>
    <x v="6"/>
    <s v="E"/>
    <s v="127"/>
    <s v="127976"/>
    <s v="91"/>
    <s v="1"/>
    <s v="2"/>
    <s v="29"/>
    <s v="293"/>
    <s v="293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90000"/>
    <s v="1 NO ETIQUETADO"/>
    <s v="11 RECURSOS FISCALES"/>
    <s v="1101 RECURSOS MUNICIPALES"/>
    <s v="19 Ejercicio 2019"/>
    <s v="13 TODO EL TERRITORIO"/>
  </r>
  <r>
    <s v="050511818146172007B033033221911122929329301111110119133"/>
    <s v="0505"/>
    <s v="1"/>
    <s v="18"/>
    <s v="181"/>
    <s v="4"/>
    <s v="6"/>
    <s v="17"/>
    <s v="20"/>
    <x v="8"/>
    <s v="B"/>
    <s v="033"/>
    <s v="033221"/>
    <s v="91"/>
    <s v="1"/>
    <s v="2"/>
    <s v="29"/>
    <s v="293"/>
    <s v="293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s v="07 EFICIENCIA GUBERNAMENTAL PARA LA POBLACIÓN"/>
    <x v="10"/>
    <s v="033221 ATENCION CIUDADANA"/>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2800"/>
    <s v="1 NO ETIQUETADO"/>
    <s v="11 RECURSOS FISCALES"/>
    <s v="1101 RECURSOS MUNICIPALES"/>
    <s v="19 Ejercicio 2019"/>
    <s v="13 TODO EL TERRITORIO"/>
  </r>
  <r>
    <s v="100322626814110526S138138836911144444144101111110119133"/>
    <s v="1003"/>
    <s v="2"/>
    <s v="26"/>
    <s v="268"/>
    <s v="1"/>
    <s v="4"/>
    <s v="11"/>
    <s v="05"/>
    <x v="31"/>
    <s v="S"/>
    <s v="138"/>
    <s v="138836"/>
    <s v="91"/>
    <s v="1"/>
    <s v="4"/>
    <s v="44"/>
    <s v="441"/>
    <s v="44101"/>
    <s v="1"/>
    <s v="11"/>
    <s v="1101"/>
    <s v="19"/>
    <s v="13"/>
    <s v="3"/>
    <s v="10 COORDINACION GENERAL DE DESARROLLO ECONOMICO Y COMBATE A LA DESIGUALDAD"/>
    <s v="1003 DIRECCION DE PROGRAMAS SOCIALES MUNICIPALES"/>
    <s v="268 OTROS GRUPOS VULNERABLES"/>
    <s v="2 DESARROLLO SOCIAL"/>
    <s v="26 PROTECCION SOCIAL"/>
    <s v="1 INTEGRACIÓN SOCIAL Y CULTURAL"/>
    <s v="4 ZAPOPAN EQUITATIVO"/>
    <s v="11 ATENDER POBLACIONES MARGINADAS PARA ABATIR LAS CARENCIAS SOCIALES"/>
    <s v="05 B. ATENCIÓN A POBLACIONES EN MARGINACIÓN"/>
    <s v="S SUJETOS A REGLAS DE OPERACIÓN"/>
    <s v="91 CIUDADANOS"/>
    <s v="1 GASTO CORRIENTE"/>
    <s v="26 ZAPOPAN PRESENTE"/>
    <x v="78"/>
    <s v="138836 APOYO A ALUMNOS CON ARTICULOS ESCOLARES ENTREGADOS"/>
    <s v="4000 TRANSFERENCIAS, ASIGNACIONES, SUBSIDIOS Y OTRAS AYUDAS"/>
    <s v="4400 AYUDAS SOCIALES"/>
    <s v="441 AYUDAS SOCIALES A PERSONAS"/>
    <s v="44101 AYUDAS SOCIALES A PERSONAS"/>
    <n v="160000000"/>
    <s v="1 NO ETIQUETADO"/>
    <s v="11 RECURSOS FISCALES"/>
    <s v="1101 RECURSOS MUNICIPALES"/>
    <s v="19 Ejercicio 2019"/>
    <s v="13 TODO EL TERRITORIO"/>
  </r>
  <r>
    <s v="131422727116171835P076076778911122121121101111110119133"/>
    <s v="1314"/>
    <s v="2"/>
    <s v="27"/>
    <s v="271"/>
    <s v="1"/>
    <s v="6"/>
    <s v="17"/>
    <s v="18"/>
    <x v="32"/>
    <s v="P"/>
    <s v="076"/>
    <s v="076778"/>
    <s v="91"/>
    <s v="1"/>
    <s v="2"/>
    <s v="21"/>
    <s v="211"/>
    <s v="21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79"/>
    <s v="076778 FOROS DE INNOVACION SOCIAL"/>
    <s v="2000 MATERIALES Y SUMINISTROS"/>
    <s v="2100 MATERIALES DE ADMINISTRACION, EMISION DE DOCUMENTOS Y ARTICULOS OFICIALES"/>
    <s v="211 MATERIALES, UTILES Y EQUIPOS MENORES DE OFICINA"/>
    <s v="21101 MATERIALES, UTILES Y EQUIPOS MENORES DE OFICINA"/>
    <n v="95000"/>
    <s v="1 NO ETIQUETADO"/>
    <s v="11 RECURSOS FISCALES"/>
    <s v="1101 RECURSOS MUNICIPALES"/>
    <s v="19 Ejercicio 2019"/>
    <s v="13 TODO EL TERRITORIO"/>
  </r>
  <r>
    <s v="060611515246172012M071071293911122929329301111110119133"/>
    <s v="0606"/>
    <s v="1"/>
    <s v="15"/>
    <s v="152"/>
    <s v="4"/>
    <s v="6"/>
    <s v="17"/>
    <s v="20"/>
    <x v="11"/>
    <s v="M"/>
    <s v="071"/>
    <s v="071293"/>
    <s v="91"/>
    <s v="1"/>
    <s v="2"/>
    <s v="29"/>
    <s v="293"/>
    <s v="293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43"/>
    <s v="071293 DEVOLUCION DE CHEQUES"/>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109"/>
    <s v="1 NO ETIQUETADO"/>
    <s v="11 RECURSOS FISCALES"/>
    <s v="1101 RECURSOS MUNICIPALES"/>
    <s v="19 Ejercicio 2019"/>
    <s v="13 TODO EL TERRITORIO"/>
  </r>
  <r>
    <s v="080322222112130614E125125798911122929329301111110119133"/>
    <s v="0803"/>
    <s v="2"/>
    <s v="22"/>
    <s v="221"/>
    <s v="1"/>
    <s v="2"/>
    <s v="13"/>
    <s v="06"/>
    <x v="1"/>
    <s v="E"/>
    <s v="125"/>
    <s v="125798"/>
    <s v="91"/>
    <s v="1"/>
    <s v="2"/>
    <s v="29"/>
    <s v="293"/>
    <s v="293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798 OBRA IMAGEN URBANA"/>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50000"/>
    <s v="1 NO ETIQUETADO"/>
    <s v="11 RECURSOS FISCALES"/>
    <s v="1101 RECURSOS MUNICIPALES"/>
    <s v="19 Ejercicio 2019"/>
    <s v="13 TODO EL TERRITORIO"/>
  </r>
  <r>
    <s v="090111313446172020O022022458121122929329301111110119133"/>
    <s v="0901"/>
    <s v="1"/>
    <s v="13"/>
    <s v="134"/>
    <s v="4"/>
    <s v="6"/>
    <s v="17"/>
    <s v="20"/>
    <x v="0"/>
    <s v="O"/>
    <s v="022"/>
    <s v="022458"/>
    <s v="12"/>
    <s v="1"/>
    <s v="2"/>
    <s v="29"/>
    <s v="293"/>
    <s v="293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58 MANTENIMIENTO PREVENTIVO Y CORRECTIVO DE VEHICULOS"/>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15000"/>
    <s v="1 NO ETIQUETADO"/>
    <s v="11 RECURSOS FISCALES"/>
    <s v="1101 RECURSOS MUNICIPALES"/>
    <s v="19 Ejercicio 2019"/>
    <s v="13 TODO EL TERRITORIO"/>
  </r>
  <r>
    <s v="121222222122081331E086086711911122929329301111110119133"/>
    <s v="1212"/>
    <s v="2"/>
    <s v="22"/>
    <s v="221"/>
    <s v="2"/>
    <s v="2"/>
    <s v="08"/>
    <s v="13"/>
    <x v="22"/>
    <s v="E"/>
    <s v="086"/>
    <s v="086711"/>
    <s v="91"/>
    <s v="1"/>
    <s v="2"/>
    <s v="29"/>
    <s v="293"/>
    <s v="293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75"/>
    <s v="086711 GESTION DE OBRA PUBLICA MUNICIPAL"/>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12700"/>
    <s v="1 NO ETIQUETADO"/>
    <s v="11 RECURSOS FISCALES"/>
    <s v="1101 RECURSOS MUNICIPALES"/>
    <s v="19 Ejercicio 2019"/>
    <s v="13 TODO EL TERRITORIO"/>
  </r>
  <r>
    <s v="131422727116171835P080080780911122121121101111110119133"/>
    <s v="1314"/>
    <s v="2"/>
    <s v="27"/>
    <s v="271"/>
    <s v="1"/>
    <s v="6"/>
    <s v="17"/>
    <s v="18"/>
    <x v="32"/>
    <s v="P"/>
    <s v="080"/>
    <s v="080780"/>
    <s v="91"/>
    <s v="1"/>
    <s v="2"/>
    <s v="21"/>
    <s v="211"/>
    <s v="21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80 PLANEACION Y ASESORIA, PARA LAS PETICIONES DE OBRA."/>
    <s v="2000 MATERIALES Y SUMINISTROS"/>
    <s v="2100 MATERIALES DE ADMINISTRACION, EMISION DE DOCUMENTOS Y ARTICULOS OFICIALES"/>
    <s v="211 MATERIALES, UTILES Y EQUIPOS MENORES DE OFICINA"/>
    <s v="21101 MATERIALES, UTILES Y EQUIPOS MENORES DE OFICINA"/>
    <n v="22862"/>
    <s v="1 NO ETIQUETADO"/>
    <s v="11 RECURSOS FISCALES"/>
    <s v="1101 RECURSOS MUNICIPALES"/>
    <s v="19 Ejercicio 2019"/>
    <s v="13 TODO EL TERRITORIO"/>
  </r>
  <r>
    <s v="010111313146172001P052052016911122929429401111110119133"/>
    <s v="0101"/>
    <s v="1"/>
    <s v="13"/>
    <s v="131"/>
    <s v="4"/>
    <s v="6"/>
    <s v="17"/>
    <s v="20"/>
    <x v="3"/>
    <s v="P"/>
    <s v="052"/>
    <s v="052016"/>
    <s v="91"/>
    <s v="1"/>
    <s v="2"/>
    <s v="29"/>
    <s v="294"/>
    <s v="294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s v="1 GASTO CORRIENTE"/>
    <s v="01 GESTIÓN GUBERNAMENTAL"/>
    <x v="5"/>
    <s v="052016 ANALISIS DE TEMAS COYUNTURALES"/>
    <s v="2000 MATERIALES Y SUMINISTROS"/>
    <s v="2900 HERRAMIENTAS, REFACCIONES Y ACCESORIOS MENORES"/>
    <s v="294 REFACCIONES Y ACCESORIOS MENORES DE EQUIPO DE COMPUTO Y TECNOLOGIAS DE LA INFORMACION"/>
    <s v="29401 REFACCIONES Y ACCESORIOS MENORES DE EQUIPO DE COMPUTO Y TECNOLOGIAS DE LA INFORMACION"/>
    <n v="2250"/>
    <s v="1 NO ETIQUETADO"/>
    <s v="11 RECURSOS FISCALES"/>
    <s v="1101 RECURSOS MUNICIPALES"/>
    <s v="19 Ejercicio 2019"/>
    <s v="13 TODO EL TERRITORIO"/>
  </r>
  <r>
    <s v="030311717145160304E127127976911122929429401111110119133"/>
    <s v="0303"/>
    <s v="1"/>
    <s v="17"/>
    <s v="171"/>
    <s v="4"/>
    <s v="5"/>
    <s v="16"/>
    <s v="03"/>
    <x v="6"/>
    <s v="E"/>
    <s v="127"/>
    <s v="127976"/>
    <s v="91"/>
    <s v="1"/>
    <s v="2"/>
    <s v="29"/>
    <s v="294"/>
    <s v="294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900 HERRAMIENTAS, REFACCIONES Y ACCESORIOS MENORES"/>
    <s v="294 REFACCIONES Y ACCESORIOS MENORES DE EQUIPO DE COMPUTO Y TECNOLOGIAS DE LA INFORMACION"/>
    <s v="29401 REFACCIONES Y ACCESORIOS MENORES DE EQUIPO DE COMPUTO Y TECNOLOGIAS DE LA INFORMACION"/>
    <n v="25000"/>
    <s v="1 NO ETIQUETADO"/>
    <s v="11 RECURSOS FISCALES"/>
    <s v="1101 RECURSOS MUNICIPALES"/>
    <s v="19 Ejercicio 2019"/>
    <s v="13 TODO EL TERRITORIO"/>
  </r>
  <r>
    <s v="130122727116171835P136136764911122121121101111110119133"/>
    <s v="1301"/>
    <s v="2"/>
    <s v="27"/>
    <s v="271"/>
    <s v="1"/>
    <s v="6"/>
    <s v="17"/>
    <s v="18"/>
    <x v="32"/>
    <s v="P"/>
    <s v="136"/>
    <s v="136764"/>
    <s v="91"/>
    <s v="1"/>
    <s v="2"/>
    <s v="21"/>
    <s v="211"/>
    <s v="21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1"/>
    <s v="136764 JORNADAS DE FORMACION EN GOBERNANZA PARA NIÑOS Y JOVENES"/>
    <s v="2000 MATERIALES Y SUMINISTROS"/>
    <s v="2100 MATERIALES DE ADMINISTRACION, EMISION DE DOCUMENTOS Y ARTICULOS OFICIALES"/>
    <s v="211 MATERIALES, UTILES Y EQUIPOS MENORES DE OFICINA"/>
    <s v="21101 MATERIALES, UTILES Y EQUIPOS MENORES DE OFICINA"/>
    <n v="301821.51"/>
    <s v="1 NO ETIQUETADO"/>
    <s v="11 RECURSOS FISCALES"/>
    <s v="1101 RECURSOS MUNICIPALES"/>
    <s v="19 Ejercicio 2019"/>
    <s v="13 TODO EL TERRITORIO"/>
  </r>
  <r>
    <s v="130122727116171835P076076778911122121421401111110119133"/>
    <s v="1301"/>
    <s v="2"/>
    <s v="27"/>
    <s v="271"/>
    <s v="1"/>
    <s v="6"/>
    <s v="17"/>
    <s v="18"/>
    <x v="32"/>
    <s v="P"/>
    <s v="076"/>
    <s v="076778"/>
    <s v="91"/>
    <s v="1"/>
    <s v="2"/>
    <s v="21"/>
    <s v="214"/>
    <s v="214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79"/>
    <s v="076778 FOROS DE INNOVACION SOCIAL"/>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35592.300000000003"/>
    <s v="1 NO ETIQUETADO"/>
    <s v="11 RECURSOS FISCALES"/>
    <s v="1101 RECURSOS MUNICIPALES"/>
    <s v="19 Ejercicio 2019"/>
    <s v="13 TODO EL TERRITORIO"/>
  </r>
  <r>
    <s v="081122222112130614E125125402911122929429401111110119133"/>
    <s v="0811"/>
    <s v="2"/>
    <s v="22"/>
    <s v="221"/>
    <s v="1"/>
    <s v="2"/>
    <s v="13"/>
    <s v="06"/>
    <x v="1"/>
    <s v="E"/>
    <s v="125"/>
    <s v="125402"/>
    <s v="91"/>
    <s v="1"/>
    <s v="2"/>
    <s v="29"/>
    <s v="294"/>
    <s v="294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02 SACRIFICIO DE PORCINOS ZAPOPAN"/>
    <s v="2000 MATERIALES Y SUMINISTROS"/>
    <s v="2900 HERRAMIENTAS, REFACCIONES Y ACCESORIOS MENORES"/>
    <s v="294 REFACCIONES Y ACCESORIOS MENORES DE EQUIPO DE COMPUTO Y TECNOLOGIAS DE LA INFORMACION"/>
    <s v="29401 REFACCIONES Y ACCESORIOS MENORES DE EQUIPO DE COMPUTO Y TECNOLOGIAS DE LA INFORMACION"/>
    <n v="100000"/>
    <s v="1 NO ETIQUETADO"/>
    <s v="11 RECURSOS FISCALES"/>
    <s v="1101 RECURSOS MUNICIPALES"/>
    <s v="19 Ejercicio 2019"/>
    <s v="13 TODO EL TERRITORIO"/>
  </r>
  <r>
    <s v="080322222112130614E009009358911122929429401111110119133"/>
    <s v="0803"/>
    <s v="2"/>
    <s v="22"/>
    <s v="221"/>
    <s v="1"/>
    <s v="2"/>
    <s v="13"/>
    <s v="06"/>
    <x v="1"/>
    <s v="E"/>
    <s v="009"/>
    <s v="009358"/>
    <s v="91"/>
    <s v="1"/>
    <s v="2"/>
    <s v="29"/>
    <s v="294"/>
    <s v="294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358 DISTRIBUCION DE AGUA POTABLE EN CAMION TIPO CISTERNA."/>
    <s v="2000 MATERIALES Y SUMINISTROS"/>
    <s v="2900 HERRAMIENTAS, REFACCIONES Y ACCESORIOS MENORES"/>
    <s v="294 REFACCIONES Y ACCESORIOS MENORES DE EQUIPO DE COMPUTO Y TECNOLOGIAS DE LA INFORMACION"/>
    <s v="29401 REFACCIONES Y ACCESORIOS MENORES DE EQUIPO DE COMPUTO Y TECNOLOGIAS DE LA INFORMACION"/>
    <n v="57000"/>
    <s v="1 NO ETIQUETADO"/>
    <s v="11 RECURSOS FISCALES"/>
    <s v="1101 RECURSOS MUNICIPALES"/>
    <s v="19 Ejercicio 2019"/>
    <s v="13 TODO EL TERRITORIO"/>
  </r>
  <r>
    <s v="090211313446172019O133133438121122929429401111110119133"/>
    <s v="0902"/>
    <s v="1"/>
    <s v="13"/>
    <s v="134"/>
    <s v="4"/>
    <s v="6"/>
    <s v="17"/>
    <s v="20"/>
    <x v="27"/>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8 ATENCION A SOLICITUDES DE COMPRA, PRESTAMO, RENTA Y ACTUALIZACION DE EQUIPO DE COMPUTO GENERAL Y TELEFONIC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37500"/>
    <s v="1 NO ETIQUETADO"/>
    <s v="11 RECURSOS FISCALES"/>
    <s v="1101 RECURSOS MUNICIPALES"/>
    <s v="19 Ejercicio 2019"/>
    <s v="13 TODO EL TERRITORIO"/>
  </r>
  <r>
    <s v="090211313446172019O133133438121122929429401111110119133"/>
    <s v="0902"/>
    <s v="1"/>
    <s v="13"/>
    <s v="134"/>
    <s v="4"/>
    <s v="6"/>
    <s v="17"/>
    <s v="20"/>
    <x v="27"/>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8 ATENCION A SOLICITUDES DE COMPRA, PRESTAMO, RENTA Y ACTUALIZACION DE EQUIPO DE COMPUTO GENERAL Y TELEFONIC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36000"/>
    <s v="1 NO ETIQUETADO"/>
    <s v="11 RECURSOS FISCALES"/>
    <s v="1101 RECURSOS MUNICIPALES"/>
    <s v="19 Ejercicio 2019"/>
    <s v="13 TODO EL TERRITORIO"/>
  </r>
  <r>
    <s v="090211313446172019O133133438121122929429401111110119133"/>
    <s v="0902"/>
    <s v="1"/>
    <s v="13"/>
    <s v="134"/>
    <s v="4"/>
    <s v="6"/>
    <s v="17"/>
    <s v="20"/>
    <x v="27"/>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8 ATENCION A SOLICITUDES DE COMPRA, PRESTAMO, RENTA Y ACTUALIZACION DE EQUIPO DE COMPUTO GENERAL Y TELEFONIC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1060"/>
    <s v="1 NO ETIQUETADO"/>
    <s v="11 RECURSOS FISCALES"/>
    <s v="1101 RECURSOS MUNICIPALES"/>
    <s v="19 Ejercicio 2019"/>
    <s v="13 TODO EL TERRITORIO"/>
  </r>
  <r>
    <s v="090211313446172019O133133438121122929429401111110119133"/>
    <s v="0902"/>
    <s v="1"/>
    <s v="13"/>
    <s v="134"/>
    <s v="4"/>
    <s v="6"/>
    <s v="17"/>
    <s v="20"/>
    <x v="27"/>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8 ATENCION A SOLICITUDES DE COMPRA, PRESTAMO, RENTA Y ACTUALIZACION DE EQUIPO DE COMPUTO GENERAL Y TELEFONIC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24900"/>
    <s v="1 NO ETIQUETADO"/>
    <s v="11 RECURSOS FISCALES"/>
    <s v="1101 RECURSOS MUNICIPALES"/>
    <s v="19 Ejercicio 2019"/>
    <s v="13 TODO EL TERRITORIO"/>
  </r>
  <r>
    <s v="090211313446172019O133133438121122929429401111110119133"/>
    <s v="0902"/>
    <s v="1"/>
    <s v="13"/>
    <s v="134"/>
    <s v="4"/>
    <s v="6"/>
    <s v="17"/>
    <s v="20"/>
    <x v="27"/>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8 ATENCION A SOLICITUDES DE COMPRA, PRESTAMO, RENTA Y ACTUALIZACION DE EQUIPO DE COMPUTO GENERAL Y TELEFONIC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5220"/>
    <s v="1 NO ETIQUETADO"/>
    <s v="11 RECURSOS FISCALES"/>
    <s v="1101 RECURSOS MUNICIPALES"/>
    <s v="19 Ejercicio 2019"/>
    <s v="13 TODO EL TERRITORIO"/>
  </r>
  <r>
    <s v="090211313446172019O133133438121122929429401111110119133"/>
    <s v="0902"/>
    <s v="1"/>
    <s v="13"/>
    <s v="134"/>
    <s v="4"/>
    <s v="6"/>
    <s v="17"/>
    <s v="20"/>
    <x v="27"/>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8 ATENCION A SOLICITUDES DE COMPRA, PRESTAMO, RENTA Y ACTUALIZACION DE EQUIPO DE COMPUTO GENERAL Y TELEFONIC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2960"/>
    <s v="1 NO ETIQUETADO"/>
    <s v="11 RECURSOS FISCALES"/>
    <s v="1101 RECURSOS MUNICIPALES"/>
    <s v="19 Ejercicio 2019"/>
    <s v="13 TODO EL TERRITORIO"/>
  </r>
  <r>
    <s v="090211313446172019O133133438121122929429401111110119133"/>
    <s v="0902"/>
    <s v="1"/>
    <s v="13"/>
    <s v="134"/>
    <s v="4"/>
    <s v="6"/>
    <s v="17"/>
    <s v="20"/>
    <x v="27"/>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8 ATENCION A SOLICITUDES DE COMPRA, PRESTAMO, RENTA Y ACTUALIZACION DE EQUIPO DE COMPUTO GENERAL Y TELEFONIC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700"/>
    <s v="1 NO ETIQUETADO"/>
    <s v="11 RECURSOS FISCALES"/>
    <s v="1101 RECURSOS MUNICIPALES"/>
    <s v="19 Ejercicio 2019"/>
    <s v="13 TODO EL TERRITORIO"/>
  </r>
  <r>
    <s v="090211313446172019O133133438121122929429401111110119133"/>
    <s v="0902"/>
    <s v="1"/>
    <s v="13"/>
    <s v="134"/>
    <s v="4"/>
    <s v="6"/>
    <s v="17"/>
    <s v="20"/>
    <x v="27"/>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8 ATENCION A SOLICITUDES DE COMPRA, PRESTAMO, RENTA Y ACTUALIZACION DE EQUIPO DE COMPUTO GENERAL Y TELEFONIC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129500"/>
    <s v="1 NO ETIQUETADO"/>
    <s v="11 RECURSOS FISCALES"/>
    <s v="1101 RECURSOS MUNICIPALES"/>
    <s v="19 Ejercicio 2019"/>
    <s v="13 TODO EL TERRITORIO"/>
  </r>
  <r>
    <s v="090211313446172019O133133438121122929429401111110119133"/>
    <s v="0902"/>
    <s v="1"/>
    <s v="13"/>
    <s v="134"/>
    <s v="4"/>
    <s v="6"/>
    <s v="17"/>
    <s v="20"/>
    <x v="27"/>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8 ATENCION A SOLICITUDES DE COMPRA, PRESTAMO, RENTA Y ACTUALIZACION DE EQUIPO DE COMPUTO GENERAL Y TELEFONIC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541500"/>
    <s v="1 NO ETIQUETADO"/>
    <s v="11 RECURSOS FISCALES"/>
    <s v="1101 RECURSOS MUNICIPALES"/>
    <s v="19 Ejercicio 2019"/>
    <s v="13 TODO EL TERRITORIO"/>
  </r>
  <r>
    <s v="090211313446172019O051051427121122929429401111110119133"/>
    <s v="0902"/>
    <s v="1"/>
    <s v="13"/>
    <s v="134"/>
    <s v="4"/>
    <s v="6"/>
    <s v="17"/>
    <s v="20"/>
    <x v="27"/>
    <s v="O"/>
    <s v="051"/>
    <s v="051427"/>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3"/>
    <s v="051427 ADMINISTRACION DE LA RED DE VOZ Y RENOVACION DE EQUIP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2800"/>
    <s v="1 NO ETIQUETADO"/>
    <s v="11 RECURSOS FISCALES"/>
    <s v="1101 RECURSOS MUNICIPALES"/>
    <s v="19 Ejercicio 2019"/>
    <s v="13 TODO EL TERRITORIO"/>
  </r>
  <r>
    <s v="090211313446172019O133133429121122929429401111110119133"/>
    <s v="0902"/>
    <s v="1"/>
    <s v="13"/>
    <s v="134"/>
    <s v="4"/>
    <s v="6"/>
    <s v="17"/>
    <s v="20"/>
    <x v="27"/>
    <s v="O"/>
    <s v="133"/>
    <s v="133429"/>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29 ACTUALIZACION DE MANUALES DE PROCEDIMIENTOS"/>
    <s v="2000 MATERIALES Y SUMINISTROS"/>
    <s v="2900 HERRAMIENTAS, REFACCIONES Y ACCESORIOS MENORES"/>
    <s v="294 REFACCIONES Y ACCESORIOS MENORES DE EQUIPO DE COMPUTO Y TECNOLOGIAS DE LA INFORMACION"/>
    <s v="29401 REFACCIONES Y ACCESORIOS MENORES DE EQUIPO DE COMPUTO Y TECNOLOGIAS DE LA INFORMACION"/>
    <n v="50000"/>
    <s v="1 NO ETIQUETADO"/>
    <s v="11 RECURSOS FISCALES"/>
    <s v="1101 RECURSOS MUNICIPALES"/>
    <s v="19 Ejercicio 2019"/>
    <s v="13 TODO EL TERRITORIO"/>
  </r>
  <r>
    <s v="090211313446172019O133133433121122929429401111110119133"/>
    <s v="0902"/>
    <s v="1"/>
    <s v="13"/>
    <s v="134"/>
    <s v="4"/>
    <s v="6"/>
    <s v="17"/>
    <s v="20"/>
    <x v="27"/>
    <s v="O"/>
    <s v="133"/>
    <s v="133433"/>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3 ATENCION A SOLICITUDES DE REPARACION, MANTENIMIENTO E INSTALACION DE EQUIPO DE COMPUTO EN GENERAL Y TELEFONIC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600000"/>
    <s v="1 NO ETIQUETADO"/>
    <s v="11 RECURSOS FISCALES"/>
    <s v="1101 RECURSOS MUNICIPALES"/>
    <s v="19 Ejercicio 2019"/>
    <s v="13 TODO EL TERRITORIO"/>
  </r>
  <r>
    <s v="090211313446172019O133133438121122929429401111110119133"/>
    <s v="0902"/>
    <s v="1"/>
    <s v="13"/>
    <s v="134"/>
    <s v="4"/>
    <s v="6"/>
    <s v="17"/>
    <s v="20"/>
    <x v="27"/>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8 ATENCION A SOLICITUDES DE COMPRA, PRESTAMO, RENTA Y ACTUALIZACION DE EQUIPO DE COMPUTO GENERAL Y TELEFONIC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100000"/>
    <s v="1 NO ETIQUETADO"/>
    <s v="11 RECURSOS FISCALES"/>
    <s v="1101 RECURSOS MUNICIPALES"/>
    <s v="19 Ejercicio 2019"/>
    <s v="13 TODO EL TERRITORIO"/>
  </r>
  <r>
    <s v="110322222122071329E129129673911122929429401111110119133"/>
    <s v="1103"/>
    <s v="2"/>
    <s v="22"/>
    <s v="221"/>
    <s v="2"/>
    <s v="2"/>
    <s v="07"/>
    <s v="13"/>
    <x v="20"/>
    <s v="E"/>
    <s v="129"/>
    <s v="129673"/>
    <s v="91"/>
    <s v="1"/>
    <s v="2"/>
    <s v="29"/>
    <s v="294"/>
    <s v="294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67"/>
    <s v="129673 REGULACION DEL SERVICIO DE ESTACIONAMIENTO CON ACOMODADORES DE VEHICULOS"/>
    <s v="2000 MATERIALES Y SUMINISTROS"/>
    <s v="2900 HERRAMIENTAS, REFACCIONES Y ACCESORIOS MENORES"/>
    <s v="294 REFACCIONES Y ACCESORIOS MENORES DE EQUIPO DE COMPUTO Y TECNOLOGIAS DE LA INFORMACION"/>
    <s v="29401 REFACCIONES Y ACCESORIOS MENORES DE EQUIPO DE COMPUTO Y TECNOLOGIAS DE LA INFORMACION"/>
    <n v="2000"/>
    <s v="1 NO ETIQUETADO"/>
    <s v="11 RECURSOS FISCALES"/>
    <s v="1101 RECURSOS MUNICIPALES"/>
    <s v="19 Ejercicio 2019"/>
    <s v="13 TODO EL TERRITORIO"/>
  </r>
  <r>
    <s v="121222222122081331E135135698911122929429401111110119133"/>
    <s v="1212"/>
    <s v="2"/>
    <s v="22"/>
    <s v="221"/>
    <s v="2"/>
    <s v="2"/>
    <s v="08"/>
    <s v="13"/>
    <x v="22"/>
    <s v="E"/>
    <s v="135"/>
    <s v="135698"/>
    <s v="91"/>
    <s v="1"/>
    <s v="2"/>
    <s v="29"/>
    <s v="294"/>
    <s v="294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84"/>
    <s v="135698 SUSPENSION Y REINICIO DE OBRA DE EDIFICACION"/>
    <s v="2000 MATERIALES Y SUMINISTROS"/>
    <s v="2900 HERRAMIENTAS, REFACCIONES Y ACCESORIOS MENORES"/>
    <s v="294 REFACCIONES Y ACCESORIOS MENORES DE EQUIPO DE COMPUTO Y TECNOLOGIAS DE LA INFORMACION"/>
    <s v="29401 REFACCIONES Y ACCESORIOS MENORES DE EQUIPO DE COMPUTO Y TECNOLOGIAS DE LA INFORMACION"/>
    <n v="28000"/>
    <s v="1 NO ETIQUETADO"/>
    <s v="11 RECURSOS FISCALES"/>
    <s v="1101 RECURSOS MUNICIPALES"/>
    <s v="19 Ejercicio 2019"/>
    <s v="13 TODO EL TERRITORIO"/>
  </r>
  <r>
    <s v="131422727116171835P076076779911122121521501111110119133"/>
    <s v="1314"/>
    <s v="2"/>
    <s v="27"/>
    <s v="271"/>
    <s v="1"/>
    <s v="6"/>
    <s v="17"/>
    <s v="18"/>
    <x v="32"/>
    <s v="P"/>
    <s v="076"/>
    <s v="076779"/>
    <s v="91"/>
    <s v="1"/>
    <s v="2"/>
    <s v="21"/>
    <s v="215"/>
    <s v="215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79"/>
    <s v="076779 INSTRUMENTOS DE INNOVACION SOCIAL PARA LA CIUDADANIA EN ZAPOPAN"/>
    <s v="2000 MATERIALES Y SUMINISTROS"/>
    <s v="2100 MATERIALES DE ADMINISTRACION, EMISION DE DOCUMENTOS Y ARTICULOS OFICIALES"/>
    <s v="215 MATERIAL IMPRESO E INFORMACION DIGITAL"/>
    <s v="21501 MATERIAL IMPRESO E INFORMACION DIGITAL"/>
    <n v="30000"/>
    <s v="1 NO ETIQUETADO"/>
    <s v="11 RECURSOS FISCALES"/>
    <s v="1101 RECURSOS MUNICIPALES"/>
    <s v="19 Ejercicio 2019"/>
    <s v="13 TODO EL TERRITORIO"/>
  </r>
  <r>
    <s v="010111313146172001P121121018911122929629601111110119133"/>
    <s v="0101"/>
    <s v="1"/>
    <s v="13"/>
    <s v="131"/>
    <s v="4"/>
    <s v="6"/>
    <s v="17"/>
    <s v="20"/>
    <x v="3"/>
    <s v="P"/>
    <s v="121"/>
    <s v="121018"/>
    <s v="91"/>
    <s v="1"/>
    <s v="2"/>
    <s v="29"/>
    <s v="296"/>
    <s v="296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s v="1 GASTO CORRIENTE"/>
    <s v="01 GESTIÓN GUBERNAMENTAL"/>
    <x v="59"/>
    <s v="121018 COBERTURA DE ACTIVIDADES DEL AYUNTAMIENTO"/>
    <s v="2000 MATERIALES Y SUMINISTROS"/>
    <s v="2900 HERRAMIENTAS, REFACCIONES Y ACCESORIOS MENORES"/>
    <s v="296 REFACCIONES Y ACCESORIOS MENORES DE EQUIPO DE TRANSPORTE"/>
    <s v="29601 REFACCIONES Y ACCESORIOS MENORES DE EQUIPO DE TRANSPORTE"/>
    <n v="9000"/>
    <s v="1 NO ETIQUETADO"/>
    <s v="11 RECURSOS FISCALES"/>
    <s v="1101 RECURSOS MUNICIPALES"/>
    <s v="19 Ejercicio 2019"/>
    <s v="13 TODO EL TERRITORIO"/>
  </r>
  <r>
    <s v="050511818146172007B033033221911122929629601111110119133"/>
    <s v="0505"/>
    <s v="1"/>
    <s v="18"/>
    <s v="181"/>
    <s v="4"/>
    <s v="6"/>
    <s v="17"/>
    <s v="20"/>
    <x v="8"/>
    <s v="B"/>
    <s v="033"/>
    <s v="033221"/>
    <s v="91"/>
    <s v="1"/>
    <s v="2"/>
    <s v="29"/>
    <s v="296"/>
    <s v="296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s v="07 EFICIENCIA GUBERNAMENTAL PARA LA POBLACIÓN"/>
    <x v="10"/>
    <s v="033221 ATENCION CIUDADANA"/>
    <s v="2000 MATERIALES Y SUMINISTROS"/>
    <s v="2900 HERRAMIENTAS, REFACCIONES Y ACCESORIOS MENORES"/>
    <s v="296 REFACCIONES Y ACCESORIOS MENORES DE EQUIPO DE TRANSPORTE"/>
    <s v="29601 REFACCIONES Y ACCESORIOS MENORES DE EQUIPO DE TRANSPORTE"/>
    <n v="32000"/>
    <s v="1 NO ETIQUETADO"/>
    <s v="11 RECURSOS FISCALES"/>
    <s v="1101 RECURSOS MUNICIPALES"/>
    <s v="19 Ejercicio 2019"/>
    <s v="13 TODO EL TERRITORIO"/>
  </r>
  <r>
    <s v="131422727116171835P080080781911122121521501111110119133"/>
    <s v="1314"/>
    <s v="2"/>
    <s v="27"/>
    <s v="271"/>
    <s v="1"/>
    <s v="6"/>
    <s v="17"/>
    <s v="18"/>
    <x v="32"/>
    <s v="P"/>
    <s v="080"/>
    <s v="080781"/>
    <s v="91"/>
    <s v="1"/>
    <s v="2"/>
    <s v="21"/>
    <s v="215"/>
    <s v="215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81 PLANEACION, SOCIALIZACION, VISITA A CONSEJOS DE COLONIA."/>
    <s v="2000 MATERIALES Y SUMINISTROS"/>
    <s v="2100 MATERIALES DE ADMINISTRACION, EMISION DE DOCUMENTOS Y ARTICULOS OFICIALES"/>
    <s v="215 MATERIAL IMPRESO E INFORMACION DIGITAL"/>
    <s v="21501 MATERIAL IMPRESO E INFORMACION DIGITAL"/>
    <n v="44653.04"/>
    <s v="1 NO ETIQUETADO"/>
    <s v="11 RECURSOS FISCALES"/>
    <s v="1101 RECURSOS MUNICIPALES"/>
    <s v="19 Ejercicio 2019"/>
    <s v="13 TODO EL TERRITORIO"/>
  </r>
  <r>
    <s v="130122727116171835P076076779911122121521501111110119133"/>
    <s v="1301"/>
    <s v="2"/>
    <s v="27"/>
    <s v="271"/>
    <s v="1"/>
    <s v="6"/>
    <s v="17"/>
    <s v="18"/>
    <x v="32"/>
    <s v="P"/>
    <s v="076"/>
    <s v="076779"/>
    <s v="91"/>
    <s v="1"/>
    <s v="2"/>
    <s v="21"/>
    <s v="215"/>
    <s v="215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79"/>
    <s v="076779 INSTRUMENTOS DE INNOVACION SOCIAL PARA LA CIUDADANIA EN ZAPOPAN"/>
    <s v="2000 MATERIALES Y SUMINISTROS"/>
    <s v="2100 MATERIALES DE ADMINISTRACION, EMISION DE DOCUMENTOS Y ARTICULOS OFICIALES"/>
    <s v="215 MATERIAL IMPRESO E INFORMACION DIGITAL"/>
    <s v="21501 MATERIAL IMPRESO E INFORMACION DIGITAL"/>
    <n v="190000"/>
    <s v="1 NO ETIQUETADO"/>
    <s v="11 RECURSOS FISCALES"/>
    <s v="1101 RECURSOS MUNICIPALES"/>
    <s v="19 Ejercicio 2019"/>
    <s v="13 TODO EL TERRITORIO"/>
  </r>
  <r>
    <s v="080122222112130614E060060338911122929629601111110119133"/>
    <s v="0801"/>
    <s v="2"/>
    <s v="22"/>
    <s v="221"/>
    <s v="1"/>
    <s v="2"/>
    <s v="13"/>
    <s v="06"/>
    <x v="1"/>
    <s v="E"/>
    <s v="060"/>
    <s v="060338"/>
    <s v="91"/>
    <s v="1"/>
    <s v="2"/>
    <s v="29"/>
    <s v="296"/>
    <s v="296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55"/>
    <s v="060338 VISTO BUENO DEL PROYECTO DE ARBOLADO"/>
    <s v="2000 MATERIALES Y SUMINISTROS"/>
    <s v="2900 HERRAMIENTAS, REFACCIONES Y ACCESORIOS MENORES"/>
    <s v="296 REFACCIONES Y ACCESORIOS MENORES DE EQUIPO DE TRANSPORTE"/>
    <s v="29601 REFACCIONES Y ACCESORIOS MENORES DE EQUIPO DE TRANSPORTE"/>
    <n v="100000"/>
    <s v="1 NO ETIQUETADO"/>
    <s v="11 RECURSOS FISCALES"/>
    <s v="1101 RECURSOS MUNICIPALES"/>
    <s v="19 Ejercicio 2019"/>
    <s v="13 TODO EL TERRITORIO"/>
  </r>
  <r>
    <s v="081122222112130614E125125356911122929629601111110119133"/>
    <s v="0811"/>
    <s v="2"/>
    <s v="22"/>
    <s v="221"/>
    <s v="1"/>
    <s v="2"/>
    <s v="13"/>
    <s v="06"/>
    <x v="1"/>
    <s v="E"/>
    <s v="125"/>
    <s v="125356"/>
    <s v="91"/>
    <s v="1"/>
    <s v="2"/>
    <s v="29"/>
    <s v="296"/>
    <s v="296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56 MEJORA DE LUMINARIAS PUBLICAS"/>
    <s v="2000 MATERIALES Y SUMINISTROS"/>
    <s v="2900 HERRAMIENTAS, REFACCIONES Y ACCESORIOS MENORES"/>
    <s v="296 REFACCIONES Y ACCESORIOS MENORES DE EQUIPO DE TRANSPORTE"/>
    <s v="29601 REFACCIONES Y ACCESORIOS MENORES DE EQUIPO DE TRANSPORTE"/>
    <n v="500000"/>
    <s v="1 NO ETIQUETADO"/>
    <s v="11 RECURSOS FISCALES"/>
    <s v="1101 RECURSOS MUNICIPALES"/>
    <s v="19 Ejercicio 2019"/>
    <s v="13 TODO EL TERRITORIO"/>
  </r>
  <r>
    <s v="080922222112130614E088088350911122929629601111110119133"/>
    <s v="0809"/>
    <s v="2"/>
    <s v="22"/>
    <s v="221"/>
    <s v="1"/>
    <s v="2"/>
    <s v="13"/>
    <s v="06"/>
    <x v="1"/>
    <s v="E"/>
    <s v="088"/>
    <s v="088350"/>
    <s v="91"/>
    <s v="1"/>
    <s v="2"/>
    <s v="29"/>
    <s v="296"/>
    <s v="296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50 OPERATIVOS DE ORDENAMIENTO, FESTIVIDADES Y EVENTOS ESPECIALES (DIA DE MUERTOS, DIEZ DE MAYO, ROMERIA, EVENTOS ESPECIALES)"/>
    <s v="2000 MATERIALES Y SUMINISTROS"/>
    <s v="2900 HERRAMIENTAS, REFACCIONES Y ACCESORIOS MENORES"/>
    <s v="296 REFACCIONES Y ACCESORIOS MENORES DE EQUIPO DE TRANSPORTE"/>
    <s v="29601 REFACCIONES Y ACCESORIOS MENORES DE EQUIPO DE TRANSPORTE"/>
    <n v="50000"/>
    <s v="1 NO ETIQUETADO"/>
    <s v="11 RECURSOS FISCALES"/>
    <s v="1101 RECURSOS MUNICIPALES"/>
    <s v="19 Ejercicio 2019"/>
    <s v="13 TODO EL TERRITORIO"/>
  </r>
  <r>
    <s v="080322222112130614E009009359911122929629601111110119133"/>
    <s v="0803"/>
    <s v="2"/>
    <s v="22"/>
    <s v="221"/>
    <s v="1"/>
    <s v="2"/>
    <s v="13"/>
    <s v="06"/>
    <x v="1"/>
    <s v="E"/>
    <s v="009"/>
    <s v="009359"/>
    <s v="91"/>
    <s v="1"/>
    <s v="2"/>
    <s v="29"/>
    <s v="296"/>
    <s v="296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359 FACTIBILIDAD DE SERVICIOS DE AGUA POTABLE, ALCANTARILLADO, SANITARIO Y PLUVIAL."/>
    <s v="2000 MATERIALES Y SUMINISTROS"/>
    <s v="2900 HERRAMIENTAS, REFACCIONES Y ACCESORIOS MENORES"/>
    <s v="296 REFACCIONES Y ACCESORIOS MENORES DE EQUIPO DE TRANSPORTE"/>
    <s v="29601 REFACCIONES Y ACCESORIOS MENORES DE EQUIPO DE TRANSPORTE"/>
    <n v="300000"/>
    <s v="1 NO ETIQUETADO"/>
    <s v="11 RECURSOS FISCALES"/>
    <s v="1101 RECURSOS MUNICIPALES"/>
    <s v="19 Ejercicio 2019"/>
    <s v="13 TODO EL TERRITORIO"/>
  </r>
  <r>
    <s v="080422222112130614E125125356911122929629601111110119133"/>
    <s v="0804"/>
    <s v="2"/>
    <s v="22"/>
    <s v="221"/>
    <s v="1"/>
    <s v="2"/>
    <s v="13"/>
    <s v="06"/>
    <x v="1"/>
    <s v="E"/>
    <s v="125"/>
    <s v="125356"/>
    <s v="91"/>
    <s v="1"/>
    <s v="2"/>
    <s v="29"/>
    <s v="296"/>
    <s v="29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56 MEJORA DE LUMINARIAS PUBLICAS"/>
    <s v="2000 MATERIALES Y SUMINISTROS"/>
    <s v="2900 HERRAMIENTAS, REFACCIONES Y ACCESORIOS MENORES"/>
    <s v="296 REFACCIONES Y ACCESORIOS MENORES DE EQUIPO DE TRANSPORTE"/>
    <s v="29601 REFACCIONES Y ACCESORIOS MENORES DE EQUIPO DE TRANSPORTE"/>
    <n v="500000"/>
    <s v="1 NO ETIQUETADO"/>
    <s v="11 RECURSOS FISCALES"/>
    <s v="1101 RECURSOS MUNICIPALES"/>
    <s v="19 Ejercicio 2019"/>
    <s v="13 TODO EL TERRITORIO"/>
  </r>
  <r>
    <s v="080422222112130614E059059414911122929629601111110119133"/>
    <s v="0804"/>
    <s v="2"/>
    <s v="22"/>
    <s v="221"/>
    <s v="1"/>
    <s v="2"/>
    <s v="13"/>
    <s v="06"/>
    <x v="1"/>
    <s v="E"/>
    <s v="059"/>
    <s v="059414"/>
    <s v="91"/>
    <s v="1"/>
    <s v="2"/>
    <s v="29"/>
    <s v="296"/>
    <s v="29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414 REPARACION DE LUMINARIA"/>
    <s v="2000 MATERIALES Y SUMINISTROS"/>
    <s v="2900 HERRAMIENTAS, REFACCIONES Y ACCESORIOS MENORES"/>
    <s v="296 REFACCIONES Y ACCESORIOS MENORES DE EQUIPO DE TRANSPORTE"/>
    <s v="29601 REFACCIONES Y ACCESORIOS MENORES DE EQUIPO DE TRANSPORTE"/>
    <n v="100000"/>
    <s v="1 NO ETIQUETADO"/>
    <s v="11 RECURSOS FISCALES"/>
    <s v="1101 RECURSOS MUNICIPALES"/>
    <s v="19 Ejercicio 2019"/>
    <s v="13 TODO EL TERRITORIO"/>
  </r>
  <r>
    <s v="081022222112130614E009009367911122929629601111110119133"/>
    <s v="0810"/>
    <s v="2"/>
    <s v="22"/>
    <s v="221"/>
    <s v="1"/>
    <s v="2"/>
    <s v="13"/>
    <s v="06"/>
    <x v="1"/>
    <s v="E"/>
    <s v="009"/>
    <s v="009367"/>
    <s v="91"/>
    <s v="1"/>
    <s v="2"/>
    <s v="29"/>
    <s v="296"/>
    <s v="296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367 SUPERVISION PARA LA RECEPCION DE INFRAESTRUCTURA HIDROSANITARIA DE NUEVOS FRACCIONAMIENTOS"/>
    <s v="2000 MATERIALES Y SUMINISTROS"/>
    <s v="2900 HERRAMIENTAS, REFACCIONES Y ACCESORIOS MENORES"/>
    <s v="296 REFACCIONES Y ACCESORIOS MENORES DE EQUIPO DE TRANSPORTE"/>
    <s v="29601 REFACCIONES Y ACCESORIOS MENORES DE EQUIPO DE TRANSPORTE"/>
    <n v="20000"/>
    <s v="1 NO ETIQUETADO"/>
    <s v="11 RECURSOS FISCALES"/>
    <s v="1101 RECURSOS MUNICIPALES"/>
    <s v="19 Ejercicio 2019"/>
    <s v="13 TODO EL TERRITORIO"/>
  </r>
  <r>
    <s v="081222121412130615E061061414911122929629601111110119133"/>
    <s v="0812"/>
    <s v="2"/>
    <s v="21"/>
    <s v="214"/>
    <s v="1"/>
    <s v="2"/>
    <s v="13"/>
    <s v="06"/>
    <x v="13"/>
    <s v="E"/>
    <s v="061"/>
    <s v="061414"/>
    <s v="91"/>
    <s v="1"/>
    <s v="2"/>
    <s v="29"/>
    <s v="296"/>
    <s v="296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414 REPARACION DE LUMINARIA"/>
    <s v="2000 MATERIALES Y SUMINISTROS"/>
    <s v="2900 HERRAMIENTAS, REFACCIONES Y ACCESORIOS MENORES"/>
    <s v="296 REFACCIONES Y ACCESORIOS MENORES DE EQUIPO DE TRANSPORTE"/>
    <s v="29601 REFACCIONES Y ACCESORIOS MENORES DE EQUIPO DE TRANSPORTE"/>
    <n v="10389097.52"/>
    <s v="1 NO ETIQUETADO"/>
    <s v="11 RECURSOS FISCALES"/>
    <s v="1101 RECURSOS MUNICIPALES"/>
    <s v="19 Ejercicio 2019"/>
    <s v="13 TODO EL TERRITORIO"/>
  </r>
  <r>
    <s v="080822222112130417E079079417911122929629601111110119133"/>
    <s v="0808"/>
    <s v="2"/>
    <s v="22"/>
    <s v="221"/>
    <s v="1"/>
    <s v="2"/>
    <s v="13"/>
    <s v="04"/>
    <x v="14"/>
    <s v="E"/>
    <s v="079"/>
    <s v="079417"/>
    <s v="91"/>
    <s v="1"/>
    <s v="2"/>
    <s v="29"/>
    <s v="296"/>
    <s v="296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49"/>
    <s v="079417 MANTENIMIENTO PREVENTIVO DE ARBOLADO"/>
    <s v="2000 MATERIALES Y SUMINISTROS"/>
    <s v="2900 HERRAMIENTAS, REFACCIONES Y ACCESORIOS MENORES"/>
    <s v="296 REFACCIONES Y ACCESORIOS MENORES DE EQUIPO DE TRANSPORTE"/>
    <s v="29601 REFACCIONES Y ACCESORIOS MENORES DE EQUIPO DE TRANSPORTE"/>
    <n v="1466000"/>
    <s v="1 NO ETIQUETADO"/>
    <s v="11 RECURSOS FISCALES"/>
    <s v="1101 RECURSOS MUNICIPALES"/>
    <s v="19 Ejercicio 2019"/>
    <s v="13 TODO EL TERRITORIO"/>
  </r>
  <r>
    <s v="081422222612130618E061061370911122929629601111110119133"/>
    <s v="0814"/>
    <s v="2"/>
    <s v="22"/>
    <s v="226"/>
    <s v="1"/>
    <s v="2"/>
    <s v="13"/>
    <s v="06"/>
    <x v="26"/>
    <s v="E"/>
    <s v="061"/>
    <s v="061370"/>
    <s v="91"/>
    <s v="1"/>
    <s v="2"/>
    <s v="29"/>
    <s v="296"/>
    <s v="296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8 SERVICIOS PÚBLICOS DE EXCELENCIA."/>
    <x v="17"/>
    <s v="061370 SERVICIO DE INHUMACION"/>
    <s v="2000 MATERIALES Y SUMINISTROS"/>
    <s v="2900 HERRAMIENTAS, REFACCIONES Y ACCESORIOS MENORES"/>
    <s v="296 REFACCIONES Y ACCESORIOS MENORES DE EQUIPO DE TRANSPORTE"/>
    <s v="29601 REFACCIONES Y ACCESORIOS MENORES DE EQUIPO DE TRANSPORTE"/>
    <n v="243600"/>
    <s v="1 NO ETIQUETADO"/>
    <s v="11 RECURSOS FISCALES"/>
    <s v="1101 RECURSOS MUNICIPALES"/>
    <s v="19 Ejercicio 2019"/>
    <s v="13 TODO EL TERRITORIO"/>
  </r>
  <r>
    <s v="090111313446172020O022022917121122929629601111110119133"/>
    <s v="0901"/>
    <s v="1"/>
    <s v="13"/>
    <s v="134"/>
    <s v="4"/>
    <s v="6"/>
    <s v="17"/>
    <s v="20"/>
    <x v="0"/>
    <s v="O"/>
    <s v="022"/>
    <s v="022917"/>
    <s v="12"/>
    <s v="1"/>
    <s v="2"/>
    <s v="29"/>
    <s v="296"/>
    <s v="296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917 GESTION DE INMUEBLES "/>
    <s v="2000 MATERIALES Y SUMINISTROS"/>
    <s v="2900 HERRAMIENTAS, REFACCIONES Y ACCESORIOS MENORES"/>
    <s v="296 REFACCIONES Y ACCESORIOS MENORES DE EQUIPO DE TRANSPORTE"/>
    <s v="29601 REFACCIONES Y ACCESORIOS MENORES DE EQUIPO DE TRANSPORTE"/>
    <n v="37000000"/>
    <s v="1 NO ETIQUETADO"/>
    <s v="11 RECURSOS FISCALES"/>
    <s v="1101 RECURSOS MUNICIPALES"/>
    <s v="19 Ejercicio 2019"/>
    <s v="13 TODO EL TERRITORIO"/>
  </r>
  <r>
    <s v="121222222122081331E135135708911122929629601111110119133"/>
    <s v="1212"/>
    <s v="2"/>
    <s v="22"/>
    <s v="221"/>
    <s v="2"/>
    <s v="2"/>
    <s v="08"/>
    <s v="13"/>
    <x v="22"/>
    <s v="E"/>
    <s v="135"/>
    <s v="135708"/>
    <s v="91"/>
    <s v="1"/>
    <s v="2"/>
    <s v="29"/>
    <s v="296"/>
    <s v="296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84"/>
    <s v="135708 VERIFICACION PARA RECONSIDERAR NORMAS DE CONTROL"/>
    <s v="2000 MATERIALES Y SUMINISTROS"/>
    <s v="2900 HERRAMIENTAS, REFACCIONES Y ACCESORIOS MENORES"/>
    <s v="296 REFACCIONES Y ACCESORIOS MENORES DE EQUIPO DE TRANSPORTE"/>
    <s v="29601 REFACCIONES Y ACCESORIOS MENORES DE EQUIPO DE TRANSPORTE"/>
    <n v="1000000"/>
    <s v="1 NO ETIQUETADO"/>
    <s v="11 RECURSOS FISCALES"/>
    <s v="1101 RECURSOS MUNICIPALES"/>
    <s v="19 Ejercicio 2019"/>
    <s v="13 TODO EL TERRITORIO"/>
  </r>
  <r>
    <s v="131422727116171835P080080760911122121621601111110119133"/>
    <s v="1314"/>
    <s v="2"/>
    <s v="27"/>
    <s v="271"/>
    <s v="1"/>
    <s v="6"/>
    <s v="17"/>
    <s v="18"/>
    <x v="32"/>
    <s v="P"/>
    <s v="080"/>
    <s v="080760"/>
    <s v="91"/>
    <s v="1"/>
    <s v="2"/>
    <s v="21"/>
    <s v="216"/>
    <s v="216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60 IMPLEMENTACION DE LOS MECANISMOS DE PARTICIPACION CIUDADANA"/>
    <s v="2000 MATERIALES Y SUMINISTROS"/>
    <s v="2100 MATERIALES DE ADMINISTRACION, EMISION DE DOCUMENTOS Y ARTICULOS OFICIALES"/>
    <s v="216 MATERIAL DE LIMPIEZA"/>
    <s v="21601 MATERIAL DE LIMPIEZA"/>
    <n v="600000"/>
    <s v="1 NO ETIQUETADO"/>
    <s v="11 RECURSOS FISCALES"/>
    <s v="1101 RECURSOS MUNICIPALES"/>
    <s v="19 Ejercicio 2019"/>
    <s v="13 TODO EL TERRITORIO"/>
  </r>
  <r>
    <s v="030311717145160304E127127976911122929829801111110119133"/>
    <s v="0303"/>
    <s v="1"/>
    <s v="17"/>
    <s v="171"/>
    <s v="4"/>
    <s v="5"/>
    <s v="16"/>
    <s v="03"/>
    <x v="6"/>
    <s v="E"/>
    <s v="127"/>
    <s v="127976"/>
    <s v="91"/>
    <s v="1"/>
    <s v="2"/>
    <s v="29"/>
    <s v="298"/>
    <s v="298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2000 MATERIALES Y SUMINISTROS"/>
    <s v="2900 HERRAMIENTAS, REFACCIONES Y ACCESORIOS MENORES"/>
    <s v="298 REFACCIONES Y ACCESORIOS MENORES DE MAQUINARIA Y OTROS EQUIPOS"/>
    <s v="29801 REFACCIONES Y ACCESORIOS MENORES DE MAQUINARIA Y OTROS EQUIPOS"/>
    <n v="5000"/>
    <s v="1 NO ETIQUETADO"/>
    <s v="11 RECURSOS FISCALES"/>
    <s v="1101 RECURSOS MUNICIPALES"/>
    <s v="19 Ejercicio 2019"/>
    <s v="13 TODO EL TERRITORIO"/>
  </r>
  <r>
    <s v="131422727116171835P080080770911122121721701111110119133"/>
    <s v="1314"/>
    <s v="2"/>
    <s v="27"/>
    <s v="271"/>
    <s v="1"/>
    <s v="6"/>
    <s v="17"/>
    <s v="18"/>
    <x v="32"/>
    <s v="P"/>
    <s v="080"/>
    <s v="080770"/>
    <s v="91"/>
    <s v="1"/>
    <s v="2"/>
    <s v="21"/>
    <s v="217"/>
    <s v="217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70 PLANEACION Y SEGUIMIENTO DEL DESARROLLO MUNICIPAL"/>
    <s v="2000 MATERIALES Y SUMINISTROS"/>
    <s v="2100 MATERIALES DE ADMINISTRACION, EMISION DE DOCUMENTOS Y ARTICULOS OFICIALES"/>
    <s v="217 MATERIALES Y UTILES DE ENSEÑANZA"/>
    <s v="21701 MATERIALES Y UTILES DE ENSEÑANZA"/>
    <n v="210000"/>
    <s v="1 NO ETIQUETADO"/>
    <s v="11 RECURSOS FISCALES"/>
    <s v="1101 RECURSOS MUNICIPALES"/>
    <s v="19 Ejercicio 2019"/>
    <s v="13 TODO EL TERRITORIO"/>
  </r>
  <r>
    <s v="131422727116171835P090090762911122121721701111110119133"/>
    <s v="1314"/>
    <s v="2"/>
    <s v="27"/>
    <s v="271"/>
    <s v="1"/>
    <s v="6"/>
    <s v="17"/>
    <s v="18"/>
    <x v="32"/>
    <s v="P"/>
    <s v="090"/>
    <s v="090762"/>
    <s v="91"/>
    <s v="1"/>
    <s v="2"/>
    <s v="21"/>
    <s v="217"/>
    <s v="217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5"/>
    <s v="090762 BRIGADAS ITINERANTES PARA EL FOMENTO DE LA PARTICIPACION CIUDADANA Y GOBERNANZA."/>
    <s v="2000 MATERIALES Y SUMINISTROS"/>
    <s v="2100 MATERIALES DE ADMINISTRACION, EMISION DE DOCUMENTOS Y ARTICULOS OFICIALES"/>
    <s v="217 MATERIALES Y UTILES DE ENSEÑANZA"/>
    <s v="21701 MATERIALES Y UTILES DE ENSEÑANZA"/>
    <n v="205900"/>
    <s v="1 NO ETIQUETADO"/>
    <s v="11 RECURSOS FISCALES"/>
    <s v="1101 RECURSOS MUNICIPALES"/>
    <s v="19 Ejercicio 2019"/>
    <s v="13 TODO EL TERRITORIO"/>
  </r>
  <r>
    <s v="130122727116171835P080080760911122222122101111110119133"/>
    <s v="1301"/>
    <s v="2"/>
    <s v="27"/>
    <s v="271"/>
    <s v="1"/>
    <s v="6"/>
    <s v="17"/>
    <s v="18"/>
    <x v="32"/>
    <s v="P"/>
    <s v="080"/>
    <s v="080760"/>
    <s v="91"/>
    <s v="1"/>
    <s v="2"/>
    <s v="22"/>
    <s v="221"/>
    <s v="22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60 IMPLEMENTACION DE LOS MECANISMOS DE PARTICIPACION CIUDADANA"/>
    <s v="2000 MATERIALES Y SUMINISTROS"/>
    <s v="2200 ALIMENTOS Y UTENSILIOS"/>
    <s v="221 PRODUCTOS ALIMENTICIOS PARA PERSONAS"/>
    <s v="22101 PRODUCTOS ALIMENTICIOS PARA PERSONAS"/>
    <n v="50000"/>
    <s v="1 NO ETIQUETADO"/>
    <s v="11 RECURSOS FISCALES"/>
    <s v="1101 RECURSOS MUNICIPALES"/>
    <s v="19 Ejercicio 2019"/>
    <s v="13 TODO EL TERRITORIO"/>
  </r>
  <r>
    <s v="080122222112130614E060060332911122929829801111110119133"/>
    <s v="0801"/>
    <s v="2"/>
    <s v="22"/>
    <s v="221"/>
    <s v="1"/>
    <s v="2"/>
    <s v="13"/>
    <s v="06"/>
    <x v="1"/>
    <s v="E"/>
    <s v="060"/>
    <s v="060332"/>
    <s v="91"/>
    <s v="1"/>
    <s v="2"/>
    <s v="29"/>
    <s v="298"/>
    <s v="298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55"/>
    <s v="060332 CONTROL FORESTAL"/>
    <s v="2000 MATERIALES Y SUMINISTROS"/>
    <s v="2900 HERRAMIENTAS, REFACCIONES Y ACCESORIOS MENORES"/>
    <s v="298 REFACCIONES Y ACCESORIOS MENORES DE MAQUINARIA Y OTROS EQUIPOS"/>
    <s v="29801 REFACCIONES Y ACCESORIOS MENORES DE MAQUINARIA Y OTROS EQUIPOS"/>
    <n v="165000"/>
    <s v="1 NO ETIQUETADO"/>
    <s v="11 RECURSOS FISCALES"/>
    <s v="1101 RECURSOS MUNICIPALES"/>
    <s v="19 Ejercicio 2019"/>
    <s v="13 TODO EL TERRITORIO"/>
  </r>
  <r>
    <s v="081122222112130614E026026312911122929829801111110119133"/>
    <s v="0811"/>
    <s v="2"/>
    <s v="22"/>
    <s v="221"/>
    <s v="1"/>
    <s v="2"/>
    <s v="13"/>
    <s v="06"/>
    <x v="1"/>
    <s v="E"/>
    <s v="026"/>
    <s v="026312"/>
    <s v="91"/>
    <s v="1"/>
    <s v="2"/>
    <s v="29"/>
    <s v="298"/>
    <s v="298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5"/>
    <s v="026312 RECEPCION DE CONTRATOS Y CONVENIOS"/>
    <s v="2000 MATERIALES Y SUMINISTROS"/>
    <s v="2900 HERRAMIENTAS, REFACCIONES Y ACCESORIOS MENORES"/>
    <s v="298 REFACCIONES Y ACCESORIOS MENORES DE MAQUINARIA Y OTROS EQUIPOS"/>
    <s v="29801 REFACCIONES Y ACCESORIOS MENORES DE MAQUINARIA Y OTROS EQUIPOS"/>
    <n v="15080"/>
    <s v="1 NO ETIQUETADO"/>
    <s v="11 RECURSOS FISCALES"/>
    <s v="1101 RECURSOS MUNICIPALES"/>
    <s v="19 Ejercicio 2019"/>
    <s v="13 TODO EL TERRITORIO"/>
  </r>
  <r>
    <s v="080922222112130614E088088351911122929829801111110119133"/>
    <s v="0809"/>
    <s v="2"/>
    <s v="22"/>
    <s v="221"/>
    <s v="1"/>
    <s v="2"/>
    <s v="13"/>
    <s v="06"/>
    <x v="1"/>
    <s v="E"/>
    <s v="088"/>
    <s v="088351"/>
    <s v="91"/>
    <s v="1"/>
    <s v="2"/>
    <s v="29"/>
    <s v="298"/>
    <s v="298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51 BALIZAMIENTO DE ESPACIOS PARA COMERCIO EN TIANGUIS"/>
    <s v="2000 MATERIALES Y SUMINISTROS"/>
    <s v="2900 HERRAMIENTAS, REFACCIONES Y ACCESORIOS MENORES"/>
    <s v="298 REFACCIONES Y ACCESORIOS MENORES DE MAQUINARIA Y OTROS EQUIPOS"/>
    <s v="29801 REFACCIONES Y ACCESORIOS MENORES DE MAQUINARIA Y OTROS EQUIPOS"/>
    <n v="150000"/>
    <s v="1 NO ETIQUETADO"/>
    <s v="11 RECURSOS FISCALES"/>
    <s v="1101 RECURSOS MUNICIPALES"/>
    <s v="19 Ejercicio 2019"/>
    <s v="13 TODO EL TERRITORIO"/>
  </r>
  <r>
    <s v="080322222112130614E009009360911122929829801111110119133"/>
    <s v="0803"/>
    <s v="2"/>
    <s v="22"/>
    <s v="221"/>
    <s v="1"/>
    <s v="2"/>
    <s v="13"/>
    <s v="06"/>
    <x v="1"/>
    <s v="E"/>
    <s v="009"/>
    <s v="009360"/>
    <s v="91"/>
    <s v="1"/>
    <s v="2"/>
    <s v="29"/>
    <s v="298"/>
    <s v="298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360 MUESTREO Y VERIFICACION DE LA CALIDAD AGUAS RESIDUALES"/>
    <s v="2000 MATERIALES Y SUMINISTROS"/>
    <s v="2900 HERRAMIENTAS, REFACCIONES Y ACCESORIOS MENORES"/>
    <s v="298 REFACCIONES Y ACCESORIOS MENORES DE MAQUINARIA Y OTROS EQUIPOS"/>
    <s v="29801 REFACCIONES Y ACCESORIOS MENORES DE MAQUINARIA Y OTROS EQUIPOS"/>
    <n v="1500000"/>
    <s v="1 NO ETIQUETADO"/>
    <s v="11 RECURSOS FISCALES"/>
    <s v="1101 RECURSOS MUNICIPALES"/>
    <s v="19 Ejercicio 2019"/>
    <s v="13 TODO EL TERRITORIO"/>
  </r>
  <r>
    <s v="080222222112130614E125125411911122929829801111110119133"/>
    <s v="0802"/>
    <s v="2"/>
    <s v="22"/>
    <s v="221"/>
    <s v="1"/>
    <s v="2"/>
    <s v="13"/>
    <s v="06"/>
    <x v="1"/>
    <s v="E"/>
    <s v="125"/>
    <s v="125411"/>
    <s v="91"/>
    <s v="1"/>
    <s v="2"/>
    <s v="29"/>
    <s v="298"/>
    <s v="298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11 PROYECTO DE REPRODUCCION, CULTIVO, DESARROLLO DE PLANTAS, ARBOLADO PARA SU DONACION"/>
    <s v="2000 MATERIALES Y SUMINISTROS"/>
    <s v="2900 HERRAMIENTAS, REFACCIONES Y ACCESORIOS MENORES"/>
    <s v="298 REFACCIONES Y ACCESORIOS MENORES DE MAQUINARIA Y OTROS EQUIPOS"/>
    <s v="29801 REFACCIONES Y ACCESORIOS MENORES DE MAQUINARIA Y OTROS EQUIPOS"/>
    <n v="15000"/>
    <s v="1 NO ETIQUETADO"/>
    <s v="11 RECURSOS FISCALES"/>
    <s v="1101 RECURSOS MUNICIPALES"/>
    <s v="19 Ejercicio 2019"/>
    <s v="13 TODO EL TERRITORIO"/>
  </r>
  <r>
    <s v="080422222112130614E125125343911122929829801111110119133"/>
    <s v="0804"/>
    <s v="2"/>
    <s v="22"/>
    <s v="221"/>
    <s v="1"/>
    <s v="2"/>
    <s v="13"/>
    <s v="06"/>
    <x v="1"/>
    <s v="E"/>
    <s v="125"/>
    <s v="125343"/>
    <s v="91"/>
    <s v="1"/>
    <s v="2"/>
    <s v="29"/>
    <s v="298"/>
    <s v="298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43 EVENTO DIA DEL JARDINERO"/>
    <s v="2000 MATERIALES Y SUMINISTROS"/>
    <s v="2900 HERRAMIENTAS, REFACCIONES Y ACCESORIOS MENORES"/>
    <s v="298 REFACCIONES Y ACCESORIOS MENORES DE MAQUINARIA Y OTROS EQUIPOS"/>
    <s v="29801 REFACCIONES Y ACCESORIOS MENORES DE MAQUINARIA Y OTROS EQUIPOS"/>
    <n v="1000000"/>
    <s v="1 NO ETIQUETADO"/>
    <s v="11 RECURSOS FISCALES"/>
    <s v="1101 RECURSOS MUNICIPALES"/>
    <s v="19 Ejercicio 2019"/>
    <s v="13 TODO EL TERRITORIO"/>
  </r>
  <r>
    <s v="080522222112130614E088088349911122929829801111110119133"/>
    <s v="0805"/>
    <s v="2"/>
    <s v="22"/>
    <s v="221"/>
    <s v="1"/>
    <s v="2"/>
    <s v="13"/>
    <s v="06"/>
    <x v="1"/>
    <s v="E"/>
    <s v="088"/>
    <s v="088349"/>
    <s v="91"/>
    <s v="1"/>
    <s v="2"/>
    <s v="29"/>
    <s v="298"/>
    <s v="298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49 REGISTRO DE COMERCIANTES DE JUEGOS MECANICOS, JUEGOS COMPLEMENTARIOS Y COMPLEMENTOS"/>
    <s v="2000 MATERIALES Y SUMINISTROS"/>
    <s v="2900 HERRAMIENTAS, REFACCIONES Y ACCESORIOS MENORES"/>
    <s v="298 REFACCIONES Y ACCESORIOS MENORES DE MAQUINARIA Y OTROS EQUIPOS"/>
    <s v="29801 REFACCIONES Y ACCESORIOS MENORES DE MAQUINARIA Y OTROS EQUIPOS"/>
    <n v="1500000"/>
    <s v="1 NO ETIQUETADO"/>
    <s v="11 RECURSOS FISCALES"/>
    <s v="1101 RECURSOS MUNICIPALES"/>
    <s v="19 Ejercicio 2019"/>
    <s v="13 TODO EL TERRITORIO"/>
  </r>
  <r>
    <s v="081022222112130614E009009368911122929829801111110119133"/>
    <s v="0810"/>
    <s v="2"/>
    <s v="22"/>
    <s v="221"/>
    <s v="1"/>
    <s v="2"/>
    <s v="13"/>
    <s v="06"/>
    <x v="1"/>
    <s v="E"/>
    <s v="009"/>
    <s v="009368"/>
    <s v="91"/>
    <s v="1"/>
    <s v="2"/>
    <s v="29"/>
    <s v="298"/>
    <s v="298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368 SERVICIO DE DESAZOLVE DE FOSA SEPTICAS COLONIAS"/>
    <s v="2000 MATERIALES Y SUMINISTROS"/>
    <s v="2900 HERRAMIENTAS, REFACCIONES Y ACCESORIOS MENORES"/>
    <s v="298 REFACCIONES Y ACCESORIOS MENORES DE MAQUINARIA Y OTROS EQUIPOS"/>
    <s v="29801 REFACCIONES Y ACCESORIOS MENORES DE MAQUINARIA Y OTROS EQUIPOS"/>
    <n v="2000"/>
    <s v="1 NO ETIQUETADO"/>
    <s v="11 RECURSOS FISCALES"/>
    <s v="1101 RECURSOS MUNICIPALES"/>
    <s v="19 Ejercicio 2019"/>
    <s v="13 TODO EL TERRITORIO"/>
  </r>
  <r>
    <s v="081222121412130615E061061415911122929829801111110119133"/>
    <s v="0812"/>
    <s v="2"/>
    <s v="21"/>
    <s v="214"/>
    <s v="1"/>
    <s v="2"/>
    <s v="13"/>
    <s v="06"/>
    <x v="13"/>
    <s v="E"/>
    <s v="061"/>
    <s v="061415"/>
    <s v="91"/>
    <s v="1"/>
    <s v="2"/>
    <s v="29"/>
    <s v="298"/>
    <s v="298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415 REPARACION DE LINEA (CABLE)"/>
    <s v="2000 MATERIALES Y SUMINISTROS"/>
    <s v="2900 HERRAMIENTAS, REFACCIONES Y ACCESORIOS MENORES"/>
    <s v="298 REFACCIONES Y ACCESORIOS MENORES DE MAQUINARIA Y OTROS EQUIPOS"/>
    <s v="29801 REFACCIONES Y ACCESORIOS MENORES DE MAQUINARIA Y OTROS EQUIPOS"/>
    <n v="1959995.86"/>
    <s v="1 NO ETIQUETADO"/>
    <s v="11 RECURSOS FISCALES"/>
    <s v="1101 RECURSOS MUNICIPALES"/>
    <s v="19 Ejercicio 2019"/>
    <s v="13 TODO EL TERRITORIO"/>
  </r>
  <r>
    <s v="080722121412130615E009009407911122929829801111110119133"/>
    <s v="0807"/>
    <s v="2"/>
    <s v="21"/>
    <s v="214"/>
    <s v="1"/>
    <s v="2"/>
    <s v="13"/>
    <s v="06"/>
    <x v="13"/>
    <s v="E"/>
    <s v="009"/>
    <s v="009407"/>
    <s v="91"/>
    <s v="1"/>
    <s v="2"/>
    <s v="29"/>
    <s v="298"/>
    <s v="298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62"/>
    <s v="009407 MANTENIMIENTO PREVENTIVO Y CORRECTIVO ELECTROMECANICO EN FUENTES DE ABASTECIMIENTO (POZOS) Y PLANTAS DE TRATAMIENTO."/>
    <s v="2000 MATERIALES Y SUMINISTROS"/>
    <s v="2900 HERRAMIENTAS, REFACCIONES Y ACCESORIOS MENORES"/>
    <s v="298 REFACCIONES Y ACCESORIOS MENORES DE MAQUINARIA Y OTROS EQUIPOS"/>
    <s v="29801 REFACCIONES Y ACCESORIOS MENORES DE MAQUINARIA Y OTROS EQUIPOS"/>
    <n v="1500000"/>
    <s v="1 NO ETIQUETADO"/>
    <s v="11 RECURSOS FISCALES"/>
    <s v="1101 RECURSOS MUNICIPALES"/>
    <s v="19 Ejercicio 2019"/>
    <s v="13 TODO EL TERRITORIO"/>
  </r>
  <r>
    <s v="080822222112130417E079079417911122929829801111110119133"/>
    <s v="0808"/>
    <s v="2"/>
    <s v="22"/>
    <s v="221"/>
    <s v="1"/>
    <s v="2"/>
    <s v="13"/>
    <s v="04"/>
    <x v="14"/>
    <s v="E"/>
    <s v="079"/>
    <s v="079417"/>
    <s v="91"/>
    <s v="1"/>
    <s v="2"/>
    <s v="29"/>
    <s v="298"/>
    <s v="298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49"/>
    <s v="079417 MANTENIMIENTO PREVENTIVO DE ARBOLADO"/>
    <s v="2000 MATERIALES Y SUMINISTROS"/>
    <s v="2900 HERRAMIENTAS, REFACCIONES Y ACCESORIOS MENORES"/>
    <s v="298 REFACCIONES Y ACCESORIOS MENORES DE MAQUINARIA Y OTROS EQUIPOS"/>
    <s v="29801 REFACCIONES Y ACCESORIOS MENORES DE MAQUINARIA Y OTROS EQUIPOS"/>
    <n v="200000"/>
    <s v="1 NO ETIQUETADO"/>
    <s v="11 RECURSOS FISCALES"/>
    <s v="1101 RECURSOS MUNICIPALES"/>
    <s v="19 Ejercicio 2019"/>
    <s v="13 TODO EL TERRITORIO"/>
  </r>
  <r>
    <s v="090111313446172020O022022985121122929829801111110119133"/>
    <s v="0901"/>
    <s v="1"/>
    <s v="13"/>
    <s v="134"/>
    <s v="4"/>
    <s v="6"/>
    <s v="17"/>
    <s v="20"/>
    <x v="0"/>
    <s v="O"/>
    <s v="022"/>
    <s v="022985"/>
    <s v="12"/>
    <s v="1"/>
    <s v="2"/>
    <s v="29"/>
    <s v="298"/>
    <s v="298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985 SERVICIOS GENERALES EN LOS EDIFICIOS PUBLICOS "/>
    <s v="2000 MATERIALES Y SUMINISTROS"/>
    <s v="2900 HERRAMIENTAS, REFACCIONES Y ACCESORIOS MENORES"/>
    <s v="298 REFACCIONES Y ACCESORIOS MENORES DE MAQUINARIA Y OTROS EQUIPOS"/>
    <s v="29801 REFACCIONES Y ACCESORIOS MENORES DE MAQUINARIA Y OTROS EQUIPOS"/>
    <n v="300000"/>
    <s v="1 NO ETIQUETADO"/>
    <s v="11 RECURSOS FISCALES"/>
    <s v="1101 RECURSOS MUNICIPALES"/>
    <s v="19 Ejercicio 2019"/>
    <s v="13 TODO EL TERRITORIO"/>
  </r>
  <r>
    <s v="111322121231010730E113113685911122929829801111110119133"/>
    <s v="1113"/>
    <s v="2"/>
    <s v="21"/>
    <s v="212"/>
    <s v="3"/>
    <s v="1"/>
    <s v="01"/>
    <s v="07"/>
    <x v="21"/>
    <s v="E"/>
    <s v="113"/>
    <s v="113685"/>
    <s v="91"/>
    <s v="1"/>
    <s v="2"/>
    <s v="29"/>
    <s v="298"/>
    <s v="298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28"/>
    <s v="113685 REFORESTACION"/>
    <s v="2000 MATERIALES Y SUMINISTROS"/>
    <s v="2900 HERRAMIENTAS, REFACCIONES Y ACCESORIOS MENORES"/>
    <s v="298 REFACCIONES Y ACCESORIOS MENORES DE MAQUINARIA Y OTROS EQUIPOS"/>
    <s v="29801 REFACCIONES Y ACCESORIOS MENORES DE MAQUINARIA Y OTROS EQUIPOS"/>
    <n v="20000"/>
    <s v="1 NO ETIQUETADO"/>
    <s v="11 RECURSOS FISCALES"/>
    <s v="1101 RECURSOS MUNICIPALES"/>
    <s v="19 Ejercicio 2019"/>
    <s v="13 TODO EL TERRITORIO"/>
  </r>
  <r>
    <s v="121222222122081331E078078693911122929829801111110119133"/>
    <s v="1212"/>
    <s v="2"/>
    <s v="22"/>
    <s v="221"/>
    <s v="2"/>
    <s v="2"/>
    <s v="08"/>
    <s v="13"/>
    <x v="22"/>
    <s v="E"/>
    <s v="078"/>
    <s v="078693"/>
    <s v="91"/>
    <s v="1"/>
    <s v="2"/>
    <s v="29"/>
    <s v="298"/>
    <s v="298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693 CAMBIO DE PROYECTO DE EDIFICACION"/>
    <s v="2000 MATERIALES Y SUMINISTROS"/>
    <s v="2900 HERRAMIENTAS, REFACCIONES Y ACCESORIOS MENORES"/>
    <s v="298 REFACCIONES Y ACCESORIOS MENORES DE MAQUINARIA Y OTROS EQUIPOS"/>
    <s v="29801 REFACCIONES Y ACCESORIOS MENORES DE MAQUINARIA Y OTROS EQUIPOS"/>
    <n v="1579200"/>
    <s v="1 NO ETIQUETADO"/>
    <s v="11 RECURSOS FISCALES"/>
    <s v="1101 RECURSOS MUNICIPALES"/>
    <s v="19 Ejercicio 2019"/>
    <s v="13 TODO EL TERRITORIO"/>
  </r>
  <r>
    <s v="131422727116171835P090090771911122222222201111110119133"/>
    <s v="1314"/>
    <s v="2"/>
    <s v="27"/>
    <s v="271"/>
    <s v="1"/>
    <s v="6"/>
    <s v="17"/>
    <s v="18"/>
    <x v="32"/>
    <s v="P"/>
    <s v="090"/>
    <s v="090771"/>
    <s v="91"/>
    <s v="1"/>
    <s v="2"/>
    <s v="22"/>
    <s v="222"/>
    <s v="222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5"/>
    <s v="090771 CREACION, RATIFICACION Y REESTRUCTURACION DE CONSEJOS DE COLONIA."/>
    <s v="2000 MATERIALES Y SUMINISTROS"/>
    <s v="2200 ALIMENTOS Y UTENSILIOS"/>
    <s v="222 PRODUCTOS ALIMENTICIOS PARA ANIMALES"/>
    <s v="22201 PRODUCTOS ALIMENTICIOS PARA ANIMALES"/>
    <n v="811.56000000000006"/>
    <s v="1 NO ETIQUETADO"/>
    <s v="11 RECURSOS FISCALES"/>
    <s v="1101 RECURSOS MUNICIPALES"/>
    <s v="19 Ejercicio 2019"/>
    <s v="13 TODO EL TERRITORIO"/>
  </r>
  <r>
    <s v="081122222112130614E059059315911133131131101225250219133"/>
    <s v="0811"/>
    <s v="2"/>
    <s v="22"/>
    <s v="221"/>
    <s v="1"/>
    <s v="2"/>
    <s v="13"/>
    <s v="06"/>
    <x v="1"/>
    <s v="E"/>
    <s v="059"/>
    <s v="059315"/>
    <s v="91"/>
    <s v="1"/>
    <s v="3"/>
    <s v="31"/>
    <s v="311"/>
    <s v="31101"/>
    <s v="2"/>
    <s v="25"/>
    <s v="2502"/>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315 PAGO DEL SERVICIO DE ALUMBRADO PUBLICO"/>
    <s v="3000 SERVICIOS GENERALES"/>
    <s v="3100 SERVICIOS BASICOS"/>
    <s v="311 ENERGIA ELECTRICA"/>
    <s v="31101 ENERGIA ELECTRICA"/>
    <n v="227000000"/>
    <s v="2 ETIQUETADO"/>
    <s v="25 RECURSOS FEDERALES"/>
    <s v="2502 FONDO DE FORTALECIMIENTO MUNICIPAL"/>
    <s v="19 Ejercicio 2019"/>
    <s v="13 TODO EL TERRITORIO"/>
  </r>
  <r>
    <s v="090111313446172020O021021833121133131131101111110119133"/>
    <s v="0901"/>
    <s v="1"/>
    <s v="13"/>
    <s v="134"/>
    <s v="4"/>
    <s v="6"/>
    <s v="17"/>
    <s v="20"/>
    <x v="0"/>
    <s v="O"/>
    <s v="021"/>
    <s v="021833"/>
    <s v="12"/>
    <s v="1"/>
    <s v="3"/>
    <s v="31"/>
    <s v="311"/>
    <s v="31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833 ADMINISTRACION DE PERSONAL "/>
    <s v="3000 SERVICIOS GENERALES"/>
    <s v="3100 SERVICIOS BASICOS"/>
    <s v="311 ENERGIA ELECTRICA"/>
    <s v="31101 ENERGIA ELECTRICA"/>
    <n v="78000000"/>
    <s v="1 NO ETIQUETADO"/>
    <s v="11 RECURSOS FISCALES"/>
    <s v="1101 RECURSOS MUNICIPALES"/>
    <s v="19 Ejercicio 2019"/>
    <s v="13 TODO EL TERRITORIO"/>
  </r>
  <r>
    <s v="131422727116171835P080080772911122222322301111110119133"/>
    <s v="1314"/>
    <s v="2"/>
    <s v="27"/>
    <s v="271"/>
    <s v="1"/>
    <s v="6"/>
    <s v="17"/>
    <s v="18"/>
    <x v="32"/>
    <s v="P"/>
    <s v="080"/>
    <s v="080772"/>
    <s v="91"/>
    <s v="1"/>
    <s v="2"/>
    <s v="22"/>
    <s v="223"/>
    <s v="223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72 GESTION DE OBRA SOCIAL."/>
    <s v="2000 MATERIALES Y SUMINISTROS"/>
    <s v="2200 ALIMENTOS Y UTENSILIOS"/>
    <s v="223 UTENSILIOS PARA EL SERVICIO DE ALIMENTACION"/>
    <s v="22301 UTENSILIOS PARA EL SERVICIO DE ALIMENTACION"/>
    <n v="900000"/>
    <s v="1 NO ETIQUETADO"/>
    <s v="11 RECURSOS FISCALES"/>
    <s v="1101 RECURSOS MUNICIPALES"/>
    <s v="19 Ejercicio 2019"/>
    <s v="13 TODO EL TERRITORIO"/>
  </r>
  <r>
    <s v="080322222112130614E009009361911133131231201111110119133"/>
    <s v="0803"/>
    <s v="2"/>
    <s v="22"/>
    <s v="221"/>
    <s v="1"/>
    <s v="2"/>
    <s v="13"/>
    <s v="06"/>
    <x v="1"/>
    <s v="E"/>
    <s v="009"/>
    <s v="009361"/>
    <s v="91"/>
    <s v="1"/>
    <s v="3"/>
    <s v="31"/>
    <s v="312"/>
    <s v="31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361 MUESTREO Y VERIFICACION DE LA CALIDAD DEL AGUA EN FUENTES DE ABASTECIMIENTO Y REDES"/>
    <s v="3000 SERVICIOS GENERALES"/>
    <s v="3100 SERVICIOS BASICOS"/>
    <s v="312 GAS"/>
    <s v="31201 GAS"/>
    <n v="5000"/>
    <s v="1 NO ETIQUETADO"/>
    <s v="11 RECURSOS FISCALES"/>
    <s v="1101 RECURSOS MUNICIPALES"/>
    <s v="19 Ejercicio 2019"/>
    <s v="13 TODO EL TERRITORIO"/>
  </r>
  <r>
    <s v="090111313446172020O021021973121133131231201111110119133"/>
    <s v="0901"/>
    <s v="1"/>
    <s v="13"/>
    <s v="134"/>
    <s v="4"/>
    <s v="6"/>
    <s v="17"/>
    <s v="20"/>
    <x v="0"/>
    <s v="O"/>
    <s v="021"/>
    <s v="021973"/>
    <s v="12"/>
    <s v="1"/>
    <s v="3"/>
    <s v="31"/>
    <s v="312"/>
    <s v="31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973 SEGURIDAD SOCIAL "/>
    <s v="3000 SERVICIOS GENERALES"/>
    <s v="3100 SERVICIOS BASICOS"/>
    <s v="312 GAS"/>
    <s v="31201 GAS"/>
    <n v="700000"/>
    <s v="1 NO ETIQUETADO"/>
    <s v="11 RECURSOS FISCALES"/>
    <s v="1101 RECURSOS MUNICIPALES"/>
    <s v="19 Ejercicio 2019"/>
    <s v="13 TODO EL TERRITORIO"/>
  </r>
  <r>
    <s v="090111313446172020O022022459121133131331301111110119133"/>
    <s v="0901"/>
    <s v="1"/>
    <s v="13"/>
    <s v="134"/>
    <s v="4"/>
    <s v="6"/>
    <s v="17"/>
    <s v="20"/>
    <x v="0"/>
    <s v="O"/>
    <s v="022"/>
    <s v="022459"/>
    <s v="12"/>
    <s v="1"/>
    <s v="3"/>
    <s v="31"/>
    <s v="313"/>
    <s v="313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59 SERVICIO A BIENES MUEBLES"/>
    <s v="3000 SERVICIOS GENERALES"/>
    <s v="3100 SERVICIOS BASICOS"/>
    <s v="313 AGUA"/>
    <s v="31301 AGUA"/>
    <n v="22000000"/>
    <s v="1 NO ETIQUETADO"/>
    <s v="11 RECURSOS FISCALES"/>
    <s v="1101 RECURSOS MUNICIPALES"/>
    <s v="19 Ejercicio 2019"/>
    <s v="13 TODO EL TERRITORIO"/>
  </r>
  <r>
    <s v="090111313446172020O022022443121133131431401111110119133"/>
    <s v="0901"/>
    <s v="1"/>
    <s v="13"/>
    <s v="134"/>
    <s v="4"/>
    <s v="6"/>
    <s v="17"/>
    <s v="20"/>
    <x v="0"/>
    <s v="O"/>
    <s v="022"/>
    <s v="022443"/>
    <s v="12"/>
    <s v="1"/>
    <s v="3"/>
    <s v="31"/>
    <s v="314"/>
    <s v="314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43 ATENCION A SOLICITUDES DE REPARACION/ SERVICIOS MENORES EN EDIFICIOS PUBLICOS"/>
    <s v="3000 SERVICIOS GENERALES"/>
    <s v="3100 SERVICIOS BASICOS"/>
    <s v="314 TELEFONIA TRADICIONAL"/>
    <s v="31401 TELEFONIA TRADICIONAL"/>
    <n v="2897449"/>
    <s v="1 NO ETIQUETADO"/>
    <s v="11 RECURSOS FISCALES"/>
    <s v="1101 RECURSOS MUNICIPALES"/>
    <s v="19 Ejercicio 2019"/>
    <s v="13 TODO EL TERRITORIO"/>
  </r>
  <r>
    <s v="070711111246171913G109109845911133131531501111110119133"/>
    <s v="0707"/>
    <s v="1"/>
    <s v="11"/>
    <s v="112"/>
    <s v="4"/>
    <s v="6"/>
    <s v="17"/>
    <s v="19"/>
    <x v="12"/>
    <s v="G"/>
    <s v="109"/>
    <s v="109845"/>
    <s v="91"/>
    <s v="1"/>
    <s v="3"/>
    <s v="31"/>
    <s v="315"/>
    <s v="315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s v="1 GASTO CORRIENTE"/>
    <s v="13 VIGILANCIA"/>
    <x v="68"/>
    <s v="109845 ATENCION A QUEJAS Y DENUNCIAS SOBRE EL ACTUAR DE UN SERVIDOR PUBLICO"/>
    <s v="3000 SERVICIOS GENERALES"/>
    <s v="3100 SERVICIOS BASICOS"/>
    <s v="315 TELEFONIA CELULAR"/>
    <s v="31501 TELEFONIA CELULAR"/>
    <n v="15000"/>
    <s v="1 NO ETIQUETADO"/>
    <s v="11 RECURSOS FISCALES"/>
    <s v="1101 RECURSOS MUNICIPALES"/>
    <s v="19 Ejercicio 2019"/>
    <s v="13 TODO EL TERRITORIO"/>
  </r>
  <r>
    <s v="081022222112130614E009009369911133131531501111110119133"/>
    <s v="0810"/>
    <s v="2"/>
    <s v="22"/>
    <s v="221"/>
    <s v="1"/>
    <s v="2"/>
    <s v="13"/>
    <s v="06"/>
    <x v="1"/>
    <s v="E"/>
    <s v="009"/>
    <s v="009369"/>
    <s v="91"/>
    <s v="1"/>
    <s v="3"/>
    <s v="31"/>
    <s v="315"/>
    <s v="315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369 PAGO DE DERECHOS A CONAGUA"/>
    <s v="3000 SERVICIOS GENERALES"/>
    <s v="3100 SERVICIOS BASICOS"/>
    <s v="315 TELEFONIA CELULAR"/>
    <s v="31501 TELEFONIA CELULAR"/>
    <n v="138600"/>
    <s v="1 NO ETIQUETADO"/>
    <s v="11 RECURSOS FISCALES"/>
    <s v="1101 RECURSOS MUNICIPALES"/>
    <s v="19 Ejercicio 2019"/>
    <s v="13 TODO EL TERRITORIO"/>
  </r>
  <r>
    <s v="030311717145160304E011011975911133131631601225250219133"/>
    <s v="0303"/>
    <s v="1"/>
    <s v="17"/>
    <s v="171"/>
    <s v="4"/>
    <s v="5"/>
    <s v="16"/>
    <s v="03"/>
    <x v="6"/>
    <s v="E"/>
    <s v="011"/>
    <s v="011975"/>
    <s v="91"/>
    <s v="1"/>
    <s v="3"/>
    <s v="31"/>
    <s v="316"/>
    <s v="31601"/>
    <s v="2"/>
    <s v="25"/>
    <s v="2502"/>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53"/>
    <s v="011975 SERVICIO PROFESIONAL DE CARRERA POLICIAL"/>
    <s v="3000 SERVICIOS GENERALES"/>
    <s v="3100 SERVICIOS BASICOS"/>
    <s v="316 SERVICIOS DE TELECOMUNICACIONES Y SATELITES"/>
    <s v="31601 SERVICIOS DE TELECOMUNICACIONES Y SATELITES"/>
    <n v="1908000"/>
    <s v="2 ETIQUETADO"/>
    <s v="25 RECURSOS FEDERALES"/>
    <s v="2502 FONDO DE FORTALECIMIENTO MUNICIPAL"/>
    <s v="19 Ejercicio 2019"/>
    <s v="13 TODO EL TERRITORIO"/>
  </r>
  <r>
    <s v="110322222122071329E129129676911133131631601111110119133"/>
    <s v="1103"/>
    <s v="2"/>
    <s v="22"/>
    <s v="221"/>
    <s v="2"/>
    <s v="2"/>
    <s v="07"/>
    <s v="13"/>
    <x v="20"/>
    <s v="E"/>
    <s v="129"/>
    <s v="129676"/>
    <s v="91"/>
    <s v="1"/>
    <s v="3"/>
    <s v="31"/>
    <s v="316"/>
    <s v="316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67"/>
    <s v="129676 DICTAMEN DE MOVILIDAD NO MOTORIZADA"/>
    <s v="3000 SERVICIOS GENERALES"/>
    <s v="3100 SERVICIOS BASICOS"/>
    <s v="316 SERVICIOS DE TELECOMUNICACIONES Y SATELITES"/>
    <s v="31601 SERVICIOS DE TELECOMUNICACIONES Y SATELITES"/>
    <n v="350000"/>
    <s v="1 NO ETIQUETADO"/>
    <s v="11 RECURSOS FISCALES"/>
    <s v="1101 RECURSOS MUNICIPALES"/>
    <s v="19 Ejercicio 2019"/>
    <s v="13 TODO EL TERRITORIO"/>
  </r>
  <r>
    <s v="030311717145160304E013013950911133131731701111110119133"/>
    <s v="0303"/>
    <s v="1"/>
    <s v="17"/>
    <s v="171"/>
    <s v="4"/>
    <s v="5"/>
    <s v="16"/>
    <s v="03"/>
    <x v="6"/>
    <s v="E"/>
    <s v="013"/>
    <s v="013950"/>
    <s v="91"/>
    <s v="1"/>
    <s v="3"/>
    <s v="31"/>
    <s v="317"/>
    <s v="317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6"/>
    <s v="013950 PLATICAS Y TALLERES EN MATERIA DE PREVENCION DEL DELITO"/>
    <s v="3000 SERVICIOS GENERALES"/>
    <s v="3100 SERVICIOS BASICOS"/>
    <s v="317 SERVICIOS DE ACCESO DE INTERNET, REDES Y PROCESAMIENTO DE INFORMACION"/>
    <s v="31701 SERVICIOS DE ACCESO DE INTERNET, REDES Y PROCESAMIENTO DE INFORMACION"/>
    <n v="950000"/>
    <s v="1 NO ETIQUETADO"/>
    <s v="11 RECURSOS FISCALES"/>
    <s v="1101 RECURSOS MUNICIPALES"/>
    <s v="19 Ejercicio 2019"/>
    <s v="13 TODO EL TERRITORIO"/>
  </r>
  <r>
    <s v="131422727116171835P090090987911122424624601111110119133"/>
    <s v="1314"/>
    <s v="2"/>
    <s v="27"/>
    <s v="271"/>
    <s v="1"/>
    <s v="6"/>
    <s v="17"/>
    <s v="18"/>
    <x v="32"/>
    <s v="P"/>
    <s v="090"/>
    <s v="090987"/>
    <s v="91"/>
    <s v="1"/>
    <s v="2"/>
    <s v="24"/>
    <s v="246"/>
    <s v="246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5"/>
    <s v="090987 SESIONES DE LOS CONSEJOS DE PARTICIPACION CIUDADANA"/>
    <s v="2000 MATERIALES Y SUMINISTROS"/>
    <s v="2400 MATERIALES Y ARTICULOS DE CONSTRUCCION Y DE REPARACION"/>
    <s v="246 MATERIAL ELECTRICO Y ELECTRONICO"/>
    <s v="24601 MATERIAL ELECTRICO Y ELECTRONICO"/>
    <n v="12600"/>
    <s v="1 NO ETIQUETADO"/>
    <s v="11 RECURSOS FISCALES"/>
    <s v="1101 RECURSOS MUNICIPALES"/>
    <s v="19 Ejercicio 2019"/>
    <s v="13 TODO EL TERRITORIO"/>
  </r>
  <r>
    <s v="090211313446172019O133133427121133131731701111110119133"/>
    <s v="0902"/>
    <s v="1"/>
    <s v="13"/>
    <s v="134"/>
    <s v="4"/>
    <s v="6"/>
    <s v="17"/>
    <s v="20"/>
    <x v="27"/>
    <s v="O"/>
    <s v="133"/>
    <s v="133427"/>
    <s v="12"/>
    <s v="1"/>
    <s v="3"/>
    <s v="31"/>
    <s v="317"/>
    <s v="31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27 ADMINISTRACION DE LA RED DE VOZ Y RENOVACION DE EQUIPO"/>
    <s v="3000 SERVICIOS GENERALES"/>
    <s v="3100 SERVICIOS BASICOS"/>
    <s v="317 SERVICIOS DE ACCESO DE INTERNET, REDES Y PROCESAMIENTO DE INFORMACION"/>
    <s v="31701 SERVICIOS DE ACCESO DE INTERNET, REDES Y PROCESAMIENTO DE INFORMACION"/>
    <n v="120000"/>
    <s v="1 NO ETIQUETADO"/>
    <s v="11 RECURSOS FISCALES"/>
    <s v="1101 RECURSOS MUNICIPALES"/>
    <s v="19 Ejercicio 2019"/>
    <s v="13 TODO EL TERRITORIO"/>
  </r>
  <r>
    <s v="090111313446172020O022022994121133131731701111110119133"/>
    <s v="0901"/>
    <s v="1"/>
    <s v="13"/>
    <s v="134"/>
    <s v="4"/>
    <s v="6"/>
    <s v="17"/>
    <s v="20"/>
    <x v="0"/>
    <s v="O"/>
    <s v="022"/>
    <s v="022994"/>
    <s v="12"/>
    <s v="1"/>
    <s v="3"/>
    <s v="31"/>
    <s v="317"/>
    <s v="31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994 TRAMITE DE VEHICULOS"/>
    <s v="3000 SERVICIOS GENERALES"/>
    <s v="3100 SERVICIOS BASICOS"/>
    <s v="317 SERVICIOS DE ACCESO DE INTERNET, REDES Y PROCESAMIENTO DE INFORMACION"/>
    <s v="31701 SERVICIOS DE ACCESO DE INTERNET, REDES Y PROCESAMIENTO DE INFORMACION"/>
    <n v="1920000"/>
    <s v="1 NO ETIQUETADO"/>
    <s v="11 RECURSOS FISCALES"/>
    <s v="1101 RECURSOS MUNICIPALES"/>
    <s v="19 Ejercicio 2019"/>
    <s v="13 TODO EL TERRITORIO"/>
  </r>
  <r>
    <s v="090111313446172020O022022444121133131731701111110119133"/>
    <s v="0901"/>
    <s v="1"/>
    <s v="13"/>
    <s v="134"/>
    <s v="4"/>
    <s v="6"/>
    <s v="17"/>
    <s v="20"/>
    <x v="0"/>
    <s v="O"/>
    <s v="022"/>
    <s v="022444"/>
    <s v="12"/>
    <s v="1"/>
    <s v="3"/>
    <s v="31"/>
    <s v="317"/>
    <s v="31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44 ATENCION A SOLICITUDES DE REMODELACION Y/O SERVICIO MAYOR EN EDIFICIOS PUBLICOS"/>
    <s v="3000 SERVICIOS GENERALES"/>
    <s v="3100 SERVICIOS BASICOS"/>
    <s v="317 SERVICIOS DE ACCESO DE INTERNET, REDES Y PROCESAMIENTO DE INFORMACION"/>
    <s v="31701 SERVICIOS DE ACCESO DE INTERNET, REDES Y PROCESAMIENTO DE INFORMACION"/>
    <n v="7395423"/>
    <s v="1 NO ETIQUETADO"/>
    <s v="11 RECURSOS FISCALES"/>
    <s v="1101 RECURSOS MUNICIPALES"/>
    <s v="19 Ejercicio 2019"/>
    <s v="13 TODO EL TERRITORIO"/>
  </r>
  <r>
    <s v="131422727116171835P080080780911122424824801111110119133"/>
    <s v="1314"/>
    <s v="2"/>
    <s v="27"/>
    <s v="271"/>
    <s v="1"/>
    <s v="6"/>
    <s v="17"/>
    <s v="18"/>
    <x v="32"/>
    <s v="P"/>
    <s v="080"/>
    <s v="080780"/>
    <s v="91"/>
    <s v="1"/>
    <s v="2"/>
    <s v="24"/>
    <s v="248"/>
    <s v="248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80 PLANEACION Y ASESORIA, PARA LAS PETICIONES DE OBRA."/>
    <s v="2000 MATERIALES Y SUMINISTROS"/>
    <s v="2400 MATERIALES Y ARTICULOS DE CONSTRUCCION Y DE REPARACION"/>
    <s v="248 MATERIALES COMPLEMENTARIOS"/>
    <s v="24801 MATERIALES COMPLEMENTARIOS"/>
    <n v="14000"/>
    <s v="1 NO ETIQUETADO"/>
    <s v="11 RECURSOS FISCALES"/>
    <s v="1101 RECURSOS MUNICIPALES"/>
    <s v="19 Ejercicio 2019"/>
    <s v="13 TODO EL TERRITORIO"/>
  </r>
  <r>
    <s v="010111313146172001P121121823911133131831801111110119133"/>
    <s v="0101"/>
    <s v="1"/>
    <s v="13"/>
    <s v="131"/>
    <s v="4"/>
    <s v="6"/>
    <s v="17"/>
    <s v="20"/>
    <x v="3"/>
    <s v="P"/>
    <s v="121"/>
    <s v="121823"/>
    <s v="91"/>
    <s v="1"/>
    <s v="3"/>
    <s v="31"/>
    <s v="318"/>
    <s v="318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s v="1 GASTO CORRIENTE"/>
    <s v="01 GESTIÓN GUBERNAMENTAL"/>
    <x v="59"/>
    <s v="121823 REGALOS A TITULO INSTITUCIONAL 2018"/>
    <s v="3000 SERVICIOS GENERALES"/>
    <s v="3100 SERVICIOS BASICOS"/>
    <s v="318 SERVICIOS POSTALES Y TELEGRAFICOS"/>
    <s v="31801 SERVICIOS POSTALES Y TELEGRAFICOS"/>
    <n v="15000"/>
    <s v="1 NO ETIQUETADO"/>
    <s v="11 RECURSOS FISCALES"/>
    <s v="1101 RECURSOS MUNICIPALES"/>
    <s v="19 Ejercicio 2019"/>
    <s v="13 TODO EL TERRITORIO"/>
  </r>
  <r>
    <s v="030311717145160304E127127976911133131831801111110119133"/>
    <s v="0303"/>
    <s v="1"/>
    <s v="17"/>
    <s v="171"/>
    <s v="4"/>
    <s v="5"/>
    <s v="16"/>
    <s v="03"/>
    <x v="6"/>
    <s v="E"/>
    <s v="127"/>
    <s v="127976"/>
    <s v="91"/>
    <s v="1"/>
    <s v="3"/>
    <s v="31"/>
    <s v="318"/>
    <s v="318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3000 SERVICIOS GENERALES"/>
    <s v="3100 SERVICIOS BASICOS"/>
    <s v="318 SERVICIOS POSTALES Y TELEGRAFICOS"/>
    <s v="31801 SERVICIOS POSTALES Y TELEGRAFICOS"/>
    <n v="30000"/>
    <s v="1 NO ETIQUETADO"/>
    <s v="11 RECURSOS FISCALES"/>
    <s v="1101 RECURSOS MUNICIPALES"/>
    <s v="19 Ejercicio 2019"/>
    <s v="13 TODO EL TERRITORIO"/>
  </r>
  <r>
    <s v="040411212246171906E004004174911133131831801111110119133"/>
    <s v="0404"/>
    <s v="1"/>
    <s v="12"/>
    <s v="122"/>
    <s v="4"/>
    <s v="6"/>
    <s v="17"/>
    <s v="19"/>
    <x v="7"/>
    <s v="E"/>
    <s v="004"/>
    <s v="004174"/>
    <s v="91"/>
    <s v="1"/>
    <s v="3"/>
    <s v="31"/>
    <s v="318"/>
    <s v="31801"/>
    <s v="1"/>
    <s v="11"/>
    <s v="1101"/>
    <s v="19"/>
    <s v="13"/>
    <s v="3"/>
    <s v="04 SINDICATURA DEL AYUNTAMIENTO"/>
    <s v="0404 SINDICATURA DEL AYUNTAMIENT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s v="06 CERTEZA JURÍDICA"/>
    <x v="9"/>
    <s v="004174 CAPACITACION EN MATERIA JURIDICA"/>
    <s v="3000 SERVICIOS GENERALES"/>
    <s v="3100 SERVICIOS BASICOS"/>
    <s v="318 SERVICIOS POSTALES Y TELEGRAFICOS"/>
    <s v="31801 SERVICIOS POSTALES Y TELEGRAFICOS"/>
    <n v="2000"/>
    <s v="1 NO ETIQUETADO"/>
    <s v="11 RECURSOS FISCALES"/>
    <s v="1101 RECURSOS MUNICIPALES"/>
    <s v="19 Ejercicio 2019"/>
    <s v="13 TODO EL TERRITORIO"/>
  </r>
  <r>
    <s v="060611515246172012M073073018911133131831801111110119133"/>
    <s v="0606"/>
    <s v="1"/>
    <s v="15"/>
    <s v="152"/>
    <s v="4"/>
    <s v="6"/>
    <s v="17"/>
    <s v="20"/>
    <x v="11"/>
    <s v="M"/>
    <s v="073"/>
    <s v="073018"/>
    <s v="91"/>
    <s v="1"/>
    <s v="3"/>
    <s v="31"/>
    <s v="318"/>
    <s v="318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87"/>
    <s v="073018 COBERTURA DE ACTIVIDADES DEL AYUNTAMIENTO"/>
    <s v="3000 SERVICIOS GENERALES"/>
    <s v="3100 SERVICIOS BASICOS"/>
    <s v="318 SERVICIOS POSTALES Y TELEGRAFICOS"/>
    <s v="31801 SERVICIOS POSTALES Y TELEGRAFICOS"/>
    <n v="846"/>
    <s v="1 NO ETIQUETADO"/>
    <s v="11 RECURSOS FISCALES"/>
    <s v="1101 RECURSOS MUNICIPALES"/>
    <s v="19 Ejercicio 2019"/>
    <s v="13 TODO EL TERRITORIO"/>
  </r>
  <r>
    <s v="070711111246171913G026026304911133131831801111110119133"/>
    <s v="0707"/>
    <s v="1"/>
    <s v="11"/>
    <s v="112"/>
    <s v="4"/>
    <s v="6"/>
    <s v="17"/>
    <s v="19"/>
    <x v="12"/>
    <s v="G"/>
    <s v="026"/>
    <s v="026304"/>
    <s v="91"/>
    <s v="1"/>
    <s v="3"/>
    <s v="31"/>
    <s v="318"/>
    <s v="318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s v="1 GASTO CORRIENTE"/>
    <s v="13 VIGILANCIA"/>
    <x v="15"/>
    <s v="026304 REVISION DE CUENTA PUBLICA"/>
    <s v="3000 SERVICIOS GENERALES"/>
    <s v="3100 SERVICIOS BASICOS"/>
    <s v="318 SERVICIOS POSTALES Y TELEGRAFICOS"/>
    <s v="31801 SERVICIOS POSTALES Y TELEGRAFICOS"/>
    <n v="15000"/>
    <s v="1 NO ETIQUETADO"/>
    <s v="11 RECURSOS FISCALES"/>
    <s v="1101 RECURSOS MUNICIPALES"/>
    <s v="19 Ejercicio 2019"/>
    <s v="13 TODO EL TERRITORIO"/>
  </r>
  <r>
    <s v="100533131123091725F049049547911133131831801111110119133"/>
    <s v="1005"/>
    <s v="3"/>
    <s v="31"/>
    <s v="311"/>
    <s v="2"/>
    <s v="3"/>
    <s v="09"/>
    <s v="17"/>
    <x v="18"/>
    <s v="F"/>
    <s v="049"/>
    <s v="049547"/>
    <s v="91"/>
    <s v="1"/>
    <s v="3"/>
    <s v="31"/>
    <s v="318"/>
    <s v="318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3"/>
    <s v="049547 TRAMITE DE TRASPASO"/>
    <s v="3000 SERVICIOS GENERALES"/>
    <s v="3100 SERVICIOS BASICOS"/>
    <s v="318 SERVICIOS POSTALES Y TELEGRAFICOS"/>
    <s v="31801 SERVICIOS POSTALES Y TELEGRAFICOS"/>
    <n v="20000"/>
    <s v="1 NO ETIQUETADO"/>
    <s v="11 RECURSOS FISCALES"/>
    <s v="1101 RECURSOS MUNICIPALES"/>
    <s v="19 Ejercicio 2019"/>
    <s v="13 TODO EL TERRITORIO"/>
  </r>
  <r>
    <s v="100533131123091725F049049548911133131831801111110119133"/>
    <s v="1005"/>
    <s v="3"/>
    <s v="31"/>
    <s v="311"/>
    <s v="2"/>
    <s v="3"/>
    <s v="09"/>
    <s v="17"/>
    <x v="18"/>
    <s v="F"/>
    <s v="049"/>
    <s v="049548"/>
    <s v="91"/>
    <s v="1"/>
    <s v="3"/>
    <s v="31"/>
    <s v="318"/>
    <s v="318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3"/>
    <s v="049548 TRAMITE DE AMPLIACION DE MEDIDAS"/>
    <s v="3000 SERVICIOS GENERALES"/>
    <s v="3100 SERVICIOS BASICOS"/>
    <s v="318 SERVICIOS POSTALES Y TELEGRAFICOS"/>
    <s v="31801 SERVICIOS POSTALES Y TELEGRAFICOS"/>
    <n v="20000"/>
    <s v="1 NO ETIQUETADO"/>
    <s v="11 RECURSOS FISCALES"/>
    <s v="1101 RECURSOS MUNICIPALES"/>
    <s v="19 Ejercicio 2019"/>
    <s v="13 TODO EL TERRITORIO"/>
  </r>
  <r>
    <s v="121222222122081331E078078694911133131831801111110119133"/>
    <s v="1212"/>
    <s v="2"/>
    <s v="22"/>
    <s v="221"/>
    <s v="2"/>
    <s v="2"/>
    <s v="08"/>
    <s v="13"/>
    <x v="22"/>
    <s v="E"/>
    <s v="078"/>
    <s v="078694"/>
    <s v="91"/>
    <s v="1"/>
    <s v="3"/>
    <s v="31"/>
    <s v="318"/>
    <s v="318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694 LICENCIA DE DEMOLICION"/>
    <s v="3000 SERVICIOS GENERALES"/>
    <s v="3100 SERVICIOS BASICOS"/>
    <s v="318 SERVICIOS POSTALES Y TELEGRAFICOS"/>
    <s v="31801 SERVICIOS POSTALES Y TELEGRAFICOS"/>
    <n v="6100"/>
    <s v="1 NO ETIQUETADO"/>
    <s v="11 RECURSOS FISCALES"/>
    <s v="1101 RECURSOS MUNICIPALES"/>
    <s v="19 Ejercicio 2019"/>
    <s v="13 TODO EL TERRITORIO"/>
  </r>
  <r>
    <s v="081222121412130615E061061804911133131931901111110119133"/>
    <s v="0812"/>
    <s v="2"/>
    <s v="21"/>
    <s v="214"/>
    <s v="1"/>
    <s v="2"/>
    <s v="13"/>
    <s v="06"/>
    <x v="13"/>
    <s v="E"/>
    <s v="061"/>
    <s v="061804"/>
    <s v="91"/>
    <s v="1"/>
    <s v="3"/>
    <s v="31"/>
    <s v="319"/>
    <s v="319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804 ADEUDOS DE EJERCICIOS ANTERIORES"/>
    <s v="3000 SERVICIOS GENERALES"/>
    <s v="3100 SERVICIOS BASICOS"/>
    <s v="319 SERVICIOS INTEGRALES Y OTROS SERVICIOS"/>
    <s v="31901 SERVICIOS INTEGRALES Y OTROS SERVICIOS"/>
    <n v="2000000"/>
    <s v="1 NO ETIQUETADO"/>
    <s v="11 RECURSOS FISCALES"/>
    <s v="1101 RECURSOS MUNICIPALES"/>
    <s v="19 Ejercicio 2019"/>
    <s v="13 TODO EL TERRITORIO"/>
  </r>
  <r>
    <s v="090111313446172020O022022450121133232232201111110119133"/>
    <s v="0901"/>
    <s v="1"/>
    <s v="13"/>
    <s v="134"/>
    <s v="4"/>
    <s v="6"/>
    <s v="17"/>
    <s v="20"/>
    <x v="0"/>
    <s v="O"/>
    <s v="022"/>
    <s v="022450"/>
    <s v="12"/>
    <s v="1"/>
    <s v="3"/>
    <s v="32"/>
    <s v="322"/>
    <s v="32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50 MANTENIMIENTO PREVENTIVO A LAS INSTALACIONES FIJAS"/>
    <s v="3000 SERVICIOS GENERALES"/>
    <s v="3200 SERVICIOS DE ARRENDAMIENTO"/>
    <s v="322 ARRENDAMIENTO DE EDIFICIOS"/>
    <s v="32201 ARRENDAMIENTO DE EDIFICIOS"/>
    <n v="14118000"/>
    <s v="1 NO ETIQUETADO"/>
    <s v="11 RECURSOS FISCALES"/>
    <s v="1101 RECURSOS MUNICIPALES"/>
    <s v="19 Ejercicio 2019"/>
    <s v="13 TODO EL TERRITORIO"/>
  </r>
  <r>
    <s v="131322424215140134E120120940911133232232201111110119133"/>
    <s v="1313"/>
    <s v="2"/>
    <s v="24"/>
    <s v="242"/>
    <s v="1"/>
    <s v="5"/>
    <s v="14"/>
    <s v="01"/>
    <x v="25"/>
    <s v="E"/>
    <s v="120"/>
    <s v="120940"/>
    <s v="91"/>
    <s v="1"/>
    <s v="3"/>
    <s v="32"/>
    <s v="322"/>
    <s v="32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3"/>
    <s v="120940 OPERATIVO ROMERIA 2017"/>
    <s v="3000 SERVICIOS GENERALES"/>
    <s v="3200 SERVICIOS DE ARRENDAMIENTO"/>
    <s v="322 ARRENDAMIENTO DE EDIFICIOS"/>
    <s v="32201 ARRENDAMIENTO DE EDIFICIOS"/>
    <n v="60000"/>
    <s v="1 NO ETIQUETADO"/>
    <s v="11 RECURSOS FISCALES"/>
    <s v="1101 RECURSOS MUNICIPALES"/>
    <s v="19 Ejercicio 2019"/>
    <s v="13 TODO EL TERRITORIO"/>
  </r>
  <r>
    <s v="090211313446172019O133133436121133232332301225250219133"/>
    <s v="0902"/>
    <s v="1"/>
    <s v="13"/>
    <s v="134"/>
    <s v="4"/>
    <s v="6"/>
    <s v="17"/>
    <s v="20"/>
    <x v="27"/>
    <s v="O"/>
    <s v="133"/>
    <s v="133436"/>
    <s v="12"/>
    <s v="1"/>
    <s v="3"/>
    <s v="32"/>
    <s v="323"/>
    <s v="32301"/>
    <s v="2"/>
    <s v="25"/>
    <s v="2502"/>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6 ADMINISTRACION DE RED DE DATOS Y RENOVACION DE EQUIPO"/>
    <s v="3000 SERVICIOS GENERALES"/>
    <s v="3200 SERVICIOS DE ARRENDAMIENTO"/>
    <s v="323 ARRENDAMIENTO DE MOBILIARIO Y EQUIPO DE ADMINISTRACION, EDUCACIONAL Y RECREATIVO"/>
    <s v="32301 ARRENDAMIENTO DE MOBILIARIO Y EQUIPO DE ADMINISTRACION, EDUCACIONAL Y RECREATIVO"/>
    <n v="10000000"/>
    <s v="2 ETIQUETADO"/>
    <s v="25 RECURSOS FEDERALES"/>
    <s v="2502 FONDO DE FORTALECIMIENTO MUNICIPAL"/>
    <s v="19 Ejercicio 2019"/>
    <s v="13 TODO EL TERRITORIO"/>
  </r>
  <r>
    <s v="090211313446172019O133133429121133232332301111110119133"/>
    <s v="0902"/>
    <s v="1"/>
    <s v="13"/>
    <s v="134"/>
    <s v="4"/>
    <s v="6"/>
    <s v="17"/>
    <s v="20"/>
    <x v="27"/>
    <s v="O"/>
    <s v="133"/>
    <s v="133429"/>
    <s v="12"/>
    <s v="1"/>
    <s v="3"/>
    <s v="32"/>
    <s v="323"/>
    <s v="32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29 ACTUALIZACION DE MANUALES DE PROCEDIMIENTOS"/>
    <s v="3000 SERVICIOS GENERALES"/>
    <s v="3200 SERVICIOS DE ARRENDAMIENTO"/>
    <s v="323 ARRENDAMIENTO DE MOBILIARIO Y EQUIPO DE ADMINISTRACION, EDUCACIONAL Y RECREATIVO"/>
    <s v="32301 ARRENDAMIENTO DE MOBILIARIO Y EQUIPO DE ADMINISTRACION, EDUCACIONAL Y RECREATIVO"/>
    <n v="10000000"/>
    <s v="1 NO ETIQUETADO"/>
    <s v="11 RECURSOS FISCALES"/>
    <s v="1101 RECURSOS MUNICIPALES"/>
    <s v="19 Ejercicio 2019"/>
    <s v="13 TODO EL TERRITORIO"/>
  </r>
  <r>
    <s v="131422727116171835P091091759911122424924901111110119133"/>
    <s v="1314"/>
    <s v="2"/>
    <s v="27"/>
    <s v="271"/>
    <s v="1"/>
    <s v="6"/>
    <s v="17"/>
    <s v="18"/>
    <x v="32"/>
    <s v="P"/>
    <s v="091"/>
    <s v="091759"/>
    <s v="91"/>
    <s v="1"/>
    <s v="2"/>
    <s v="24"/>
    <s v="249"/>
    <s v="249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8"/>
    <s v="091759 SEGUIMIENTO, ORIENTACION Y ASESORAMIENTO A CONSEJOS SOCIALES Y VECINOS DE ZAPOPAN"/>
    <s v="2000 MATERIALES Y SUMINISTROS"/>
    <s v="2400 MATERIALES Y ARTICULOS DE CONSTRUCCION Y DE REPARACION"/>
    <s v="249 OTROS MATERIALES Y ARTICULOS DE CONSTRUCCION Y REPARACION"/>
    <s v="24901 OTROS MATERIALES Y ARTICULOS DE CONSTRUCCION Y REPARACION"/>
    <n v="18000"/>
    <s v="1 NO ETIQUETADO"/>
    <s v="11 RECURSOS FISCALES"/>
    <s v="1101 RECURSOS MUNICIPALES"/>
    <s v="19 Ejercicio 2019"/>
    <s v="13 TODO EL TERRITORIO"/>
  </r>
  <r>
    <s v="090411313446172020O022022459121133232432401111110119133"/>
    <s v="0904"/>
    <s v="1"/>
    <s v="13"/>
    <s v="134"/>
    <s v="4"/>
    <s v="6"/>
    <s v="17"/>
    <s v="20"/>
    <x v="0"/>
    <s v="O"/>
    <s v="022"/>
    <s v="022459"/>
    <s v="12"/>
    <s v="1"/>
    <s v="3"/>
    <s v="32"/>
    <s v="324"/>
    <s v="324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59 SERVICIO A BIENES MUEBLES"/>
    <s v="3000 SERVICIOS GENERALES"/>
    <s v="3200 SERVICIOS DE ARRENDAMIENTO"/>
    <s v="324 ARRENDAMIENTO DE EQUIPO E INSTRUMENTAL MEDICO Y DE LABORATORIO"/>
    <s v="32401 ARRENDAMIENTO DE EQUIPO E INSTRUMENTAL MEDICO Y DE LABORATORIO"/>
    <n v="120000"/>
    <s v="1 NO ETIQUETADO"/>
    <s v="11 RECURSOS FISCALES"/>
    <s v="1101 RECURSOS MUNICIPALES"/>
    <s v="19 Ejercicio 2019"/>
    <s v="13 TODO EL TERRITORIO"/>
  </r>
  <r>
    <s v="030311717145160304E011011975911133232532501225250219133"/>
    <s v="0303"/>
    <s v="1"/>
    <s v="17"/>
    <s v="171"/>
    <s v="4"/>
    <s v="5"/>
    <s v="16"/>
    <s v="03"/>
    <x v="6"/>
    <s v="E"/>
    <s v="011"/>
    <s v="011975"/>
    <s v="91"/>
    <s v="1"/>
    <s v="3"/>
    <s v="32"/>
    <s v="325"/>
    <s v="32501"/>
    <s v="2"/>
    <s v="25"/>
    <s v="2502"/>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53"/>
    <s v="011975 SERVICIO PROFESIONAL DE CARRERA POLICIAL"/>
    <s v="3000 SERVICIOS GENERALES"/>
    <s v="3200 SERVICIOS DE ARRENDAMIENTO"/>
    <s v="325 ARRENDAMIENTO DE EQUIPO DE TRANSPORTE"/>
    <s v="32501 ARRENDAMIENTO DE EQUIPO DE TRANSPORTE"/>
    <n v="20150684.339758292"/>
    <s v="2 ETIQUETADO"/>
    <s v="25 RECURSOS FEDERALES"/>
    <s v="2502 FONDO DE FORTALECIMIENTO MUNICIPAL"/>
    <s v="19 Ejercicio 2019"/>
    <s v="13 TODO EL TERRITORIO"/>
  </r>
  <r>
    <s v="131422727116171835P091091765911122525325301111110119133"/>
    <s v="1314"/>
    <s v="2"/>
    <s v="27"/>
    <s v="271"/>
    <s v="1"/>
    <s v="6"/>
    <s v="17"/>
    <s v="18"/>
    <x v="32"/>
    <s v="P"/>
    <s v="091"/>
    <s v="091765"/>
    <s v="91"/>
    <s v="1"/>
    <s v="2"/>
    <s v="25"/>
    <s v="253"/>
    <s v="253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8"/>
    <s v="091765 CONSTITUCION Y RENOVACION DE MESAS DIRECTIVAS DE ASOCIACIONES VECINALES"/>
    <s v="2000 MATERIALES Y SUMINISTROS"/>
    <s v="2500 PRODUCTOS QUIMICOS, FARMACEUTICOS Y DE LABORATORIO"/>
    <s v="253 MEDICINAS Y PRODUCTOS FARMACEUTICOS"/>
    <s v="25301 MEDICINAS Y PRODUCTOS FARMACEUTICOS"/>
    <n v="31676"/>
    <s v="1 NO ETIQUETADO"/>
    <s v="11 RECURSOS FISCALES"/>
    <s v="1101 RECURSOS MUNICIPALES"/>
    <s v="19 Ejercicio 2019"/>
    <s v="13 TODO EL TERRITORIO"/>
  </r>
  <r>
    <s v="080122222112130614E060060333911133232532501111110119133"/>
    <s v="0801"/>
    <s v="2"/>
    <s v="22"/>
    <s v="221"/>
    <s v="1"/>
    <s v="2"/>
    <s v="13"/>
    <s v="06"/>
    <x v="1"/>
    <s v="E"/>
    <s v="060"/>
    <s v="060333"/>
    <s v="91"/>
    <s v="1"/>
    <s v="3"/>
    <s v="32"/>
    <s v="325"/>
    <s v="325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55"/>
    <s v="060333 VERIFICACION DE AREAS VERDES PARA DESCUENTO DE PREDIAL"/>
    <s v="3000 SERVICIOS GENERALES"/>
    <s v="3200 SERVICIOS DE ARRENDAMIENTO"/>
    <s v="325 ARRENDAMIENTO DE EQUIPO DE TRANSPORTE"/>
    <s v="32501 ARRENDAMIENTO DE EQUIPO DE TRANSPORTE"/>
    <n v="120000"/>
    <s v="1 NO ETIQUETADO"/>
    <s v="11 RECURSOS FISCALES"/>
    <s v="1101 RECURSOS MUNICIPALES"/>
    <s v="19 Ejercicio 2019"/>
    <s v="13 TODO EL TERRITORIO"/>
  </r>
  <r>
    <s v="081222222112130614E059059315911133232532501225250219133"/>
    <s v="0812"/>
    <s v="2"/>
    <s v="22"/>
    <s v="221"/>
    <s v="1"/>
    <s v="2"/>
    <s v="13"/>
    <s v="06"/>
    <x v="1"/>
    <s v="E"/>
    <s v="059"/>
    <s v="059315"/>
    <s v="91"/>
    <s v="1"/>
    <s v="3"/>
    <s v="32"/>
    <s v="325"/>
    <s v="32501"/>
    <s v="2"/>
    <s v="25"/>
    <s v="2502"/>
    <s v="19"/>
    <s v="13"/>
    <s v="3"/>
    <s v="08 COORDINACION GENERAL DE SERVICIOS MUNICIPALES"/>
    <s v="0812 DIRECCION DE ASE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315 PAGO DEL SERVICIO DE ALUMBRADO PUBLICO"/>
    <s v="3000 SERVICIOS GENERALES"/>
    <s v="3200 SERVICIOS DE ARRENDAMIENTO"/>
    <s v="325 ARRENDAMIENTO DE EQUIPO DE TRANSPORTE"/>
    <s v="32501 ARRENDAMIENTO DE EQUIPO DE TRANSPORTE"/>
    <n v="26867579.119677722"/>
    <s v="2 ETIQUETADO"/>
    <s v="25 RECURSOS FEDERALES"/>
    <s v="2502 FONDO DE FORTALECIMIENTO MUNICIPAL"/>
    <s v="19 Ejercicio 2019"/>
    <s v="13 TODO EL TERRITORIO"/>
  </r>
  <r>
    <s v="090111313446172020O020020502121133232532501111110119133"/>
    <s v="0901"/>
    <s v="1"/>
    <s v="13"/>
    <s v="134"/>
    <s v="4"/>
    <s v="6"/>
    <s v="17"/>
    <s v="20"/>
    <x v="0"/>
    <s v="O"/>
    <s v="020"/>
    <s v="020502"/>
    <s v="12"/>
    <s v="1"/>
    <s v="3"/>
    <s v="32"/>
    <s v="325"/>
    <s v="32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1"/>
    <s v="020502 ADQUISICION DE BIENES Y SERVICIOS"/>
    <s v="3000 SERVICIOS GENERALES"/>
    <s v="3200 SERVICIOS DE ARRENDAMIENTO"/>
    <s v="325 ARRENDAMIENTO DE EQUIPO DE TRANSPORTE"/>
    <s v="32501 ARRENDAMIENTO DE EQUIPO DE TRANSPORTE"/>
    <n v="20000"/>
    <s v="1 NO ETIQUETADO"/>
    <s v="11 RECURSOS FISCALES"/>
    <s v="1101 RECURSOS MUNICIPALES"/>
    <s v="19 Ejercicio 2019"/>
    <s v="13 TODO EL TERRITORIO"/>
  </r>
  <r>
    <s v="090111313446172020O022022916121133232532501225250219133"/>
    <s v="0901"/>
    <s v="1"/>
    <s v="13"/>
    <s v="134"/>
    <s v="4"/>
    <s v="6"/>
    <s v="17"/>
    <s v="20"/>
    <x v="0"/>
    <s v="O"/>
    <s v="022"/>
    <s v="022916"/>
    <s v="12"/>
    <s v="1"/>
    <s v="3"/>
    <s v="32"/>
    <s v="325"/>
    <s v="32501"/>
    <s v="2"/>
    <s v="25"/>
    <s v="2502"/>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916 GESTION DE ESCRITURACION "/>
    <s v="3000 SERVICIOS GENERALES"/>
    <s v="3200 SERVICIOS DE ARRENDAMIENTO"/>
    <s v="325 ARRENDAMIENTO DE EQUIPO DE TRANSPORTE"/>
    <s v="32501 ARRENDAMIENTO DE EQUIPO DE TRANSPORTE"/>
    <n v="43291736.339758299"/>
    <s v="2 ETIQUETADO"/>
    <s v="25 RECURSOS FEDERALES"/>
    <s v="2502 FONDO DE FORTALECIMIENTO MUNICIPAL"/>
    <s v="19 Ejercicio 2019"/>
    <s v="13 TODO EL TERRITORIO"/>
  </r>
  <r>
    <s v="110422121231010730E081081690911133232532501111110119133"/>
    <s v="1104"/>
    <s v="2"/>
    <s v="21"/>
    <s v="212"/>
    <s v="3"/>
    <s v="1"/>
    <s v="01"/>
    <s v="07"/>
    <x v="21"/>
    <s v="E"/>
    <s v="081"/>
    <s v="081690"/>
    <s v="91"/>
    <s v="1"/>
    <s v="3"/>
    <s v="32"/>
    <s v="325"/>
    <s v="325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73"/>
    <s v="081690 TRAMITE A LAS DENUNCIAS AMBIENTALES"/>
    <s v="3000 SERVICIOS GENERALES"/>
    <s v="3200 SERVICIOS DE ARRENDAMIENTO"/>
    <s v="325 ARRENDAMIENTO DE EQUIPO DE TRANSPORTE"/>
    <s v="32501 ARRENDAMIENTO DE EQUIPO DE TRANSPORTE"/>
    <n v="9500000"/>
    <s v="1 NO ETIQUETADO"/>
    <s v="11 RECURSOS FISCALES"/>
    <s v="1101 RECURSOS MUNICIPALES"/>
    <s v="19 Ejercicio 2019"/>
    <s v="13 TODO EL TERRITORIO"/>
  </r>
  <r>
    <s v="080322222112130614E009009362911133232632601111110119133"/>
    <s v="0803"/>
    <s v="2"/>
    <s v="22"/>
    <s v="221"/>
    <s v="1"/>
    <s v="2"/>
    <s v="13"/>
    <s v="06"/>
    <x v="1"/>
    <s v="E"/>
    <s v="009"/>
    <s v="009362"/>
    <s v="91"/>
    <s v="1"/>
    <s v="3"/>
    <s v="32"/>
    <s v="326"/>
    <s v="326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362 OPERACION DE FUENTES DE ABASTECIMIENTO Y PLANTAS DE TRATAMIENTO"/>
    <s v="3000 SERVICIOS GENERALES"/>
    <s v="3200 SERVICIOS DE ARRENDAMIENTO"/>
    <s v="326 ARRENDAMIENTO DE MAQUINARIA, OTROS EQUIPOS Y HERRAMIENTAS"/>
    <s v="32601 ARRENDAMIENTO DE MAQUINARIA, OTROS EQUIPOS Y HERRAMIENTAS"/>
    <n v="12000000"/>
    <s v="1 NO ETIQUETADO"/>
    <s v="11 RECURSOS FISCALES"/>
    <s v="1101 RECURSOS MUNICIPALES"/>
    <s v="19 Ejercicio 2019"/>
    <s v="13 TODO EL TERRITORIO"/>
  </r>
  <r>
    <s v="080422222112130614E125125406911133232632601111110119133"/>
    <s v="0804"/>
    <s v="2"/>
    <s v="22"/>
    <s v="221"/>
    <s v="1"/>
    <s v="2"/>
    <s v="13"/>
    <s v="06"/>
    <x v="1"/>
    <s v="E"/>
    <s v="125"/>
    <s v="125406"/>
    <s v="91"/>
    <s v="1"/>
    <s v="3"/>
    <s v="32"/>
    <s v="326"/>
    <s v="32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06 MANEJO DE RESIDUOS SOLIDOS EN EL RELLENO SANITARIO DE PICACHOS"/>
    <s v="3000 SERVICIOS GENERALES"/>
    <s v="3200 SERVICIOS DE ARRENDAMIENTO"/>
    <s v="326 ARRENDAMIENTO DE MAQUINARIA, OTROS EQUIPOS Y HERRAMIENTAS"/>
    <s v="32601 ARRENDAMIENTO DE MAQUINARIA, OTROS EQUIPOS Y HERRAMIENTAS"/>
    <n v="250000"/>
    <s v="1 NO ETIQUETADO"/>
    <s v="11 RECURSOS FISCALES"/>
    <s v="1101 RECURSOS MUNICIPALES"/>
    <s v="19 Ejercicio 2019"/>
    <s v="13 TODO EL TERRITORIO"/>
  </r>
  <r>
    <s v="081222121412130615E009009989911133232632601111110119133"/>
    <s v="0812"/>
    <s v="2"/>
    <s v="21"/>
    <s v="214"/>
    <s v="1"/>
    <s v="2"/>
    <s v="13"/>
    <s v="06"/>
    <x v="13"/>
    <s v="E"/>
    <s v="009"/>
    <s v="009989"/>
    <s v="91"/>
    <s v="1"/>
    <s v="3"/>
    <s v="32"/>
    <s v="326"/>
    <s v="326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62"/>
    <s v="009989 SOLICITUD DE REVISION Y APROBACION DE PROYECTOS DE AGUA POTABLE, DRENAJE SANITARIO, DRENAJE PLUVIAL Y OBRAS DE INFRAESTRUCTURA"/>
    <s v="3000 SERVICIOS GENERALES"/>
    <s v="3200 SERVICIOS DE ARRENDAMIENTO"/>
    <s v="326 ARRENDAMIENTO DE MAQUINARIA, OTROS EQUIPOS Y HERRAMIENTAS"/>
    <s v="32601 ARRENDAMIENTO DE MAQUINARIA, OTROS EQUIPOS Y HERRAMIENTAS"/>
    <n v="2250000"/>
    <s v="1 NO ETIQUETADO"/>
    <s v="11 RECURSOS FISCALES"/>
    <s v="1101 RECURSOS MUNICIPALES"/>
    <s v="19 Ejercicio 2019"/>
    <s v="13 TODO EL TERRITORIO"/>
  </r>
  <r>
    <s v="080722121412130615E009009989911133232632601111110119133"/>
    <s v="0807"/>
    <s v="2"/>
    <s v="21"/>
    <s v="214"/>
    <s v="1"/>
    <s v="2"/>
    <s v="13"/>
    <s v="06"/>
    <x v="13"/>
    <s v="E"/>
    <s v="009"/>
    <s v="009989"/>
    <s v="91"/>
    <s v="1"/>
    <s v="3"/>
    <s v="32"/>
    <s v="326"/>
    <s v="326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62"/>
    <s v="009989 SOLICITUD DE REVISION Y APROBACION DE PROYECTOS DE AGUA POTABLE, DRENAJE SANITARIO, DRENAJE PLUVIAL Y OBRAS DE INFRAESTRUCTURA"/>
    <s v="3000 SERVICIOS GENERALES"/>
    <s v="3200 SERVICIOS DE ARRENDAMIENTO"/>
    <s v="326 ARRENDAMIENTO DE MAQUINARIA, OTROS EQUIPOS Y HERRAMIENTAS"/>
    <s v="32601 ARRENDAMIENTO DE MAQUINARIA, OTROS EQUIPOS Y HERRAMIENTAS"/>
    <n v="800000"/>
    <s v="1 NO ETIQUETADO"/>
    <s v="11 RECURSOS FISCALES"/>
    <s v="1101 RECURSOS MUNICIPALES"/>
    <s v="19 Ejercicio 2019"/>
    <s v="13 TODO EL TERRITORIO"/>
  </r>
  <r>
    <s v="100322626823101723P031031534911133232632601111110119133"/>
    <s v="1003"/>
    <s v="2"/>
    <s v="26"/>
    <s v="268"/>
    <s v="2"/>
    <s v="3"/>
    <s v="10"/>
    <s v="17"/>
    <x v="16"/>
    <s v="P"/>
    <s v="031"/>
    <s v="031534"/>
    <s v="91"/>
    <s v="1"/>
    <s v="3"/>
    <s v="32"/>
    <s v="326"/>
    <s v="326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65"/>
    <s v="031534 ENLACE MUNICIPAL PROSPERA"/>
    <s v="3000 SERVICIOS GENERALES"/>
    <s v="3200 SERVICIOS DE ARRENDAMIENTO"/>
    <s v="326 ARRENDAMIENTO DE MAQUINARIA, OTROS EQUIPOS Y HERRAMIENTAS"/>
    <s v="32601 ARRENDAMIENTO DE MAQUINARIA, OTROS EQUIPOS Y HERRAMIENTAS"/>
    <n v="100000"/>
    <s v="1 NO ETIQUETADO"/>
    <s v="11 RECURSOS FISCALES"/>
    <s v="1101 RECURSOS MUNICIPALES"/>
    <s v="19 Ejercicio 2019"/>
    <s v="13 TODO EL TERRITORIO"/>
  </r>
  <r>
    <s v="100533131123091725F096096591911133232632601111110119133"/>
    <s v="1005"/>
    <s v="3"/>
    <s v="31"/>
    <s v="311"/>
    <s v="2"/>
    <s v="3"/>
    <s v="09"/>
    <s v="17"/>
    <x v="18"/>
    <s v="F"/>
    <s v="096"/>
    <s v="096591"/>
    <s v="91"/>
    <s v="1"/>
    <s v="3"/>
    <s v="32"/>
    <s v="326"/>
    <s v="32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2"/>
    <s v="096591 BOLSA DE TRABAJO"/>
    <s v="3000 SERVICIOS GENERALES"/>
    <s v="3200 SERVICIOS DE ARRENDAMIENTO"/>
    <s v="326 ARRENDAMIENTO DE MAQUINARIA, OTROS EQUIPOS Y HERRAMIENTAS"/>
    <s v="32601 ARRENDAMIENTO DE MAQUINARIA, OTROS EQUIPOS Y HERRAMIENTAS"/>
    <n v="350000"/>
    <s v="1 NO ETIQUETADO"/>
    <s v="11 RECURSOS FISCALES"/>
    <s v="1101 RECURSOS MUNICIPALES"/>
    <s v="19 Ejercicio 2019"/>
    <s v="13 TODO EL TERRITORIO"/>
  </r>
  <r>
    <s v="131322424215140134E120120940911133232632601111110119133"/>
    <s v="1313"/>
    <s v="2"/>
    <s v="24"/>
    <s v="242"/>
    <s v="1"/>
    <s v="5"/>
    <s v="14"/>
    <s v="01"/>
    <x v="25"/>
    <s v="E"/>
    <s v="120"/>
    <s v="120940"/>
    <s v="91"/>
    <s v="1"/>
    <s v="3"/>
    <s v="32"/>
    <s v="326"/>
    <s v="326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3"/>
    <s v="120940 OPERATIVO ROMERIA 2017"/>
    <s v="3000 SERVICIOS GENERALES"/>
    <s v="3200 SERVICIOS DE ARRENDAMIENTO"/>
    <s v="326 ARRENDAMIENTO DE MAQUINARIA, OTROS EQUIPOS Y HERRAMIENTAS"/>
    <s v="32601 ARRENDAMIENTO DE MAQUINARIA, OTROS EQUIPOS Y HERRAMIENTAS"/>
    <n v="20000"/>
    <s v="1 NO ETIQUETADO"/>
    <s v="11 RECURSOS FISCALES"/>
    <s v="1101 RECURSOS MUNICIPALES"/>
    <s v="19 Ejercicio 2019"/>
    <s v="13 TODO EL TERRITORIO"/>
  </r>
  <r>
    <s v="080322222112130614E009009363911133232732701111110119133"/>
    <s v="0803"/>
    <s v="2"/>
    <s v="22"/>
    <s v="221"/>
    <s v="1"/>
    <s v="2"/>
    <s v="13"/>
    <s v="06"/>
    <x v="1"/>
    <s v="E"/>
    <s v="009"/>
    <s v="009363"/>
    <s v="91"/>
    <s v="1"/>
    <s v="3"/>
    <s v="32"/>
    <s v="327"/>
    <s v="327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363 SERVICIO DE MANTENIMIENTO, CONSERVACION Y LIMPIEZA DE REDES E INFRAESTRUCTURA HIDRAULICA."/>
    <s v="3000 SERVICIOS GENERALES"/>
    <s v="3200 SERVICIOS DE ARRENDAMIENTO"/>
    <s v="327 ARRENDAMIENTO DE ACTIVOS INTANGIBLES"/>
    <s v="32701 ARRENDAMIENTO DE ACTIVOS INTANGIBLES"/>
    <n v="140000"/>
    <s v="1 NO ETIQUETADO"/>
    <s v="11 RECURSOS FISCALES"/>
    <s v="1101 RECURSOS MUNICIPALES"/>
    <s v="19 Ejercicio 2019"/>
    <s v="13 TODO EL TERRITORIO"/>
  </r>
  <r>
    <s v="090211313446172019O133133436121133232732701111110119133"/>
    <s v="0902"/>
    <s v="1"/>
    <s v="13"/>
    <s v="134"/>
    <s v="4"/>
    <s v="6"/>
    <s v="17"/>
    <s v="20"/>
    <x v="27"/>
    <s v="O"/>
    <s v="133"/>
    <s v="133436"/>
    <s v="12"/>
    <s v="1"/>
    <s v="3"/>
    <s v="32"/>
    <s v="327"/>
    <s v="32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6 ADMINISTRACION DE RED DE DATOS Y RENOVACION DE EQUIPO"/>
    <s v="3000 SERVICIOS GENERALES"/>
    <s v="3200 SERVICIOS DE ARRENDAMIENTO"/>
    <s v="327 ARRENDAMIENTO DE ACTIVOS INTANGIBLES"/>
    <s v="32701 ARRENDAMIENTO DE ACTIVOS INTANGIBLES"/>
    <n v="700000"/>
    <s v="1 NO ETIQUETADO"/>
    <s v="11 RECURSOS FISCALES"/>
    <s v="1101 RECURSOS MUNICIPALES"/>
    <s v="19 Ejercicio 2019"/>
    <s v="13 TODO EL TERRITORIO"/>
  </r>
  <r>
    <s v="090211313446172019O051051431121133232732701111110119133"/>
    <s v="0902"/>
    <s v="1"/>
    <s v="13"/>
    <s v="134"/>
    <s v="4"/>
    <s v="6"/>
    <s v="17"/>
    <s v="20"/>
    <x v="27"/>
    <s v="O"/>
    <s v="051"/>
    <s v="051431"/>
    <s v="12"/>
    <s v="1"/>
    <s v="3"/>
    <s v="32"/>
    <s v="327"/>
    <s v="32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3"/>
    <s v="051431 FIRMA ELECTRONICA"/>
    <s v="3000 SERVICIOS GENERALES"/>
    <s v="3200 SERVICIOS DE ARRENDAMIENTO"/>
    <s v="327 ARRENDAMIENTO DE ACTIVOS INTANGIBLES"/>
    <s v="32701 ARRENDAMIENTO DE ACTIVOS INTANGIBLES"/>
    <n v="100000"/>
    <s v="1 NO ETIQUETADO"/>
    <s v="11 RECURSOS FISCALES"/>
    <s v="1101 RECURSOS MUNICIPALES"/>
    <s v="19 Ejercicio 2019"/>
    <s v="13 TODO EL TERRITORIO"/>
  </r>
  <r>
    <s v="090211313446172019O133133508121133232732701111110119133"/>
    <s v="0902"/>
    <s v="1"/>
    <s v="13"/>
    <s v="134"/>
    <s v="4"/>
    <s v="6"/>
    <s v="17"/>
    <s v="20"/>
    <x v="27"/>
    <s v="O"/>
    <s v="133"/>
    <s v="133508"/>
    <s v="12"/>
    <s v="1"/>
    <s v="3"/>
    <s v="32"/>
    <s v="327"/>
    <s v="32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508 MEJORA REGULATORIA"/>
    <s v="3000 SERVICIOS GENERALES"/>
    <s v="3200 SERVICIOS DE ARRENDAMIENTO"/>
    <s v="327 ARRENDAMIENTO DE ACTIVOS INTANGIBLES"/>
    <s v="32701 ARRENDAMIENTO DE ACTIVOS INTANGIBLES"/>
    <n v="2300"/>
    <s v="1 NO ETIQUETADO"/>
    <s v="11 RECURSOS FISCALES"/>
    <s v="1101 RECURSOS MUNICIPALES"/>
    <s v="19 Ejercicio 2019"/>
    <s v="13 TODO EL TERRITORIO"/>
  </r>
  <r>
    <s v="090211313446172019O051051427121133232732701111110119133"/>
    <s v="0902"/>
    <s v="1"/>
    <s v="13"/>
    <s v="134"/>
    <s v="4"/>
    <s v="6"/>
    <s v="17"/>
    <s v="20"/>
    <x v="27"/>
    <s v="O"/>
    <s v="051"/>
    <s v="051427"/>
    <s v="12"/>
    <s v="1"/>
    <s v="3"/>
    <s v="32"/>
    <s v="327"/>
    <s v="32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3"/>
    <s v="051427 ADMINISTRACION DE LA RED DE VOZ Y RENOVACION DE EQUIPO"/>
    <s v="3000 SERVICIOS GENERALES"/>
    <s v="3200 SERVICIOS DE ARRENDAMIENTO"/>
    <s v="327 ARRENDAMIENTO DE ACTIVOS INTANGIBLES"/>
    <s v="32701 ARRENDAMIENTO DE ACTIVOS INTANGIBLES"/>
    <n v="1000"/>
    <s v="1 NO ETIQUETADO"/>
    <s v="11 RECURSOS FISCALES"/>
    <s v="1101 RECURSOS MUNICIPALES"/>
    <s v="19 Ejercicio 2019"/>
    <s v="13 TODO EL TERRITORIO"/>
  </r>
  <r>
    <s v="020311313246172002O016016015971133232932901111110119133"/>
    <s v="0203"/>
    <s v="1"/>
    <s v="13"/>
    <s v="132"/>
    <s v="4"/>
    <s v="6"/>
    <s v="17"/>
    <s v="20"/>
    <x v="5"/>
    <s v="O"/>
    <s v="016"/>
    <s v="016015"/>
    <s v="97"/>
    <s v="1"/>
    <s v="3"/>
    <s v="32"/>
    <s v="329"/>
    <s v="329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3000 SERVICIOS GENERALES"/>
    <s v="3200 SERVICIOS DE ARRENDAMIENTO"/>
    <s v="329 OTROS ARRENDAMIENTOS"/>
    <s v="32901 OTROS ARRENDAMIENTOS"/>
    <n v="180000"/>
    <s v="1 NO ETIQUETADO"/>
    <s v="11 RECURSOS FISCALES"/>
    <s v="1101 RECURSOS MUNICIPALES"/>
    <s v="19 Ejercicio 2019"/>
    <s v="13 TODO EL TERRITORIO"/>
  </r>
  <r>
    <s v="131422727116171835P091091767911122525425401111110119133"/>
    <s v="1314"/>
    <s v="2"/>
    <s v="27"/>
    <s v="271"/>
    <s v="1"/>
    <s v="6"/>
    <s v="17"/>
    <s v="18"/>
    <x v="32"/>
    <s v="P"/>
    <s v="091"/>
    <s v="091767"/>
    <s v="91"/>
    <s v="1"/>
    <s v="2"/>
    <s v="25"/>
    <s v="254"/>
    <s v="254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8"/>
    <s v="091767 REGISTRO Y RECONOCIMIENTO DE ORGANIZACIONES VECINALES"/>
    <s v="2000 MATERIALES Y SUMINISTROS"/>
    <s v="2500 PRODUCTOS QUIMICOS, FARMACEUTICOS Y DE LABORATORIO"/>
    <s v="254 MATERIALES, ACCESORIOS Y SUMINISTROS MEDICOS"/>
    <s v="25401 MATERIALES, ACCESORIOS Y SUMINISTROS MEDICOS"/>
    <n v="49935"/>
    <s v="1 NO ETIQUETADO"/>
    <s v="11 RECURSOS FISCALES"/>
    <s v="1101 RECURSOS MUNICIPALES"/>
    <s v="19 Ejercicio 2019"/>
    <s v="13 TODO EL TERRITORIO"/>
  </r>
  <r>
    <s v="080822222112130417E079079368911133232932901111110119133"/>
    <s v="0808"/>
    <s v="2"/>
    <s v="22"/>
    <s v="221"/>
    <s v="1"/>
    <s v="2"/>
    <s v="13"/>
    <s v="04"/>
    <x v="14"/>
    <s v="E"/>
    <s v="079"/>
    <s v="079368"/>
    <s v="91"/>
    <s v="1"/>
    <s v="3"/>
    <s v="32"/>
    <s v="329"/>
    <s v="329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49"/>
    <s v="079368 SERVICIO DE DESAZOLVE DE FOSA SEPTICAS COLONIAS"/>
    <s v="3000 SERVICIOS GENERALES"/>
    <s v="3200 SERVICIOS DE ARRENDAMIENTO"/>
    <s v="329 OTROS ARRENDAMIENTOS"/>
    <s v="32901 OTROS ARRENDAMIENTOS"/>
    <n v="500000"/>
    <s v="1 NO ETIQUETADO"/>
    <s v="11 RECURSOS FISCALES"/>
    <s v="1101 RECURSOS MUNICIPALES"/>
    <s v="19 Ejercicio 2019"/>
    <s v="13 TODO EL TERRITORIO"/>
  </r>
  <r>
    <s v="090111313446172020O022022459121133232932901111110119133"/>
    <s v="0901"/>
    <s v="1"/>
    <s v="13"/>
    <s v="134"/>
    <s v="4"/>
    <s v="6"/>
    <s v="17"/>
    <s v="20"/>
    <x v="0"/>
    <s v="O"/>
    <s v="022"/>
    <s v="022459"/>
    <s v="12"/>
    <s v="1"/>
    <s v="3"/>
    <s v="32"/>
    <s v="329"/>
    <s v="32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59 SERVICIO A BIENES MUEBLES"/>
    <s v="3000 SERVICIOS GENERALES"/>
    <s v="3200 SERVICIOS DE ARRENDAMIENTO"/>
    <s v="329 OTROS ARRENDAMIENTOS"/>
    <s v="32901 OTROS ARRENDAMIENTOS"/>
    <n v="20000"/>
    <s v="1 NO ETIQUETADO"/>
    <s v="11 RECURSOS FISCALES"/>
    <s v="1101 RECURSOS MUNICIPALES"/>
    <s v="19 Ejercicio 2019"/>
    <s v="13 TODO EL TERRITORIO"/>
  </r>
  <r>
    <s v="090511313446172020O021021511121133232932901111110119133"/>
    <s v="0905"/>
    <s v="1"/>
    <s v="13"/>
    <s v="134"/>
    <s v="4"/>
    <s v="6"/>
    <s v="17"/>
    <s v="20"/>
    <x v="0"/>
    <s v="O"/>
    <s v="021"/>
    <s v="021511"/>
    <s v="12"/>
    <s v="1"/>
    <s v="3"/>
    <s v="32"/>
    <s v="329"/>
    <s v="32901"/>
    <s v="1"/>
    <s v="11"/>
    <s v="1101"/>
    <s v="19"/>
    <s v="13"/>
    <s v="3"/>
    <s v="09 COORDINACION GENERAL DE ADMINISTRACION E INNOVACION GUBERNAMENTAL"/>
    <s v="0905 DIRECCION DE ADQUISICIONE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1 CREDENCIALIZACION OFICIAL DE EMPLEADOS"/>
    <s v="3000 SERVICIOS GENERALES"/>
    <s v="3200 SERVICIOS DE ARRENDAMIENTO"/>
    <s v="329 OTROS ARRENDAMIENTOS"/>
    <s v="32901 OTROS ARRENDAMIENTOS"/>
    <n v="70000"/>
    <s v="1 NO ETIQUETADO"/>
    <s v="11 RECURSOS FISCALES"/>
    <s v="1101 RECURSOS MUNICIPALES"/>
    <s v="19 Ejercicio 2019"/>
    <s v="13 TODO EL TERRITORIO"/>
  </r>
  <r>
    <s v="100322626823101723P031031539911133232932901111110119133"/>
    <s v="1003"/>
    <s v="2"/>
    <s v="26"/>
    <s v="268"/>
    <s v="2"/>
    <s v="3"/>
    <s v="10"/>
    <s v="17"/>
    <x v="16"/>
    <s v="P"/>
    <s v="031"/>
    <s v="031539"/>
    <s v="91"/>
    <s v="1"/>
    <s v="3"/>
    <s v="32"/>
    <s v="329"/>
    <s v="329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65"/>
    <s v="031539 EVENTO PARA JOVENES"/>
    <s v="3000 SERVICIOS GENERALES"/>
    <s v="3200 SERVICIOS DE ARRENDAMIENTO"/>
    <s v="329 OTROS ARRENDAMIENTOS"/>
    <s v="32901 OTROS ARRENDAMIENTOS"/>
    <n v="35000"/>
    <s v="1 NO ETIQUETADO"/>
    <s v="11 RECURSOS FISCALES"/>
    <s v="1101 RECURSOS MUNICIPALES"/>
    <s v="19 Ejercicio 2019"/>
    <s v="13 TODO EL TERRITORIO"/>
  </r>
  <r>
    <s v="100733131123091524F030030947911133232932901111110119133"/>
    <s v="1007"/>
    <s v="3"/>
    <s v="31"/>
    <s v="311"/>
    <s v="2"/>
    <s v="3"/>
    <s v="09"/>
    <s v="15"/>
    <x v="17"/>
    <s v="F"/>
    <s v="030"/>
    <s v="030947"/>
    <s v="91"/>
    <s v="1"/>
    <s v="3"/>
    <s v="32"/>
    <s v="329"/>
    <s v="329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21"/>
    <s v="030947 PINTEMOS ZAPOPAN (ESPACIOS REHABILITADOS POR MEDIO DE ARTE URBANO)"/>
    <s v="3000 SERVICIOS GENERALES"/>
    <s v="3200 SERVICIOS DE ARRENDAMIENTO"/>
    <s v="329 OTROS ARRENDAMIENTOS"/>
    <s v="32901 OTROS ARRENDAMIENTOS"/>
    <n v="50000"/>
    <s v="1 NO ETIQUETADO"/>
    <s v="11 RECURSOS FISCALES"/>
    <s v="1101 RECURSOS MUNICIPALES"/>
    <s v="19 Ejercicio 2019"/>
    <s v="13 TODO EL TERRITORIO"/>
  </r>
  <r>
    <s v="100533131123091725F049049549911133232932901111110119133"/>
    <s v="1005"/>
    <s v="3"/>
    <s v="31"/>
    <s v="311"/>
    <s v="2"/>
    <s v="3"/>
    <s v="09"/>
    <s v="17"/>
    <x v="18"/>
    <s v="F"/>
    <s v="049"/>
    <s v="049549"/>
    <s v="91"/>
    <s v="1"/>
    <s v="3"/>
    <s v="32"/>
    <s v="329"/>
    <s v="329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3"/>
    <s v="049549 TRAMITE DE ANEXO"/>
    <s v="3000 SERVICIOS GENERALES"/>
    <s v="3200 SERVICIOS DE ARRENDAMIENTO"/>
    <s v="329 OTROS ARRENDAMIENTOS"/>
    <s v="32901 OTROS ARRENDAMIENTOS"/>
    <n v="30000"/>
    <s v="1 NO ETIQUETADO"/>
    <s v="11 RECURSOS FISCALES"/>
    <s v="1101 RECURSOS MUNICIPALES"/>
    <s v="19 Ejercicio 2019"/>
    <s v="13 TODO EL TERRITORIO"/>
  </r>
  <r>
    <s v="100533131123091725F096096591911133232932901111110119133"/>
    <s v="1005"/>
    <s v="3"/>
    <s v="31"/>
    <s v="311"/>
    <s v="2"/>
    <s v="3"/>
    <s v="09"/>
    <s v="17"/>
    <x v="18"/>
    <s v="F"/>
    <s v="096"/>
    <s v="096591"/>
    <s v="91"/>
    <s v="1"/>
    <s v="3"/>
    <s v="32"/>
    <s v="329"/>
    <s v="329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2"/>
    <s v="096591 BOLSA DE TRABAJO"/>
    <s v="3000 SERVICIOS GENERALES"/>
    <s v="3200 SERVICIOS DE ARRENDAMIENTO"/>
    <s v="329 OTROS ARRENDAMIENTOS"/>
    <s v="32901 OTROS ARRENDAMIENTOS"/>
    <n v="6600"/>
    <s v="1 NO ETIQUETADO"/>
    <s v="11 RECURSOS FISCALES"/>
    <s v="1101 RECURSOS MUNICIPALES"/>
    <s v="19 Ejercicio 2019"/>
    <s v="13 TODO EL TERRITORIO"/>
  </r>
  <r>
    <s v="100533131123091725F043043586911133232932901111110119133"/>
    <s v="1005"/>
    <s v="3"/>
    <s v="31"/>
    <s v="311"/>
    <s v="2"/>
    <s v="3"/>
    <s v="09"/>
    <s v="17"/>
    <x v="18"/>
    <s v="F"/>
    <s v="043"/>
    <s v="043586"/>
    <s v="91"/>
    <s v="1"/>
    <s v="3"/>
    <s v="32"/>
    <s v="329"/>
    <s v="329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89"/>
    <s v="043586 CAPACITACION Y ACCESO A LA TECNOLOGIA PARA FOMENTAR EL EMPRENDIMIENTO EN NIÑOS Y NIÑAS ZAPOPANAS"/>
    <s v="3000 SERVICIOS GENERALES"/>
    <s v="3200 SERVICIOS DE ARRENDAMIENTO"/>
    <s v="329 OTROS ARRENDAMIENTOS"/>
    <s v="32901 OTROS ARRENDAMIENTOS"/>
    <n v="22000"/>
    <s v="1 NO ETIQUETADO"/>
    <s v="11 RECURSOS FISCALES"/>
    <s v="1101 RECURSOS MUNICIPALES"/>
    <s v="19 Ejercicio 2019"/>
    <s v="13 TODO EL TERRITORIO"/>
  </r>
  <r>
    <s v="131322424215140134E120120940911133232932901111110119133"/>
    <s v="1313"/>
    <s v="2"/>
    <s v="24"/>
    <s v="242"/>
    <s v="1"/>
    <s v="5"/>
    <s v="14"/>
    <s v="01"/>
    <x v="25"/>
    <s v="E"/>
    <s v="120"/>
    <s v="120940"/>
    <s v="91"/>
    <s v="1"/>
    <s v="3"/>
    <s v="32"/>
    <s v="329"/>
    <s v="329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3"/>
    <s v="120940 OPERATIVO ROMERIA 2017"/>
    <s v="3000 SERVICIOS GENERALES"/>
    <s v="3200 SERVICIOS DE ARRENDAMIENTO"/>
    <s v="329 OTROS ARRENDAMIENTOS"/>
    <s v="32901 OTROS ARRENDAMIENTOS"/>
    <n v="1900000"/>
    <s v="1 NO ETIQUETADO"/>
    <s v="11 RECURSOS FISCALES"/>
    <s v="1101 RECURSOS MUNICIPALES"/>
    <s v="19 Ejercicio 2019"/>
    <s v="13 TODO EL TERRITORIO"/>
  </r>
  <r>
    <s v="131422727116171835P080080781911122525625601111110119133"/>
    <s v="1314"/>
    <s v="2"/>
    <s v="27"/>
    <s v="271"/>
    <s v="1"/>
    <s v="6"/>
    <s v="17"/>
    <s v="18"/>
    <x v="32"/>
    <s v="P"/>
    <s v="080"/>
    <s v="080781"/>
    <s v="91"/>
    <s v="1"/>
    <s v="2"/>
    <s v="25"/>
    <s v="256"/>
    <s v="256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81 PLANEACION, SOCIALIZACION, VISITA A CONSEJOS DE COLONIA."/>
    <s v="2000 MATERIALES Y SUMINISTROS"/>
    <s v="2500 PRODUCTOS QUIMICOS, FARMACEUTICOS Y DE LABORATORIO"/>
    <s v="256 FIBRAS SINTETICAS, HULES, PLASTICOS Y DERIVADOS"/>
    <s v="25601 FIBRAS SINTETICAS, HULES, PLASTICOS Y DERIVADOS"/>
    <n v="5400"/>
    <s v="1 NO ETIQUETADO"/>
    <s v="11 RECURSOS FISCALES"/>
    <s v="1101 RECURSOS MUNICIPALES"/>
    <s v="19 Ejercicio 2019"/>
    <s v="13 TODO EL TERRITORIO"/>
  </r>
  <r>
    <s v="040411212246171906E004004174911133333133101111110119133"/>
    <s v="0404"/>
    <s v="1"/>
    <s v="12"/>
    <s v="122"/>
    <s v="4"/>
    <s v="6"/>
    <s v="17"/>
    <s v="19"/>
    <x v="7"/>
    <s v="E"/>
    <s v="004"/>
    <s v="004174"/>
    <s v="91"/>
    <s v="1"/>
    <s v="3"/>
    <s v="33"/>
    <s v="331"/>
    <s v="33101"/>
    <s v="1"/>
    <s v="11"/>
    <s v="1101"/>
    <s v="19"/>
    <s v="13"/>
    <s v="3"/>
    <s v="04 SINDICATURA DEL AYUNTAMIENTO"/>
    <s v="0404 SINDICATURA DEL AYUNTAMIENT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s v="06 CERTEZA JURÍDICA"/>
    <x v="9"/>
    <s v="004174 CAPACITACION EN MATERIA JURIDICA"/>
    <s v="3000 SERVICIOS GENERALES"/>
    <s v="3300 SERVICIOS PROFESIONALES, CIENTIFICOS, TECNICOS Y OTROS SERVICIOS"/>
    <s v="331 SERVICIOS LEGALES, DE CONTABILIDAD, AUDITORIA Y RELACIONADOS"/>
    <s v="33101 SERVICIOS LEGALES, DE CONTABILIDAD, AUDITORIA Y RELACIONADOS"/>
    <n v="6500000"/>
    <s v="1 NO ETIQUETADO"/>
    <s v="11 RECURSOS FISCALES"/>
    <s v="1101 RECURSOS MUNICIPALES"/>
    <s v="19 Ejercicio 2019"/>
    <s v="13 TODO EL TERRITORIO"/>
  </r>
  <r>
    <s v="060611515246172012M073073285911133333133101111110119133"/>
    <s v="0606"/>
    <s v="1"/>
    <s v="15"/>
    <s v="152"/>
    <s v="4"/>
    <s v="6"/>
    <s v="17"/>
    <s v="20"/>
    <x v="11"/>
    <s v="M"/>
    <s v="073"/>
    <s v="073285"/>
    <s v="91"/>
    <s v="1"/>
    <s v="3"/>
    <s v="33"/>
    <s v="331"/>
    <s v="331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87"/>
    <s v="073285 ENLACE TRANSPARENCIA"/>
    <s v="3000 SERVICIOS GENERALES"/>
    <s v="3300 SERVICIOS PROFESIONALES, CIENTIFICOS, TECNICOS Y OTROS SERVICIOS"/>
    <s v="331 SERVICIOS LEGALES, DE CONTABILIDAD, AUDITORIA Y RELACIONADOS"/>
    <s v="33101 SERVICIOS LEGALES, DE CONTABILIDAD, AUDITORIA Y RELACIONADOS"/>
    <n v="58176454.280000001"/>
    <s v="1 NO ETIQUETADO"/>
    <s v="11 RECURSOS FISCALES"/>
    <s v="1101 RECURSOS MUNICIPALES"/>
    <s v="19 Ejercicio 2019"/>
    <s v="13 TODO EL TERRITORIO"/>
  </r>
  <r>
    <s v="090111313446172020O021021484121133333133101111110119133"/>
    <s v="0901"/>
    <s v="1"/>
    <s v="13"/>
    <s v="134"/>
    <s v="4"/>
    <s v="6"/>
    <s v="17"/>
    <s v="20"/>
    <x v="0"/>
    <s v="O"/>
    <s v="021"/>
    <s v="021484"/>
    <s v="12"/>
    <s v="1"/>
    <s v="3"/>
    <s v="33"/>
    <s v="331"/>
    <s v="33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84 ELABORACION DE NOMBRAMIENTOS"/>
    <s v="3000 SERVICIOS GENERALES"/>
    <s v="3300 SERVICIOS PROFESIONALES, CIENTIFICOS, TECNICOS Y OTROS SERVICIOS"/>
    <s v="331 SERVICIOS LEGALES, DE CONTABILIDAD, AUDITORIA Y RELACIONADOS"/>
    <s v="33101 SERVICIOS LEGALES, DE CONTABILIDAD, AUDITORIA Y RELACIONADOS"/>
    <n v="1500000"/>
    <s v="1 NO ETIQUETADO"/>
    <s v="11 RECURSOS FISCALES"/>
    <s v="1101 RECURSOS MUNICIPALES"/>
    <s v="19 Ejercicio 2019"/>
    <s v="13 TODO EL TERRITORIO"/>
  </r>
  <r>
    <s v="090111313446172020O021021488121133333133101111110119133"/>
    <s v="0901"/>
    <s v="1"/>
    <s v="13"/>
    <s v="134"/>
    <s v="4"/>
    <s v="6"/>
    <s v="17"/>
    <s v="20"/>
    <x v="0"/>
    <s v="O"/>
    <s v="021"/>
    <s v="021488"/>
    <s v="12"/>
    <s v="1"/>
    <s v="3"/>
    <s v="33"/>
    <s v="331"/>
    <s v="33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88 CONTROL DE LA ESTRUCTURA DE PERSONAL"/>
    <s v="3000 SERVICIOS GENERALES"/>
    <s v="3300 SERVICIOS PROFESIONALES, CIENTIFICOS, TECNICOS Y OTROS SERVICIOS"/>
    <s v="331 SERVICIOS LEGALES, DE CONTABILIDAD, AUDITORIA Y RELACIONADOS"/>
    <s v="33101 SERVICIOS LEGALES, DE CONTABILIDAD, AUDITORIA Y RELACIONADOS"/>
    <n v="500000"/>
    <s v="1 NO ETIQUETADO"/>
    <s v="11 RECURSOS FISCALES"/>
    <s v="1101 RECURSOS MUNICIPALES"/>
    <s v="19 Ejercicio 2019"/>
    <s v="13 TODO EL TERRITORIO"/>
  </r>
  <r>
    <s v="090111313446172020O021021505121133333133101111110119133"/>
    <s v="0901"/>
    <s v="1"/>
    <s v="13"/>
    <s v="134"/>
    <s v="4"/>
    <s v="6"/>
    <s v="17"/>
    <s v="20"/>
    <x v="0"/>
    <s v="O"/>
    <s v="021"/>
    <s v="021505"/>
    <s v="12"/>
    <s v="1"/>
    <s v="3"/>
    <s v="33"/>
    <s v="331"/>
    <s v="33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05 ATENCION A SINDICATOS"/>
    <s v="3000 SERVICIOS GENERALES"/>
    <s v="3300 SERVICIOS PROFESIONALES, CIENTIFICOS, TECNICOS Y OTROS SERVICIOS"/>
    <s v="331 SERVICIOS LEGALES, DE CONTABILIDAD, AUDITORIA Y RELACIONADOS"/>
    <s v="33101 SERVICIOS LEGALES, DE CONTABILIDAD, AUDITORIA Y RELACIONADOS"/>
    <n v="500000"/>
    <s v="1 NO ETIQUETADO"/>
    <s v="11 RECURSOS FISCALES"/>
    <s v="1101 RECURSOS MUNICIPALES"/>
    <s v="19 Ejercicio 2019"/>
    <s v="13 TODO EL TERRITORIO"/>
  </r>
  <r>
    <s v="090411313446172020O022022916121133333133101111110119133"/>
    <s v="0904"/>
    <s v="1"/>
    <s v="13"/>
    <s v="134"/>
    <s v="4"/>
    <s v="6"/>
    <s v="17"/>
    <s v="20"/>
    <x v="0"/>
    <s v="O"/>
    <s v="022"/>
    <s v="022916"/>
    <s v="12"/>
    <s v="1"/>
    <s v="3"/>
    <s v="33"/>
    <s v="331"/>
    <s v="331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916 GESTION DE ESCRITURACION "/>
    <s v="3000 SERVICIOS GENERALES"/>
    <s v="3300 SERVICIOS PROFESIONALES, CIENTIFICOS, TECNICOS Y OTROS SERVICIOS"/>
    <s v="331 SERVICIOS LEGALES, DE CONTABILIDAD, AUDITORIA Y RELACIONADOS"/>
    <s v="33101 SERVICIOS LEGALES, DE CONTABILIDAD, AUDITORIA Y RELACIONADOS"/>
    <n v="600000"/>
    <s v="1 NO ETIQUETADO"/>
    <s v="11 RECURSOS FISCALES"/>
    <s v="1101 RECURSOS MUNICIPALES"/>
    <s v="19 Ejercicio 2019"/>
    <s v="13 TODO EL TERRITORIO"/>
  </r>
  <r>
    <s v="121222222122081331E078078695911133333133101111110119133"/>
    <s v="1212"/>
    <s v="2"/>
    <s v="22"/>
    <s v="221"/>
    <s v="2"/>
    <s v="2"/>
    <s v="08"/>
    <s v="13"/>
    <x v="22"/>
    <s v="E"/>
    <s v="078"/>
    <s v="078695"/>
    <s v="91"/>
    <s v="1"/>
    <s v="3"/>
    <s v="33"/>
    <s v="331"/>
    <s v="331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695 LICENCIA DE CONSTRUCCION MAYOR Y MENOR"/>
    <s v="3000 SERVICIOS GENERALES"/>
    <s v="3300 SERVICIOS PROFESIONALES, CIENTIFICOS, TECNICOS Y OTROS SERVICIOS"/>
    <s v="331 SERVICIOS LEGALES, DE CONTABILIDAD, AUDITORIA Y RELACIONADOS"/>
    <s v="33101 SERVICIOS LEGALES, DE CONTABILIDAD, AUDITORIA Y RELACIONADOS"/>
    <n v="65400"/>
    <s v="1 NO ETIQUETADO"/>
    <s v="11 RECURSOS FISCALES"/>
    <s v="1101 RECURSOS MUNICIPALES"/>
    <s v="19 Ejercicio 2019"/>
    <s v="13 TODO EL TERRITORIO"/>
  </r>
  <r>
    <s v="070711111246171913G026026301911133333233201111110119133"/>
    <s v="0707"/>
    <s v="1"/>
    <s v="11"/>
    <s v="112"/>
    <s v="4"/>
    <s v="6"/>
    <s v="17"/>
    <s v="19"/>
    <x v="12"/>
    <s v="G"/>
    <s v="026"/>
    <s v="026301"/>
    <s v="91"/>
    <s v="1"/>
    <s v="3"/>
    <s v="33"/>
    <s v="332"/>
    <s v="332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s v="1 GASTO CORRIENTE"/>
    <s v="13 VIGILANCIA"/>
    <x v="15"/>
    <s v="026301 REVISION DE ANTICIPOS Y ESTIMACIONES DE OBRA PUBLICA"/>
    <s v="3000 SERVICIOS GENERALES"/>
    <s v="3300 SERVICIOS PROFESIONALES, CIENTIFICOS, TECNICOS Y OTROS SERVICIOS"/>
    <s v="332 SERVICIOS DE DISEÑO, ARQUITECTURA, INGENIERIA Y ACTIVIDADES RELACIONADAS"/>
    <s v="33201 SERVICIOS DE DISEÑO, ARQUITECTURA, INGENIERIA Y ACTIVIDADES RELACIONADAS"/>
    <n v="50000"/>
    <s v="1 NO ETIQUETADO"/>
    <s v="11 RECURSOS FISCALES"/>
    <s v="1101 RECURSOS MUNICIPALES"/>
    <s v="19 Ejercicio 2019"/>
    <s v="13 TODO EL TERRITORIO"/>
  </r>
  <r>
    <s v="090211313446172019O051051427121133333333301111110119133"/>
    <s v="0902"/>
    <s v="1"/>
    <s v="13"/>
    <s v="134"/>
    <s v="4"/>
    <s v="6"/>
    <s v="17"/>
    <s v="20"/>
    <x v="27"/>
    <s v="O"/>
    <s v="051"/>
    <s v="051427"/>
    <s v="12"/>
    <s v="1"/>
    <s v="3"/>
    <s v="33"/>
    <s v="333"/>
    <s v="33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3"/>
    <s v="051427 ADMINISTRACION DE LA RED DE VOZ Y RENOVACION DE EQUIPO"/>
    <s v="3000 SERVICIOS GENERALES"/>
    <s v="3300 SERVICIOS PROFESIONALES, CIENTIFICOS, TECNICOS Y OTROS SERVICIOS"/>
    <s v="333 SERVICIOS DE CONSULTORIA ADMINISTRATIVA, PROCESOS, TECNICA Y EN TECNOLOGIAS DE LA INFORMACION"/>
    <s v="33301 SERVICIOS DE CONSULTORIA ADMINISTRATIVA, PROCESOS, TECNICA Y EN TECNOLOGIAS DE LA INFORMACION"/>
    <n v="1972000"/>
    <s v="1 NO ETIQUETADO"/>
    <s v="11 RECURSOS FISCALES"/>
    <s v="1101 RECURSOS MUNICIPALES"/>
    <s v="19 Ejercicio 2019"/>
    <s v="13 TODO EL TERRITORIO"/>
  </r>
  <r>
    <s v="090211313446172019O132132921121133333333301111110119133"/>
    <s v="0902"/>
    <s v="1"/>
    <s v="13"/>
    <s v="134"/>
    <s v="4"/>
    <s v="6"/>
    <s v="17"/>
    <s v="20"/>
    <x v="27"/>
    <s v="O"/>
    <s v="132"/>
    <s v="132921"/>
    <s v="12"/>
    <s v="1"/>
    <s v="3"/>
    <s v="33"/>
    <s v="333"/>
    <s v="33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38"/>
    <s v="132921 IMPLEMENTACION DEL SISTEMA DE GESTION PARA LA CALIDAD"/>
    <s v="3000 SERVICIOS GENERALES"/>
    <s v="3300 SERVICIOS PROFESIONALES, CIENTIFICOS, TECNICOS Y OTROS SERVICIOS"/>
    <s v="333 SERVICIOS DE CONSULTORIA ADMINISTRATIVA, PROCESOS, TECNICA Y EN TECNOLOGIAS DE LA INFORMACION"/>
    <s v="33301 SERVICIOS DE CONSULTORIA ADMINISTRATIVA, PROCESOS, TECNICA Y EN TECNOLOGIAS DE LA INFORMACION"/>
    <n v="800000"/>
    <s v="1 NO ETIQUETADO"/>
    <s v="11 RECURSOS FISCALES"/>
    <s v="1101 RECURSOS MUNICIPALES"/>
    <s v="19 Ejercicio 2019"/>
    <s v="13 TODO EL TERRITORIO"/>
  </r>
  <r>
    <s v="090211313446172019O133133427121133333333301111110119133"/>
    <s v="0902"/>
    <s v="1"/>
    <s v="13"/>
    <s v="134"/>
    <s v="4"/>
    <s v="6"/>
    <s v="17"/>
    <s v="20"/>
    <x v="27"/>
    <s v="O"/>
    <s v="133"/>
    <s v="133427"/>
    <s v="12"/>
    <s v="1"/>
    <s v="3"/>
    <s v="33"/>
    <s v="333"/>
    <s v="33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27 ADMINISTRACION DE LA RED DE VOZ Y RENOVACION DE EQUIPO"/>
    <s v="3000 SERVICIOS GENERALES"/>
    <s v="3300 SERVICIOS PROFESIONALES, CIENTIFICOS, TECNICOS Y OTROS SERVICIOS"/>
    <s v="333 SERVICIOS DE CONSULTORIA ADMINISTRATIVA, PROCESOS, TECNICA Y EN TECNOLOGIAS DE LA INFORMACION"/>
    <s v="33301 SERVICIOS DE CONSULTORIA ADMINISTRATIVA, PROCESOS, TECNICA Y EN TECNOLOGIAS DE LA INFORMACION"/>
    <n v="275000"/>
    <s v="1 NO ETIQUETADO"/>
    <s v="11 RECURSOS FISCALES"/>
    <s v="1101 RECURSOS MUNICIPALES"/>
    <s v="19 Ejercicio 2019"/>
    <s v="13 TODO EL TERRITORIO"/>
  </r>
  <r>
    <s v="090411313446172020O022022917121133333333301111110119133"/>
    <s v="0904"/>
    <s v="1"/>
    <s v="13"/>
    <s v="134"/>
    <s v="4"/>
    <s v="6"/>
    <s v="17"/>
    <s v="20"/>
    <x v="0"/>
    <s v="O"/>
    <s v="022"/>
    <s v="022917"/>
    <s v="12"/>
    <s v="1"/>
    <s v="3"/>
    <s v="33"/>
    <s v="333"/>
    <s v="333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917 GESTION DE INMUEBLES "/>
    <s v="3000 SERVICIOS GENERALES"/>
    <s v="3300 SERVICIOS PROFESIONALES, CIENTIFICOS, TECNICOS Y OTROS SERVICIOS"/>
    <s v="333 SERVICIOS DE CONSULTORIA ADMINISTRATIVA, PROCESOS, TECNICA Y EN TECNOLOGIAS DE LA INFORMACION"/>
    <s v="33301 SERVICIOS DE CONSULTORIA ADMINISTRATIVA, PROCESOS, TECNICA Y EN TECNOLOGIAS DE LA INFORMACION"/>
    <n v="200000"/>
    <s v="1 NO ETIQUETADO"/>
    <s v="11 RECURSOS FISCALES"/>
    <s v="1101 RECURSOS MUNICIPALES"/>
    <s v="19 Ejercicio 2019"/>
    <s v="13 TODO EL TERRITORIO"/>
  </r>
  <r>
    <s v="030311717145160304E013013950911133333433401225250219133"/>
    <s v="0303"/>
    <s v="1"/>
    <s v="17"/>
    <s v="171"/>
    <s v="4"/>
    <s v="5"/>
    <s v="16"/>
    <s v="03"/>
    <x v="6"/>
    <s v="E"/>
    <s v="013"/>
    <s v="013950"/>
    <s v="91"/>
    <s v="1"/>
    <s v="3"/>
    <s v="33"/>
    <s v="334"/>
    <s v="33401"/>
    <s v="2"/>
    <s v="25"/>
    <s v="2502"/>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6"/>
    <s v="013950 PLATICAS Y TALLERES EN MATERIA DE PREVENCION DEL DELITO"/>
    <s v="3000 SERVICIOS GENERALES"/>
    <s v="3300 SERVICIOS PROFESIONALES, CIENTIFICOS, TECNICOS Y OTROS SERVICIOS"/>
    <s v="334 SERVICIOS DE CAPACITACION"/>
    <s v="33401 SERVICIOS DE CAPACITACION"/>
    <n v="1970000"/>
    <s v="2 ETIQUETADO"/>
    <s v="25 RECURSOS FEDERALES"/>
    <s v="2502 FONDO DE FORTALECIMIENTO MUNICIPAL"/>
    <s v="19 Ejercicio 2019"/>
    <s v="13 TODO EL TERRITORIO"/>
  </r>
  <r>
    <s v="040411212246171906E004004174911133333433401111110119133"/>
    <s v="0404"/>
    <s v="1"/>
    <s v="12"/>
    <s v="122"/>
    <s v="4"/>
    <s v="6"/>
    <s v="17"/>
    <s v="19"/>
    <x v="7"/>
    <s v="E"/>
    <s v="004"/>
    <s v="004174"/>
    <s v="91"/>
    <s v="1"/>
    <s v="3"/>
    <s v="33"/>
    <s v="334"/>
    <s v="33401"/>
    <s v="1"/>
    <s v="11"/>
    <s v="1101"/>
    <s v="19"/>
    <s v="13"/>
    <s v="3"/>
    <s v="04 SINDICATURA DEL AYUNTAMIENTO"/>
    <s v="0404 SINDICATURA DEL AYUNTAMIENT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s v="06 CERTEZA JURÍDICA"/>
    <x v="9"/>
    <s v="004174 CAPACITACION EN MATERIA JURIDICA"/>
    <s v="3000 SERVICIOS GENERALES"/>
    <s v="3300 SERVICIOS PROFESIONALES, CIENTIFICOS, TECNICOS Y OTROS SERVICIOS"/>
    <s v="334 SERVICIOS DE CAPACITACION"/>
    <s v="33401 SERVICIOS DE CAPACITACION"/>
    <n v="100000"/>
    <s v="1 NO ETIQUETADO"/>
    <s v="11 RECURSOS FISCALES"/>
    <s v="1101 RECURSOS MUNICIPALES"/>
    <s v="19 Ejercicio 2019"/>
    <s v="13 TODO EL TERRITORIO"/>
  </r>
  <r>
    <s v="130122727116171835P080080770911122525625601111110119133"/>
    <s v="1301"/>
    <s v="2"/>
    <s v="27"/>
    <s v="271"/>
    <s v="1"/>
    <s v="6"/>
    <s v="17"/>
    <s v="18"/>
    <x v="32"/>
    <s v="P"/>
    <s v="080"/>
    <s v="080770"/>
    <s v="91"/>
    <s v="1"/>
    <s v="2"/>
    <s v="25"/>
    <s v="256"/>
    <s v="256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70 PLANEACION Y SEGUIMIENTO DEL DESARROLLO MUNICIPAL"/>
    <s v="2000 MATERIALES Y SUMINISTROS"/>
    <s v="2500 PRODUCTOS QUIMICOS, FARMACEUTICOS Y DE LABORATORIO"/>
    <s v="256 FIBRAS SINTETICAS, HULES, PLASTICOS Y DERIVADOS"/>
    <s v="25601 FIBRAS SINTETICAS, HULES, PLASTICOS Y DERIVADOS"/>
    <n v="15000"/>
    <s v="1 NO ETIQUETADO"/>
    <s v="11 RECURSOS FISCALES"/>
    <s v="1101 RECURSOS MUNICIPALES"/>
    <s v="19 Ejercicio 2019"/>
    <s v="13 TODO EL TERRITORIO"/>
  </r>
  <r>
    <s v="060611515246172012M069069294911133333433401111110119133"/>
    <s v="0606"/>
    <s v="1"/>
    <s v="15"/>
    <s v="152"/>
    <s v="4"/>
    <s v="6"/>
    <s v="17"/>
    <s v="20"/>
    <x v="11"/>
    <s v="M"/>
    <s v="069"/>
    <s v="069294"/>
    <s v="91"/>
    <s v="1"/>
    <s v="3"/>
    <s v="33"/>
    <s v="334"/>
    <s v="334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13"/>
    <s v="069294 ADOPCION DE POLITICAS CONTABLES Y PRESUPUESTALES CONFORME A LOS LINEAMIENTOS ESTABLECIDOS POR EL CONAC"/>
    <s v="3000 SERVICIOS GENERALES"/>
    <s v="3300 SERVICIOS PROFESIONALES, CIENTIFICOS, TECNICOS Y OTROS SERVICIOS"/>
    <s v="334 SERVICIOS DE CAPACITACION"/>
    <s v="33401 SERVICIOS DE CAPACITACION"/>
    <n v="300000"/>
    <s v="1 NO ETIQUETADO"/>
    <s v="11 RECURSOS FISCALES"/>
    <s v="1101 RECURSOS MUNICIPALES"/>
    <s v="19 Ejercicio 2019"/>
    <s v="13 TODO EL TERRITORIO"/>
  </r>
  <r>
    <s v="070711111246171913G006006311911133333433401111110119133"/>
    <s v="0707"/>
    <s v="1"/>
    <s v="11"/>
    <s v="112"/>
    <s v="4"/>
    <s v="6"/>
    <s v="17"/>
    <s v="19"/>
    <x v="12"/>
    <s v="G"/>
    <s v="006"/>
    <s v="006311"/>
    <s v="91"/>
    <s v="1"/>
    <s v="3"/>
    <s v="33"/>
    <s v="334"/>
    <s v="334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s v="1 GASTO CORRIENTE"/>
    <s v="13 VIGILANCIA"/>
    <x v="90"/>
    <s v="006311 ASESORIA PARA ELABORAR DECLARACION DE SITUACION PATRIMONIAL"/>
    <s v="3000 SERVICIOS GENERALES"/>
    <s v="3300 SERVICIOS PROFESIONALES, CIENTIFICOS, TECNICOS Y OTROS SERVICIOS"/>
    <s v="334 SERVICIOS DE CAPACITACION"/>
    <s v="33401 SERVICIOS DE CAPACITACION"/>
    <n v="150000"/>
    <s v="1 NO ETIQUETADO"/>
    <s v="11 RECURSOS FISCALES"/>
    <s v="1101 RECURSOS MUNICIPALES"/>
    <s v="19 Ejercicio 2019"/>
    <s v="13 TODO EL TERRITORIO"/>
  </r>
  <r>
    <s v="081122222112130614E125125331911133333433401111110119133"/>
    <s v="0811"/>
    <s v="2"/>
    <s v="22"/>
    <s v="221"/>
    <s v="1"/>
    <s v="2"/>
    <s v="13"/>
    <s v="06"/>
    <x v="1"/>
    <s v="E"/>
    <s v="125"/>
    <s v="125331"/>
    <s v="91"/>
    <s v="1"/>
    <s v="3"/>
    <s v="33"/>
    <s v="334"/>
    <s v="334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31 REPARACION Y REHABILITACION DE BANQUETAS"/>
    <s v="3000 SERVICIOS GENERALES"/>
    <s v="3300 SERVICIOS PROFESIONALES, CIENTIFICOS, TECNICOS Y OTROS SERVICIOS"/>
    <s v="334 SERVICIOS DE CAPACITACION"/>
    <s v="33401 SERVICIOS DE CAPACITACION"/>
    <n v="1580000"/>
    <s v="1 NO ETIQUETADO"/>
    <s v="11 RECURSOS FISCALES"/>
    <s v="1101 RECURSOS MUNICIPALES"/>
    <s v="19 Ejercicio 2019"/>
    <s v="13 TODO EL TERRITORIO"/>
  </r>
  <r>
    <s v="080722121412130615E061061316911133333433401111110119133"/>
    <s v="0807"/>
    <s v="2"/>
    <s v="21"/>
    <s v="214"/>
    <s v="1"/>
    <s v="2"/>
    <s v="13"/>
    <s v="06"/>
    <x v="13"/>
    <s v="E"/>
    <s v="061"/>
    <s v="061316"/>
    <s v="91"/>
    <s v="1"/>
    <s v="3"/>
    <s v="33"/>
    <s v="334"/>
    <s v="334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16 SERVICIO DE ASEO PUBLICO MUNICIPAL"/>
    <s v="3000 SERVICIOS GENERALES"/>
    <s v="3300 SERVICIOS PROFESIONALES, CIENTIFICOS, TECNICOS Y OTROS SERVICIOS"/>
    <s v="334 SERVICIOS DE CAPACITACION"/>
    <s v="33401 SERVICIOS DE CAPACITACION"/>
    <n v="100000"/>
    <s v="1 NO ETIQUETADO"/>
    <s v="11 RECURSOS FISCALES"/>
    <s v="1101 RECURSOS MUNICIPALES"/>
    <s v="19 Ejercicio 2019"/>
    <s v="13 TODO EL TERRITORIO"/>
  </r>
  <r>
    <s v="080822222112130417E079079368911133333433401111110119133"/>
    <s v="0808"/>
    <s v="2"/>
    <s v="22"/>
    <s v="221"/>
    <s v="1"/>
    <s v="2"/>
    <s v="13"/>
    <s v="04"/>
    <x v="14"/>
    <s v="E"/>
    <s v="079"/>
    <s v="079368"/>
    <s v="91"/>
    <s v="1"/>
    <s v="3"/>
    <s v="33"/>
    <s v="334"/>
    <s v="334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49"/>
    <s v="079368 SERVICIO DE DESAZOLVE DE FOSA SEPTICAS COLONIAS"/>
    <s v="3000 SERVICIOS GENERALES"/>
    <s v="3300 SERVICIOS PROFESIONALES, CIENTIFICOS, TECNICOS Y OTROS SERVICIOS"/>
    <s v="334 SERVICIOS DE CAPACITACION"/>
    <s v="33401 SERVICIOS DE CAPACITACION"/>
    <n v="200000"/>
    <s v="1 NO ETIQUETADO"/>
    <s v="11 RECURSOS FISCALES"/>
    <s v="1101 RECURSOS MUNICIPALES"/>
    <s v="19 Ejercicio 2019"/>
    <s v="13 TODO EL TERRITORIO"/>
  </r>
  <r>
    <s v="111322121231010730E113113686911133333433401111110119133"/>
    <s v="1113"/>
    <s v="2"/>
    <s v="21"/>
    <s v="212"/>
    <s v="3"/>
    <s v="1"/>
    <s v="01"/>
    <s v="07"/>
    <x v="21"/>
    <s v="E"/>
    <s v="113"/>
    <s v="113686"/>
    <s v="91"/>
    <s v="1"/>
    <s v="3"/>
    <s v="33"/>
    <s v="334"/>
    <s v="334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28"/>
    <s v="113686 VERIFICACION DE DERRIBO DE ARBOLADO"/>
    <s v="3000 SERVICIOS GENERALES"/>
    <s v="3300 SERVICIOS PROFESIONALES, CIENTIFICOS, TECNICOS Y OTROS SERVICIOS"/>
    <s v="334 SERVICIOS DE CAPACITACION"/>
    <s v="33401 SERVICIOS DE CAPACITACION"/>
    <n v="75000"/>
    <s v="1 NO ETIQUETADO"/>
    <s v="11 RECURSOS FISCALES"/>
    <s v="1101 RECURSOS MUNICIPALES"/>
    <s v="19 Ejercicio 2019"/>
    <s v="13 TODO EL TERRITORIO"/>
  </r>
  <r>
    <s v="130122727116171835P080080772911122626126101111110119133"/>
    <s v="1301"/>
    <s v="2"/>
    <s v="27"/>
    <s v="271"/>
    <s v="1"/>
    <s v="6"/>
    <s v="17"/>
    <s v="18"/>
    <x v="32"/>
    <s v="P"/>
    <s v="080"/>
    <s v="080772"/>
    <s v="91"/>
    <s v="1"/>
    <s v="2"/>
    <s v="26"/>
    <s v="261"/>
    <s v="26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72 GESTION DE OBRA SOCIAL."/>
    <s v="2000 MATERIALES Y SUMINISTROS"/>
    <s v="2600 COMBUSTIBLES, LUBRICANTES Y ADITIVOS"/>
    <s v="261 COMBUSTIBLES, LUBRICANTES Y ADITIVOS"/>
    <s v="26101 COMBUSTIBLES, LUBRICANTES Y ADITIVOS"/>
    <n v="12000"/>
    <s v="1 NO ETIQUETADO"/>
    <s v="11 RECURSOS FISCALES"/>
    <s v="1101 RECURSOS MUNICIPALES"/>
    <s v="19 Ejercicio 2019"/>
    <s v="13 TODO EL TERRITORIO"/>
  </r>
  <r>
    <s v="020411313246172002O121121018971133333533501111110119133"/>
    <s v="0204"/>
    <s v="1"/>
    <s v="13"/>
    <s v="132"/>
    <s v="4"/>
    <s v="6"/>
    <s v="17"/>
    <s v="20"/>
    <x v="5"/>
    <s v="O"/>
    <s v="121"/>
    <s v="121018"/>
    <s v="97"/>
    <s v="1"/>
    <s v="3"/>
    <s v="33"/>
    <s v="335"/>
    <s v="335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59"/>
    <s v="121018 COBERTURA DE ACTIVIDADES DEL AYUNTAMIENTO"/>
    <s v="3000 SERVICIOS GENERALES"/>
    <s v="3300 SERVICIOS PROFESIONALES, CIENTIFICOS, TECNICOS Y OTROS SERVICIOS"/>
    <s v="335 SERVICIOS DE INVESTIGACION CIENTIFICA Y DESARROLLO"/>
    <s v="33501 SERVICIOS DE INVESTIGACION CIENTIFICA Y DESARROLLO"/>
    <n v="100000"/>
    <s v="1 NO ETIQUETADO"/>
    <s v="11 RECURSOS FISCALES"/>
    <s v="1101 RECURSOS MUNICIPALES"/>
    <s v="19 Ejercicio 2019"/>
    <s v="13 TODO EL TERRITORIO"/>
  </r>
  <r>
    <s v="030311717145160304E011011975911133333533501111110119133"/>
    <s v="0303"/>
    <s v="1"/>
    <s v="17"/>
    <s v="171"/>
    <s v="4"/>
    <s v="5"/>
    <s v="16"/>
    <s v="03"/>
    <x v="6"/>
    <s v="E"/>
    <s v="011"/>
    <s v="011975"/>
    <s v="91"/>
    <s v="1"/>
    <s v="3"/>
    <s v="33"/>
    <s v="335"/>
    <s v="335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53"/>
    <s v="011975 SERVICIO PROFESIONAL DE CARRERA POLICIAL"/>
    <s v="3000 SERVICIOS GENERALES"/>
    <s v="3300 SERVICIOS PROFESIONALES, CIENTIFICOS, TECNICOS Y OTROS SERVICIOS"/>
    <s v="335 SERVICIOS DE INVESTIGACION CIENTIFICA Y DESARROLLO"/>
    <s v="33501 SERVICIOS DE INVESTIGACION CIENTIFICA Y DESARROLLO"/>
    <n v="96000"/>
    <s v="1 NO ETIQUETADO"/>
    <s v="11 RECURSOS FISCALES"/>
    <s v="1101 RECURSOS MUNICIPALES"/>
    <s v="19 Ejercicio 2019"/>
    <s v="13 TODO EL TERRITORIO"/>
  </r>
  <r>
    <s v="020111313246172002O016016015971133333633601111110119133"/>
    <s v="0201"/>
    <s v="1"/>
    <s v="13"/>
    <s v="132"/>
    <s v="4"/>
    <s v="6"/>
    <s v="17"/>
    <s v="20"/>
    <x v="5"/>
    <s v="O"/>
    <s v="016"/>
    <s v="016015"/>
    <s v="97"/>
    <s v="1"/>
    <s v="3"/>
    <s v="33"/>
    <s v="336"/>
    <s v="336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3000 SERVICIOS GENERALES"/>
    <s v="3300 SERVICIOS PROFESIONALES, CIENTIFICOS, TECNICOS Y OTROS SERVICIOS"/>
    <s v="336 SERVICIOS DE APOYO ADMINISTRATIVO, TRADUCCION, FOTOCOPIADO E IMPRESION"/>
    <s v="33601 SERVICIOS DE APOYO ADMINISTRATIVO, TRADUCCION, FOTOCOPIADO E IMPRESION"/>
    <n v="2500000"/>
    <s v="1 NO ETIQUETADO"/>
    <s v="11 RECURSOS FISCALES"/>
    <s v="1101 RECURSOS MUNICIPALES"/>
    <s v="19 Ejercicio 2019"/>
    <s v="13 TODO EL TERRITORIO"/>
  </r>
  <r>
    <s v="020211313246172002O101101920971133333633601111110119133"/>
    <s v="0202"/>
    <s v="1"/>
    <s v="13"/>
    <s v="132"/>
    <s v="4"/>
    <s v="6"/>
    <s v="17"/>
    <s v="20"/>
    <x v="5"/>
    <s v="O"/>
    <s v="101"/>
    <s v="101920"/>
    <s v="97"/>
    <s v="1"/>
    <s v="3"/>
    <s v="33"/>
    <s v="336"/>
    <s v="336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1"/>
    <s v="101920 GESTION Y COORDINACION METROPOLITANA"/>
    <s v="3000 SERVICIOS GENERALES"/>
    <s v="3300 SERVICIOS PROFESIONALES, CIENTIFICOS, TECNICOS Y OTROS SERVICIOS"/>
    <s v="336 SERVICIOS DE APOYO ADMINISTRATIVO, TRADUCCION, FOTOCOPIADO E IMPRESION"/>
    <s v="33601 SERVICIOS DE APOYO ADMINISTRATIVO, TRADUCCION, FOTOCOPIADO E IMPRESION"/>
    <n v="40000"/>
    <s v="1 NO ETIQUETADO"/>
    <s v="11 RECURSOS FISCALES"/>
    <s v="1101 RECURSOS MUNICIPALES"/>
    <s v="19 Ejercicio 2019"/>
    <s v="13 TODO EL TERRITORIO"/>
  </r>
  <r>
    <s v="020211313246172002O101101920971133333633601111110119133"/>
    <s v="0202"/>
    <s v="1"/>
    <s v="13"/>
    <s v="132"/>
    <s v="4"/>
    <s v="6"/>
    <s v="17"/>
    <s v="20"/>
    <x v="5"/>
    <s v="O"/>
    <s v="101"/>
    <s v="101920"/>
    <s v="97"/>
    <s v="1"/>
    <s v="3"/>
    <s v="33"/>
    <s v="336"/>
    <s v="336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1"/>
    <s v="101920 GESTION Y COORDINACION METROPOLITANA"/>
    <s v="3000 SERVICIOS GENERALES"/>
    <s v="3300 SERVICIOS PROFESIONALES, CIENTIFICOS, TECNICOS Y OTROS SERVICIOS"/>
    <s v="336 SERVICIOS DE APOYO ADMINISTRATIVO, TRADUCCION, FOTOCOPIADO E IMPRESION"/>
    <s v="33601 SERVICIOS DE APOYO ADMINISTRATIVO, TRADUCCION, FOTOCOPIADO E IMPRESION"/>
    <n v="1000"/>
    <s v="1 NO ETIQUETADO"/>
    <s v="11 RECURSOS FISCALES"/>
    <s v="1101 RECURSOS MUNICIPALES"/>
    <s v="19 Ejercicio 2019"/>
    <s v="13 TODO EL TERRITORIO"/>
  </r>
  <r>
    <s v="030311717145160304E013013950911133333633601111110119133"/>
    <s v="0303"/>
    <s v="1"/>
    <s v="17"/>
    <s v="171"/>
    <s v="4"/>
    <s v="5"/>
    <s v="16"/>
    <s v="03"/>
    <x v="6"/>
    <s v="E"/>
    <s v="013"/>
    <s v="013950"/>
    <s v="91"/>
    <s v="1"/>
    <s v="3"/>
    <s v="33"/>
    <s v="336"/>
    <s v="336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6"/>
    <s v="013950 PLATICAS Y TALLERES EN MATERIA DE PREVENCION DEL DELITO"/>
    <s v="3000 SERVICIOS GENERALES"/>
    <s v="3300 SERVICIOS PROFESIONALES, CIENTIFICOS, TECNICOS Y OTROS SERVICIOS"/>
    <s v="336 SERVICIOS DE APOYO ADMINISTRATIVO, TRADUCCION, FOTOCOPIADO E IMPRESION"/>
    <s v="33601 SERVICIOS DE APOYO ADMINISTRATIVO, TRADUCCION, FOTOCOPIADO E IMPRESION"/>
    <n v="60000"/>
    <s v="1 NO ETIQUETADO"/>
    <s v="11 RECURSOS FISCALES"/>
    <s v="1101 RECURSOS MUNICIPALES"/>
    <s v="19 Ejercicio 2019"/>
    <s v="13 TODO EL TERRITORIO"/>
  </r>
  <r>
    <s v="040211212246171906E017017953911133333633601111110119133"/>
    <s v="0402"/>
    <s v="1"/>
    <s v="12"/>
    <s v="122"/>
    <s v="4"/>
    <s v="6"/>
    <s v="17"/>
    <s v="19"/>
    <x v="7"/>
    <s v="E"/>
    <s v="017"/>
    <s v="017953"/>
    <s v="91"/>
    <s v="1"/>
    <s v="3"/>
    <s v="33"/>
    <s v="336"/>
    <s v="33601"/>
    <s v="1"/>
    <s v="11"/>
    <s v="1101"/>
    <s v="19"/>
    <s v="13"/>
    <s v="3"/>
    <s v="04 SINDICATURA DEL AYUNTAMIENTO"/>
    <s v="0402 DIRECCION JURIDICO CONSULTIV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s v="06 CERTEZA JURÍDICA"/>
    <x v="91"/>
    <s v="017953 PROCEDIMIENTO DE ELABORACION DE CONVENIOS DE UTILIZACION DE PREDIOS"/>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s v="13 TODO EL TERRITORIO"/>
  </r>
  <r>
    <s v="131422727116171835P090090762911122727127101111110119133"/>
    <s v="1314"/>
    <s v="2"/>
    <s v="27"/>
    <s v="271"/>
    <s v="1"/>
    <s v="6"/>
    <s v="17"/>
    <s v="18"/>
    <x v="32"/>
    <s v="P"/>
    <s v="090"/>
    <s v="090762"/>
    <s v="91"/>
    <s v="1"/>
    <s v="2"/>
    <s v="27"/>
    <s v="271"/>
    <s v="27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5"/>
    <s v="090762 BRIGADAS ITINERANTES PARA EL FOMENTO DE LA PARTICIPACION CIUDADANA Y GOBERNANZA."/>
    <s v="2000 MATERIALES Y SUMINISTROS"/>
    <s v="2700 VESTUARIO, BLANCOS, PRENDAS DE PROTECCION Y ARTICULOS DEPORTIVOS"/>
    <s v="271 VESTUARIO Y UNIFORMES"/>
    <s v="27101 VESTUARIO Y UNIFORMES"/>
    <n v="150000"/>
    <s v="1 NO ETIQUETADO"/>
    <s v="11 RECURSOS FISCALES"/>
    <s v="1101 RECURSOS MUNICIPALES"/>
    <s v="19 Ejercicio 2019"/>
    <s v="13 TODO EL TERRITORIO"/>
  </r>
  <r>
    <s v="060611515246172012M073073296911133333633601111110119133"/>
    <s v="0606"/>
    <s v="1"/>
    <s v="15"/>
    <s v="152"/>
    <s v="4"/>
    <s v="6"/>
    <s v="17"/>
    <s v="20"/>
    <x v="11"/>
    <s v="M"/>
    <s v="073"/>
    <s v="073296"/>
    <s v="91"/>
    <s v="1"/>
    <s v="3"/>
    <s v="33"/>
    <s v="336"/>
    <s v="336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87"/>
    <s v="073296 CUENTA PUBLICA"/>
    <s v="3000 SERVICIOS GENERALES"/>
    <s v="3300 SERVICIOS PROFESIONALES, CIENTIFICOS, TECNICOS Y OTROS SERVICIOS"/>
    <s v="336 SERVICIOS DE APOYO ADMINISTRATIVO, TRADUCCION, FOTOCOPIADO E IMPRESION"/>
    <s v="33601 SERVICIOS DE APOYO ADMINISTRATIVO, TRADUCCION, FOTOCOPIADO E IMPRESION"/>
    <n v="502889.2"/>
    <s v="1 NO ETIQUETADO"/>
    <s v="11 RECURSOS FISCALES"/>
    <s v="1101 RECURSOS MUNICIPALES"/>
    <s v="19 Ejercicio 2019"/>
    <s v="13 TODO EL TERRITORIO"/>
  </r>
  <r>
    <s v="070711111246171913G026026314911133333633601111110119133"/>
    <s v="0707"/>
    <s v="1"/>
    <s v="11"/>
    <s v="112"/>
    <s v="4"/>
    <s v="6"/>
    <s v="17"/>
    <s v="19"/>
    <x v="12"/>
    <s v="G"/>
    <s v="026"/>
    <s v="026314"/>
    <s v="91"/>
    <s v="1"/>
    <s v="3"/>
    <s v="33"/>
    <s v="336"/>
    <s v="336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s v="1 GASTO CORRIENTE"/>
    <s v="13 VIGILANCIA"/>
    <x v="15"/>
    <s v="026314 DICTAMEN SOBRE EL PAGO DE FACTURAS"/>
    <s v="3000 SERVICIOS GENERALES"/>
    <s v="3300 SERVICIOS PROFESIONALES, CIENTIFICOS, TECNICOS Y OTROS SERVICIOS"/>
    <s v="336 SERVICIOS DE APOYO ADMINISTRATIVO, TRADUCCION, FOTOCOPIADO E IMPRESION"/>
    <s v="33601 SERVICIOS DE APOYO ADMINISTRATIVO, TRADUCCION, FOTOCOPIADO E IMPRESION"/>
    <n v="3000"/>
    <s v="1 NO ETIQUETADO"/>
    <s v="11 RECURSOS FISCALES"/>
    <s v="1101 RECURSOS MUNICIPALES"/>
    <s v="19 Ejercicio 2019"/>
    <s v="13 TODO EL TERRITORIO"/>
  </r>
  <r>
    <s v="080422222112130614E088088318911133333633601111110119133"/>
    <s v="0804"/>
    <s v="2"/>
    <s v="22"/>
    <s v="221"/>
    <s v="1"/>
    <s v="2"/>
    <s v="13"/>
    <s v="06"/>
    <x v="1"/>
    <s v="E"/>
    <s v="088"/>
    <s v="088318"/>
    <s v="91"/>
    <s v="1"/>
    <s v="3"/>
    <s v="33"/>
    <s v="336"/>
    <s v="33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18 SERVICIO DE CAMBIO DE PROPIETARIO"/>
    <s v="3000 SERVICIOS GENERALES"/>
    <s v="3300 SERVICIOS PROFESIONALES, CIENTIFICOS, TECNICOS Y OTROS SERVICIOS"/>
    <s v="336 SERVICIOS DE APOYO ADMINISTRATIVO, TRADUCCION, FOTOCOPIADO E IMPRESION"/>
    <s v="33601 SERVICIOS DE APOYO ADMINISTRATIVO, TRADUCCION, FOTOCOPIADO E IMPRESION"/>
    <n v="1000"/>
    <s v="1 NO ETIQUETADO"/>
    <s v="11 RECURSOS FISCALES"/>
    <s v="1101 RECURSOS MUNICIPALES"/>
    <s v="19 Ejercicio 2019"/>
    <s v="13 TODO EL TERRITORIO"/>
  </r>
  <r>
    <s v="080422222112130614E088088322911133333633601111110119133"/>
    <s v="0804"/>
    <s v="2"/>
    <s v="22"/>
    <s v="221"/>
    <s v="1"/>
    <s v="2"/>
    <s v="13"/>
    <s v="06"/>
    <x v="1"/>
    <s v="E"/>
    <s v="088"/>
    <s v="088322"/>
    <s v="91"/>
    <s v="1"/>
    <s v="3"/>
    <s v="33"/>
    <s v="336"/>
    <s v="33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22 INTENDENCIA EN MERCADOS MUNICIPALES"/>
    <s v="3000 SERVICIOS GENERALES"/>
    <s v="3300 SERVICIOS PROFESIONALES, CIENTIFICOS, TECNICOS Y OTROS SERVICIOS"/>
    <s v="336 SERVICIOS DE APOYO ADMINISTRATIVO, TRADUCCION, FOTOCOPIADO E IMPRESION"/>
    <s v="33601 SERVICIOS DE APOYO ADMINISTRATIVO, TRADUCCION, FOTOCOPIADO E IMPRESION"/>
    <n v="1000"/>
    <s v="1 NO ETIQUETADO"/>
    <s v="11 RECURSOS FISCALES"/>
    <s v="1101 RECURSOS MUNICIPALES"/>
    <s v="19 Ejercicio 2019"/>
    <s v="13 TODO EL TERRITORIO"/>
  </r>
  <r>
    <s v="080422222112130614E088088323911133333633601111110119133"/>
    <s v="0804"/>
    <s v="2"/>
    <s v="22"/>
    <s v="221"/>
    <s v="1"/>
    <s v="2"/>
    <s v="13"/>
    <s v="06"/>
    <x v="1"/>
    <s v="E"/>
    <s v="088"/>
    <s v="088323"/>
    <s v="91"/>
    <s v="1"/>
    <s v="3"/>
    <s v="33"/>
    <s v="336"/>
    <s v="33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23 ADMINISTRACION DE CONCESIONARIOS"/>
    <s v="3000 SERVICIOS GENERALES"/>
    <s v="3300 SERVICIOS PROFESIONALES, CIENTIFICOS, TECNICOS Y OTROS SERVICIOS"/>
    <s v="336 SERVICIOS DE APOYO ADMINISTRATIVO, TRADUCCION, FOTOCOPIADO E IMPRESION"/>
    <s v="33601 SERVICIOS DE APOYO ADMINISTRATIVO, TRADUCCION, FOTOCOPIADO E IMPRESION"/>
    <n v="1000"/>
    <s v="1 NO ETIQUETADO"/>
    <s v="11 RECURSOS FISCALES"/>
    <s v="1101 RECURSOS MUNICIPALES"/>
    <s v="19 Ejercicio 2019"/>
    <s v="13 TODO EL TERRITORIO"/>
  </r>
  <r>
    <s v="080822222112130417E079079368911133333633601111110119133"/>
    <s v="0808"/>
    <s v="2"/>
    <s v="22"/>
    <s v="221"/>
    <s v="1"/>
    <s v="2"/>
    <s v="13"/>
    <s v="04"/>
    <x v="14"/>
    <s v="E"/>
    <s v="079"/>
    <s v="079368"/>
    <s v="91"/>
    <s v="1"/>
    <s v="3"/>
    <s v="33"/>
    <s v="336"/>
    <s v="336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49"/>
    <s v="079368 SERVICIO DE DESAZOLVE DE FOSA SEPTICAS COLONIAS"/>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s v="13 TODO EL TERRITORIO"/>
  </r>
  <r>
    <s v="081422222612130618E061061373911133333633601111110119133"/>
    <s v="0814"/>
    <s v="2"/>
    <s v="22"/>
    <s v="226"/>
    <s v="1"/>
    <s v="2"/>
    <s v="13"/>
    <s v="06"/>
    <x v="26"/>
    <s v="E"/>
    <s v="061"/>
    <s v="061373"/>
    <s v="91"/>
    <s v="1"/>
    <s v="3"/>
    <s v="33"/>
    <s v="336"/>
    <s v="336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8 SERVICIOS PÚBLICOS DE EXCELENCIA."/>
    <x v="17"/>
    <s v="061373 SERVICIO DE CREMACION"/>
    <s v="3000 SERVICIOS GENERALES"/>
    <s v="3300 SERVICIOS PROFESIONALES, CIENTIFICOS, TECNICOS Y OTROS SERVICIOS"/>
    <s v="336 SERVICIOS DE APOYO ADMINISTRATIVO, TRADUCCION, FOTOCOPIADO E IMPRESION"/>
    <s v="33601 SERVICIOS DE APOYO ADMINISTRATIVO, TRADUCCION, FOTOCOPIADO E IMPRESION"/>
    <n v="7500000"/>
    <s v="1 NO ETIQUETADO"/>
    <s v="11 RECURSOS FISCALES"/>
    <s v="1101 RECURSOS MUNICIPALES"/>
    <s v="19 Ejercicio 2019"/>
    <s v="13 TODO EL TERRITORIO"/>
  </r>
  <r>
    <s v="090211313446172019O133133428121133333633601111110119133"/>
    <s v="0902"/>
    <s v="1"/>
    <s v="13"/>
    <s v="134"/>
    <s v="4"/>
    <s v="6"/>
    <s v="17"/>
    <s v="20"/>
    <x v="27"/>
    <s v="O"/>
    <s v="133"/>
    <s v="133428"/>
    <s v="12"/>
    <s v="1"/>
    <s v="3"/>
    <s v="33"/>
    <s v="336"/>
    <s v="336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28 ACTUALIZACION DE MANUALES DE ORGANIZACION"/>
    <s v="3000 SERVICIOS GENERALES"/>
    <s v="3300 SERVICIOS PROFESIONALES, CIENTIFICOS, TECNICOS Y OTROS SERVICIOS"/>
    <s v="336 SERVICIOS DE APOYO ADMINISTRATIVO, TRADUCCION, FOTOCOPIADO E IMPRESION"/>
    <s v="33601 SERVICIOS DE APOYO ADMINISTRATIVO, TRADUCCION, FOTOCOPIADO E IMPRESION"/>
    <n v="90000"/>
    <s v="1 NO ETIQUETADO"/>
    <s v="11 RECURSOS FISCALES"/>
    <s v="1101 RECURSOS MUNICIPALES"/>
    <s v="19 Ejercicio 2019"/>
    <s v="13 TODO EL TERRITORIO"/>
  </r>
  <r>
    <s v="090111313446172020O021021511121133333633601111110119133"/>
    <s v="0901"/>
    <s v="1"/>
    <s v="13"/>
    <s v="134"/>
    <s v="4"/>
    <s v="6"/>
    <s v="17"/>
    <s v="20"/>
    <x v="0"/>
    <s v="O"/>
    <s v="021"/>
    <s v="021511"/>
    <s v="12"/>
    <s v="1"/>
    <s v="3"/>
    <s v="33"/>
    <s v="336"/>
    <s v="336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1 CREDENCIALIZACION OFICIAL DE EMPLEADOS"/>
    <s v="3000 SERVICIOS GENERALES"/>
    <s v="3300 SERVICIOS PROFESIONALES, CIENTIFICOS, TECNICOS Y OTROS SERVICIOS"/>
    <s v="336 SERVICIOS DE APOYO ADMINISTRATIVO, TRADUCCION, FOTOCOPIADO E IMPRESION"/>
    <s v="33601 SERVICIOS DE APOYO ADMINISTRATIVO, TRADUCCION, FOTOCOPIADO E IMPRESION"/>
    <n v="30000"/>
    <s v="1 NO ETIQUETADO"/>
    <s v="11 RECURSOS FISCALES"/>
    <s v="1101 RECURSOS MUNICIPALES"/>
    <s v="19 Ejercicio 2019"/>
    <s v="13 TODO EL TERRITORIO"/>
  </r>
  <r>
    <s v="090411313446172020O022022985121133333633601111110119133"/>
    <s v="0904"/>
    <s v="1"/>
    <s v="13"/>
    <s v="134"/>
    <s v="4"/>
    <s v="6"/>
    <s v="17"/>
    <s v="20"/>
    <x v="0"/>
    <s v="O"/>
    <s v="022"/>
    <s v="022985"/>
    <s v="12"/>
    <s v="1"/>
    <s v="3"/>
    <s v="33"/>
    <s v="336"/>
    <s v="336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985 SERVICIOS GENERALES EN LOS EDIFICIOS PUBLICOS "/>
    <s v="3000 SERVICIOS GENERALES"/>
    <s v="3300 SERVICIOS PROFESIONALES, CIENTIFICOS, TECNICOS Y OTROS SERVICIOS"/>
    <s v="336 SERVICIOS DE APOYO ADMINISTRATIVO, TRADUCCION, FOTOCOPIADO E IMPRESION"/>
    <s v="33601 SERVICIOS DE APOYO ADMINISTRATIVO, TRADUCCION, FOTOCOPIADO E IMPRESION"/>
    <n v="50000"/>
    <s v="1 NO ETIQUETADO"/>
    <s v="11 RECURSOS FISCALES"/>
    <s v="1101 RECURSOS MUNICIPALES"/>
    <s v="19 Ejercicio 2019"/>
    <s v="13 TODO EL TERRITORIO"/>
  </r>
  <r>
    <s v="100222626823101722P041041522911133333633601111110119133"/>
    <s v="1002"/>
    <s v="2"/>
    <s v="26"/>
    <s v="268"/>
    <s v="2"/>
    <s v="3"/>
    <s v="10"/>
    <s v="17"/>
    <x v="15"/>
    <s v="P"/>
    <s v="041"/>
    <s v="041522"/>
    <s v="91"/>
    <s v="1"/>
    <s v="3"/>
    <s v="33"/>
    <s v="336"/>
    <s v="336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2"/>
    <s v="041522 CAPACITACION EN ACADEMIAS MUNICIPALES"/>
    <s v="3000 SERVICIOS GENERALES"/>
    <s v="3300 SERVICIOS PROFESIONALES, CIENTIFICOS, TECNICOS Y OTROS SERVICIOS"/>
    <s v="336 SERVICIOS DE APOYO ADMINISTRATIVO, TRADUCCION, FOTOCOPIADO E IMPRESION"/>
    <s v="33601 SERVICIOS DE APOYO ADMINISTRATIVO, TRADUCCION, FOTOCOPIADO E IMPRESION"/>
    <n v="5800"/>
    <s v="1 NO ETIQUETADO"/>
    <s v="11 RECURSOS FISCALES"/>
    <s v="1101 RECURSOS MUNICIPALES"/>
    <s v="19 Ejercicio 2019"/>
    <s v="13 TODO EL TERRITORIO"/>
  </r>
  <r>
    <s v="100222626823101722P041041913911133333633601111110119133"/>
    <s v="1002"/>
    <s v="2"/>
    <s v="26"/>
    <s v="268"/>
    <s v="2"/>
    <s v="3"/>
    <s v="10"/>
    <s v="17"/>
    <x v="15"/>
    <s v="P"/>
    <s v="041"/>
    <s v="041913"/>
    <s v="91"/>
    <s v="1"/>
    <s v="3"/>
    <s v="33"/>
    <s v="336"/>
    <s v="336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2"/>
    <s v="041913 FORMACION INSTITUCIONAL"/>
    <s v="3000 SERVICIOS GENERALES"/>
    <s v="3300 SERVICIOS PROFESIONALES, CIENTIFICOS, TECNICOS Y OTROS SERVICIOS"/>
    <s v="336 SERVICIOS DE APOYO ADMINISTRATIVO, TRADUCCION, FOTOCOPIADO E IMPRESION"/>
    <s v="33601 SERVICIOS DE APOYO ADMINISTRATIVO, TRADUCCION, FOTOCOPIADO E IMPRESION"/>
    <n v="11750"/>
    <s v="1 NO ETIQUETADO"/>
    <s v="11 RECURSOS FISCALES"/>
    <s v="1101 RECURSOS MUNICIPALES"/>
    <s v="19 Ejercicio 2019"/>
    <s v="13 TODO EL TERRITORIO"/>
  </r>
  <r>
    <s v="100222626823101722P042042524911133333633601111110119133"/>
    <s v="1002"/>
    <s v="2"/>
    <s v="26"/>
    <s v="268"/>
    <s v="2"/>
    <s v="3"/>
    <s v="10"/>
    <s v="17"/>
    <x v="15"/>
    <s v="P"/>
    <s v="042"/>
    <s v="042524"/>
    <s v="91"/>
    <s v="1"/>
    <s v="3"/>
    <s v="33"/>
    <s v="336"/>
    <s v="336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3"/>
    <s v="042524 BECAS AQUI HAY FUTURO "/>
    <s v="3000 SERVICIOS GENERALES"/>
    <s v="3300 SERVICIOS PROFESIONALES, CIENTIFICOS, TECNICOS Y OTROS SERVICIOS"/>
    <s v="336 SERVICIOS DE APOYO ADMINISTRATIVO, TRADUCCION, FOTOCOPIADO E IMPRESION"/>
    <s v="33601 SERVICIOS DE APOYO ADMINISTRATIVO, TRADUCCION, FOTOCOPIADO E IMPRESION"/>
    <n v="92000"/>
    <s v="1 NO ETIQUETADO"/>
    <s v="11 RECURSOS FISCALES"/>
    <s v="1101 RECURSOS MUNICIPALES"/>
    <s v="19 Ejercicio 2019"/>
    <s v="13 TODO EL TERRITORIO"/>
  </r>
  <r>
    <s v="100222626823101722P042042880911133333633601111110119133"/>
    <s v="1002"/>
    <s v="2"/>
    <s v="26"/>
    <s v="268"/>
    <s v="2"/>
    <s v="3"/>
    <s v="10"/>
    <s v="17"/>
    <x v="15"/>
    <s v="P"/>
    <s v="042"/>
    <s v="042880"/>
    <s v="91"/>
    <s v="1"/>
    <s v="3"/>
    <s v="33"/>
    <s v="336"/>
    <s v="336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3"/>
    <s v="042880 CURSOS IMPLEMENTADOS A JOVENES "/>
    <s v="3000 SERVICIOS GENERALES"/>
    <s v="3300 SERVICIOS PROFESIONALES, CIENTIFICOS, TECNICOS Y OTROS SERVICIOS"/>
    <s v="336 SERVICIOS DE APOYO ADMINISTRATIVO, TRADUCCION, FOTOCOPIADO E IMPRESION"/>
    <s v="33601 SERVICIOS DE APOYO ADMINISTRATIVO, TRADUCCION, FOTOCOPIADO E IMPRESION"/>
    <n v="45000"/>
    <s v="1 NO ETIQUETADO"/>
    <s v="11 RECURSOS FISCALES"/>
    <s v="1101 RECURSOS MUNICIPALES"/>
    <s v="19 Ejercicio 2019"/>
    <s v="13 TODO EL TERRITORIO"/>
  </r>
  <r>
    <s v="100222626823101722P044044523911133333633601111110119133"/>
    <s v="1002"/>
    <s v="2"/>
    <s v="26"/>
    <s v="268"/>
    <s v="2"/>
    <s v="3"/>
    <s v="10"/>
    <s v="17"/>
    <x v="15"/>
    <s v="P"/>
    <s v="044"/>
    <s v="044523"/>
    <s v="91"/>
    <s v="1"/>
    <s v="3"/>
    <s v="33"/>
    <s v="336"/>
    <s v="336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4"/>
    <s v="044523 DESARROLLO DE OPORTUNIDADES A TRAVES DE TEJIDOS PRODUCTIVOS "/>
    <s v="3000 SERVICIOS GENERALES"/>
    <s v="3300 SERVICIOS PROFESIONALES, CIENTIFICOS, TECNICOS Y OTROS SERVICIOS"/>
    <s v="336 SERVICIOS DE APOYO ADMINISTRATIVO, TRADUCCION, FOTOCOPIADO E IMPRESION"/>
    <s v="33601 SERVICIOS DE APOYO ADMINISTRATIVO, TRADUCCION, FOTOCOPIADO E IMPRESION"/>
    <n v="50000"/>
    <s v="1 NO ETIQUETADO"/>
    <s v="11 RECURSOS FISCALES"/>
    <s v="1101 RECURSOS MUNICIPALES"/>
    <s v="19 Ejercicio 2019"/>
    <s v="13 TODO EL TERRITORIO"/>
  </r>
  <r>
    <s v="100322626823101723P031031965911133333633601111110119133"/>
    <s v="1003"/>
    <s v="2"/>
    <s v="26"/>
    <s v="268"/>
    <s v="2"/>
    <s v="3"/>
    <s v="10"/>
    <s v="17"/>
    <x v="16"/>
    <s v="P"/>
    <s v="031"/>
    <s v="031965"/>
    <s v="91"/>
    <s v="1"/>
    <s v="3"/>
    <s v="33"/>
    <s v="336"/>
    <s v="336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65"/>
    <s v="031965 RED MUNDIAL DE CIUDADES AMIGABLES CON EL ADULTO MAYOR"/>
    <s v="3000 SERVICIOS GENERALES"/>
    <s v="3300 SERVICIOS PROFESIONALES, CIENTIFICOS, TECNICOS Y OTROS SERVICIOS"/>
    <s v="336 SERVICIOS DE APOYO ADMINISTRATIVO, TRADUCCION, FOTOCOPIADO E IMPRESION"/>
    <s v="33601 SERVICIOS DE APOYO ADMINISTRATIVO, TRADUCCION, FOTOCOPIADO E IMPRESION"/>
    <n v="130000"/>
    <s v="1 NO ETIQUETADO"/>
    <s v="11 RECURSOS FISCALES"/>
    <s v="1101 RECURSOS MUNICIPALES"/>
    <s v="19 Ejercicio 2019"/>
    <s v="13 TODO EL TERRITORIO"/>
  </r>
  <r>
    <s v="100322626823101723P031031988911133333633601111110119133"/>
    <s v="1003"/>
    <s v="2"/>
    <s v="26"/>
    <s v="268"/>
    <s v="2"/>
    <s v="3"/>
    <s v="10"/>
    <s v="17"/>
    <x v="16"/>
    <s v="P"/>
    <s v="031"/>
    <s v="031988"/>
    <s v="91"/>
    <s v="1"/>
    <s v="3"/>
    <s v="33"/>
    <s v="336"/>
    <s v="336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65"/>
    <s v="031988 SISTEMA INTEGRAL DE CAPACITACION EMPRESARIAL (SICE)"/>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s v="13 TODO EL TERRITORIO"/>
  </r>
  <r>
    <s v="100322626823101723P067067538911133333633601111110119133"/>
    <s v="1003"/>
    <s v="2"/>
    <s v="26"/>
    <s v="268"/>
    <s v="2"/>
    <s v="3"/>
    <s v="10"/>
    <s v="17"/>
    <x v="16"/>
    <s v="P"/>
    <s v="067"/>
    <s v="067538"/>
    <s v="91"/>
    <s v="1"/>
    <s v="3"/>
    <s v="33"/>
    <s v="336"/>
    <s v="336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95"/>
    <s v="067538 GESTION DE RECURSOS PARA EL DESARROLLO DE DIVERSOS PROGRAMAS DEL MUNICIPIO"/>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s v="13 TODO EL TERRITORIO"/>
  </r>
  <r>
    <s v="100733131123091524F102102541911133333633601111110119133"/>
    <s v="1007"/>
    <s v="3"/>
    <s v="31"/>
    <s v="311"/>
    <s v="2"/>
    <s v="3"/>
    <s v="09"/>
    <s v="15"/>
    <x v="17"/>
    <s v="F"/>
    <s v="102"/>
    <s v="102541"/>
    <s v="91"/>
    <s v="1"/>
    <s v="3"/>
    <s v="33"/>
    <s v="336"/>
    <s v="336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96"/>
    <s v="102541 FERIAS Y EVENTOS INTERNACIONALES Y NACIONALES CON PRESENCIA DEL MUNICIPIO"/>
    <s v="3000 SERVICIOS GENERALES"/>
    <s v="3300 SERVICIOS PROFESIONALES, CIENTIFICOS, TECNICOS Y OTROS SERVICIOS"/>
    <s v="336 SERVICIOS DE APOYO ADMINISTRATIVO, TRADUCCION, FOTOCOPIADO E IMPRESION"/>
    <s v="33601 SERVICIOS DE APOYO ADMINISTRATIVO, TRADUCCION, FOTOCOPIADO E IMPRESION"/>
    <n v="200000"/>
    <s v="1 NO ETIQUETADO"/>
    <s v="11 RECURSOS FISCALES"/>
    <s v="1101 RECURSOS MUNICIPALES"/>
    <s v="19 Ejercicio 2019"/>
    <s v="13 TODO EL TERRITORIO"/>
  </r>
  <r>
    <s v="100533131123091725F096096569911133333633601111110119133"/>
    <s v="1005"/>
    <s v="3"/>
    <s v="31"/>
    <s v="311"/>
    <s v="2"/>
    <s v="3"/>
    <s v="09"/>
    <s v="17"/>
    <x v="18"/>
    <s v="F"/>
    <s v="096"/>
    <s v="096569"/>
    <s v="91"/>
    <s v="1"/>
    <s v="3"/>
    <s v="33"/>
    <s v="336"/>
    <s v="33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2"/>
    <s v="096569 CARAVANA DE EMPLEO"/>
    <s v="3000 SERVICIOS GENERALES"/>
    <s v="3300 SERVICIOS PROFESIONALES, CIENTIFICOS, TECNICOS Y OTROS SERVICIOS"/>
    <s v="336 SERVICIOS DE APOYO ADMINISTRATIVO, TRADUCCION, FOTOCOPIADO E IMPRESION"/>
    <s v="33601 SERVICIOS DE APOYO ADMINISTRATIVO, TRADUCCION, FOTOCOPIADO E IMPRESION"/>
    <n v="350000"/>
    <s v="1 NO ETIQUETADO"/>
    <s v="11 RECURSOS FISCALES"/>
    <s v="1101 RECURSOS MUNICIPALES"/>
    <s v="19 Ejercicio 2019"/>
    <s v="13 TODO EL TERRITORIO"/>
  </r>
  <r>
    <s v="100533131123091725F029029926911133333633601111110119133"/>
    <s v="1005"/>
    <s v="3"/>
    <s v="31"/>
    <s v="311"/>
    <s v="2"/>
    <s v="3"/>
    <s v="09"/>
    <s v="17"/>
    <x v="18"/>
    <s v="F"/>
    <s v="029"/>
    <s v="029926"/>
    <s v="91"/>
    <s v="1"/>
    <s v="3"/>
    <s v="33"/>
    <s v="336"/>
    <s v="33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97"/>
    <s v="029926 INOCUIDAD VEGETAL Y ANIMAL "/>
    <s v="3000 SERVICIOS GENERALES"/>
    <s v="3300 SERVICIOS PROFESIONALES, CIENTIFICOS, TECNICOS Y OTROS SERVICIOS"/>
    <s v="336 SERVICIOS DE APOYO ADMINISTRATIVO, TRADUCCION, FOTOCOPIADO E IMPRESION"/>
    <s v="33601 SERVICIOS DE APOYO ADMINISTRATIVO, TRADUCCION, FOTOCOPIADO E IMPRESION"/>
    <n v="40000"/>
    <s v="1 NO ETIQUETADO"/>
    <s v="11 RECURSOS FISCALES"/>
    <s v="1101 RECURSOS MUNICIPALES"/>
    <s v="19 Ejercicio 2019"/>
    <s v="13 TODO EL TERRITORIO"/>
  </r>
  <r>
    <s v="100533131123091725F049049550911133333633601111110119133"/>
    <s v="1005"/>
    <s v="3"/>
    <s v="31"/>
    <s v="311"/>
    <s v="2"/>
    <s v="3"/>
    <s v="09"/>
    <s v="17"/>
    <x v="18"/>
    <s v="F"/>
    <s v="049"/>
    <s v="049550"/>
    <s v="91"/>
    <s v="1"/>
    <s v="3"/>
    <s v="33"/>
    <s v="336"/>
    <s v="33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3"/>
    <s v="049550 TRAMITE DE CAMBIO DE GIRO O ANUNCIO"/>
    <s v="3000 SERVICIOS GENERALES"/>
    <s v="3300 SERVICIOS PROFESIONALES, CIENTIFICOS, TECNICOS Y OTROS SERVICIOS"/>
    <s v="336 SERVICIOS DE APOYO ADMINISTRATIVO, TRADUCCION, FOTOCOPIADO E IMPRESION"/>
    <s v="33601 SERVICIOS DE APOYO ADMINISTRATIVO, TRADUCCION, FOTOCOPIADO E IMPRESION"/>
    <n v="25000"/>
    <s v="1 NO ETIQUETADO"/>
    <s v="11 RECURSOS FISCALES"/>
    <s v="1101 RECURSOS MUNICIPALES"/>
    <s v="19 Ejercicio 2019"/>
    <s v="13 TODO EL TERRITORIO"/>
  </r>
  <r>
    <s v="100533131123091725F049049552911133333633601111110119133"/>
    <s v="1005"/>
    <s v="3"/>
    <s v="31"/>
    <s v="311"/>
    <s v="2"/>
    <s v="3"/>
    <s v="09"/>
    <s v="17"/>
    <x v="18"/>
    <s v="F"/>
    <s v="049"/>
    <s v="049552"/>
    <s v="91"/>
    <s v="1"/>
    <s v="3"/>
    <s v="33"/>
    <s v="336"/>
    <s v="33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3"/>
    <s v="049552 TRAMITE DE MODIFICACION"/>
    <s v="3000 SERVICIOS GENERALES"/>
    <s v="3300 SERVICIOS PROFESIONALES, CIENTIFICOS, TECNICOS Y OTROS SERVICIOS"/>
    <s v="336 SERVICIOS DE APOYO ADMINISTRATIVO, TRADUCCION, FOTOCOPIADO E IMPRESION"/>
    <s v="33601 SERVICIOS DE APOYO ADMINISTRATIVO, TRADUCCION, FOTOCOPIADO E IMPRESION"/>
    <n v="30000"/>
    <s v="1 NO ETIQUETADO"/>
    <s v="11 RECURSOS FISCALES"/>
    <s v="1101 RECURSOS MUNICIPALES"/>
    <s v="19 Ejercicio 2019"/>
    <s v="13 TODO EL TERRITORIO"/>
  </r>
  <r>
    <s v="100533131123091725F043043862911133333633601111110119133"/>
    <s v="1005"/>
    <s v="3"/>
    <s v="31"/>
    <s v="311"/>
    <s v="2"/>
    <s v="3"/>
    <s v="09"/>
    <s v="17"/>
    <x v="18"/>
    <s v="F"/>
    <s v="043"/>
    <s v="043862"/>
    <s v="91"/>
    <s v="1"/>
    <s v="3"/>
    <s v="33"/>
    <s v="336"/>
    <s v="33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89"/>
    <s v="043862 CAPACITACION Y ACCESO A LA TECNOLOGIA DE PUNTA PARA EL ECOSISTEMA DE INNOVACION Y EMPRENDIMIENTO DE ZAPOPAN"/>
    <s v="3000 SERVICIOS GENERALES"/>
    <s v="3300 SERVICIOS PROFESIONALES, CIENTIFICOS, TECNICOS Y OTROS SERVICIOS"/>
    <s v="336 SERVICIOS DE APOYO ADMINISTRATIVO, TRADUCCION, FOTOCOPIADO E IMPRESION"/>
    <s v="33601 SERVICIOS DE APOYO ADMINISTRATIVO, TRADUCCION, FOTOCOPIADO E IMPRESION"/>
    <n v="26158"/>
    <s v="1 NO ETIQUETADO"/>
    <s v="11 RECURSOS FISCALES"/>
    <s v="1101 RECURSOS MUNICIPALES"/>
    <s v="19 Ejercicio 2019"/>
    <s v="13 TODO EL TERRITORIO"/>
  </r>
  <r>
    <s v="131422727116171835P136136763911122727127101111110119133"/>
    <s v="1314"/>
    <s v="2"/>
    <s v="27"/>
    <s v="271"/>
    <s v="1"/>
    <s v="6"/>
    <s v="17"/>
    <s v="18"/>
    <x v="32"/>
    <s v="P"/>
    <s v="136"/>
    <s v="136763"/>
    <s v="91"/>
    <s v="1"/>
    <s v="2"/>
    <s v="27"/>
    <s v="271"/>
    <s v="27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1"/>
    <s v="136763 FOMENTO DE LA PARTICIPACION CIUDADANA MEDIANTE CURSOS Y TALLERES"/>
    <s v="2000 MATERIALES Y SUMINISTROS"/>
    <s v="2700 VESTUARIO, BLANCOS, PRENDAS DE PROTECCION Y ARTICULOS DEPORTIVOS"/>
    <s v="271 VESTUARIO Y UNIFORMES"/>
    <s v="27101 VESTUARIO Y UNIFORMES"/>
    <n v="153084"/>
    <s v="1 NO ETIQUETADO"/>
    <s v="11 RECURSOS FISCALES"/>
    <s v="1101 RECURSOS MUNICIPALES"/>
    <s v="19 Ejercicio 2019"/>
    <s v="13 TODO EL TERRITORIO"/>
  </r>
  <r>
    <s v="130122727116171835P080080780911122727127101111110119133"/>
    <s v="1301"/>
    <s v="2"/>
    <s v="27"/>
    <s v="271"/>
    <s v="1"/>
    <s v="6"/>
    <s v="17"/>
    <s v="18"/>
    <x v="32"/>
    <s v="P"/>
    <s v="080"/>
    <s v="080780"/>
    <s v="91"/>
    <s v="1"/>
    <s v="2"/>
    <s v="27"/>
    <s v="271"/>
    <s v="27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80 PLANEACION Y ASESORIA, PARA LAS PETICIONES DE OBRA."/>
    <s v="2000 MATERIALES Y SUMINISTROS"/>
    <s v="2700 VESTUARIO, BLANCOS, PRENDAS DE PROTECCION Y ARTICULOS DEPORTIVOS"/>
    <s v="271 VESTUARIO Y UNIFORMES"/>
    <s v="27101 VESTUARIO Y UNIFORMES"/>
    <n v="50000"/>
    <s v="1 NO ETIQUETADO"/>
    <s v="11 RECURSOS FISCALES"/>
    <s v="1101 RECURSOS MUNICIPALES"/>
    <s v="19 Ejercicio 2019"/>
    <s v="13 TODO EL TERRITORIO"/>
  </r>
  <r>
    <s v="131422727116171835P136136764911122727227201111110119133"/>
    <s v="1314"/>
    <s v="2"/>
    <s v="27"/>
    <s v="271"/>
    <s v="1"/>
    <s v="6"/>
    <s v="17"/>
    <s v="18"/>
    <x v="32"/>
    <s v="P"/>
    <s v="136"/>
    <s v="136764"/>
    <s v="91"/>
    <s v="1"/>
    <s v="2"/>
    <s v="27"/>
    <s v="272"/>
    <s v="272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1"/>
    <s v="136764 JORNADAS DE FORMACION EN GOBERNANZA PARA NIÑOS Y JOVENES"/>
    <s v="2000 MATERIALES Y SUMINISTROS"/>
    <s v="2700 VESTUARIO, BLANCOS, PRENDAS DE PROTECCION Y ARTICULOS DEPORTIVOS"/>
    <s v="272 PRENDAS DE SEGURIDAD Y PROTECCION PERSONAL"/>
    <s v="27201 PRENDAS DE SEGURIDAD Y PROTECCION PERSONAL"/>
    <n v="292380"/>
    <s v="1 NO ETIQUETADO"/>
    <s v="11 RECURSOS FISCALES"/>
    <s v="1101 RECURSOS MUNICIPALES"/>
    <s v="19 Ejercicio 2019"/>
    <s v="13 TODO EL TERRITORIO"/>
  </r>
  <r>
    <s v="111122222114120427E003003993911133333633601111110119133"/>
    <s v="1111"/>
    <s v="2"/>
    <s v="22"/>
    <s v="221"/>
    <s v="1"/>
    <s v="4"/>
    <s v="12"/>
    <s v="04"/>
    <x v="2"/>
    <s v="E"/>
    <s v="003"/>
    <s v="003993"/>
    <s v="91"/>
    <s v="1"/>
    <s v="3"/>
    <s v="33"/>
    <s v="336"/>
    <s v="33601"/>
    <s v="1"/>
    <s v="11"/>
    <s v="1101"/>
    <s v="19"/>
    <s v="13"/>
    <s v="3"/>
    <s v="11 COORDINACION GENERAL DE GESTION INTEGRAL DE LA CIUDAD"/>
    <s v="1111 COORDINACION GENERAL DE GESTION INTEGRAL DE LA CIUDAD"/>
    <s v="221 URBANIZACION"/>
    <s v="2 DESARROLLO SOCIAL"/>
    <s v="22 VIVIENDA Y SERVICIOS A LA COMUNIDAD"/>
    <s v="1 INTEGRACIÓN SOCIAL Y CULTURAL"/>
    <s v="4 ZAPOPAN EQUITATIVO"/>
    <s v="12 REDUCIR LAS DESIGUALDADES TERRITORIALES EN EL ACCESO A OPORTUNIDADES Y ESPACIOS PÚBLICOS DE CALIDAD"/>
    <s v="04 A. DESARROLLO EQUITATIVO E INCLUYENTE"/>
    <s v="E PRESTACIÓN DE SERVICIOS PÚBLICOS"/>
    <s v="91 CIUDADANOS"/>
    <s v="1 GASTO CORRIENTE"/>
    <s v="27 AUTORIDAD DEL ESPACIO PÚBLICO MUNICIPAL"/>
    <x v="50"/>
    <s v="003993 TALLERES PARTICIPATIVOS PARA EL DISEÑO DE PROGRAMAS Y PROYECTOS DE ESPACIO PUBLICO Y DESARROLLO COMUNITARIO EN LOS PUIS (PROYECTOS URBANOS INTEGRALES SUSTENTABLES) DE LAS ZONAS DE SAN JUAN DE OCOTAN, LAS MESAS Y MIRAMAR."/>
    <s v="3000 SERVICIOS GENERALES"/>
    <s v="3300 SERVICIOS PROFESIONALES, CIENTIFICOS, TECNICOS Y OTROS SERVICIOS"/>
    <s v="336 SERVICIOS DE APOYO ADMINISTRATIVO, TRADUCCION, FOTOCOPIADO E IMPRESION"/>
    <s v="33601 SERVICIOS DE APOYO ADMINISTRATIVO, TRADUCCION, FOTOCOPIADO E IMPRESION"/>
    <n v="5500"/>
    <s v="1 NO ETIQUETADO"/>
    <s v="11 RECURSOS FISCALES"/>
    <s v="1101 RECURSOS MUNICIPALES"/>
    <s v="19 Ejercicio 2019"/>
    <s v="13 TODO EL TERRITORIO"/>
  </r>
  <r>
    <s v="110222222122051228E098098876911133333633601111110119133"/>
    <s v="1102"/>
    <s v="2"/>
    <s v="22"/>
    <s v="221"/>
    <s v="2"/>
    <s v="2"/>
    <s v="05"/>
    <s v="12"/>
    <x v="19"/>
    <s v="E"/>
    <s v="098"/>
    <s v="098876"/>
    <s v="91"/>
    <s v="1"/>
    <s v="3"/>
    <s v="33"/>
    <s v="336"/>
    <s v="33601"/>
    <s v="1"/>
    <s v="11"/>
    <s v="1101"/>
    <s v="19"/>
    <s v="13"/>
    <s v="3"/>
    <s v="11 COORDINACION GENERAL DE GESTION INTEGRAL DE LA CIUDAD"/>
    <s v="1102 DIRECCION DE ORDENAMIENTO DEL TERRITORIO"/>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s v="28 ORDENAMIENTO DEL TERRITORIO"/>
    <x v="26"/>
    <s v="098876 CREACION, RATIFICACION Y REESTRUCTURACION DE CONSEJOS DE COLONIA"/>
    <s v="3000 SERVICIOS GENERALES"/>
    <s v="3300 SERVICIOS PROFESIONALES, CIENTIFICOS, TECNICOS Y OTROS SERVICIOS"/>
    <s v="336 SERVICIOS DE APOYO ADMINISTRATIVO, TRADUCCION, FOTOCOPIADO E IMPRESION"/>
    <s v="33601 SERVICIOS DE APOYO ADMINISTRATIVO, TRADUCCION, FOTOCOPIADO E IMPRESION"/>
    <n v="190000"/>
    <s v="1 NO ETIQUETADO"/>
    <s v="11 RECURSOS FISCALES"/>
    <s v="1101 RECURSOS MUNICIPALES"/>
    <s v="19 Ejercicio 2019"/>
    <s v="13 TODO EL TERRITORIO"/>
  </r>
  <r>
    <s v="110322222122071329E129129117911133333633601111110119133"/>
    <s v="1103"/>
    <s v="2"/>
    <s v="22"/>
    <s v="221"/>
    <s v="2"/>
    <s v="2"/>
    <s v="07"/>
    <s v="13"/>
    <x v="20"/>
    <s v="E"/>
    <s v="129"/>
    <s v="129117"/>
    <s v="91"/>
    <s v="1"/>
    <s v="3"/>
    <s v="33"/>
    <s v="336"/>
    <s v="336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67"/>
    <s v="129117 DICTAMENES, AUTORIZACIONES TECNICAS Y VISTOS BUENOS SOBRE PROYECTOS DE MOVILIDAD NO MOTORIZADA"/>
    <s v="3000 SERVICIOS GENERALES"/>
    <s v="3300 SERVICIOS PROFESIONALES, CIENTIFICOS, TECNICOS Y OTROS SERVICIOS"/>
    <s v="336 SERVICIOS DE APOYO ADMINISTRATIVO, TRADUCCION, FOTOCOPIADO E IMPRESION"/>
    <s v="33601 SERVICIOS DE APOYO ADMINISTRATIVO, TRADUCCION, FOTOCOPIADO E IMPRESION"/>
    <n v="60000"/>
    <s v="1 NO ETIQUETADO"/>
    <s v="11 RECURSOS FISCALES"/>
    <s v="1101 RECURSOS MUNICIPALES"/>
    <s v="19 Ejercicio 2019"/>
    <s v="13 TODO EL TERRITORIO"/>
  </r>
  <r>
    <s v="110322222122071329E129129677911133333633601111110119133"/>
    <s v="1103"/>
    <s v="2"/>
    <s v="22"/>
    <s v="221"/>
    <s v="2"/>
    <s v="2"/>
    <s v="07"/>
    <s v="13"/>
    <x v="20"/>
    <s v="E"/>
    <s v="129"/>
    <s v="129677"/>
    <s v="91"/>
    <s v="1"/>
    <s v="3"/>
    <s v="33"/>
    <s v="336"/>
    <s v="336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67"/>
    <s v="129677 DICTAMEN TECNICO PARA CONTROLES DE ACCESO EN VIALIDAD PRIVADA Y VIALIDAD PUBLICA EN CONDOMINIOS Y FRACCIONAMIENTOS "/>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s v="13 TODO EL TERRITORIO"/>
  </r>
  <r>
    <s v="110322222122071329E129129678911133333633601111110119133"/>
    <s v="1103"/>
    <s v="2"/>
    <s v="22"/>
    <s v="221"/>
    <s v="2"/>
    <s v="2"/>
    <s v="07"/>
    <s v="13"/>
    <x v="20"/>
    <s v="E"/>
    <s v="129"/>
    <s v="129678"/>
    <s v="91"/>
    <s v="1"/>
    <s v="3"/>
    <s v="33"/>
    <s v="336"/>
    <s v="336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67"/>
    <s v="129678 DICTAMEN AL FUNCIONAMIENTO DEL ESTACIONAMIENTO"/>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s v="13 TODO EL TERRITORIO"/>
  </r>
  <r>
    <s v="110322222122071329E129129886911133333633601111110119133"/>
    <s v="1103"/>
    <s v="2"/>
    <s v="22"/>
    <s v="221"/>
    <s v="2"/>
    <s v="2"/>
    <s v="07"/>
    <s v="13"/>
    <x v="20"/>
    <s v="E"/>
    <s v="129"/>
    <s v="129886"/>
    <s v="91"/>
    <s v="1"/>
    <s v="3"/>
    <s v="33"/>
    <s v="336"/>
    <s v="336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67"/>
    <s v="129886 DICTAMEN DE INFRAESTRUCTURA DE MOVILIDAD "/>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s v="13 TODO EL TERRITORIO"/>
  </r>
  <r>
    <s v="110422121231010730E039039386911133333633601111110119133"/>
    <s v="1104"/>
    <s v="2"/>
    <s v="21"/>
    <s v="212"/>
    <s v="3"/>
    <s v="1"/>
    <s v="01"/>
    <s v="07"/>
    <x v="21"/>
    <s v="E"/>
    <s v="039"/>
    <s v="039386"/>
    <s v="91"/>
    <s v="1"/>
    <s v="3"/>
    <s v="33"/>
    <s v="336"/>
    <s v="336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74"/>
    <s v="039386 CAMPAÑA DE ESTERILIZACION"/>
    <s v="3000 SERVICIOS GENERALES"/>
    <s v="3300 SERVICIOS PROFESIONALES, CIENTIFICOS, TECNICOS Y OTROS SERVICIOS"/>
    <s v="336 SERVICIOS DE APOYO ADMINISTRATIVO, TRADUCCION, FOTOCOPIADO E IMPRESION"/>
    <s v="33601 SERVICIOS DE APOYO ADMINISTRATIVO, TRADUCCION, FOTOCOPIADO E IMPRESION"/>
    <n v="10000"/>
    <s v="1 NO ETIQUETADO"/>
    <s v="11 RECURSOS FISCALES"/>
    <s v="1101 RECURSOS MUNICIPALES"/>
    <s v="19 Ejercicio 2019"/>
    <s v="13 TODO EL TERRITORIO"/>
  </r>
  <r>
    <s v="110422121231010730E081081688911133333633601111110119133"/>
    <s v="1104"/>
    <s v="2"/>
    <s v="21"/>
    <s v="212"/>
    <s v="3"/>
    <s v="1"/>
    <s v="01"/>
    <s v="07"/>
    <x v="21"/>
    <s v="E"/>
    <s v="081"/>
    <s v="081688"/>
    <s v="91"/>
    <s v="1"/>
    <s v="3"/>
    <s v="33"/>
    <s v="336"/>
    <s v="336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73"/>
    <s v="081688 EVALUACION DEL IMPACTO AMBIENTAL"/>
    <s v="3000 SERVICIOS GENERALES"/>
    <s v="3300 SERVICIOS PROFESIONALES, CIENTIFICOS, TECNICOS Y OTROS SERVICIOS"/>
    <s v="336 SERVICIOS DE APOYO ADMINISTRATIVO, TRADUCCION, FOTOCOPIADO E IMPRESION"/>
    <s v="33601 SERVICIOS DE APOYO ADMINISTRATIVO, TRADUCCION, FOTOCOPIADO E IMPRESION"/>
    <n v="120000"/>
    <s v="1 NO ETIQUETADO"/>
    <s v="11 RECURSOS FISCALES"/>
    <s v="1101 RECURSOS MUNICIPALES"/>
    <s v="19 Ejercicio 2019"/>
    <s v="13 TODO EL TERRITORIO"/>
  </r>
  <r>
    <s v="110422121231010730E113113685911133333633601111110119133"/>
    <s v="1104"/>
    <s v="2"/>
    <s v="21"/>
    <s v="212"/>
    <s v="3"/>
    <s v="1"/>
    <s v="01"/>
    <s v="07"/>
    <x v="21"/>
    <s v="E"/>
    <s v="113"/>
    <s v="113685"/>
    <s v="91"/>
    <s v="1"/>
    <s v="3"/>
    <s v="33"/>
    <s v="336"/>
    <s v="336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28"/>
    <s v="113685 REFORESTACION"/>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s v="13 TODO EL TERRITORIO"/>
  </r>
  <r>
    <s v="111322121231010730E113113687911133333633601111110119133"/>
    <s v="1113"/>
    <s v="2"/>
    <s v="21"/>
    <s v="212"/>
    <s v="3"/>
    <s v="1"/>
    <s v="01"/>
    <s v="07"/>
    <x v="21"/>
    <s v="E"/>
    <s v="113"/>
    <s v="113687"/>
    <s v="91"/>
    <s v="1"/>
    <s v="3"/>
    <s v="33"/>
    <s v="336"/>
    <s v="336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28"/>
    <s v="113687 ADMINISTRACION DE LAS AREAS NATURALES PROTEGIDAS DEL MUNICIPIO"/>
    <s v="3000 SERVICIOS GENERALES"/>
    <s v="3300 SERVICIOS PROFESIONALES, CIENTIFICOS, TECNICOS Y OTROS SERVICIOS"/>
    <s v="336 SERVICIOS DE APOYO ADMINISTRATIVO, TRADUCCION, FOTOCOPIADO E IMPRESION"/>
    <s v="33601 SERVICIOS DE APOYO ADMINISTRATIVO, TRADUCCION, FOTOCOPIADO E IMPRESION"/>
    <n v="25000"/>
    <s v="1 NO ETIQUETADO"/>
    <s v="11 RECURSOS FISCALES"/>
    <s v="1101 RECURSOS MUNICIPALES"/>
    <s v="19 Ejercicio 2019"/>
    <s v="13 TODO EL TERRITORIO"/>
  </r>
  <r>
    <s v="121222222122081331E078078696911133333633601111110119133"/>
    <s v="1212"/>
    <s v="2"/>
    <s v="22"/>
    <s v="221"/>
    <s v="2"/>
    <s v="2"/>
    <s v="08"/>
    <s v="13"/>
    <x v="22"/>
    <s v="E"/>
    <s v="078"/>
    <s v="078696"/>
    <s v="91"/>
    <s v="1"/>
    <s v="3"/>
    <s v="33"/>
    <s v="336"/>
    <s v="336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696 RENOVACION Y AUTORIZACION DE BITACORA DE EDIFICACION"/>
    <s v="3000 SERVICIOS GENERALES"/>
    <s v="3300 SERVICIOS PROFESIONALES, CIENTIFICOS, TECNICOS Y OTROS SERVICIOS"/>
    <s v="336 SERVICIOS DE APOYO ADMINISTRATIVO, TRADUCCION, FOTOCOPIADO E IMPRESION"/>
    <s v="33601 SERVICIOS DE APOYO ADMINISTRATIVO, TRADUCCION, FOTOCOPIADO E IMPRESION"/>
    <n v="397500"/>
    <s v="1 NO ETIQUETADO"/>
    <s v="11 RECURSOS FISCALES"/>
    <s v="1101 RECURSOS MUNICIPALES"/>
    <s v="19 Ejercicio 2019"/>
    <s v="13 TODO EL TERRITORIO"/>
  </r>
  <r>
    <s v="130222525114130433E068068724031133333633601111110119133"/>
    <s v="1302"/>
    <s v="2"/>
    <s v="25"/>
    <s v="251"/>
    <s v="1"/>
    <s v="4"/>
    <s v="13"/>
    <s v="04"/>
    <x v="24"/>
    <s v="E"/>
    <s v="068"/>
    <s v="068724"/>
    <s v="03"/>
    <s v="1"/>
    <s v="3"/>
    <s v="33"/>
    <s v="336"/>
    <s v="33601"/>
    <s v="1"/>
    <s v="11"/>
    <s v="1101"/>
    <s v="19"/>
    <s v="13"/>
    <s v="3"/>
    <s v="13 COORDINACION GENERAL DE CONSTRUCCION DE LA COMUNIDAD"/>
    <s v="1302 DIRECCION DE EDUCACIO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s v="33 EDUCACIÓN ZAPOPAN"/>
    <x v="52"/>
    <s v="068724 TALLERES DE REGULARIZACION ACADEMICA EN ESPAÑOL Y MATEMATICAS"/>
    <s v="3000 SERVICIOS GENERALES"/>
    <s v="3300 SERVICIOS PROFESIONALES, CIENTIFICOS, TECNICOS Y OTROS SERVICIOS"/>
    <s v="336 SERVICIOS DE APOYO ADMINISTRATIVO, TRADUCCION, FOTOCOPIADO E IMPRESION"/>
    <s v="33601 SERVICIOS DE APOYO ADMINISTRATIVO, TRADUCCION, FOTOCOPIADO E IMPRESION"/>
    <n v="20000"/>
    <s v="1 NO ETIQUETADO"/>
    <s v="11 RECURSOS FISCALES"/>
    <s v="1101 RECURSOS MUNICIPALES"/>
    <s v="19 Ejercicio 2019"/>
    <s v="13 TODO EL TERRITORIO"/>
  </r>
  <r>
    <s v="130322424215140134E018018864911133333633601111110119133"/>
    <s v="1303"/>
    <s v="2"/>
    <s v="24"/>
    <s v="242"/>
    <s v="1"/>
    <s v="5"/>
    <s v="14"/>
    <s v="01"/>
    <x v="25"/>
    <s v="E"/>
    <s v="018"/>
    <s v="018864"/>
    <s v="91"/>
    <s v="1"/>
    <s v="3"/>
    <s v="33"/>
    <s v="336"/>
    <s v="336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864 CHARLA Y CONFERENCIA SOBRE ARTE Y CULTURA "/>
    <s v="3000 SERVICIOS GENERALES"/>
    <s v="3300 SERVICIOS PROFESIONALES, CIENTIFICOS, TECNICOS Y OTROS SERVICIOS"/>
    <s v="336 SERVICIOS DE APOYO ADMINISTRATIVO, TRADUCCION, FOTOCOPIADO E IMPRESION"/>
    <s v="33601 SERVICIOS DE APOYO ADMINISTRATIVO, TRADUCCION, FOTOCOPIADO E IMPRESION"/>
    <n v="228210"/>
    <s v="1 NO ETIQUETADO"/>
    <s v="11 RECURSOS FISCALES"/>
    <s v="1101 RECURSOS MUNICIPALES"/>
    <s v="19 Ejercicio 2019"/>
    <s v="13 TODO EL TERRITORIO"/>
  </r>
  <r>
    <s v="131322424215140134E120120940911133333633601111110119133"/>
    <s v="1313"/>
    <s v="2"/>
    <s v="24"/>
    <s v="242"/>
    <s v="1"/>
    <s v="5"/>
    <s v="14"/>
    <s v="01"/>
    <x v="25"/>
    <s v="E"/>
    <s v="120"/>
    <s v="120940"/>
    <s v="91"/>
    <s v="1"/>
    <s v="3"/>
    <s v="33"/>
    <s v="336"/>
    <s v="336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3"/>
    <s v="120940 OPERATIVO ROMERIA 2017"/>
    <s v="3000 SERVICIOS GENERALES"/>
    <s v="3300 SERVICIOS PROFESIONALES, CIENTIFICOS, TECNICOS Y OTROS SERVICIOS"/>
    <s v="336 SERVICIOS DE APOYO ADMINISTRATIVO, TRADUCCION, FOTOCOPIADO E IMPRESION"/>
    <s v="33601 SERVICIOS DE APOYO ADMINISTRATIVO, TRADUCCION, FOTOCOPIADO E IMPRESION"/>
    <n v="20000"/>
    <s v="1 NO ETIQUETADO"/>
    <s v="11 RECURSOS FISCALES"/>
    <s v="1101 RECURSOS MUNICIPALES"/>
    <s v="19 Ejercicio 2019"/>
    <s v="13 TODO EL TERRITORIO"/>
  </r>
  <r>
    <s v="131422727116171835P090090771911122727327301111110119133"/>
    <s v="1314"/>
    <s v="2"/>
    <s v="27"/>
    <s v="271"/>
    <s v="1"/>
    <s v="6"/>
    <s v="17"/>
    <s v="18"/>
    <x v="32"/>
    <s v="P"/>
    <s v="090"/>
    <s v="090771"/>
    <s v="91"/>
    <s v="1"/>
    <s v="2"/>
    <s v="27"/>
    <s v="273"/>
    <s v="273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5"/>
    <s v="090771 CREACION, RATIFICACION Y REESTRUCTURACION DE CONSEJOS DE COLONIA."/>
    <s v="2000 MATERIALES Y SUMINISTROS"/>
    <s v="2700 VESTUARIO, BLANCOS, PRENDAS DE PROTECCION Y ARTICULOS DEPORTIVOS"/>
    <s v="273 ARTICULOS DEPORTIVOS"/>
    <s v="27301 ARTICULOS DEPORTIVOS"/>
    <n v="120000"/>
    <s v="1 NO ETIQUETADO"/>
    <s v="11 RECURSOS FISCALES"/>
    <s v="1101 RECURSOS MUNICIPALES"/>
    <s v="19 Ejercicio 2019"/>
    <s v="13 TODO EL TERRITORIO"/>
  </r>
  <r>
    <s v="131422727116171835P076076778911122727327301111110119133"/>
    <s v="1314"/>
    <s v="2"/>
    <s v="27"/>
    <s v="271"/>
    <s v="1"/>
    <s v="6"/>
    <s v="17"/>
    <s v="18"/>
    <x v="32"/>
    <s v="P"/>
    <s v="076"/>
    <s v="076778"/>
    <s v="91"/>
    <s v="1"/>
    <s v="2"/>
    <s v="27"/>
    <s v="273"/>
    <s v="273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79"/>
    <s v="076778 FOROS DE INNOVACION SOCIAL"/>
    <s v="2000 MATERIALES Y SUMINISTROS"/>
    <s v="2700 VESTUARIO, BLANCOS, PRENDAS DE PROTECCION Y ARTICULOS DEPORTIVOS"/>
    <s v="273 ARTICULOS DEPORTIVOS"/>
    <s v="27301 ARTICULOS DEPORTIVOS"/>
    <n v="284000"/>
    <s v="1 NO ETIQUETADO"/>
    <s v="11 RECURSOS FISCALES"/>
    <s v="1101 RECURSOS MUNICIPALES"/>
    <s v="19 Ejercicio 2019"/>
    <s v="13 TODO EL TERRITORIO"/>
  </r>
  <r>
    <s v="131422727116171835P090090987911122929129101111110119133"/>
    <s v="1314"/>
    <s v="2"/>
    <s v="27"/>
    <s v="271"/>
    <s v="1"/>
    <s v="6"/>
    <s v="17"/>
    <s v="18"/>
    <x v="32"/>
    <s v="P"/>
    <s v="090"/>
    <s v="090987"/>
    <s v="91"/>
    <s v="1"/>
    <s v="2"/>
    <s v="29"/>
    <s v="291"/>
    <s v="29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5"/>
    <s v="090987 SESIONES DE LOS CONSEJOS DE PARTICIPACION CIUDADANA"/>
    <s v="2000 MATERIALES Y SUMINISTROS"/>
    <s v="2900 HERRAMIENTAS, REFACCIONES Y ACCESORIOS MENORES"/>
    <s v="291 HERRAMIENTAS MENORES"/>
    <s v="29101 HERRAMIENTAS MENORES"/>
    <n v="200000"/>
    <s v="1 NO ETIQUETADO"/>
    <s v="11 RECURSOS FISCALES"/>
    <s v="1101 RECURSOS MUNICIPALES"/>
    <s v="19 Ejercicio 2019"/>
    <s v="13 TODO EL TERRITORIO"/>
  </r>
  <r>
    <s v="080422222112130614E060060338911133333733701111110119133"/>
    <s v="0804"/>
    <s v="2"/>
    <s v="22"/>
    <s v="221"/>
    <s v="1"/>
    <s v="2"/>
    <s v="13"/>
    <s v="06"/>
    <x v="1"/>
    <s v="E"/>
    <s v="060"/>
    <s v="060338"/>
    <s v="91"/>
    <s v="1"/>
    <s v="3"/>
    <s v="33"/>
    <s v="337"/>
    <s v="337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55"/>
    <s v="060338 VISTO BUENO DEL PROYECTO DE ARBOLADO"/>
    <s v="3000 SERVICIOS GENERALES"/>
    <s v="3300 SERVICIOS PROFESIONALES, CIENTIFICOS, TECNICOS Y OTROS SERVICIOS"/>
    <s v="337 SERVICIOS DE PROTECCION Y SEGURIDAD"/>
    <s v="33701 SERVICIOS DE PROTECCION Y SEGURIDAD"/>
    <n v="4000"/>
    <s v="1 NO ETIQUETADO"/>
    <s v="11 RECURSOS FISCALES"/>
    <s v="1101 RECURSOS MUNICIPALES"/>
    <s v="19 Ejercicio 2019"/>
    <s v="13 TODO EL TERRITORIO"/>
  </r>
  <r>
    <s v="030311717145160304E127127976911133333833801111110119133"/>
    <s v="0303"/>
    <s v="1"/>
    <s v="17"/>
    <s v="171"/>
    <s v="4"/>
    <s v="5"/>
    <s v="16"/>
    <s v="03"/>
    <x v="6"/>
    <s v="E"/>
    <s v="127"/>
    <s v="127976"/>
    <s v="91"/>
    <s v="1"/>
    <s v="3"/>
    <s v="33"/>
    <s v="338"/>
    <s v="338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3000 SERVICIOS GENERALES"/>
    <s v="3300 SERVICIOS PROFESIONALES, CIENTIFICOS, TECNICOS Y OTROS SERVICIOS"/>
    <s v="338 SERVICIOS DE VIGILANCIA"/>
    <s v="33801 SERVICIOS DE VIGILANCIA"/>
    <n v="300000"/>
    <s v="1 NO ETIQUETADO"/>
    <s v="11 RECURSOS FISCALES"/>
    <s v="1101 RECURSOS MUNICIPALES"/>
    <s v="19 Ejercicio 2019"/>
    <s v="13 TODO EL TERRITORIO"/>
  </r>
  <r>
    <s v="020111313246172002O131131035971133333933901111110119133"/>
    <s v="0201"/>
    <s v="1"/>
    <s v="13"/>
    <s v="132"/>
    <s v="4"/>
    <s v="6"/>
    <s v="17"/>
    <s v="20"/>
    <x v="5"/>
    <s v="O"/>
    <s v="131"/>
    <s v="131035"/>
    <s v="97"/>
    <s v="1"/>
    <s v="3"/>
    <s v="33"/>
    <s v="339"/>
    <s v="339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98"/>
    <s v="131035 ATENCION A INFORMES REQUERIDOS POR DIFERENTES INSTANCIAS FEDERALES, ESTATALES Y ORGANIZACIONES CIVILES"/>
    <s v="3000 SERVICIOS GENERALES"/>
    <s v="3300 SERVICIOS PROFESIONALES, CIENTIFICOS, TECNICOS Y OTROS SERVICIOS"/>
    <s v="339 SERVICIOS PROFESIONALES, CIENTIFICOS Y TECNICOS INTEGRALES"/>
    <s v="33901 SERVICIOS PROFESIONALES, CIENTIFICOS Y TECNICOS INTEGRALES"/>
    <n v="300000"/>
    <s v="1 NO ETIQUETADO"/>
    <s v="11 RECURSOS FISCALES"/>
    <s v="1101 RECURSOS MUNICIPALES"/>
    <s v="19 Ejercicio 2019"/>
    <s v="13 TODO EL TERRITORIO"/>
  </r>
  <r>
    <s v="020211313246172002O056056005971133333933901111110119133"/>
    <s v="0202"/>
    <s v="1"/>
    <s v="13"/>
    <s v="132"/>
    <s v="4"/>
    <s v="6"/>
    <s v="17"/>
    <s v="20"/>
    <x v="5"/>
    <s v="O"/>
    <s v="056"/>
    <s v="056005"/>
    <s v="97"/>
    <s v="1"/>
    <s v="3"/>
    <s v="33"/>
    <s v="339"/>
    <s v="339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0"/>
    <s v="056005 3ER. INFORME DE GOBIERNO Y ACTO POLITICO"/>
    <s v="3000 SERVICIOS GENERALES"/>
    <s v="3300 SERVICIOS PROFESIONALES, CIENTIFICOS, TECNICOS Y OTROS SERVICIOS"/>
    <s v="339 SERVICIOS PROFESIONALES, CIENTIFICOS Y TECNICOS INTEGRALES"/>
    <s v="33901 SERVICIOS PROFESIONALES, CIENTIFICOS Y TECNICOS INTEGRALES"/>
    <n v="400000"/>
    <s v="1 NO ETIQUETADO"/>
    <s v="11 RECURSOS FISCALES"/>
    <s v="1101 RECURSOS MUNICIPALES"/>
    <s v="19 Ejercicio 2019"/>
    <s v="13 TODO EL TERRITORIO"/>
  </r>
  <r>
    <s v="020211313246172002O131131032971133333933901111110119133"/>
    <s v="0202"/>
    <s v="1"/>
    <s v="13"/>
    <s v="132"/>
    <s v="4"/>
    <s v="6"/>
    <s v="17"/>
    <s v="20"/>
    <x v="5"/>
    <s v="O"/>
    <s v="131"/>
    <s v="131032"/>
    <s v="97"/>
    <s v="1"/>
    <s v="3"/>
    <s v="33"/>
    <s v="339"/>
    <s v="339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98"/>
    <s v="131032 EVALUACION Y SEGUIMIENTO DE LOS TRABAJOS DE LAS DEPENDENCIAS MUNICIPALES"/>
    <s v="3000 SERVICIOS GENERALES"/>
    <s v="3300 SERVICIOS PROFESIONALES, CIENTIFICOS, TECNICOS Y OTROS SERVICIOS"/>
    <s v="339 SERVICIOS PROFESIONALES, CIENTIFICOS Y TECNICOS INTEGRALES"/>
    <s v="33901 SERVICIOS PROFESIONALES, CIENTIFICOS Y TECNICOS INTEGRALES"/>
    <n v="1250000"/>
    <s v="1 NO ETIQUETADO"/>
    <s v="11 RECURSOS FISCALES"/>
    <s v="1101 RECURSOS MUNICIPALES"/>
    <s v="19 Ejercicio 2019"/>
    <s v="13 TODO EL TERRITORIO"/>
  </r>
  <r>
    <s v="020211313246172002O131131031971133333933901111110119133"/>
    <s v="0202"/>
    <s v="1"/>
    <s v="13"/>
    <s v="132"/>
    <s v="4"/>
    <s v="6"/>
    <s v="17"/>
    <s v="20"/>
    <x v="5"/>
    <s v="O"/>
    <s v="131"/>
    <s v="131031"/>
    <s v="97"/>
    <s v="1"/>
    <s v="3"/>
    <s v="33"/>
    <s v="339"/>
    <s v="339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98"/>
    <s v="131031 PLAN MUNICIPAL DE DESARROLLO"/>
    <s v="3000 SERVICIOS GENERALES"/>
    <s v="3300 SERVICIOS PROFESIONALES, CIENTIFICOS, TECNICOS Y OTROS SERVICIOS"/>
    <s v="339 SERVICIOS PROFESIONALES, CIENTIFICOS Y TECNICOS INTEGRALES"/>
    <s v="33901 SERVICIOS PROFESIONALES, CIENTIFICOS Y TECNICOS INTEGRALES"/>
    <n v="1595000.4000000001"/>
    <s v="1 NO ETIQUETADO"/>
    <s v="11 RECURSOS FISCALES"/>
    <s v="1101 RECURSOS MUNICIPALES"/>
    <s v="19 Ejercicio 2019"/>
    <s v="13 TODO EL TERRITORIO"/>
  </r>
  <r>
    <s v="020211313246172002O101101920971133333933901111110119133"/>
    <s v="0202"/>
    <s v="1"/>
    <s v="13"/>
    <s v="132"/>
    <s v="4"/>
    <s v="6"/>
    <s v="17"/>
    <s v="20"/>
    <x v="5"/>
    <s v="O"/>
    <s v="101"/>
    <s v="101920"/>
    <s v="97"/>
    <s v="1"/>
    <s v="3"/>
    <s v="33"/>
    <s v="339"/>
    <s v="339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1"/>
    <s v="101920 GESTION Y COORDINACION METROPOLITANA"/>
    <s v="3000 SERVICIOS GENERALES"/>
    <s v="3300 SERVICIOS PROFESIONALES, CIENTIFICOS, TECNICOS Y OTROS SERVICIOS"/>
    <s v="339 SERVICIOS PROFESIONALES, CIENTIFICOS Y TECNICOS INTEGRALES"/>
    <s v="33901 SERVICIOS PROFESIONALES, CIENTIFICOS Y TECNICOS INTEGRALES"/>
    <n v="50000"/>
    <s v="1 NO ETIQUETADO"/>
    <s v="11 RECURSOS FISCALES"/>
    <s v="1101 RECURSOS MUNICIPALES"/>
    <s v="19 Ejercicio 2019"/>
    <s v="13 TODO EL TERRITORIO"/>
  </r>
  <r>
    <s v="020411313246172002O099099960971133333933901111110119133"/>
    <s v="0204"/>
    <s v="1"/>
    <s v="13"/>
    <s v="132"/>
    <s v="4"/>
    <s v="6"/>
    <s v="17"/>
    <s v="20"/>
    <x v="5"/>
    <s v="O"/>
    <s v="099"/>
    <s v="099960"/>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99"/>
    <s v="099960 PROYECTOS ESTRATEGICOS MUNICIPALES"/>
    <s v="3000 SERVICIOS GENERALES"/>
    <s v="3300 SERVICIOS PROFESIONALES, CIENTIFICOS, TECNICOS Y OTROS SERVICIOS"/>
    <s v="339 SERVICIOS PROFESIONALES, CIENTIFICOS Y TECNICOS INTEGRALES"/>
    <s v="33901 SERVICIOS PROFESIONALES, CIENTIFICOS Y TECNICOS INTEGRALES"/>
    <n v="100000"/>
    <s v="1 NO ETIQUETADO"/>
    <s v="11 RECURSOS FISCALES"/>
    <s v="1101 RECURSOS MUNICIPALES"/>
    <s v="19 Ejercicio 2019"/>
    <s v="13 TODO EL TERRITORIO"/>
  </r>
  <r>
    <s v="020411313246172002O121121018971133333933901111110119133"/>
    <s v="0204"/>
    <s v="1"/>
    <s v="13"/>
    <s v="132"/>
    <s v="4"/>
    <s v="6"/>
    <s v="17"/>
    <s v="20"/>
    <x v="5"/>
    <s v="O"/>
    <s v="121"/>
    <s v="121018"/>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59"/>
    <s v="121018 COBERTURA DE ACTIVIDADES DEL AYUNTAMIENTO"/>
    <s v="3000 SERVICIOS GENERALES"/>
    <s v="3300 SERVICIOS PROFESIONALES, CIENTIFICOS, TECNICOS Y OTROS SERVICIOS"/>
    <s v="339 SERVICIOS PROFESIONALES, CIENTIFICOS Y TECNICOS INTEGRALES"/>
    <s v="33901 SERVICIOS PROFESIONALES, CIENTIFICOS Y TECNICOS INTEGRALES"/>
    <n v="600000"/>
    <s v="1 NO ETIQUETADO"/>
    <s v="11 RECURSOS FISCALES"/>
    <s v="1101 RECURSOS MUNICIPALES"/>
    <s v="19 Ejercicio 2019"/>
    <s v="13 TODO EL TERRITORIO"/>
  </r>
  <r>
    <s v="020411313246172002O121121018971133333933901111110119133"/>
    <s v="0204"/>
    <s v="1"/>
    <s v="13"/>
    <s v="132"/>
    <s v="4"/>
    <s v="6"/>
    <s v="17"/>
    <s v="20"/>
    <x v="5"/>
    <s v="O"/>
    <s v="121"/>
    <s v="121018"/>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59"/>
    <s v="121018 COBERTURA DE ACTIVIDADES DEL AYUNTAMIENTO"/>
    <s v="3000 SERVICIOS GENERALES"/>
    <s v="3300 SERVICIOS PROFESIONALES, CIENTIFICOS, TECNICOS Y OTROS SERVICIOS"/>
    <s v="339 SERVICIOS PROFESIONALES, CIENTIFICOS Y TECNICOS INTEGRALES"/>
    <s v="33901 SERVICIOS PROFESIONALES, CIENTIFICOS Y TECNICOS INTEGRALES"/>
    <n v="1000000"/>
    <s v="1 NO ETIQUETADO"/>
    <s v="11 RECURSOS FISCALES"/>
    <s v="1101 RECURSOS MUNICIPALES"/>
    <s v="19 Ejercicio 2019"/>
    <s v="13 TODO EL TERRITORIO"/>
  </r>
  <r>
    <s v="020411313246172002O099099043971133333933901111110119133"/>
    <s v="0204"/>
    <s v="1"/>
    <s v="13"/>
    <s v="132"/>
    <s v="4"/>
    <s v="6"/>
    <s v="17"/>
    <s v="20"/>
    <x v="5"/>
    <s v="O"/>
    <s v="099"/>
    <s v="099043"/>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99"/>
    <s v="099043 EDIFICIO ARCOS DE ZAPOPAN (CONJUNTO DE USOS MIXTOS; COMERCIAL, MUSEO,PORTAL DE EXPOSICIONES, HOTEL, OFICINAS)"/>
    <s v="3000 SERVICIOS GENERALES"/>
    <s v="3300 SERVICIOS PROFESIONALES, CIENTIFICOS, TECNICOS Y OTROS SERVICIOS"/>
    <s v="339 SERVICIOS PROFESIONALES, CIENTIFICOS Y TECNICOS INTEGRALES"/>
    <s v="33901 SERVICIOS PROFESIONALES, CIENTIFICOS Y TECNICOS INTEGRALES"/>
    <n v="1500000"/>
    <s v="1 NO ETIQUETADO"/>
    <s v="11 RECURSOS FISCALES"/>
    <s v="1101 RECURSOS MUNICIPALES"/>
    <s v="19 Ejercicio 2019"/>
    <s v="13 TODO EL TERRITORIO"/>
  </r>
  <r>
    <s v="020411313246172002O101101920971133333933901111110119133"/>
    <s v="0204"/>
    <s v="1"/>
    <s v="13"/>
    <s v="132"/>
    <s v="4"/>
    <s v="6"/>
    <s v="17"/>
    <s v="20"/>
    <x v="5"/>
    <s v="O"/>
    <s v="101"/>
    <s v="101920"/>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1"/>
    <s v="101920 GESTION Y COORDINACION METROPOLITANA"/>
    <s v="3000 SERVICIOS GENERALES"/>
    <s v="3300 SERVICIOS PROFESIONALES, CIENTIFICOS, TECNICOS Y OTROS SERVICIOS"/>
    <s v="339 SERVICIOS PROFESIONALES, CIENTIFICOS Y TECNICOS INTEGRALES"/>
    <s v="33901 SERVICIOS PROFESIONALES, CIENTIFICOS Y TECNICOS INTEGRALES"/>
    <n v="200000"/>
    <s v="1 NO ETIQUETADO"/>
    <s v="11 RECURSOS FISCALES"/>
    <s v="1101 RECURSOS MUNICIPALES"/>
    <s v="19 Ejercicio 2019"/>
    <s v="13 TODO EL TERRITORIO"/>
  </r>
  <r>
    <s v="020411313246172002O101101920971133333933901111110119133"/>
    <s v="0204"/>
    <s v="1"/>
    <s v="13"/>
    <s v="132"/>
    <s v="4"/>
    <s v="6"/>
    <s v="17"/>
    <s v="20"/>
    <x v="5"/>
    <s v="O"/>
    <s v="101"/>
    <s v="101920"/>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1"/>
    <s v="101920 GESTION Y COORDINACION METROPOLITANA"/>
    <s v="3000 SERVICIOS GENERALES"/>
    <s v="3300 SERVICIOS PROFESIONALES, CIENTIFICOS, TECNICOS Y OTROS SERVICIOS"/>
    <s v="339 SERVICIOS PROFESIONALES, CIENTIFICOS Y TECNICOS INTEGRALES"/>
    <s v="33901 SERVICIOS PROFESIONALES, CIENTIFICOS Y TECNICOS INTEGRALES"/>
    <n v="200000"/>
    <s v="1 NO ETIQUETADO"/>
    <s v="11 RECURSOS FISCALES"/>
    <s v="1101 RECURSOS MUNICIPALES"/>
    <s v="19 Ejercicio 2019"/>
    <s v="13 TODO EL TERRITORIO"/>
  </r>
  <r>
    <s v="020411313246172002O101101920971133333933901111110119133"/>
    <s v="0204"/>
    <s v="1"/>
    <s v="13"/>
    <s v="132"/>
    <s v="4"/>
    <s v="6"/>
    <s v="17"/>
    <s v="20"/>
    <x v="5"/>
    <s v="O"/>
    <s v="101"/>
    <s v="101920"/>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1"/>
    <s v="101920 GESTION Y COORDINACION METROPOLITANA"/>
    <s v="3000 SERVICIOS GENERALES"/>
    <s v="3300 SERVICIOS PROFESIONALES, CIENTIFICOS, TECNICOS Y OTROS SERVICIOS"/>
    <s v="339 SERVICIOS PROFESIONALES, CIENTIFICOS Y TECNICOS INTEGRALES"/>
    <s v="33901 SERVICIOS PROFESIONALES, CIENTIFICOS Y TECNICOS INTEGRALES"/>
    <n v="500000"/>
    <s v="1 NO ETIQUETADO"/>
    <s v="11 RECURSOS FISCALES"/>
    <s v="1101 RECURSOS MUNICIPALES"/>
    <s v="19 Ejercicio 2019"/>
    <s v="13 TODO EL TERRITORIO"/>
  </r>
  <r>
    <s v="020411313246172002O101101920971133333933901111110119133"/>
    <s v="0204"/>
    <s v="1"/>
    <s v="13"/>
    <s v="132"/>
    <s v="4"/>
    <s v="6"/>
    <s v="17"/>
    <s v="20"/>
    <x v="5"/>
    <s v="O"/>
    <s v="101"/>
    <s v="101920"/>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1"/>
    <s v="101920 GESTION Y COORDINACION METROPOLITANA"/>
    <s v="3000 SERVICIOS GENERALES"/>
    <s v="3300 SERVICIOS PROFESIONALES, CIENTIFICOS, TECNICOS Y OTROS SERVICIOS"/>
    <s v="339 SERVICIOS PROFESIONALES, CIENTIFICOS Y TECNICOS INTEGRALES"/>
    <s v="33901 SERVICIOS PROFESIONALES, CIENTIFICOS Y TECNICOS INTEGRALES"/>
    <n v="500000"/>
    <s v="1 NO ETIQUETADO"/>
    <s v="11 RECURSOS FISCALES"/>
    <s v="1101 RECURSOS MUNICIPALES"/>
    <s v="19 Ejercicio 2019"/>
    <s v="13 TODO EL TERRITORIO"/>
  </r>
  <r>
    <s v="050511818146172007B123123200911133333933901111110119133"/>
    <s v="0505"/>
    <s v="1"/>
    <s v="18"/>
    <s v="181"/>
    <s v="4"/>
    <s v="6"/>
    <s v="17"/>
    <s v="20"/>
    <x v="8"/>
    <s v="B"/>
    <s v="123"/>
    <s v="123200"/>
    <s v="91"/>
    <s v="1"/>
    <s v="3"/>
    <s v="33"/>
    <s v="339"/>
    <s v="339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s v="07 EFICIENCIA GUBERNAMENTAL PARA LA POBLACIÓN"/>
    <x v="100"/>
    <s v="123200 ATENCION Y SEGUIMIENTO A SOLICITUDES DE DOCUMENTACION E INFORMACION PUBLICA"/>
    <s v="3000 SERVICIOS GENERALES"/>
    <s v="3300 SERVICIOS PROFESIONALES, CIENTIFICOS, TECNICOS Y OTROS SERVICIOS"/>
    <s v="339 SERVICIOS PROFESIONALES, CIENTIFICOS Y TECNICOS INTEGRALES"/>
    <s v="33901 SERVICIOS PROFESIONALES, CIENTIFICOS Y TECNICOS INTEGRALES"/>
    <n v="1482000"/>
    <s v="1 NO ETIQUETADO"/>
    <s v="11 RECURSOS FISCALES"/>
    <s v="1101 RECURSOS MUNICIPALES"/>
    <s v="19 Ejercicio 2019"/>
    <s v="13 TODO EL TERRITORIO"/>
  </r>
  <r>
    <s v="131422727116171835P076076779911122929129101111110119133"/>
    <s v="1314"/>
    <s v="2"/>
    <s v="27"/>
    <s v="271"/>
    <s v="1"/>
    <s v="6"/>
    <s v="17"/>
    <s v="18"/>
    <x v="32"/>
    <s v="P"/>
    <s v="076"/>
    <s v="076779"/>
    <s v="91"/>
    <s v="1"/>
    <s v="2"/>
    <s v="29"/>
    <s v="291"/>
    <s v="29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79"/>
    <s v="076779 INSTRUMENTOS DE INNOVACION SOCIAL PARA LA CIUDADANIA EN ZAPOPAN"/>
    <s v="2000 MATERIALES Y SUMINISTROS"/>
    <s v="2900 HERRAMIENTAS, REFACCIONES Y ACCESORIOS MENORES"/>
    <s v="291 HERRAMIENTAS MENORES"/>
    <s v="29101 HERRAMIENTAS MENORES"/>
    <n v="1503300"/>
    <s v="1 NO ETIQUETADO"/>
    <s v="11 RECURSOS FISCALES"/>
    <s v="1101 RECURSOS MUNICIPALES"/>
    <s v="19 Ejercicio 2019"/>
    <s v="13 TODO EL TERRITORIO"/>
  </r>
  <r>
    <s v="130122727116171835P080080781911122929129101111110119133"/>
    <s v="1301"/>
    <s v="2"/>
    <s v="27"/>
    <s v="271"/>
    <s v="1"/>
    <s v="6"/>
    <s v="17"/>
    <s v="18"/>
    <x v="32"/>
    <s v="P"/>
    <s v="080"/>
    <s v="080781"/>
    <s v="91"/>
    <s v="1"/>
    <s v="2"/>
    <s v="29"/>
    <s v="291"/>
    <s v="29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81 PLANEACION, SOCIALIZACION, VISITA A CONSEJOS DE COLONIA."/>
    <s v="2000 MATERIALES Y SUMINISTROS"/>
    <s v="2900 HERRAMIENTAS, REFACCIONES Y ACCESORIOS MENORES"/>
    <s v="291 HERRAMIENTAS MENORES"/>
    <s v="29101 HERRAMIENTAS MENORES"/>
    <n v="10000"/>
    <s v="1 NO ETIQUETADO"/>
    <s v="11 RECURSOS FISCALES"/>
    <s v="1101 RECURSOS MUNICIPALES"/>
    <s v="19 Ejercicio 2019"/>
    <s v="13 TODO EL TERRITORIO"/>
  </r>
  <r>
    <s v="060611818146172010M122122261911133333933901111110119133"/>
    <s v="0606"/>
    <s v="1"/>
    <s v="18"/>
    <s v="181"/>
    <s v="4"/>
    <s v="6"/>
    <s v="17"/>
    <s v="20"/>
    <x v="33"/>
    <s v="M"/>
    <s v="122"/>
    <s v="122261"/>
    <s v="91"/>
    <s v="1"/>
    <s v="3"/>
    <s v="33"/>
    <s v="339"/>
    <s v="33901"/>
    <s v="1"/>
    <s v="11"/>
    <s v="1101"/>
    <s v="19"/>
    <s v="13"/>
    <s v="3"/>
    <s v="06 TESORERIA"/>
    <s v="0606 TESORERIA MUNICIPAL"/>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0 CATASTRO"/>
    <x v="101"/>
    <s v="122261 CERTIFICADOS DE INFORMACION CATASTRAL"/>
    <s v="3000 SERVICIOS GENERALES"/>
    <s v="3300 SERVICIOS PROFESIONALES, CIENTIFICOS, TECNICOS Y OTROS SERVICIOS"/>
    <s v="339 SERVICIOS PROFESIONALES, CIENTIFICOS Y TECNICOS INTEGRALES"/>
    <s v="33901 SERVICIOS PROFESIONALES, CIENTIFICOS Y TECNICOS INTEGRALES"/>
    <n v="1168316.97"/>
    <s v="1 NO ETIQUETADO"/>
    <s v="11 RECURSOS FISCALES"/>
    <s v="1101 RECURSOS MUNICIPALES"/>
    <s v="19 Ejercicio 2019"/>
    <s v="13 TODO EL TERRITORIO"/>
  </r>
  <r>
    <s v="080122222112130614E059059798911133333933901111110119133"/>
    <s v="0801"/>
    <s v="2"/>
    <s v="22"/>
    <s v="221"/>
    <s v="1"/>
    <s v="2"/>
    <s v="13"/>
    <s v="06"/>
    <x v="1"/>
    <s v="E"/>
    <s v="059"/>
    <s v="059798"/>
    <s v="91"/>
    <s v="1"/>
    <s v="3"/>
    <s v="33"/>
    <s v="339"/>
    <s v="339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798 OBRA IMAGEN URBANA"/>
    <s v="3000 SERVICIOS GENERALES"/>
    <s v="3300 SERVICIOS PROFESIONALES, CIENTIFICOS, TECNICOS Y OTROS SERVICIOS"/>
    <s v="339 SERVICIOS PROFESIONALES, CIENTIFICOS Y TECNICOS INTEGRALES"/>
    <s v="33901 SERVICIOS PROFESIONALES, CIENTIFICOS Y TECNICOS INTEGRALES"/>
    <n v="3000000"/>
    <s v="1 NO ETIQUETADO"/>
    <s v="11 RECURSOS FISCALES"/>
    <s v="1101 RECURSOS MUNICIPALES"/>
    <s v="19 Ejercicio 2019"/>
    <s v="13 TODO EL TERRITORIO"/>
  </r>
  <r>
    <s v="080322222112130614E009009365911133333933901111110119133"/>
    <s v="0803"/>
    <s v="2"/>
    <s v="22"/>
    <s v="221"/>
    <s v="1"/>
    <s v="2"/>
    <s v="13"/>
    <s v="06"/>
    <x v="1"/>
    <s v="E"/>
    <s v="009"/>
    <s v="009365"/>
    <s v="91"/>
    <s v="1"/>
    <s v="3"/>
    <s v="33"/>
    <s v="339"/>
    <s v="339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365 ATENCION A SOLICITUD DE VISTO BUENO PARA RECEPCION DE LAS OBRAS DE URBANIZACION"/>
    <s v="3000 SERVICIOS GENERALES"/>
    <s v="3300 SERVICIOS PROFESIONALES, CIENTIFICOS, TECNICOS Y OTROS SERVICIOS"/>
    <s v="339 SERVICIOS PROFESIONALES, CIENTIFICOS Y TECNICOS INTEGRALES"/>
    <s v="33901 SERVICIOS PROFESIONALES, CIENTIFICOS Y TECNICOS INTEGRALES"/>
    <n v="17670000"/>
    <s v="1 NO ETIQUETADO"/>
    <s v="11 RECURSOS FISCALES"/>
    <s v="1101 RECURSOS MUNICIPALES"/>
    <s v="19 Ejercicio 2019"/>
    <s v="13 TODO EL TERRITORIO"/>
  </r>
  <r>
    <s v="080222222112130614E125125417911133333933901111110119133"/>
    <s v="0802"/>
    <s v="2"/>
    <s v="22"/>
    <s v="221"/>
    <s v="1"/>
    <s v="2"/>
    <s v="13"/>
    <s v="06"/>
    <x v="1"/>
    <s v="E"/>
    <s v="125"/>
    <s v="125417"/>
    <s v="91"/>
    <s v="1"/>
    <s v="3"/>
    <s v="33"/>
    <s v="339"/>
    <s v="339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17 MANTENIMIENTO PREVENTIVO DE ARBOLADO"/>
    <s v="3000 SERVICIOS GENERALES"/>
    <s v="3300 SERVICIOS PROFESIONALES, CIENTIFICOS, TECNICOS Y OTROS SERVICIOS"/>
    <s v="339 SERVICIOS PROFESIONALES, CIENTIFICOS Y TECNICOS INTEGRALES"/>
    <s v="33901 SERVICIOS PROFESIONALES, CIENTIFICOS Y TECNICOS INTEGRALES"/>
    <n v="200000"/>
    <s v="1 NO ETIQUETADO"/>
    <s v="11 RECURSOS FISCALES"/>
    <s v="1101 RECURSOS MUNICIPALES"/>
    <s v="19 Ejercicio 2019"/>
    <s v="13 TODO EL TERRITORIO"/>
  </r>
  <r>
    <s v="080422222112130614E125125335911133333933901111110119133"/>
    <s v="0804"/>
    <s v="2"/>
    <s v="22"/>
    <s v="221"/>
    <s v="1"/>
    <s v="2"/>
    <s v="13"/>
    <s v="06"/>
    <x v="1"/>
    <s v="E"/>
    <s v="125"/>
    <s v="125335"/>
    <s v="91"/>
    <s v="1"/>
    <s v="3"/>
    <s v="33"/>
    <s v="339"/>
    <s v="339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35 MANTENIMIENTO DE AREAS VERDES POR CONVENIO"/>
    <s v="3000 SERVICIOS GENERALES"/>
    <s v="3300 SERVICIOS PROFESIONALES, CIENTIFICOS, TECNICOS Y OTROS SERVICIOS"/>
    <s v="339 SERVICIOS PROFESIONALES, CIENTIFICOS Y TECNICOS INTEGRALES"/>
    <s v="33901 SERVICIOS PROFESIONALES, CIENTIFICOS Y TECNICOS INTEGRALES"/>
    <n v="10000000"/>
    <s v="1 NO ETIQUETADO"/>
    <s v="11 RECURSOS FISCALES"/>
    <s v="1101 RECURSOS MUNICIPALES"/>
    <s v="19 Ejercicio 2019"/>
    <s v="13 TODO EL TERRITORIO"/>
  </r>
  <r>
    <s v="080522222112130614E088088354911133333933901111110119133"/>
    <s v="0805"/>
    <s v="2"/>
    <s v="22"/>
    <s v="221"/>
    <s v="1"/>
    <s v="2"/>
    <s v="13"/>
    <s v="06"/>
    <x v="1"/>
    <s v="E"/>
    <s v="088"/>
    <s v="088354"/>
    <s v="91"/>
    <s v="1"/>
    <s v="3"/>
    <s v="33"/>
    <s v="339"/>
    <s v="339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54 SUPLENCIA DE COMERCIANTES EN TIANGUIS"/>
    <s v="3000 SERVICIOS GENERALES"/>
    <s v="3300 SERVICIOS PROFESIONALES, CIENTIFICOS, TECNICOS Y OTROS SERVICIOS"/>
    <s v="339 SERVICIOS PROFESIONALES, CIENTIFICOS Y TECNICOS INTEGRALES"/>
    <s v="33901 SERVICIOS PROFESIONALES, CIENTIFICOS Y TECNICOS INTEGRALES"/>
    <n v="1000000"/>
    <s v="1 NO ETIQUETADO"/>
    <s v="11 RECURSOS FISCALES"/>
    <s v="1101 RECURSOS MUNICIPALES"/>
    <s v="19 Ejercicio 2019"/>
    <s v="13 TODO EL TERRITORIO"/>
  </r>
  <r>
    <s v="080722121412130615E061061317911133333933901111110119133"/>
    <s v="0807"/>
    <s v="2"/>
    <s v="21"/>
    <s v="214"/>
    <s v="1"/>
    <s v="2"/>
    <s v="13"/>
    <s v="06"/>
    <x v="13"/>
    <s v="E"/>
    <s v="061"/>
    <s v="061317"/>
    <s v="91"/>
    <s v="1"/>
    <s v="3"/>
    <s v="33"/>
    <s v="339"/>
    <s v="339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17 MANTENIMIENTO DE AREAS COMUNES"/>
    <s v="3000 SERVICIOS GENERALES"/>
    <s v="3300 SERVICIOS PROFESIONALES, CIENTIFICOS, TECNICOS Y OTROS SERVICIOS"/>
    <s v="339 SERVICIOS PROFESIONALES, CIENTIFICOS Y TECNICOS INTEGRALES"/>
    <s v="33901 SERVICIOS PROFESIONALES, CIENTIFICOS Y TECNICOS INTEGRALES"/>
    <n v="450000"/>
    <s v="1 NO ETIQUETADO"/>
    <s v="11 RECURSOS FISCALES"/>
    <s v="1101 RECURSOS MUNICIPALES"/>
    <s v="19 Ejercicio 2019"/>
    <s v="13 TODO EL TERRITORIO"/>
  </r>
  <r>
    <s v="080822222112130417E079079368911133333933901111110119133"/>
    <s v="0808"/>
    <s v="2"/>
    <s v="22"/>
    <s v="221"/>
    <s v="1"/>
    <s v="2"/>
    <s v="13"/>
    <s v="04"/>
    <x v="14"/>
    <s v="E"/>
    <s v="079"/>
    <s v="079368"/>
    <s v="91"/>
    <s v="1"/>
    <s v="3"/>
    <s v="33"/>
    <s v="339"/>
    <s v="339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49"/>
    <s v="079368 SERVICIO DE DESAZOLVE DE FOSA SEPTICAS COLONIAS"/>
    <s v="3000 SERVICIOS GENERALES"/>
    <s v="3300 SERVICIOS PROFESIONALES, CIENTIFICOS, TECNICOS Y OTROS SERVICIOS"/>
    <s v="339 SERVICIOS PROFESIONALES, CIENTIFICOS Y TECNICOS INTEGRALES"/>
    <s v="33901 SERVICIOS PROFESIONALES, CIENTIFICOS Y TECNICOS INTEGRALES"/>
    <n v="3000000"/>
    <s v="1 NO ETIQUETADO"/>
    <s v="11 RECURSOS FISCALES"/>
    <s v="1101 RECURSOS MUNICIPALES"/>
    <s v="19 Ejercicio 2019"/>
    <s v="13 TODO EL TERRITORIO"/>
  </r>
  <r>
    <s v="090211313446172019O132132921121133333933901225250219133"/>
    <s v="0902"/>
    <s v="1"/>
    <s v="13"/>
    <s v="134"/>
    <s v="4"/>
    <s v="6"/>
    <s v="17"/>
    <s v="20"/>
    <x v="27"/>
    <s v="O"/>
    <s v="132"/>
    <s v="132921"/>
    <s v="12"/>
    <s v="1"/>
    <s v="3"/>
    <s v="33"/>
    <s v="339"/>
    <s v="33901"/>
    <s v="2"/>
    <s v="25"/>
    <s v="2502"/>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38"/>
    <s v="132921 IMPLEMENTACION DEL SISTEMA DE GESTION PARA LA CALIDAD"/>
    <s v="3000 SERVICIOS GENERALES"/>
    <s v="3300 SERVICIOS PROFESIONALES, CIENTIFICOS, TECNICOS Y OTROS SERVICIOS"/>
    <s v="339 SERVICIOS PROFESIONALES, CIENTIFICOS Y TECNICOS INTEGRALES"/>
    <s v="33901 SERVICIOS PROFESIONALES, CIENTIFICOS Y TECNICOS INTEGRALES"/>
    <n v="20000000"/>
    <s v="2 ETIQUETADO"/>
    <s v="25 RECURSOS FEDERALES"/>
    <s v="2502 FONDO DE FORTALECIMIENTO MUNICIPAL"/>
    <s v="19 Ejercicio 2019"/>
    <s v="13 TODO EL TERRITORIO"/>
  </r>
  <r>
    <s v="090111313446172020O022022916121133333933901111110119133"/>
    <s v="0901"/>
    <s v="1"/>
    <s v="13"/>
    <s v="134"/>
    <s v="4"/>
    <s v="6"/>
    <s v="17"/>
    <s v="20"/>
    <x v="0"/>
    <s v="O"/>
    <s v="022"/>
    <s v="022916"/>
    <s v="12"/>
    <s v="1"/>
    <s v="3"/>
    <s v="33"/>
    <s v="339"/>
    <s v="33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916 GESTION DE ESCRITURACION "/>
    <s v="3000 SERVICIOS GENERALES"/>
    <s v="3300 SERVICIOS PROFESIONALES, CIENTIFICOS, TECNICOS Y OTROS SERVICIOS"/>
    <s v="339 SERVICIOS PROFESIONALES, CIENTIFICOS Y TECNICOS INTEGRALES"/>
    <s v="33901 SERVICIOS PROFESIONALES, CIENTIFICOS Y TECNICOS INTEGRALES"/>
    <n v="150000"/>
    <s v="1 NO ETIQUETADO"/>
    <s v="11 RECURSOS FISCALES"/>
    <s v="1101 RECURSOS MUNICIPALES"/>
    <s v="19 Ejercicio 2019"/>
    <s v="13 TODO EL TERRITORIO"/>
  </r>
  <r>
    <s v="090411313446172020O022022994121133333933901111110119133"/>
    <s v="0904"/>
    <s v="1"/>
    <s v="13"/>
    <s v="134"/>
    <s v="4"/>
    <s v="6"/>
    <s v="17"/>
    <s v="20"/>
    <x v="0"/>
    <s v="O"/>
    <s v="022"/>
    <s v="022994"/>
    <s v="12"/>
    <s v="1"/>
    <s v="3"/>
    <s v="33"/>
    <s v="339"/>
    <s v="339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994 TRAMITE DE VEHICULOS"/>
    <s v="3000 SERVICIOS GENERALES"/>
    <s v="3300 SERVICIOS PROFESIONALES, CIENTIFICOS, TECNICOS Y OTROS SERVICIOS"/>
    <s v="339 SERVICIOS PROFESIONALES, CIENTIFICOS Y TECNICOS INTEGRALES"/>
    <s v="33901 SERVICIOS PROFESIONALES, CIENTIFICOS Y TECNICOS INTEGRALES"/>
    <n v="220000"/>
    <s v="1 NO ETIQUETADO"/>
    <s v="11 RECURSOS FISCALES"/>
    <s v="1101 RECURSOS MUNICIPALES"/>
    <s v="19 Ejercicio 2019"/>
    <s v="13 TODO EL TERRITORIO"/>
  </r>
  <r>
    <s v="100322626823101723P031031527911133333933901111110119133"/>
    <s v="1003"/>
    <s v="2"/>
    <s v="26"/>
    <s v="268"/>
    <s v="2"/>
    <s v="3"/>
    <s v="10"/>
    <s v="17"/>
    <x v="16"/>
    <s v="P"/>
    <s v="031"/>
    <s v="031527"/>
    <s v="91"/>
    <s v="1"/>
    <s v="3"/>
    <s v="33"/>
    <s v="339"/>
    <s v="339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65"/>
    <s v="031527 APOYOS EN ESPECIE PARA MEJORAMIENTO DE VIVIENDA(ZAPOPAN MI CASA)"/>
    <s v="3000 SERVICIOS GENERALES"/>
    <s v="3300 SERVICIOS PROFESIONALES, CIENTIFICOS, TECNICOS Y OTROS SERVICIOS"/>
    <s v="339 SERVICIOS PROFESIONALES, CIENTIFICOS Y TECNICOS INTEGRALES"/>
    <s v="33901 SERVICIOS PROFESIONALES, CIENTIFICOS Y TECNICOS INTEGRALES"/>
    <n v="25000"/>
    <s v="1 NO ETIQUETADO"/>
    <s v="11 RECURSOS FISCALES"/>
    <s v="1101 RECURSOS MUNICIPALES"/>
    <s v="19 Ejercicio 2019"/>
    <s v="13 TODO EL TERRITORIO"/>
  </r>
  <r>
    <s v="100322626823101723P031031531911133333933901111110119133"/>
    <s v="1003"/>
    <s v="2"/>
    <s v="26"/>
    <s v="268"/>
    <s v="2"/>
    <s v="3"/>
    <s v="10"/>
    <s v="17"/>
    <x v="16"/>
    <s v="P"/>
    <s v="031"/>
    <s v="031531"/>
    <s v="91"/>
    <s v="1"/>
    <s v="3"/>
    <s v="33"/>
    <s v="339"/>
    <s v="339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65"/>
    <s v="031531 APOYO EN ESPECIE Y/O ECONOMICO-DESPENSAS- PARA MUJERES JEFAS DE FAMILIA (ZAPOPAN POR ELLAS)"/>
    <s v="3000 SERVICIOS GENERALES"/>
    <s v="3300 SERVICIOS PROFESIONALES, CIENTIFICOS, TECNICOS Y OTROS SERVICIOS"/>
    <s v="339 SERVICIOS PROFESIONALES, CIENTIFICOS Y TECNICOS INTEGRALES"/>
    <s v="33901 SERVICIOS PROFESIONALES, CIENTIFICOS Y TECNICOS INTEGRALES"/>
    <n v="1900000"/>
    <s v="1 NO ETIQUETADO"/>
    <s v="11 RECURSOS FISCALES"/>
    <s v="1101 RECURSOS MUNICIPALES"/>
    <s v="19 Ejercicio 2019"/>
    <s v="13 TODO EL TERRITORIO"/>
  </r>
  <r>
    <s v="100322626823101723P031031532911133333933901111110119133"/>
    <s v="1003"/>
    <s v="2"/>
    <s v="26"/>
    <s v="268"/>
    <s v="2"/>
    <s v="3"/>
    <s v="10"/>
    <s v="17"/>
    <x v="16"/>
    <s v="P"/>
    <s v="031"/>
    <s v="031532"/>
    <s v="91"/>
    <s v="1"/>
    <s v="3"/>
    <s v="33"/>
    <s v="339"/>
    <s v="339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65"/>
    <s v="031532 APOYO EN ESPECIE - DESPENSAS - (ZAPOPAN POR EL ADULTO MAYOR)"/>
    <s v="3000 SERVICIOS GENERALES"/>
    <s v="3300 SERVICIOS PROFESIONALES, CIENTIFICOS, TECNICOS Y OTROS SERVICIOS"/>
    <s v="339 SERVICIOS PROFESIONALES, CIENTIFICOS Y TECNICOS INTEGRALES"/>
    <s v="33901 SERVICIOS PROFESIONALES, CIENTIFICOS Y TECNICOS INTEGRALES"/>
    <n v="800000"/>
    <s v="1 NO ETIQUETADO"/>
    <s v="11 RECURSOS FISCALES"/>
    <s v="1101 RECURSOS MUNICIPALES"/>
    <s v="19 Ejercicio 2019"/>
    <s v="13 TODO EL TERRITORIO"/>
  </r>
  <r>
    <s v="100733131123091524F102102842911133333933901111110119133"/>
    <s v="1007"/>
    <s v="3"/>
    <s v="31"/>
    <s v="311"/>
    <s v="2"/>
    <s v="3"/>
    <s v="09"/>
    <s v="15"/>
    <x v="17"/>
    <s v="F"/>
    <s v="102"/>
    <s v="102842"/>
    <s v="91"/>
    <s v="1"/>
    <s v="3"/>
    <s v="33"/>
    <s v="339"/>
    <s v="339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96"/>
    <s v="102842 ASISTENTES A FERIAS Y EVENTOS"/>
    <s v="3000 SERVICIOS GENERALES"/>
    <s v="3300 SERVICIOS PROFESIONALES, CIENTIFICOS, TECNICOS Y OTROS SERVICIOS"/>
    <s v="339 SERVICIOS PROFESIONALES, CIENTIFICOS Y TECNICOS INTEGRALES"/>
    <s v="33901 SERVICIOS PROFESIONALES, CIENTIFICOS Y TECNICOS INTEGRALES"/>
    <n v="150000"/>
    <s v="1 NO ETIQUETADO"/>
    <s v="11 RECURSOS FISCALES"/>
    <s v="1101 RECURSOS MUNICIPALES"/>
    <s v="19 Ejercicio 2019"/>
    <s v="13 TODO EL TERRITORIO"/>
  </r>
  <r>
    <s v="100533131123091725F043043873911133333933901111110119133"/>
    <s v="1005"/>
    <s v="3"/>
    <s v="31"/>
    <s v="311"/>
    <s v="2"/>
    <s v="3"/>
    <s v="09"/>
    <s v="17"/>
    <x v="18"/>
    <s v="F"/>
    <s v="043"/>
    <s v="043873"/>
    <s v="91"/>
    <s v="1"/>
    <s v="3"/>
    <s v="33"/>
    <s v="339"/>
    <s v="339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89"/>
    <s v="043873 CONVOCATORIAS EN HECHO ZAPOPAN"/>
    <s v="3000 SERVICIOS GENERALES"/>
    <s v="3300 SERVICIOS PROFESIONALES, CIENTIFICOS, TECNICOS Y OTROS SERVICIOS"/>
    <s v="339 SERVICIOS PROFESIONALES, CIENTIFICOS Y TECNICOS INTEGRALES"/>
    <s v="33901 SERVICIOS PROFESIONALES, CIENTIFICOS Y TECNICOS INTEGRALES"/>
    <n v="710600"/>
    <s v="1 NO ETIQUETADO"/>
    <s v="11 RECURSOS FISCALES"/>
    <s v="1101 RECURSOS MUNICIPALES"/>
    <s v="19 Ejercicio 2019"/>
    <s v="13 TODO EL TERRITORIO"/>
  </r>
  <r>
    <s v="111122222114120427E001001986911133333933901111110119133"/>
    <s v="1111"/>
    <s v="2"/>
    <s v="22"/>
    <s v="221"/>
    <s v="1"/>
    <s v="4"/>
    <s v="12"/>
    <s v="04"/>
    <x v="2"/>
    <s v="E"/>
    <s v="001"/>
    <s v="001986"/>
    <s v="91"/>
    <s v="1"/>
    <s v="3"/>
    <s v="33"/>
    <s v="339"/>
    <s v="33901"/>
    <s v="1"/>
    <s v="11"/>
    <s v="1101"/>
    <s v="19"/>
    <s v="13"/>
    <s v="3"/>
    <s v="11 COORDINACION GENERAL DE GESTION INTEGRAL DE LA CIUDAD"/>
    <s v="1111 COORDINACION GENERAL DE GESTION INTEGRAL DE LA CIUDAD"/>
    <s v="221 URBANIZACION"/>
    <s v="2 DESARROLLO SOCIAL"/>
    <s v="22 VIVIENDA Y SERVICIOS A LA COMUNIDAD"/>
    <s v="1 INTEGRACIÓN SOCIAL Y CULTURAL"/>
    <s v="4 ZAPOPAN EQUITATIVO"/>
    <s v="12 REDUCIR LAS DESIGUALDADES TERRITORIALES EN EL ACCESO A OPORTUNIDADES Y ESPACIOS PÚBLICOS DE CALIDAD"/>
    <s v="04 A. DESARROLLO EQUITATIVO E INCLUYENTE"/>
    <s v="E PRESTACIÓN DE SERVICIOS PÚBLICOS"/>
    <s v="91 CIUDADANOS"/>
    <s v="1 GASTO CORRIENTE"/>
    <s v="27 AUTORIDAD DEL ESPACIO PÚBLICO MUNICIPAL"/>
    <x v="4"/>
    <s v="001986 SERVICIOS PROFESIONALES DE ACTIVACION Y EVALUACION DE PROYECTOS Y PROGRAMAS EN LOS PUIS (PROYECTOS URBANOS INTEGRALES SUSTENTABLES)."/>
    <s v="3000 SERVICIOS GENERALES"/>
    <s v="3300 SERVICIOS PROFESIONALES, CIENTIFICOS, TECNICOS Y OTROS SERVICIOS"/>
    <s v="339 SERVICIOS PROFESIONALES, CIENTIFICOS Y TECNICOS INTEGRALES"/>
    <s v="33901 SERVICIOS PROFESIONALES, CIENTIFICOS Y TECNICOS INTEGRALES"/>
    <n v="2000000"/>
    <s v="1 NO ETIQUETADO"/>
    <s v="11 RECURSOS FISCALES"/>
    <s v="1101 RECURSOS MUNICIPALES"/>
    <s v="19 Ejercicio 2019"/>
    <s v="13 TODO EL TERRITORIO"/>
  </r>
  <r>
    <s v="110322222122071329E129129887911133333933901111110119133"/>
    <s v="1103"/>
    <s v="2"/>
    <s v="22"/>
    <s v="221"/>
    <s v="2"/>
    <s v="2"/>
    <s v="07"/>
    <s v="13"/>
    <x v="20"/>
    <s v="E"/>
    <s v="129"/>
    <s v="129887"/>
    <s v="91"/>
    <s v="1"/>
    <s v="3"/>
    <s v="33"/>
    <s v="339"/>
    <s v="339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67"/>
    <s v="129887 DICTAMEN SOBRE EL ESTUDIO DE IMPACTO AL TRANSITO Y/O AUDITORIAS DE SEGURIDAD VIAL"/>
    <s v="3000 SERVICIOS GENERALES"/>
    <s v="3300 SERVICIOS PROFESIONALES, CIENTIFICOS, TECNICOS Y OTROS SERVICIOS"/>
    <s v="339 SERVICIOS PROFESIONALES, CIENTIFICOS Y TECNICOS INTEGRALES"/>
    <s v="33901 SERVICIOS PROFESIONALES, CIENTIFICOS Y TECNICOS INTEGRALES"/>
    <n v="3000000"/>
    <s v="1 NO ETIQUETADO"/>
    <s v="11 RECURSOS FISCALES"/>
    <s v="1101 RECURSOS MUNICIPALES"/>
    <s v="19 Ejercicio 2019"/>
    <s v="13 TODO EL TERRITORIO"/>
  </r>
  <r>
    <s v="110322222122071329E129129888911133333933901111110119133"/>
    <s v="1103"/>
    <s v="2"/>
    <s v="22"/>
    <s v="221"/>
    <s v="2"/>
    <s v="2"/>
    <s v="07"/>
    <s v="13"/>
    <x v="20"/>
    <s v="E"/>
    <s v="129"/>
    <s v="129888"/>
    <s v="91"/>
    <s v="1"/>
    <s v="3"/>
    <s v="33"/>
    <s v="339"/>
    <s v="339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67"/>
    <s v="129888 DICTAMEN SOBRE PROYECTOS DE INGRESOS Y SALIDAS Y/O INTEGRACION A LA VIALIDAD"/>
    <s v="3000 SERVICIOS GENERALES"/>
    <s v="3300 SERVICIOS PROFESIONALES, CIENTIFICOS, TECNICOS Y OTROS SERVICIOS"/>
    <s v="339 SERVICIOS PROFESIONALES, CIENTIFICOS Y TECNICOS INTEGRALES"/>
    <s v="33901 SERVICIOS PROFESIONALES, CIENTIFICOS Y TECNICOS INTEGRALES"/>
    <n v="500000"/>
    <s v="1 NO ETIQUETADO"/>
    <s v="11 RECURSOS FISCALES"/>
    <s v="1101 RECURSOS MUNICIPALES"/>
    <s v="19 Ejercicio 2019"/>
    <s v="13 TODO EL TERRITORIO"/>
  </r>
  <r>
    <s v="111322121231010730E116116689911133333933901111110119133"/>
    <s v="1113"/>
    <s v="2"/>
    <s v="21"/>
    <s v="212"/>
    <s v="3"/>
    <s v="1"/>
    <s v="01"/>
    <s v="07"/>
    <x v="21"/>
    <s v="E"/>
    <s v="116"/>
    <s v="116689"/>
    <s v="91"/>
    <s v="1"/>
    <s v="3"/>
    <s v="33"/>
    <s v="339"/>
    <s v="339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29"/>
    <s v="116689 GESTION INTEGRAL DE RESIDUOS"/>
    <s v="3000 SERVICIOS GENERALES"/>
    <s v="3300 SERVICIOS PROFESIONALES, CIENTIFICOS, TECNICOS Y OTROS SERVICIOS"/>
    <s v="339 SERVICIOS PROFESIONALES, CIENTIFICOS Y TECNICOS INTEGRALES"/>
    <s v="33901 SERVICIOS PROFESIONALES, CIENTIFICOS Y TECNICOS INTEGRALES"/>
    <n v="40000"/>
    <s v="1 NO ETIQUETADO"/>
    <s v="11 RECURSOS FISCALES"/>
    <s v="1101 RECURSOS MUNICIPALES"/>
    <s v="19 Ejercicio 2019"/>
    <s v="13 TODO EL TERRITORIO"/>
  </r>
  <r>
    <s v="131622525114130433E070070726031133333933901111110119133"/>
    <s v="1316"/>
    <s v="2"/>
    <s v="25"/>
    <s v="251"/>
    <s v="1"/>
    <s v="4"/>
    <s v="13"/>
    <s v="04"/>
    <x v="24"/>
    <s v="E"/>
    <s v="070"/>
    <s v="070726"/>
    <s v="03"/>
    <s v="1"/>
    <s v="3"/>
    <s v="33"/>
    <s v="339"/>
    <s v="33901"/>
    <s v="1"/>
    <s v="11"/>
    <s v="1101"/>
    <s v="19"/>
    <s v="13"/>
    <s v="3"/>
    <s v="13 COORDINACION GENERAL DE CONSTRUCCION DE LA COMUNIDAD"/>
    <s v="1316 INSTITUTO MUNICIPAL DE ATENCION A LA JUVENTUD DE ZAPOPA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s v="33 EDUCACIÓN ZAPOPAN"/>
    <x v="102"/>
    <s v="070726 ENTREGA DE RECONOCIMIENTO (PRESEA MAGISTERIAL PROF. ERVIRO RAFAEL SALAZAR ALCAZAR)"/>
    <s v="3000 SERVICIOS GENERALES"/>
    <s v="3300 SERVICIOS PROFESIONALES, CIENTIFICOS, TECNICOS Y OTROS SERVICIOS"/>
    <s v="339 SERVICIOS PROFESIONALES, CIENTIFICOS Y TECNICOS INTEGRALES"/>
    <s v="33901 SERVICIOS PROFESIONALES, CIENTIFICOS Y TECNICOS INTEGRALES"/>
    <n v="3518869"/>
    <s v="1 NO ETIQUETADO"/>
    <s v="11 RECURSOS FISCALES"/>
    <s v="1101 RECURSOS MUNICIPALES"/>
    <s v="19 Ejercicio 2019"/>
    <s v="13 TODO EL TERRITORIO"/>
  </r>
  <r>
    <s v="130322424215140134E018018912911133333933901111110119133"/>
    <s v="1303"/>
    <s v="2"/>
    <s v="24"/>
    <s v="242"/>
    <s v="1"/>
    <s v="5"/>
    <s v="14"/>
    <s v="01"/>
    <x v="25"/>
    <s v="E"/>
    <s v="018"/>
    <s v="018912"/>
    <s v="91"/>
    <s v="1"/>
    <s v="3"/>
    <s v="33"/>
    <s v="339"/>
    <s v="339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912 FORMACION EN TALLERES ARTISTICO CULTURALES"/>
    <s v="3000 SERVICIOS GENERALES"/>
    <s v="3300 SERVICIOS PROFESIONALES, CIENTIFICOS, TECNICOS Y OTROS SERVICIOS"/>
    <s v="339 SERVICIOS PROFESIONALES, CIENTIFICOS Y TECNICOS INTEGRALES"/>
    <s v="33901 SERVICIOS PROFESIONALES, CIENTIFICOS Y TECNICOS INTEGRALES"/>
    <n v="1500000"/>
    <s v="1 NO ETIQUETADO"/>
    <s v="11 RECURSOS FISCALES"/>
    <s v="1101 RECURSOS MUNICIPALES"/>
    <s v="19 Ejercicio 2019"/>
    <s v="13 TODO EL TERRITORIO"/>
  </r>
  <r>
    <s v="130122727116171835P090090762911122929229201111110119133"/>
    <s v="1301"/>
    <s v="2"/>
    <s v="27"/>
    <s v="271"/>
    <s v="1"/>
    <s v="6"/>
    <s v="17"/>
    <s v="18"/>
    <x v="32"/>
    <s v="P"/>
    <s v="090"/>
    <s v="090762"/>
    <s v="91"/>
    <s v="1"/>
    <s v="2"/>
    <s v="29"/>
    <s v="292"/>
    <s v="292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5"/>
    <s v="090762 BRIGADAS ITINERANTES PARA EL FOMENTO DE LA PARTICIPACION CIUDADANA Y GOBERNANZA."/>
    <s v="2000 MATERIALES Y SUMINISTROS"/>
    <s v="2900 HERRAMIENTAS, REFACCIONES Y ACCESORIOS MENORES"/>
    <s v="292 REFACCIONES Y ACCESORIOS MENORES DE EDIFICIOS"/>
    <s v="29201 REFACCIONES Y ACCESORIOS MENORES DE EDIFICIOS"/>
    <n v="3000"/>
    <s v="1 NO ETIQUETADO"/>
    <s v="11 RECURSOS FISCALES"/>
    <s v="1101 RECURSOS MUNICIPALES"/>
    <s v="19 Ejercicio 2019"/>
    <s v="13 TODO EL TERRITORIO"/>
  </r>
  <r>
    <s v="060611515246172012M073073298911133434134101111110119133"/>
    <s v="0606"/>
    <s v="1"/>
    <s v="15"/>
    <s v="152"/>
    <s v="4"/>
    <s v="6"/>
    <s v="17"/>
    <s v="20"/>
    <x v="11"/>
    <s v="M"/>
    <s v="073"/>
    <s v="073298"/>
    <s v="91"/>
    <s v="1"/>
    <s v="3"/>
    <s v="34"/>
    <s v="341"/>
    <s v="341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87"/>
    <s v="073298 MICROSITIO DE LA TESORERIA"/>
    <s v="3000 SERVICIOS GENERALES"/>
    <s v="3400 SERVICIOS FINANCIEROS, BANCARIOS Y COMERCIALES"/>
    <s v="341 SERVICIOS FINANCIEROS Y BANCARIOS"/>
    <s v="34101 SERVICIOS FINANCIEROS Y BANCARIOS"/>
    <n v="7028428.1400000006"/>
    <s v="1 NO ETIQUETADO"/>
    <s v="11 RECURSOS FISCALES"/>
    <s v="1101 RECURSOS MUNICIPALES"/>
    <s v="19 Ejercicio 2019"/>
    <s v="13 TODO EL TERRITORIO"/>
  </r>
  <r>
    <s v="090111313446172020O021021464121133434134101111110119133"/>
    <s v="0901"/>
    <s v="1"/>
    <s v="13"/>
    <s v="134"/>
    <s v="4"/>
    <s v="6"/>
    <s v="17"/>
    <s v="20"/>
    <x v="0"/>
    <s v="O"/>
    <s v="021"/>
    <s v="021464"/>
    <s v="12"/>
    <s v="1"/>
    <s v="3"/>
    <s v="34"/>
    <s v="341"/>
    <s v="34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64 MOVIMIENTOS DE PERSONAL"/>
    <s v="3000 SERVICIOS GENERALES"/>
    <s v="3400 SERVICIOS FINANCIEROS, BANCARIOS Y COMERCIALES"/>
    <s v="341 SERVICIOS FINANCIEROS Y BANCARIOS"/>
    <s v="34101 SERVICIOS FINANCIEROS Y BANCARIOS"/>
    <n v="2000000"/>
    <s v="1 NO ETIQUETADO"/>
    <s v="11 RECURSOS FISCALES"/>
    <s v="1101 RECURSOS MUNICIPALES"/>
    <s v="19 Ejercicio 2019"/>
    <s v="13 TODO EL TERRITORIO"/>
  </r>
  <r>
    <s v="090111313446172020O021021513121133434134101111110119133"/>
    <s v="0901"/>
    <s v="1"/>
    <s v="13"/>
    <s v="134"/>
    <s v="4"/>
    <s v="6"/>
    <s v="17"/>
    <s v="20"/>
    <x v="0"/>
    <s v="O"/>
    <s v="021"/>
    <s v="021513"/>
    <s v="12"/>
    <s v="1"/>
    <s v="3"/>
    <s v="34"/>
    <s v="341"/>
    <s v="34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3 DIAGNOSTICO ORGANIZACIONAL"/>
    <s v="3000 SERVICIOS GENERALES"/>
    <s v="3400 SERVICIOS FINANCIEROS, BANCARIOS Y COMERCIALES"/>
    <s v="341 SERVICIOS FINANCIEROS Y BANCARIOS"/>
    <s v="34101 SERVICIOS FINANCIEROS Y BANCARIOS"/>
    <n v="500000"/>
    <s v="1 NO ETIQUETADO"/>
    <s v="11 RECURSOS FISCALES"/>
    <s v="1101 RECURSOS MUNICIPALES"/>
    <s v="19 Ejercicio 2019"/>
    <s v="13 TODO EL TERRITORIO"/>
  </r>
  <r>
    <s v="090111313446172020O021021514121133434134101111110119133"/>
    <s v="0901"/>
    <s v="1"/>
    <s v="13"/>
    <s v="134"/>
    <s v="4"/>
    <s v="6"/>
    <s v="17"/>
    <s v="20"/>
    <x v="0"/>
    <s v="O"/>
    <s v="021"/>
    <s v="021514"/>
    <s v="12"/>
    <s v="1"/>
    <s v="3"/>
    <s v="34"/>
    <s v="341"/>
    <s v="34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4 COMUNICACION INSTITUCIONAL"/>
    <s v="3000 SERVICIOS GENERALES"/>
    <s v="3400 SERVICIOS FINANCIEROS, BANCARIOS Y COMERCIALES"/>
    <s v="341 SERVICIOS FINANCIEROS Y BANCARIOS"/>
    <s v="34101 SERVICIOS FINANCIEROS Y BANCARIOS"/>
    <n v="500000"/>
    <s v="1 NO ETIQUETADO"/>
    <s v="11 RECURSOS FISCALES"/>
    <s v="1101 RECURSOS MUNICIPALES"/>
    <s v="19 Ejercicio 2019"/>
    <s v="13 TODO EL TERRITORIO"/>
  </r>
  <r>
    <s v="090111313446172020O021021515121133434134101111110119133"/>
    <s v="0901"/>
    <s v="1"/>
    <s v="13"/>
    <s v="134"/>
    <s v="4"/>
    <s v="6"/>
    <s v="17"/>
    <s v="20"/>
    <x v="0"/>
    <s v="O"/>
    <s v="021"/>
    <s v="021515"/>
    <s v="12"/>
    <s v="1"/>
    <s v="3"/>
    <s v="34"/>
    <s v="341"/>
    <s v="34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5 ENTREGA DE APOYOS Y/O BENEFICIOS A LOS EMPLEADOS."/>
    <s v="3000 SERVICIOS GENERALES"/>
    <s v="3400 SERVICIOS FINANCIEROS, BANCARIOS Y COMERCIALES"/>
    <s v="341 SERVICIOS FINANCIEROS Y BANCARIOS"/>
    <s v="34101 SERVICIOS FINANCIEROS Y BANCARIOS"/>
    <n v="500000"/>
    <s v="1 NO ETIQUETADO"/>
    <s v="11 RECURSOS FISCALES"/>
    <s v="1101 RECURSOS MUNICIPALES"/>
    <s v="19 Ejercicio 2019"/>
    <s v="13 TODO EL TERRITORIO"/>
  </r>
  <r>
    <s v="100322626823101723P031031533911133434134101111110119133"/>
    <s v="1003"/>
    <s v="2"/>
    <s v="26"/>
    <s v="268"/>
    <s v="2"/>
    <s v="3"/>
    <s v="10"/>
    <s v="17"/>
    <x v="16"/>
    <s v="P"/>
    <s v="031"/>
    <s v="031533"/>
    <s v="91"/>
    <s v="1"/>
    <s v="3"/>
    <s v="34"/>
    <s v="341"/>
    <s v="3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65"/>
    <s v="031533 SERVICIO DE ALIMENTOS EN COMEDORES COMUNITARIOS"/>
    <s v="3000 SERVICIOS GENERALES"/>
    <s v="3400 SERVICIOS FINANCIEROS, BANCARIOS Y COMERCIALES"/>
    <s v="341 SERVICIOS FINANCIEROS Y BANCARIOS"/>
    <s v="34101 SERVICIOS FINANCIEROS Y BANCARIOS"/>
    <n v="600000"/>
    <s v="1 NO ETIQUETADO"/>
    <s v="11 RECURSOS FISCALES"/>
    <s v="1101 RECURSOS MUNICIPALES"/>
    <s v="19 Ejercicio 2019"/>
    <s v="13 TODO EL TERRITORIO"/>
  </r>
  <r>
    <s v="100322626823101723P031031534911133434134101111110119133"/>
    <s v="1003"/>
    <s v="2"/>
    <s v="26"/>
    <s v="268"/>
    <s v="2"/>
    <s v="3"/>
    <s v="10"/>
    <s v="17"/>
    <x v="16"/>
    <s v="P"/>
    <s v="031"/>
    <s v="031534"/>
    <s v="91"/>
    <s v="1"/>
    <s v="3"/>
    <s v="34"/>
    <s v="341"/>
    <s v="3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65"/>
    <s v="031534 ENLACE MUNICIPAL PROSPERA"/>
    <s v="3000 SERVICIOS GENERALES"/>
    <s v="3400 SERVICIOS FINANCIEROS, BANCARIOS Y COMERCIALES"/>
    <s v="341 SERVICIOS FINANCIEROS Y BANCARIOS"/>
    <s v="34101 SERVICIOS FINANCIEROS Y BANCARIOS"/>
    <n v="500000"/>
    <s v="1 NO ETIQUETADO"/>
    <s v="11 RECURSOS FISCALES"/>
    <s v="1101 RECURSOS MUNICIPALES"/>
    <s v="19 Ejercicio 2019"/>
    <s v="13 TODO EL TERRITORIO"/>
  </r>
  <r>
    <s v="060611515246172012M073073299911133434234201111110119133"/>
    <s v="0606"/>
    <s v="1"/>
    <s v="15"/>
    <s v="152"/>
    <s v="4"/>
    <s v="6"/>
    <s v="17"/>
    <s v="20"/>
    <x v="11"/>
    <s v="M"/>
    <s v="073"/>
    <s v="073299"/>
    <s v="91"/>
    <s v="1"/>
    <s v="3"/>
    <s v="34"/>
    <s v="342"/>
    <s v="342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87"/>
    <s v="073299 INTEGRACION DE DOCUMENTACION COMPROBATORIA DEL GASTO Y EL INGRESO"/>
    <s v="3000 SERVICIOS GENERALES"/>
    <s v="3400 SERVICIOS FINANCIEROS, BANCARIOS Y COMERCIALES"/>
    <s v="342 SERVICIOS DE COBRANZA, INVESTIGACION CREDITICIA Y SIMILAR"/>
    <s v="34201 SERVICIOS DE COBRANZA, INVESTIGACION CREDITICIA Y SIMILAR"/>
    <n v="8241597"/>
    <s v="1 NO ETIQUETADO"/>
    <s v="11 RECURSOS FISCALES"/>
    <s v="1101 RECURSOS MUNICIPALES"/>
    <s v="19 Ejercicio 2019"/>
    <s v="13 TODO EL TERRITORIO"/>
  </r>
  <r>
    <s v="060611515246172012M112112286911133434334301111110119133"/>
    <s v="0606"/>
    <s v="1"/>
    <s v="15"/>
    <s v="152"/>
    <s v="4"/>
    <s v="6"/>
    <s v="17"/>
    <s v="20"/>
    <x v="11"/>
    <s v="M"/>
    <s v="112"/>
    <s v="112286"/>
    <s v="91"/>
    <s v="1"/>
    <s v="3"/>
    <s v="34"/>
    <s v="343"/>
    <s v="343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103"/>
    <s v="112286 SEGUIMIENTO Y CONTROL FINANCIERO DE PROGRAMAS MUNICIPALES Y/O ESTATALES Y/O FEDERALES"/>
    <s v="3000 SERVICIOS GENERALES"/>
    <s v="3400 SERVICIOS FINANCIEROS, BANCARIOS Y COMERCIALES"/>
    <s v="343 SERVICIOS DE RECAUDACION, TRASLADO Y CUSTODIA DE VALORES"/>
    <s v="34301 SERVICIOS DE RECAUDACION, TRASLADO Y CUSTODIA DE VALORES"/>
    <n v="1841197.53"/>
    <s v="1 NO ETIQUETADO"/>
    <s v="11 RECURSOS FISCALES"/>
    <s v="1101 RECURSOS MUNICIPALES"/>
    <s v="19 Ejercicio 2019"/>
    <s v="13 TODO EL TERRITORIO"/>
  </r>
  <r>
    <s v="060611515246172012M112112300911133434434401111110119133"/>
    <s v="0606"/>
    <s v="1"/>
    <s v="15"/>
    <s v="152"/>
    <s v="4"/>
    <s v="6"/>
    <s v="17"/>
    <s v="20"/>
    <x v="11"/>
    <s v="M"/>
    <s v="112"/>
    <s v="112300"/>
    <s v="91"/>
    <s v="1"/>
    <s v="3"/>
    <s v="34"/>
    <s v="344"/>
    <s v="344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103"/>
    <s v="112300 ELABORACION, DESARROLLO Y ACOMPAÑAMIENTO DE PROYECTOS PARA APLICACION A PROGRAMAS FEDERALES"/>
    <s v="3000 SERVICIOS GENERALES"/>
    <s v="3400 SERVICIOS FINANCIEROS, BANCARIOS Y COMERCIALES"/>
    <s v="344 SEGUROS DE RESPONSABILIDAD PATRIMONIAL Y FIANZAS"/>
    <s v="34401 SEGUROS DE RESPONSABILIDAD PATRIMONIAL Y FIANZAS"/>
    <n v="53185.86"/>
    <s v="1 NO ETIQUETADO"/>
    <s v="11 RECURSOS FISCALES"/>
    <s v="1101 RECURSOS MUNICIPALES"/>
    <s v="19 Ejercicio 2019"/>
    <s v="13 TODO EL TERRITORIO"/>
  </r>
  <r>
    <s v="090111313446172020O022022458121133434534501111110119133"/>
    <s v="0901"/>
    <s v="1"/>
    <s v="13"/>
    <s v="134"/>
    <s v="4"/>
    <s v="6"/>
    <s v="17"/>
    <s v="20"/>
    <x v="0"/>
    <s v="O"/>
    <s v="022"/>
    <s v="022458"/>
    <s v="12"/>
    <s v="1"/>
    <s v="3"/>
    <s v="34"/>
    <s v="345"/>
    <s v="34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58 MANTENIMIENTO PREVENTIVO Y CORRECTIVO DE VEHICULOS"/>
    <s v="3000 SERVICIOS GENERALES"/>
    <s v="3400 SERVICIOS FINANCIEROS, BANCARIOS Y COMERCIALES"/>
    <s v="345 SEGURO DE BIENES PATRIMONIALES"/>
    <s v="34501 SEGURO DE BIENES PATRIMONIALES"/>
    <n v="46000000"/>
    <s v="1 NO ETIQUETADO"/>
    <s v="11 RECURSOS FISCALES"/>
    <s v="1101 RECURSOS MUNICIPALES"/>
    <s v="19 Ejercicio 2019"/>
    <s v="13 TODO EL TERRITORIO"/>
  </r>
  <r>
    <s v="100322626823101723P031031539911133434634601111110119133"/>
    <s v="1003"/>
    <s v="2"/>
    <s v="26"/>
    <s v="268"/>
    <s v="2"/>
    <s v="3"/>
    <s v="10"/>
    <s v="17"/>
    <x v="16"/>
    <s v="P"/>
    <s v="031"/>
    <s v="031539"/>
    <s v="91"/>
    <s v="1"/>
    <s v="3"/>
    <s v="34"/>
    <s v="346"/>
    <s v="346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65"/>
    <s v="031539 EVENTO PARA JOVENES"/>
    <s v="3000 SERVICIOS GENERALES"/>
    <s v="3400 SERVICIOS FINANCIEROS, BANCARIOS Y COMERCIALES"/>
    <s v="346 ALMACENAJE, ENVASE Y EMBALAJE"/>
    <s v="34601 ALMACENAJE, ENVASE Y EMBALAJE"/>
    <n v="12327250"/>
    <s v="1 NO ETIQUETADO"/>
    <s v="11 RECURSOS FISCALES"/>
    <s v="1101 RECURSOS MUNICIPALES"/>
    <s v="19 Ejercicio 2019"/>
    <s v="13 TODO EL TERRITORIO"/>
  </r>
  <r>
    <s v="020211313246172002O101101920971133434734701111110119133"/>
    <s v="0202"/>
    <s v="1"/>
    <s v="13"/>
    <s v="132"/>
    <s v="4"/>
    <s v="6"/>
    <s v="17"/>
    <s v="20"/>
    <x v="5"/>
    <s v="O"/>
    <s v="101"/>
    <s v="101920"/>
    <s v="97"/>
    <s v="1"/>
    <s v="3"/>
    <s v="34"/>
    <s v="347"/>
    <s v="347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1"/>
    <s v="101920 GESTION Y COORDINACION METROPOLITANA"/>
    <s v="3000 SERVICIOS GENERALES"/>
    <s v="3400 SERVICIOS FINANCIEROS, BANCARIOS Y COMERCIALES"/>
    <s v="347 FLETES Y MANIOBRAS"/>
    <s v="34701 FLETES Y MANIOBRAS"/>
    <n v="3000"/>
    <s v="1 NO ETIQUETADO"/>
    <s v="11 RECURSOS FISCALES"/>
    <s v="1101 RECURSOS MUNICIPALES"/>
    <s v="19 Ejercicio 2019"/>
    <s v="13 TODO EL TERRITORIO"/>
  </r>
  <r>
    <s v="030311717145160304E127127976911133434734701111110119133"/>
    <s v="0303"/>
    <s v="1"/>
    <s v="17"/>
    <s v="171"/>
    <s v="4"/>
    <s v="5"/>
    <s v="16"/>
    <s v="03"/>
    <x v="6"/>
    <s v="E"/>
    <s v="127"/>
    <s v="127976"/>
    <s v="91"/>
    <s v="1"/>
    <s v="3"/>
    <s v="34"/>
    <s v="347"/>
    <s v="347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3000 SERVICIOS GENERALES"/>
    <s v="3400 SERVICIOS FINANCIEROS, BANCARIOS Y COMERCIALES"/>
    <s v="347 FLETES Y MANIOBRAS"/>
    <s v="34701 FLETES Y MANIOBRAS"/>
    <n v="40000"/>
    <s v="1 NO ETIQUETADO"/>
    <s v="11 RECURSOS FISCALES"/>
    <s v="1101 RECURSOS MUNICIPALES"/>
    <s v="19 Ejercicio 2019"/>
    <s v="13 TODO EL TERRITORIO"/>
  </r>
  <r>
    <s v="130122727116171835P090090771911122929329301111110119133"/>
    <s v="1301"/>
    <s v="2"/>
    <s v="27"/>
    <s v="271"/>
    <s v="1"/>
    <s v="6"/>
    <s v="17"/>
    <s v="18"/>
    <x v="32"/>
    <s v="P"/>
    <s v="090"/>
    <s v="090771"/>
    <s v="91"/>
    <s v="1"/>
    <s v="2"/>
    <s v="29"/>
    <s v="293"/>
    <s v="293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5"/>
    <s v="090771 CREACION, RATIFICACION Y REESTRUCTURACION DE CONSEJOS DE COLONIA."/>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30000"/>
    <s v="1 NO ETIQUETADO"/>
    <s v="11 RECURSOS FISCALES"/>
    <s v="1101 RECURSOS MUNICIPALES"/>
    <s v="19 Ejercicio 2019"/>
    <s v="13 TODO EL TERRITORIO"/>
  </r>
  <r>
    <s v="060611515246172011M074074276911133434734701111110119133"/>
    <s v="0606"/>
    <s v="1"/>
    <s v="15"/>
    <s v="152"/>
    <s v="4"/>
    <s v="6"/>
    <s v="17"/>
    <s v="20"/>
    <x v="30"/>
    <s v="M"/>
    <s v="074"/>
    <s v="074276"/>
    <s v="91"/>
    <s v="1"/>
    <s v="3"/>
    <s v="34"/>
    <s v="347"/>
    <s v="347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1 INGRESOS"/>
    <x v="104"/>
    <s v="074276 RECAUDACION"/>
    <s v="3000 SERVICIOS GENERALES"/>
    <s v="3400 SERVICIOS FINANCIEROS, BANCARIOS Y COMERCIALES"/>
    <s v="347 FLETES Y MANIOBRAS"/>
    <s v="34701 FLETES Y MANIOBRAS"/>
    <n v="88740"/>
    <s v="1 NO ETIQUETADO"/>
    <s v="11 RECURSOS FISCALES"/>
    <s v="1101 RECURSOS MUNICIPALES"/>
    <s v="19 Ejercicio 2019"/>
    <s v="13 TODO EL TERRITORIO"/>
  </r>
  <r>
    <s v="090111313446172020O022022917121133434734701111110119133"/>
    <s v="0901"/>
    <s v="1"/>
    <s v="13"/>
    <s v="134"/>
    <s v="4"/>
    <s v="6"/>
    <s v="17"/>
    <s v="20"/>
    <x v="0"/>
    <s v="O"/>
    <s v="022"/>
    <s v="022917"/>
    <s v="12"/>
    <s v="1"/>
    <s v="3"/>
    <s v="34"/>
    <s v="347"/>
    <s v="34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917 GESTION DE INMUEBLES "/>
    <s v="3000 SERVICIOS GENERALES"/>
    <s v="3400 SERVICIOS FINANCIEROS, BANCARIOS Y COMERCIALES"/>
    <s v="347 FLETES Y MANIOBRAS"/>
    <s v="34701 FLETES Y MANIOBRAS"/>
    <n v="500000"/>
    <s v="1 NO ETIQUETADO"/>
    <s v="11 RECURSOS FISCALES"/>
    <s v="1101 RECURSOS MUNICIPALES"/>
    <s v="19 Ejercicio 2019"/>
    <s v="13 TODO EL TERRITORIO"/>
  </r>
  <r>
    <s v="100533131123091725F043043874911133434734701111110119133"/>
    <s v="1005"/>
    <s v="3"/>
    <s v="31"/>
    <s v="311"/>
    <s v="2"/>
    <s v="3"/>
    <s v="09"/>
    <s v="17"/>
    <x v="18"/>
    <s v="F"/>
    <s v="043"/>
    <s v="043874"/>
    <s v="91"/>
    <s v="1"/>
    <s v="3"/>
    <s v="34"/>
    <s v="347"/>
    <s v="347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89"/>
    <s v="043874 CONVOCATORIAS RETO KIDS"/>
    <s v="3000 SERVICIOS GENERALES"/>
    <s v="3400 SERVICIOS FINANCIEROS, BANCARIOS Y COMERCIALES"/>
    <s v="347 FLETES Y MANIOBRAS"/>
    <s v="34701 FLETES Y MANIOBRAS"/>
    <n v="2047980"/>
    <s v="1 NO ETIQUETADO"/>
    <s v="11 RECURSOS FISCALES"/>
    <s v="1101 RECURSOS MUNICIPALES"/>
    <s v="19 Ejercicio 2019"/>
    <s v="13 TODO EL TERRITORIO"/>
  </r>
  <r>
    <s v="131422727116171835P091091759911122929429401111110119133"/>
    <s v="1314"/>
    <s v="2"/>
    <s v="27"/>
    <s v="271"/>
    <s v="1"/>
    <s v="6"/>
    <s v="17"/>
    <s v="18"/>
    <x v="32"/>
    <s v="P"/>
    <s v="091"/>
    <s v="091759"/>
    <s v="91"/>
    <s v="1"/>
    <s v="2"/>
    <s v="29"/>
    <s v="294"/>
    <s v="294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8"/>
    <s v="091759 SEGUIMIENTO, ORIENTACION Y ASESORAMIENTO A CONSEJOS SOCIALES Y VECINOS DE ZAPOPAN"/>
    <s v="2000 MATERIALES Y SUMINISTROS"/>
    <s v="2900 HERRAMIENTAS, REFACCIONES Y ACCESORIOS MENORES"/>
    <s v="294 REFACCIONES Y ACCESORIOS MENORES DE EQUIPO DE COMPUTO Y TECNOLOGIAS DE LA INFORMACION"/>
    <s v="29401 REFACCIONES Y ACCESORIOS MENORES DE EQUIPO DE COMPUTO Y TECNOLOGIAS DE LA INFORMACION"/>
    <n v="50000"/>
    <s v="1 NO ETIQUETADO"/>
    <s v="11 RECURSOS FISCALES"/>
    <s v="1101 RECURSOS MUNICIPALES"/>
    <s v="19 Ejercicio 2019"/>
    <s v="13 TODO EL TERRITORIO"/>
  </r>
  <r>
    <s v="020411313246172002O016016015971133535135101111110119133"/>
    <s v="0204"/>
    <s v="1"/>
    <s v="13"/>
    <s v="132"/>
    <s v="4"/>
    <s v="6"/>
    <s v="17"/>
    <s v="20"/>
    <x v="5"/>
    <s v="O"/>
    <s v="016"/>
    <s v="016015"/>
    <s v="97"/>
    <s v="1"/>
    <s v="3"/>
    <s v="35"/>
    <s v="351"/>
    <s v="351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3000 SERVICIOS GENERALES"/>
    <s v="3500 SERVICIOS DE INSTALACION, REPARACION, MANTENIMIENTO Y CONSERVACION"/>
    <s v="351 CONSERVACION Y MANTENIMIENTO MENOR DE INMUEBLES"/>
    <s v="35101 CONSERVACION Y MANTENIMIENTO MENOR DE INMUEBLES"/>
    <n v="85000"/>
    <s v="1 NO ETIQUETADO"/>
    <s v="11 RECURSOS FISCALES"/>
    <s v="1101 RECURSOS MUNICIPALES"/>
    <s v="19 Ejercicio 2019"/>
    <s v="13 TODO EL TERRITORIO"/>
  </r>
  <r>
    <s v="060611515246172012M112112799911133535135101111110119133"/>
    <s v="0606"/>
    <s v="1"/>
    <s v="15"/>
    <s v="152"/>
    <s v="4"/>
    <s v="6"/>
    <s v="17"/>
    <s v="20"/>
    <x v="11"/>
    <s v="M"/>
    <s v="112"/>
    <s v="112799"/>
    <s v="91"/>
    <s v="1"/>
    <s v="3"/>
    <s v="35"/>
    <s v="351"/>
    <s v="351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103"/>
    <s v="112799 FUNDACION JUNTOS POR LOS DEMAS"/>
    <s v="3000 SERVICIOS GENERALES"/>
    <s v="3500 SERVICIOS DE INSTALACION, REPARACION, MANTENIMIENTO Y CONSERVACION"/>
    <s v="351 CONSERVACION Y MANTENIMIENTO MENOR DE INMUEBLES"/>
    <s v="35101 CONSERVACION Y MANTENIMIENTO MENOR DE INMUEBLES"/>
    <n v="655.4"/>
    <s v="1 NO ETIQUETADO"/>
    <s v="11 RECURSOS FISCALES"/>
    <s v="1101 RECURSOS MUNICIPALES"/>
    <s v="19 Ejercicio 2019"/>
    <s v="13 TODO EL TERRITORIO"/>
  </r>
  <r>
    <s v="080922222112130614E088088352911133535135101111110119133"/>
    <s v="0809"/>
    <s v="2"/>
    <s v="22"/>
    <s v="221"/>
    <s v="1"/>
    <s v="2"/>
    <s v="13"/>
    <s v="06"/>
    <x v="1"/>
    <s v="E"/>
    <s v="088"/>
    <s v="088352"/>
    <s v="91"/>
    <s v="1"/>
    <s v="3"/>
    <s v="35"/>
    <s v="351"/>
    <s v="351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52 CREDENCIALIZACION DE COMERCIANTES EN TIANGUIS"/>
    <s v="3000 SERVICIOS GENERALES"/>
    <s v="3500 SERVICIOS DE INSTALACION, REPARACION, MANTENIMIENTO Y CONSERVACION"/>
    <s v="351 CONSERVACION Y MANTENIMIENTO MENOR DE INMUEBLES"/>
    <s v="35101 CONSERVACION Y MANTENIMIENTO MENOR DE INMUEBLES"/>
    <n v="500000"/>
    <s v="1 NO ETIQUETADO"/>
    <s v="11 RECURSOS FISCALES"/>
    <s v="1101 RECURSOS MUNICIPALES"/>
    <s v="19 Ejercicio 2019"/>
    <s v="13 TODO EL TERRITORIO"/>
  </r>
  <r>
    <s v="080422222112130614E128128316911133535135101111110119133"/>
    <s v="0804"/>
    <s v="2"/>
    <s v="22"/>
    <s v="221"/>
    <s v="1"/>
    <s v="2"/>
    <s v="13"/>
    <s v="06"/>
    <x v="1"/>
    <s v="E"/>
    <s v="128"/>
    <s v="128316"/>
    <s v="91"/>
    <s v="1"/>
    <s v="3"/>
    <s v="35"/>
    <s v="351"/>
    <s v="351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47"/>
    <s v="128316 SERVICIO DE ASEO PUBLICO MUNICIPAL"/>
    <s v="3000 SERVICIOS GENERALES"/>
    <s v="3500 SERVICIOS DE INSTALACION, REPARACION, MANTENIMIENTO Y CONSERVACION"/>
    <s v="351 CONSERVACION Y MANTENIMIENTO MENOR DE INMUEBLES"/>
    <s v="35101 CONSERVACION Y MANTENIMIENTO MENOR DE INMUEBLES"/>
    <n v="200000"/>
    <s v="1 NO ETIQUETADO"/>
    <s v="11 RECURSOS FISCALES"/>
    <s v="1101 RECURSOS MUNICIPALES"/>
    <s v="19 Ejercicio 2019"/>
    <s v="13 TODO EL TERRITORIO"/>
  </r>
  <r>
    <s v="081222121412130615E061061316911133535135101111110119133"/>
    <s v="0812"/>
    <s v="2"/>
    <s v="21"/>
    <s v="214"/>
    <s v="1"/>
    <s v="2"/>
    <s v="13"/>
    <s v="06"/>
    <x v="13"/>
    <s v="E"/>
    <s v="061"/>
    <s v="061316"/>
    <s v="91"/>
    <s v="1"/>
    <s v="3"/>
    <s v="35"/>
    <s v="351"/>
    <s v="35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16 SERVICIO DE ASEO PUBLICO MUNICIPAL"/>
    <s v="3000 SERVICIOS GENERALES"/>
    <s v="3500 SERVICIOS DE INSTALACION, REPARACION, MANTENIMIENTO Y CONSERVACION"/>
    <s v="351 CONSERVACION Y MANTENIMIENTO MENOR DE INMUEBLES"/>
    <s v="35101 CONSERVACION Y MANTENIMIENTO MENOR DE INMUEBLES"/>
    <n v="150000"/>
    <s v="1 NO ETIQUETADO"/>
    <s v="11 RECURSOS FISCALES"/>
    <s v="1101 RECURSOS MUNICIPALES"/>
    <s v="19 Ejercicio 2019"/>
    <s v="13 TODO EL TERRITORIO"/>
  </r>
  <r>
    <s v="081222121412130615E061061317911133535135101111110119133"/>
    <s v="0812"/>
    <s v="2"/>
    <s v="21"/>
    <s v="214"/>
    <s v="1"/>
    <s v="2"/>
    <s v="13"/>
    <s v="06"/>
    <x v="13"/>
    <s v="E"/>
    <s v="061"/>
    <s v="061317"/>
    <s v="91"/>
    <s v="1"/>
    <s v="3"/>
    <s v="35"/>
    <s v="351"/>
    <s v="35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17 MANTENIMIENTO DE AREAS COMUNES"/>
    <s v="3000 SERVICIOS GENERALES"/>
    <s v="3500 SERVICIOS DE INSTALACION, REPARACION, MANTENIMIENTO Y CONSERVACION"/>
    <s v="351 CONSERVACION Y MANTENIMIENTO MENOR DE INMUEBLES"/>
    <s v="35101 CONSERVACION Y MANTENIMIENTO MENOR DE INMUEBLES"/>
    <n v="3500000"/>
    <s v="1 NO ETIQUETADO"/>
    <s v="11 RECURSOS FISCALES"/>
    <s v="1101 RECURSOS MUNICIPALES"/>
    <s v="19 Ejercicio 2019"/>
    <s v="13 TODO EL TERRITORIO"/>
  </r>
  <r>
    <s v="080822222112130417E079079368911133535135101111110119133"/>
    <s v="0808"/>
    <s v="2"/>
    <s v="22"/>
    <s v="221"/>
    <s v="1"/>
    <s v="2"/>
    <s v="13"/>
    <s v="04"/>
    <x v="14"/>
    <s v="E"/>
    <s v="079"/>
    <s v="079368"/>
    <s v="91"/>
    <s v="1"/>
    <s v="3"/>
    <s v="35"/>
    <s v="351"/>
    <s v="351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49"/>
    <s v="079368 SERVICIO DE DESAZOLVE DE FOSA SEPTICAS COLONIAS"/>
    <s v="3000 SERVICIOS GENERALES"/>
    <s v="3500 SERVICIOS DE INSTALACION, REPARACION, MANTENIMIENTO Y CONSERVACION"/>
    <s v="351 CONSERVACION Y MANTENIMIENTO MENOR DE INMUEBLES"/>
    <s v="35101 CONSERVACION Y MANTENIMIENTO MENOR DE INMUEBLES"/>
    <n v="250000"/>
    <s v="1 NO ETIQUETADO"/>
    <s v="11 RECURSOS FISCALES"/>
    <s v="1101 RECURSOS MUNICIPALES"/>
    <s v="19 Ejercicio 2019"/>
    <s v="13 TODO EL TERRITORIO"/>
  </r>
  <r>
    <s v="090111313446172020O022022985121133535135101111110119133"/>
    <s v="0901"/>
    <s v="1"/>
    <s v="13"/>
    <s v="134"/>
    <s v="4"/>
    <s v="6"/>
    <s v="17"/>
    <s v="20"/>
    <x v="0"/>
    <s v="O"/>
    <s v="022"/>
    <s v="022985"/>
    <s v="12"/>
    <s v="1"/>
    <s v="3"/>
    <s v="35"/>
    <s v="351"/>
    <s v="35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985 SERVICIOS GENERALES EN LOS EDIFICIOS PUBLICOS "/>
    <s v="3000 SERVICIOS GENERALES"/>
    <s v="3500 SERVICIOS DE INSTALACION, REPARACION, MANTENIMIENTO Y CONSERVACION"/>
    <s v="351 CONSERVACION Y MANTENIMIENTO MENOR DE INMUEBLES"/>
    <s v="35101 CONSERVACION Y MANTENIMIENTO MENOR DE INMUEBLES"/>
    <n v="17600000"/>
    <s v="1 NO ETIQUETADO"/>
    <s v="11 RECURSOS FISCALES"/>
    <s v="1101 RECURSOS MUNICIPALES"/>
    <s v="19 Ejercicio 2019"/>
    <s v="13 TODO EL TERRITORIO"/>
  </r>
  <r>
    <s v="100733131123091524F030030536911133535135101111110119133"/>
    <s v="1007"/>
    <s v="3"/>
    <s v="31"/>
    <s v="311"/>
    <s v="2"/>
    <s v="3"/>
    <s v="09"/>
    <s v="15"/>
    <x v="17"/>
    <s v="F"/>
    <s v="030"/>
    <s v="030536"/>
    <s v="91"/>
    <s v="1"/>
    <s v="3"/>
    <s v="35"/>
    <s v="351"/>
    <s v="351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21"/>
    <s v="030536 APOYO DE BECAS DE EDUCACION PARA ADULTOS"/>
    <s v="3000 SERVICIOS GENERALES"/>
    <s v="3500 SERVICIOS DE INSTALACION, REPARACION, MANTENIMIENTO Y CONSERVACION"/>
    <s v="351 CONSERVACION Y MANTENIMIENTO MENOR DE INMUEBLES"/>
    <s v="35101 CONSERVACION Y MANTENIMIENTO MENOR DE INMUEBLES"/>
    <n v="600000"/>
    <s v="1 NO ETIQUETADO"/>
    <s v="11 RECURSOS FISCALES"/>
    <s v="1101 RECURSOS MUNICIPALES"/>
    <s v="19 Ejercicio 2019"/>
    <s v="13 TODO EL TERRITORIO"/>
  </r>
  <r>
    <s v="030311717145160304E127127976911133535235201111110119133"/>
    <s v="0303"/>
    <s v="1"/>
    <s v="17"/>
    <s v="171"/>
    <s v="4"/>
    <s v="5"/>
    <s v="16"/>
    <s v="03"/>
    <x v="6"/>
    <s v="E"/>
    <s v="127"/>
    <s v="127976"/>
    <s v="91"/>
    <s v="1"/>
    <s v="3"/>
    <s v="35"/>
    <s v="352"/>
    <s v="35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400000"/>
    <s v="1 NO ETIQUETADO"/>
    <s v="11 RECURSOS FISCALES"/>
    <s v="1101 RECURSOS MUNICIPALES"/>
    <s v="19 Ejercicio 2019"/>
    <s v="13 TODO EL TERRITORIO"/>
  </r>
  <r>
    <s v="060611515246172012M114114284911133535235201111110119133"/>
    <s v="0606"/>
    <s v="1"/>
    <s v="15"/>
    <s v="152"/>
    <s v="4"/>
    <s v="6"/>
    <s v="17"/>
    <s v="20"/>
    <x v="11"/>
    <s v="M"/>
    <s v="114"/>
    <s v="114284"/>
    <s v="91"/>
    <s v="1"/>
    <s v="3"/>
    <s v="35"/>
    <s v="352"/>
    <s v="352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105"/>
    <s v="114284 CONTABILIDAD DEL INGRESO"/>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18204"/>
    <s v="1 NO ETIQUETADO"/>
    <s v="11 RECURSOS FISCALES"/>
    <s v="1101 RECURSOS MUNICIPALES"/>
    <s v="19 Ejercicio 2019"/>
    <s v="13 TODO EL TERRITORIO"/>
  </r>
  <r>
    <s v="081122222112130614E128128316911133535235201111110119133"/>
    <s v="0811"/>
    <s v="2"/>
    <s v="22"/>
    <s v="221"/>
    <s v="1"/>
    <s v="2"/>
    <s v="13"/>
    <s v="06"/>
    <x v="1"/>
    <s v="E"/>
    <s v="128"/>
    <s v="128316"/>
    <s v="91"/>
    <s v="1"/>
    <s v="3"/>
    <s v="35"/>
    <s v="352"/>
    <s v="352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47"/>
    <s v="128316 SERVICIO DE ASEO PUBLICO MUNICIPAL"/>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20000"/>
    <s v="1 NO ETIQUETADO"/>
    <s v="11 RECURSOS FISCALES"/>
    <s v="1101 RECURSOS MUNICIPALES"/>
    <s v="19 Ejercicio 2019"/>
    <s v="13 TODO EL TERRITORIO"/>
  </r>
  <r>
    <s v="080322222112130614E009009366911133535235201111110119133"/>
    <s v="0803"/>
    <s v="2"/>
    <s v="22"/>
    <s v="221"/>
    <s v="1"/>
    <s v="2"/>
    <s v="13"/>
    <s v="06"/>
    <x v="1"/>
    <s v="E"/>
    <s v="009"/>
    <s v="009366"/>
    <s v="91"/>
    <s v="1"/>
    <s v="3"/>
    <s v="35"/>
    <s v="352"/>
    <s v="35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366 ATENCION A SOLICITUD DE SUPERVISION DE OBRA DE AGUA DRENAJE"/>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000000"/>
    <s v="1 NO ETIQUETADO"/>
    <s v="11 RECURSOS FISCALES"/>
    <s v="1101 RECURSOS MUNICIPALES"/>
    <s v="19 Ejercicio 2019"/>
    <s v="13 TODO EL TERRITORIO"/>
  </r>
  <r>
    <s v="080222222112130614E125125798911133535235201111110119133"/>
    <s v="0802"/>
    <s v="2"/>
    <s v="22"/>
    <s v="221"/>
    <s v="1"/>
    <s v="2"/>
    <s v="13"/>
    <s v="06"/>
    <x v="1"/>
    <s v="E"/>
    <s v="125"/>
    <s v="125798"/>
    <s v="91"/>
    <s v="1"/>
    <s v="3"/>
    <s v="35"/>
    <s v="352"/>
    <s v="352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798 OBRA IMAGEN URBANA"/>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5000"/>
    <s v="1 NO ETIQUETADO"/>
    <s v="11 RECURSOS FISCALES"/>
    <s v="1101 RECURSOS MUNICIPALES"/>
    <s v="19 Ejercicio 2019"/>
    <s v="13 TODO EL TERRITORIO"/>
  </r>
  <r>
    <s v="081022222112130614E009009400911133535235201111110119133"/>
    <s v="0810"/>
    <s v="2"/>
    <s v="22"/>
    <s v="221"/>
    <s v="1"/>
    <s v="2"/>
    <s v="13"/>
    <s v="06"/>
    <x v="1"/>
    <s v="E"/>
    <s v="009"/>
    <s v="009400"/>
    <s v="91"/>
    <s v="1"/>
    <s v="3"/>
    <s v="35"/>
    <s v="352"/>
    <s v="352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400 VISTO BUENO DE LA RECEPCION DEL FRACCIONAMIENTO"/>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000"/>
    <s v="1 NO ETIQUETADO"/>
    <s v="11 RECURSOS FISCALES"/>
    <s v="1101 RECURSOS MUNICIPALES"/>
    <s v="19 Ejercicio 2019"/>
    <s v="13 TODO EL TERRITORIO"/>
  </r>
  <r>
    <s v="080822222112130417E079079368911133535235201111110119133"/>
    <s v="0808"/>
    <s v="2"/>
    <s v="22"/>
    <s v="221"/>
    <s v="1"/>
    <s v="2"/>
    <s v="13"/>
    <s v="04"/>
    <x v="14"/>
    <s v="E"/>
    <s v="079"/>
    <s v="079368"/>
    <s v="91"/>
    <s v="1"/>
    <s v="3"/>
    <s v="35"/>
    <s v="352"/>
    <s v="352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49"/>
    <s v="079368 SERVICIO DE DESAZOLVE DE FOSA SEPTICAS COLONIAS"/>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5000"/>
    <s v="1 NO ETIQUETADO"/>
    <s v="11 RECURSOS FISCALES"/>
    <s v="1101 RECURSOS MUNICIPALES"/>
    <s v="19 Ejercicio 2019"/>
    <s v="13 TODO EL TERRITORIO"/>
  </r>
  <r>
    <s v="090111313446172020O022022994121133535235201111110119133"/>
    <s v="0901"/>
    <s v="1"/>
    <s v="13"/>
    <s v="134"/>
    <s v="4"/>
    <s v="6"/>
    <s v="17"/>
    <s v="20"/>
    <x v="0"/>
    <s v="O"/>
    <s v="022"/>
    <s v="022994"/>
    <s v="12"/>
    <s v="1"/>
    <s v="3"/>
    <s v="35"/>
    <s v="352"/>
    <s v="35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994 TRAMITE DE VEHICULOS"/>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00000"/>
    <s v="1 NO ETIQUETADO"/>
    <s v="11 RECURSOS FISCALES"/>
    <s v="1101 RECURSOS MUNICIPALES"/>
    <s v="19 Ejercicio 2019"/>
    <s v="13 TODO EL TERRITORIO"/>
  </r>
  <r>
    <s v="121222222122081331E078078697911133535235201111110119133"/>
    <s v="1212"/>
    <s v="2"/>
    <s v="22"/>
    <s v="221"/>
    <s v="2"/>
    <s v="2"/>
    <s v="08"/>
    <s v="13"/>
    <x v="22"/>
    <s v="E"/>
    <s v="078"/>
    <s v="078697"/>
    <s v="91"/>
    <s v="1"/>
    <s v="3"/>
    <s v="35"/>
    <s v="352"/>
    <s v="352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697 PRORROGA DE LICENCIA O PERMISO VENCIDO"/>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00200"/>
    <s v="1 NO ETIQUETADO"/>
    <s v="11 RECURSOS FISCALES"/>
    <s v="1101 RECURSOS MUNICIPALES"/>
    <s v="19 Ejercicio 2019"/>
    <s v="13 TODO EL TERRITORIO"/>
  </r>
  <r>
    <s v="130322424215140134E018018974911133535235201111110119133"/>
    <s v="1303"/>
    <s v="2"/>
    <s v="24"/>
    <s v="242"/>
    <s v="1"/>
    <s v="5"/>
    <s v="14"/>
    <s v="01"/>
    <x v="25"/>
    <s v="E"/>
    <s v="018"/>
    <s v="018974"/>
    <s v="91"/>
    <s v="1"/>
    <s v="3"/>
    <s v="35"/>
    <s v="352"/>
    <s v="35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974 SERVICIO DE BIBLIOTECAS Y SALAS DE LECTURA "/>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49500.000000000007"/>
    <s v="1 NO ETIQUETADO"/>
    <s v="11 RECURSOS FISCALES"/>
    <s v="1101 RECURSOS MUNICIPALES"/>
    <s v="19 Ejercicio 2019"/>
    <s v="13 TODO EL TERRITORIO"/>
  </r>
  <r>
    <s v="131322424215140134E120120940911133535235201111110119133"/>
    <s v="1313"/>
    <s v="2"/>
    <s v="24"/>
    <s v="242"/>
    <s v="1"/>
    <s v="5"/>
    <s v="14"/>
    <s v="01"/>
    <x v="25"/>
    <s v="E"/>
    <s v="120"/>
    <s v="120940"/>
    <s v="91"/>
    <s v="1"/>
    <s v="3"/>
    <s v="35"/>
    <s v="352"/>
    <s v="35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3"/>
    <s v="120940 OPERATIVO ROMERIA 2017"/>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80000"/>
    <s v="1 NO ETIQUETADO"/>
    <s v="11 RECURSOS FISCALES"/>
    <s v="1101 RECURSOS MUNICIPALES"/>
    <s v="19 Ejercicio 2019"/>
    <s v="13 TODO EL TERRITORIO"/>
  </r>
  <r>
    <s v="131322424215140134E087087826911133535235201111110119133"/>
    <s v="1313"/>
    <s v="2"/>
    <s v="24"/>
    <s v="242"/>
    <s v="1"/>
    <s v="5"/>
    <s v="14"/>
    <s v="01"/>
    <x v="25"/>
    <s v="E"/>
    <s v="087"/>
    <s v="087826"/>
    <s v="91"/>
    <s v="1"/>
    <s v="3"/>
    <s v="35"/>
    <s v="352"/>
    <s v="35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26 ACCESO Y DIFUSION DE LA CULTURA Y LAS ARTES "/>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20100"/>
    <s v="1 NO ETIQUETADO"/>
    <s v="11 RECURSOS FISCALES"/>
    <s v="1101 RECURSOS MUNICIPALES"/>
    <s v="19 Ejercicio 2019"/>
    <s v="13 TODO EL TERRITORIO"/>
  </r>
  <r>
    <s v="060611515246172012M114114287911133535335301111110119133"/>
    <s v="0606"/>
    <s v="1"/>
    <s v="15"/>
    <s v="152"/>
    <s v="4"/>
    <s v="6"/>
    <s v="17"/>
    <s v="20"/>
    <x v="11"/>
    <s v="M"/>
    <s v="114"/>
    <s v="114287"/>
    <s v="91"/>
    <s v="1"/>
    <s v="3"/>
    <s v="35"/>
    <s v="353"/>
    <s v="353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105"/>
    <s v="114287 PAGO DE BIENES Y SERVICIOS"/>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0846"/>
    <s v="1 NO ETIQUETADO"/>
    <s v="11 RECURSOS FISCALES"/>
    <s v="1101 RECURSOS MUNICIPALES"/>
    <s v="19 Ejercicio 2019"/>
    <s v="13 TODO EL TERRITORIO"/>
  </r>
  <r>
    <s v="081122222112130614E128128326911133535335301111110119133"/>
    <s v="0811"/>
    <s v="2"/>
    <s v="22"/>
    <s v="221"/>
    <s v="1"/>
    <s v="2"/>
    <s v="13"/>
    <s v="06"/>
    <x v="1"/>
    <s v="E"/>
    <s v="128"/>
    <s v="128326"/>
    <s v="91"/>
    <s v="1"/>
    <s v="3"/>
    <s v="35"/>
    <s v="353"/>
    <s v="353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47"/>
    <s v="128326 SERVICIOS DE SANEAMIENTO URBANO (RETIRO DE ANIMALES MUERTOS,RETIRO DE ESCOMBRO, RETIRO DE ARRASTRE,CANALES, PREDIOS MUNICIPALES, RECOLECCION DE LL"/>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9302.400000000001"/>
    <s v="1 NO ETIQUETADO"/>
    <s v="11 RECURSOS FISCALES"/>
    <s v="1101 RECURSOS MUNICIPALES"/>
    <s v="19 Ejercicio 2019"/>
    <s v="13 TODO EL TERRITORIO"/>
  </r>
  <r>
    <s v="081222121412130615E061061319911133535335301111110119133"/>
    <s v="0812"/>
    <s v="2"/>
    <s v="21"/>
    <s v="214"/>
    <s v="1"/>
    <s v="2"/>
    <s v="13"/>
    <s v="06"/>
    <x v="13"/>
    <s v="E"/>
    <s v="061"/>
    <s v="061319"/>
    <s v="91"/>
    <s v="1"/>
    <s v="3"/>
    <s v="35"/>
    <s v="353"/>
    <s v="353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19 MANTENIMIENTO DE CEMENTERIOS"/>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400000"/>
    <s v="1 NO ETIQUETADO"/>
    <s v="11 RECURSOS FISCALES"/>
    <s v="1101 RECURSOS MUNICIPALES"/>
    <s v="19 Ejercicio 2019"/>
    <s v="13 TODO EL TERRITORIO"/>
  </r>
  <r>
    <s v="090211313446172019O133133427121133535335301111110119133"/>
    <s v="0902"/>
    <s v="1"/>
    <s v="13"/>
    <s v="134"/>
    <s v="4"/>
    <s v="6"/>
    <s v="17"/>
    <s v="20"/>
    <x v="27"/>
    <s v="O"/>
    <s v="133"/>
    <s v="133427"/>
    <s v="12"/>
    <s v="1"/>
    <s v="3"/>
    <s v="35"/>
    <s v="353"/>
    <s v="35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27 ADMINISTRACION DE LA RED DE VOZ Y RENOVACION DE EQUIPO"/>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820732"/>
    <s v="1 NO ETIQUETADO"/>
    <s v="11 RECURSOS FISCALES"/>
    <s v="1101 RECURSOS MUNICIPALES"/>
    <s v="19 Ejercicio 2019"/>
    <s v="13 TODO EL TERRITORIO"/>
  </r>
  <r>
    <s v="090211313446172019O133133428121133535335301111110119133"/>
    <s v="0902"/>
    <s v="1"/>
    <s v="13"/>
    <s v="134"/>
    <s v="4"/>
    <s v="6"/>
    <s v="17"/>
    <s v="20"/>
    <x v="27"/>
    <s v="O"/>
    <s v="133"/>
    <s v="133428"/>
    <s v="12"/>
    <s v="1"/>
    <s v="3"/>
    <s v="35"/>
    <s v="353"/>
    <s v="35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28 ACTUALIZACION DE MANUALES DE ORGANIZACION"/>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680000"/>
    <s v="1 NO ETIQUETADO"/>
    <s v="11 RECURSOS FISCALES"/>
    <s v="1101 RECURSOS MUNICIPALES"/>
    <s v="19 Ejercicio 2019"/>
    <s v="13 TODO EL TERRITORIO"/>
  </r>
  <r>
    <s v="090211313446172019O133133429121133535335301111110119133"/>
    <s v="0902"/>
    <s v="1"/>
    <s v="13"/>
    <s v="134"/>
    <s v="4"/>
    <s v="6"/>
    <s v="17"/>
    <s v="20"/>
    <x v="27"/>
    <s v="O"/>
    <s v="133"/>
    <s v="133429"/>
    <s v="12"/>
    <s v="1"/>
    <s v="3"/>
    <s v="35"/>
    <s v="353"/>
    <s v="35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29 ACTUALIZACION DE MANUALES DE PROCEDIMIENTOS"/>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30000"/>
    <s v="1 NO ETIQUETADO"/>
    <s v="11 RECURSOS FISCALES"/>
    <s v="1101 RECURSOS MUNICIPALES"/>
    <s v="19 Ejercicio 2019"/>
    <s v="13 TODO EL TERRITORIO"/>
  </r>
  <r>
    <s v="090211313446172019O133133433121133535335301111110119133"/>
    <s v="0902"/>
    <s v="1"/>
    <s v="13"/>
    <s v="134"/>
    <s v="4"/>
    <s v="6"/>
    <s v="17"/>
    <s v="20"/>
    <x v="27"/>
    <s v="O"/>
    <s v="133"/>
    <s v="133433"/>
    <s v="12"/>
    <s v="1"/>
    <s v="3"/>
    <s v="35"/>
    <s v="353"/>
    <s v="35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3 ATENCION A SOLICITUDES DE REPARACION, MANTENIMIENTO E INSTALACION DE EQUIPO DE COMPUTO EN GENERAL Y TELEFONICO."/>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000000"/>
    <s v="1 NO ETIQUETADO"/>
    <s v="11 RECURSOS FISCALES"/>
    <s v="1101 RECURSOS MUNICIPALES"/>
    <s v="19 Ejercicio 2019"/>
    <s v="13 TODO EL TERRITORIO"/>
  </r>
  <r>
    <s v="090211313446172019O133133436121133535335301111110119133"/>
    <s v="0902"/>
    <s v="1"/>
    <s v="13"/>
    <s v="134"/>
    <s v="4"/>
    <s v="6"/>
    <s v="17"/>
    <s v="20"/>
    <x v="27"/>
    <s v="O"/>
    <s v="133"/>
    <s v="133436"/>
    <s v="12"/>
    <s v="1"/>
    <s v="3"/>
    <s v="35"/>
    <s v="353"/>
    <s v="35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6 ADMINISTRACION DE RED DE DATOS Y RENOVACION DE EQUIPO"/>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769000"/>
    <s v="1 NO ETIQUETADO"/>
    <s v="11 RECURSOS FISCALES"/>
    <s v="1101 RECURSOS MUNICIPALES"/>
    <s v="19 Ejercicio 2019"/>
    <s v="13 TODO EL TERRITORIO"/>
  </r>
  <r>
    <s v="090211313446172019O133133438121133535335301225250219133"/>
    <s v="0902"/>
    <s v="1"/>
    <s v="13"/>
    <s v="134"/>
    <s v="4"/>
    <s v="6"/>
    <s v="17"/>
    <s v="20"/>
    <x v="27"/>
    <s v="O"/>
    <s v="133"/>
    <s v="133438"/>
    <s v="12"/>
    <s v="1"/>
    <s v="3"/>
    <s v="35"/>
    <s v="353"/>
    <s v="35301"/>
    <s v="2"/>
    <s v="25"/>
    <s v="2502"/>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8 ATENCION A SOLICITUDES DE COMPRA, PRESTAMO, RENTA Y ACTUALIZACION DE EQUIPO DE COMPUTO GENERAL Y TELEFONICO"/>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23080405.829999998"/>
    <s v="2 ETIQUETADO"/>
    <s v="25 RECURSOS FEDERALES"/>
    <s v="2502 FONDO DE FORTALECIMIENTO MUNICIPAL"/>
    <s v="19 Ejercicio 2019"/>
    <s v="13 TODO EL TERRITORIO"/>
  </r>
  <r>
    <s v="090211313446172019O133133508121133535335301225250219133"/>
    <s v="0902"/>
    <s v="1"/>
    <s v="13"/>
    <s v="134"/>
    <s v="4"/>
    <s v="6"/>
    <s v="17"/>
    <s v="20"/>
    <x v="27"/>
    <s v="O"/>
    <s v="133"/>
    <s v="133508"/>
    <s v="12"/>
    <s v="1"/>
    <s v="3"/>
    <s v="35"/>
    <s v="353"/>
    <s v="35301"/>
    <s v="2"/>
    <s v="25"/>
    <s v="2502"/>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508 MEJORA REGULATORIA"/>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54967241.200000003"/>
    <s v="2 ETIQUETADO"/>
    <s v="25 RECURSOS FEDERALES"/>
    <s v="2502 FONDO DE FORTALECIMIENTO MUNICIPAL"/>
    <s v="19 Ejercicio 2019"/>
    <s v="13 TODO EL TERRITORIO"/>
  </r>
  <r>
    <s v="090211313446172019O133133508121133535335301111110119133"/>
    <s v="0902"/>
    <s v="1"/>
    <s v="13"/>
    <s v="134"/>
    <s v="4"/>
    <s v="6"/>
    <s v="17"/>
    <s v="20"/>
    <x v="27"/>
    <s v="O"/>
    <s v="133"/>
    <s v="133508"/>
    <s v="12"/>
    <s v="1"/>
    <s v="3"/>
    <s v="35"/>
    <s v="353"/>
    <s v="35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508 MEJORA REGULATORIA"/>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95989"/>
    <s v="1 NO ETIQUETADO"/>
    <s v="11 RECURSOS FISCALES"/>
    <s v="1101 RECURSOS MUNICIPALES"/>
    <s v="19 Ejercicio 2019"/>
    <s v="13 TODO EL TERRITORIO"/>
  </r>
  <r>
    <s v="110322222122071329E129129888911133535335301111110119133"/>
    <s v="1103"/>
    <s v="2"/>
    <s v="22"/>
    <s v="221"/>
    <s v="2"/>
    <s v="2"/>
    <s v="07"/>
    <s v="13"/>
    <x v="20"/>
    <s v="E"/>
    <s v="129"/>
    <s v="129888"/>
    <s v="91"/>
    <s v="1"/>
    <s v="3"/>
    <s v="35"/>
    <s v="353"/>
    <s v="353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67"/>
    <s v="129888 DICTAMEN SOBRE PROYECTOS DE INGRESOS Y SALIDAS Y/O INTEGRACION A LA VIALIDAD"/>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75000"/>
    <s v="1 NO ETIQUETADO"/>
    <s v="11 RECURSOS FISCALES"/>
    <s v="1101 RECURSOS MUNICIPALES"/>
    <s v="19 Ejercicio 2019"/>
    <s v="13 TODO EL TERRITORIO"/>
  </r>
  <r>
    <s v="110422121231010730E113113684911133535435401111110119133"/>
    <s v="1104"/>
    <s v="2"/>
    <s v="21"/>
    <s v="212"/>
    <s v="3"/>
    <s v="1"/>
    <s v="01"/>
    <s v="07"/>
    <x v="21"/>
    <s v="E"/>
    <s v="113"/>
    <s v="113684"/>
    <s v="91"/>
    <s v="1"/>
    <s v="3"/>
    <s v="35"/>
    <s v="354"/>
    <s v="354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28"/>
    <s v="113684 PREVENCION, CONTROL Y COMBATE DE INCENDIOS FORESTALES"/>
    <s v="3000 SERVICIOS GENERALES"/>
    <s v="3500 SERVICIOS DE INSTALACION, REPARACION, MANTENIMIENTO Y CONSERVACION"/>
    <s v="354 INSTALACIÓN, REPARACIÓN Y MANTENIMIENTO DE EQUIPO E INSTRUMENTAL MÉDICO Y DE LABORATORIO"/>
    <s v="35401 INSTALACIÓN, REPARACIÓN Y MANTENIMIENTO DE EQUIPO E INSTRUMENTAL MÉDICO Y DE LABORATORIO"/>
    <n v="10000"/>
    <s v="1 NO ETIQUETADO"/>
    <s v="11 RECURSOS FISCALES"/>
    <s v="1101 RECURSOS MUNICIPALES"/>
    <s v="19 Ejercicio 2019"/>
    <s v="13 TODO EL TERRITORIO"/>
  </r>
  <r>
    <s v="030311717145160304E127127976911133535535501225250219133"/>
    <s v="0303"/>
    <s v="1"/>
    <s v="17"/>
    <s v="171"/>
    <s v="4"/>
    <s v="5"/>
    <s v="16"/>
    <s v="03"/>
    <x v="6"/>
    <s v="E"/>
    <s v="127"/>
    <s v="127976"/>
    <s v="91"/>
    <s v="1"/>
    <s v="3"/>
    <s v="35"/>
    <s v="355"/>
    <s v="35501"/>
    <s v="2"/>
    <s v="25"/>
    <s v="2502"/>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3000 SERVICIOS GENERALES"/>
    <s v="3500 SERVICIOS DE INSTALACION, REPARACION, MANTENIMIENTO Y CONSERVACION"/>
    <s v="355 REPARACION Y MANTENIMIENTO DE EQUIPO DE TRANSPORTE"/>
    <s v="35501 REPARACION Y MANTENIMIENTO DE EQUIPO DE TRANSPORTE"/>
    <n v="6700000"/>
    <s v="2 ETIQUETADO"/>
    <s v="25 RECURSOS FEDERALES"/>
    <s v="2502 FONDO DE FORTALECIMIENTO MUNICIPAL"/>
    <s v="19 Ejercicio 2019"/>
    <s v="13 TODO EL TERRITORIO"/>
  </r>
  <r>
    <s v="050511818146172007B033033221911133535535501111110119133"/>
    <s v="0505"/>
    <s v="1"/>
    <s v="18"/>
    <s v="181"/>
    <s v="4"/>
    <s v="6"/>
    <s v="17"/>
    <s v="20"/>
    <x v="8"/>
    <s v="B"/>
    <s v="033"/>
    <s v="033221"/>
    <s v="91"/>
    <s v="1"/>
    <s v="3"/>
    <s v="35"/>
    <s v="355"/>
    <s v="355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s v="07 EFICIENCIA GUBERNAMENTAL PARA LA POBLACIÓN"/>
    <x v="10"/>
    <s v="033221 ATENCION CIUDADANA"/>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s v="13 TODO EL TERRITORIO"/>
  </r>
  <r>
    <s v="050511313446172008M007007250911133535535501111110119133"/>
    <s v="0505"/>
    <s v="1"/>
    <s v="13"/>
    <s v="134"/>
    <s v="4"/>
    <s v="6"/>
    <s v="17"/>
    <s v="20"/>
    <x v="9"/>
    <s v="M"/>
    <s v="007"/>
    <s v="007250"/>
    <s v="91"/>
    <s v="1"/>
    <s v="3"/>
    <s v="35"/>
    <s v="355"/>
    <s v="35501"/>
    <s v="1"/>
    <s v="11"/>
    <s v="1101"/>
    <s v="19"/>
    <s v="13"/>
    <s v="3"/>
    <s v="05 SECRETARIA DEL AYUNTAMIENTO"/>
    <s v="0505 SECRETARIA DEL AYUNTAMIENTO"/>
    <s v="134 FUNCION PUBLICA"/>
    <s v="1 GOBIERNO"/>
    <s v="13 COORDINACION DE LA POLITICA DE GOBIERNO"/>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08 GESTIÓN INTERNA EFICIENTE"/>
    <x v="11"/>
    <s v="007250 OPINION TECNICA SOBRE MODIFICACION, REFORMA O ACTUALIZACION DE REGLAMENTOS MUNICIPALES"/>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s v="13 TODO EL TERRITORIO"/>
  </r>
  <r>
    <s v="080122222112130614E088088318911133535535501111110119133"/>
    <s v="0801"/>
    <s v="2"/>
    <s v="22"/>
    <s v="221"/>
    <s v="1"/>
    <s v="2"/>
    <s v="13"/>
    <s v="06"/>
    <x v="1"/>
    <s v="E"/>
    <s v="088"/>
    <s v="088318"/>
    <s v="91"/>
    <s v="1"/>
    <s v="3"/>
    <s v="35"/>
    <s v="355"/>
    <s v="355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18 SERVICIO DE CAMBIO DE PROPIETARIO"/>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s v="13 TODO EL TERRITORIO"/>
  </r>
  <r>
    <s v="080922222112130614E088088353911133535535501111110119133"/>
    <s v="0809"/>
    <s v="2"/>
    <s v="22"/>
    <s v="221"/>
    <s v="1"/>
    <s v="2"/>
    <s v="13"/>
    <s v="06"/>
    <x v="1"/>
    <s v="E"/>
    <s v="088"/>
    <s v="088353"/>
    <s v="91"/>
    <s v="1"/>
    <s v="3"/>
    <s v="35"/>
    <s v="355"/>
    <s v="355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53 CESION DE DERECHOS SOBRE COMERCIO EN TIANGUIS"/>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s v="13 TODO EL TERRITORIO"/>
  </r>
  <r>
    <s v="080322222112130614E009009367911133535535501111110119133"/>
    <s v="0803"/>
    <s v="2"/>
    <s v="22"/>
    <s v="221"/>
    <s v="1"/>
    <s v="2"/>
    <s v="13"/>
    <s v="06"/>
    <x v="1"/>
    <s v="E"/>
    <s v="009"/>
    <s v="009367"/>
    <s v="91"/>
    <s v="1"/>
    <s v="3"/>
    <s v="35"/>
    <s v="355"/>
    <s v="355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367 SUPERVISION PARA LA RECEPCION DE INFRAESTRUCTURA HIDROSANITARIA DE NUEVOS FRACCIONAMIENTOS"/>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s v="13 TODO EL TERRITORIO"/>
  </r>
  <r>
    <s v="080422222112130614E125125357911133535535501111110119133"/>
    <s v="0804"/>
    <s v="2"/>
    <s v="22"/>
    <s v="221"/>
    <s v="1"/>
    <s v="2"/>
    <s v="13"/>
    <s v="06"/>
    <x v="1"/>
    <s v="E"/>
    <s v="125"/>
    <s v="125357"/>
    <s v="91"/>
    <s v="1"/>
    <s v="3"/>
    <s v="35"/>
    <s v="355"/>
    <s v="355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57 FESTEJO DEL DIA DEL NIÑO"/>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s v="13 TODO EL TERRITORIO"/>
  </r>
  <r>
    <s v="081022222112130614E009009407911133535535501111110119133"/>
    <s v="0810"/>
    <s v="2"/>
    <s v="22"/>
    <s v="221"/>
    <s v="1"/>
    <s v="2"/>
    <s v="13"/>
    <s v="06"/>
    <x v="1"/>
    <s v="E"/>
    <s v="009"/>
    <s v="009407"/>
    <s v="91"/>
    <s v="1"/>
    <s v="3"/>
    <s v="35"/>
    <s v="355"/>
    <s v="355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407 MANTENIMIENTO PREVENTIVO Y CORRECTIVO ELECTROMECANICO EN FUENTES DE ABASTECIMIENTO (POZOS) Y PLANTAS DE TRATAMIENTO."/>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s v="13 TODO EL TERRITORIO"/>
  </r>
  <r>
    <s v="080822222112130417E079079368911133535535501111110119133"/>
    <s v="0808"/>
    <s v="2"/>
    <s v="22"/>
    <s v="221"/>
    <s v="1"/>
    <s v="2"/>
    <s v="13"/>
    <s v="04"/>
    <x v="14"/>
    <s v="E"/>
    <s v="079"/>
    <s v="079368"/>
    <s v="91"/>
    <s v="1"/>
    <s v="3"/>
    <s v="35"/>
    <s v="355"/>
    <s v="355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49"/>
    <s v="079368 SERVICIO DE DESAZOLVE DE FOSA SEPTICAS COLONIAS"/>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s v="13 TODO EL TERRITORIO"/>
  </r>
  <r>
    <s v="081422222612130618E061061381911133535535501111110119133"/>
    <s v="0814"/>
    <s v="2"/>
    <s v="22"/>
    <s v="226"/>
    <s v="1"/>
    <s v="2"/>
    <s v="13"/>
    <s v="06"/>
    <x v="26"/>
    <s v="E"/>
    <s v="061"/>
    <s v="061381"/>
    <s v="91"/>
    <s v="1"/>
    <s v="3"/>
    <s v="35"/>
    <s v="355"/>
    <s v="355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8 SERVICIOS PÚBLICOS DE EXCELENCIA."/>
    <x v="17"/>
    <s v="061381 OPERATIVO DE CEMENTERIOS"/>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s v="13 TODO EL TERRITORIO"/>
  </r>
  <r>
    <s v="090111313446172020O020020502121133535535501111110119133"/>
    <s v="0901"/>
    <s v="1"/>
    <s v="13"/>
    <s v="134"/>
    <s v="4"/>
    <s v="6"/>
    <s v="17"/>
    <s v="20"/>
    <x v="0"/>
    <s v="O"/>
    <s v="020"/>
    <s v="020502"/>
    <s v="12"/>
    <s v="1"/>
    <s v="3"/>
    <s v="35"/>
    <s v="355"/>
    <s v="35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1"/>
    <s v="020502 ADQUISICION DE BIENES Y SERVICIOS"/>
    <s v="3000 SERVICIOS GENERALES"/>
    <s v="3500 SERVICIOS DE INSTALACION, REPARACION, MANTENIMIENTO Y CONSERVACION"/>
    <s v="355 REPARACION Y MANTENIMIENTO DE EQUIPO DE TRANSPORTE"/>
    <s v="35501 REPARACION Y MANTENIMIENTO DE EQUIPO DE TRANSPORTE"/>
    <n v="5858948"/>
    <s v="1 NO ETIQUETADO"/>
    <s v="11 RECURSOS FISCALES"/>
    <s v="1101 RECURSOS MUNICIPALES"/>
    <s v="19 Ejercicio 2019"/>
    <s v="13 TODO EL TERRITORIO"/>
  </r>
  <r>
    <s v="090111313446172020O020020502121133535535501225250219133"/>
    <s v="0901"/>
    <s v="1"/>
    <s v="13"/>
    <s v="134"/>
    <s v="4"/>
    <s v="6"/>
    <s v="17"/>
    <s v="20"/>
    <x v="0"/>
    <s v="O"/>
    <s v="020"/>
    <s v="020502"/>
    <s v="12"/>
    <s v="1"/>
    <s v="3"/>
    <s v="35"/>
    <s v="355"/>
    <s v="35501"/>
    <s v="2"/>
    <s v="25"/>
    <s v="2502"/>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1"/>
    <s v="020502 ADQUISICION DE BIENES Y SERVICIOS"/>
    <s v="3000 SERVICIOS GENERALES"/>
    <s v="3500 SERVICIOS DE INSTALACION, REPARACION, MANTENIMIENTO Y CONSERVACION"/>
    <s v="355 REPARACION Y MANTENIMIENTO DE EQUIPO DE TRANSPORTE"/>
    <s v="35501 REPARACION Y MANTENIMIENTO DE EQUIPO DE TRANSPORTE"/>
    <n v="15000000"/>
    <s v="2 ETIQUETADO"/>
    <s v="25 RECURSOS FEDERALES"/>
    <s v="2502 FONDO DE FORTALECIMIENTO MUNICIPAL"/>
    <s v="19 Ejercicio 2019"/>
    <s v="13 TODO EL TERRITORIO"/>
  </r>
  <r>
    <s v="080122222112130614E059059315911133535735701111110119133"/>
    <s v="0801"/>
    <s v="2"/>
    <s v="22"/>
    <s v="221"/>
    <s v="1"/>
    <s v="2"/>
    <s v="13"/>
    <s v="06"/>
    <x v="1"/>
    <s v="E"/>
    <s v="059"/>
    <s v="059315"/>
    <s v="91"/>
    <s v="1"/>
    <s v="3"/>
    <s v="35"/>
    <s v="357"/>
    <s v="357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315 PAGO DEL SERVICIO DE ALUMBRADO PUBLICO"/>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2000000"/>
    <s v="1 NO ETIQUETADO"/>
    <s v="11 RECURSOS FISCALES"/>
    <s v="1101 RECURSOS MUNICIPALES"/>
    <s v="19 Ejercicio 2019"/>
    <s v="13 TODO EL TERRITORIO"/>
  </r>
  <r>
    <s v="081122222112130614E125125357911133535735701111110119133"/>
    <s v="0811"/>
    <s v="2"/>
    <s v="22"/>
    <s v="221"/>
    <s v="1"/>
    <s v="2"/>
    <s v="13"/>
    <s v="06"/>
    <x v="1"/>
    <s v="E"/>
    <s v="125"/>
    <s v="125357"/>
    <s v="91"/>
    <s v="1"/>
    <s v="3"/>
    <s v="35"/>
    <s v="357"/>
    <s v="357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57 FESTEJO DEL DIA DEL NIÑO"/>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200000"/>
    <s v="1 NO ETIQUETADO"/>
    <s v="11 RECURSOS FISCALES"/>
    <s v="1101 RECURSOS MUNICIPALES"/>
    <s v="19 Ejercicio 2019"/>
    <s v="13 TODO EL TERRITORIO"/>
  </r>
  <r>
    <s v="080922222112130614E088088354911133535735701111110119133"/>
    <s v="0809"/>
    <s v="2"/>
    <s v="22"/>
    <s v="221"/>
    <s v="1"/>
    <s v="2"/>
    <s v="13"/>
    <s v="06"/>
    <x v="1"/>
    <s v="E"/>
    <s v="088"/>
    <s v="088354"/>
    <s v="91"/>
    <s v="1"/>
    <s v="3"/>
    <s v="35"/>
    <s v="357"/>
    <s v="357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54 SUPLENCIA DE COMERCIANTES EN TIANGUIS"/>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85000"/>
    <s v="1 NO ETIQUETADO"/>
    <s v="11 RECURSOS FISCALES"/>
    <s v="1101 RECURSOS MUNICIPALES"/>
    <s v="19 Ejercicio 2019"/>
    <s v="13 TODO EL TERRITORIO"/>
  </r>
  <r>
    <s v="080322222112130614E009009368911133535735701111110119133"/>
    <s v="0803"/>
    <s v="2"/>
    <s v="22"/>
    <s v="221"/>
    <s v="1"/>
    <s v="2"/>
    <s v="13"/>
    <s v="06"/>
    <x v="1"/>
    <s v="E"/>
    <s v="009"/>
    <s v="009368"/>
    <s v="91"/>
    <s v="1"/>
    <s v="3"/>
    <s v="35"/>
    <s v="357"/>
    <s v="357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368 SERVICIO DE DESAZOLVE DE FOSA SEPTICAS COLONIAS"/>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2000000"/>
    <s v="1 NO ETIQUETADO"/>
    <s v="11 RECURSOS FISCALES"/>
    <s v="1101 RECURSOS MUNICIPALES"/>
    <s v="19 Ejercicio 2019"/>
    <s v="13 TODO EL TERRITORIO"/>
  </r>
  <r>
    <s v="080222222112130614E125125317911133535735701111110119133"/>
    <s v="0802"/>
    <s v="2"/>
    <s v="22"/>
    <s v="221"/>
    <s v="1"/>
    <s v="2"/>
    <s v="13"/>
    <s v="06"/>
    <x v="1"/>
    <s v="E"/>
    <s v="125"/>
    <s v="125317"/>
    <s v="91"/>
    <s v="1"/>
    <s v="3"/>
    <s v="35"/>
    <s v="357"/>
    <s v="357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17 MANTENIMIENTO DE AREAS COMUNES"/>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15000"/>
    <s v="1 NO ETIQUETADO"/>
    <s v="11 RECURSOS FISCALES"/>
    <s v="1101 RECURSOS MUNICIPALES"/>
    <s v="19 Ejercicio 2019"/>
    <s v="13 TODO EL TERRITORIO"/>
  </r>
  <r>
    <s v="080422222112130614E125125363911133535735701111110119133"/>
    <s v="0804"/>
    <s v="2"/>
    <s v="22"/>
    <s v="221"/>
    <s v="1"/>
    <s v="2"/>
    <s v="13"/>
    <s v="06"/>
    <x v="1"/>
    <s v="E"/>
    <s v="125"/>
    <s v="125363"/>
    <s v="91"/>
    <s v="1"/>
    <s v="3"/>
    <s v="35"/>
    <s v="357"/>
    <s v="357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63 SERVICIO DE MANTENIMIENTO, CONSERVACION Y LIMPIEZA DE REDES E INFRAESTRUCTURA HIDRAULICA."/>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500000"/>
    <s v="1 NO ETIQUETADO"/>
    <s v="11 RECURSOS FISCALES"/>
    <s v="1101 RECURSOS MUNICIPALES"/>
    <s v="19 Ejercicio 2019"/>
    <s v="13 TODO EL TERRITORIO"/>
  </r>
  <r>
    <s v="080522222112130614E088088350911133535735701111110119133"/>
    <s v="0805"/>
    <s v="2"/>
    <s v="22"/>
    <s v="221"/>
    <s v="1"/>
    <s v="2"/>
    <s v="13"/>
    <s v="06"/>
    <x v="1"/>
    <s v="E"/>
    <s v="088"/>
    <s v="088350"/>
    <s v="91"/>
    <s v="1"/>
    <s v="3"/>
    <s v="35"/>
    <s v="357"/>
    <s v="357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50 OPERATIVOS DE ORDENAMIENTO, FESTIVIDADES Y EVENTOS ESPECIALES (DIA DE MUERTOS, DIEZ DE MAYO, ROMERIA, EVENTOS ESPECIALES)"/>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1500000"/>
    <s v="1 NO ETIQUETADO"/>
    <s v="11 RECURSOS FISCALES"/>
    <s v="1101 RECURSOS MUNICIPALES"/>
    <s v="19 Ejercicio 2019"/>
    <s v="13 TODO EL TERRITORIO"/>
  </r>
  <r>
    <s v="081222121412130615E061061338911133535735701111110119133"/>
    <s v="0812"/>
    <s v="2"/>
    <s v="21"/>
    <s v="214"/>
    <s v="1"/>
    <s v="2"/>
    <s v="13"/>
    <s v="06"/>
    <x v="13"/>
    <s v="E"/>
    <s v="061"/>
    <s v="061338"/>
    <s v="91"/>
    <s v="1"/>
    <s v="3"/>
    <s v="35"/>
    <s v="357"/>
    <s v="357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38 VISTO BUENO DEL PROYECTO DE ARBOLADO"/>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10000000"/>
    <s v="1 NO ETIQUETADO"/>
    <s v="11 RECURSOS FISCALES"/>
    <s v="1101 RECURSOS MUNICIPALES"/>
    <s v="19 Ejercicio 2019"/>
    <s v="13 TODO EL TERRITORIO"/>
  </r>
  <r>
    <s v="080722121412130615E061061319911133535735701111110119133"/>
    <s v="0807"/>
    <s v="2"/>
    <s v="21"/>
    <s v="214"/>
    <s v="1"/>
    <s v="2"/>
    <s v="13"/>
    <s v="06"/>
    <x v="13"/>
    <s v="E"/>
    <s v="061"/>
    <s v="061319"/>
    <s v="91"/>
    <s v="1"/>
    <s v="3"/>
    <s v="35"/>
    <s v="357"/>
    <s v="357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19 MANTENIMIENTO DE CEMENTERIOS"/>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4100000"/>
    <s v="1 NO ETIQUETADO"/>
    <s v="11 RECURSOS FISCALES"/>
    <s v="1101 RECURSOS MUNICIPALES"/>
    <s v="19 Ejercicio 2019"/>
    <s v="13 TODO EL TERRITORIO"/>
  </r>
  <r>
    <s v="080822222112130417E079079368911133535735701111110119133"/>
    <s v="0808"/>
    <s v="2"/>
    <s v="22"/>
    <s v="221"/>
    <s v="1"/>
    <s v="2"/>
    <s v="13"/>
    <s v="04"/>
    <x v="14"/>
    <s v="E"/>
    <s v="079"/>
    <s v="079368"/>
    <s v="91"/>
    <s v="1"/>
    <s v="3"/>
    <s v="35"/>
    <s v="357"/>
    <s v="357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49"/>
    <s v="079368 SERVICIO DE DESAZOLVE DE FOSA SEPTICAS COLONIAS"/>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750000"/>
    <s v="1 NO ETIQUETADO"/>
    <s v="11 RECURSOS FISCALES"/>
    <s v="1101 RECURSOS MUNICIPALES"/>
    <s v="19 Ejercicio 2019"/>
    <s v="13 TODO EL TERRITORIO"/>
  </r>
  <r>
    <s v="090111313446172020O020020503121133535735701111110119133"/>
    <s v="0901"/>
    <s v="1"/>
    <s v="13"/>
    <s v="134"/>
    <s v="4"/>
    <s v="6"/>
    <s v="17"/>
    <s v="20"/>
    <x v="0"/>
    <s v="O"/>
    <s v="020"/>
    <s v="020503"/>
    <s v="12"/>
    <s v="1"/>
    <s v="3"/>
    <s v="35"/>
    <s v="357"/>
    <s v="35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1"/>
    <s v="020503 COMISION DE ADQUISICIONES"/>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80000"/>
    <s v="1 NO ETIQUETADO"/>
    <s v="11 RECURSOS FISCALES"/>
    <s v="1101 RECURSOS MUNICIPALES"/>
    <s v="19 Ejercicio 2019"/>
    <s v="13 TODO EL TERRITORIO"/>
  </r>
  <r>
    <s v="090111313446172020O021021475121133535735701111110119133"/>
    <s v="0901"/>
    <s v="1"/>
    <s v="13"/>
    <s v="134"/>
    <s v="4"/>
    <s v="6"/>
    <s v="17"/>
    <s v="20"/>
    <x v="0"/>
    <s v="O"/>
    <s v="021"/>
    <s v="021475"/>
    <s v="12"/>
    <s v="1"/>
    <s v="3"/>
    <s v="35"/>
    <s v="357"/>
    <s v="35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75 SERVICIO SOCIAL Y PRACTICAS PROFESIONALES"/>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30000"/>
    <s v="1 NO ETIQUETADO"/>
    <s v="11 RECURSOS FISCALES"/>
    <s v="1101 RECURSOS MUNICIPALES"/>
    <s v="19 Ejercicio 2019"/>
    <s v="13 TODO EL TERRITORIO"/>
  </r>
  <r>
    <s v="110222222122051228E098098869911133535735701111110119133"/>
    <s v="1102"/>
    <s v="2"/>
    <s v="22"/>
    <s v="221"/>
    <s v="2"/>
    <s v="2"/>
    <s v="05"/>
    <s v="12"/>
    <x v="19"/>
    <s v="E"/>
    <s v="098"/>
    <s v="098869"/>
    <s v="91"/>
    <s v="1"/>
    <s v="3"/>
    <s v="35"/>
    <s v="357"/>
    <s v="35701"/>
    <s v="1"/>
    <s v="11"/>
    <s v="1101"/>
    <s v="19"/>
    <s v="13"/>
    <s v="3"/>
    <s v="11 COORDINACION GENERAL DE GESTION INTEGRAL DE LA CIUDAD"/>
    <s v="1102 DIRECCION DE ORDENAMIENTO DEL TERRITORIO"/>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s v="28 ORDENAMIENTO DEL TERRITORIO"/>
    <x v="26"/>
    <s v="098869 CONFORMACION DE LOS CONSEJOS DE ZONA"/>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55000"/>
    <s v="1 NO ETIQUETADO"/>
    <s v="11 RECURSOS FISCALES"/>
    <s v="1101 RECURSOS MUNICIPALES"/>
    <s v="19 Ejercicio 2019"/>
    <s v="13 TODO EL TERRITORIO"/>
  </r>
  <r>
    <s v="121222222122081331E078078702911133535735701111110119133"/>
    <s v="1212"/>
    <s v="2"/>
    <s v="22"/>
    <s v="221"/>
    <s v="2"/>
    <s v="2"/>
    <s v="08"/>
    <s v="13"/>
    <x v="22"/>
    <s v="E"/>
    <s v="078"/>
    <s v="078702"/>
    <s v="91"/>
    <s v="1"/>
    <s v="3"/>
    <s v="35"/>
    <s v="357"/>
    <s v="357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702 AUTORIZACION DE TRABAJOS MENORES"/>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5000000"/>
    <s v="1 NO ETIQUETADO"/>
    <s v="11 RECURSOS FISCALES"/>
    <s v="1101 RECURSOS MUNICIPALES"/>
    <s v="19 Ejercicio 2019"/>
    <s v="13 TODO EL TERRITORIO"/>
  </r>
  <r>
    <s v="080122222112130614E059059414911133535835801111110119133"/>
    <s v="0801"/>
    <s v="2"/>
    <s v="22"/>
    <s v="221"/>
    <s v="1"/>
    <s v="2"/>
    <s v="13"/>
    <s v="06"/>
    <x v="1"/>
    <s v="E"/>
    <s v="059"/>
    <s v="059414"/>
    <s v="91"/>
    <s v="1"/>
    <s v="3"/>
    <s v="35"/>
    <s v="358"/>
    <s v="358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414 REPARACION DE LUMINARIA"/>
    <s v="3000 SERVICIOS GENERALES"/>
    <s v="3500 SERVICIOS DE INSTALACION, REPARACION, MANTENIMIENTO Y CONSERVACION"/>
    <s v="358 SERVICIOS DE LIMPIEZA Y MANEJO DE DESECHOS"/>
    <s v="35801 SERVICIOS DE LIMPIEZA Y MANEJO DE DESECHOS"/>
    <n v="2000000"/>
    <s v="1 NO ETIQUETADO"/>
    <s v="11 RECURSOS FISCALES"/>
    <s v="1101 RECURSOS MUNICIPALES"/>
    <s v="19 Ejercicio 2019"/>
    <s v="13 TODO EL TERRITORIO"/>
  </r>
  <r>
    <s v="080322222112130614E009009369911133535835801111110119133"/>
    <s v="0803"/>
    <s v="2"/>
    <s v="22"/>
    <s v="221"/>
    <s v="1"/>
    <s v="2"/>
    <s v="13"/>
    <s v="06"/>
    <x v="1"/>
    <s v="E"/>
    <s v="009"/>
    <s v="009369"/>
    <s v="91"/>
    <s v="1"/>
    <s v="3"/>
    <s v="35"/>
    <s v="358"/>
    <s v="358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369 PAGO DE DERECHOS A CONAGUA"/>
    <s v="3000 SERVICIOS GENERALES"/>
    <s v="3500 SERVICIOS DE INSTALACION, REPARACION, MANTENIMIENTO Y CONSERVACION"/>
    <s v="358 SERVICIOS DE LIMPIEZA Y MANEJO DE DESECHOS"/>
    <s v="35801 SERVICIOS DE LIMPIEZA Y MANEJO DE DESECHOS"/>
    <n v="800000"/>
    <s v="1 NO ETIQUETADO"/>
    <s v="11 RECURSOS FISCALES"/>
    <s v="1101 RECURSOS MUNICIPALES"/>
    <s v="19 Ejercicio 2019"/>
    <s v="13 TODO EL TERRITORIO"/>
  </r>
  <r>
    <s v="080222222112130614E125125319911133535835801111110119133"/>
    <s v="0802"/>
    <s v="2"/>
    <s v="22"/>
    <s v="221"/>
    <s v="1"/>
    <s v="2"/>
    <s v="13"/>
    <s v="06"/>
    <x v="1"/>
    <s v="E"/>
    <s v="125"/>
    <s v="125319"/>
    <s v="91"/>
    <s v="1"/>
    <s v="3"/>
    <s v="35"/>
    <s v="358"/>
    <s v="358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19 MANTENIMIENTO DE CEMENTERIOS"/>
    <s v="3000 SERVICIOS GENERALES"/>
    <s v="3500 SERVICIOS DE INSTALACION, REPARACION, MANTENIMIENTO Y CONSERVACION"/>
    <s v="358 SERVICIOS DE LIMPIEZA Y MANEJO DE DESECHOS"/>
    <s v="35801 SERVICIOS DE LIMPIEZA Y MANEJO DE DESECHOS"/>
    <n v="850000"/>
    <s v="1 NO ETIQUETADO"/>
    <s v="11 RECURSOS FISCALES"/>
    <s v="1101 RECURSOS MUNICIPALES"/>
    <s v="19 Ejercicio 2019"/>
    <s v="13 TODO EL TERRITORIO"/>
  </r>
  <r>
    <s v="080722121412130615E061061338911133535835801111110119133"/>
    <s v="0807"/>
    <s v="2"/>
    <s v="21"/>
    <s v="214"/>
    <s v="1"/>
    <s v="2"/>
    <s v="13"/>
    <s v="06"/>
    <x v="13"/>
    <s v="E"/>
    <s v="061"/>
    <s v="061338"/>
    <s v="91"/>
    <s v="1"/>
    <s v="3"/>
    <s v="35"/>
    <s v="358"/>
    <s v="358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38 VISTO BUENO DEL PROYECTO DE ARBOLADO"/>
    <s v="3000 SERVICIOS GENERALES"/>
    <s v="3500 SERVICIOS DE INSTALACION, REPARACION, MANTENIMIENTO Y CONSERVACION"/>
    <s v="358 SERVICIOS DE LIMPIEZA Y MANEJO DE DESECHOS"/>
    <s v="35801 SERVICIOS DE LIMPIEZA Y MANEJO DE DESECHOS"/>
    <n v="4500000"/>
    <s v="1 NO ETIQUETADO"/>
    <s v="11 RECURSOS FISCALES"/>
    <s v="1101 RECURSOS MUNICIPALES"/>
    <s v="19 Ejercicio 2019"/>
    <s v="13 TODO EL TERRITORIO"/>
  </r>
  <r>
    <s v="090111313446172020O021021464121133535835801111110119133"/>
    <s v="0901"/>
    <s v="1"/>
    <s v="13"/>
    <s v="134"/>
    <s v="4"/>
    <s v="6"/>
    <s v="17"/>
    <s v="20"/>
    <x v="0"/>
    <s v="O"/>
    <s v="021"/>
    <s v="021464"/>
    <s v="12"/>
    <s v="1"/>
    <s v="3"/>
    <s v="35"/>
    <s v="358"/>
    <s v="358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64 MOVIMIENTOS DE PERSONAL"/>
    <s v="3000 SERVICIOS GENERALES"/>
    <s v="3500 SERVICIOS DE INSTALACION, REPARACION, MANTENIMIENTO Y CONSERVACION"/>
    <s v="358 SERVICIOS DE LIMPIEZA Y MANEJO DE DESECHOS"/>
    <s v="35801 SERVICIOS DE LIMPIEZA Y MANEJO DE DESECHOS"/>
    <n v="100000"/>
    <s v="1 NO ETIQUETADO"/>
    <s v="11 RECURSOS FISCALES"/>
    <s v="1101 RECURSOS MUNICIPALES"/>
    <s v="19 Ejercicio 2019"/>
    <s v="13 TODO EL TERRITORIO"/>
  </r>
  <r>
    <s v="090111313446172020O020020504121133535835801111110119133"/>
    <s v="0901"/>
    <s v="1"/>
    <s v="13"/>
    <s v="134"/>
    <s v="4"/>
    <s v="6"/>
    <s v="17"/>
    <s v="20"/>
    <x v="0"/>
    <s v="O"/>
    <s v="020"/>
    <s v="020504"/>
    <s v="12"/>
    <s v="1"/>
    <s v="3"/>
    <s v="35"/>
    <s v="358"/>
    <s v="358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1"/>
    <s v="020504 REGISTRO DE PROVEEDORES AL PADRON DE LA DIRECCION DE ADQUISICIONES"/>
    <s v="3000 SERVICIOS GENERALES"/>
    <s v="3500 SERVICIOS DE INSTALACION, REPARACION, MANTENIMIENTO Y CONSERVACION"/>
    <s v="358 SERVICIOS DE LIMPIEZA Y MANEJO DE DESECHOS"/>
    <s v="35801 SERVICIOS DE LIMPIEZA Y MANEJO DE DESECHOS"/>
    <n v="10000"/>
    <s v="1 NO ETIQUETADO"/>
    <s v="11 RECURSOS FISCALES"/>
    <s v="1101 RECURSOS MUNICIPALES"/>
    <s v="19 Ejercicio 2019"/>
    <s v="13 TODO EL TERRITORIO"/>
  </r>
  <r>
    <s v="090111313446172020O021021464121133535835801111110119133"/>
    <s v="0901"/>
    <s v="1"/>
    <s v="13"/>
    <s v="134"/>
    <s v="4"/>
    <s v="6"/>
    <s v="17"/>
    <s v="20"/>
    <x v="0"/>
    <s v="O"/>
    <s v="021"/>
    <s v="021464"/>
    <s v="12"/>
    <s v="1"/>
    <s v="3"/>
    <s v="35"/>
    <s v="358"/>
    <s v="358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64 MOVIMIENTOS DE PERSONAL"/>
    <s v="3000 SERVICIOS GENERALES"/>
    <s v="3500 SERVICIOS DE INSTALACION, REPARACION, MANTENIMIENTO Y CONSERVACION"/>
    <s v="358 SERVICIOS DE LIMPIEZA Y MANEJO DE DESECHOS"/>
    <s v="35801 SERVICIOS DE LIMPIEZA Y MANEJO DE DESECHOS"/>
    <n v="30000"/>
    <s v="1 NO ETIQUETADO"/>
    <s v="11 RECURSOS FISCALES"/>
    <s v="1101 RECURSOS MUNICIPALES"/>
    <s v="19 Ejercicio 2019"/>
    <s v="13 TODO EL TERRITORIO"/>
  </r>
  <r>
    <s v="110422121231010730E039039419911133535835801111110119133"/>
    <s v="1104"/>
    <s v="2"/>
    <s v="21"/>
    <s v="212"/>
    <s v="3"/>
    <s v="1"/>
    <s v="01"/>
    <s v="07"/>
    <x v="21"/>
    <s v="E"/>
    <s v="039"/>
    <s v="039419"/>
    <s v="91"/>
    <s v="1"/>
    <s v="3"/>
    <s v="35"/>
    <s v="358"/>
    <s v="358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74"/>
    <s v="039419 PLATICAS DE SENSIBILIZACION DE TENENCIA RESPONSABLE DE MASCOTAS"/>
    <s v="3000 SERVICIOS GENERALES"/>
    <s v="3500 SERVICIOS DE INSTALACION, REPARACION, MANTENIMIENTO Y CONSERVACION"/>
    <s v="358 SERVICIOS DE LIMPIEZA Y MANEJO DE DESECHOS"/>
    <s v="35801 SERVICIOS DE LIMPIEZA Y MANEJO DE DESECHOS"/>
    <n v="80000"/>
    <s v="1 NO ETIQUETADO"/>
    <s v="11 RECURSOS FISCALES"/>
    <s v="1101 RECURSOS MUNICIPALES"/>
    <s v="19 Ejercicio 2019"/>
    <s v="13 TODO EL TERRITORIO"/>
  </r>
  <r>
    <s v="111322121231010730E116116855911133535835801111110119133"/>
    <s v="1113"/>
    <s v="2"/>
    <s v="21"/>
    <s v="212"/>
    <s v="3"/>
    <s v="1"/>
    <s v="01"/>
    <s v="07"/>
    <x v="21"/>
    <s v="E"/>
    <s v="116"/>
    <s v="116855"/>
    <s v="91"/>
    <s v="1"/>
    <s v="3"/>
    <s v="35"/>
    <s v="358"/>
    <s v="358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29"/>
    <s v="116855 CAMPAÑAS DE ACOPIO DE RESIDUOS DE MANEJO ESPECIAL"/>
    <s v="3000 SERVICIOS GENERALES"/>
    <s v="3500 SERVICIOS DE INSTALACION, REPARACION, MANTENIMIENTO Y CONSERVACION"/>
    <s v="358 SERVICIOS DE LIMPIEZA Y MANEJO DE DESECHOS"/>
    <s v="35801 SERVICIOS DE LIMPIEZA Y MANEJO DE DESECHOS"/>
    <n v="1300000"/>
    <s v="1 NO ETIQUETADO"/>
    <s v="11 RECURSOS FISCALES"/>
    <s v="1101 RECURSOS MUNICIPALES"/>
    <s v="19 Ejercicio 2019"/>
    <s v="13 TODO EL TERRITORIO"/>
  </r>
  <r>
    <s v="080422222112130614E125125330911133535935901111110119133"/>
    <s v="0804"/>
    <s v="2"/>
    <s v="22"/>
    <s v="221"/>
    <s v="1"/>
    <s v="2"/>
    <s v="13"/>
    <s v="06"/>
    <x v="1"/>
    <s v="E"/>
    <s v="125"/>
    <s v="125330"/>
    <s v="91"/>
    <s v="1"/>
    <s v="3"/>
    <s v="35"/>
    <s v="359"/>
    <s v="359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30 PINTADO DE MACHUELOS Y BALIZAMIENTO DE AVENIDAS PRINCIPALES"/>
    <s v="3000 SERVICIOS GENERALES"/>
    <s v="3500 SERVICIOS DE INSTALACION, REPARACION, MANTENIMIENTO Y CONSERVACION"/>
    <s v="359 SERVICIOS DE JARDINERIA Y FUMIGACION"/>
    <s v="35901 SERVICIOS DE JARDINERIA Y FUMIGACION"/>
    <n v="0"/>
    <s v="1 NO ETIQUETADO"/>
    <s v="11 RECURSOS FISCALES"/>
    <s v="1101 RECURSOS MUNICIPALES"/>
    <s v="19 Ejercicio 2019"/>
    <s v="13 TODO EL TERRITORIO"/>
  </r>
  <r>
    <s v="080422222112130614E125125331911133535935901111110119133"/>
    <s v="0804"/>
    <s v="2"/>
    <s v="22"/>
    <s v="221"/>
    <s v="1"/>
    <s v="2"/>
    <s v="13"/>
    <s v="06"/>
    <x v="1"/>
    <s v="E"/>
    <s v="125"/>
    <s v="125331"/>
    <s v="91"/>
    <s v="1"/>
    <s v="3"/>
    <s v="35"/>
    <s v="359"/>
    <s v="359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31 REPARACION Y REHABILITACION DE BANQUETAS"/>
    <s v="3000 SERVICIOS GENERALES"/>
    <s v="3500 SERVICIOS DE INSTALACION, REPARACION, MANTENIMIENTO Y CONSERVACION"/>
    <s v="359 SERVICIOS DE JARDINERIA Y FUMIGACION"/>
    <s v="35901 SERVICIOS DE JARDINERIA Y FUMIGACION"/>
    <n v="10000000"/>
    <s v="1 NO ETIQUETADO"/>
    <s v="11 RECURSOS FISCALES"/>
    <s v="1101 RECURSOS MUNICIPALES"/>
    <s v="19 Ejercicio 2019"/>
    <s v="13 TODO EL TERRITORIO"/>
  </r>
  <r>
    <s v="090111313446172020O021021473121133535935901111110119133"/>
    <s v="0901"/>
    <s v="1"/>
    <s v="13"/>
    <s v="134"/>
    <s v="4"/>
    <s v="6"/>
    <s v="17"/>
    <s v="20"/>
    <x v="0"/>
    <s v="O"/>
    <s v="021"/>
    <s v="021473"/>
    <s v="12"/>
    <s v="1"/>
    <s v="3"/>
    <s v="35"/>
    <s v="359"/>
    <s v="35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73 SUPERVISION Y REGISTRO DE LA NOMINA ADMINISTRATIVA"/>
    <s v="3000 SERVICIOS GENERALES"/>
    <s v="3500 SERVICIOS DE INSTALACION, REPARACION, MANTENIMIENTO Y CONSERVACION"/>
    <s v="359 SERVICIOS DE JARDINERIA Y FUMIGACION"/>
    <s v="35901 SERVICIOS DE JARDINERIA Y FUMIGACION"/>
    <n v="1500000"/>
    <s v="1 NO ETIQUETADO"/>
    <s v="11 RECURSOS FISCALES"/>
    <s v="1101 RECURSOS MUNICIPALES"/>
    <s v="19 Ejercicio 2019"/>
    <s v="13 TODO EL TERRITORIO"/>
  </r>
  <r>
    <s v="020111313246172002O016016015971133636136101111110119133"/>
    <s v="0201"/>
    <s v="1"/>
    <s v="13"/>
    <s v="132"/>
    <s v="4"/>
    <s v="6"/>
    <s v="17"/>
    <s v="20"/>
    <x v="5"/>
    <s v="O"/>
    <s v="016"/>
    <s v="016015"/>
    <s v="97"/>
    <s v="1"/>
    <s v="3"/>
    <s v="36"/>
    <s v="361"/>
    <s v="361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3000 SERVICIOS GENERALES"/>
    <s v="3600 SERVICIOS DE COMUNICACION SOCIAL Y PUBLICIDAD"/>
    <s v="361 DIFUSION POR RADIO, TELEVISION Y OTROS MEDIOS DE MENSAJES SOBRE PROGRAMAS Y ACTIVIDADES GUBERNAMENTALES"/>
    <s v="36101 DIFUSION POR RADIO, TELEVISION Y OTROS MEDIOS DE MENSAJES SOBRE PROGRAMAS Y ACTIVIDADES GUBERNAMENTALES"/>
    <n v="36000000"/>
    <s v="1 NO ETIQUETADO"/>
    <s v="11 RECURSOS FISCALES"/>
    <s v="1101 RECURSOS MUNICIPALES"/>
    <s v="19 Ejercicio 2019"/>
    <s v="13 TODO EL TERRITORIO"/>
  </r>
  <r>
    <s v="081422222612130618E061061408911133636136101111110119133"/>
    <s v="0814"/>
    <s v="2"/>
    <s v="22"/>
    <s v="226"/>
    <s v="1"/>
    <s v="2"/>
    <s v="13"/>
    <s v="06"/>
    <x v="26"/>
    <s v="E"/>
    <s v="061"/>
    <s v="061408"/>
    <s v="91"/>
    <s v="1"/>
    <s v="3"/>
    <s v="36"/>
    <s v="361"/>
    <s v="361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8 SERVICIOS PÚBLICOS DE EXCELENCIA."/>
    <x v="17"/>
    <s v="061408 MANTENIMIENTO Y LIMPIEZA DE LAS INSTALACIONES EN PLANTAS DE TRATAMIENTO."/>
    <s v="3000 SERVICIOS GENERALES"/>
    <s v="3600 SERVICIOS DE COMUNICACION SOCIAL Y PUBLICIDAD"/>
    <s v="361 DIFUSION POR RADIO, TELEVISION Y OTROS MEDIOS DE MENSAJES SOBRE PROGRAMAS Y ACTIVIDADES GUBERNAMENTALES"/>
    <s v="36101 DIFUSION POR RADIO, TELEVISION Y OTROS MEDIOS DE MENSAJES SOBRE PROGRAMAS Y ACTIVIDADES GUBERNAMENTALES"/>
    <n v="0"/>
    <s v="1 NO ETIQUETADO"/>
    <s v="11 RECURSOS FISCALES"/>
    <s v="1101 RECURSOS MUNICIPALES"/>
    <s v="19 Ejercicio 2019"/>
    <s v="13 TODO EL TERRITORIO"/>
  </r>
  <r>
    <s v="020111313246172002O016016015971133636336301111110119133"/>
    <s v="0201"/>
    <s v="1"/>
    <s v="13"/>
    <s v="132"/>
    <s v="4"/>
    <s v="6"/>
    <s v="17"/>
    <s v="20"/>
    <x v="5"/>
    <s v="O"/>
    <s v="016"/>
    <s v="016015"/>
    <s v="97"/>
    <s v="1"/>
    <s v="3"/>
    <s v="36"/>
    <s v="363"/>
    <s v="363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3000 SERVICIOS GENERALES"/>
    <s v="3600 SERVICIOS DE COMUNICACION SOCIAL Y PUBLICIDAD"/>
    <s v="363 SERVICIOS DE CREATIVIDAD, PREPRODUCCION Y PRODUCCION DE PUBLICIDAD, EXCEPTO INTERNET"/>
    <s v="36301 SERVICIOS DE CREATIVIDAD, PREPRODUCCION Y PRODUCCION DE PUBLICIDAD, EXCEPTO INTERNET"/>
    <n v="7200000"/>
    <s v="1 NO ETIQUETADO"/>
    <s v="11 RECURSOS FISCALES"/>
    <s v="1101 RECURSOS MUNICIPALES"/>
    <s v="19 Ejercicio 2019"/>
    <s v="13 TODO EL TERRITORIO"/>
  </r>
  <r>
    <s v="020111313246172002O016016015971133636436401111110119133"/>
    <s v="0201"/>
    <s v="1"/>
    <s v="13"/>
    <s v="132"/>
    <s v="4"/>
    <s v="6"/>
    <s v="17"/>
    <s v="20"/>
    <x v="5"/>
    <s v="O"/>
    <s v="016"/>
    <s v="016015"/>
    <s v="97"/>
    <s v="1"/>
    <s v="3"/>
    <s v="36"/>
    <s v="364"/>
    <s v="364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3000 SERVICIOS GENERALES"/>
    <s v="3600 SERVICIOS DE COMUNICACION SOCIAL Y PUBLICIDAD"/>
    <s v="364 SERVICIOS DE REVELADO DE FOTOGRAFIAS"/>
    <s v="36401 SERVICIOS DE REVELADO DE FOTOGRAFIAS"/>
    <n v="25000"/>
    <s v="1 NO ETIQUETADO"/>
    <s v="11 RECURSOS FISCALES"/>
    <s v="1101 RECURSOS MUNICIPALES"/>
    <s v="19 Ejercicio 2019"/>
    <s v="13 TODO EL TERRITORIO"/>
  </r>
  <r>
    <s v="020111313246172002O101101920971133636636601111110119133"/>
    <s v="0201"/>
    <s v="1"/>
    <s v="13"/>
    <s v="132"/>
    <s v="4"/>
    <s v="6"/>
    <s v="17"/>
    <s v="20"/>
    <x v="5"/>
    <s v="O"/>
    <s v="101"/>
    <s v="101920"/>
    <s v="97"/>
    <s v="1"/>
    <s v="3"/>
    <s v="36"/>
    <s v="366"/>
    <s v="366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1"/>
    <s v="101920 GESTION Y COORDINACION METROPOLITANA"/>
    <s v="3000 SERVICIOS GENERALES"/>
    <s v="3600 SERVICIOS DE COMUNICACION SOCIAL Y PUBLICIDAD"/>
    <s v="366 SERVICIO DE CREACION Y DIFUSION DE CONTENIDO EXCLUSIVAMENTE A TRAVES DE INTERNET"/>
    <s v="36601 SERVICIO DE CREACION Y DIFUSION DE CONTENIDO EXCLUSIVAMENTE A TRAVES DE INTERNET"/>
    <n v="8360000"/>
    <s v="1 NO ETIQUETADO"/>
    <s v="11 RECURSOS FISCALES"/>
    <s v="1101 RECURSOS MUNICIPALES"/>
    <s v="19 Ejercicio 2019"/>
    <s v="13 TODO EL TERRITORIO"/>
  </r>
  <r>
    <s v="081422222612130618E062062406911133636636601111110119133"/>
    <s v="0814"/>
    <s v="2"/>
    <s v="22"/>
    <s v="226"/>
    <s v="1"/>
    <s v="2"/>
    <s v="13"/>
    <s v="06"/>
    <x v="26"/>
    <s v="E"/>
    <s v="062"/>
    <s v="062406"/>
    <s v="91"/>
    <s v="1"/>
    <s v="3"/>
    <s v="36"/>
    <s v="366"/>
    <s v="366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8 SERVICIOS PÚBLICOS DE EXCELENCIA."/>
    <x v="106"/>
    <s v="062406 MANEJO DE RESIDUOS SOLIDOS EN EL RELLENO SANITARIO DE PICACHOS"/>
    <s v="3000 SERVICIOS GENERALES"/>
    <s v="3600 SERVICIOS DE COMUNICACION SOCIAL Y PUBLICIDAD"/>
    <s v="366 SERVICIO DE CREACION Y DIFUSION DE CONTENIDO EXCLUSIVAMENTE A TRAVES DE INTERNET"/>
    <s v="36601 SERVICIO DE CREACION Y DIFUSION DE CONTENIDO EXCLUSIVAMENTE A TRAVES DE INTERNET"/>
    <n v="0"/>
    <s v="1 NO ETIQUETADO"/>
    <s v="11 RECURSOS FISCALES"/>
    <s v="1101 RECURSOS MUNICIPALES"/>
    <s v="19 Ejercicio 2019"/>
    <s v="13 TODO EL TERRITORIO"/>
  </r>
  <r>
    <s v="020111313246172002O016016015971133636936901111110119133"/>
    <s v="0201"/>
    <s v="1"/>
    <s v="13"/>
    <s v="132"/>
    <s v="4"/>
    <s v="6"/>
    <s v="17"/>
    <s v="20"/>
    <x v="5"/>
    <s v="O"/>
    <s v="016"/>
    <s v="016015"/>
    <s v="97"/>
    <s v="1"/>
    <s v="3"/>
    <s v="36"/>
    <s v="369"/>
    <s v="369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3000 SERVICIOS GENERALES"/>
    <s v="3600 SERVICIOS DE COMUNICACION SOCIAL Y PUBLICIDAD"/>
    <s v="369 OTROS SERVICIOS DE INFORMACION"/>
    <s v="36901 OTROS SERVICIOS DE INFORMACION"/>
    <n v="278400"/>
    <s v="1 NO ETIQUETADO"/>
    <s v="11 RECURSOS FISCALES"/>
    <s v="1101 RECURSOS MUNICIPALES"/>
    <s v="19 Ejercicio 2019"/>
    <s v="13 TODO EL TERRITORIO"/>
  </r>
  <r>
    <s v="081422222612130618E105105403911133636936901111110119133"/>
    <s v="0814"/>
    <s v="2"/>
    <s v="22"/>
    <s v="226"/>
    <s v="1"/>
    <s v="2"/>
    <s v="13"/>
    <s v="06"/>
    <x v="26"/>
    <s v="E"/>
    <s v="105"/>
    <s v="105403"/>
    <s v="91"/>
    <s v="1"/>
    <s v="3"/>
    <s v="36"/>
    <s v="369"/>
    <s v="369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8 SERVICIOS PÚBLICOS DE EXCELENCIA."/>
    <x v="48"/>
    <s v="105403 SACRIFICIO DE BOVINOS"/>
    <s v="3000 SERVICIOS GENERALES"/>
    <s v="3600 SERVICIOS DE COMUNICACION SOCIAL Y PUBLICIDAD"/>
    <s v="369 OTROS SERVICIOS DE INFORMACION"/>
    <s v="36901 OTROS SERVICIOS DE INFORMACION"/>
    <n v="0"/>
    <s v="1 NO ETIQUETADO"/>
    <s v="11 RECURSOS FISCALES"/>
    <s v="1101 RECURSOS MUNICIPALES"/>
    <s v="19 Ejercicio 2019"/>
    <s v="13 TODO EL TERRITORIO"/>
  </r>
  <r>
    <s v="010111313146172001P052052015911133737137101111110119133"/>
    <s v="0101"/>
    <s v="1"/>
    <s v="13"/>
    <s v="131"/>
    <s v="4"/>
    <s v="6"/>
    <s v="17"/>
    <s v="20"/>
    <x v="3"/>
    <s v="P"/>
    <s v="052"/>
    <s v="052015"/>
    <s v="91"/>
    <s v="1"/>
    <s v="3"/>
    <s v="37"/>
    <s v="371"/>
    <s v="371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s v="1 GASTO CORRIENTE"/>
    <s v="01 GESTIÓN GUBERNAMENTAL"/>
    <x v="5"/>
    <s v="052015 DISEÑO E IMAGEN"/>
    <s v="3000 SERVICIOS GENERALES"/>
    <s v="3700 SERVICIOS DE TRASLADO Y VIATICOS"/>
    <s v="371 PASAJES AEREOS"/>
    <s v="37101 PASAJES AEREOS"/>
    <n v="104750"/>
    <s v="1 NO ETIQUETADO"/>
    <s v="11 RECURSOS FISCALES"/>
    <s v="1101 RECURSOS MUNICIPALES"/>
    <s v="19 Ejercicio 2019"/>
    <s v="13 TODO EL TERRITORIO"/>
  </r>
  <r>
    <s v="020211313246172002O101101920971133737137101111110119133"/>
    <s v="0202"/>
    <s v="1"/>
    <s v="13"/>
    <s v="132"/>
    <s v="4"/>
    <s v="6"/>
    <s v="17"/>
    <s v="20"/>
    <x v="5"/>
    <s v="O"/>
    <s v="101"/>
    <s v="101920"/>
    <s v="97"/>
    <s v="1"/>
    <s v="3"/>
    <s v="37"/>
    <s v="371"/>
    <s v="371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1"/>
    <s v="101920 GESTION Y COORDINACION METROPOLITANA"/>
    <s v="3000 SERVICIOS GENERALES"/>
    <s v="3700 SERVICIOS DE TRASLADO Y VIATICOS"/>
    <s v="371 PASAJES AEREOS"/>
    <s v="37101 PASAJES AEREOS"/>
    <n v="50000"/>
    <s v="1 NO ETIQUETADO"/>
    <s v="11 RECURSOS FISCALES"/>
    <s v="1101 RECURSOS MUNICIPALES"/>
    <s v="19 Ejercicio 2019"/>
    <s v="13 TODO EL TERRITORIO"/>
  </r>
  <r>
    <s v="030311717145160304E127127976911133737137101111110119133"/>
    <s v="0303"/>
    <s v="1"/>
    <s v="17"/>
    <s v="171"/>
    <s v="4"/>
    <s v="5"/>
    <s v="16"/>
    <s v="03"/>
    <x v="6"/>
    <s v="E"/>
    <s v="127"/>
    <s v="127976"/>
    <s v="91"/>
    <s v="1"/>
    <s v="3"/>
    <s v="37"/>
    <s v="371"/>
    <s v="37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3000 SERVICIOS GENERALES"/>
    <s v="3700 SERVICIOS DE TRASLADO Y VIATICOS"/>
    <s v="371 PASAJES AEREOS"/>
    <s v="37101 PASAJES AEREOS"/>
    <n v="390000"/>
    <s v="1 NO ETIQUETADO"/>
    <s v="11 RECURSOS FISCALES"/>
    <s v="1101 RECURSOS MUNICIPALES"/>
    <s v="19 Ejercicio 2019"/>
    <s v="13 TODO EL TERRITORIO"/>
  </r>
  <r>
    <s v="060611515246172012M114114288911133737137101111110119133"/>
    <s v="0606"/>
    <s v="1"/>
    <s v="15"/>
    <s v="152"/>
    <s v="4"/>
    <s v="6"/>
    <s v="17"/>
    <s v="20"/>
    <x v="11"/>
    <s v="M"/>
    <s v="114"/>
    <s v="114288"/>
    <s v="91"/>
    <s v="1"/>
    <s v="3"/>
    <s v="37"/>
    <s v="371"/>
    <s v="371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105"/>
    <s v="114288 PAGO DE NOMINA"/>
    <s v="3000 SERVICIOS GENERALES"/>
    <s v="3700 SERVICIOS DE TRASLADO Y VIATICOS"/>
    <s v="371 PASAJES AEREOS"/>
    <s v="37101 PASAJES AEREOS"/>
    <n v="100000"/>
    <s v="1 NO ETIQUETADO"/>
    <s v="11 RECURSOS FISCALES"/>
    <s v="1101 RECURSOS MUNICIPALES"/>
    <s v="19 Ejercicio 2019"/>
    <s v="13 TODO EL TERRITORIO"/>
  </r>
  <r>
    <s v="070711111246171913G006006311911133737137101111110119133"/>
    <s v="0707"/>
    <s v="1"/>
    <s v="11"/>
    <s v="112"/>
    <s v="4"/>
    <s v="6"/>
    <s v="17"/>
    <s v="19"/>
    <x v="12"/>
    <s v="G"/>
    <s v="006"/>
    <s v="006311"/>
    <s v="91"/>
    <s v="1"/>
    <s v="3"/>
    <s v="37"/>
    <s v="371"/>
    <s v="371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s v="1 GASTO CORRIENTE"/>
    <s v="13 VIGILANCIA"/>
    <x v="90"/>
    <s v="006311 ASESORIA PARA ELABORAR DECLARACION DE SITUACION PATRIMONIAL"/>
    <s v="3000 SERVICIOS GENERALES"/>
    <s v="3700 SERVICIOS DE TRASLADO Y VIATICOS"/>
    <s v="371 PASAJES AEREOS"/>
    <s v="37101 PASAJES AEREOS"/>
    <n v="10000"/>
    <s v="1 NO ETIQUETADO"/>
    <s v="11 RECURSOS FISCALES"/>
    <s v="1101 RECURSOS MUNICIPALES"/>
    <s v="19 Ejercicio 2019"/>
    <s v="13 TODO EL TERRITORIO"/>
  </r>
  <r>
    <s v="090211313446172019O132132441121133737137101111110119133"/>
    <s v="0902"/>
    <s v="1"/>
    <s v="13"/>
    <s v="134"/>
    <s v="4"/>
    <s v="6"/>
    <s v="17"/>
    <s v="20"/>
    <x v="27"/>
    <s v="O"/>
    <s v="132"/>
    <s v="132441"/>
    <s v="12"/>
    <s v="1"/>
    <s v="3"/>
    <s v="37"/>
    <s v="371"/>
    <s v="37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38"/>
    <s v="132441 SIMPLIFICA"/>
    <s v="3000 SERVICIOS GENERALES"/>
    <s v="3700 SERVICIOS DE TRASLADO Y VIATICOS"/>
    <s v="371 PASAJES AEREOS"/>
    <s v="37101 PASAJES AEREOS"/>
    <n v="40000"/>
    <s v="1 NO ETIQUETADO"/>
    <s v="11 RECURSOS FISCALES"/>
    <s v="1101 RECURSOS MUNICIPALES"/>
    <s v="19 Ejercicio 2019"/>
    <s v="13 TODO EL TERRITORIO"/>
  </r>
  <r>
    <s v="090911313446172020O021021511121133737137101111110119133"/>
    <s v="0909"/>
    <s v="1"/>
    <s v="13"/>
    <s v="134"/>
    <s v="4"/>
    <s v="6"/>
    <s v="17"/>
    <s v="20"/>
    <x v="0"/>
    <s v="O"/>
    <s v="021"/>
    <s v="021511"/>
    <s v="12"/>
    <s v="1"/>
    <s v="3"/>
    <s v="37"/>
    <s v="371"/>
    <s v="37101"/>
    <s v="1"/>
    <s v="11"/>
    <s v="1101"/>
    <s v="19"/>
    <s v="13"/>
    <s v="3"/>
    <s v="09 COORDINACION GENERAL DE ADMINISTRACION E INNOVACION GUBERNAMENTAL"/>
    <s v="0909 COORDINACION GENERAL DE ADMINISTRACION 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1 CREDENCIALIZACION OFICIAL DE EMPLEADOS"/>
    <s v="3000 SERVICIOS GENERALES"/>
    <s v="3700 SERVICIOS DE TRASLADO Y VIATICOS"/>
    <s v="371 PASAJES AEREOS"/>
    <s v="37101 PASAJES AEREOS"/>
    <n v="100000"/>
    <s v="1 NO ETIQUETADO"/>
    <s v="11 RECURSOS FISCALES"/>
    <s v="1101 RECURSOS MUNICIPALES"/>
    <s v="19 Ejercicio 2019"/>
    <s v="13 TODO EL TERRITORIO"/>
  </r>
  <r>
    <s v="100733131123091524F102102843911133737137101111110119133"/>
    <s v="1007"/>
    <s v="3"/>
    <s v="31"/>
    <s v="311"/>
    <s v="2"/>
    <s v="3"/>
    <s v="09"/>
    <s v="15"/>
    <x v="17"/>
    <s v="F"/>
    <s v="102"/>
    <s v="102843"/>
    <s v="91"/>
    <s v="1"/>
    <s v="3"/>
    <s v="37"/>
    <s v="371"/>
    <s v="371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96"/>
    <s v="102843 ASISTTENTES A FERIAS Y EVENTOS "/>
    <s v="3000 SERVICIOS GENERALES"/>
    <s v="3700 SERVICIOS DE TRASLADO Y VIATICOS"/>
    <s v="371 PASAJES AEREOS"/>
    <s v="37101 PASAJES AEREOS"/>
    <n v="30000"/>
    <s v="1 NO ETIQUETADO"/>
    <s v="11 RECURSOS FISCALES"/>
    <s v="1101 RECURSOS MUNICIPALES"/>
    <s v="19 Ejercicio 2019"/>
    <s v="13 TODO EL TERRITORIO"/>
  </r>
  <r>
    <s v="100533131123091725F049049115911133737137101111110119133"/>
    <s v="1005"/>
    <s v="3"/>
    <s v="31"/>
    <s v="311"/>
    <s v="2"/>
    <s v="3"/>
    <s v="09"/>
    <s v="17"/>
    <x v="18"/>
    <s v="F"/>
    <s v="049"/>
    <s v="049115"/>
    <s v="91"/>
    <s v="1"/>
    <s v="3"/>
    <s v="37"/>
    <s v="371"/>
    <s v="37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3"/>
    <s v="049115  TRAMITE DE REPOSICION"/>
    <s v="3000 SERVICIOS GENERALES"/>
    <s v="3700 SERVICIOS DE TRASLADO Y VIATICOS"/>
    <s v="371 PASAJES AEREOS"/>
    <s v="37101 PASAJES AEREOS"/>
    <n v="30000"/>
    <s v="1 NO ETIQUETADO"/>
    <s v="11 RECURSOS FISCALES"/>
    <s v="1101 RECURSOS MUNICIPALES"/>
    <s v="19 Ejercicio 2019"/>
    <s v="13 TODO EL TERRITORIO"/>
  </r>
  <r>
    <s v="100533131123091725F043043875911133737137101111110119133"/>
    <s v="1005"/>
    <s v="3"/>
    <s v="31"/>
    <s v="311"/>
    <s v="2"/>
    <s v="3"/>
    <s v="09"/>
    <s v="17"/>
    <x v="18"/>
    <s v="F"/>
    <s v="043"/>
    <s v="043875"/>
    <s v="91"/>
    <s v="1"/>
    <s v="3"/>
    <s v="37"/>
    <s v="371"/>
    <s v="37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89"/>
    <s v="043875 CONVOCATORIAS RETO ZAPOPAN"/>
    <s v="3000 SERVICIOS GENERALES"/>
    <s v="3700 SERVICIOS DE TRASLADO Y VIATICOS"/>
    <s v="371 PASAJES AEREOS"/>
    <s v="37101 PASAJES AEREOS"/>
    <n v="44000"/>
    <s v="1 NO ETIQUETADO"/>
    <s v="11 RECURSOS FISCALES"/>
    <s v="1101 RECURSOS MUNICIPALES"/>
    <s v="19 Ejercicio 2019"/>
    <s v="13 TODO EL TERRITORIO"/>
  </r>
  <r>
    <s v="121222222122081331E078078703911133737137101111110119133"/>
    <s v="1212"/>
    <s v="2"/>
    <s v="22"/>
    <s v="221"/>
    <s v="2"/>
    <s v="2"/>
    <s v="08"/>
    <s v="13"/>
    <x v="22"/>
    <s v="E"/>
    <s v="078"/>
    <s v="078703"/>
    <s v="91"/>
    <s v="1"/>
    <s v="3"/>
    <s v="37"/>
    <s v="371"/>
    <s v="371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703 CERTIFICADO O CONSTANCIA DE HABITABILIDAD"/>
    <s v="3000 SERVICIOS GENERALES"/>
    <s v="3700 SERVICIOS DE TRASLADO Y VIATICOS"/>
    <s v="371 PASAJES AEREOS"/>
    <s v="37101 PASAJES AEREOS"/>
    <n v="176900"/>
    <s v="1 NO ETIQUETADO"/>
    <s v="11 RECURSOS FISCALES"/>
    <s v="1101 RECURSOS MUNICIPALES"/>
    <s v="19 Ejercicio 2019"/>
    <s v="13 TODO EL TERRITORIO"/>
  </r>
  <r>
    <s v="131522424215140132F012012828911133737137101111110119133"/>
    <s v="1315"/>
    <s v="2"/>
    <s v="24"/>
    <s v="242"/>
    <s v="1"/>
    <s v="5"/>
    <s v="14"/>
    <s v="01"/>
    <x v="23"/>
    <s v="F"/>
    <s v="012"/>
    <s v="012828"/>
    <s v="91"/>
    <s v="1"/>
    <s v="3"/>
    <s v="37"/>
    <s v="371"/>
    <s v="371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s v="1 GASTO CORRIENTE"/>
    <s v="32 MAZ ARTE ZAPOPAN"/>
    <x v="51"/>
    <s v="012828 ACONDICIONAMIENTO DE ESPACIOS DEL MAZ PARA EL MONTAJE DE EXPOSICIONES"/>
    <s v="3000 SERVICIOS GENERALES"/>
    <s v="3700 SERVICIOS DE TRASLADO Y VIATICOS"/>
    <s v="371 PASAJES AEREOS"/>
    <s v="37101 PASAJES AEREOS"/>
    <n v="55000"/>
    <s v="1 NO ETIQUETADO"/>
    <s v="11 RECURSOS FISCALES"/>
    <s v="1101 RECURSOS MUNICIPALES"/>
    <s v="19 Ejercicio 2019"/>
    <s v="13 TODO EL TERRITORIO"/>
  </r>
  <r>
    <s v="130322424215140134E087087826911133737137101111110119133"/>
    <s v="1303"/>
    <s v="2"/>
    <s v="24"/>
    <s v="242"/>
    <s v="1"/>
    <s v="5"/>
    <s v="14"/>
    <s v="01"/>
    <x v="25"/>
    <s v="E"/>
    <s v="087"/>
    <s v="087826"/>
    <s v="91"/>
    <s v="1"/>
    <s v="3"/>
    <s v="37"/>
    <s v="371"/>
    <s v="371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26 ACCESO Y DIFUSION DE LA CULTURA Y LAS ARTES "/>
    <s v="3000 SERVICIOS GENERALES"/>
    <s v="3700 SERVICIOS DE TRASLADO Y VIATICOS"/>
    <s v="371 PASAJES AEREOS"/>
    <s v="37101 PASAJES AEREOS"/>
    <n v="50000"/>
    <s v="1 NO ETIQUETADO"/>
    <s v="11 RECURSOS FISCALES"/>
    <s v="1101 RECURSOS MUNICIPALES"/>
    <s v="19 Ejercicio 2019"/>
    <s v="13 TODO EL TERRITORIO"/>
  </r>
  <r>
    <s v="030311717145160304E127127976911133737237201111110119133"/>
    <s v="0303"/>
    <s v="1"/>
    <s v="17"/>
    <s v="171"/>
    <s v="4"/>
    <s v="5"/>
    <s v="16"/>
    <s v="03"/>
    <x v="6"/>
    <s v="E"/>
    <s v="127"/>
    <s v="127976"/>
    <s v="91"/>
    <s v="1"/>
    <s v="3"/>
    <s v="37"/>
    <s v="372"/>
    <s v="37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3000 SERVICIOS GENERALES"/>
    <s v="3700 SERVICIOS DE TRASLADO Y VIATICOS"/>
    <s v="372 PASAJES TERRESTRES"/>
    <s v="37201 PASAJES TERRESTRES"/>
    <n v="85000"/>
    <s v="1 NO ETIQUETADO"/>
    <s v="11 RECURSOS FISCALES"/>
    <s v="1101 RECURSOS MUNICIPALES"/>
    <s v="19 Ejercicio 2019"/>
    <s v="13 TODO EL TERRITORIO"/>
  </r>
  <r>
    <s v="040111212246171906E032032167911133737237201111110119133"/>
    <s v="0401"/>
    <s v="1"/>
    <s v="12"/>
    <s v="122"/>
    <s v="4"/>
    <s v="6"/>
    <s v="17"/>
    <s v="19"/>
    <x v="7"/>
    <s v="E"/>
    <s v="032"/>
    <s v="032167"/>
    <s v="91"/>
    <s v="1"/>
    <s v="3"/>
    <s v="37"/>
    <s v="372"/>
    <s v="37201"/>
    <s v="1"/>
    <s v="11"/>
    <s v="1101"/>
    <s v="19"/>
    <s v="13"/>
    <s v="3"/>
    <s v="04 SINDICATURA DEL AYUNTAMIENTO"/>
    <s v="0401 DIRECCION JURIDICO CONTENCIOS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s v="06 CERTEZA JURÍDICA"/>
    <x v="107"/>
    <s v="032167 ASESORIA A PRESIDENTE Y REGIDORES"/>
    <s v="3000 SERVICIOS GENERALES"/>
    <s v="3700 SERVICIOS DE TRASLADO Y VIATICOS"/>
    <s v="372 PASAJES TERRESTRES"/>
    <s v="37201 PASAJES TERRESTRES"/>
    <n v="3000"/>
    <s v="1 NO ETIQUETADO"/>
    <s v="11 RECURSOS FISCALES"/>
    <s v="1101 RECURSOS MUNICIPALES"/>
    <s v="19 Ejercicio 2019"/>
    <s v="13 TODO EL TERRITORIO"/>
  </r>
  <r>
    <s v="060611515246172012M114114289911133737237201111110119133"/>
    <s v="0606"/>
    <s v="1"/>
    <s v="15"/>
    <s v="152"/>
    <s v="4"/>
    <s v="6"/>
    <s v="17"/>
    <s v="20"/>
    <x v="11"/>
    <s v="M"/>
    <s v="114"/>
    <s v="114289"/>
    <s v="91"/>
    <s v="1"/>
    <s v="3"/>
    <s v="37"/>
    <s v="372"/>
    <s v="372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105"/>
    <s v="114289 PRESUPUESTO DE EGRESOS"/>
    <s v="3000 SERVICIOS GENERALES"/>
    <s v="3700 SERVICIOS DE TRASLADO Y VIATICOS"/>
    <s v="372 PASAJES TERRESTRES"/>
    <s v="37201 PASAJES TERRESTRES"/>
    <n v="5458.2"/>
    <s v="1 NO ETIQUETADO"/>
    <s v="11 RECURSOS FISCALES"/>
    <s v="1101 RECURSOS MUNICIPALES"/>
    <s v="19 Ejercicio 2019"/>
    <s v="13 TODO EL TERRITORIO"/>
  </r>
  <r>
    <s v="070711111246171913G006006311911133737237201111110119133"/>
    <s v="0707"/>
    <s v="1"/>
    <s v="11"/>
    <s v="112"/>
    <s v="4"/>
    <s v="6"/>
    <s v="17"/>
    <s v="19"/>
    <x v="12"/>
    <s v="G"/>
    <s v="006"/>
    <s v="006311"/>
    <s v="91"/>
    <s v="1"/>
    <s v="3"/>
    <s v="37"/>
    <s v="372"/>
    <s v="372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s v="1 GASTO CORRIENTE"/>
    <s v="13 VIGILANCIA"/>
    <x v="90"/>
    <s v="006311 ASESORIA PARA ELABORAR DECLARACION DE SITUACION PATRIMONIAL"/>
    <s v="3000 SERVICIOS GENERALES"/>
    <s v="3700 SERVICIOS DE TRASLADO Y VIATICOS"/>
    <s v="372 PASAJES TERRESTRES"/>
    <s v="37201 PASAJES TERRESTRES"/>
    <n v="5000"/>
    <s v="1 NO ETIQUETADO"/>
    <s v="11 RECURSOS FISCALES"/>
    <s v="1101 RECURSOS MUNICIPALES"/>
    <s v="19 Ejercicio 2019"/>
    <s v="13 TODO EL TERRITORIO"/>
  </r>
  <r>
    <s v="090211313446172019O132132902121133737237201111110119133"/>
    <s v="0902"/>
    <s v="1"/>
    <s v="13"/>
    <s v="134"/>
    <s v="4"/>
    <s v="6"/>
    <s v="17"/>
    <s v="20"/>
    <x v="27"/>
    <s v="O"/>
    <s v="132"/>
    <s v="132902"/>
    <s v="12"/>
    <s v="1"/>
    <s v="3"/>
    <s v="37"/>
    <s v="372"/>
    <s v="372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38"/>
    <s v="132902 ESTRATEGIA DE CALIDAD "/>
    <s v="3000 SERVICIOS GENERALES"/>
    <s v="3700 SERVICIOS DE TRASLADO Y VIATICOS"/>
    <s v="372 PASAJES TERRESTRES"/>
    <s v="37201 PASAJES TERRESTRES"/>
    <n v="20000"/>
    <s v="1 NO ETIQUETADO"/>
    <s v="11 RECURSOS FISCALES"/>
    <s v="1101 RECURSOS MUNICIPALES"/>
    <s v="19 Ejercicio 2019"/>
    <s v="13 TODO EL TERRITORIO"/>
  </r>
  <r>
    <s v="090911313446172020O021021513121133737237201111110119133"/>
    <s v="0909"/>
    <s v="1"/>
    <s v="13"/>
    <s v="134"/>
    <s v="4"/>
    <s v="6"/>
    <s v="17"/>
    <s v="20"/>
    <x v="0"/>
    <s v="O"/>
    <s v="021"/>
    <s v="021513"/>
    <s v="12"/>
    <s v="1"/>
    <s v="3"/>
    <s v="37"/>
    <s v="372"/>
    <s v="37201"/>
    <s v="1"/>
    <s v="11"/>
    <s v="1101"/>
    <s v="19"/>
    <s v="13"/>
    <s v="3"/>
    <s v="09 COORDINACION GENERAL DE ADMINISTRACION E INNOVACION GUBERNAMENTAL"/>
    <s v="0909 COORDINACION GENERAL DE ADMINISTRACION 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3 DIAGNOSTICO ORGANIZACIONAL"/>
    <s v="3000 SERVICIOS GENERALES"/>
    <s v="3700 SERVICIOS DE TRASLADO Y VIATICOS"/>
    <s v="372 PASAJES TERRESTRES"/>
    <s v="37201 PASAJES TERRESTRES"/>
    <n v="25000"/>
    <s v="1 NO ETIQUETADO"/>
    <s v="11 RECURSOS FISCALES"/>
    <s v="1101 RECURSOS MUNICIPALES"/>
    <s v="19 Ejercicio 2019"/>
    <s v="13 TODO EL TERRITORIO"/>
  </r>
  <r>
    <s v="100733131123091524F103103543911133737237201111110119133"/>
    <s v="1007"/>
    <s v="3"/>
    <s v="31"/>
    <s v="311"/>
    <s v="2"/>
    <s v="3"/>
    <s v="09"/>
    <s v="15"/>
    <x v="17"/>
    <s v="F"/>
    <s v="103"/>
    <s v="103543"/>
    <s v="91"/>
    <s v="1"/>
    <s v="3"/>
    <s v="37"/>
    <s v="372"/>
    <s v="37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108"/>
    <s v="103543 ACTUALIZACION DE PRESTADORES DE SERVICIO "/>
    <s v="3000 SERVICIOS GENERALES"/>
    <s v="3700 SERVICIOS DE TRASLADO Y VIATICOS"/>
    <s v="372 PASAJES TERRESTRES"/>
    <s v="37201 PASAJES TERRESTRES"/>
    <n v="5000"/>
    <s v="1 NO ETIQUETADO"/>
    <s v="11 RECURSOS FISCALES"/>
    <s v="1101 RECURSOS MUNICIPALES"/>
    <s v="19 Ejercicio 2019"/>
    <s v="13 TODO EL TERRITORIO"/>
  </r>
  <r>
    <s v="100533131123091725F049049553911133737237201111110119133"/>
    <s v="1005"/>
    <s v="3"/>
    <s v="31"/>
    <s v="311"/>
    <s v="2"/>
    <s v="3"/>
    <s v="09"/>
    <s v="17"/>
    <x v="18"/>
    <s v="F"/>
    <s v="049"/>
    <s v="049553"/>
    <s v="91"/>
    <s v="1"/>
    <s v="3"/>
    <s v="37"/>
    <s v="372"/>
    <s v="372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3"/>
    <s v="049553 BAJA POR TITULAR Y BAJA POR PRESIDENCIA PARA TODO TIPO DE LICENCIA"/>
    <s v="3000 SERVICIOS GENERALES"/>
    <s v="3700 SERVICIOS DE TRASLADO Y VIATICOS"/>
    <s v="372 PASAJES TERRESTRES"/>
    <s v="37201 PASAJES TERRESTRES"/>
    <n v="5000"/>
    <s v="1 NO ETIQUETADO"/>
    <s v="11 RECURSOS FISCALES"/>
    <s v="1101 RECURSOS MUNICIPALES"/>
    <s v="19 Ejercicio 2019"/>
    <s v="13 TODO EL TERRITORIO"/>
  </r>
  <r>
    <s v="100533131123091725F043043930911133737237201111110119133"/>
    <s v="1005"/>
    <s v="3"/>
    <s v="31"/>
    <s v="311"/>
    <s v="2"/>
    <s v="3"/>
    <s v="09"/>
    <s v="17"/>
    <x v="18"/>
    <s v="F"/>
    <s v="043"/>
    <s v="043930"/>
    <s v="91"/>
    <s v="1"/>
    <s v="3"/>
    <s v="37"/>
    <s v="372"/>
    <s v="372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89"/>
    <s v="043930 LABORATORIO DE INNOVACION "/>
    <s v="3000 SERVICIOS GENERALES"/>
    <s v="3700 SERVICIOS DE TRASLADO Y VIATICOS"/>
    <s v="372 PASAJES TERRESTRES"/>
    <s v="37201 PASAJES TERRESTRES"/>
    <n v="5500"/>
    <s v="1 NO ETIQUETADO"/>
    <s v="11 RECURSOS FISCALES"/>
    <s v="1101 RECURSOS MUNICIPALES"/>
    <s v="19 Ejercicio 2019"/>
    <s v="13 TODO EL TERRITORIO"/>
  </r>
  <r>
    <s v="121222222122081331E078078704911133737237201111110119133"/>
    <s v="1212"/>
    <s v="2"/>
    <s v="22"/>
    <s v="221"/>
    <s v="2"/>
    <s v="2"/>
    <s v="08"/>
    <s v="13"/>
    <x v="22"/>
    <s v="E"/>
    <s v="078"/>
    <s v="078704"/>
    <s v="91"/>
    <s v="1"/>
    <s v="3"/>
    <s v="37"/>
    <s v="372"/>
    <s v="372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704 CERTIFICADO DE ALINEAMIENTO Y NUMERO OFICIAL"/>
    <s v="3000 SERVICIOS GENERALES"/>
    <s v="3700 SERVICIOS DE TRASLADO Y VIATICOS"/>
    <s v="372 PASAJES TERRESTRES"/>
    <s v="37201 PASAJES TERRESTRES"/>
    <n v="59000"/>
    <s v="1 NO ETIQUETADO"/>
    <s v="11 RECURSOS FISCALES"/>
    <s v="1101 RECURSOS MUNICIPALES"/>
    <s v="19 Ejercicio 2019"/>
    <s v="13 TODO EL TERRITORIO"/>
  </r>
  <r>
    <s v="010111313146172001P052052015911133737537501111110119133"/>
    <s v="0101"/>
    <s v="1"/>
    <s v="13"/>
    <s v="131"/>
    <s v="4"/>
    <s v="6"/>
    <s v="17"/>
    <s v="20"/>
    <x v="3"/>
    <s v="P"/>
    <s v="052"/>
    <s v="052015"/>
    <s v="91"/>
    <s v="1"/>
    <s v="3"/>
    <s v="37"/>
    <s v="375"/>
    <s v="375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s v="1 GASTO CORRIENTE"/>
    <s v="01 GESTIÓN GUBERNAMENTAL"/>
    <x v="5"/>
    <s v="052015 DISEÑO E IMAGEN"/>
    <s v="3000 SERVICIOS GENERALES"/>
    <s v="3700 SERVICIOS DE TRASLADO Y VIATICOS"/>
    <s v="375 VIATICOS EN EL PAIS"/>
    <s v="37501 VIATICOS EN EL PAIS"/>
    <n v="25000"/>
    <s v="1 NO ETIQUETADO"/>
    <s v="11 RECURSOS FISCALES"/>
    <s v="1101 RECURSOS MUNICIPALES"/>
    <s v="19 Ejercicio 2019"/>
    <s v="13 TODO EL TERRITORIO"/>
  </r>
  <r>
    <s v="020211313246172002O101101920971133737537501111110119133"/>
    <s v="0202"/>
    <s v="1"/>
    <s v="13"/>
    <s v="132"/>
    <s v="4"/>
    <s v="6"/>
    <s v="17"/>
    <s v="20"/>
    <x v="5"/>
    <s v="O"/>
    <s v="101"/>
    <s v="101920"/>
    <s v="97"/>
    <s v="1"/>
    <s v="3"/>
    <s v="37"/>
    <s v="375"/>
    <s v="375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1"/>
    <s v="101920 GESTION Y COORDINACION METROPOLITANA"/>
    <s v="3000 SERVICIOS GENERALES"/>
    <s v="3700 SERVICIOS DE TRASLADO Y VIATICOS"/>
    <s v="375 VIATICOS EN EL PAIS"/>
    <s v="37501 VIATICOS EN EL PAIS"/>
    <n v="50000"/>
    <s v="1 NO ETIQUETADO"/>
    <s v="11 RECURSOS FISCALES"/>
    <s v="1101 RECURSOS MUNICIPALES"/>
    <s v="19 Ejercicio 2019"/>
    <s v="13 TODO EL TERRITORIO"/>
  </r>
  <r>
    <s v="030311717145160304E127127976911133737537501111110119133"/>
    <s v="0303"/>
    <s v="1"/>
    <s v="17"/>
    <s v="171"/>
    <s v="4"/>
    <s v="5"/>
    <s v="16"/>
    <s v="03"/>
    <x v="6"/>
    <s v="E"/>
    <s v="127"/>
    <s v="127976"/>
    <s v="91"/>
    <s v="1"/>
    <s v="3"/>
    <s v="37"/>
    <s v="375"/>
    <s v="375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3000 SERVICIOS GENERALES"/>
    <s v="3700 SERVICIOS DE TRASLADO Y VIATICOS"/>
    <s v="375 VIATICOS EN EL PAIS"/>
    <s v="37501 VIATICOS EN EL PAIS"/>
    <n v="300000"/>
    <s v="1 NO ETIQUETADO"/>
    <s v="11 RECURSOS FISCALES"/>
    <s v="1101 RECURSOS MUNICIPALES"/>
    <s v="19 Ejercicio 2019"/>
    <s v="13 TODO EL TERRITORIO"/>
  </r>
  <r>
    <s v="060611515246172012M114114290911133737537501111110119133"/>
    <s v="0606"/>
    <s v="1"/>
    <s v="15"/>
    <s v="152"/>
    <s v="4"/>
    <s v="6"/>
    <s v="17"/>
    <s v="20"/>
    <x v="11"/>
    <s v="M"/>
    <s v="114"/>
    <s v="114290"/>
    <s v="91"/>
    <s v="1"/>
    <s v="3"/>
    <s v="37"/>
    <s v="375"/>
    <s v="375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105"/>
    <s v="114290 MODIFICACION DEL PRESUPUESTO DE EGRESOS"/>
    <s v="3000 SERVICIOS GENERALES"/>
    <s v="3700 SERVICIOS DE TRASLADO Y VIATICOS"/>
    <s v="375 VIATICOS EN EL PAIS"/>
    <s v="37501 VIATICOS EN EL PAIS"/>
    <n v="17999.8"/>
    <s v="1 NO ETIQUETADO"/>
    <s v="11 RECURSOS FISCALES"/>
    <s v="1101 RECURSOS MUNICIPALES"/>
    <s v="19 Ejercicio 2019"/>
    <s v="13 TODO EL TERRITORIO"/>
  </r>
  <r>
    <s v="090211313446172019O132132921121133737537501111110119133"/>
    <s v="0902"/>
    <s v="1"/>
    <s v="13"/>
    <s v="134"/>
    <s v="4"/>
    <s v="6"/>
    <s v="17"/>
    <s v="20"/>
    <x v="27"/>
    <s v="O"/>
    <s v="132"/>
    <s v="132921"/>
    <s v="12"/>
    <s v="1"/>
    <s v="3"/>
    <s v="37"/>
    <s v="375"/>
    <s v="37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38"/>
    <s v="132921 IMPLEMENTACION DEL SISTEMA DE GESTION PARA LA CALIDAD"/>
    <s v="3000 SERVICIOS GENERALES"/>
    <s v="3700 SERVICIOS DE TRASLADO Y VIATICOS"/>
    <s v="375 VIATICOS EN EL PAIS"/>
    <s v="37501 VIATICOS EN EL PAIS"/>
    <n v="50000"/>
    <s v="1 NO ETIQUETADO"/>
    <s v="11 RECURSOS FISCALES"/>
    <s v="1101 RECURSOS MUNICIPALES"/>
    <s v="19 Ejercicio 2019"/>
    <s v="13 TODO EL TERRITORIO"/>
  </r>
  <r>
    <s v="090911313446172020O021021514121133737537501111110119133"/>
    <s v="0909"/>
    <s v="1"/>
    <s v="13"/>
    <s v="134"/>
    <s v="4"/>
    <s v="6"/>
    <s v="17"/>
    <s v="20"/>
    <x v="0"/>
    <s v="O"/>
    <s v="021"/>
    <s v="021514"/>
    <s v="12"/>
    <s v="1"/>
    <s v="3"/>
    <s v="37"/>
    <s v="375"/>
    <s v="37501"/>
    <s v="1"/>
    <s v="11"/>
    <s v="1101"/>
    <s v="19"/>
    <s v="13"/>
    <s v="3"/>
    <s v="09 COORDINACION GENERAL DE ADMINISTRACION E INNOVACION GUBERNAMENTAL"/>
    <s v="0909 COORDINACION GENERAL DE ADMINISTRACION 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4 COMUNICACION INSTITUCIONAL"/>
    <s v="3000 SERVICIOS GENERALES"/>
    <s v="3700 SERVICIOS DE TRASLADO Y VIATICOS"/>
    <s v="375 VIATICOS EN EL PAIS"/>
    <s v="37501 VIATICOS EN EL PAIS"/>
    <n v="47000"/>
    <s v="1 NO ETIQUETADO"/>
    <s v="11 RECURSOS FISCALES"/>
    <s v="1101 RECURSOS MUNICIPALES"/>
    <s v="19 Ejercicio 2019"/>
    <s v="13 TODO EL TERRITORIO"/>
  </r>
  <r>
    <s v="100733131123091524F103103946911133737537501111110119133"/>
    <s v="1007"/>
    <s v="3"/>
    <s v="31"/>
    <s v="311"/>
    <s v="2"/>
    <s v="3"/>
    <s v="09"/>
    <s v="15"/>
    <x v="17"/>
    <s v="F"/>
    <s v="103"/>
    <s v="103946"/>
    <s v="91"/>
    <s v="1"/>
    <s v="3"/>
    <s v="37"/>
    <s v="375"/>
    <s v="375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108"/>
    <s v="103946 PERSONAS CAPACITADAS EN SERVICIOS TURISTICOS "/>
    <s v="3000 SERVICIOS GENERALES"/>
    <s v="3700 SERVICIOS DE TRASLADO Y VIATICOS"/>
    <s v="375 VIATICOS EN EL PAIS"/>
    <s v="37501 VIATICOS EN EL PAIS"/>
    <n v="30000"/>
    <s v="1 NO ETIQUETADO"/>
    <s v="11 RECURSOS FISCALES"/>
    <s v="1101 RECURSOS MUNICIPALES"/>
    <s v="19 Ejercicio 2019"/>
    <s v="13 TODO EL TERRITORIO"/>
  </r>
  <r>
    <s v="100533131123091725F049049554911133737537501111110119133"/>
    <s v="1005"/>
    <s v="3"/>
    <s v="31"/>
    <s v="311"/>
    <s v="2"/>
    <s v="3"/>
    <s v="09"/>
    <s v="17"/>
    <x v="18"/>
    <s v="F"/>
    <s v="049"/>
    <s v="049554"/>
    <s v="91"/>
    <s v="1"/>
    <s v="3"/>
    <s v="37"/>
    <s v="375"/>
    <s v="375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3"/>
    <s v="049554 PERMISO PARA EVENTOS Y ESPACTACULOS"/>
    <s v="3000 SERVICIOS GENERALES"/>
    <s v="3700 SERVICIOS DE TRASLADO Y VIATICOS"/>
    <s v="375 VIATICOS EN EL PAIS"/>
    <s v="37501 VIATICOS EN EL PAIS"/>
    <n v="30000"/>
    <s v="1 NO ETIQUETADO"/>
    <s v="11 RECURSOS FISCALES"/>
    <s v="1101 RECURSOS MUNICIPALES"/>
    <s v="19 Ejercicio 2019"/>
    <s v="13 TODO EL TERRITORIO"/>
  </r>
  <r>
    <s v="100533131123091725F043043942911133737537501111110119133"/>
    <s v="1005"/>
    <s v="3"/>
    <s v="31"/>
    <s v="311"/>
    <s v="2"/>
    <s v="3"/>
    <s v="09"/>
    <s v="17"/>
    <x v="18"/>
    <s v="F"/>
    <s v="043"/>
    <s v="043942"/>
    <s v="91"/>
    <s v="1"/>
    <s v="3"/>
    <s v="37"/>
    <s v="375"/>
    <s v="375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89"/>
    <s v="043942 PERSONAS ATENDIDAS EN HECHO ZAPOPAN"/>
    <s v="3000 SERVICIOS GENERALES"/>
    <s v="3700 SERVICIOS DE TRASLADO Y VIATICOS"/>
    <s v="375 VIATICOS EN EL PAIS"/>
    <s v="37501 VIATICOS EN EL PAIS"/>
    <n v="33000"/>
    <s v="1 NO ETIQUETADO"/>
    <s v="11 RECURSOS FISCALES"/>
    <s v="1101 RECURSOS MUNICIPALES"/>
    <s v="19 Ejercicio 2019"/>
    <s v="13 TODO EL TERRITORIO"/>
  </r>
  <r>
    <s v="121222222122081331E078078705911133737537501111110119133"/>
    <s v="1212"/>
    <s v="2"/>
    <s v="22"/>
    <s v="221"/>
    <s v="2"/>
    <s v="2"/>
    <s v="08"/>
    <s v="13"/>
    <x v="22"/>
    <s v="E"/>
    <s v="078"/>
    <s v="078705"/>
    <s v="91"/>
    <s v="1"/>
    <s v="3"/>
    <s v="37"/>
    <s v="375"/>
    <s v="375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705 CONSTANCIA DE NUMERO"/>
    <s v="3000 SERVICIOS GENERALES"/>
    <s v="3700 SERVICIOS DE TRASLADO Y VIATICOS"/>
    <s v="375 VIATICOS EN EL PAIS"/>
    <s v="37501 VIATICOS EN EL PAIS"/>
    <n v="38800"/>
    <s v="1 NO ETIQUETADO"/>
    <s v="11 RECURSOS FISCALES"/>
    <s v="1101 RECURSOS MUNICIPALES"/>
    <s v="19 Ejercicio 2019"/>
    <s v="13 TODO EL TERRITORIO"/>
  </r>
  <r>
    <s v="131522424215140132F019019717911133737537501111110119133"/>
    <s v="1315"/>
    <s v="2"/>
    <s v="24"/>
    <s v="242"/>
    <s v="1"/>
    <s v="5"/>
    <s v="14"/>
    <s v="01"/>
    <x v="23"/>
    <s v="F"/>
    <s v="019"/>
    <s v="019717"/>
    <s v="91"/>
    <s v="1"/>
    <s v="3"/>
    <s v="37"/>
    <s v="375"/>
    <s v="375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s v="1 GASTO CORRIENTE"/>
    <s v="32 MAZ ARTE ZAPOPAN"/>
    <x v="109"/>
    <s v="019717 PRESENTACION DE ACTIVIDADES ARTISTICO-CULTURALES PARALELAS A LAS EXPOSICIONES"/>
    <s v="3000 SERVICIOS GENERALES"/>
    <s v="3700 SERVICIOS DE TRASLADO Y VIATICOS"/>
    <s v="375 VIATICOS EN EL PAIS"/>
    <s v="37501 VIATICOS EN EL PAIS"/>
    <n v="15000"/>
    <s v="1 NO ETIQUETADO"/>
    <s v="11 RECURSOS FISCALES"/>
    <s v="1101 RECURSOS MUNICIPALES"/>
    <s v="19 Ejercicio 2019"/>
    <s v="13 TODO EL TERRITORIO"/>
  </r>
  <r>
    <s v="030311717145160304E127127976911133737637601111110119133"/>
    <s v="0303"/>
    <s v="1"/>
    <s v="17"/>
    <s v="171"/>
    <s v="4"/>
    <s v="5"/>
    <s v="16"/>
    <s v="03"/>
    <x v="6"/>
    <s v="E"/>
    <s v="127"/>
    <s v="127976"/>
    <s v="91"/>
    <s v="1"/>
    <s v="3"/>
    <s v="37"/>
    <s v="376"/>
    <s v="376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3000 SERVICIOS GENERALES"/>
    <s v="3700 SERVICIOS DE TRASLADO Y VIATICOS"/>
    <s v="376 VIATICOS EN EL EXTRANJERO"/>
    <s v="37601 VIATICOS EN EL EXTRANJERO"/>
    <n v="120000"/>
    <s v="1 NO ETIQUETADO"/>
    <s v="11 RECURSOS FISCALES"/>
    <s v="1101 RECURSOS MUNICIPALES"/>
    <s v="19 Ejercicio 2019"/>
    <s v="13 TODO EL TERRITORIO"/>
  </r>
  <r>
    <s v="090911313446172020O021021515121133737637601111110119133"/>
    <s v="0909"/>
    <s v="1"/>
    <s v="13"/>
    <s v="134"/>
    <s v="4"/>
    <s v="6"/>
    <s v="17"/>
    <s v="20"/>
    <x v="0"/>
    <s v="O"/>
    <s v="021"/>
    <s v="021515"/>
    <s v="12"/>
    <s v="1"/>
    <s v="3"/>
    <s v="37"/>
    <s v="376"/>
    <s v="37601"/>
    <s v="1"/>
    <s v="11"/>
    <s v="1101"/>
    <s v="19"/>
    <s v="13"/>
    <s v="3"/>
    <s v="09 COORDINACION GENERAL DE ADMINISTRACION E INNOVACION GUBERNAMENTAL"/>
    <s v="0909 COORDINACION GENERAL DE ADMINISTRACION 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5 ENTREGA DE APOYOS Y/O BENEFICIOS A LOS EMPLEADOS."/>
    <s v="3000 SERVICIOS GENERALES"/>
    <s v="3700 SERVICIOS DE TRASLADO Y VIATICOS"/>
    <s v="376 VIATICOS EN EL EXTRANJERO"/>
    <s v="37601 VIATICOS EN EL EXTRANJERO"/>
    <n v="100000"/>
    <s v="1 NO ETIQUETADO"/>
    <s v="11 RECURSOS FISCALES"/>
    <s v="1101 RECURSOS MUNICIPALES"/>
    <s v="19 Ejercicio 2019"/>
    <s v="13 TODO EL TERRITORIO"/>
  </r>
  <r>
    <s v="100533131123091725F049049555911133737637601111110119133"/>
    <s v="1005"/>
    <s v="3"/>
    <s v="31"/>
    <s v="311"/>
    <s v="2"/>
    <s v="3"/>
    <s v="09"/>
    <s v="17"/>
    <x v="18"/>
    <s v="F"/>
    <s v="049"/>
    <s v="049555"/>
    <s v="91"/>
    <s v="1"/>
    <s v="3"/>
    <s v="37"/>
    <s v="376"/>
    <s v="37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3"/>
    <s v="049555 PERMISO PARA HORAS EXTRAS, ISLAS, ACTIVIDADES EXTRACTIVAS, VALET PARKING"/>
    <s v="3000 SERVICIOS GENERALES"/>
    <s v="3700 SERVICIOS DE TRASLADO Y VIATICOS"/>
    <s v="376 VIATICOS EN EL EXTRANJERO"/>
    <s v="37601 VIATICOS EN EL EXTRANJERO"/>
    <n v="80000"/>
    <s v="1 NO ETIQUETADO"/>
    <s v="11 RECURSOS FISCALES"/>
    <s v="1101 RECURSOS MUNICIPALES"/>
    <s v="19 Ejercicio 2019"/>
    <s v="13 TODO EL TERRITORIO"/>
  </r>
  <r>
    <s v="100533131123091725F043043943911133737637601111110119133"/>
    <s v="1005"/>
    <s v="3"/>
    <s v="31"/>
    <s v="311"/>
    <s v="2"/>
    <s v="3"/>
    <s v="09"/>
    <s v="17"/>
    <x v="18"/>
    <s v="F"/>
    <s v="043"/>
    <s v="043943"/>
    <s v="91"/>
    <s v="1"/>
    <s v="3"/>
    <s v="37"/>
    <s v="376"/>
    <s v="37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89"/>
    <s v="043943 PERSONAS ATENDIDAS EN RETO KIDS"/>
    <s v="3000 SERVICIOS GENERALES"/>
    <s v="3700 SERVICIOS DE TRASLADO Y VIATICOS"/>
    <s v="376 VIATICOS EN EL EXTRANJERO"/>
    <s v="37601 VIATICOS EN EL EXTRANJERO"/>
    <n v="44000"/>
    <s v="1 NO ETIQUETADO"/>
    <s v="11 RECURSOS FISCALES"/>
    <s v="1101 RECURSOS MUNICIPALES"/>
    <s v="19 Ejercicio 2019"/>
    <s v="13 TODO EL TERRITORIO"/>
  </r>
  <r>
    <s v="131522424215140132F019019719911133737637601111110119133"/>
    <s v="1315"/>
    <s v="2"/>
    <s v="24"/>
    <s v="242"/>
    <s v="1"/>
    <s v="5"/>
    <s v="14"/>
    <s v="01"/>
    <x v="23"/>
    <s v="F"/>
    <s v="019"/>
    <s v="019719"/>
    <s v="91"/>
    <s v="1"/>
    <s v="3"/>
    <s v="37"/>
    <s v="376"/>
    <s v="376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s v="1 GASTO CORRIENTE"/>
    <s v="32 MAZ ARTE ZAPOPAN"/>
    <x v="109"/>
    <s v="019719 EVENTOS EN FORO JUAN JOSE ARREOLA"/>
    <s v="3000 SERVICIOS GENERALES"/>
    <s v="3700 SERVICIOS DE TRASLADO Y VIATICOS"/>
    <s v="376 VIATICOS EN EL EXTRANJERO"/>
    <s v="37601 VIATICOS EN EL EXTRANJERO"/>
    <n v="60000"/>
    <s v="1 NO ETIQUETADO"/>
    <s v="11 RECURSOS FISCALES"/>
    <s v="1101 RECURSOS MUNICIPALES"/>
    <s v="19 Ejercicio 2019"/>
    <s v="13 TODO EL TERRITORIO"/>
  </r>
  <r>
    <s v="060611515246172012M114114295911133737937901111110119133"/>
    <s v="0606"/>
    <s v="1"/>
    <s v="15"/>
    <s v="152"/>
    <s v="4"/>
    <s v="6"/>
    <s v="17"/>
    <s v="20"/>
    <x v="11"/>
    <s v="M"/>
    <s v="114"/>
    <s v="114295"/>
    <s v="91"/>
    <s v="1"/>
    <s v="3"/>
    <s v="37"/>
    <s v="379"/>
    <s v="379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105"/>
    <s v="114295 CONTABILIDAD DEL EGRESO"/>
    <s v="3000 SERVICIOS GENERALES"/>
    <s v="3700 SERVICIOS DE TRASLADO Y VIATICOS"/>
    <s v="379 OTROS SERVICIOS DE TRASLADO Y HOSPEDAJE"/>
    <s v="37901 OTROS SERVICIOS DE TRASLADO Y HOSPEDAJE"/>
    <n v="12000"/>
    <s v="1 NO ETIQUETADO"/>
    <s v="11 RECURSOS FISCALES"/>
    <s v="1101 RECURSOS MUNICIPALES"/>
    <s v="19 Ejercicio 2019"/>
    <s v="13 TODO EL TERRITORIO"/>
  </r>
  <r>
    <s v="121222222122081331E078078707911133737937901111110119133"/>
    <s v="1212"/>
    <s v="2"/>
    <s v="22"/>
    <s v="221"/>
    <s v="2"/>
    <s v="2"/>
    <s v="08"/>
    <s v="13"/>
    <x v="22"/>
    <s v="E"/>
    <s v="078"/>
    <s v="078707"/>
    <s v="91"/>
    <s v="1"/>
    <s v="3"/>
    <s v="37"/>
    <s v="379"/>
    <s v="379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707 ASIGNACION DE NUMERO OFICIAL"/>
    <s v="3000 SERVICIOS GENERALES"/>
    <s v="3700 SERVICIOS DE TRASLADO Y VIATICOS"/>
    <s v="379 OTROS SERVICIOS DE TRASLADO Y HOSPEDAJE"/>
    <s v="37901 OTROS SERVICIOS DE TRASLADO Y HOSPEDAJE"/>
    <n v="112600"/>
    <s v="1 NO ETIQUETADO"/>
    <s v="11 RECURSOS FISCALES"/>
    <s v="1101 RECURSOS MUNICIPALES"/>
    <s v="19 Ejercicio 2019"/>
    <s v="13 TODO EL TERRITORIO"/>
  </r>
  <r>
    <s v="020311313246172002O016016015971133838138101111110119133"/>
    <s v="0203"/>
    <s v="1"/>
    <s v="13"/>
    <s v="132"/>
    <s v="4"/>
    <s v="6"/>
    <s v="17"/>
    <s v="20"/>
    <x v="5"/>
    <s v="O"/>
    <s v="016"/>
    <s v="016015"/>
    <s v="97"/>
    <s v="1"/>
    <s v="3"/>
    <s v="38"/>
    <s v="381"/>
    <s v="381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3000 SERVICIOS GENERALES"/>
    <s v="3800 SERVICIOS OFICIALES"/>
    <s v="381 GASTOS DE CEREMONIAL"/>
    <s v="38101 GASTOS DE CEREMONIAL"/>
    <n v="144000"/>
    <s v="1 NO ETIQUETADO"/>
    <s v="11 RECURSOS FISCALES"/>
    <s v="1101 RECURSOS MUNICIPALES"/>
    <s v="19 Ejercicio 2019"/>
    <s v="13 TODO EL TERRITORIO"/>
  </r>
  <r>
    <s v="020311313246172002O056056002971133838238201111110119133"/>
    <s v="0203"/>
    <s v="1"/>
    <s v="13"/>
    <s v="132"/>
    <s v="4"/>
    <s v="6"/>
    <s v="17"/>
    <s v="20"/>
    <x v="5"/>
    <s v="O"/>
    <s v="056"/>
    <s v="056002"/>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0"/>
    <s v="056002 DIA DE REYES"/>
    <s v="3000 SERVICIOS GENERALES"/>
    <s v="3800 SERVICIOS OFICIALES"/>
    <s v="382 GASTOS DE ORDEN SOCIAL Y CULTURAL"/>
    <s v="38201 GASTOS DE ORDEN SOCIAL Y CULTURAL"/>
    <n v="122172.63"/>
    <s v="1 NO ETIQUETADO"/>
    <s v="11 RECURSOS FISCALES"/>
    <s v="1101 RECURSOS MUNICIPALES"/>
    <s v="19 Ejercicio 2019"/>
    <s v="13 TODO EL TERRITORIO"/>
  </r>
  <r>
    <s v="020311313246172002O056056004971133838238201111110119133"/>
    <s v="0203"/>
    <s v="1"/>
    <s v="13"/>
    <s v="132"/>
    <s v="4"/>
    <s v="6"/>
    <s v="17"/>
    <s v="20"/>
    <x v="5"/>
    <s v="O"/>
    <s v="056"/>
    <s v="056004"/>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0"/>
    <s v="056004 FESTIVAL DEL NIÑO"/>
    <s v="3000 SERVICIOS GENERALES"/>
    <s v="3800 SERVICIOS OFICIALES"/>
    <s v="382 GASTOS DE ORDEN SOCIAL Y CULTURAL"/>
    <s v="38201 GASTOS DE ORDEN SOCIAL Y CULTURAL"/>
    <n v="1000000"/>
    <s v="1 NO ETIQUETADO"/>
    <s v="11 RECURSOS FISCALES"/>
    <s v="1101 RECURSOS MUNICIPALES"/>
    <s v="19 Ejercicio 2019"/>
    <s v="13 TODO EL TERRITORIO"/>
  </r>
  <r>
    <s v="020311313246172002O016016015971133838238201111110119133"/>
    <s v="0203"/>
    <s v="1"/>
    <s v="13"/>
    <s v="132"/>
    <s v="4"/>
    <s v="6"/>
    <s v="17"/>
    <s v="20"/>
    <x v="5"/>
    <s v="O"/>
    <s v="016"/>
    <s v="016015"/>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3000 SERVICIOS GENERALES"/>
    <s v="3800 SERVICIOS OFICIALES"/>
    <s v="382 GASTOS DE ORDEN SOCIAL Y CULTURAL"/>
    <s v="38201 GASTOS DE ORDEN SOCIAL Y CULTURAL"/>
    <n v="322108"/>
    <s v="1 NO ETIQUETADO"/>
    <s v="11 RECURSOS FISCALES"/>
    <s v="1101 RECURSOS MUNICIPALES"/>
    <s v="19 Ejercicio 2019"/>
    <s v="13 TODO EL TERRITORIO"/>
  </r>
  <r>
    <s v="020311313246172002O131131034971133838238201111110119133"/>
    <s v="0203"/>
    <s v="1"/>
    <s v="13"/>
    <s v="132"/>
    <s v="4"/>
    <s v="6"/>
    <s v="17"/>
    <s v="20"/>
    <x v="5"/>
    <s v="O"/>
    <s v="131"/>
    <s v="131034"/>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98"/>
    <s v="131034 INFORME DE GOBIERNO"/>
    <s v="3000 SERVICIOS GENERALES"/>
    <s v="3800 SERVICIOS OFICIALES"/>
    <s v="382 GASTOS DE ORDEN SOCIAL Y CULTURAL"/>
    <s v="38201 GASTOS DE ORDEN SOCIAL Y CULTURAL"/>
    <n v="292800"/>
    <s v="1 NO ETIQUETADO"/>
    <s v="11 RECURSOS FISCALES"/>
    <s v="1101 RECURSOS MUNICIPALES"/>
    <s v="19 Ejercicio 2019"/>
    <s v="13 TODO EL TERRITORIO"/>
  </r>
  <r>
    <s v="020311313246172002O056056007971133838238201111110119133"/>
    <s v="0203"/>
    <s v="1"/>
    <s v="13"/>
    <s v="132"/>
    <s v="4"/>
    <s v="6"/>
    <s v="17"/>
    <s v="20"/>
    <x v="5"/>
    <s v="O"/>
    <s v="056"/>
    <s v="056007"/>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0"/>
    <s v="056007 GRITO DE INDEPENDENCIA Y VERBENA"/>
    <s v="3000 SERVICIOS GENERALES"/>
    <s v="3800 SERVICIOS OFICIALES"/>
    <s v="382 GASTOS DE ORDEN SOCIAL Y CULTURAL"/>
    <s v="38201 GASTOS DE ORDEN SOCIAL Y CULTURAL"/>
    <n v="312000"/>
    <s v="1 NO ETIQUETADO"/>
    <s v="11 RECURSOS FISCALES"/>
    <s v="1101 RECURSOS MUNICIPALES"/>
    <s v="19 Ejercicio 2019"/>
    <s v="13 TODO EL TERRITORIO"/>
  </r>
  <r>
    <s v="020311313246172002O056056006971133838238201111110119133"/>
    <s v="0203"/>
    <s v="1"/>
    <s v="13"/>
    <s v="132"/>
    <s v="4"/>
    <s v="6"/>
    <s v="17"/>
    <s v="20"/>
    <x v="5"/>
    <s v="O"/>
    <s v="056"/>
    <s v="056006"/>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0"/>
    <s v="056006 CENA DEL REBOZO"/>
    <s v="3000 SERVICIOS GENERALES"/>
    <s v="3800 SERVICIOS OFICIALES"/>
    <s v="382 GASTOS DE ORDEN SOCIAL Y CULTURAL"/>
    <s v="38201 GASTOS DE ORDEN SOCIAL Y CULTURAL"/>
    <n v="133980"/>
    <s v="1 NO ETIQUETADO"/>
    <s v="11 RECURSOS FISCALES"/>
    <s v="1101 RECURSOS MUNICIPALES"/>
    <s v="19 Ejercicio 2019"/>
    <s v="13 TODO EL TERRITORIO"/>
  </r>
  <r>
    <s v="020311313246172002O056056007971133838238201111110119133"/>
    <s v="0203"/>
    <s v="1"/>
    <s v="13"/>
    <s v="132"/>
    <s v="4"/>
    <s v="6"/>
    <s v="17"/>
    <s v="20"/>
    <x v="5"/>
    <s v="O"/>
    <s v="056"/>
    <s v="056007"/>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0"/>
    <s v="056007 GRITO DE INDEPENDENCIA Y VERBENA"/>
    <s v="3000 SERVICIOS GENERALES"/>
    <s v="3800 SERVICIOS OFICIALES"/>
    <s v="382 GASTOS DE ORDEN SOCIAL Y CULTURAL"/>
    <s v="38201 GASTOS DE ORDEN SOCIAL Y CULTURAL"/>
    <n v="1260000"/>
    <s v="1 NO ETIQUETADO"/>
    <s v="11 RECURSOS FISCALES"/>
    <s v="1101 RECURSOS MUNICIPALES"/>
    <s v="19 Ejercicio 2019"/>
    <s v="13 TODO EL TERRITORIO"/>
  </r>
  <r>
    <s v="020311313246172002O056056023971133838238201111110119133"/>
    <s v="0203"/>
    <s v="1"/>
    <s v="13"/>
    <s v="132"/>
    <s v="4"/>
    <s v="6"/>
    <s v="17"/>
    <s v="20"/>
    <x v="5"/>
    <s v="O"/>
    <s v="056"/>
    <s v="056023"/>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0"/>
    <s v="056023 FIESTAS PATRIAS DELEGACIONES"/>
    <s v="3000 SERVICIOS GENERALES"/>
    <s v="3800 SERVICIOS OFICIALES"/>
    <s v="382 GASTOS DE ORDEN SOCIAL Y CULTURAL"/>
    <s v="38201 GASTOS DE ORDEN SOCIAL Y CULTURAL"/>
    <n v="1044000"/>
    <s v="1 NO ETIQUETADO"/>
    <s v="11 RECURSOS FISCALES"/>
    <s v="1101 RECURSOS MUNICIPALES"/>
    <s v="19 Ejercicio 2019"/>
    <s v="13 TODO EL TERRITORIO"/>
  </r>
  <r>
    <s v="020311313246172002O056056008971133838238201111110119133"/>
    <s v="0203"/>
    <s v="1"/>
    <s v="13"/>
    <s v="132"/>
    <s v="4"/>
    <s v="6"/>
    <s v="17"/>
    <s v="20"/>
    <x v="5"/>
    <s v="O"/>
    <s v="056"/>
    <s v="056008"/>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0"/>
    <s v="056008 FIESTAS PATRIAS LAS AGUILAS"/>
    <s v="3000 SERVICIOS GENERALES"/>
    <s v="3800 SERVICIOS OFICIALES"/>
    <s v="382 GASTOS DE ORDEN SOCIAL Y CULTURAL"/>
    <s v="38201 GASTOS DE ORDEN SOCIAL Y CULTURAL"/>
    <n v="26448"/>
    <s v="1 NO ETIQUETADO"/>
    <s v="11 RECURSOS FISCALES"/>
    <s v="1101 RECURSOS MUNICIPALES"/>
    <s v="19 Ejercicio 2019"/>
    <s v="13 TODO EL TERRITORIO"/>
  </r>
  <r>
    <s v="020311313246172002O056056012971133838238201111110119133"/>
    <s v="0203"/>
    <s v="1"/>
    <s v="13"/>
    <s v="132"/>
    <s v="4"/>
    <s v="6"/>
    <s v="17"/>
    <s v="20"/>
    <x v="5"/>
    <s v="O"/>
    <s v="056"/>
    <s v="056012"/>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0"/>
    <s v="056012 ORNAMENTACION NAVIDEÑA"/>
    <s v="3000 SERVICIOS GENERALES"/>
    <s v="3800 SERVICIOS OFICIALES"/>
    <s v="382 GASTOS DE ORDEN SOCIAL Y CULTURAL"/>
    <s v="38201 GASTOS DE ORDEN SOCIAL Y CULTURAL"/>
    <n v="700000"/>
    <s v="1 NO ETIQUETADO"/>
    <s v="11 RECURSOS FISCALES"/>
    <s v="1101 RECURSOS MUNICIPALES"/>
    <s v="19 Ejercicio 2019"/>
    <s v="13 TODO EL TERRITORIO"/>
  </r>
  <r>
    <s v="020311313246172002O056056908971133838238201111110119133"/>
    <s v="0203"/>
    <s v="1"/>
    <s v="13"/>
    <s v="132"/>
    <s v="4"/>
    <s v="6"/>
    <s v="17"/>
    <s v="20"/>
    <x v="5"/>
    <s v="O"/>
    <s v="056"/>
    <s v="056908"/>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0"/>
    <s v="056908 EVENTOS NAVIDEÑOS"/>
    <s v="3000 SERVICIOS GENERALES"/>
    <s v="3800 SERVICIOS OFICIALES"/>
    <s v="382 GASTOS DE ORDEN SOCIAL Y CULTURAL"/>
    <s v="38201 GASTOS DE ORDEN SOCIAL Y CULTURAL"/>
    <n v="2500000"/>
    <s v="1 NO ETIQUETADO"/>
    <s v="11 RECURSOS FISCALES"/>
    <s v="1101 RECURSOS MUNICIPALES"/>
    <s v="19 Ejercicio 2019"/>
    <s v="13 TODO EL TERRITORIO"/>
  </r>
  <r>
    <s v="020311313246172002O056056908971133838238201111110119133"/>
    <s v="0203"/>
    <s v="1"/>
    <s v="13"/>
    <s v="132"/>
    <s v="4"/>
    <s v="6"/>
    <s v="17"/>
    <s v="20"/>
    <x v="5"/>
    <s v="O"/>
    <s v="056"/>
    <s v="056908"/>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0"/>
    <s v="056908 EVENTOS NAVIDEÑOS"/>
    <s v="3000 SERVICIOS GENERALES"/>
    <s v="3800 SERVICIOS OFICIALES"/>
    <s v="382 GASTOS DE ORDEN SOCIAL Y CULTURAL"/>
    <s v="38201 GASTOS DE ORDEN SOCIAL Y CULTURAL"/>
    <n v="292320"/>
    <s v="1 NO ETIQUETADO"/>
    <s v="11 RECURSOS FISCALES"/>
    <s v="1101 RECURSOS MUNICIPALES"/>
    <s v="19 Ejercicio 2019"/>
    <s v="13 TODO EL TERRITORIO"/>
  </r>
  <r>
    <s v="020311313246172002O121121018971133838238201111110119133"/>
    <s v="0203"/>
    <s v="1"/>
    <s v="13"/>
    <s v="132"/>
    <s v="4"/>
    <s v="6"/>
    <s v="17"/>
    <s v="20"/>
    <x v="5"/>
    <s v="O"/>
    <s v="121"/>
    <s v="121018"/>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59"/>
    <s v="121018 COBERTURA DE ACTIVIDADES DEL AYUNTAMIENTO"/>
    <s v="3000 SERVICIOS GENERALES"/>
    <s v="3800 SERVICIOS OFICIALES"/>
    <s v="382 GASTOS DE ORDEN SOCIAL Y CULTURAL"/>
    <s v="38201 GASTOS DE ORDEN SOCIAL Y CULTURAL"/>
    <n v="960000"/>
    <s v="1 NO ETIQUETADO"/>
    <s v="11 RECURSOS FISCALES"/>
    <s v="1101 RECURSOS MUNICIPALES"/>
    <s v="19 Ejercicio 2019"/>
    <s v="13 TODO EL TERRITORIO"/>
  </r>
  <r>
    <s v="020211313246172002O016016015971133838238201111110119133"/>
    <s v="0202"/>
    <s v="1"/>
    <s v="13"/>
    <s v="132"/>
    <s v="4"/>
    <s v="6"/>
    <s v="17"/>
    <s v="20"/>
    <x v="5"/>
    <s v="O"/>
    <s v="016"/>
    <s v="016015"/>
    <s v="97"/>
    <s v="1"/>
    <s v="3"/>
    <s v="38"/>
    <s v="382"/>
    <s v="382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3000 SERVICIOS GENERALES"/>
    <s v="3800 SERVICIOS OFICIALES"/>
    <s v="382 GASTOS DE ORDEN SOCIAL Y CULTURAL"/>
    <s v="38201 GASTOS DE ORDEN SOCIAL Y CULTURAL"/>
    <n v="5000000"/>
    <s v="1 NO ETIQUETADO"/>
    <s v="11 RECURSOS FISCALES"/>
    <s v="1101 RECURSOS MUNICIPALES"/>
    <s v="19 Ejercicio 2019"/>
    <s v="13 TODO EL TERRITORIO"/>
  </r>
  <r>
    <s v="030311717145160304E013013950911133838238201111110119133"/>
    <s v="0303"/>
    <s v="1"/>
    <s v="17"/>
    <s v="171"/>
    <s v="4"/>
    <s v="5"/>
    <s v="16"/>
    <s v="03"/>
    <x v="6"/>
    <s v="E"/>
    <s v="013"/>
    <s v="013950"/>
    <s v="91"/>
    <s v="1"/>
    <s v="3"/>
    <s v="38"/>
    <s v="382"/>
    <s v="38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6"/>
    <s v="013950 PLATICAS Y TALLERES EN MATERIA DE PREVENCION DEL DELITO"/>
    <s v="3000 SERVICIOS GENERALES"/>
    <s v="3800 SERVICIOS OFICIALES"/>
    <s v="382 GASTOS DE ORDEN SOCIAL Y CULTURAL"/>
    <s v="38201 GASTOS DE ORDEN SOCIAL Y CULTURAL"/>
    <n v="286000"/>
    <s v="1 NO ETIQUETADO"/>
    <s v="11 RECURSOS FISCALES"/>
    <s v="1101 RECURSOS MUNICIPALES"/>
    <s v="19 Ejercicio 2019"/>
    <s v="13 TODO EL TERRITORIO"/>
  </r>
  <r>
    <s v="050511818146172007B065065196911133838238201111110119133"/>
    <s v="0505"/>
    <s v="1"/>
    <s v="18"/>
    <s v="181"/>
    <s v="4"/>
    <s v="6"/>
    <s v="17"/>
    <s v="20"/>
    <x v="8"/>
    <s v="B"/>
    <s v="065"/>
    <s v="065196"/>
    <s v="91"/>
    <s v="1"/>
    <s v="3"/>
    <s v="38"/>
    <s v="382"/>
    <s v="382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s v="07 EFICIENCIA GUBERNAMENTAL PARA LA POBLACIÓN"/>
    <x v="41"/>
    <s v="065196 PUBLICACIONES DIVERSAS"/>
    <s v="3000 SERVICIOS GENERALES"/>
    <s v="3800 SERVICIOS OFICIALES"/>
    <s v="382 GASTOS DE ORDEN SOCIAL Y CULTURAL"/>
    <s v="38201 GASTOS DE ORDEN SOCIAL Y CULTURAL"/>
    <n v="550000"/>
    <s v="1 NO ETIQUETADO"/>
    <s v="11 RECURSOS FISCALES"/>
    <s v="1101 RECURSOS MUNICIPALES"/>
    <s v="19 Ejercicio 2019"/>
    <s v="13 TODO EL TERRITORIO"/>
  </r>
  <r>
    <s v="050511313446172008M084084247911133838238201111110119133"/>
    <s v="0505"/>
    <s v="1"/>
    <s v="13"/>
    <s v="134"/>
    <s v="4"/>
    <s v="6"/>
    <s v="17"/>
    <s v="20"/>
    <x v="9"/>
    <s v="M"/>
    <s v="084"/>
    <s v="084247"/>
    <s v="91"/>
    <s v="1"/>
    <s v="3"/>
    <s v="38"/>
    <s v="382"/>
    <s v="38201"/>
    <s v="1"/>
    <s v="11"/>
    <s v="1101"/>
    <s v="19"/>
    <s v="13"/>
    <s v="3"/>
    <s v="05 SECRETARIA DEL AYUNTAMIENTO"/>
    <s v="0505 SECRETARIA DEL AYUNTAMIENTO"/>
    <s v="134 FUNCION PUBLICA"/>
    <s v="1 GOBIERNO"/>
    <s v="13 COORDINACION DE LA POLITICA DE GOBIERNO"/>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08 GESTIÓN INTERNA EFICIENTE"/>
    <x v="110"/>
    <s v="084247 ENVIO DE NOTIFICACIONES A DEPENDENCIAS O PARTICULARES"/>
    <s v="3000 SERVICIOS GENERALES"/>
    <s v="3800 SERVICIOS OFICIALES"/>
    <s v="382 GASTOS DE ORDEN SOCIAL Y CULTURAL"/>
    <s v="38201 GASTOS DE ORDEN SOCIAL Y CULTURAL"/>
    <n v="3000000"/>
    <s v="1 NO ETIQUETADO"/>
    <s v="11 RECURSOS FISCALES"/>
    <s v="1101 RECURSOS MUNICIPALES"/>
    <s v="19 Ejercicio 2019"/>
    <s v="13 TODO EL TERRITORIO"/>
  </r>
  <r>
    <s v="131422727116171835P080080760911122929629601111110119133"/>
    <s v="1314"/>
    <s v="2"/>
    <s v="27"/>
    <s v="271"/>
    <s v="1"/>
    <s v="6"/>
    <s v="17"/>
    <s v="18"/>
    <x v="32"/>
    <s v="P"/>
    <s v="080"/>
    <s v="080760"/>
    <s v="91"/>
    <s v="1"/>
    <s v="2"/>
    <s v="29"/>
    <s v="296"/>
    <s v="296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60 IMPLEMENTACION DE LOS MECANISMOS DE PARTICIPACION CIUDADANA"/>
    <s v="2000 MATERIALES Y SUMINISTROS"/>
    <s v="2900 HERRAMIENTAS, REFACCIONES Y ACCESORIOS MENORES"/>
    <s v="296 REFACCIONES Y ACCESORIOS MENORES DE EQUIPO DE TRANSPORTE"/>
    <s v="29601 REFACCIONES Y ACCESORIOS MENORES DE EQUIPO DE TRANSPORTE"/>
    <n v="65820"/>
    <s v="1 NO ETIQUETADO"/>
    <s v="11 RECURSOS FISCALES"/>
    <s v="1101 RECURSOS MUNICIPALES"/>
    <s v="19 Ejercicio 2019"/>
    <s v="13 TODO EL TERRITORIO"/>
  </r>
  <r>
    <s v="060611515246172011M025025279911133838238201111110119133"/>
    <s v="0606"/>
    <s v="1"/>
    <s v="15"/>
    <s v="152"/>
    <s v="4"/>
    <s v="6"/>
    <s v="17"/>
    <s v="20"/>
    <x v="30"/>
    <s v="M"/>
    <s v="025"/>
    <s v="025279"/>
    <s v="91"/>
    <s v="1"/>
    <s v="3"/>
    <s v="38"/>
    <s v="382"/>
    <s v="382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1 INGRESOS"/>
    <x v="111"/>
    <s v="025279 ANTEPROYECTO DE LEY DE INGRESOS"/>
    <s v="3000 SERVICIOS GENERALES"/>
    <s v="3800 SERVICIOS OFICIALES"/>
    <s v="382 GASTOS DE ORDEN SOCIAL Y CULTURAL"/>
    <s v="38201 GASTOS DE ORDEN SOCIAL Y CULTURAL"/>
    <n v="5700"/>
    <s v="1 NO ETIQUETADO"/>
    <s v="11 RECURSOS FISCALES"/>
    <s v="1101 RECURSOS MUNICIPALES"/>
    <s v="19 Ejercicio 2019"/>
    <s v="13 TODO EL TERRITORIO"/>
  </r>
  <r>
    <s v="080322222112130614E009009400911133838238201111110119133"/>
    <s v="0803"/>
    <s v="2"/>
    <s v="22"/>
    <s v="221"/>
    <s v="1"/>
    <s v="2"/>
    <s v="13"/>
    <s v="06"/>
    <x v="1"/>
    <s v="E"/>
    <s v="009"/>
    <s v="009400"/>
    <s v="91"/>
    <s v="1"/>
    <s v="3"/>
    <s v="38"/>
    <s v="382"/>
    <s v="38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400 VISTO BUENO DE LA RECEPCION DEL FRACCIONAMIENTO"/>
    <s v="3000 SERVICIOS GENERALES"/>
    <s v="3800 SERVICIOS OFICIALES"/>
    <s v="382 GASTOS DE ORDEN SOCIAL Y CULTURAL"/>
    <s v="38201 GASTOS DE ORDEN SOCIAL Y CULTURAL"/>
    <n v="50000"/>
    <s v="1 NO ETIQUETADO"/>
    <s v="11 RECURSOS FISCALES"/>
    <s v="1101 RECURSOS MUNICIPALES"/>
    <s v="19 Ejercicio 2019"/>
    <s v="13 TODO EL TERRITORIO"/>
  </r>
  <r>
    <s v="080422222112130614E059059798911133838238201111110119133"/>
    <s v="0804"/>
    <s v="2"/>
    <s v="22"/>
    <s v="221"/>
    <s v="1"/>
    <s v="2"/>
    <s v="13"/>
    <s v="06"/>
    <x v="1"/>
    <s v="E"/>
    <s v="059"/>
    <s v="059798"/>
    <s v="91"/>
    <s v="1"/>
    <s v="3"/>
    <s v="38"/>
    <s v="382"/>
    <s v="382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798 OBRA IMAGEN URBANA"/>
    <s v="3000 SERVICIOS GENERALES"/>
    <s v="3800 SERVICIOS OFICIALES"/>
    <s v="382 GASTOS DE ORDEN SOCIAL Y CULTURAL"/>
    <s v="38201 GASTOS DE ORDEN SOCIAL Y CULTURAL"/>
    <n v="90000"/>
    <s v="1 NO ETIQUETADO"/>
    <s v="11 RECURSOS FISCALES"/>
    <s v="1101 RECURSOS MUNICIPALES"/>
    <s v="19 Ejercicio 2019"/>
    <s v="13 TODO EL TERRITORIO"/>
  </r>
  <r>
    <s v="080422222112130614E060060324911133838238201111110119133"/>
    <s v="0804"/>
    <s v="2"/>
    <s v="22"/>
    <s v="221"/>
    <s v="1"/>
    <s v="2"/>
    <s v="13"/>
    <s v="06"/>
    <x v="1"/>
    <s v="E"/>
    <s v="060"/>
    <s v="060324"/>
    <s v="91"/>
    <s v="1"/>
    <s v="3"/>
    <s v="38"/>
    <s v="382"/>
    <s v="382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55"/>
    <s v="060324 SERVICIOS DE BARRIDO MANUAL EN CENTRO HISTORICO"/>
    <s v="3000 SERVICIOS GENERALES"/>
    <s v="3800 SERVICIOS OFICIALES"/>
    <s v="382 GASTOS DE ORDEN SOCIAL Y CULTURAL"/>
    <s v="38201 GASTOS DE ORDEN SOCIAL Y CULTURAL"/>
    <n v="70000"/>
    <s v="1 NO ETIQUETADO"/>
    <s v="11 RECURSOS FISCALES"/>
    <s v="1101 RECURSOS MUNICIPALES"/>
    <s v="19 Ejercicio 2019"/>
    <s v="13 TODO EL TERRITORIO"/>
  </r>
  <r>
    <s v="081222121412130615E061061355911133838238201111110119133"/>
    <s v="0812"/>
    <s v="2"/>
    <s v="21"/>
    <s v="214"/>
    <s v="1"/>
    <s v="2"/>
    <s v="13"/>
    <s v="06"/>
    <x v="13"/>
    <s v="E"/>
    <s v="061"/>
    <s v="061355"/>
    <s v="91"/>
    <s v="1"/>
    <s v="3"/>
    <s v="38"/>
    <s v="382"/>
    <s v="382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55 MANTENIMIENTO DE PAVIMENTOS"/>
    <s v="3000 SERVICIOS GENERALES"/>
    <s v="3800 SERVICIOS OFICIALES"/>
    <s v="382 GASTOS DE ORDEN SOCIAL Y CULTURAL"/>
    <s v="38201 GASTOS DE ORDEN SOCIAL Y CULTURAL"/>
    <n v="350000"/>
    <s v="1 NO ETIQUETADO"/>
    <s v="11 RECURSOS FISCALES"/>
    <s v="1101 RECURSOS MUNICIPALES"/>
    <s v="19 Ejercicio 2019"/>
    <s v="13 TODO EL TERRITORIO"/>
  </r>
  <r>
    <s v="080722121412130615E061061355911133838238201111110119133"/>
    <s v="0807"/>
    <s v="2"/>
    <s v="21"/>
    <s v="214"/>
    <s v="1"/>
    <s v="2"/>
    <s v="13"/>
    <s v="06"/>
    <x v="13"/>
    <s v="E"/>
    <s v="061"/>
    <s v="061355"/>
    <s v="91"/>
    <s v="1"/>
    <s v="3"/>
    <s v="38"/>
    <s v="382"/>
    <s v="382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55 MANTENIMIENTO DE PAVIMENTOS"/>
    <s v="3000 SERVICIOS GENERALES"/>
    <s v="3800 SERVICIOS OFICIALES"/>
    <s v="382 GASTOS DE ORDEN SOCIAL Y CULTURAL"/>
    <s v="38201 GASTOS DE ORDEN SOCIAL Y CULTURAL"/>
    <n v="100000"/>
    <s v="1 NO ETIQUETADO"/>
    <s v="11 RECURSOS FISCALES"/>
    <s v="1101 RECURSOS MUNICIPALES"/>
    <s v="19 Ejercicio 2019"/>
    <s v="13 TODO EL TERRITORIO"/>
  </r>
  <r>
    <s v="080822222112130417E079079417911133838238201111110119133"/>
    <s v="0808"/>
    <s v="2"/>
    <s v="22"/>
    <s v="221"/>
    <s v="1"/>
    <s v="2"/>
    <s v="13"/>
    <s v="04"/>
    <x v="14"/>
    <s v="E"/>
    <s v="079"/>
    <s v="079417"/>
    <s v="91"/>
    <s v="1"/>
    <s v="3"/>
    <s v="38"/>
    <s v="382"/>
    <s v="382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s v="17 PLANEACIÓN Y PREVENCION"/>
    <x v="49"/>
    <s v="079417 MANTENIMIENTO PREVENTIVO DE ARBOLADO"/>
    <s v="3000 SERVICIOS GENERALES"/>
    <s v="3800 SERVICIOS OFICIALES"/>
    <s v="382 GASTOS DE ORDEN SOCIAL Y CULTURAL"/>
    <s v="38201 GASTOS DE ORDEN SOCIAL Y CULTURAL"/>
    <n v="400000"/>
    <s v="1 NO ETIQUETADO"/>
    <s v="11 RECURSOS FISCALES"/>
    <s v="1101 RECURSOS MUNICIPALES"/>
    <s v="19 Ejercicio 2019"/>
    <s v="13 TODO EL TERRITORIO"/>
  </r>
  <r>
    <s v="090511313446172020O021021505121133838238201111110119133"/>
    <s v="0905"/>
    <s v="1"/>
    <s v="13"/>
    <s v="134"/>
    <s v="4"/>
    <s v="6"/>
    <s v="17"/>
    <s v="20"/>
    <x v="0"/>
    <s v="O"/>
    <s v="021"/>
    <s v="021505"/>
    <s v="12"/>
    <s v="1"/>
    <s v="3"/>
    <s v="38"/>
    <s v="382"/>
    <s v="38201"/>
    <s v="1"/>
    <s v="11"/>
    <s v="1101"/>
    <s v="19"/>
    <s v="13"/>
    <s v="3"/>
    <s v="09 COORDINACION GENERAL DE ADMINISTRACION E INNOVACION GUBERNAMENTAL"/>
    <s v="0905 DIRECCION DE ADQUISICIONE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05 ATENCION A SINDICATOS"/>
    <s v="3000 SERVICIOS GENERALES"/>
    <s v="3800 SERVICIOS OFICIALES"/>
    <s v="382 GASTOS DE ORDEN SOCIAL Y CULTURAL"/>
    <s v="38201 GASTOS DE ORDEN SOCIAL Y CULTURAL"/>
    <n v="90000"/>
    <s v="1 NO ETIQUETADO"/>
    <s v="11 RECURSOS FISCALES"/>
    <s v="1101 RECURSOS MUNICIPALES"/>
    <s v="19 Ejercicio 2019"/>
    <s v="13 TODO EL TERRITORIO"/>
  </r>
  <r>
    <s v="090411313446172020O021021464121133838238201111110119133"/>
    <s v="0904"/>
    <s v="1"/>
    <s v="13"/>
    <s v="134"/>
    <s v="4"/>
    <s v="6"/>
    <s v="17"/>
    <s v="20"/>
    <x v="0"/>
    <s v="O"/>
    <s v="021"/>
    <s v="021464"/>
    <s v="12"/>
    <s v="1"/>
    <s v="3"/>
    <s v="38"/>
    <s v="382"/>
    <s v="382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64 MOVIMIENTOS DE PERSONAL"/>
    <s v="3000 SERVICIOS GENERALES"/>
    <s v="3800 SERVICIOS OFICIALES"/>
    <s v="382 GASTOS DE ORDEN SOCIAL Y CULTURAL"/>
    <s v="38201 GASTOS DE ORDEN SOCIAL Y CULTURAL"/>
    <n v="27000"/>
    <s v="1 NO ETIQUETADO"/>
    <s v="11 RECURSOS FISCALES"/>
    <s v="1101 RECURSOS MUNICIPALES"/>
    <s v="19 Ejercicio 2019"/>
    <s v="13 TODO EL TERRITORIO"/>
  </r>
  <r>
    <s v="100222626823101722P045045881911133838238201111110119133"/>
    <s v="1002"/>
    <s v="2"/>
    <s v="26"/>
    <s v="268"/>
    <s v="2"/>
    <s v="3"/>
    <s v="10"/>
    <s v="17"/>
    <x v="15"/>
    <s v="P"/>
    <s v="045"/>
    <s v="045881"/>
    <s v="91"/>
    <s v="1"/>
    <s v="3"/>
    <s v="38"/>
    <s v="382"/>
    <s v="382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2"/>
    <s v="045881 CURSOS IMPLEMENTADOS A ZAPOPANOS "/>
    <s v="3000 SERVICIOS GENERALES"/>
    <s v="3800 SERVICIOS OFICIALES"/>
    <s v="382 GASTOS DE ORDEN SOCIAL Y CULTURAL"/>
    <s v="38201 GASTOS DE ORDEN SOCIAL Y CULTURAL"/>
    <n v="100000"/>
    <s v="1 NO ETIQUETADO"/>
    <s v="11 RECURSOS FISCALES"/>
    <s v="1101 RECURSOS MUNICIPALES"/>
    <s v="19 Ejercicio 2019"/>
    <s v="13 TODO EL TERRITORIO"/>
  </r>
  <r>
    <s v="100222626823101722P045045945911133838238201111110119133"/>
    <s v="1002"/>
    <s v="2"/>
    <s v="26"/>
    <s v="268"/>
    <s v="2"/>
    <s v="3"/>
    <s v="10"/>
    <s v="17"/>
    <x v="15"/>
    <s v="P"/>
    <s v="045"/>
    <s v="045945"/>
    <s v="91"/>
    <s v="1"/>
    <s v="3"/>
    <s v="38"/>
    <s v="382"/>
    <s v="382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2"/>
    <s v="045945 PERSONAS CAPACITADAS EN CURSOS"/>
    <s v="3000 SERVICIOS GENERALES"/>
    <s v="3800 SERVICIOS OFICIALES"/>
    <s v="382 GASTOS DE ORDEN SOCIAL Y CULTURAL"/>
    <s v="38201 GASTOS DE ORDEN SOCIAL Y CULTURAL"/>
    <n v="33000"/>
    <s v="1 NO ETIQUETADO"/>
    <s v="11 RECURSOS FISCALES"/>
    <s v="1101 RECURSOS MUNICIPALES"/>
    <s v="19 Ejercicio 2019"/>
    <s v="13 TODO EL TERRITORIO"/>
  </r>
  <r>
    <s v="100222626823101722P094094521911133838238201111110119133"/>
    <s v="1002"/>
    <s v="2"/>
    <s v="26"/>
    <s v="268"/>
    <s v="2"/>
    <s v="3"/>
    <s v="10"/>
    <s v="17"/>
    <x v="15"/>
    <s v="P"/>
    <s v="094"/>
    <s v="094521"/>
    <s v="91"/>
    <s v="1"/>
    <s v="3"/>
    <s v="38"/>
    <s v="382"/>
    <s v="382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3"/>
    <s v="094521 CAPACITACION EN ACADEMIAS MUNICIPALES "/>
    <s v="3000 SERVICIOS GENERALES"/>
    <s v="3800 SERVICIOS OFICIALES"/>
    <s v="382 GASTOS DE ORDEN SOCIAL Y CULTURAL"/>
    <s v="38201 GASTOS DE ORDEN SOCIAL Y CULTURAL"/>
    <n v="180000"/>
    <s v="1 NO ETIQUETADO"/>
    <s v="11 RECURSOS FISCALES"/>
    <s v="1101 RECURSOS MUNICIPALES"/>
    <s v="19 Ejercicio 2019"/>
    <s v="13 TODO EL TERRITORIO"/>
  </r>
  <r>
    <s v="100222626823101722P094094882911133838238201111110119133"/>
    <s v="1002"/>
    <s v="2"/>
    <s v="26"/>
    <s v="268"/>
    <s v="2"/>
    <s v="3"/>
    <s v="10"/>
    <s v="17"/>
    <x v="15"/>
    <s v="P"/>
    <s v="094"/>
    <s v="094882"/>
    <s v="91"/>
    <s v="1"/>
    <s v="3"/>
    <s v="38"/>
    <s v="382"/>
    <s v="382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3"/>
    <s v="094882 CURSOS IMPLEMENTADOS EN ACADEMIAS "/>
    <s v="3000 SERVICIOS GENERALES"/>
    <s v="3800 SERVICIOS OFICIALES"/>
    <s v="382 GASTOS DE ORDEN SOCIAL Y CULTURAL"/>
    <s v="38201 GASTOS DE ORDEN SOCIAL Y CULTURAL"/>
    <n v="80000"/>
    <s v="1 NO ETIQUETADO"/>
    <s v="11 RECURSOS FISCALES"/>
    <s v="1101 RECURSOS MUNICIPALES"/>
    <s v="19 Ejercicio 2019"/>
    <s v="13 TODO EL TERRITORIO"/>
  </r>
  <r>
    <s v="100733131123091524F107107544911133838238201111110119133"/>
    <s v="1007"/>
    <s v="3"/>
    <s v="31"/>
    <s v="311"/>
    <s v="2"/>
    <s v="3"/>
    <s v="09"/>
    <s v="15"/>
    <x v="17"/>
    <s v="F"/>
    <s v="107"/>
    <s v="107544"/>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114"/>
    <s v="107544 GESTION DE PROYECTOS Y REHABILITACION DE PUNTOS TURISTICOS"/>
    <s v="3000 SERVICIOS GENERALES"/>
    <s v="3800 SERVICIOS OFICIALES"/>
    <s v="382 GASTOS DE ORDEN SOCIAL Y CULTURAL"/>
    <s v="38201 GASTOS DE ORDEN SOCIAL Y CULTURAL"/>
    <n v="1500000"/>
    <s v="1 NO ETIQUETADO"/>
    <s v="11 RECURSOS FISCALES"/>
    <s v="1101 RECURSOS MUNICIPALES"/>
    <s v="19 Ejercicio 2019"/>
    <s v="13 TODO EL TERRITORIO"/>
  </r>
  <r>
    <s v="100733131123091524F110110542911133838238201111110119133"/>
    <s v="1007"/>
    <s v="3"/>
    <s v="31"/>
    <s v="311"/>
    <s v="2"/>
    <s v="3"/>
    <s v="09"/>
    <s v="15"/>
    <x v="17"/>
    <s v="F"/>
    <s v="110"/>
    <s v="110542"/>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115"/>
    <s v="110542 RECORRIDOS TURISTICOS GUIADOS"/>
    <s v="3000 SERVICIOS GENERALES"/>
    <s v="3800 SERVICIOS OFICIALES"/>
    <s v="382 GASTOS DE ORDEN SOCIAL Y CULTURAL"/>
    <s v="38201 GASTOS DE ORDEN SOCIAL Y CULTURAL"/>
    <n v="110000"/>
    <s v="1 NO ETIQUETADO"/>
    <s v="11 RECURSOS FISCALES"/>
    <s v="1101 RECURSOS MUNICIPALES"/>
    <s v="19 Ejercicio 2019"/>
    <s v="13 TODO EL TERRITORIO"/>
  </r>
  <r>
    <s v="100733131123091524F110110900911133838238201111110119133"/>
    <s v="1007"/>
    <s v="3"/>
    <s v="31"/>
    <s v="311"/>
    <s v="2"/>
    <s v="3"/>
    <s v="09"/>
    <s v="15"/>
    <x v="17"/>
    <s v="F"/>
    <s v="110"/>
    <s v="110900"/>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115"/>
    <s v="110900 ENCUESTAS DE SATISFACCION EN RECORRIDOS TURISTICOS GUIADOS"/>
    <s v="3000 SERVICIOS GENERALES"/>
    <s v="3800 SERVICIOS OFICIALES"/>
    <s v="382 GASTOS DE ORDEN SOCIAL Y CULTURAL"/>
    <s v="38201 GASTOS DE ORDEN SOCIAL Y CULTURAL"/>
    <n v="80000"/>
    <s v="1 NO ETIQUETADO"/>
    <s v="11 RECURSOS FISCALES"/>
    <s v="1101 RECURSOS MUNICIPALES"/>
    <s v="19 Ejercicio 2019"/>
    <s v="13 TODO EL TERRITORIO"/>
  </r>
  <r>
    <s v="100733131123091524F111111963911133838238201111110119133"/>
    <s v="1007"/>
    <s v="3"/>
    <s v="31"/>
    <s v="311"/>
    <s v="2"/>
    <s v="3"/>
    <s v="09"/>
    <s v="15"/>
    <x v="17"/>
    <s v="F"/>
    <s v="111"/>
    <s v="111963"/>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116"/>
    <s v="111963 RECORRIDOS ESPECIALES "/>
    <s v="3000 SERVICIOS GENERALES"/>
    <s v="3800 SERVICIOS OFICIALES"/>
    <s v="382 GASTOS DE ORDEN SOCIAL Y CULTURAL"/>
    <s v="38201 GASTOS DE ORDEN SOCIAL Y CULTURAL"/>
    <n v="100000"/>
    <s v="1 NO ETIQUETADO"/>
    <s v="11 RECURSOS FISCALES"/>
    <s v="1101 RECURSOS MUNICIPALES"/>
    <s v="19 Ejercicio 2019"/>
    <s v="13 TODO EL TERRITORIO"/>
  </r>
  <r>
    <s v="100733131123091524F111111964911133838238201111110119133"/>
    <s v="1007"/>
    <s v="3"/>
    <s v="31"/>
    <s v="311"/>
    <s v="2"/>
    <s v="3"/>
    <s v="09"/>
    <s v="15"/>
    <x v="17"/>
    <s v="F"/>
    <s v="111"/>
    <s v="111964"/>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116"/>
    <s v="111964 RECORRIDOS TURISTICOS PARA NIÑOS ANFITRIONES "/>
    <s v="3000 SERVICIOS GENERALES"/>
    <s v="3800 SERVICIOS OFICIALES"/>
    <s v="382 GASTOS DE ORDEN SOCIAL Y CULTURAL"/>
    <s v="38201 GASTOS DE ORDEN SOCIAL Y CULTURAL"/>
    <n v="300000"/>
    <s v="1 NO ETIQUETADO"/>
    <s v="11 RECURSOS FISCALES"/>
    <s v="1101 RECURSOS MUNICIPALES"/>
    <s v="19 Ejercicio 2019"/>
    <s v="13 TODO EL TERRITORIO"/>
  </r>
  <r>
    <s v="100733131123091524F030030536911133838238201111110119133"/>
    <s v="1007"/>
    <s v="3"/>
    <s v="31"/>
    <s v="311"/>
    <s v="2"/>
    <s v="3"/>
    <s v="09"/>
    <s v="15"/>
    <x v="17"/>
    <s v="F"/>
    <s v="030"/>
    <s v="030536"/>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21"/>
    <s v="030536 APOYO DE BECAS DE EDUCACION PARA ADULTOS"/>
    <s v="3000 SERVICIOS GENERALES"/>
    <s v="3800 SERVICIOS OFICIALES"/>
    <s v="382 GASTOS DE ORDEN SOCIAL Y CULTURAL"/>
    <s v="38201 GASTOS DE ORDEN SOCIAL Y CULTURAL"/>
    <n v="15000"/>
    <s v="1 NO ETIQUETADO"/>
    <s v="11 RECURSOS FISCALES"/>
    <s v="1101 RECURSOS MUNICIPALES"/>
    <s v="19 Ejercicio 2019"/>
    <s v="13 TODO EL TERRITORIO"/>
  </r>
  <r>
    <s v="100733131123091524F030030935911133838238201111110119133"/>
    <s v="1007"/>
    <s v="3"/>
    <s v="31"/>
    <s v="311"/>
    <s v="2"/>
    <s v="3"/>
    <s v="09"/>
    <s v="15"/>
    <x v="17"/>
    <s v="F"/>
    <s v="030"/>
    <s v="030935"/>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21"/>
    <s v="030935 MUJERES BENEFICIADAS CON HERRAMIENTAS PARA EL DESARROLLO DE PROYECTOS PRODUCTIVOS"/>
    <s v="3000 SERVICIOS GENERALES"/>
    <s v="3800 SERVICIOS OFICIALES"/>
    <s v="382 GASTOS DE ORDEN SOCIAL Y CULTURAL"/>
    <s v="38201 GASTOS DE ORDEN SOCIAL Y CULTURAL"/>
    <n v="100000"/>
    <s v="1 NO ETIQUETADO"/>
    <s v="11 RECURSOS FISCALES"/>
    <s v="1101 RECURSOS MUNICIPALES"/>
    <s v="19 Ejercicio 2019"/>
    <s v="13 TODO EL TERRITORIO"/>
  </r>
  <r>
    <s v="100733131123091524F030030947911133838238201111110119133"/>
    <s v="1007"/>
    <s v="3"/>
    <s v="31"/>
    <s v="311"/>
    <s v="2"/>
    <s v="3"/>
    <s v="09"/>
    <s v="15"/>
    <x v="17"/>
    <s v="F"/>
    <s v="030"/>
    <s v="030947"/>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21"/>
    <s v="030947 PINTEMOS ZAPOPAN (ESPACIOS REHABILITADOS POR MEDIO DE ARTE URBANO)"/>
    <s v="3000 SERVICIOS GENERALES"/>
    <s v="3800 SERVICIOS OFICIALES"/>
    <s v="382 GASTOS DE ORDEN SOCIAL Y CULTURAL"/>
    <s v="38201 GASTOS DE ORDEN SOCIAL Y CULTURAL"/>
    <n v="200000"/>
    <s v="1 NO ETIQUETADO"/>
    <s v="11 RECURSOS FISCALES"/>
    <s v="1101 RECURSOS MUNICIPALES"/>
    <s v="19 Ejercicio 2019"/>
    <s v="13 TODO EL TERRITORIO"/>
  </r>
  <r>
    <s v="100733131123091524F102102541911133838238201111110119133"/>
    <s v="1007"/>
    <s v="3"/>
    <s v="31"/>
    <s v="311"/>
    <s v="2"/>
    <s v="3"/>
    <s v="09"/>
    <s v="15"/>
    <x v="17"/>
    <s v="F"/>
    <s v="102"/>
    <s v="102541"/>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96"/>
    <s v="102541 FERIAS Y EVENTOS INTERNACIONALES Y NACIONALES CON PRESENCIA DEL MUNICIPIO"/>
    <s v="3000 SERVICIOS GENERALES"/>
    <s v="3800 SERVICIOS OFICIALES"/>
    <s v="382 GASTOS DE ORDEN SOCIAL Y CULTURAL"/>
    <s v="38201 GASTOS DE ORDEN SOCIAL Y CULTURAL"/>
    <n v="330000"/>
    <s v="1 NO ETIQUETADO"/>
    <s v="11 RECURSOS FISCALES"/>
    <s v="1101 RECURSOS MUNICIPALES"/>
    <s v="19 Ejercicio 2019"/>
    <s v="13 TODO EL TERRITORIO"/>
  </r>
  <r>
    <s v="100733131123091524F102102842911133838238201111110119133"/>
    <s v="1007"/>
    <s v="3"/>
    <s v="31"/>
    <s v="311"/>
    <s v="2"/>
    <s v="3"/>
    <s v="09"/>
    <s v="15"/>
    <x v="17"/>
    <s v="F"/>
    <s v="102"/>
    <s v="102842"/>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96"/>
    <s v="102842 ASISTENTES A FERIAS Y EVENTOS"/>
    <s v="3000 SERVICIOS GENERALES"/>
    <s v="3800 SERVICIOS OFICIALES"/>
    <s v="382 GASTOS DE ORDEN SOCIAL Y CULTURAL"/>
    <s v="38201 GASTOS DE ORDEN SOCIAL Y CULTURAL"/>
    <n v="100000"/>
    <s v="1 NO ETIQUETADO"/>
    <s v="11 RECURSOS FISCALES"/>
    <s v="1101 RECURSOS MUNICIPALES"/>
    <s v="19 Ejercicio 2019"/>
    <s v="13 TODO EL TERRITORIO"/>
  </r>
  <r>
    <s v="100733131123091524F102102843911133838238201111110119133"/>
    <s v="1007"/>
    <s v="3"/>
    <s v="31"/>
    <s v="311"/>
    <s v="2"/>
    <s v="3"/>
    <s v="09"/>
    <s v="15"/>
    <x v="17"/>
    <s v="F"/>
    <s v="102"/>
    <s v="102843"/>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96"/>
    <s v="102843 ASISTTENTES A FERIAS Y EVENTOS "/>
    <s v="3000 SERVICIOS GENERALES"/>
    <s v="3800 SERVICIOS OFICIALES"/>
    <s v="382 GASTOS DE ORDEN SOCIAL Y CULTURAL"/>
    <s v="38201 GASTOS DE ORDEN SOCIAL Y CULTURAL"/>
    <n v="50000"/>
    <s v="1 NO ETIQUETADO"/>
    <s v="11 RECURSOS FISCALES"/>
    <s v="1101 RECURSOS MUNICIPALES"/>
    <s v="19 Ejercicio 2019"/>
    <s v="13 TODO EL TERRITORIO"/>
  </r>
  <r>
    <s v="100733131123091524F103103543911133838238201111110119133"/>
    <s v="1007"/>
    <s v="3"/>
    <s v="31"/>
    <s v="311"/>
    <s v="2"/>
    <s v="3"/>
    <s v="09"/>
    <s v="15"/>
    <x v="17"/>
    <s v="F"/>
    <s v="103"/>
    <s v="103543"/>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108"/>
    <s v="103543 ACTUALIZACION DE PRESTADORES DE SERVICIO "/>
    <s v="3000 SERVICIOS GENERALES"/>
    <s v="3800 SERVICIOS OFICIALES"/>
    <s v="382 GASTOS DE ORDEN SOCIAL Y CULTURAL"/>
    <s v="38201 GASTOS DE ORDEN SOCIAL Y CULTURAL"/>
    <n v="200000"/>
    <s v="1 NO ETIQUETADO"/>
    <s v="11 RECURSOS FISCALES"/>
    <s v="1101 RECURSOS MUNICIPALES"/>
    <s v="19 Ejercicio 2019"/>
    <s v="13 TODO EL TERRITORIO"/>
  </r>
  <r>
    <s v="100733131123091524F103103946911133838238201111110119133"/>
    <s v="1007"/>
    <s v="3"/>
    <s v="31"/>
    <s v="311"/>
    <s v="2"/>
    <s v="3"/>
    <s v="09"/>
    <s v="15"/>
    <x v="17"/>
    <s v="F"/>
    <s v="103"/>
    <s v="103946"/>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108"/>
    <s v="103946 PERSONAS CAPACITADAS EN SERVICIOS TURISTICOS "/>
    <s v="3000 SERVICIOS GENERALES"/>
    <s v="3800 SERVICIOS OFICIALES"/>
    <s v="382 GASTOS DE ORDEN SOCIAL Y CULTURAL"/>
    <s v="38201 GASTOS DE ORDEN SOCIAL Y CULTURAL"/>
    <n v="60000"/>
    <s v="1 NO ETIQUETADO"/>
    <s v="11 RECURSOS FISCALES"/>
    <s v="1101 RECURSOS MUNICIPALES"/>
    <s v="19 Ejercicio 2019"/>
    <s v="13 TODO EL TERRITORIO"/>
  </r>
  <r>
    <s v="100733131123091524F107107544911133838238201111110119133"/>
    <s v="1007"/>
    <s v="3"/>
    <s v="31"/>
    <s v="311"/>
    <s v="2"/>
    <s v="3"/>
    <s v="09"/>
    <s v="15"/>
    <x v="17"/>
    <s v="F"/>
    <s v="107"/>
    <s v="107544"/>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114"/>
    <s v="107544 GESTION DE PROYECTOS Y REHABILITACION DE PUNTOS TURISTICOS"/>
    <s v="3000 SERVICIOS GENERALES"/>
    <s v="3800 SERVICIOS OFICIALES"/>
    <s v="382 GASTOS DE ORDEN SOCIAL Y CULTURAL"/>
    <s v="38201 GASTOS DE ORDEN SOCIAL Y CULTURAL"/>
    <n v="80000"/>
    <s v="1 NO ETIQUETADO"/>
    <s v="11 RECURSOS FISCALES"/>
    <s v="1101 RECURSOS MUNICIPALES"/>
    <s v="19 Ejercicio 2019"/>
    <s v="13 TODO EL TERRITORIO"/>
  </r>
  <r>
    <s v="100733131123091524F110110542911133838238201111110119133"/>
    <s v="1007"/>
    <s v="3"/>
    <s v="31"/>
    <s v="311"/>
    <s v="2"/>
    <s v="3"/>
    <s v="09"/>
    <s v="15"/>
    <x v="17"/>
    <s v="F"/>
    <s v="110"/>
    <s v="110542"/>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115"/>
    <s v="110542 RECORRIDOS TURISTICOS GUIADOS"/>
    <s v="3000 SERVICIOS GENERALES"/>
    <s v="3800 SERVICIOS OFICIALES"/>
    <s v="382 GASTOS DE ORDEN SOCIAL Y CULTURAL"/>
    <s v="38201 GASTOS DE ORDEN SOCIAL Y CULTURAL"/>
    <n v="300000"/>
    <s v="1 NO ETIQUETADO"/>
    <s v="11 RECURSOS FISCALES"/>
    <s v="1101 RECURSOS MUNICIPALES"/>
    <s v="19 Ejercicio 2019"/>
    <s v="13 TODO EL TERRITORIO"/>
  </r>
  <r>
    <s v="100533131123091725F029029962911133838238201111110119133"/>
    <s v="1005"/>
    <s v="3"/>
    <s v="31"/>
    <s v="311"/>
    <s v="2"/>
    <s v="3"/>
    <s v="09"/>
    <s v="17"/>
    <x v="18"/>
    <s v="F"/>
    <s v="029"/>
    <s v="029962"/>
    <s v="91"/>
    <s v="1"/>
    <s v="3"/>
    <s v="38"/>
    <s v="382"/>
    <s v="382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97"/>
    <s v="029962 RECONVERSION PRODUCTIVA (CULTIVOS REMUNERADOS ECONOMICAMENTE)"/>
    <s v="3000 SERVICIOS GENERALES"/>
    <s v="3800 SERVICIOS OFICIALES"/>
    <s v="382 GASTOS DE ORDEN SOCIAL Y CULTURAL"/>
    <s v="38201 GASTOS DE ORDEN SOCIAL Y CULTURAL"/>
    <n v="200000"/>
    <s v="1 NO ETIQUETADO"/>
    <s v="11 RECURSOS FISCALES"/>
    <s v="1101 RECURSOS MUNICIPALES"/>
    <s v="19 Ejercicio 2019"/>
    <s v="13 TODO EL TERRITORIO"/>
  </r>
  <r>
    <s v="100533131123091725F049049556911133838238201111110119133"/>
    <s v="1005"/>
    <s v="3"/>
    <s v="31"/>
    <s v="311"/>
    <s v="2"/>
    <s v="3"/>
    <s v="09"/>
    <s v="17"/>
    <x v="18"/>
    <s v="F"/>
    <s v="049"/>
    <s v="049556"/>
    <s v="91"/>
    <s v="1"/>
    <s v="3"/>
    <s v="38"/>
    <s v="382"/>
    <s v="382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3"/>
    <s v="049556 PERMISOS PARA ANUNCIOS"/>
    <s v="3000 SERVICIOS GENERALES"/>
    <s v="3800 SERVICIOS OFICIALES"/>
    <s v="382 GASTOS DE ORDEN SOCIAL Y CULTURAL"/>
    <s v="38201 GASTOS DE ORDEN SOCIAL Y CULTURAL"/>
    <n v="145000"/>
    <s v="1 NO ETIQUETADO"/>
    <s v="11 RECURSOS FISCALES"/>
    <s v="1101 RECURSOS MUNICIPALES"/>
    <s v="19 Ejercicio 2019"/>
    <s v="13 TODO EL TERRITORIO"/>
  </r>
  <r>
    <s v="111122222114120427E001001986911133838238201111110119133"/>
    <s v="1111"/>
    <s v="2"/>
    <s v="22"/>
    <s v="221"/>
    <s v="1"/>
    <s v="4"/>
    <s v="12"/>
    <s v="04"/>
    <x v="2"/>
    <s v="E"/>
    <s v="001"/>
    <s v="001986"/>
    <s v="91"/>
    <s v="1"/>
    <s v="3"/>
    <s v="38"/>
    <s v="382"/>
    <s v="38201"/>
    <s v="1"/>
    <s v="11"/>
    <s v="1101"/>
    <s v="19"/>
    <s v="13"/>
    <s v="3"/>
    <s v="11 COORDINACION GENERAL DE GESTION INTEGRAL DE LA CIUDAD"/>
    <s v="1111 COORDINACION GENERAL DE GESTION INTEGRAL DE LA CIUDAD"/>
    <s v="221 URBANIZACION"/>
    <s v="2 DESARROLLO SOCIAL"/>
    <s v="22 VIVIENDA Y SERVICIOS A LA COMUNIDAD"/>
    <s v="1 INTEGRACIÓN SOCIAL Y CULTURAL"/>
    <s v="4 ZAPOPAN EQUITATIVO"/>
    <s v="12 REDUCIR LAS DESIGUALDADES TERRITORIALES EN EL ACCESO A OPORTUNIDADES Y ESPACIOS PÚBLICOS DE CALIDAD"/>
    <s v="04 A. DESARROLLO EQUITATIVO E INCLUYENTE"/>
    <s v="E PRESTACIÓN DE SERVICIOS PÚBLICOS"/>
    <s v="91 CIUDADANOS"/>
    <s v="1 GASTO CORRIENTE"/>
    <s v="27 AUTORIDAD DEL ESPACIO PÚBLICO MUNICIPAL"/>
    <x v="4"/>
    <s v="001986 SERVICIOS PROFESIONALES DE ACTIVACION Y EVALUACION DE PROYECTOS Y PROGRAMAS EN LOS PUIS (PROYECTOS URBANOS INTEGRALES SUSTENTABLES)."/>
    <s v="3000 SERVICIOS GENERALES"/>
    <s v="3800 SERVICIOS OFICIALES"/>
    <s v="382 GASTOS DE ORDEN SOCIAL Y CULTURAL"/>
    <s v="38201 GASTOS DE ORDEN SOCIAL Y CULTURAL"/>
    <n v="3300"/>
    <s v="1 NO ETIQUETADO"/>
    <s v="11 RECURSOS FISCALES"/>
    <s v="1101 RECURSOS MUNICIPALES"/>
    <s v="19 Ejercicio 2019"/>
    <s v="13 TODO EL TERRITORIO"/>
  </r>
  <r>
    <s v="130222525114130433E068068865031133838238201111110119133"/>
    <s v="1302"/>
    <s v="2"/>
    <s v="25"/>
    <s v="251"/>
    <s v="1"/>
    <s v="4"/>
    <s v="13"/>
    <s v="04"/>
    <x v="24"/>
    <s v="E"/>
    <s v="068"/>
    <s v="068865"/>
    <s v="03"/>
    <s v="1"/>
    <s v="3"/>
    <s v="38"/>
    <s v="382"/>
    <s v="38201"/>
    <s v="1"/>
    <s v="11"/>
    <s v="1101"/>
    <s v="19"/>
    <s v="13"/>
    <s v="3"/>
    <s v="13 COORDINACION GENERAL DE CONSTRUCCION DE LA COMUNIDAD"/>
    <s v="1302 DIRECCION DE EDUCACIO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s v="33 EDUCACIÓN ZAPOPAN"/>
    <x v="52"/>
    <s v="068865 CLASES DE REGULARIZACON ACADEMICA"/>
    <s v="3000 SERVICIOS GENERALES"/>
    <s v="3800 SERVICIOS OFICIALES"/>
    <s v="382 GASTOS DE ORDEN SOCIAL Y CULTURAL"/>
    <s v="38201 GASTOS DE ORDEN SOCIAL Y CULTURAL"/>
    <n v="80000"/>
    <s v="1 NO ETIQUETADO"/>
    <s v="11 RECURSOS FISCALES"/>
    <s v="1101 RECURSOS MUNICIPALES"/>
    <s v="19 Ejercicio 2019"/>
    <s v="13 TODO EL TERRITORIO"/>
  </r>
  <r>
    <s v="131622525114130433E089089852031133838238201111110119133"/>
    <s v="1316"/>
    <s v="2"/>
    <s v="25"/>
    <s v="251"/>
    <s v="1"/>
    <s v="4"/>
    <s v="13"/>
    <s v="04"/>
    <x v="24"/>
    <s v="E"/>
    <s v="089"/>
    <s v="089852"/>
    <s v="03"/>
    <s v="1"/>
    <s v="3"/>
    <s v="38"/>
    <s v="382"/>
    <s v="38201"/>
    <s v="1"/>
    <s v="11"/>
    <s v="1101"/>
    <s v="19"/>
    <s v="13"/>
    <s v="3"/>
    <s v="13 COORDINACION GENERAL DE CONSTRUCCION DE LA COMUNIDAD"/>
    <s v="1316 INSTITUTO MUNICIPAL DE ATENCION A LA JUVENTUD DE ZAPOPA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s v="33 EDUCACIÓN ZAPOPAN"/>
    <x v="32"/>
    <s v="089852 AYUNTAMIENTO INFANTIL Y JUVENIL "/>
    <s v="3000 SERVICIOS GENERALES"/>
    <s v="3800 SERVICIOS OFICIALES"/>
    <s v="382 GASTOS DE ORDEN SOCIAL Y CULTURAL"/>
    <s v="38201 GASTOS DE ORDEN SOCIAL Y CULTURAL"/>
    <n v="200000"/>
    <s v="1 NO ETIQUETADO"/>
    <s v="11 RECURSOS FISCALES"/>
    <s v="1101 RECURSOS MUNICIPALES"/>
    <s v="19 Ejercicio 2019"/>
    <s v="13 TODO EL TERRITORIO"/>
  </r>
  <r>
    <s v="131622525114130433E089089907031133838238201111110119133"/>
    <s v="1316"/>
    <s v="2"/>
    <s v="25"/>
    <s v="251"/>
    <s v="1"/>
    <s v="4"/>
    <s v="13"/>
    <s v="04"/>
    <x v="24"/>
    <s v="E"/>
    <s v="089"/>
    <s v="089907"/>
    <s v="03"/>
    <s v="1"/>
    <s v="3"/>
    <s v="38"/>
    <s v="382"/>
    <s v="38201"/>
    <s v="1"/>
    <s v="11"/>
    <s v="1101"/>
    <s v="19"/>
    <s v="13"/>
    <s v="3"/>
    <s v="13 COORDINACION GENERAL DE CONSTRUCCION DE LA COMUNIDAD"/>
    <s v="1316 INSTITUTO MUNICIPAL DE ATENCION A LA JUVENTUD DE ZAPOPA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s v="33 EDUCACIÓN ZAPOPAN"/>
    <x v="32"/>
    <s v="089907 EVENTOS CIVICOS"/>
    <s v="3000 SERVICIOS GENERALES"/>
    <s v="3800 SERVICIOS OFICIALES"/>
    <s v="382 GASTOS DE ORDEN SOCIAL Y CULTURAL"/>
    <s v="38201 GASTOS DE ORDEN SOCIAL Y CULTURAL"/>
    <n v="363000"/>
    <s v="1 NO ETIQUETADO"/>
    <s v="11 RECURSOS FISCALES"/>
    <s v="1101 RECURSOS MUNICIPALES"/>
    <s v="19 Ejercicio 2019"/>
    <s v="13 TODO EL TERRITORIO"/>
  </r>
  <r>
    <s v="130322424215140134E087087830911133838238201111110119133"/>
    <s v="1303"/>
    <s v="2"/>
    <s v="24"/>
    <s v="242"/>
    <s v="1"/>
    <s v="5"/>
    <s v="14"/>
    <s v="01"/>
    <x v="25"/>
    <s v="E"/>
    <s v="087"/>
    <s v="087830"/>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30 ACTIVIDADES DE TRANSVERSALIZACION DE LA CULTURA"/>
    <s v="3000 SERVICIOS GENERALES"/>
    <s v="3800 SERVICIOS OFICIALES"/>
    <s v="382 GASTOS DE ORDEN SOCIAL Y CULTURAL"/>
    <s v="38201 GASTOS DE ORDEN SOCIAL Y CULTURAL"/>
    <n v="5029616"/>
    <s v="1 NO ETIQUETADO"/>
    <s v="11 RECURSOS FISCALES"/>
    <s v="1101 RECURSOS MUNICIPALES"/>
    <s v="19 Ejercicio 2019"/>
    <s v="13 TODO EL TERRITORIO"/>
  </r>
  <r>
    <s v="130322424215140134E087087832911133838238201111110119133"/>
    <s v="1303"/>
    <s v="2"/>
    <s v="24"/>
    <s v="242"/>
    <s v="1"/>
    <s v="5"/>
    <s v="14"/>
    <s v="01"/>
    <x v="25"/>
    <s v="E"/>
    <s v="087"/>
    <s v="087832"/>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32 ACTIVIDADES LUDICO Y RECREATIVAS EN ESPACIOS PUBLICOS Y CENTROS CULTURALES"/>
    <s v="3000 SERVICIOS GENERALES"/>
    <s v="3800 SERVICIOS OFICIALES"/>
    <s v="382 GASTOS DE ORDEN SOCIAL Y CULTURAL"/>
    <s v="38201 GASTOS DE ORDEN SOCIAL Y CULTURAL"/>
    <n v="205000"/>
    <s v="1 NO ETIQUETADO"/>
    <s v="11 RECURSOS FISCALES"/>
    <s v="1101 RECURSOS MUNICIPALES"/>
    <s v="19 Ejercicio 2019"/>
    <s v="13 TODO EL TERRITORIO"/>
  </r>
  <r>
    <s v="130322424215140134E023023896911133838238201111110119133"/>
    <s v="1303"/>
    <s v="2"/>
    <s v="24"/>
    <s v="242"/>
    <s v="1"/>
    <s v="5"/>
    <s v="14"/>
    <s v="01"/>
    <x v="25"/>
    <s v="E"/>
    <s v="023"/>
    <s v="02389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63"/>
    <s v="023896 EDUCACION ARTISTICA FORMAL "/>
    <s v="3000 SERVICIOS GENERALES"/>
    <s v="3800 SERVICIOS OFICIALES"/>
    <s v="382 GASTOS DE ORDEN SOCIAL Y CULTURAL"/>
    <s v="38201 GASTOS DE ORDEN SOCIAL Y CULTURAL"/>
    <n v="115000"/>
    <s v="1 NO ETIQUETADO"/>
    <s v="11 RECURSOS FISCALES"/>
    <s v="1101 RECURSOS MUNICIPALES"/>
    <s v="19 Ejercicio 2019"/>
    <s v="13 TODO EL TERRITORIO"/>
  </r>
  <r>
    <s v="130322424215140134E023023977911133838238201111110119133"/>
    <s v="1303"/>
    <s v="2"/>
    <s v="24"/>
    <s v="242"/>
    <s v="1"/>
    <s v="5"/>
    <s v="14"/>
    <s v="01"/>
    <x v="25"/>
    <s v="E"/>
    <s v="023"/>
    <s v="023977"/>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63"/>
    <s v="023977 SERVICIOS BRINDADOS POR LAS COMPAÑIAS ARTISTICAS DE ZAPOPAN"/>
    <s v="3000 SERVICIOS GENERALES"/>
    <s v="3800 SERVICIOS OFICIALES"/>
    <s v="382 GASTOS DE ORDEN SOCIAL Y CULTURAL"/>
    <s v="38201 GASTOS DE ORDEN SOCIAL Y CULTURAL"/>
    <n v="46600"/>
    <s v="1 NO ETIQUETADO"/>
    <s v="11 RECURSOS FISCALES"/>
    <s v="1101 RECURSOS MUNICIPALES"/>
    <s v="19 Ejercicio 2019"/>
    <s v="13 TODO EL TERRITORIO"/>
  </r>
  <r>
    <s v="130322424215140134E018018746911133838238201111110119133"/>
    <s v="1303"/>
    <s v="2"/>
    <s v="24"/>
    <s v="242"/>
    <s v="1"/>
    <s v="5"/>
    <s v="14"/>
    <s v="01"/>
    <x v="25"/>
    <s v="E"/>
    <s v="018"/>
    <s v="01874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746 EXPOSICIONES TEMPORALES E ITINERANTES"/>
    <s v="3000 SERVICIOS GENERALES"/>
    <s v="3800 SERVICIOS OFICIALES"/>
    <s v="382 GASTOS DE ORDEN SOCIAL Y CULTURAL"/>
    <s v="38201 GASTOS DE ORDEN SOCIAL Y CULTURAL"/>
    <n v="25000"/>
    <s v="1 NO ETIQUETADO"/>
    <s v="11 RECURSOS FISCALES"/>
    <s v="1101 RECURSOS MUNICIPALES"/>
    <s v="19 Ejercicio 2019"/>
    <s v="13 TODO EL TERRITORIO"/>
  </r>
  <r>
    <s v="130322424215140134E018018829911133838238201111110119133"/>
    <s v="1303"/>
    <s v="2"/>
    <s v="24"/>
    <s v="242"/>
    <s v="1"/>
    <s v="5"/>
    <s v="14"/>
    <s v="01"/>
    <x v="25"/>
    <s v="E"/>
    <s v="018"/>
    <s v="018829"/>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829 ACTIVIDADES DE SENSIBILIZACION EN TORNO AL ARTE, LA CULTURA Y PATRIMONIO "/>
    <s v="3000 SERVICIOS GENERALES"/>
    <s v="3800 SERVICIOS OFICIALES"/>
    <s v="382 GASTOS DE ORDEN SOCIAL Y CULTURAL"/>
    <s v="38201 GASTOS DE ORDEN SOCIAL Y CULTURAL"/>
    <n v="38000"/>
    <s v="1 NO ETIQUETADO"/>
    <s v="11 RECURSOS FISCALES"/>
    <s v="1101 RECURSOS MUNICIPALES"/>
    <s v="19 Ejercicio 2019"/>
    <s v="13 TODO EL TERRITORIO"/>
  </r>
  <r>
    <s v="130322424215140134E018018864911133838238201111110119133"/>
    <s v="1303"/>
    <s v="2"/>
    <s v="24"/>
    <s v="242"/>
    <s v="1"/>
    <s v="5"/>
    <s v="14"/>
    <s v="01"/>
    <x v="25"/>
    <s v="E"/>
    <s v="018"/>
    <s v="018864"/>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864 CHARLA Y CONFERENCIA SOBRE ARTE Y CULTURA "/>
    <s v="3000 SERVICIOS GENERALES"/>
    <s v="3800 SERVICIOS OFICIALES"/>
    <s v="382 GASTOS DE ORDEN SOCIAL Y CULTURAL"/>
    <s v="38201 GASTOS DE ORDEN SOCIAL Y CULTURAL"/>
    <n v="350000"/>
    <s v="1 NO ETIQUETADO"/>
    <s v="11 RECURSOS FISCALES"/>
    <s v="1101 RECURSOS MUNICIPALES"/>
    <s v="19 Ejercicio 2019"/>
    <s v="13 TODO EL TERRITORIO"/>
  </r>
  <r>
    <s v="130322424215140134E018018912911133838238201111110119133"/>
    <s v="1303"/>
    <s v="2"/>
    <s v="24"/>
    <s v="242"/>
    <s v="1"/>
    <s v="5"/>
    <s v="14"/>
    <s v="01"/>
    <x v="25"/>
    <s v="E"/>
    <s v="018"/>
    <s v="018912"/>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912 FORMACION EN TALLERES ARTISTICO CULTURALES"/>
    <s v="3000 SERVICIOS GENERALES"/>
    <s v="3800 SERVICIOS OFICIALES"/>
    <s v="382 GASTOS DE ORDEN SOCIAL Y CULTURAL"/>
    <s v="38201 GASTOS DE ORDEN SOCIAL Y CULTURAL"/>
    <n v="250000"/>
    <s v="1 NO ETIQUETADO"/>
    <s v="11 RECURSOS FISCALES"/>
    <s v="1101 RECURSOS MUNICIPALES"/>
    <s v="19 Ejercicio 2019"/>
    <s v="13 TODO EL TERRITORIO"/>
  </r>
  <r>
    <s v="130322424215140134E018018974911133838238201111110119133"/>
    <s v="1303"/>
    <s v="2"/>
    <s v="24"/>
    <s v="242"/>
    <s v="1"/>
    <s v="5"/>
    <s v="14"/>
    <s v="01"/>
    <x v="25"/>
    <s v="E"/>
    <s v="018"/>
    <s v="018974"/>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974 SERVICIO DE BIBLIOTECAS Y SALAS DE LECTURA "/>
    <s v="3000 SERVICIOS GENERALES"/>
    <s v="3800 SERVICIOS OFICIALES"/>
    <s v="382 GASTOS DE ORDEN SOCIAL Y CULTURAL"/>
    <s v="38201 GASTOS DE ORDEN SOCIAL Y CULTURAL"/>
    <n v="140001"/>
    <s v="1 NO ETIQUETADO"/>
    <s v="11 RECURSOS FISCALES"/>
    <s v="1101 RECURSOS MUNICIPALES"/>
    <s v="19 Ejercicio 2019"/>
    <s v="13 TODO EL TERRITORIO"/>
  </r>
  <r>
    <s v="130322424215140134E023023896911133838238201111110119133"/>
    <s v="1303"/>
    <s v="2"/>
    <s v="24"/>
    <s v="242"/>
    <s v="1"/>
    <s v="5"/>
    <s v="14"/>
    <s v="01"/>
    <x v="25"/>
    <s v="E"/>
    <s v="023"/>
    <s v="02389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63"/>
    <s v="023896 EDUCACION ARTISTICA FORMAL "/>
    <s v="3000 SERVICIOS GENERALES"/>
    <s v="3800 SERVICIOS OFICIALES"/>
    <s v="382 GASTOS DE ORDEN SOCIAL Y CULTURAL"/>
    <s v="38201 GASTOS DE ORDEN SOCIAL Y CULTURAL"/>
    <n v="160000"/>
    <s v="1 NO ETIQUETADO"/>
    <s v="11 RECURSOS FISCALES"/>
    <s v="1101 RECURSOS MUNICIPALES"/>
    <s v="19 Ejercicio 2019"/>
    <s v="13 TODO EL TERRITORIO"/>
  </r>
  <r>
    <s v="130322424215140134E023023977911133838238201111110119133"/>
    <s v="1303"/>
    <s v="2"/>
    <s v="24"/>
    <s v="242"/>
    <s v="1"/>
    <s v="5"/>
    <s v="14"/>
    <s v="01"/>
    <x v="25"/>
    <s v="E"/>
    <s v="023"/>
    <s v="023977"/>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63"/>
    <s v="023977 SERVICIOS BRINDADOS POR LAS COMPAÑIAS ARTISTICAS DE ZAPOPAN"/>
    <s v="3000 SERVICIOS GENERALES"/>
    <s v="3800 SERVICIOS OFICIALES"/>
    <s v="382 GASTOS DE ORDEN SOCIAL Y CULTURAL"/>
    <s v="38201 GASTOS DE ORDEN SOCIAL Y CULTURAL"/>
    <n v="100000"/>
    <s v="1 NO ETIQUETADO"/>
    <s v="11 RECURSOS FISCALES"/>
    <s v="1101 RECURSOS MUNICIPALES"/>
    <s v="19 Ejercicio 2019"/>
    <s v="13 TODO EL TERRITORIO"/>
  </r>
  <r>
    <s v="130322424215140134E087087826911133838238201111110119133"/>
    <s v="1303"/>
    <s v="2"/>
    <s v="24"/>
    <s v="242"/>
    <s v="1"/>
    <s v="5"/>
    <s v="14"/>
    <s v="01"/>
    <x v="25"/>
    <s v="E"/>
    <s v="087"/>
    <s v="08782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26 ACCESO Y DIFUSION DE LA CULTURA Y LAS ARTES "/>
    <s v="3000 SERVICIOS GENERALES"/>
    <s v="3800 SERVICIOS OFICIALES"/>
    <s v="382 GASTOS DE ORDEN SOCIAL Y CULTURAL"/>
    <s v="38201 GASTOS DE ORDEN SOCIAL Y CULTURAL"/>
    <n v="50000"/>
    <s v="1 NO ETIQUETADO"/>
    <s v="11 RECURSOS FISCALES"/>
    <s v="1101 RECURSOS MUNICIPALES"/>
    <s v="19 Ejercicio 2019"/>
    <s v="13 TODO EL TERRITORIO"/>
  </r>
  <r>
    <s v="130322424215140134E087087830911133838238201111110119133"/>
    <s v="1303"/>
    <s v="2"/>
    <s v="24"/>
    <s v="242"/>
    <s v="1"/>
    <s v="5"/>
    <s v="14"/>
    <s v="01"/>
    <x v="25"/>
    <s v="E"/>
    <s v="087"/>
    <s v="087830"/>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30 ACTIVIDADES DE TRANSVERSALIZACION DE LA CULTURA"/>
    <s v="3000 SERVICIOS GENERALES"/>
    <s v="3800 SERVICIOS OFICIALES"/>
    <s v="382 GASTOS DE ORDEN SOCIAL Y CULTURAL"/>
    <s v="38201 GASTOS DE ORDEN SOCIAL Y CULTURAL"/>
    <n v="60000"/>
    <s v="1 NO ETIQUETADO"/>
    <s v="11 RECURSOS FISCALES"/>
    <s v="1101 RECURSOS MUNICIPALES"/>
    <s v="19 Ejercicio 2019"/>
    <s v="13 TODO EL TERRITORIO"/>
  </r>
  <r>
    <s v="130322424215140134E087087832911133838238201111110119133"/>
    <s v="1303"/>
    <s v="2"/>
    <s v="24"/>
    <s v="242"/>
    <s v="1"/>
    <s v="5"/>
    <s v="14"/>
    <s v="01"/>
    <x v="25"/>
    <s v="E"/>
    <s v="087"/>
    <s v="087832"/>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32 ACTIVIDADES LUDICO Y RECREATIVAS EN ESPACIOS PUBLICOS Y CENTROS CULTURALES"/>
    <s v="3000 SERVICIOS GENERALES"/>
    <s v="3800 SERVICIOS OFICIALES"/>
    <s v="382 GASTOS DE ORDEN SOCIAL Y CULTURAL"/>
    <s v="38201 GASTOS DE ORDEN SOCIAL Y CULTURAL"/>
    <n v="120000"/>
    <s v="1 NO ETIQUETADO"/>
    <s v="11 RECURSOS FISCALES"/>
    <s v="1101 RECURSOS MUNICIPALES"/>
    <s v="19 Ejercicio 2019"/>
    <s v="13 TODO EL TERRITORIO"/>
  </r>
  <r>
    <s v="130322424215140134E018018746911133838238201111110119133"/>
    <s v="1303"/>
    <s v="2"/>
    <s v="24"/>
    <s v="242"/>
    <s v="1"/>
    <s v="5"/>
    <s v="14"/>
    <s v="01"/>
    <x v="25"/>
    <s v="E"/>
    <s v="018"/>
    <s v="01874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746 EXPOSICIONES TEMPORALES E ITINERANTES"/>
    <s v="3000 SERVICIOS GENERALES"/>
    <s v="3800 SERVICIOS OFICIALES"/>
    <s v="382 GASTOS DE ORDEN SOCIAL Y CULTURAL"/>
    <s v="38201 GASTOS DE ORDEN SOCIAL Y CULTURAL"/>
    <n v="120000"/>
    <s v="1 NO ETIQUETADO"/>
    <s v="11 RECURSOS FISCALES"/>
    <s v="1101 RECURSOS MUNICIPALES"/>
    <s v="19 Ejercicio 2019"/>
    <s v="13 TODO EL TERRITORIO"/>
  </r>
  <r>
    <s v="130322424215140134E018018829911133838238201111110119133"/>
    <s v="1303"/>
    <s v="2"/>
    <s v="24"/>
    <s v="242"/>
    <s v="1"/>
    <s v="5"/>
    <s v="14"/>
    <s v="01"/>
    <x v="25"/>
    <s v="E"/>
    <s v="018"/>
    <s v="018829"/>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829 ACTIVIDADES DE SENSIBILIZACION EN TORNO AL ARTE, LA CULTURA Y PATRIMONIO "/>
    <s v="3000 SERVICIOS GENERALES"/>
    <s v="3800 SERVICIOS OFICIALES"/>
    <s v="382 GASTOS DE ORDEN SOCIAL Y CULTURAL"/>
    <s v="38201 GASTOS DE ORDEN SOCIAL Y CULTURAL"/>
    <n v="500000"/>
    <s v="1 NO ETIQUETADO"/>
    <s v="11 RECURSOS FISCALES"/>
    <s v="1101 RECURSOS MUNICIPALES"/>
    <s v="19 Ejercicio 2019"/>
    <s v="13 TODO EL TERRITORIO"/>
  </r>
  <r>
    <s v="130322424215140134E018018864911133838238201111110119133"/>
    <s v="1303"/>
    <s v="2"/>
    <s v="24"/>
    <s v="242"/>
    <s v="1"/>
    <s v="5"/>
    <s v="14"/>
    <s v="01"/>
    <x v="25"/>
    <s v="E"/>
    <s v="018"/>
    <s v="018864"/>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864 CHARLA Y CONFERENCIA SOBRE ARTE Y CULTURA "/>
    <s v="3000 SERVICIOS GENERALES"/>
    <s v="3800 SERVICIOS OFICIALES"/>
    <s v="382 GASTOS DE ORDEN SOCIAL Y CULTURAL"/>
    <s v="38201 GASTOS DE ORDEN SOCIAL Y CULTURAL"/>
    <n v="200000"/>
    <s v="1 NO ETIQUETADO"/>
    <s v="11 RECURSOS FISCALES"/>
    <s v="1101 RECURSOS MUNICIPALES"/>
    <s v="19 Ejercicio 2019"/>
    <s v="13 TODO EL TERRITORIO"/>
  </r>
  <r>
    <s v="130322424215140134E018018912911133838238201111110119133"/>
    <s v="1303"/>
    <s v="2"/>
    <s v="24"/>
    <s v="242"/>
    <s v="1"/>
    <s v="5"/>
    <s v="14"/>
    <s v="01"/>
    <x v="25"/>
    <s v="E"/>
    <s v="018"/>
    <s v="018912"/>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912 FORMACION EN TALLERES ARTISTICO CULTURALES"/>
    <s v="3000 SERVICIOS GENERALES"/>
    <s v="3800 SERVICIOS OFICIALES"/>
    <s v="382 GASTOS DE ORDEN SOCIAL Y CULTURAL"/>
    <s v="38201 GASTOS DE ORDEN SOCIAL Y CULTURAL"/>
    <n v="350000"/>
    <s v="1 NO ETIQUETADO"/>
    <s v="11 RECURSOS FISCALES"/>
    <s v="1101 RECURSOS MUNICIPALES"/>
    <s v="19 Ejercicio 2019"/>
    <s v="13 TODO EL TERRITORIO"/>
  </r>
  <r>
    <s v="130322424215140134E018018974911133838238201111110119133"/>
    <s v="1303"/>
    <s v="2"/>
    <s v="24"/>
    <s v="242"/>
    <s v="1"/>
    <s v="5"/>
    <s v="14"/>
    <s v="01"/>
    <x v="25"/>
    <s v="E"/>
    <s v="018"/>
    <s v="018974"/>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974 SERVICIO DE BIBLIOTECAS Y SALAS DE LECTURA "/>
    <s v="3000 SERVICIOS GENERALES"/>
    <s v="3800 SERVICIOS OFICIALES"/>
    <s v="382 GASTOS DE ORDEN SOCIAL Y CULTURAL"/>
    <s v="38201 GASTOS DE ORDEN SOCIAL Y CULTURAL"/>
    <n v="410000"/>
    <s v="1 NO ETIQUETADO"/>
    <s v="11 RECURSOS FISCALES"/>
    <s v="1101 RECURSOS MUNICIPALES"/>
    <s v="19 Ejercicio 2019"/>
    <s v="13 TODO EL TERRITORIO"/>
  </r>
  <r>
    <s v="130322424215140134E087087826911133838238201111110119133"/>
    <s v="1303"/>
    <s v="2"/>
    <s v="24"/>
    <s v="242"/>
    <s v="1"/>
    <s v="5"/>
    <s v="14"/>
    <s v="01"/>
    <x v="25"/>
    <s v="E"/>
    <s v="087"/>
    <s v="08782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26 ACCESO Y DIFUSION DE LA CULTURA Y LAS ARTES "/>
    <s v="3000 SERVICIOS GENERALES"/>
    <s v="3800 SERVICIOS OFICIALES"/>
    <s v="382 GASTOS DE ORDEN SOCIAL Y CULTURAL"/>
    <s v="38201 GASTOS DE ORDEN SOCIAL Y CULTURAL"/>
    <n v="320000"/>
    <s v="1 NO ETIQUETADO"/>
    <s v="11 RECURSOS FISCALES"/>
    <s v="1101 RECURSOS MUNICIPALES"/>
    <s v="19 Ejercicio 2019"/>
    <s v="13 TODO EL TERRITORIO"/>
  </r>
  <r>
    <s v="130322424215140134E087087830911133838238201111110119133"/>
    <s v="1303"/>
    <s v="2"/>
    <s v="24"/>
    <s v="242"/>
    <s v="1"/>
    <s v="5"/>
    <s v="14"/>
    <s v="01"/>
    <x v="25"/>
    <s v="E"/>
    <s v="087"/>
    <s v="087830"/>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30 ACTIVIDADES DE TRANSVERSALIZACION DE LA CULTURA"/>
    <s v="3000 SERVICIOS GENERALES"/>
    <s v="3800 SERVICIOS OFICIALES"/>
    <s v="382 GASTOS DE ORDEN SOCIAL Y CULTURAL"/>
    <s v="38201 GASTOS DE ORDEN SOCIAL Y CULTURAL"/>
    <n v="300000"/>
    <s v="1 NO ETIQUETADO"/>
    <s v="11 RECURSOS FISCALES"/>
    <s v="1101 RECURSOS MUNICIPALES"/>
    <s v="19 Ejercicio 2019"/>
    <s v="13 TODO EL TERRITORIO"/>
  </r>
  <r>
    <s v="130322424215140134E087087832911133838238201111110119133"/>
    <s v="1303"/>
    <s v="2"/>
    <s v="24"/>
    <s v="242"/>
    <s v="1"/>
    <s v="5"/>
    <s v="14"/>
    <s v="01"/>
    <x v="25"/>
    <s v="E"/>
    <s v="087"/>
    <s v="087832"/>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32 ACTIVIDADES LUDICO Y RECREATIVAS EN ESPACIOS PUBLICOS Y CENTROS CULTURALES"/>
    <s v="3000 SERVICIOS GENERALES"/>
    <s v="3800 SERVICIOS OFICIALES"/>
    <s v="382 GASTOS DE ORDEN SOCIAL Y CULTURAL"/>
    <s v="38201 GASTOS DE ORDEN SOCIAL Y CULTURAL"/>
    <n v="280000"/>
    <s v="1 NO ETIQUETADO"/>
    <s v="11 RECURSOS FISCALES"/>
    <s v="1101 RECURSOS MUNICIPALES"/>
    <s v="19 Ejercicio 2019"/>
    <s v="13 TODO EL TERRITORIO"/>
  </r>
  <r>
    <s v="130322424215140134E018018746911133838238201111110119133"/>
    <s v="1303"/>
    <s v="2"/>
    <s v="24"/>
    <s v="242"/>
    <s v="1"/>
    <s v="5"/>
    <s v="14"/>
    <s v="01"/>
    <x v="25"/>
    <s v="E"/>
    <s v="018"/>
    <s v="01874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746 EXPOSICIONES TEMPORALES E ITINERANTES"/>
    <s v="3000 SERVICIOS GENERALES"/>
    <s v="3800 SERVICIOS OFICIALES"/>
    <s v="382 GASTOS DE ORDEN SOCIAL Y CULTURAL"/>
    <s v="38201 GASTOS DE ORDEN SOCIAL Y CULTURAL"/>
    <n v="400000"/>
    <s v="1 NO ETIQUETADO"/>
    <s v="11 RECURSOS FISCALES"/>
    <s v="1101 RECURSOS MUNICIPALES"/>
    <s v="19 Ejercicio 2019"/>
    <s v="13 TODO EL TERRITORIO"/>
  </r>
  <r>
    <s v="130322424215140134E018018829911133838238201111110119133"/>
    <s v="1303"/>
    <s v="2"/>
    <s v="24"/>
    <s v="242"/>
    <s v="1"/>
    <s v="5"/>
    <s v="14"/>
    <s v="01"/>
    <x v="25"/>
    <s v="E"/>
    <s v="018"/>
    <s v="018829"/>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829 ACTIVIDADES DE SENSIBILIZACION EN TORNO AL ARTE, LA CULTURA Y PATRIMONIO "/>
    <s v="3000 SERVICIOS GENERALES"/>
    <s v="3800 SERVICIOS OFICIALES"/>
    <s v="382 GASTOS DE ORDEN SOCIAL Y CULTURAL"/>
    <s v="38201 GASTOS DE ORDEN SOCIAL Y CULTURAL"/>
    <n v="250000"/>
    <s v="1 NO ETIQUETADO"/>
    <s v="11 RECURSOS FISCALES"/>
    <s v="1101 RECURSOS MUNICIPALES"/>
    <s v="19 Ejercicio 2019"/>
    <s v="13 TODO EL TERRITORIO"/>
  </r>
  <r>
    <s v="130322424215140134E018018864911133838238201111110119133"/>
    <s v="1303"/>
    <s v="2"/>
    <s v="24"/>
    <s v="242"/>
    <s v="1"/>
    <s v="5"/>
    <s v="14"/>
    <s v="01"/>
    <x v="25"/>
    <s v="E"/>
    <s v="018"/>
    <s v="018864"/>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864 CHARLA Y CONFERENCIA SOBRE ARTE Y CULTURA "/>
    <s v="3000 SERVICIOS GENERALES"/>
    <s v="3800 SERVICIOS OFICIALES"/>
    <s v="382 GASTOS DE ORDEN SOCIAL Y CULTURAL"/>
    <s v="38201 GASTOS DE ORDEN SOCIAL Y CULTURAL"/>
    <n v="150000"/>
    <s v="1 NO ETIQUETADO"/>
    <s v="11 RECURSOS FISCALES"/>
    <s v="1101 RECURSOS MUNICIPALES"/>
    <s v="19 Ejercicio 2019"/>
    <s v="13 TODO EL TERRITORIO"/>
  </r>
  <r>
    <s v="130322424215140134E018018912911133838238201111110119133"/>
    <s v="1303"/>
    <s v="2"/>
    <s v="24"/>
    <s v="242"/>
    <s v="1"/>
    <s v="5"/>
    <s v="14"/>
    <s v="01"/>
    <x v="25"/>
    <s v="E"/>
    <s v="018"/>
    <s v="018912"/>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912 FORMACION EN TALLERES ARTISTICO CULTURALES"/>
    <s v="3000 SERVICIOS GENERALES"/>
    <s v="3800 SERVICIOS OFICIALES"/>
    <s v="382 GASTOS DE ORDEN SOCIAL Y CULTURAL"/>
    <s v="38201 GASTOS DE ORDEN SOCIAL Y CULTURAL"/>
    <n v="150000"/>
    <s v="1 NO ETIQUETADO"/>
    <s v="11 RECURSOS FISCALES"/>
    <s v="1101 RECURSOS MUNICIPALES"/>
    <s v="19 Ejercicio 2019"/>
    <s v="13 TODO EL TERRITORIO"/>
  </r>
  <r>
    <s v="130322424215140134E018018974911133838238201111110119133"/>
    <s v="1303"/>
    <s v="2"/>
    <s v="24"/>
    <s v="242"/>
    <s v="1"/>
    <s v="5"/>
    <s v="14"/>
    <s v="01"/>
    <x v="25"/>
    <s v="E"/>
    <s v="018"/>
    <s v="018974"/>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974 SERVICIO DE BIBLIOTECAS Y SALAS DE LECTURA "/>
    <s v="3000 SERVICIOS GENERALES"/>
    <s v="3800 SERVICIOS OFICIALES"/>
    <s v="382 GASTOS DE ORDEN SOCIAL Y CULTURAL"/>
    <s v="38201 GASTOS DE ORDEN SOCIAL Y CULTURAL"/>
    <n v="360000"/>
    <s v="1 NO ETIQUETADO"/>
    <s v="11 RECURSOS FISCALES"/>
    <s v="1101 RECURSOS MUNICIPALES"/>
    <s v="19 Ejercicio 2019"/>
    <s v="13 TODO EL TERRITORIO"/>
  </r>
  <r>
    <s v="130322424215140134E023023896911133838238201111110119133"/>
    <s v="1303"/>
    <s v="2"/>
    <s v="24"/>
    <s v="242"/>
    <s v="1"/>
    <s v="5"/>
    <s v="14"/>
    <s v="01"/>
    <x v="25"/>
    <s v="E"/>
    <s v="023"/>
    <s v="02389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63"/>
    <s v="023896 EDUCACION ARTISTICA FORMAL "/>
    <s v="3000 SERVICIOS GENERALES"/>
    <s v="3800 SERVICIOS OFICIALES"/>
    <s v="382 GASTOS DE ORDEN SOCIAL Y CULTURAL"/>
    <s v="38201 GASTOS DE ORDEN SOCIAL Y CULTURAL"/>
    <n v="350000"/>
    <s v="1 NO ETIQUETADO"/>
    <s v="11 RECURSOS FISCALES"/>
    <s v="1101 RECURSOS MUNICIPALES"/>
    <s v="19 Ejercicio 2019"/>
    <s v="13 TODO EL TERRITORIO"/>
  </r>
  <r>
    <s v="130322424215140134E023023977911133838238201111110119133"/>
    <s v="1303"/>
    <s v="2"/>
    <s v="24"/>
    <s v="242"/>
    <s v="1"/>
    <s v="5"/>
    <s v="14"/>
    <s v="01"/>
    <x v="25"/>
    <s v="E"/>
    <s v="023"/>
    <s v="023977"/>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63"/>
    <s v="023977 SERVICIOS BRINDADOS POR LAS COMPAÑIAS ARTISTICAS DE ZAPOPAN"/>
    <s v="3000 SERVICIOS GENERALES"/>
    <s v="3800 SERVICIOS OFICIALES"/>
    <s v="382 GASTOS DE ORDEN SOCIAL Y CULTURAL"/>
    <s v="38201 GASTOS DE ORDEN SOCIAL Y CULTURAL"/>
    <n v="180000"/>
    <s v="1 NO ETIQUETADO"/>
    <s v="11 RECURSOS FISCALES"/>
    <s v="1101 RECURSOS MUNICIPALES"/>
    <s v="19 Ejercicio 2019"/>
    <s v="13 TODO EL TERRITORIO"/>
  </r>
  <r>
    <s v="131322424215140134E018018974911133838238201111110119133"/>
    <s v="1313"/>
    <s v="2"/>
    <s v="24"/>
    <s v="242"/>
    <s v="1"/>
    <s v="5"/>
    <s v="14"/>
    <s v="01"/>
    <x v="25"/>
    <s v="E"/>
    <s v="018"/>
    <s v="018974"/>
    <s v="91"/>
    <s v="1"/>
    <s v="3"/>
    <s v="38"/>
    <s v="382"/>
    <s v="38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974 SERVICIO DE BIBLIOTECAS Y SALAS DE LECTURA "/>
    <s v="3000 SERVICIOS GENERALES"/>
    <s v="3800 SERVICIOS OFICIALES"/>
    <s v="382 GASTOS DE ORDEN SOCIAL Y CULTURAL"/>
    <s v="38201 GASTOS DE ORDEN SOCIAL Y CULTURAL"/>
    <n v="783000"/>
    <s v="1 NO ETIQUETADO"/>
    <s v="11 RECURSOS FISCALES"/>
    <s v="1101 RECURSOS MUNICIPALES"/>
    <s v="19 Ejercicio 2019"/>
    <s v="13 TODO EL TERRITORIO"/>
  </r>
  <r>
    <s v="131322424215140134E120120940911133838238201111110119133"/>
    <s v="1313"/>
    <s v="2"/>
    <s v="24"/>
    <s v="242"/>
    <s v="1"/>
    <s v="5"/>
    <s v="14"/>
    <s v="01"/>
    <x v="25"/>
    <s v="E"/>
    <s v="120"/>
    <s v="120940"/>
    <s v="91"/>
    <s v="1"/>
    <s v="3"/>
    <s v="38"/>
    <s v="382"/>
    <s v="38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3"/>
    <s v="120940 OPERATIVO ROMERIA 2017"/>
    <s v="3000 SERVICIOS GENERALES"/>
    <s v="3800 SERVICIOS OFICIALES"/>
    <s v="382 GASTOS DE ORDEN SOCIAL Y CULTURAL"/>
    <s v="38201 GASTOS DE ORDEN SOCIAL Y CULTURAL"/>
    <n v="476000"/>
    <s v="1 NO ETIQUETADO"/>
    <s v="11 RECURSOS FISCALES"/>
    <s v="1101 RECURSOS MUNICIPALES"/>
    <s v="19 Ejercicio 2019"/>
    <s v="13 TODO EL TERRITORIO"/>
  </r>
  <r>
    <s v="131322424215140134E087087826911133838238201111110119133"/>
    <s v="1313"/>
    <s v="2"/>
    <s v="24"/>
    <s v="242"/>
    <s v="1"/>
    <s v="5"/>
    <s v="14"/>
    <s v="01"/>
    <x v="25"/>
    <s v="E"/>
    <s v="087"/>
    <s v="087826"/>
    <s v="91"/>
    <s v="1"/>
    <s v="3"/>
    <s v="38"/>
    <s v="382"/>
    <s v="38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26 ACCESO Y DIFUSION DE LA CULTURA Y LAS ARTES "/>
    <s v="3000 SERVICIOS GENERALES"/>
    <s v="3800 SERVICIOS OFICIALES"/>
    <s v="382 GASTOS DE ORDEN SOCIAL Y CULTURAL"/>
    <s v="38201 GASTOS DE ORDEN SOCIAL Y CULTURAL"/>
    <n v="480000"/>
    <s v="1 NO ETIQUETADO"/>
    <s v="11 RECURSOS FISCALES"/>
    <s v="1101 RECURSOS MUNICIPALES"/>
    <s v="19 Ejercicio 2019"/>
    <s v="13 TODO EL TERRITORIO"/>
  </r>
  <r>
    <s v="131322424215140134E087087826911133838238201111110119133"/>
    <s v="1313"/>
    <s v="2"/>
    <s v="24"/>
    <s v="242"/>
    <s v="1"/>
    <s v="5"/>
    <s v="14"/>
    <s v="01"/>
    <x v="25"/>
    <s v="E"/>
    <s v="087"/>
    <s v="087826"/>
    <s v="91"/>
    <s v="1"/>
    <s v="3"/>
    <s v="38"/>
    <s v="382"/>
    <s v="38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26 ACCESO Y DIFUSION DE LA CULTURA Y LAS ARTES "/>
    <s v="3000 SERVICIOS GENERALES"/>
    <s v="3800 SERVICIOS OFICIALES"/>
    <s v="382 GASTOS DE ORDEN SOCIAL Y CULTURAL"/>
    <s v="38201 GASTOS DE ORDEN SOCIAL Y CULTURAL"/>
    <n v="65000"/>
    <s v="1 NO ETIQUETADO"/>
    <s v="11 RECURSOS FISCALES"/>
    <s v="1101 RECURSOS MUNICIPALES"/>
    <s v="19 Ejercicio 2019"/>
    <s v="13 TODO EL TERRITORIO"/>
  </r>
  <r>
    <s v="130122727116171835P090090987911133131731701111110119133"/>
    <s v="1301"/>
    <s v="2"/>
    <s v="27"/>
    <s v="271"/>
    <s v="1"/>
    <s v="6"/>
    <s v="17"/>
    <s v="18"/>
    <x v="32"/>
    <s v="P"/>
    <s v="090"/>
    <s v="090987"/>
    <s v="91"/>
    <s v="1"/>
    <s v="3"/>
    <s v="31"/>
    <s v="317"/>
    <s v="317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5"/>
    <s v="090987 SESIONES DE LOS CONSEJOS DE PARTICIPACION CIUDADANA"/>
    <s v="3000 SERVICIOS GENERALES"/>
    <s v="3100 SERVICIOS BASICOS"/>
    <s v="317 SERVICIOS DE ACCESO DE INTERNET, REDES Y PROCESAMIENTO DE INFORMACION"/>
    <s v="31701 SERVICIOS DE ACCESO DE INTERNET, REDES Y PROCESAMIENTO DE INFORMACION"/>
    <n v="100000"/>
    <s v="1 NO ETIQUETADO"/>
    <s v="11 RECURSOS FISCALES"/>
    <s v="1101 RECURSOS MUNICIPALES"/>
    <s v="19 Ejercicio 2019"/>
    <s v="13 TODO EL TERRITORIO"/>
  </r>
  <r>
    <s v="130122727116171835P091091759911133232332301111110119133"/>
    <s v="1301"/>
    <s v="2"/>
    <s v="27"/>
    <s v="271"/>
    <s v="1"/>
    <s v="6"/>
    <s v="17"/>
    <s v="18"/>
    <x v="32"/>
    <s v="P"/>
    <s v="091"/>
    <s v="091759"/>
    <s v="91"/>
    <s v="1"/>
    <s v="3"/>
    <s v="32"/>
    <s v="323"/>
    <s v="323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8"/>
    <s v="091759 SEGUIMIENTO, ORIENTACION Y ASESORAMIENTO A CONSEJOS SOCIALES Y VECINOS DE ZAPOPAN"/>
    <s v="3000 SERVICIOS GENERALES"/>
    <s v="3200 SERVICIOS DE ARRENDAMIENTO"/>
    <s v="323 ARRENDAMIENTO DE MOBILIARIO Y EQUIPO DE ADMINISTRACION, EDUCACIONAL Y RECREATIVO"/>
    <s v="32301 ARRENDAMIENTO DE MOBILIARIO Y EQUIPO DE ADMINISTRACION, EDUCACIONAL Y RECREATIVO"/>
    <n v="60000"/>
    <s v="1 NO ETIQUETADO"/>
    <s v="11 RECURSOS FISCALES"/>
    <s v="1101 RECURSOS MUNICIPALES"/>
    <s v="19 Ejercicio 2019"/>
    <s v="13 TODO EL TERRITORIO"/>
  </r>
  <r>
    <s v="130122727116171835P091091765911133232932901111110119133"/>
    <s v="1301"/>
    <s v="2"/>
    <s v="27"/>
    <s v="271"/>
    <s v="1"/>
    <s v="6"/>
    <s v="17"/>
    <s v="18"/>
    <x v="32"/>
    <s v="P"/>
    <s v="091"/>
    <s v="091765"/>
    <s v="91"/>
    <s v="1"/>
    <s v="3"/>
    <s v="32"/>
    <s v="329"/>
    <s v="329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8"/>
    <s v="091765 CONSTITUCION Y RENOVACION DE MESAS DIRECTIVAS DE ASOCIACIONES VECINALES"/>
    <s v="3000 SERVICIOS GENERALES"/>
    <s v="3200 SERVICIOS DE ARRENDAMIENTO"/>
    <s v="329 OTROS ARRENDAMIENTOS"/>
    <s v="32901 OTROS ARRENDAMIENTOS"/>
    <n v="100000"/>
    <s v="1 NO ETIQUETADO"/>
    <s v="11 RECURSOS FISCALES"/>
    <s v="1101 RECURSOS MUNICIPALES"/>
    <s v="19 Ejercicio 2019"/>
    <s v="13 TODO EL TERRITORIO"/>
  </r>
  <r>
    <s v="130122727116171835P091091767911133333433401111110119133"/>
    <s v="1301"/>
    <s v="2"/>
    <s v="27"/>
    <s v="271"/>
    <s v="1"/>
    <s v="6"/>
    <s v="17"/>
    <s v="18"/>
    <x v="32"/>
    <s v="P"/>
    <s v="091"/>
    <s v="091767"/>
    <s v="91"/>
    <s v="1"/>
    <s v="3"/>
    <s v="33"/>
    <s v="334"/>
    <s v="334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8"/>
    <s v="091767 REGISTRO Y RECONOCIMIENTO DE ORGANIZACIONES VECINALES"/>
    <s v="3000 SERVICIOS GENERALES"/>
    <s v="3300 SERVICIOS PROFESIONALES, CIENTIFICOS, TECNICOS Y OTROS SERVICIOS"/>
    <s v="334 SERVICIOS DE CAPACITACION"/>
    <s v="33401 SERVICIOS DE CAPACITACION"/>
    <n v="500000"/>
    <s v="1 NO ETIQUETADO"/>
    <s v="11 RECURSOS FISCALES"/>
    <s v="1101 RECURSOS MUNICIPALES"/>
    <s v="19 Ejercicio 2019"/>
    <s v="13 TODO EL TERRITORIO"/>
  </r>
  <r>
    <s v="131422727116171835P091091765911133333633601111110119133"/>
    <s v="1314"/>
    <s v="2"/>
    <s v="27"/>
    <s v="271"/>
    <s v="1"/>
    <s v="6"/>
    <s v="17"/>
    <s v="18"/>
    <x v="32"/>
    <s v="P"/>
    <s v="091"/>
    <s v="091765"/>
    <s v="91"/>
    <s v="1"/>
    <s v="3"/>
    <s v="33"/>
    <s v="336"/>
    <s v="336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8"/>
    <s v="091765 CONSTITUCION Y RENOVACION DE MESAS DIRECTIVAS DE ASOCIACIONES VECINALES"/>
    <s v="3000 SERVICIOS GENERALES"/>
    <s v="3300 SERVICIOS PROFESIONALES, CIENTIFICOS, TECNICOS Y OTROS SERVICIOS"/>
    <s v="336 SERVICIOS DE APOYO ADMINISTRATIVO, TRADUCCION, FOTOCOPIADO E IMPRESION"/>
    <s v="33601 SERVICIOS DE APOYO ADMINISTRATIVO, TRADUCCION, FOTOCOPIADO E IMPRESION"/>
    <n v="80000"/>
    <s v="1 NO ETIQUETADO"/>
    <s v="11 RECURSOS FISCALES"/>
    <s v="1101 RECURSOS MUNICIPALES"/>
    <s v="19 Ejercicio 2019"/>
    <s v="13 TODO EL TERRITORIO"/>
  </r>
  <r>
    <s v="100733131123091524F110110900911133838338301111110119133"/>
    <s v="1007"/>
    <s v="3"/>
    <s v="31"/>
    <s v="311"/>
    <s v="2"/>
    <s v="3"/>
    <s v="09"/>
    <s v="15"/>
    <x v="17"/>
    <s v="F"/>
    <s v="110"/>
    <s v="110900"/>
    <s v="91"/>
    <s v="1"/>
    <s v="3"/>
    <s v="38"/>
    <s v="383"/>
    <s v="383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115"/>
    <s v="110900 ENCUESTAS DE SATISFACCION EN RECORRIDOS TURISTICOS GUIADOS"/>
    <s v="3000 SERVICIOS GENERALES"/>
    <s v="3800 SERVICIOS OFICIALES"/>
    <s v="383 CONGRESOS Y CONVENCIONES"/>
    <s v="38301 CONGRESOS Y CONVENCIONES"/>
    <n v="10000"/>
    <s v="1 NO ETIQUETADO"/>
    <s v="11 RECURSOS FISCALES"/>
    <s v="1101 RECURSOS MUNICIPALES"/>
    <s v="19 Ejercicio 2019"/>
    <s v="13 TODO EL TERRITORIO"/>
  </r>
  <r>
    <s v="131422727116171835P080080770911133333633601111110119133"/>
    <s v="1314"/>
    <s v="2"/>
    <s v="27"/>
    <s v="271"/>
    <s v="1"/>
    <s v="6"/>
    <s v="17"/>
    <s v="18"/>
    <x v="32"/>
    <s v="P"/>
    <s v="080"/>
    <s v="080770"/>
    <s v="91"/>
    <s v="1"/>
    <s v="3"/>
    <s v="33"/>
    <s v="336"/>
    <s v="336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70 PLANEACION Y SEGUIMIENTO DEL DESARROLLO MUNICIPAL"/>
    <s v="3000 SERVICIOS GENERALES"/>
    <s v="3300 SERVICIOS PROFESIONALES, CIENTIFICOS, TECNICOS Y OTROS SERVICIOS"/>
    <s v="336 SERVICIOS DE APOYO ADMINISTRATIVO, TRADUCCION, FOTOCOPIADO E IMPRESION"/>
    <s v="33601 SERVICIOS DE APOYO ADMINISTRATIVO, TRADUCCION, FOTOCOPIADO E IMPRESION"/>
    <n v="128200"/>
    <s v="1 NO ETIQUETADO"/>
    <s v="11 RECURSOS FISCALES"/>
    <s v="1101 RECURSOS MUNICIPALES"/>
    <s v="19 Ejercicio 2019"/>
    <s v="13 TODO EL TERRITORIO"/>
  </r>
  <r>
    <s v="131522424215140132F038038856911133838438401111110119133"/>
    <s v="1315"/>
    <s v="2"/>
    <s v="24"/>
    <s v="242"/>
    <s v="1"/>
    <s v="5"/>
    <s v="14"/>
    <s v="01"/>
    <x v="23"/>
    <s v="F"/>
    <s v="038"/>
    <s v="038856"/>
    <s v="91"/>
    <s v="1"/>
    <s v="3"/>
    <s v="38"/>
    <s v="384"/>
    <s v="384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s v="1 GASTO CORRIENTE"/>
    <s v="32 MAZ ARTE ZAPOPAN"/>
    <x v="117"/>
    <s v="038856 CAMPAÑAS DE COMUNICACION E INFORMACION SOBRE LAS EXPOSICIONES Y ACTIVIDADES PARALELAS EN LA CUENTA DE FACEBOOK DEL MAZ"/>
    <s v="3000 SERVICIOS GENERALES"/>
    <s v="3800 SERVICIOS OFICIALES"/>
    <s v="384 EXPOSICIONES"/>
    <s v="38401 EXPOSICIONES"/>
    <n v="4700000"/>
    <s v="1 NO ETIQUETADO"/>
    <s v="11 RECURSOS FISCALES"/>
    <s v="1101 RECURSOS MUNICIPALES"/>
    <s v="19 Ejercicio 2019"/>
    <s v="13 TODO EL TERRITORIO"/>
  </r>
  <r>
    <s v="131522424215140132F038038857911133838438401111110119133"/>
    <s v="1315"/>
    <s v="2"/>
    <s v="24"/>
    <s v="242"/>
    <s v="1"/>
    <s v="5"/>
    <s v="14"/>
    <s v="01"/>
    <x v="23"/>
    <s v="F"/>
    <s v="038"/>
    <s v="038857"/>
    <s v="91"/>
    <s v="1"/>
    <s v="3"/>
    <s v="38"/>
    <s v="384"/>
    <s v="384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s v="1 GASTO CORRIENTE"/>
    <s v="32 MAZ ARTE ZAPOPAN"/>
    <x v="117"/>
    <s v="038857 CAMPAÑAS DE COMUNICACION E INFORMACION SOBRE LAS EXPOSICIONES Y ACTIVIDADES PARALELAS EN LA CUENTA DE INSTAGRAM DEL MAZ"/>
    <s v="3000 SERVICIOS GENERALES"/>
    <s v="3800 SERVICIOS OFICIALES"/>
    <s v="384 EXPOSICIONES"/>
    <s v="38401 EXPOSICIONES"/>
    <n v="300000"/>
    <s v="1 NO ETIQUETADO"/>
    <s v="11 RECURSOS FISCALES"/>
    <s v="1101 RECURSOS MUNICIPALES"/>
    <s v="19 Ejercicio 2019"/>
    <s v="13 TODO EL TERRITORIO"/>
  </r>
  <r>
    <s v="130322424215140134E087087826911133838438401111110119133"/>
    <s v="1303"/>
    <s v="2"/>
    <s v="24"/>
    <s v="242"/>
    <s v="1"/>
    <s v="5"/>
    <s v="14"/>
    <s v="01"/>
    <x v="25"/>
    <s v="E"/>
    <s v="087"/>
    <s v="087826"/>
    <s v="91"/>
    <s v="1"/>
    <s v="3"/>
    <s v="38"/>
    <s v="384"/>
    <s v="384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26 ACCESO Y DIFUSION DE LA CULTURA Y LAS ARTES "/>
    <s v="3000 SERVICIOS GENERALES"/>
    <s v="3800 SERVICIOS OFICIALES"/>
    <s v="384 EXPOSICIONES"/>
    <s v="38401 EXPOSICIONES"/>
    <n v="1600000"/>
    <s v="1 NO ETIQUETADO"/>
    <s v="11 RECURSOS FISCALES"/>
    <s v="1101 RECURSOS MUNICIPALES"/>
    <s v="19 Ejercicio 2019"/>
    <s v="13 TODO EL TERRITORIO"/>
  </r>
  <r>
    <s v="030311717145160304E127127976911133939239201111110119133"/>
    <s v="0303"/>
    <s v="1"/>
    <s v="17"/>
    <s v="171"/>
    <s v="4"/>
    <s v="5"/>
    <s v="16"/>
    <s v="03"/>
    <x v="6"/>
    <s v="E"/>
    <s v="127"/>
    <s v="127976"/>
    <s v="91"/>
    <s v="1"/>
    <s v="3"/>
    <s v="39"/>
    <s v="392"/>
    <s v="39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3000 SERVICIOS GENERALES"/>
    <s v="3900 OTROS SERVICIOS GENERALES"/>
    <s v="392 IMPUESTOS Y DERECHOS"/>
    <s v="39201 IMPUESTOS Y DERECHOS"/>
    <n v="37000"/>
    <s v="1 NO ETIQUETADO"/>
    <s v="11 RECURSOS FISCALES"/>
    <s v="1101 RECURSOS MUNICIPALES"/>
    <s v="19 Ejercicio 2019"/>
    <s v="13 TODO EL TERRITORIO"/>
  </r>
  <r>
    <s v="080122222112130614E059059415911133939239201225250219133"/>
    <s v="0801"/>
    <s v="2"/>
    <s v="22"/>
    <s v="221"/>
    <s v="1"/>
    <s v="2"/>
    <s v="13"/>
    <s v="06"/>
    <x v="1"/>
    <s v="E"/>
    <s v="059"/>
    <s v="059415"/>
    <s v="91"/>
    <s v="1"/>
    <s v="3"/>
    <s v="39"/>
    <s v="392"/>
    <s v="39201"/>
    <s v="2"/>
    <s v="25"/>
    <s v="2502"/>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415 REPARACION DE LINEA (CABLE)"/>
    <s v="3000 SERVICIOS GENERALES"/>
    <s v="3900 OTROS SERVICIOS GENERALES"/>
    <s v="392 IMPUESTOS Y DERECHOS"/>
    <s v="39201 IMPUESTOS Y DERECHOS"/>
    <n v="3100000"/>
    <s v="2 ETIQUETADO"/>
    <s v="25 RECURSOS FEDERALES"/>
    <s v="2502 FONDO DE FORTALECIMIENTO MUNICIPAL"/>
    <s v="19 Ejercicio 2019"/>
    <s v="13 TODO EL TERRITORIO"/>
  </r>
  <r>
    <s v="090111313446172020O021021473121133939239201111110119133"/>
    <s v="0901"/>
    <s v="1"/>
    <s v="13"/>
    <s v="134"/>
    <s v="4"/>
    <s v="6"/>
    <s v="17"/>
    <s v="20"/>
    <x v="0"/>
    <s v="O"/>
    <s v="021"/>
    <s v="021473"/>
    <s v="12"/>
    <s v="1"/>
    <s v="3"/>
    <s v="39"/>
    <s v="392"/>
    <s v="39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73 SUPERVISION Y REGISTRO DE LA NOMINA ADMINISTRATIVA"/>
    <s v="3000 SERVICIOS GENERALES"/>
    <s v="3900 OTROS SERVICIOS GENERALES"/>
    <s v="392 IMPUESTOS Y DERECHOS"/>
    <s v="39201 IMPUESTOS Y DERECHOS"/>
    <n v="1000000"/>
    <s v="1 NO ETIQUETADO"/>
    <s v="11 RECURSOS FISCALES"/>
    <s v="1101 RECURSOS MUNICIPALES"/>
    <s v="19 Ejercicio 2019"/>
    <s v="13 TODO EL TERRITORIO"/>
  </r>
  <r>
    <s v="090111313446172020O022022916121133939239201111110119133"/>
    <s v="0901"/>
    <s v="1"/>
    <s v="13"/>
    <s v="134"/>
    <s v="4"/>
    <s v="6"/>
    <s v="17"/>
    <s v="20"/>
    <x v="0"/>
    <s v="O"/>
    <s v="022"/>
    <s v="022916"/>
    <s v="12"/>
    <s v="1"/>
    <s v="3"/>
    <s v="39"/>
    <s v="392"/>
    <s v="39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916 GESTION DE ESCRITURACION "/>
    <s v="3000 SERVICIOS GENERALES"/>
    <s v="3900 OTROS SERVICIOS GENERALES"/>
    <s v="392 IMPUESTOS Y DERECHOS"/>
    <s v="39201 IMPUESTOS Y DERECHOS"/>
    <n v="600000"/>
    <s v="1 NO ETIQUETADO"/>
    <s v="11 RECURSOS FISCALES"/>
    <s v="1101 RECURSOS MUNICIPALES"/>
    <s v="19 Ejercicio 2019"/>
    <s v="13 TODO EL TERRITORIO"/>
  </r>
  <r>
    <s v="090111313446172020O022022917121133939239201111110119133"/>
    <s v="0901"/>
    <s v="1"/>
    <s v="13"/>
    <s v="134"/>
    <s v="4"/>
    <s v="6"/>
    <s v="17"/>
    <s v="20"/>
    <x v="0"/>
    <s v="O"/>
    <s v="022"/>
    <s v="022917"/>
    <s v="12"/>
    <s v="1"/>
    <s v="3"/>
    <s v="39"/>
    <s v="392"/>
    <s v="39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917 GESTION DE INMUEBLES "/>
    <s v="3000 SERVICIOS GENERALES"/>
    <s v="3900 OTROS SERVICIOS GENERALES"/>
    <s v="392 IMPUESTOS Y DERECHOS"/>
    <s v="39201 IMPUESTOS Y DERECHOS"/>
    <n v="600000"/>
    <s v="1 NO ETIQUETADO"/>
    <s v="11 RECURSOS FISCALES"/>
    <s v="1101 RECURSOS MUNICIPALES"/>
    <s v="19 Ejercicio 2019"/>
    <s v="13 TODO EL TERRITORIO"/>
  </r>
  <r>
    <s v="090111313446172020O022022994121133939239201111110119133"/>
    <s v="0901"/>
    <s v="1"/>
    <s v="13"/>
    <s v="134"/>
    <s v="4"/>
    <s v="6"/>
    <s v="17"/>
    <s v="20"/>
    <x v="0"/>
    <s v="O"/>
    <s v="022"/>
    <s v="022994"/>
    <s v="12"/>
    <s v="1"/>
    <s v="3"/>
    <s v="39"/>
    <s v="392"/>
    <s v="39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994 TRAMITE DE VEHICULOS"/>
    <s v="3000 SERVICIOS GENERALES"/>
    <s v="3900 OTROS SERVICIOS GENERALES"/>
    <s v="392 IMPUESTOS Y DERECHOS"/>
    <s v="39201 IMPUESTOS Y DERECHOS"/>
    <n v="300000"/>
    <s v="1 NO ETIQUETADO"/>
    <s v="11 RECURSOS FISCALES"/>
    <s v="1101 RECURSOS MUNICIPALES"/>
    <s v="19 Ejercicio 2019"/>
    <s v="13 TODO EL TERRITORIO"/>
  </r>
  <r>
    <s v="090111313446172020O020020503121133939239201111110119133"/>
    <s v="0901"/>
    <s v="1"/>
    <s v="13"/>
    <s v="134"/>
    <s v="4"/>
    <s v="6"/>
    <s v="17"/>
    <s v="20"/>
    <x v="0"/>
    <s v="O"/>
    <s v="020"/>
    <s v="020503"/>
    <s v="12"/>
    <s v="1"/>
    <s v="3"/>
    <s v="39"/>
    <s v="392"/>
    <s v="39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1"/>
    <s v="020503 COMISION DE ADQUISICIONES"/>
    <s v="3000 SERVICIOS GENERALES"/>
    <s v="3900 OTROS SERVICIOS GENERALES"/>
    <s v="392 IMPUESTOS Y DERECHOS"/>
    <s v="39201 IMPUESTOS Y DERECHOS"/>
    <n v="1500000"/>
    <s v="1 NO ETIQUETADO"/>
    <s v="11 RECURSOS FISCALES"/>
    <s v="1101 RECURSOS MUNICIPALES"/>
    <s v="19 Ejercicio 2019"/>
    <s v="13 TODO EL TERRITORIO"/>
  </r>
  <r>
    <s v="130322424215140134E087087830911133939239201111110119133"/>
    <s v="1303"/>
    <s v="2"/>
    <s v="24"/>
    <s v="242"/>
    <s v="1"/>
    <s v="5"/>
    <s v="14"/>
    <s v="01"/>
    <x v="25"/>
    <s v="E"/>
    <s v="087"/>
    <s v="087830"/>
    <s v="91"/>
    <s v="1"/>
    <s v="3"/>
    <s v="39"/>
    <s v="392"/>
    <s v="39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30 ACTIVIDADES DE TRANSVERSALIZACION DE LA CULTURA"/>
    <s v="3000 SERVICIOS GENERALES"/>
    <s v="3900 OTROS SERVICIOS GENERALES"/>
    <s v="392 IMPUESTOS Y DERECHOS"/>
    <s v="39201 IMPUESTOS Y DERECHOS"/>
    <n v="3000"/>
    <s v="1 NO ETIQUETADO"/>
    <s v="11 RECURSOS FISCALES"/>
    <s v="1101 RECURSOS MUNICIPALES"/>
    <s v="19 Ejercicio 2019"/>
    <s v="13 TODO EL TERRITORIO"/>
  </r>
  <r>
    <s v="040111212246171906E017017190911133939439401111110119133"/>
    <s v="0401"/>
    <s v="1"/>
    <s v="12"/>
    <s v="122"/>
    <s v="4"/>
    <s v="6"/>
    <s v="17"/>
    <s v="19"/>
    <x v="7"/>
    <s v="E"/>
    <s v="017"/>
    <s v="017190"/>
    <s v="91"/>
    <s v="1"/>
    <s v="3"/>
    <s v="39"/>
    <s v="394"/>
    <s v="39401"/>
    <s v="1"/>
    <s v="11"/>
    <s v="1101"/>
    <s v="19"/>
    <s v="13"/>
    <s v="3"/>
    <s v="04 SINDICATURA DEL AYUNTAMIENTO"/>
    <s v="0401 DIRECCION JURIDICO CONTENCIOS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s v="06 CERTEZA JURÍDICA"/>
    <x v="91"/>
    <s v="017190 PROCEDIMIENTO DE RECURSO DE REVISION"/>
    <s v="3000 SERVICIOS GENERALES"/>
    <s v="3900 OTROS SERVICIOS GENERALES"/>
    <s v="394 SENTENCIAS Y RESOLUCIONES POR AUTORIDAD COMPETENTE"/>
    <s v="39401 SENTENCIAS Y RESOLUCIONES POR AUTORIDAD COMPETENTE"/>
    <n v="500000"/>
    <s v="1 NO ETIQUETADO"/>
    <s v="11 RECURSOS FISCALES"/>
    <s v="1101 RECURSOS MUNICIPALES"/>
    <s v="19 Ejercicio 2019"/>
    <s v="13 TODO EL TERRITORIO"/>
  </r>
  <r>
    <s v="060611515246172011M025025279911133939439401111110119133"/>
    <s v="0606"/>
    <s v="1"/>
    <s v="15"/>
    <s v="152"/>
    <s v="4"/>
    <s v="6"/>
    <s v="17"/>
    <s v="20"/>
    <x v="30"/>
    <s v="M"/>
    <s v="025"/>
    <s v="025279"/>
    <s v="91"/>
    <s v="1"/>
    <s v="3"/>
    <s v="39"/>
    <s v="394"/>
    <s v="394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1 INGRESOS"/>
    <x v="111"/>
    <s v="025279 ANTEPROYECTO DE LEY DE INGRESOS"/>
    <s v="3000 SERVICIOS GENERALES"/>
    <s v="3900 OTROS SERVICIOS GENERALES"/>
    <s v="394 SENTENCIAS Y RESOLUCIONES POR AUTORIDAD COMPETENTE"/>
    <s v="39401 SENTENCIAS Y RESOLUCIONES POR AUTORIDAD COMPETENTE"/>
    <n v="315176.64"/>
    <s v="1 NO ETIQUETADO"/>
    <s v="11 RECURSOS FISCALES"/>
    <s v="1101 RECURSOS MUNICIPALES"/>
    <s v="19 Ejercicio 2019"/>
    <s v="13 TODO EL TERRITORIO"/>
  </r>
  <r>
    <s v="040111212246171906E017017952911133939539501111110119133"/>
    <s v="0401"/>
    <s v="1"/>
    <s v="12"/>
    <s v="122"/>
    <s v="4"/>
    <s v="6"/>
    <s v="17"/>
    <s v="19"/>
    <x v="7"/>
    <s v="E"/>
    <s v="017"/>
    <s v="017952"/>
    <s v="91"/>
    <s v="1"/>
    <s v="3"/>
    <s v="39"/>
    <s v="395"/>
    <s v="39501"/>
    <s v="1"/>
    <s v="11"/>
    <s v="1101"/>
    <s v="19"/>
    <s v="13"/>
    <s v="3"/>
    <s v="04 SINDICATURA DEL AYUNTAMIENTO"/>
    <s v="0401 DIRECCION JURIDICO CONTENCIOS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s v="06 CERTEZA JURÍDICA"/>
    <x v="91"/>
    <s v="017952 PROCEDIMIENTO DE ELABORACION DE CONTRATOS Y CONVENIOS"/>
    <s v="3000 SERVICIOS GENERALES"/>
    <s v="3900 OTROS SERVICIOS GENERALES"/>
    <s v="395 PENAS, MULTAS, ACCESORIOS Y ACTUALIZACIONES"/>
    <s v="39501 PENAS, MULTAS, ACCESORIOS Y ACTUALIZACIONES"/>
    <n v="180000"/>
    <s v="1 NO ETIQUETADO"/>
    <s v="11 RECURSOS FISCALES"/>
    <s v="1101 RECURSOS MUNICIPALES"/>
    <s v="19 Ejercicio 2019"/>
    <s v="13 TODO EL TERRITORIO"/>
  </r>
  <r>
    <s v="060611515246172012M114114460911133939539501111110119133"/>
    <s v="0606"/>
    <s v="1"/>
    <s v="15"/>
    <s v="152"/>
    <s v="4"/>
    <s v="6"/>
    <s v="17"/>
    <s v="20"/>
    <x v="11"/>
    <s v="M"/>
    <s v="114"/>
    <s v="114460"/>
    <s v="91"/>
    <s v="1"/>
    <s v="3"/>
    <s v="39"/>
    <s v="395"/>
    <s v="395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105"/>
    <s v="114460 ALTA DE VEHICULOS EN INVENTARIO OFICIAL"/>
    <s v="3000 SERVICIOS GENERALES"/>
    <s v="3900 OTROS SERVICIOS GENERALES"/>
    <s v="395 PENAS, MULTAS, ACCESORIOS Y ACTUALIZACIONES"/>
    <s v="39501 PENAS, MULTAS, ACCESORIOS Y ACTUALIZACIONES"/>
    <n v="5081701.82"/>
    <s v="1 NO ETIQUETADO"/>
    <s v="11 RECURSOS FISCALES"/>
    <s v="1101 RECURSOS MUNICIPALES"/>
    <s v="19 Ejercicio 2019"/>
    <s v="13 TODO EL TERRITORIO"/>
  </r>
  <r>
    <s v="090411313446172020O021021473121133939539501111110119133"/>
    <s v="0904"/>
    <s v="1"/>
    <s v="13"/>
    <s v="134"/>
    <s v="4"/>
    <s v="6"/>
    <s v="17"/>
    <s v="20"/>
    <x v="0"/>
    <s v="O"/>
    <s v="021"/>
    <s v="021473"/>
    <s v="12"/>
    <s v="1"/>
    <s v="3"/>
    <s v="39"/>
    <s v="395"/>
    <s v="395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73 SUPERVISION Y REGISTRO DE LA NOMINA ADMINISTRATIVA"/>
    <s v="3000 SERVICIOS GENERALES"/>
    <s v="3900 OTROS SERVICIOS GENERALES"/>
    <s v="395 PENAS, MULTAS, ACCESORIOS Y ACTUALIZACIONES"/>
    <s v="39501 PENAS, MULTAS, ACCESORIOS Y ACTUALIZACIONES"/>
    <n v="7000000"/>
    <s v="1 NO ETIQUETADO"/>
    <s v="11 RECURSOS FISCALES"/>
    <s v="1101 RECURSOS MUNICIPALES"/>
    <s v="19 Ejercicio 2019"/>
    <s v="13 TODO EL TERRITORIO"/>
  </r>
  <r>
    <s v="040111212246171906E017017952911133939639601111110119133"/>
    <s v="0401"/>
    <s v="1"/>
    <s v="12"/>
    <s v="122"/>
    <s v="4"/>
    <s v="6"/>
    <s v="17"/>
    <s v="19"/>
    <x v="7"/>
    <s v="E"/>
    <s v="017"/>
    <s v="017952"/>
    <s v="91"/>
    <s v="1"/>
    <s v="3"/>
    <s v="39"/>
    <s v="396"/>
    <s v="39601"/>
    <s v="1"/>
    <s v="11"/>
    <s v="1101"/>
    <s v="19"/>
    <s v="13"/>
    <s v="3"/>
    <s v="04 SINDICATURA DEL AYUNTAMIENTO"/>
    <s v="0401 DIRECCION JURIDICO CONTENCIOS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s v="06 CERTEZA JURÍDICA"/>
    <x v="91"/>
    <s v="017952 PROCEDIMIENTO DE ELABORACION DE CONTRATOS Y CONVENIOS"/>
    <s v="3000 SERVICIOS GENERALES"/>
    <s v="3900 OTROS SERVICIOS GENERALES"/>
    <s v="396 OTROS GASTOS POR RESPONSABILIDADES"/>
    <s v="39601 OTROS GASTOS POR RESPONSABILIDADES"/>
    <n v="600000"/>
    <s v="1 NO ETIQUETADO"/>
    <s v="11 RECURSOS FISCALES"/>
    <s v="1101 RECURSOS MUNICIPALES"/>
    <s v="19 Ejercicio 2019"/>
    <s v="13 TODO EL TERRITORIO"/>
  </r>
  <r>
    <s v="060611515246172012M073073298911133939639601111110119133"/>
    <s v="0606"/>
    <s v="1"/>
    <s v="15"/>
    <s v="152"/>
    <s v="4"/>
    <s v="6"/>
    <s v="17"/>
    <s v="20"/>
    <x v="11"/>
    <s v="M"/>
    <s v="073"/>
    <s v="073298"/>
    <s v="91"/>
    <s v="1"/>
    <s v="3"/>
    <s v="39"/>
    <s v="396"/>
    <s v="396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87"/>
    <s v="073298 MICROSITIO DE LA TESORERIA"/>
    <s v="3000 SERVICIOS GENERALES"/>
    <s v="3900 OTROS SERVICIOS GENERALES"/>
    <s v="396 OTROS GASTOS POR RESPONSABILIDADES"/>
    <s v="39601 OTROS GASTOS POR RESPONSABILIDADES"/>
    <n v="10146"/>
    <s v="1 NO ETIQUETADO"/>
    <s v="11 RECURSOS FISCALES"/>
    <s v="1101 RECURSOS MUNICIPALES"/>
    <s v="19 Ejercicio 2019"/>
    <s v="13 TODO EL TERRITORIO"/>
  </r>
  <r>
    <s v="090111313446172020O022022985121133939639601111110119133"/>
    <s v="0901"/>
    <s v="1"/>
    <s v="13"/>
    <s v="134"/>
    <s v="4"/>
    <s v="6"/>
    <s v="17"/>
    <s v="20"/>
    <x v="0"/>
    <s v="O"/>
    <s v="022"/>
    <s v="022985"/>
    <s v="12"/>
    <s v="1"/>
    <s v="3"/>
    <s v="39"/>
    <s v="396"/>
    <s v="396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985 SERVICIOS GENERALES EN LOS EDIFICIOS PUBLICOS "/>
    <s v="3000 SERVICIOS GENERALES"/>
    <s v="3900 OTROS SERVICIOS GENERALES"/>
    <s v="396 OTROS GASTOS POR RESPONSABILIDADES"/>
    <s v="39601 OTROS GASTOS POR RESPONSABILIDADES"/>
    <n v="1500000"/>
    <s v="1 NO ETIQUETADO"/>
    <s v="11 RECURSOS FISCALES"/>
    <s v="1101 RECURSOS MUNICIPALES"/>
    <s v="19 Ejercicio 2019"/>
    <s v="13 TODO EL TERRITORIO"/>
  </r>
  <r>
    <s v="100222626823101722P095095831911144141741701111110119133"/>
    <s v="1002"/>
    <s v="2"/>
    <s v="26"/>
    <s v="268"/>
    <s v="2"/>
    <s v="3"/>
    <s v="10"/>
    <s v="17"/>
    <x v="15"/>
    <s v="P"/>
    <s v="095"/>
    <s v="09583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8"/>
    <s v="095831 ACTIVIDADES EN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300000"/>
    <s v="1 NO ETIQUETADO"/>
    <s v="11 RECURSOS FISCALES"/>
    <s v="1101 RECURSOS MUNICIPALES"/>
    <s v="19 Ejercicio 2019"/>
    <s v="13 TODO EL TERRITORIO"/>
  </r>
  <r>
    <s v="100222626823101722P095095841911144141741701111110119133"/>
    <s v="1002"/>
    <s v="2"/>
    <s v="26"/>
    <s v="268"/>
    <s v="2"/>
    <s v="3"/>
    <s v="10"/>
    <s v="17"/>
    <x v="15"/>
    <s v="P"/>
    <s v="095"/>
    <s v="09584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8"/>
    <s v="095841 ASISTENTES A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408"/>
    <s v="1 NO ETIQUETADO"/>
    <s v="11 RECURSOS FISCALES"/>
    <s v="1101 RECURSOS MUNICIPALES"/>
    <s v="19 Ejercicio 2019"/>
    <s v="13 TODO EL TERRITORIO"/>
  </r>
  <r>
    <s v="100222626823101722P119119969911144141741701111110119133"/>
    <s v="1002"/>
    <s v="2"/>
    <s v="26"/>
    <s v="268"/>
    <s v="2"/>
    <s v="3"/>
    <s v="10"/>
    <s v="17"/>
    <x v="15"/>
    <s v="P"/>
    <s v="119"/>
    <s v="11996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9"/>
    <s v="119969 RESPUESTAS A RETOS OBTENI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6400"/>
    <s v="1 NO ETIQUETADO"/>
    <s v="11 RECURSOS FISCALES"/>
    <s v="1101 RECURSOS MUNICIPALES"/>
    <s v="19 Ejercicio 2019"/>
    <s v="13 TODO EL TERRITORIO"/>
  </r>
  <r>
    <s v="100222626823101722P119119970911144141741701111110119133"/>
    <s v="1002"/>
    <s v="2"/>
    <s v="26"/>
    <s v="268"/>
    <s v="2"/>
    <s v="3"/>
    <s v="10"/>
    <s v="17"/>
    <x v="15"/>
    <s v="P"/>
    <s v="119"/>
    <s v="11997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9"/>
    <s v="119970 RETOS MIZAPOPAN IMPLEMENTA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870"/>
    <s v="1 NO ETIQUETADO"/>
    <s v="11 RECURSOS FISCALES"/>
    <s v="1101 RECURSOS MUNICIPALES"/>
    <s v="19 Ejercicio 2019"/>
    <s v="13 TODO EL TERRITORIO"/>
  </r>
  <r>
    <s v="100222626823101722P008008899911144141741701111110119133"/>
    <s v="1002"/>
    <s v="2"/>
    <s v="26"/>
    <s v="268"/>
    <s v="2"/>
    <s v="3"/>
    <s v="10"/>
    <s v="17"/>
    <x v="15"/>
    <s v="P"/>
    <s v="008"/>
    <s v="00889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9"/>
    <s v="008899 ENCUESTAS DE SATISFACCION AQUI HAY FUTURO"/>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6864"/>
    <s v="1 NO ETIQUETADO"/>
    <s v="11 RECURSOS FISCALES"/>
    <s v="1101 RECURSOS MUNICIPALES"/>
    <s v="19 Ejercicio 2019"/>
    <s v="13 TODO EL TERRITORIO"/>
  </r>
  <r>
    <s v="100222626823101722P041041522911144141741701111110119133"/>
    <s v="1002"/>
    <s v="2"/>
    <s v="26"/>
    <s v="268"/>
    <s v="2"/>
    <s v="3"/>
    <s v="10"/>
    <s v="17"/>
    <x v="15"/>
    <s v="P"/>
    <s v="041"/>
    <s v="04152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2"/>
    <s v="041522 CAPACITACION EN ACADEMIAS MUNICIPALES"/>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250"/>
    <s v="1 NO ETIQUETADO"/>
    <s v="11 RECURSOS FISCALES"/>
    <s v="1101 RECURSOS MUNICIPALES"/>
    <s v="19 Ejercicio 2019"/>
    <s v="13 TODO EL TERRITORIO"/>
  </r>
  <r>
    <s v="100222626823101722P041041913911144141741701111110119133"/>
    <s v="1002"/>
    <s v="2"/>
    <s v="26"/>
    <s v="268"/>
    <s v="2"/>
    <s v="3"/>
    <s v="10"/>
    <s v="17"/>
    <x v="15"/>
    <s v="P"/>
    <s v="041"/>
    <s v="04191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2"/>
    <s v="041913 FORMACION INSTITUCIONAL"/>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45000"/>
    <s v="1 NO ETIQUETADO"/>
    <s v="11 RECURSOS FISCALES"/>
    <s v="1101 RECURSOS MUNICIPALES"/>
    <s v="19 Ejercicio 2019"/>
    <s v="13 TODO EL TERRITORIO"/>
  </r>
  <r>
    <s v="100222626823101722P042042524911144141741701111110119133"/>
    <s v="1002"/>
    <s v="2"/>
    <s v="26"/>
    <s v="268"/>
    <s v="2"/>
    <s v="3"/>
    <s v="10"/>
    <s v="17"/>
    <x v="15"/>
    <s v="P"/>
    <s v="042"/>
    <s v="042524"/>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3"/>
    <s v="042524 BECAS AQUI HAY FUTURO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48000"/>
    <s v="1 NO ETIQUETADO"/>
    <s v="11 RECURSOS FISCALES"/>
    <s v="1101 RECURSOS MUNICIPALES"/>
    <s v="19 Ejercicio 2019"/>
    <s v="13 TODO EL TERRITORIO"/>
  </r>
  <r>
    <s v="100222626823101722P042042880911144141741701111110119133"/>
    <s v="1002"/>
    <s v="2"/>
    <s v="26"/>
    <s v="268"/>
    <s v="2"/>
    <s v="3"/>
    <s v="10"/>
    <s v="17"/>
    <x v="15"/>
    <s v="P"/>
    <s v="042"/>
    <s v="04288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3"/>
    <s v="042880 CURSOS IMPLEMENTADOS A JOVENE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8900"/>
    <s v="1 NO ETIQUETADO"/>
    <s v="11 RECURSOS FISCALES"/>
    <s v="1101 RECURSOS MUNICIPALES"/>
    <s v="19 Ejercicio 2019"/>
    <s v="13 TODO EL TERRITORIO"/>
  </r>
  <r>
    <s v="100222626823101722P044044523911144141741701111110119133"/>
    <s v="1002"/>
    <s v="2"/>
    <s v="26"/>
    <s v="268"/>
    <s v="2"/>
    <s v="3"/>
    <s v="10"/>
    <s v="17"/>
    <x v="15"/>
    <s v="P"/>
    <s v="044"/>
    <s v="04452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4"/>
    <s v="044523 DESARROLLO DE OPORTUNIDADES A TRAVES DE TEJIDOS PRODUCTIV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000"/>
    <s v="1 NO ETIQUETADO"/>
    <s v="11 RECURSOS FISCALES"/>
    <s v="1101 RECURSOS MUNICIPALES"/>
    <s v="19 Ejercicio 2019"/>
    <s v="13 TODO EL TERRITORIO"/>
  </r>
  <r>
    <s v="100222626823101722P045045881911144141741701111110119133"/>
    <s v="1002"/>
    <s v="2"/>
    <s v="26"/>
    <s v="268"/>
    <s v="2"/>
    <s v="3"/>
    <s v="10"/>
    <s v="17"/>
    <x v="15"/>
    <s v="P"/>
    <s v="045"/>
    <s v="04588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2"/>
    <s v="045881 CURSOS IMPLEMENTADOS A ZAPOPAN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000"/>
    <s v="1 NO ETIQUETADO"/>
    <s v="11 RECURSOS FISCALES"/>
    <s v="1101 RECURSOS MUNICIPALES"/>
    <s v="19 Ejercicio 2019"/>
    <s v="13 TODO EL TERRITORIO"/>
  </r>
  <r>
    <s v="100222626823101722P045045945911144141741701111110119133"/>
    <s v="1002"/>
    <s v="2"/>
    <s v="26"/>
    <s v="268"/>
    <s v="2"/>
    <s v="3"/>
    <s v="10"/>
    <s v="17"/>
    <x v="15"/>
    <s v="P"/>
    <s v="045"/>
    <s v="045945"/>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2"/>
    <s v="045945 PERSONAS CAPACITADAS EN CURSOS"/>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4800"/>
    <s v="1 NO ETIQUETADO"/>
    <s v="11 RECURSOS FISCALES"/>
    <s v="1101 RECURSOS MUNICIPALES"/>
    <s v="19 Ejercicio 2019"/>
    <s v="13 TODO EL TERRITORIO"/>
  </r>
  <r>
    <s v="100222626823101722P094094521911144141741701111110119133"/>
    <s v="1002"/>
    <s v="2"/>
    <s v="26"/>
    <s v="268"/>
    <s v="2"/>
    <s v="3"/>
    <s v="10"/>
    <s v="17"/>
    <x v="15"/>
    <s v="P"/>
    <s v="094"/>
    <s v="09452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3"/>
    <s v="094521 CAPACITACION EN ACADEMIAS MUNICIPALE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400000"/>
    <s v="1 NO ETIQUETADO"/>
    <s v="11 RECURSOS FISCALES"/>
    <s v="1101 RECURSOS MUNICIPALES"/>
    <s v="19 Ejercicio 2019"/>
    <s v="13 TODO EL TERRITORIO"/>
  </r>
  <r>
    <s v="100222626823101722P094094882911144141741701111110119133"/>
    <s v="1002"/>
    <s v="2"/>
    <s v="26"/>
    <s v="268"/>
    <s v="2"/>
    <s v="3"/>
    <s v="10"/>
    <s v="17"/>
    <x v="15"/>
    <s v="P"/>
    <s v="094"/>
    <s v="09488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3"/>
    <s v="094882 CURSOS IMPLEMENTADOS EN ACADEMI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00000"/>
    <s v="1 NO ETIQUETADO"/>
    <s v="11 RECURSOS FISCALES"/>
    <s v="1101 RECURSOS MUNICIPALES"/>
    <s v="19 Ejercicio 2019"/>
    <s v="13 TODO EL TERRITORIO"/>
  </r>
  <r>
    <s v="100222626823101722P095095831911144141741701111110119133"/>
    <s v="1002"/>
    <s v="2"/>
    <s v="26"/>
    <s v="268"/>
    <s v="2"/>
    <s v="3"/>
    <s v="10"/>
    <s v="17"/>
    <x v="15"/>
    <s v="P"/>
    <s v="095"/>
    <s v="09583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8"/>
    <s v="095831 ACTIVIDADES EN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000000"/>
    <s v="1 NO ETIQUETADO"/>
    <s v="11 RECURSOS FISCALES"/>
    <s v="1101 RECURSOS MUNICIPALES"/>
    <s v="19 Ejercicio 2019"/>
    <s v="13 TODO EL TERRITORIO"/>
  </r>
  <r>
    <s v="100222626823101722P095095841911144141741701111110119133"/>
    <s v="1002"/>
    <s v="2"/>
    <s v="26"/>
    <s v="268"/>
    <s v="2"/>
    <s v="3"/>
    <s v="10"/>
    <s v="17"/>
    <x v="15"/>
    <s v="P"/>
    <s v="095"/>
    <s v="09584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8"/>
    <s v="095841 ASISTENTES A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300000"/>
    <s v="1 NO ETIQUETADO"/>
    <s v="11 RECURSOS FISCALES"/>
    <s v="1101 RECURSOS MUNICIPALES"/>
    <s v="19 Ejercicio 2019"/>
    <s v="13 TODO EL TERRITORIO"/>
  </r>
  <r>
    <s v="100222626823101722P119119969911144141741701111110119133"/>
    <s v="1002"/>
    <s v="2"/>
    <s v="26"/>
    <s v="268"/>
    <s v="2"/>
    <s v="3"/>
    <s v="10"/>
    <s v="17"/>
    <x v="15"/>
    <s v="P"/>
    <s v="119"/>
    <s v="11996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9"/>
    <s v="119969 RESPUESTAS A RETOS OBTENI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00000"/>
    <s v="1 NO ETIQUETADO"/>
    <s v="11 RECURSOS FISCALES"/>
    <s v="1101 RECURSOS MUNICIPALES"/>
    <s v="19 Ejercicio 2019"/>
    <s v="13 TODO EL TERRITORIO"/>
  </r>
  <r>
    <s v="100222626823101722P119119970911144141741701111110119133"/>
    <s v="1002"/>
    <s v="2"/>
    <s v="26"/>
    <s v="268"/>
    <s v="2"/>
    <s v="3"/>
    <s v="10"/>
    <s v="17"/>
    <x v="15"/>
    <s v="P"/>
    <s v="119"/>
    <s v="11997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9"/>
    <s v="119970 RETOS MIZAPOPAN IMPLEMENTA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000000"/>
    <s v="1 NO ETIQUETADO"/>
    <s v="11 RECURSOS FISCALES"/>
    <s v="1101 RECURSOS MUNICIPALES"/>
    <s v="19 Ejercicio 2019"/>
    <s v="13 TODO EL TERRITORIO"/>
  </r>
  <r>
    <s v="100222626823101722P008008899911144141741701111110119133"/>
    <s v="1002"/>
    <s v="2"/>
    <s v="26"/>
    <s v="268"/>
    <s v="2"/>
    <s v="3"/>
    <s v="10"/>
    <s v="17"/>
    <x v="15"/>
    <s v="P"/>
    <s v="008"/>
    <s v="00889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9"/>
    <s v="008899 ENCUESTAS DE SATISFACCION AQUI HAY FUTURO"/>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0000"/>
    <s v="1 NO ETIQUETADO"/>
    <s v="11 RECURSOS FISCALES"/>
    <s v="1101 RECURSOS MUNICIPALES"/>
    <s v="19 Ejercicio 2019"/>
    <s v="13 TODO EL TERRITORIO"/>
  </r>
  <r>
    <s v="100222626823101722P041041522911144141741701111110119133"/>
    <s v="1002"/>
    <s v="2"/>
    <s v="26"/>
    <s v="268"/>
    <s v="2"/>
    <s v="3"/>
    <s v="10"/>
    <s v="17"/>
    <x v="15"/>
    <s v="P"/>
    <s v="041"/>
    <s v="04152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2"/>
    <s v="041522 CAPACITACION EN ACADEMIAS MUNICIPALES"/>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00000"/>
    <s v="1 NO ETIQUETADO"/>
    <s v="11 RECURSOS FISCALES"/>
    <s v="1101 RECURSOS MUNICIPALES"/>
    <s v="19 Ejercicio 2019"/>
    <s v="13 TODO EL TERRITORIO"/>
  </r>
  <r>
    <s v="100222626823101722P041041913911144141741701111110119133"/>
    <s v="1002"/>
    <s v="2"/>
    <s v="26"/>
    <s v="268"/>
    <s v="2"/>
    <s v="3"/>
    <s v="10"/>
    <s v="17"/>
    <x v="15"/>
    <s v="P"/>
    <s v="041"/>
    <s v="04191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2"/>
    <s v="041913 FORMACION INSTITUCIONAL"/>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8000"/>
    <s v="1 NO ETIQUETADO"/>
    <s v="11 RECURSOS FISCALES"/>
    <s v="1101 RECURSOS MUNICIPALES"/>
    <s v="19 Ejercicio 2019"/>
    <s v="13 TODO EL TERRITORIO"/>
  </r>
  <r>
    <s v="100222626823101722P042042524911144141741701111110119133"/>
    <s v="1002"/>
    <s v="2"/>
    <s v="26"/>
    <s v="268"/>
    <s v="2"/>
    <s v="3"/>
    <s v="10"/>
    <s v="17"/>
    <x v="15"/>
    <s v="P"/>
    <s v="042"/>
    <s v="042524"/>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3"/>
    <s v="042524 BECAS AQUI HAY FUTURO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50000"/>
    <s v="1 NO ETIQUETADO"/>
    <s v="11 RECURSOS FISCALES"/>
    <s v="1101 RECURSOS MUNICIPALES"/>
    <s v="19 Ejercicio 2019"/>
    <s v="13 TODO EL TERRITORIO"/>
  </r>
  <r>
    <s v="100222626823101722P042042880911144141741701111110119133"/>
    <s v="1002"/>
    <s v="2"/>
    <s v="26"/>
    <s v="268"/>
    <s v="2"/>
    <s v="3"/>
    <s v="10"/>
    <s v="17"/>
    <x v="15"/>
    <s v="P"/>
    <s v="042"/>
    <s v="04288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3"/>
    <s v="042880 CURSOS IMPLEMENTADOS A JOVENE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600000"/>
    <s v="1 NO ETIQUETADO"/>
    <s v="11 RECURSOS FISCALES"/>
    <s v="1101 RECURSOS MUNICIPALES"/>
    <s v="19 Ejercicio 2019"/>
    <s v="13 TODO EL TERRITORIO"/>
  </r>
  <r>
    <s v="100222626823101722P044044523911144141741701111110119133"/>
    <s v="1002"/>
    <s v="2"/>
    <s v="26"/>
    <s v="268"/>
    <s v="2"/>
    <s v="3"/>
    <s v="10"/>
    <s v="17"/>
    <x v="15"/>
    <s v="P"/>
    <s v="044"/>
    <s v="04452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4"/>
    <s v="044523 DESARROLLO DE OPORTUNIDADES A TRAVES DE TEJIDOS PRODUCTIV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2000"/>
    <s v="1 NO ETIQUETADO"/>
    <s v="11 RECURSOS FISCALES"/>
    <s v="1101 RECURSOS MUNICIPALES"/>
    <s v="19 Ejercicio 2019"/>
    <s v="13 TODO EL TERRITORIO"/>
  </r>
  <r>
    <s v="100222626823101722P045045881911144141741701111110119133"/>
    <s v="1002"/>
    <s v="2"/>
    <s v="26"/>
    <s v="268"/>
    <s v="2"/>
    <s v="3"/>
    <s v="10"/>
    <s v="17"/>
    <x v="15"/>
    <s v="P"/>
    <s v="045"/>
    <s v="04588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2"/>
    <s v="045881 CURSOS IMPLEMENTADOS A ZAPOPAN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7499.99"/>
    <s v="1 NO ETIQUETADO"/>
    <s v="11 RECURSOS FISCALES"/>
    <s v="1101 RECURSOS MUNICIPALES"/>
    <s v="19 Ejercicio 2019"/>
    <s v="13 TODO EL TERRITORIO"/>
  </r>
  <r>
    <s v="100222626823101722P045045945911144141741701111110119133"/>
    <s v="1002"/>
    <s v="2"/>
    <s v="26"/>
    <s v="268"/>
    <s v="2"/>
    <s v="3"/>
    <s v="10"/>
    <s v="17"/>
    <x v="15"/>
    <s v="P"/>
    <s v="045"/>
    <s v="045945"/>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2"/>
    <s v="045945 PERSONAS CAPACITADAS EN CURSOS"/>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9000"/>
    <s v="1 NO ETIQUETADO"/>
    <s v="11 RECURSOS FISCALES"/>
    <s v="1101 RECURSOS MUNICIPALES"/>
    <s v="19 Ejercicio 2019"/>
    <s v="13 TODO EL TERRITORIO"/>
  </r>
  <r>
    <s v="100222626823101722P094094521911144141741701111110119133"/>
    <s v="1002"/>
    <s v="2"/>
    <s v="26"/>
    <s v="268"/>
    <s v="2"/>
    <s v="3"/>
    <s v="10"/>
    <s v="17"/>
    <x v="15"/>
    <s v="P"/>
    <s v="094"/>
    <s v="09452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3"/>
    <s v="094521 CAPACITACION EN ACADEMIAS MUNICIPALE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9890"/>
    <s v="1 NO ETIQUETADO"/>
    <s v="11 RECURSOS FISCALES"/>
    <s v="1101 RECURSOS MUNICIPALES"/>
    <s v="19 Ejercicio 2019"/>
    <s v="13 TODO EL TERRITORIO"/>
  </r>
  <r>
    <s v="100222626823101722P094094882911144141741701111110119133"/>
    <s v="1002"/>
    <s v="2"/>
    <s v="26"/>
    <s v="268"/>
    <s v="2"/>
    <s v="3"/>
    <s v="10"/>
    <s v="17"/>
    <x v="15"/>
    <s v="P"/>
    <s v="094"/>
    <s v="09488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3"/>
    <s v="094882 CURSOS IMPLEMENTADOS EN ACADEMI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60000"/>
    <s v="1 NO ETIQUETADO"/>
    <s v="11 RECURSOS FISCALES"/>
    <s v="1101 RECURSOS MUNICIPALES"/>
    <s v="19 Ejercicio 2019"/>
    <s v="13 TODO EL TERRITORIO"/>
  </r>
  <r>
    <s v="100222626823101722P095095831911144141741701111110119133"/>
    <s v="1002"/>
    <s v="2"/>
    <s v="26"/>
    <s v="268"/>
    <s v="2"/>
    <s v="3"/>
    <s v="10"/>
    <s v="17"/>
    <x v="15"/>
    <s v="P"/>
    <s v="095"/>
    <s v="09583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8"/>
    <s v="095831 ACTIVIDADES EN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1250"/>
    <s v="1 NO ETIQUETADO"/>
    <s v="11 RECURSOS FISCALES"/>
    <s v="1101 RECURSOS MUNICIPALES"/>
    <s v="19 Ejercicio 2019"/>
    <s v="13 TODO EL TERRITORIO"/>
  </r>
  <r>
    <s v="100222626823101722P095095841911144141741701111110119133"/>
    <s v="1002"/>
    <s v="2"/>
    <s v="26"/>
    <s v="268"/>
    <s v="2"/>
    <s v="3"/>
    <s v="10"/>
    <s v="17"/>
    <x v="15"/>
    <s v="P"/>
    <s v="095"/>
    <s v="09584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8"/>
    <s v="095841 ASISTENTES A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440000"/>
    <s v="1 NO ETIQUETADO"/>
    <s v="11 RECURSOS FISCALES"/>
    <s v="1101 RECURSOS MUNICIPALES"/>
    <s v="19 Ejercicio 2019"/>
    <s v="13 TODO EL TERRITORIO"/>
  </r>
  <r>
    <s v="100222626823101722P119119969911144141741701111110119133"/>
    <s v="1002"/>
    <s v="2"/>
    <s v="26"/>
    <s v="268"/>
    <s v="2"/>
    <s v="3"/>
    <s v="10"/>
    <s v="17"/>
    <x v="15"/>
    <s v="P"/>
    <s v="119"/>
    <s v="11996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9"/>
    <s v="119969 RESPUESTAS A RETOS OBTENI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8000"/>
    <s v="1 NO ETIQUETADO"/>
    <s v="11 RECURSOS FISCALES"/>
    <s v="1101 RECURSOS MUNICIPALES"/>
    <s v="19 Ejercicio 2019"/>
    <s v="13 TODO EL TERRITORIO"/>
  </r>
  <r>
    <s v="100222626823101722P119119970911144141741701111110119133"/>
    <s v="1002"/>
    <s v="2"/>
    <s v="26"/>
    <s v="268"/>
    <s v="2"/>
    <s v="3"/>
    <s v="10"/>
    <s v="17"/>
    <x v="15"/>
    <s v="P"/>
    <s v="119"/>
    <s v="11997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9"/>
    <s v="119970 RETOS MIZAPOPAN IMPLEMENTA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240"/>
    <s v="1 NO ETIQUETADO"/>
    <s v="11 RECURSOS FISCALES"/>
    <s v="1101 RECURSOS MUNICIPALES"/>
    <s v="19 Ejercicio 2019"/>
    <s v="13 TODO EL TERRITORIO"/>
  </r>
  <r>
    <s v="100222626823101722P008008899911144141741701111110119133"/>
    <s v="1002"/>
    <s v="2"/>
    <s v="26"/>
    <s v="268"/>
    <s v="2"/>
    <s v="3"/>
    <s v="10"/>
    <s v="17"/>
    <x v="15"/>
    <s v="P"/>
    <s v="008"/>
    <s v="00889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9"/>
    <s v="008899 ENCUESTAS DE SATISFACCION AQUI HAY FUTURO"/>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3320"/>
    <s v="1 NO ETIQUETADO"/>
    <s v="11 RECURSOS FISCALES"/>
    <s v="1101 RECURSOS MUNICIPALES"/>
    <s v="19 Ejercicio 2019"/>
    <s v="13 TODO EL TERRITORIO"/>
  </r>
  <r>
    <s v="100222626823101722P041041522911144141741701111110119133"/>
    <s v="1002"/>
    <s v="2"/>
    <s v="26"/>
    <s v="268"/>
    <s v="2"/>
    <s v="3"/>
    <s v="10"/>
    <s v="17"/>
    <x v="15"/>
    <s v="P"/>
    <s v="041"/>
    <s v="04152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2"/>
    <s v="041522 CAPACITACION EN ACADEMIAS MUNICIPALES"/>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5400"/>
    <s v="1 NO ETIQUETADO"/>
    <s v="11 RECURSOS FISCALES"/>
    <s v="1101 RECURSOS MUNICIPALES"/>
    <s v="19 Ejercicio 2019"/>
    <s v="13 TODO EL TERRITORIO"/>
  </r>
  <r>
    <s v="100222626823101722P041041913911144141741701111110119133"/>
    <s v="1002"/>
    <s v="2"/>
    <s v="26"/>
    <s v="268"/>
    <s v="2"/>
    <s v="3"/>
    <s v="10"/>
    <s v="17"/>
    <x v="15"/>
    <s v="P"/>
    <s v="041"/>
    <s v="04191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2"/>
    <s v="041913 FORMACION INSTITUCIONAL"/>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2000"/>
    <s v="1 NO ETIQUETADO"/>
    <s v="11 RECURSOS FISCALES"/>
    <s v="1101 RECURSOS MUNICIPALES"/>
    <s v="19 Ejercicio 2019"/>
    <s v="13 TODO EL TERRITORIO"/>
  </r>
  <r>
    <s v="100222626823101722P042042524911144141741701111110119133"/>
    <s v="1002"/>
    <s v="2"/>
    <s v="26"/>
    <s v="268"/>
    <s v="2"/>
    <s v="3"/>
    <s v="10"/>
    <s v="17"/>
    <x v="15"/>
    <s v="P"/>
    <s v="042"/>
    <s v="042524"/>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3"/>
    <s v="042524 BECAS AQUI HAY FUTURO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4500"/>
    <s v="1 NO ETIQUETADO"/>
    <s v="11 RECURSOS FISCALES"/>
    <s v="1101 RECURSOS MUNICIPALES"/>
    <s v="19 Ejercicio 2019"/>
    <s v="13 TODO EL TERRITORIO"/>
  </r>
  <r>
    <s v="100222626823101722P042042880911144141741701111110119133"/>
    <s v="1002"/>
    <s v="2"/>
    <s v="26"/>
    <s v="268"/>
    <s v="2"/>
    <s v="3"/>
    <s v="10"/>
    <s v="17"/>
    <x v="15"/>
    <s v="P"/>
    <s v="042"/>
    <s v="04288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3"/>
    <s v="042880 CURSOS IMPLEMENTADOS A JOVENE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7750"/>
    <s v="1 NO ETIQUETADO"/>
    <s v="11 RECURSOS FISCALES"/>
    <s v="1101 RECURSOS MUNICIPALES"/>
    <s v="19 Ejercicio 2019"/>
    <s v="13 TODO EL TERRITORIO"/>
  </r>
  <r>
    <s v="100222626823101722P044044523911144141741701111110119133"/>
    <s v="1002"/>
    <s v="2"/>
    <s v="26"/>
    <s v="268"/>
    <s v="2"/>
    <s v="3"/>
    <s v="10"/>
    <s v="17"/>
    <x v="15"/>
    <s v="P"/>
    <s v="044"/>
    <s v="04452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4"/>
    <s v="044523 DESARROLLO DE OPORTUNIDADES A TRAVES DE TEJIDOS PRODUCTIV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8400"/>
    <s v="1 NO ETIQUETADO"/>
    <s v="11 RECURSOS FISCALES"/>
    <s v="1101 RECURSOS MUNICIPALES"/>
    <s v="19 Ejercicio 2019"/>
    <s v="13 TODO EL TERRITORIO"/>
  </r>
  <r>
    <s v="100222626823101722P045045881911144141741701111110119133"/>
    <s v="1002"/>
    <s v="2"/>
    <s v="26"/>
    <s v="268"/>
    <s v="2"/>
    <s v="3"/>
    <s v="10"/>
    <s v="17"/>
    <x v="15"/>
    <s v="P"/>
    <s v="045"/>
    <s v="04588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2"/>
    <s v="045881 CURSOS IMPLEMENTADOS A ZAPOPAN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296"/>
    <s v="1 NO ETIQUETADO"/>
    <s v="11 RECURSOS FISCALES"/>
    <s v="1101 RECURSOS MUNICIPALES"/>
    <s v="19 Ejercicio 2019"/>
    <s v="13 TODO EL TERRITORIO"/>
  </r>
  <r>
    <s v="100222626823101722P045045945911144141741701111110119133"/>
    <s v="1002"/>
    <s v="2"/>
    <s v="26"/>
    <s v="268"/>
    <s v="2"/>
    <s v="3"/>
    <s v="10"/>
    <s v="17"/>
    <x v="15"/>
    <s v="P"/>
    <s v="045"/>
    <s v="045945"/>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2"/>
    <s v="045945 PERSONAS CAPACITADAS EN CURSOS"/>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2266"/>
    <s v="1 NO ETIQUETADO"/>
    <s v="11 RECURSOS FISCALES"/>
    <s v="1101 RECURSOS MUNICIPALES"/>
    <s v="19 Ejercicio 2019"/>
    <s v="13 TODO EL TERRITORIO"/>
  </r>
  <r>
    <s v="100222626823101722P094094521911144141741701111110119133"/>
    <s v="1002"/>
    <s v="2"/>
    <s v="26"/>
    <s v="268"/>
    <s v="2"/>
    <s v="3"/>
    <s v="10"/>
    <s v="17"/>
    <x v="15"/>
    <s v="P"/>
    <s v="094"/>
    <s v="09452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3"/>
    <s v="094521 CAPACITACION EN ACADEMIAS MUNICIPALE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5200"/>
    <s v="1 NO ETIQUETADO"/>
    <s v="11 RECURSOS FISCALES"/>
    <s v="1101 RECURSOS MUNICIPALES"/>
    <s v="19 Ejercicio 2019"/>
    <s v="13 TODO EL TERRITORIO"/>
  </r>
  <r>
    <s v="100222626823101722P094094882911144141741701111110119133"/>
    <s v="1002"/>
    <s v="2"/>
    <s v="26"/>
    <s v="268"/>
    <s v="2"/>
    <s v="3"/>
    <s v="10"/>
    <s v="17"/>
    <x v="15"/>
    <s v="P"/>
    <s v="094"/>
    <s v="09488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3"/>
    <s v="094882 CURSOS IMPLEMENTADOS EN ACADEMI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4000"/>
    <s v="1 NO ETIQUETADO"/>
    <s v="11 RECURSOS FISCALES"/>
    <s v="1101 RECURSOS MUNICIPALES"/>
    <s v="19 Ejercicio 2019"/>
    <s v="13 TODO EL TERRITORIO"/>
  </r>
  <r>
    <s v="100222626823101722P095095831911144141741701111110119133"/>
    <s v="1002"/>
    <s v="2"/>
    <s v="26"/>
    <s v="268"/>
    <s v="2"/>
    <s v="3"/>
    <s v="10"/>
    <s v="17"/>
    <x v="15"/>
    <s v="P"/>
    <s v="095"/>
    <s v="09583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8"/>
    <s v="095831 ACTIVIDADES EN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250"/>
    <s v="1 NO ETIQUETADO"/>
    <s v="11 RECURSOS FISCALES"/>
    <s v="1101 RECURSOS MUNICIPALES"/>
    <s v="19 Ejercicio 2019"/>
    <s v="13 TODO EL TERRITORIO"/>
  </r>
  <r>
    <s v="100222626823101722P095095841911144141741701111110119133"/>
    <s v="1002"/>
    <s v="2"/>
    <s v="26"/>
    <s v="268"/>
    <s v="2"/>
    <s v="3"/>
    <s v="10"/>
    <s v="17"/>
    <x v="15"/>
    <s v="P"/>
    <s v="095"/>
    <s v="09584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8"/>
    <s v="095841 ASISTENTES A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60000"/>
    <s v="1 NO ETIQUETADO"/>
    <s v="11 RECURSOS FISCALES"/>
    <s v="1101 RECURSOS MUNICIPALES"/>
    <s v="19 Ejercicio 2019"/>
    <s v="13 TODO EL TERRITORIO"/>
  </r>
  <r>
    <s v="100222626823101722P119119969911144141741701111110119133"/>
    <s v="1002"/>
    <s v="2"/>
    <s v="26"/>
    <s v="268"/>
    <s v="2"/>
    <s v="3"/>
    <s v="10"/>
    <s v="17"/>
    <x v="15"/>
    <s v="P"/>
    <s v="119"/>
    <s v="11996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9"/>
    <s v="119969 RESPUESTAS A RETOS OBTENI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7600"/>
    <s v="1 NO ETIQUETADO"/>
    <s v="11 RECURSOS FISCALES"/>
    <s v="1101 RECURSOS MUNICIPALES"/>
    <s v="19 Ejercicio 2019"/>
    <s v="13 TODO EL TERRITORIO"/>
  </r>
  <r>
    <s v="100222626823101722P119119970911144141741701111110119133"/>
    <s v="1002"/>
    <s v="2"/>
    <s v="26"/>
    <s v="268"/>
    <s v="2"/>
    <s v="3"/>
    <s v="10"/>
    <s v="17"/>
    <x v="15"/>
    <s v="P"/>
    <s v="119"/>
    <s v="11997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9"/>
    <s v="119970 RETOS MIZAPOPAN IMPLEMENTA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84000"/>
    <s v="1 NO ETIQUETADO"/>
    <s v="11 RECURSOS FISCALES"/>
    <s v="1101 RECURSOS MUNICIPALES"/>
    <s v="19 Ejercicio 2019"/>
    <s v="13 TODO EL TERRITORIO"/>
  </r>
  <r>
    <s v="100222626823101722P008008899911144141741701111110119133"/>
    <s v="1002"/>
    <s v="2"/>
    <s v="26"/>
    <s v="268"/>
    <s v="2"/>
    <s v="3"/>
    <s v="10"/>
    <s v="17"/>
    <x v="15"/>
    <s v="P"/>
    <s v="008"/>
    <s v="00889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9"/>
    <s v="008899 ENCUESTAS DE SATISFACCION AQUI HAY FUTURO"/>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8000"/>
    <s v="1 NO ETIQUETADO"/>
    <s v="11 RECURSOS FISCALES"/>
    <s v="1101 RECURSOS MUNICIPALES"/>
    <s v="19 Ejercicio 2019"/>
    <s v="13 TODO EL TERRITORIO"/>
  </r>
  <r>
    <s v="100222626823101722P041041522911144141741701111110119133"/>
    <s v="1002"/>
    <s v="2"/>
    <s v="26"/>
    <s v="268"/>
    <s v="2"/>
    <s v="3"/>
    <s v="10"/>
    <s v="17"/>
    <x v="15"/>
    <s v="P"/>
    <s v="041"/>
    <s v="04152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2"/>
    <s v="041522 CAPACITACION EN ACADEMIAS MUNICIPALES"/>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5130"/>
    <s v="1 NO ETIQUETADO"/>
    <s v="11 RECURSOS FISCALES"/>
    <s v="1101 RECURSOS MUNICIPALES"/>
    <s v="19 Ejercicio 2019"/>
    <s v="13 TODO EL TERRITORIO"/>
  </r>
  <r>
    <s v="100222626823101722P041041913911144141741701111110119133"/>
    <s v="1002"/>
    <s v="2"/>
    <s v="26"/>
    <s v="268"/>
    <s v="2"/>
    <s v="3"/>
    <s v="10"/>
    <s v="17"/>
    <x v="15"/>
    <s v="P"/>
    <s v="041"/>
    <s v="04191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2"/>
    <s v="041913 FORMACION INSTITUCIONAL"/>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80000"/>
    <s v="1 NO ETIQUETADO"/>
    <s v="11 RECURSOS FISCALES"/>
    <s v="1101 RECURSOS MUNICIPALES"/>
    <s v="19 Ejercicio 2019"/>
    <s v="13 TODO EL TERRITORIO"/>
  </r>
  <r>
    <s v="100222626823101722P042042524911144141741701111110119133"/>
    <s v="1002"/>
    <s v="2"/>
    <s v="26"/>
    <s v="268"/>
    <s v="2"/>
    <s v="3"/>
    <s v="10"/>
    <s v="17"/>
    <x v="15"/>
    <s v="P"/>
    <s v="042"/>
    <s v="042524"/>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3"/>
    <s v="042524 BECAS AQUI HAY FUTURO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90000"/>
    <s v="1 NO ETIQUETADO"/>
    <s v="11 RECURSOS FISCALES"/>
    <s v="1101 RECURSOS MUNICIPALES"/>
    <s v="19 Ejercicio 2019"/>
    <s v="13 TODO EL TERRITORIO"/>
  </r>
  <r>
    <s v="100222626823101722P042042880911144141741701111110119133"/>
    <s v="1002"/>
    <s v="2"/>
    <s v="26"/>
    <s v="268"/>
    <s v="2"/>
    <s v="3"/>
    <s v="10"/>
    <s v="17"/>
    <x v="15"/>
    <s v="P"/>
    <s v="042"/>
    <s v="04288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3"/>
    <s v="042880 CURSOS IMPLEMENTADOS A JOVENE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80000"/>
    <s v="1 NO ETIQUETADO"/>
    <s v="11 RECURSOS FISCALES"/>
    <s v="1101 RECURSOS MUNICIPALES"/>
    <s v="19 Ejercicio 2019"/>
    <s v="13 TODO EL TERRITORIO"/>
  </r>
  <r>
    <s v="100222626823101722P044044523911144141741701111110119133"/>
    <s v="1002"/>
    <s v="2"/>
    <s v="26"/>
    <s v="268"/>
    <s v="2"/>
    <s v="3"/>
    <s v="10"/>
    <s v="17"/>
    <x v="15"/>
    <s v="P"/>
    <s v="044"/>
    <s v="04452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94"/>
    <s v="044523 DESARROLLO DE OPORTUNIDADES A TRAVES DE TEJIDOS PRODUCTIV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72200"/>
    <s v="1 NO ETIQUETADO"/>
    <s v="11 RECURSOS FISCALES"/>
    <s v="1101 RECURSOS MUNICIPALES"/>
    <s v="19 Ejercicio 2019"/>
    <s v="13 TODO EL TERRITORIO"/>
  </r>
  <r>
    <s v="100222626823101722P045045881911144141741701111110119133"/>
    <s v="1002"/>
    <s v="2"/>
    <s v="26"/>
    <s v="268"/>
    <s v="2"/>
    <s v="3"/>
    <s v="10"/>
    <s v="17"/>
    <x v="15"/>
    <s v="P"/>
    <s v="045"/>
    <s v="04588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2"/>
    <s v="045881 CURSOS IMPLEMENTADOS A ZAPOPAN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1945"/>
    <s v="1 NO ETIQUETADO"/>
    <s v="11 RECURSOS FISCALES"/>
    <s v="1101 RECURSOS MUNICIPALES"/>
    <s v="19 Ejercicio 2019"/>
    <s v="13 TODO EL TERRITORIO"/>
  </r>
  <r>
    <s v="100222626823101722P045045945911144141741701111110119133"/>
    <s v="1002"/>
    <s v="2"/>
    <s v="26"/>
    <s v="268"/>
    <s v="2"/>
    <s v="3"/>
    <s v="10"/>
    <s v="17"/>
    <x v="15"/>
    <s v="P"/>
    <s v="045"/>
    <s v="045945"/>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2"/>
    <s v="045945 PERSONAS CAPACITADAS EN CURSOS"/>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500000"/>
    <s v="1 NO ETIQUETADO"/>
    <s v="11 RECURSOS FISCALES"/>
    <s v="1101 RECURSOS MUNICIPALES"/>
    <s v="19 Ejercicio 2019"/>
    <s v="13 TODO EL TERRITORIO"/>
  </r>
  <r>
    <s v="100222626823101722P094094521911144141741701111110119133"/>
    <s v="1002"/>
    <s v="2"/>
    <s v="26"/>
    <s v="268"/>
    <s v="2"/>
    <s v="3"/>
    <s v="10"/>
    <s v="17"/>
    <x v="15"/>
    <s v="P"/>
    <s v="094"/>
    <s v="09452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3"/>
    <s v="094521 CAPACITACION EN ACADEMIAS MUNICIPALE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20000"/>
    <s v="1 NO ETIQUETADO"/>
    <s v="11 RECURSOS FISCALES"/>
    <s v="1101 RECURSOS MUNICIPALES"/>
    <s v="19 Ejercicio 2019"/>
    <s v="13 TODO EL TERRITORIO"/>
  </r>
  <r>
    <s v="100222626823101722P094094882911144141741701111110119133"/>
    <s v="1002"/>
    <s v="2"/>
    <s v="26"/>
    <s v="268"/>
    <s v="2"/>
    <s v="3"/>
    <s v="10"/>
    <s v="17"/>
    <x v="15"/>
    <s v="P"/>
    <s v="094"/>
    <s v="09488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3"/>
    <s v="094882 CURSOS IMPLEMENTADOS EN ACADEMI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00000"/>
    <s v="1 NO ETIQUETADO"/>
    <s v="11 RECURSOS FISCALES"/>
    <s v="1101 RECURSOS MUNICIPALES"/>
    <s v="19 Ejercicio 2019"/>
    <s v="13 TODO EL TERRITORIO"/>
  </r>
  <r>
    <s v="100222626823101722P095095831911144141741701111110119133"/>
    <s v="1002"/>
    <s v="2"/>
    <s v="26"/>
    <s v="268"/>
    <s v="2"/>
    <s v="3"/>
    <s v="10"/>
    <s v="17"/>
    <x v="15"/>
    <s v="P"/>
    <s v="095"/>
    <s v="09583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8"/>
    <s v="095831 ACTIVIDADES EN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0450"/>
    <s v="1 NO ETIQUETADO"/>
    <s v="11 RECURSOS FISCALES"/>
    <s v="1101 RECURSOS MUNICIPALES"/>
    <s v="19 Ejercicio 2019"/>
    <s v="13 TODO EL TERRITORIO"/>
  </r>
  <r>
    <s v="100222626823101722P095095841911144141741701111110119133"/>
    <s v="1002"/>
    <s v="2"/>
    <s v="26"/>
    <s v="268"/>
    <s v="2"/>
    <s v="3"/>
    <s v="10"/>
    <s v="17"/>
    <x v="15"/>
    <s v="P"/>
    <s v="095"/>
    <s v="09584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8"/>
    <s v="095841 ASISTENTES A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00000"/>
    <s v="1 NO ETIQUETADO"/>
    <s v="11 RECURSOS FISCALES"/>
    <s v="1101 RECURSOS MUNICIPALES"/>
    <s v="19 Ejercicio 2019"/>
    <s v="13 TODO EL TERRITORIO"/>
  </r>
  <r>
    <s v="100222626823101722P119119969911144141741701111110119133"/>
    <s v="1002"/>
    <s v="2"/>
    <s v="26"/>
    <s v="268"/>
    <s v="2"/>
    <s v="3"/>
    <s v="10"/>
    <s v="17"/>
    <x v="15"/>
    <s v="P"/>
    <s v="119"/>
    <s v="11996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9"/>
    <s v="119969 RESPUESTAS A RETOS OBTENI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4000"/>
    <s v="1 NO ETIQUETADO"/>
    <s v="11 RECURSOS FISCALES"/>
    <s v="1101 RECURSOS MUNICIPALES"/>
    <s v="19 Ejercicio 2019"/>
    <s v="13 TODO EL TERRITORIO"/>
  </r>
  <r>
    <s v="100222626823101722P119119970911144141741701111110119133"/>
    <s v="1002"/>
    <s v="2"/>
    <s v="26"/>
    <s v="268"/>
    <s v="2"/>
    <s v="3"/>
    <s v="10"/>
    <s v="17"/>
    <x v="15"/>
    <s v="P"/>
    <s v="119"/>
    <s v="11997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9"/>
    <s v="119970 RETOS MIZAPOPAN IMPLEMENTA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6400"/>
    <s v="1 NO ETIQUETADO"/>
    <s v="11 RECURSOS FISCALES"/>
    <s v="1101 RECURSOS MUNICIPALES"/>
    <s v="19 Ejercicio 2019"/>
    <s v="13 TODO EL TERRITORIO"/>
  </r>
  <r>
    <s v="100222626823101722P095095831911144141741701111110119133"/>
    <s v="1002"/>
    <s v="2"/>
    <s v="26"/>
    <s v="268"/>
    <s v="2"/>
    <s v="3"/>
    <s v="10"/>
    <s v="17"/>
    <x v="15"/>
    <s v="P"/>
    <s v="095"/>
    <s v="09583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8"/>
    <s v="095831 ACTIVIDADES EN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0240"/>
    <s v="1 NO ETIQUETADO"/>
    <s v="11 RECURSOS FISCALES"/>
    <s v="1101 RECURSOS MUNICIPALES"/>
    <s v="19 Ejercicio 2019"/>
    <s v="13 TODO EL TERRITORIO"/>
  </r>
  <r>
    <s v="100222626823101722P095095841911144141741701111110119133"/>
    <s v="1002"/>
    <s v="2"/>
    <s v="26"/>
    <s v="268"/>
    <s v="2"/>
    <s v="3"/>
    <s v="10"/>
    <s v="17"/>
    <x v="15"/>
    <s v="P"/>
    <s v="095"/>
    <s v="09584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8"/>
    <s v="095841 ASISTENTES A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000000"/>
    <s v="1 NO ETIQUETADO"/>
    <s v="11 RECURSOS FISCALES"/>
    <s v="1101 RECURSOS MUNICIPALES"/>
    <s v="19 Ejercicio 2019"/>
    <s v="13 TODO EL TERRITORIO"/>
  </r>
  <r>
    <s v="100222626823101722P119119969911144141741701111110119133"/>
    <s v="1002"/>
    <s v="2"/>
    <s v="26"/>
    <s v="268"/>
    <s v="2"/>
    <s v="3"/>
    <s v="10"/>
    <s v="17"/>
    <x v="15"/>
    <s v="P"/>
    <s v="119"/>
    <s v="11996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9"/>
    <s v="119969 RESPUESTAS A RETOS OBTENI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500000"/>
    <s v="1 NO ETIQUETADO"/>
    <s v="11 RECURSOS FISCALES"/>
    <s v="1101 RECURSOS MUNICIPALES"/>
    <s v="19 Ejercicio 2019"/>
    <s v="13 TODO EL TERRITORIO"/>
  </r>
  <r>
    <s v="100222626823101722P119119970911144141741701111110119133"/>
    <s v="1002"/>
    <s v="2"/>
    <s v="26"/>
    <s v="268"/>
    <s v="2"/>
    <s v="3"/>
    <s v="10"/>
    <s v="17"/>
    <x v="15"/>
    <s v="P"/>
    <s v="119"/>
    <s v="11997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9"/>
    <s v="119970 RETOS MIZAPOPAN IMPLEMENTA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600000"/>
    <s v="1 NO ETIQUETADO"/>
    <s v="11 RECURSOS FISCALES"/>
    <s v="1101 RECURSOS MUNICIPALES"/>
    <s v="19 Ejercicio 2019"/>
    <s v="13 TODO EL TERRITORIO"/>
  </r>
  <r>
    <s v="100322626823101723P031031965911144141741701111110119133"/>
    <s v="1003"/>
    <s v="2"/>
    <s v="26"/>
    <s v="268"/>
    <s v="2"/>
    <s v="3"/>
    <s v="10"/>
    <s v="17"/>
    <x v="16"/>
    <s v="P"/>
    <s v="031"/>
    <s v="031965"/>
    <s v="91"/>
    <s v="1"/>
    <s v="4"/>
    <s v="41"/>
    <s v="417"/>
    <s v="417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65"/>
    <s v="031965 RED MUNDIAL DE CIUDADES AMIGABLES CON EL ADULTO MAYOR"/>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000000"/>
    <s v="1 NO ETIQUETADO"/>
    <s v="11 RECURSOS FISCALES"/>
    <s v="1101 RECURSOS MUNICIPALES"/>
    <s v="19 Ejercicio 2019"/>
    <s v="13 TODO EL TERRITORIO"/>
  </r>
  <r>
    <s v="100533131123091725F049049557911144141741701111110119133"/>
    <s v="1005"/>
    <s v="3"/>
    <s v="31"/>
    <s v="311"/>
    <s v="2"/>
    <s v="3"/>
    <s v="09"/>
    <s v="17"/>
    <x v="18"/>
    <s v="F"/>
    <s v="049"/>
    <s v="049557"/>
    <s v="91"/>
    <s v="1"/>
    <s v="4"/>
    <s v="41"/>
    <s v="417"/>
    <s v="417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3"/>
    <s v="049557 PERSMISOS PROVISIONALES EN AUTORIZACION DE LICENCIA"/>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000000"/>
    <s v="1 NO ETIQUETADO"/>
    <s v="11 RECURSOS FISCALES"/>
    <s v="1101 RECURSOS MUNICIPALES"/>
    <s v="19 Ejercicio 2019"/>
    <s v="13 TODO EL TERRITORIO"/>
  </r>
  <r>
    <s v="100533131123091725F049049558911144141741701111110119133"/>
    <s v="1005"/>
    <s v="3"/>
    <s v="31"/>
    <s v="311"/>
    <s v="2"/>
    <s v="3"/>
    <s v="09"/>
    <s v="17"/>
    <x v="18"/>
    <s v="F"/>
    <s v="049"/>
    <s v="049558"/>
    <s v="91"/>
    <s v="1"/>
    <s v="4"/>
    <s v="41"/>
    <s v="417"/>
    <s v="417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3"/>
    <s v="049558 PERMISO NUEVO Y REFRENDO, PARA EL COMERCIO EN ESPACIOS ABIERTOS, PUBLICOS O PRIVADOS"/>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600000"/>
    <s v="1 NO ETIQUETADO"/>
    <s v="11 RECURSOS FISCALES"/>
    <s v="1101 RECURSOS MUNICIPALES"/>
    <s v="19 Ejercicio 2019"/>
    <s v="13 TODO EL TERRITORIO"/>
  </r>
  <r>
    <s v="100533131123091725F043043944911144141741701111110119133"/>
    <s v="1005"/>
    <s v="3"/>
    <s v="31"/>
    <s v="311"/>
    <s v="2"/>
    <s v="3"/>
    <s v="09"/>
    <s v="17"/>
    <x v="18"/>
    <s v="F"/>
    <s v="043"/>
    <s v="043944"/>
    <s v="91"/>
    <s v="1"/>
    <s v="4"/>
    <s v="41"/>
    <s v="417"/>
    <s v="417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89"/>
    <s v="043944 PERSONAS ATENDIDAS EN RETO ZAPOPAN"/>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4000000"/>
    <s v="1 NO ETIQUETADO"/>
    <s v="11 RECURSOS FISCALES"/>
    <s v="1101 RECURSOS MUNICIPALES"/>
    <s v="19 Ejercicio 2019"/>
    <s v="13 TODO EL TERRITORIO"/>
  </r>
  <r>
    <s v="100533131123091725F049049545911144141741701111110119133"/>
    <s v="1005"/>
    <s v="3"/>
    <s v="31"/>
    <s v="311"/>
    <s v="2"/>
    <s v="3"/>
    <s v="09"/>
    <s v="17"/>
    <x v="18"/>
    <s v="F"/>
    <s v="049"/>
    <s v="049545"/>
    <s v="91"/>
    <s v="1"/>
    <s v="4"/>
    <s v="41"/>
    <s v="417"/>
    <s v="417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3"/>
    <s v="049545 LICENCIAS DE COMERCIO TIPO A"/>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00000"/>
    <s v="1 NO ETIQUETADO"/>
    <s v="11 RECURSOS FISCALES"/>
    <s v="1101 RECURSOS MUNICIPALES"/>
    <s v="19 Ejercicio 2019"/>
    <s v="13 TODO EL TERRITORIO"/>
  </r>
  <r>
    <s v="110422121231010730E039039389911144141741701111110119133"/>
    <s v="1104"/>
    <s v="2"/>
    <s v="21"/>
    <s v="212"/>
    <s v="3"/>
    <s v="1"/>
    <s v="01"/>
    <s v="07"/>
    <x v="21"/>
    <s v="E"/>
    <s v="039"/>
    <s v="039389"/>
    <s v="91"/>
    <s v="1"/>
    <s v="4"/>
    <s v="41"/>
    <s v="417"/>
    <s v="417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74"/>
    <s v="039389 CIRUGIA VETERINARIA"/>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0000"/>
    <s v="1 NO ETIQUETADO"/>
    <s v="11 RECURSOS FISCALES"/>
    <s v="1101 RECURSOS MUNICIPALES"/>
    <s v="19 Ejercicio 2019"/>
    <s v="13 TODO EL TERRITORIO"/>
  </r>
  <r>
    <s v="060622323146172038U140139999912244242142101111110119133"/>
    <s v="0606"/>
    <s v="2"/>
    <s v="23"/>
    <s v="231"/>
    <s v="4"/>
    <s v="6"/>
    <s v="17"/>
    <s v="20"/>
    <x v="34"/>
    <s v="U"/>
    <s v="140"/>
    <s v="139999"/>
    <s v="91"/>
    <s v="2"/>
    <s v="4"/>
    <s v="42"/>
    <s v="421"/>
    <s v="42101"/>
    <s v="1"/>
    <s v="11"/>
    <s v="1101"/>
    <s v="19"/>
    <s v="13"/>
    <s v="3"/>
    <s v="06 TESORERIA"/>
    <s v="0606 TESORERIA MUNICIPAL"/>
    <s v="231 PRESTACIÓN DE SERVICIOS DE SALUD A LA COMUNIDAD"/>
    <s v="2 DESARROLLO SOCIAL"/>
    <s v="23 SALUD"/>
    <s v="4 UN GOBIERNO PARA LA CIUDADANÍA"/>
    <s v="6 ZAPOPAN CIUDADANO"/>
    <s v="17 GARANTIZAR UNA ADMINISTRACIÓN DE LOS RECURSOS PÚBLICOS AL SERVICIO DE LA CIUDADANÍA"/>
    <s v="20 C. EFICIENCIA GUBERNAMENTAL"/>
    <s v="U OTROS SUBSIDIOS"/>
    <s v="91 CIUDADANOS"/>
    <s v="2 GASTO DE CAPITAL"/>
    <s v="38 SERVICIOS DE SALUD"/>
    <x v="120"/>
    <s v="139999 GASTO NO PROGRAMABLE"/>
    <s v="4000 TRANSFERENCIAS, ASIGNACIONES, SUBSIDIOS Y OTRAS AYUDAS"/>
    <s v="4200 TRANSFERENCIAS AL RESTO DEL SECTOR PUBLICO"/>
    <s v="421 TRANSFERENCIAS OTORGADAS A ENTIDADES PARAESTATALES NO EMPRESARIALES Y NO FINANCIERAS"/>
    <s v="42101 TRANSFERENCIAS OTORGADAS A ENTIDADES PARAESTATALES NO EMPRESARIALES Y NO FINANCIERAS"/>
    <n v="429937666.66666669"/>
    <s v="1 NO ETIQUETADO"/>
    <s v="11 RECURSOS FISCALES"/>
    <s v="1101 RECURSOS MUNICIPALES"/>
    <s v="19 Ejercicio 2019"/>
    <s v="13 TODO EL TERRITORIO"/>
  </r>
  <r>
    <s v="060622626346172039U141139999912244242142101111110119133"/>
    <s v="0606"/>
    <s v="2"/>
    <s v="26"/>
    <s v="263"/>
    <s v="4"/>
    <s v="6"/>
    <s v="17"/>
    <s v="20"/>
    <x v="35"/>
    <s v="U"/>
    <s v="141"/>
    <s v="139999"/>
    <s v="91"/>
    <s v="2"/>
    <s v="4"/>
    <s v="42"/>
    <s v="421"/>
    <s v="42101"/>
    <s v="1"/>
    <s v="11"/>
    <s v="1101"/>
    <s v="19"/>
    <s v="13"/>
    <s v="3"/>
    <s v="06 TESORERIA"/>
    <s v="0606 TESORERIA MUNICIPAL"/>
    <s v="263 FAMILIA E HIJOS"/>
    <s v="2 DESARROLLO SOCIAL"/>
    <s v="26 PROTECCION SOCIAL"/>
    <s v="4 UN GOBIERNO PARA LA CIUDADANÍA"/>
    <s v="6 ZAPOPAN CIUDADANO"/>
    <s v="17 GARANTIZAR UNA ADMINISTRACIÓN DE LOS RECURSOS PÚBLICOS AL SERVICIO DE LA CIUDADANÍA"/>
    <s v="20 C. EFICIENCIA GUBERNAMENTAL"/>
    <s v="U OTROS SUBSIDIOS"/>
    <s v="91 CIUDADANOS"/>
    <s v="2 GASTO DE CAPITAL"/>
    <s v="39 DESARROLLO INTEGRAL DE LA FAMILIA"/>
    <x v="121"/>
    <s v="139999 GASTO NO PROGRAMABLE"/>
    <s v="4000 TRANSFERENCIAS, ASIGNACIONES, SUBSIDIOS Y OTRAS AYUDAS"/>
    <s v="4200 TRANSFERENCIAS AL RESTO DEL SECTOR PUBLICO"/>
    <s v="421 TRANSFERENCIAS OTORGADAS A ENTIDADES PARAESTATALES NO EMPRESARIALES Y NO FINANCIERAS"/>
    <s v="42101 TRANSFERENCIAS OTORGADAS A ENTIDADES PARAESTATALES NO EMPRESARIALES Y NO FINANCIERAS"/>
    <n v="295693643"/>
    <s v="1 NO ETIQUETADO"/>
    <s v="11 RECURSOS FISCALES"/>
    <s v="1101 RECURSOS MUNICIPALES"/>
    <s v="19 Ejercicio 2019"/>
    <s v="13 TODO EL TERRITORIO"/>
  </r>
  <r>
    <s v="060622424146172040U142139999912244242142101111110119133"/>
    <s v="0606"/>
    <s v="2"/>
    <s v="24"/>
    <s v="241"/>
    <s v="4"/>
    <s v="6"/>
    <s v="17"/>
    <s v="20"/>
    <x v="36"/>
    <s v="U"/>
    <s v="142"/>
    <s v="139999"/>
    <s v="91"/>
    <s v="2"/>
    <s v="4"/>
    <s v="42"/>
    <s v="421"/>
    <s v="42101"/>
    <s v="1"/>
    <s v="11"/>
    <s v="1101"/>
    <s v="19"/>
    <s v="13"/>
    <s v="3"/>
    <s v="06 TESORERIA"/>
    <s v="0606 TESORERIA MUNICIPAL"/>
    <s v="241 DEPORTE Y RECREACIÓN"/>
    <s v="2 DESARROLLO SOCIAL"/>
    <s v="24 RECREACION CULTURA Y OTRAS MANIFESTACIONES SOCIALES"/>
    <s v="4 UN GOBIERNO PARA LA CIUDADANÍA"/>
    <s v="6 ZAPOPAN CIUDADANO"/>
    <s v="17 GARANTIZAR UNA ADMINISTRACIÓN DE LOS RECURSOS PÚBLICOS AL SERVICIO DE LA CIUDADANÍA"/>
    <s v="20 C. EFICIENCIA GUBERNAMENTAL"/>
    <s v="U OTROS SUBSIDIOS"/>
    <s v="91 CIUDADANOS"/>
    <s v="2 GASTO DE CAPITAL"/>
    <s v="40 CONSEJO MUNICIPAL DEL DEPORTE"/>
    <x v="122"/>
    <s v="139999 GASTO NO PROGRAMABLE"/>
    <s v="4000 TRANSFERENCIAS, ASIGNACIONES, SUBSIDIOS Y OTRAS AYUDAS"/>
    <s v="4200 TRANSFERENCIAS AL RESTO DEL SECTOR PUBLICO"/>
    <s v="421 TRANSFERENCIAS OTORGADAS A ENTIDADES PARAESTATALES NO EMPRESARIALES Y NO FINANCIERAS"/>
    <s v="42101 TRANSFERENCIAS OTORGADAS A ENTIDADES PARAESTATALES NO EMPRESARIALES Y NO FINANCIERAS"/>
    <n v="119066666.666667"/>
    <s v="1 NO ETIQUETADO"/>
    <s v="11 RECURSOS FISCALES"/>
    <s v="1101 RECURSOS MUNICIPALES"/>
    <s v="19 Ejercicio 2019"/>
    <s v="13 TODO EL TERRITORIO"/>
  </r>
  <r>
    <s v="060622626846172041U143139999912244242142101111110119133"/>
    <s v="0606"/>
    <s v="2"/>
    <s v="26"/>
    <s v="268"/>
    <s v="4"/>
    <s v="6"/>
    <s v="17"/>
    <s v="20"/>
    <x v="37"/>
    <s v="U"/>
    <s v="143"/>
    <s v="139999"/>
    <s v="91"/>
    <s v="2"/>
    <s v="4"/>
    <s v="42"/>
    <s v="421"/>
    <s v="42101"/>
    <s v="1"/>
    <s v="11"/>
    <s v="1101"/>
    <s v="19"/>
    <s v="13"/>
    <s v="3"/>
    <s v="06 TESORERIA"/>
    <s v="0606 TESORERIA MUNICIPAL"/>
    <s v="268 OTROS GRUPOS VULNERABLES"/>
    <s v="2 DESARROLLO SOCIAL"/>
    <s v="26 PROTECCION SOCIAL"/>
    <s v="4 UN GOBIERNO PARA LA CIUDADANÍA"/>
    <s v="6 ZAPOPAN CIUDADANO"/>
    <s v="17 GARANTIZAR UNA ADMINISTRACIÓN DE LOS RECURSOS PÚBLICOS AL SERVICIO DE LA CIUDADANÍA"/>
    <s v="20 C. EFICIENCIA GUBERNAMENTAL"/>
    <s v="U OTROS SUBSIDIOS"/>
    <s v="91 CIUDADANOS"/>
    <s v="2 GASTO DE CAPITAL"/>
    <s v="41 INSTITUTO MUNICIPAL DE LAS MUJERES"/>
    <x v="123"/>
    <s v="139999 GASTO NO PROGRAMABLE"/>
    <s v="4000 TRANSFERENCIAS, ASIGNACIONES, SUBSIDIOS Y OTRAS AYUDAS"/>
    <s v="4200 TRANSFERENCIAS AL RESTO DEL SECTOR PUBLICO"/>
    <s v="421 TRANSFERENCIAS OTORGADAS A ENTIDADES PARAESTATALES NO EMPRESARIALES Y NO FINANCIERAS"/>
    <s v="42101 TRANSFERENCIAS OTORGADAS A ENTIDADES PARAESTATALES NO EMPRESARIALES Y NO FINANCIERAS"/>
    <n v="7000000"/>
    <s v="1 NO ETIQUETADO"/>
    <s v="11 RECURSOS FISCALES"/>
    <s v="1101 RECURSOS MUNICIPALES"/>
    <s v="19 Ejercicio 2019"/>
    <s v="13 TODO EL TERRITORIO"/>
  </r>
  <r>
    <s v="100322626823101723P027027529911144242442401111110119133"/>
    <s v="1003"/>
    <s v="2"/>
    <s v="26"/>
    <s v="268"/>
    <s v="2"/>
    <s v="3"/>
    <s v="10"/>
    <s v="17"/>
    <x v="16"/>
    <s v="P"/>
    <s v="027"/>
    <s v="027529"/>
    <s v="91"/>
    <s v="1"/>
    <s v="4"/>
    <s v="42"/>
    <s v="424"/>
    <s v="424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124"/>
    <s v="027529 APOYO ECONOMICO -VALES-PARA ESTANCIAS INFANTILES (SONRIE ZAPOPAM)"/>
    <s v="4000 TRANSFERENCIAS, ASIGNACIONES, SUBSIDIOS Y OTRAS AYUDAS"/>
    <s v="4200 TRANSFERENCIAS AL RESTO DEL SECTOR PUBLICO"/>
    <s v="424 TRANSFERENCIAS OTORGADAS A ENTIDADES FEDERATIVAS Y MUNICIPIOS"/>
    <s v="42401 TRANSFERENCIAS OTORGADAS A ENTIDADES FEDERATIVAS Y MUNICIPIOS"/>
    <n v="250000"/>
    <s v="1 NO ETIQUETADO"/>
    <s v="11 RECURSOS FISCALES"/>
    <s v="1101 RECURSOS MUNICIPALES"/>
    <s v="19 Ejercicio 2019"/>
    <s v="13 TODO EL TERRITORIO"/>
  </r>
  <r>
    <s v="100322626823101723P027027901911144242442401111110119133"/>
    <s v="1003"/>
    <s v="2"/>
    <s v="26"/>
    <s v="268"/>
    <s v="2"/>
    <s v="3"/>
    <s v="10"/>
    <s v="17"/>
    <x v="16"/>
    <s v="P"/>
    <s v="027"/>
    <s v="027901"/>
    <s v="91"/>
    <s v="1"/>
    <s v="4"/>
    <s v="42"/>
    <s v="424"/>
    <s v="424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124"/>
    <s v="027901 ESTANCIAS INFANTILES CON APOYOS ECONOMICOS RECIBIDOS "/>
    <s v="4000 TRANSFERENCIAS, ASIGNACIONES, SUBSIDIOS Y OTRAS AYUDAS"/>
    <s v="4200 TRANSFERENCIAS AL RESTO DEL SECTOR PUBLICO"/>
    <s v="424 TRANSFERENCIAS OTORGADAS A ENTIDADES FEDERATIVAS Y MUNICIPIOS"/>
    <s v="42401 TRANSFERENCIAS OTORGADAS A ENTIDADES FEDERATIVAS Y MUNICIPIOS"/>
    <n v="250000"/>
    <s v="1 NO ETIQUETADO"/>
    <s v="11 RECURSOS FISCALES"/>
    <s v="1101 RECURSOS MUNICIPALES"/>
    <s v="19 Ejercicio 2019"/>
    <s v="13 TODO EL TERRITORIO"/>
  </r>
  <r>
    <s v="100533131123091725F049049546911144242442401111110119133"/>
    <s v="1005"/>
    <s v="3"/>
    <s v="31"/>
    <s v="311"/>
    <s v="2"/>
    <s v="3"/>
    <s v="09"/>
    <s v="17"/>
    <x v="18"/>
    <s v="F"/>
    <s v="049"/>
    <s v="049546"/>
    <s v="91"/>
    <s v="1"/>
    <s v="4"/>
    <s v="42"/>
    <s v="424"/>
    <s v="424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3"/>
    <s v="049546 LICENCIAS DE COMERCIO TIPO B,C Y D"/>
    <s v="4000 TRANSFERENCIAS, ASIGNACIONES, SUBSIDIOS Y OTRAS AYUDAS"/>
    <s v="4200 TRANSFERENCIAS AL RESTO DEL SECTOR PUBLICO"/>
    <s v="424 TRANSFERENCIAS OTORGADAS A ENTIDADES FEDERATIVAS Y MUNICIPIOS"/>
    <s v="42401 TRANSFERENCIAS OTORGADAS A ENTIDADES FEDERATIVAS Y MUNICIPIOS"/>
    <n v="275000"/>
    <s v="1 NO ETIQUETADO"/>
    <s v="11 RECURSOS FISCALES"/>
    <s v="1101 RECURSOS MUNICIPALES"/>
    <s v="19 Ejercicio 2019"/>
    <s v="13 TODO EL TERRITORIO"/>
  </r>
  <r>
    <s v="100533131123091725F043043586911144343143101111110119133"/>
    <s v="1005"/>
    <s v="3"/>
    <s v="31"/>
    <s v="311"/>
    <s v="2"/>
    <s v="3"/>
    <s v="09"/>
    <s v="17"/>
    <x v="18"/>
    <s v="F"/>
    <s v="043"/>
    <s v="043586"/>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89"/>
    <s v="043586 CAPACITACION Y ACCESO A LA TECNOLOGIA PARA FOMENTAR EL EMPRENDIMIENTO EN NIÑOS Y NIÑAS ZAPOPANAS"/>
    <s v="4000 TRANSFERENCIAS, ASIGNACIONES, SUBSIDIOS Y OTRAS AYUDAS"/>
    <s v="4300 SUBSIDIOS Y SUBVENCIONES"/>
    <s v="431 SUBSIDIOS A LA PRODUCCION"/>
    <s v="43101 SUBSIDIOS A LA PRODUCCION"/>
    <n v="150000"/>
    <s v="1 NO ETIQUETADO"/>
    <s v="11 RECURSOS FISCALES"/>
    <s v="1101 RECURSOS MUNICIPALES"/>
    <s v="19 Ejercicio 2019"/>
    <s v="13 TODO EL TERRITORIO"/>
  </r>
  <r>
    <s v="100533131123091725F043043862911144343143101111110119133"/>
    <s v="1005"/>
    <s v="3"/>
    <s v="31"/>
    <s v="311"/>
    <s v="2"/>
    <s v="3"/>
    <s v="09"/>
    <s v="17"/>
    <x v="18"/>
    <s v="F"/>
    <s v="043"/>
    <s v="043862"/>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89"/>
    <s v="043862 CAPACITACION Y ACCESO A LA TECNOLOGIA DE PUNTA PARA EL ECOSISTEMA DE INNOVACION Y EMPRENDIMIENTO DE ZAPOPAN"/>
    <s v="4000 TRANSFERENCIAS, ASIGNACIONES, SUBSIDIOS Y OTRAS AYUDAS"/>
    <s v="4300 SUBSIDIOS Y SUBVENCIONES"/>
    <s v="431 SUBSIDIOS A LA PRODUCCION"/>
    <s v="43101 SUBSIDIOS A LA PRODUCCION"/>
    <n v="1060000"/>
    <s v="1 NO ETIQUETADO"/>
    <s v="11 RECURSOS FISCALES"/>
    <s v="1101 RECURSOS MUNICIPALES"/>
    <s v="19 Ejercicio 2019"/>
    <s v="13 TODO EL TERRITORIO"/>
  </r>
  <r>
    <s v="100533131123091725F043043873911144343143101111110119133"/>
    <s v="1005"/>
    <s v="3"/>
    <s v="31"/>
    <s v="311"/>
    <s v="2"/>
    <s v="3"/>
    <s v="09"/>
    <s v="17"/>
    <x v="18"/>
    <s v="F"/>
    <s v="043"/>
    <s v="043873"/>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89"/>
    <s v="043873 CONVOCATORIAS EN HECHO ZAPOPAN"/>
    <s v="4000 TRANSFERENCIAS, ASIGNACIONES, SUBSIDIOS Y OTRAS AYUDAS"/>
    <s v="4300 SUBSIDIOS Y SUBVENCIONES"/>
    <s v="431 SUBSIDIOS A LA PRODUCCION"/>
    <s v="43101 SUBSIDIOS A LA PRODUCCION"/>
    <n v="14234000"/>
    <s v="1 NO ETIQUETADO"/>
    <s v="11 RECURSOS FISCALES"/>
    <s v="1101 RECURSOS MUNICIPALES"/>
    <s v="19 Ejercicio 2019"/>
    <s v="13 TODO EL TERRITORIO"/>
  </r>
  <r>
    <s v="100533131123091725F043043874911144343143101111110119133"/>
    <s v="1005"/>
    <s v="3"/>
    <s v="31"/>
    <s v="311"/>
    <s v="2"/>
    <s v="3"/>
    <s v="09"/>
    <s v="17"/>
    <x v="18"/>
    <s v="F"/>
    <s v="043"/>
    <s v="043874"/>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89"/>
    <s v="043874 CONVOCATORIAS RETO KIDS"/>
    <s v="4000 TRANSFERENCIAS, ASIGNACIONES, SUBSIDIOS Y OTRAS AYUDAS"/>
    <s v="4300 SUBSIDIOS Y SUBVENCIONES"/>
    <s v="431 SUBSIDIOS A LA PRODUCCION"/>
    <s v="43101 SUBSIDIOS A LA PRODUCCION"/>
    <n v="500000"/>
    <s v="1 NO ETIQUETADO"/>
    <s v="11 RECURSOS FISCALES"/>
    <s v="1101 RECURSOS MUNICIPALES"/>
    <s v="19 Ejercicio 2019"/>
    <s v="13 TODO EL TERRITORIO"/>
  </r>
  <r>
    <s v="100533131123091725F043043875911144343143101111110119133"/>
    <s v="1005"/>
    <s v="3"/>
    <s v="31"/>
    <s v="311"/>
    <s v="2"/>
    <s v="3"/>
    <s v="09"/>
    <s v="17"/>
    <x v="18"/>
    <s v="F"/>
    <s v="043"/>
    <s v="043875"/>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89"/>
    <s v="043875 CONVOCATORIAS RETO ZAPOPAN"/>
    <s v="4000 TRANSFERENCIAS, ASIGNACIONES, SUBSIDIOS Y OTRAS AYUDAS"/>
    <s v="4300 SUBSIDIOS Y SUBVENCIONES"/>
    <s v="431 SUBSIDIOS A LA PRODUCCION"/>
    <s v="43101 SUBSIDIOS A LA PRODUCCION"/>
    <n v="1000"/>
    <s v="1 NO ETIQUETADO"/>
    <s v="11 RECURSOS FISCALES"/>
    <s v="1101 RECURSOS MUNICIPALES"/>
    <s v="19 Ejercicio 2019"/>
    <s v="13 TODO EL TERRITORIO"/>
  </r>
  <r>
    <s v="100533131123091725F043043930911144343143101111110119133"/>
    <s v="1005"/>
    <s v="3"/>
    <s v="31"/>
    <s v="311"/>
    <s v="2"/>
    <s v="3"/>
    <s v="09"/>
    <s v="17"/>
    <x v="18"/>
    <s v="F"/>
    <s v="043"/>
    <s v="043930"/>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89"/>
    <s v="043930 LABORATORIO DE INNOVACION "/>
    <s v="4000 TRANSFERENCIAS, ASIGNACIONES, SUBSIDIOS Y OTRAS AYUDAS"/>
    <s v="4300 SUBSIDIOS Y SUBVENCIONES"/>
    <s v="431 SUBSIDIOS A LA PRODUCCION"/>
    <s v="43101 SUBSIDIOS A LA PRODUCCION"/>
    <n v="800"/>
    <s v="1 NO ETIQUETADO"/>
    <s v="11 RECURSOS FISCALES"/>
    <s v="1101 RECURSOS MUNICIPALES"/>
    <s v="19 Ejercicio 2019"/>
    <s v="13 TODO EL TERRITORIO"/>
  </r>
  <r>
    <s v="100533131123091725F043043942911144343143101111110119133"/>
    <s v="1005"/>
    <s v="3"/>
    <s v="31"/>
    <s v="311"/>
    <s v="2"/>
    <s v="3"/>
    <s v="09"/>
    <s v="17"/>
    <x v="18"/>
    <s v="F"/>
    <s v="043"/>
    <s v="043942"/>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89"/>
    <s v="043942 PERSONAS ATENDIDAS EN HECHO ZAPOPAN"/>
    <s v="4000 TRANSFERENCIAS, ASIGNACIONES, SUBSIDIOS Y OTRAS AYUDAS"/>
    <s v="4300 SUBSIDIOS Y SUBVENCIONES"/>
    <s v="431 SUBSIDIOS A LA PRODUCCION"/>
    <s v="43101 SUBSIDIOS A LA PRODUCCION"/>
    <n v="1500"/>
    <s v="1 NO ETIQUETADO"/>
    <s v="11 RECURSOS FISCALES"/>
    <s v="1101 RECURSOS MUNICIPALES"/>
    <s v="19 Ejercicio 2019"/>
    <s v="13 TODO EL TERRITORIO"/>
  </r>
  <r>
    <s v="100533131123091725F043043943911144343143101111110119133"/>
    <s v="1005"/>
    <s v="3"/>
    <s v="31"/>
    <s v="311"/>
    <s v="2"/>
    <s v="3"/>
    <s v="09"/>
    <s v="17"/>
    <x v="18"/>
    <s v="F"/>
    <s v="043"/>
    <s v="043943"/>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89"/>
    <s v="043943 PERSONAS ATENDIDAS EN RETO KIDS"/>
    <s v="4000 TRANSFERENCIAS, ASIGNACIONES, SUBSIDIOS Y OTRAS AYUDAS"/>
    <s v="4300 SUBSIDIOS Y SUBVENCIONES"/>
    <s v="431 SUBSIDIOS A LA PRODUCCION"/>
    <s v="43101 SUBSIDIOS A LA PRODUCCION"/>
    <n v="500"/>
    <s v="1 NO ETIQUETADO"/>
    <s v="11 RECURSOS FISCALES"/>
    <s v="1101 RECURSOS MUNICIPALES"/>
    <s v="19 Ejercicio 2019"/>
    <s v="13 TODO EL TERRITORIO"/>
  </r>
  <r>
    <s v="090411313446172020O021021475121144444144101111110119133"/>
    <s v="0904"/>
    <s v="1"/>
    <s v="13"/>
    <s v="134"/>
    <s v="4"/>
    <s v="6"/>
    <s v="17"/>
    <s v="20"/>
    <x v="0"/>
    <s v="O"/>
    <s v="021"/>
    <s v="021475"/>
    <s v="12"/>
    <s v="1"/>
    <s v="4"/>
    <s v="44"/>
    <s v="441"/>
    <s v="441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75 SERVICIO SOCIAL Y PRACTICAS PROFESIONALES"/>
    <s v="4000 TRANSFERENCIAS, ASIGNACIONES, SUBSIDIOS Y OTRAS AYUDAS"/>
    <s v="4400 AYUDAS SOCIALES"/>
    <s v="441 AYUDAS SOCIALES A PERSONAS"/>
    <s v="44101 AYUDAS SOCIALES A PERSONAS"/>
    <n v="4344516"/>
    <s v="1 NO ETIQUETADO"/>
    <s v="11 RECURSOS FISCALES"/>
    <s v="1101 RECURSOS MUNICIPALES"/>
    <s v="19 Ejercicio 2019"/>
    <s v="13 TODO EL TERRITORIO"/>
  </r>
  <r>
    <s v="100322626823101723P030030529911144444144101111110119133"/>
    <s v="1003"/>
    <s v="2"/>
    <s v="26"/>
    <s v="268"/>
    <s v="2"/>
    <s v="3"/>
    <s v="10"/>
    <s v="17"/>
    <x v="16"/>
    <s v="P"/>
    <s v="030"/>
    <s v="030529"/>
    <s v="91"/>
    <s v="1"/>
    <s v="4"/>
    <s v="44"/>
    <s v="441"/>
    <s v="4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1"/>
    <s v="030529 APOYO ECONOMICO - VALES- PARA ESTANCIAS INFANTILES (SONRIE ZAPOPAN)"/>
    <s v="4000 TRANSFERENCIAS, ASIGNACIONES, SUBSIDIOS Y OTRAS AYUDAS"/>
    <s v="4400 AYUDAS SOCIALES"/>
    <s v="441 AYUDAS SOCIALES A PERSONAS"/>
    <s v="44101 AYUDAS SOCIALES A PERSONAS"/>
    <n v="8000000"/>
    <s v="1 NO ETIQUETADO"/>
    <s v="11 RECURSOS FISCALES"/>
    <s v="1101 RECURSOS MUNICIPALES"/>
    <s v="19 Ejercicio 2019"/>
    <s v="13 TODO EL TERRITORIO"/>
  </r>
  <r>
    <s v="100322626823101723P030030535911144444144101111110119133"/>
    <s v="1003"/>
    <s v="2"/>
    <s v="26"/>
    <s v="268"/>
    <s v="2"/>
    <s v="3"/>
    <s v="10"/>
    <s v="17"/>
    <x v="16"/>
    <s v="P"/>
    <s v="030"/>
    <s v="030535"/>
    <s v="91"/>
    <s v="1"/>
    <s v="4"/>
    <s v="44"/>
    <s v="441"/>
    <s v="4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1"/>
    <s v="030535 APOYO ECONOMICO PARA ESTANCIAS INFANTILES (SONRIE ZAPOPAN)"/>
    <s v="4000 TRANSFERENCIAS, ASIGNACIONES, SUBSIDIOS Y OTRAS AYUDAS"/>
    <s v="4400 AYUDAS SOCIALES"/>
    <s v="441 AYUDAS SOCIALES A PERSONAS"/>
    <s v="44101 AYUDAS SOCIALES A PERSONAS"/>
    <n v="4000000"/>
    <s v="1 NO ETIQUETADO"/>
    <s v="11 RECURSOS FISCALES"/>
    <s v="1101 RECURSOS MUNICIPALES"/>
    <s v="19 Ejercicio 2019"/>
    <s v="13 TODO EL TERRITORIO"/>
  </r>
  <r>
    <s v="100322626823101723P030030536911144444144101111110119133"/>
    <s v="1003"/>
    <s v="2"/>
    <s v="26"/>
    <s v="268"/>
    <s v="2"/>
    <s v="3"/>
    <s v="10"/>
    <s v="17"/>
    <x v="16"/>
    <s v="P"/>
    <s v="030"/>
    <s v="030536"/>
    <s v="91"/>
    <s v="1"/>
    <s v="4"/>
    <s v="44"/>
    <s v="441"/>
    <s v="4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1"/>
    <s v="030536 APOYO DE BECAS DE EDUCACION PARA ADULTOS"/>
    <s v="4000 TRANSFERENCIAS, ASIGNACIONES, SUBSIDIOS Y OTRAS AYUDAS"/>
    <s v="4400 AYUDAS SOCIALES"/>
    <s v="441 AYUDAS SOCIALES A PERSONAS"/>
    <s v="44101 AYUDAS SOCIALES A PERSONAS"/>
    <n v="2000000"/>
    <s v="1 NO ETIQUETADO"/>
    <s v="11 RECURSOS FISCALES"/>
    <s v="1101 RECURSOS MUNICIPALES"/>
    <s v="19 Ejercicio 2019"/>
    <s v="13 TODO EL TERRITORIO"/>
  </r>
  <r>
    <s v="100322626823101723P030030935911144444144101111110119133"/>
    <s v="1003"/>
    <s v="2"/>
    <s v="26"/>
    <s v="268"/>
    <s v="2"/>
    <s v="3"/>
    <s v="10"/>
    <s v="17"/>
    <x v="16"/>
    <s v="P"/>
    <s v="030"/>
    <s v="030935"/>
    <s v="91"/>
    <s v="1"/>
    <s v="4"/>
    <s v="44"/>
    <s v="441"/>
    <s v="4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1"/>
    <s v="030935 MUJERES BENEFICIADAS CON HERRAMIENTAS PARA EL DESARROLLO DE PROYECTOS PRODUCTIVOS"/>
    <s v="4000 TRANSFERENCIAS, ASIGNACIONES, SUBSIDIOS Y OTRAS AYUDAS"/>
    <s v="4400 AYUDAS SOCIALES"/>
    <s v="441 AYUDAS SOCIALES A PERSONAS"/>
    <s v="44101 AYUDAS SOCIALES A PERSONAS"/>
    <n v="5600000"/>
    <s v="1 NO ETIQUETADO"/>
    <s v="11 RECURSOS FISCALES"/>
    <s v="1101 RECURSOS MUNICIPALES"/>
    <s v="19 Ejercicio 2019"/>
    <s v="13 TODO EL TERRITORIO"/>
  </r>
  <r>
    <s v="100322626823101723P030030947911144444144101111110119133"/>
    <s v="1003"/>
    <s v="2"/>
    <s v="26"/>
    <s v="268"/>
    <s v="2"/>
    <s v="3"/>
    <s v="10"/>
    <s v="17"/>
    <x v="16"/>
    <s v="P"/>
    <s v="030"/>
    <s v="030947"/>
    <s v="91"/>
    <s v="1"/>
    <s v="4"/>
    <s v="44"/>
    <s v="441"/>
    <s v="4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1"/>
    <s v="030947 PINTEMOS ZAPOPAN (ESPACIOS REHABILITADOS POR MEDIO DE ARTE URBANO)"/>
    <s v="4000 TRANSFERENCIAS, ASIGNACIONES, SUBSIDIOS Y OTRAS AYUDAS"/>
    <s v="4400 AYUDAS SOCIALES"/>
    <s v="441 AYUDAS SOCIALES A PERSONAS"/>
    <s v="44101 AYUDAS SOCIALES A PERSONAS"/>
    <n v="12000000"/>
    <s v="1 NO ETIQUETADO"/>
    <s v="11 RECURSOS FISCALES"/>
    <s v="1101 RECURSOS MUNICIPALES"/>
    <s v="19 Ejercicio 2019"/>
    <s v="13 TODO EL TERRITORIO"/>
  </r>
  <r>
    <s v="100322626823101723P028028527911144444144101111110119133"/>
    <s v="1003"/>
    <s v="2"/>
    <s v="26"/>
    <s v="268"/>
    <s v="2"/>
    <s v="3"/>
    <s v="10"/>
    <s v="17"/>
    <x v="16"/>
    <s v="P"/>
    <s v="028"/>
    <s v="028527"/>
    <s v="91"/>
    <s v="1"/>
    <s v="4"/>
    <s v="44"/>
    <s v="441"/>
    <s v="4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0"/>
    <s v="028527 APOYOS EN ESPECIE PARA MEJORAMIENTO DE VIVIENDA(ZAPOPAN MI CASA)"/>
    <s v="4000 TRANSFERENCIAS, ASIGNACIONES, SUBSIDIOS Y OTRAS AYUDAS"/>
    <s v="4400 AYUDAS SOCIALES"/>
    <s v="441 AYUDAS SOCIALES A PERSONAS"/>
    <s v="44101 AYUDAS SOCIALES A PERSONAS"/>
    <n v="600000"/>
    <s v="1 NO ETIQUETADO"/>
    <s v="11 RECURSOS FISCALES"/>
    <s v="1101 RECURSOS MUNICIPALES"/>
    <s v="19 Ejercicio 2019"/>
    <s v="13 TODO EL TERRITORIO"/>
  </r>
  <r>
    <s v="100533131123091725F049049547911144444144101111110119133"/>
    <s v="1005"/>
    <s v="3"/>
    <s v="31"/>
    <s v="311"/>
    <s v="2"/>
    <s v="3"/>
    <s v="09"/>
    <s v="17"/>
    <x v="18"/>
    <s v="F"/>
    <s v="049"/>
    <s v="049547"/>
    <s v="91"/>
    <s v="1"/>
    <s v="4"/>
    <s v="44"/>
    <s v="441"/>
    <s v="44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3"/>
    <s v="049547 TRAMITE DE TRASPASO"/>
    <s v="4000 TRANSFERENCIAS, ASIGNACIONES, SUBSIDIOS Y OTRAS AYUDAS"/>
    <s v="4400 AYUDAS SOCIALES"/>
    <s v="441 AYUDAS SOCIALES A PERSONAS"/>
    <s v="44101 AYUDAS SOCIALES A PERSONAS"/>
    <n v="0"/>
    <s v="1 NO ETIQUETADO"/>
    <s v="11 RECURSOS FISCALES"/>
    <s v="1101 RECURSOS MUNICIPALES"/>
    <s v="19 Ejercicio 2019"/>
    <s v="13 TODO EL TERRITORIO"/>
  </r>
  <r>
    <s v="100533131123091725F049049548911144444144101111110119133"/>
    <s v="1005"/>
    <s v="3"/>
    <s v="31"/>
    <s v="311"/>
    <s v="2"/>
    <s v="3"/>
    <s v="09"/>
    <s v="17"/>
    <x v="18"/>
    <s v="F"/>
    <s v="049"/>
    <s v="049548"/>
    <s v="91"/>
    <s v="1"/>
    <s v="4"/>
    <s v="44"/>
    <s v="441"/>
    <s v="44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3"/>
    <s v="049548 TRAMITE DE AMPLIACION DE MEDIDAS"/>
    <s v="4000 TRANSFERENCIAS, ASIGNACIONES, SUBSIDIOS Y OTRAS AYUDAS"/>
    <s v="4400 AYUDAS SOCIALES"/>
    <s v="441 AYUDAS SOCIALES A PERSONAS"/>
    <s v="44101 AYUDAS SOCIALES A PERSONAS"/>
    <n v="0"/>
    <s v="1 NO ETIQUETADO"/>
    <s v="11 RECURSOS FISCALES"/>
    <s v="1101 RECURSOS MUNICIPALES"/>
    <s v="19 Ejercicio 2019"/>
    <s v="13 TODO EL TERRITORIO"/>
  </r>
  <r>
    <s v="130122727116171835P136136763911133333633601111110119133"/>
    <s v="1301"/>
    <s v="2"/>
    <s v="27"/>
    <s v="271"/>
    <s v="1"/>
    <s v="6"/>
    <s v="17"/>
    <s v="18"/>
    <x v="32"/>
    <s v="P"/>
    <s v="136"/>
    <s v="136763"/>
    <s v="91"/>
    <s v="1"/>
    <s v="3"/>
    <s v="33"/>
    <s v="336"/>
    <s v="336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1"/>
    <s v="136763 FOMENTO DE LA PARTICIPACION CIUDADANA MEDIANTE CURSOS Y TALLERES"/>
    <s v="3000 SERVICIOS GENERALES"/>
    <s v="3300 SERVICIOS PROFESIONALES, CIENTIFICOS, TECNICOS Y OTROS SERVICIOS"/>
    <s v="336 SERVICIOS DE APOYO ADMINISTRATIVO, TRADUCCION, FOTOCOPIADO E IMPRESION"/>
    <s v="33601 SERVICIOS DE APOYO ADMINISTRATIVO, TRADUCCION, FOTOCOPIADO E IMPRESION"/>
    <n v="180000"/>
    <s v="1 NO ETIQUETADO"/>
    <s v="11 RECURSOS FISCALES"/>
    <s v="1101 RECURSOS MUNICIPALES"/>
    <s v="19 Ejercicio 2019"/>
    <s v="13 TODO EL TERRITORIO"/>
  </r>
  <r>
    <s v="110422121231010730E037037683911144444144101111110119133"/>
    <s v="1104"/>
    <s v="2"/>
    <s v="21"/>
    <s v="212"/>
    <s v="3"/>
    <s v="1"/>
    <s v="01"/>
    <s v="07"/>
    <x v="21"/>
    <s v="E"/>
    <s v="037"/>
    <s v="037683"/>
    <s v="91"/>
    <s v="1"/>
    <s v="4"/>
    <s v="44"/>
    <s v="441"/>
    <s v="441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6"/>
    <s v="037683 PROGRAMA PILOTO DE GESTION SUSTENTABLE DE LADRILLERAS"/>
    <s v="4000 TRANSFERENCIAS, ASIGNACIONES, SUBSIDIOS Y OTRAS AYUDAS"/>
    <s v="4400 AYUDAS SOCIALES"/>
    <s v="441 AYUDAS SOCIALES A PERSONAS"/>
    <s v="44101 AYUDAS SOCIALES A PERSONAS"/>
    <n v="70000"/>
    <s v="1 NO ETIQUETADO"/>
    <s v="11 RECURSOS FISCALES"/>
    <s v="1101 RECURSOS MUNICIPALES"/>
    <s v="19 Ejercicio 2019"/>
    <s v="13 TODO EL TERRITORIO"/>
  </r>
  <r>
    <s v="131622525114130433E089089907031144444144101111110119133"/>
    <s v="1316"/>
    <s v="2"/>
    <s v="25"/>
    <s v="251"/>
    <s v="1"/>
    <s v="4"/>
    <s v="13"/>
    <s v="04"/>
    <x v="24"/>
    <s v="E"/>
    <s v="089"/>
    <s v="089907"/>
    <s v="03"/>
    <s v="1"/>
    <s v="4"/>
    <s v="44"/>
    <s v="441"/>
    <s v="44101"/>
    <s v="1"/>
    <s v="11"/>
    <s v="1101"/>
    <s v="19"/>
    <s v="13"/>
    <s v="3"/>
    <s v="13 COORDINACION GENERAL DE CONSTRUCCION DE LA COMUNIDAD"/>
    <s v="1316 INSTITUTO MUNICIPAL DE ATENCION A LA JUVENTUD DE ZAPOPA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s v="33 EDUCACIÓN ZAPOPAN"/>
    <x v="32"/>
    <s v="089907 EVENTOS CIVICOS"/>
    <s v="4000 TRANSFERENCIAS, ASIGNACIONES, SUBSIDIOS Y OTRAS AYUDAS"/>
    <s v="4400 AYUDAS SOCIALES"/>
    <s v="441 AYUDAS SOCIALES A PERSONAS"/>
    <s v="44101 AYUDAS SOCIALES A PERSONAS"/>
    <n v="100000"/>
    <s v="1 NO ETIQUETADO"/>
    <s v="11 RECURSOS FISCALES"/>
    <s v="1101 RECURSOS MUNICIPALES"/>
    <s v="19 Ejercicio 2019"/>
    <s v="13 TODO EL TERRITORIO"/>
  </r>
  <r>
    <s v="130322424215140134E087087832911144444144101111110119133"/>
    <s v="1303"/>
    <s v="2"/>
    <s v="24"/>
    <s v="242"/>
    <s v="1"/>
    <s v="5"/>
    <s v="14"/>
    <s v="01"/>
    <x v="25"/>
    <s v="E"/>
    <s v="087"/>
    <s v="087832"/>
    <s v="91"/>
    <s v="1"/>
    <s v="4"/>
    <s v="44"/>
    <s v="441"/>
    <s v="441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32 ACTIVIDADES LUDICO Y RECREATIVAS EN ESPACIOS PUBLICOS Y CENTROS CULTURALES"/>
    <s v="4000 TRANSFERENCIAS, ASIGNACIONES, SUBSIDIOS Y OTRAS AYUDAS"/>
    <s v="4400 AYUDAS SOCIALES"/>
    <s v="441 AYUDAS SOCIALES A PERSONAS"/>
    <s v="44101 AYUDAS SOCIALES A PERSONAS"/>
    <n v="7324080"/>
    <s v="1 NO ETIQUETADO"/>
    <s v="11 RECURSOS FISCALES"/>
    <s v="1101 RECURSOS MUNICIPALES"/>
    <s v="19 Ejercicio 2019"/>
    <s v="13 TODO EL TERRITORIO"/>
  </r>
  <r>
    <s v="131422727116171835P091091767911133333933901111110119133"/>
    <s v="1314"/>
    <s v="2"/>
    <s v="27"/>
    <s v="271"/>
    <s v="1"/>
    <s v="6"/>
    <s v="17"/>
    <s v="18"/>
    <x v="32"/>
    <s v="P"/>
    <s v="091"/>
    <s v="091767"/>
    <s v="91"/>
    <s v="1"/>
    <s v="3"/>
    <s v="33"/>
    <s v="339"/>
    <s v="339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8"/>
    <s v="091767 REGISTRO Y RECONOCIMIENTO DE ORGANIZACIONES VECINALES"/>
    <s v="3000 SERVICIOS GENERALES"/>
    <s v="3300 SERVICIOS PROFESIONALES, CIENTIFICOS, TECNICOS Y OTROS SERVICIOS"/>
    <s v="339 SERVICIOS PROFESIONALES, CIENTIFICOS Y TECNICOS INTEGRALES"/>
    <s v="33901 SERVICIOS PROFESIONALES, CIENTIFICOS Y TECNICOS INTEGRALES"/>
    <n v="500000"/>
    <s v="1 NO ETIQUETADO"/>
    <s v="11 RECURSOS FISCALES"/>
    <s v="1101 RECURSOS MUNICIPALES"/>
    <s v="19 Ejercicio 2019"/>
    <s v="13 TODO EL TERRITORIO"/>
  </r>
  <r>
    <s v="130222525114130433E070070726031144444344301111110119133"/>
    <s v="1302"/>
    <s v="2"/>
    <s v="25"/>
    <s v="251"/>
    <s v="1"/>
    <s v="4"/>
    <s v="13"/>
    <s v="04"/>
    <x v="24"/>
    <s v="E"/>
    <s v="070"/>
    <s v="070726"/>
    <s v="03"/>
    <s v="1"/>
    <s v="4"/>
    <s v="44"/>
    <s v="443"/>
    <s v="44301"/>
    <s v="1"/>
    <s v="11"/>
    <s v="1101"/>
    <s v="19"/>
    <s v="13"/>
    <s v="3"/>
    <s v="13 COORDINACION GENERAL DE CONSTRUCCION DE LA COMUNIDAD"/>
    <s v="1302 DIRECCION DE EDUCACIO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s v="33 EDUCACIÓN ZAPOPAN"/>
    <x v="102"/>
    <s v="070726 ENTREGA DE RECONOCIMIENTO (PRESEA MAGISTERIAL PROF. ERVIRO RAFAEL SALAZAR ALCAZAR)"/>
    <s v="4000 TRANSFERENCIAS, ASIGNACIONES, SUBSIDIOS Y OTRAS AYUDAS"/>
    <s v="4400 AYUDAS SOCIALES"/>
    <s v="443 AYUDAS SOCIALES A INSTITUCIONES DE ENSEÑANZA"/>
    <s v="44301 AYUDAS SOCIALES A INSTITUCIONES DE ENSEÑANZA"/>
    <n v="10000000"/>
    <s v="1 NO ETIQUETADO"/>
    <s v="11 RECURSOS FISCALES"/>
    <s v="1101 RECURSOS MUNICIPALES"/>
    <s v="19 Ejercicio 2019"/>
    <s v="13 TODO EL TERRITORIO"/>
  </r>
  <r>
    <s v="130222525114130433E089089852031144444344301111110119133"/>
    <s v="1302"/>
    <s v="2"/>
    <s v="25"/>
    <s v="251"/>
    <s v="1"/>
    <s v="4"/>
    <s v="13"/>
    <s v="04"/>
    <x v="24"/>
    <s v="E"/>
    <s v="089"/>
    <s v="089852"/>
    <s v="03"/>
    <s v="1"/>
    <s v="4"/>
    <s v="44"/>
    <s v="443"/>
    <s v="44301"/>
    <s v="1"/>
    <s v="11"/>
    <s v="1101"/>
    <s v="19"/>
    <s v="13"/>
    <s v="3"/>
    <s v="13 COORDINACION GENERAL DE CONSTRUCCION DE LA COMUNIDAD"/>
    <s v="1302 DIRECCION DE EDUCACIO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s v="33 EDUCACIÓN ZAPOPAN"/>
    <x v="32"/>
    <s v="089852 AYUNTAMIENTO INFANTIL Y JUVENIL "/>
    <s v="4000 TRANSFERENCIAS, ASIGNACIONES, SUBSIDIOS Y OTRAS AYUDAS"/>
    <s v="4400 AYUDAS SOCIALES"/>
    <s v="443 AYUDAS SOCIALES A INSTITUCIONES DE ENSEÑANZA"/>
    <s v="44301 AYUDAS SOCIALES A INSTITUCIONES DE ENSEÑANZA"/>
    <n v="200000"/>
    <s v="1 NO ETIQUETADO"/>
    <s v="11 RECURSOS FISCALES"/>
    <s v="1101 RECURSOS MUNICIPALES"/>
    <s v="19 Ejercicio 2019"/>
    <s v="13 TODO EL TERRITORIO"/>
  </r>
  <r>
    <s v="090411313446172020O021021484121144444544501111110119133"/>
    <s v="0904"/>
    <s v="1"/>
    <s v="13"/>
    <s v="134"/>
    <s v="4"/>
    <s v="6"/>
    <s v="17"/>
    <s v="20"/>
    <x v="0"/>
    <s v="O"/>
    <s v="021"/>
    <s v="021484"/>
    <s v="12"/>
    <s v="1"/>
    <s v="4"/>
    <s v="44"/>
    <s v="445"/>
    <s v="445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84 ELABORACION DE NOMBRAMIENTOS"/>
    <s v="4000 TRANSFERENCIAS, ASIGNACIONES, SUBSIDIOS Y OTRAS AYUDAS"/>
    <s v="4400 AYUDAS SOCIALES"/>
    <s v="445 AYUDAS SOCIALES A INSTITUCIONES SIN FINES DE LUCRO"/>
    <s v="44501 AYUDAS SOCIALES A INSTITUCIONES SIN FINES DE LUCRO"/>
    <n v="265000"/>
    <s v="1 NO ETIQUETADO"/>
    <s v="11 RECURSOS FISCALES"/>
    <s v="1101 RECURSOS MUNICIPALES"/>
    <s v="19 Ejercicio 2019"/>
    <s v="13 TODO EL TERRITORIO"/>
  </r>
  <r>
    <s v="100533131123091725F049049548911144444544501111110119133"/>
    <s v="1005"/>
    <s v="3"/>
    <s v="31"/>
    <s v="311"/>
    <s v="2"/>
    <s v="3"/>
    <s v="09"/>
    <s v="17"/>
    <x v="18"/>
    <s v="F"/>
    <s v="049"/>
    <s v="049548"/>
    <s v="91"/>
    <s v="1"/>
    <s v="4"/>
    <s v="44"/>
    <s v="445"/>
    <s v="445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3"/>
    <s v="049548 TRAMITE DE AMPLIACION DE MEDIDAS"/>
    <s v="4000 TRANSFERENCIAS, ASIGNACIONES, SUBSIDIOS Y OTRAS AYUDAS"/>
    <s v="4400 AYUDAS SOCIALES"/>
    <s v="445 AYUDAS SOCIALES A INSTITUCIONES SIN FINES DE LUCRO"/>
    <s v="44501 AYUDAS SOCIALES A INSTITUCIONES SIN FINES DE LUCRO"/>
    <n v="3062400"/>
    <s v="1 NO ETIQUETADO"/>
    <s v="11 RECURSOS FISCALES"/>
    <s v="1101 RECURSOS MUNICIPALES"/>
    <s v="19 Ejercicio 2019"/>
    <s v="13 TODO EL TERRITORIO"/>
  </r>
  <r>
    <s v="020411313246172002O101101895971144848148101111110119133"/>
    <s v="0204"/>
    <s v="1"/>
    <s v="13"/>
    <s v="132"/>
    <s v="4"/>
    <s v="6"/>
    <s v="17"/>
    <s v="20"/>
    <x v="5"/>
    <s v="O"/>
    <s v="101"/>
    <s v="101895"/>
    <s v="97"/>
    <s v="1"/>
    <s v="4"/>
    <s v="48"/>
    <s v="481"/>
    <s v="481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61"/>
    <s v="101895 DONATIVOS Y AYUDAS SOCIALES A PERSONAS "/>
    <s v="4000 TRANSFERENCIAS, ASIGNACIONES, SUBSIDIOS Y OTRAS AYUDAS"/>
    <s v="4800 DONATIVOS"/>
    <s v="481 DONATIVOS A INSTITUCIONES SIN FINES DE LUCRO"/>
    <s v="48101 DONATIVOS A INSTITUCIONES SIN FINES DE LUCRO"/>
    <n v="30000"/>
    <s v="1 NO ETIQUETADO"/>
    <s v="11 RECURSOS FISCALES"/>
    <s v="1101 RECURSOS MUNICIPALES"/>
    <s v="19 Ejercicio 2019"/>
    <s v="13 TODO EL TERRITORIO"/>
  </r>
  <r>
    <s v="100322626823101723P031031988911144848148101111110119133"/>
    <s v="1003"/>
    <s v="2"/>
    <s v="26"/>
    <s v="268"/>
    <s v="2"/>
    <s v="3"/>
    <s v="10"/>
    <s v="17"/>
    <x v="16"/>
    <s v="P"/>
    <s v="031"/>
    <s v="031988"/>
    <s v="91"/>
    <s v="1"/>
    <s v="4"/>
    <s v="48"/>
    <s v="481"/>
    <s v="48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65"/>
    <s v="031988 SISTEMA INTEGRAL DE CAPACITACION EMPRESARIAL (SICE)"/>
    <s v="4000 TRANSFERENCIAS, ASIGNACIONES, SUBSIDIOS Y OTRAS AYUDAS"/>
    <s v="4800 DONATIVOS"/>
    <s v="481 DONATIVOS A INSTITUCIONES SIN FINES DE LUCRO"/>
    <s v="48101 DONATIVOS A INSTITUCIONES SIN FINES DE LUCRO"/>
    <n v="17200000"/>
    <s v="1 NO ETIQUETADO"/>
    <s v="11 RECURSOS FISCALES"/>
    <s v="1101 RECURSOS MUNICIPALES"/>
    <s v="19 Ejercicio 2019"/>
    <s v="13 TODO EL TERRITORIO"/>
  </r>
  <r>
    <s v="101022626823101723P028028528911144848148101111110119133"/>
    <s v="1010"/>
    <s v="2"/>
    <s v="26"/>
    <s v="268"/>
    <s v="2"/>
    <s v="3"/>
    <s v="10"/>
    <s v="17"/>
    <x v="16"/>
    <s v="P"/>
    <s v="028"/>
    <s v="028528"/>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0"/>
    <s v="028528 APOYOS PARA REHABILITACION DE COLONIAS (ZAPOPAN MI COLONIA)"/>
    <s v="4000 TRANSFERENCIAS, ASIGNACIONES, SUBSIDIOS Y OTRAS AYUDAS"/>
    <s v="4800 DONATIVOS"/>
    <s v="481 DONATIVOS A INSTITUCIONES SIN FINES DE LUCRO"/>
    <s v="48101 DONATIVOS A INSTITUCIONES SIN FINES DE LUCRO"/>
    <n v="2560000"/>
    <s v="1 NO ETIQUETADO"/>
    <s v="11 RECURSOS FISCALES"/>
    <s v="1101 RECURSOS MUNICIPALES"/>
    <s v="19 Ejercicio 2019"/>
    <s v="13 TODO EL TERRITORIO"/>
  </r>
  <r>
    <s v="101022626823101723P028028530911144848148101111110119133"/>
    <s v="1010"/>
    <s v="2"/>
    <s v="26"/>
    <s v="268"/>
    <s v="2"/>
    <s v="3"/>
    <s v="10"/>
    <s v="17"/>
    <x v="16"/>
    <s v="P"/>
    <s v="028"/>
    <s v="028530"/>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0"/>
    <s v="028530 PREVENCION DEL DELITO (DEPORTE, CULTURA, ARTE - ZAPOPAN CIUDAD DE TODOS)"/>
    <s v="4000 TRANSFERENCIAS, ASIGNACIONES, SUBSIDIOS Y OTRAS AYUDAS"/>
    <s v="4800 DONATIVOS"/>
    <s v="481 DONATIVOS A INSTITUCIONES SIN FINES DE LUCRO"/>
    <s v="48101 DONATIVOS A INSTITUCIONES SIN FINES DE LUCRO"/>
    <n v="500000"/>
    <s v="1 NO ETIQUETADO"/>
    <s v="11 RECURSOS FISCALES"/>
    <s v="1101 RECURSOS MUNICIPALES"/>
    <s v="19 Ejercicio 2019"/>
    <s v="13 TODO EL TERRITORIO"/>
  </r>
  <r>
    <s v="101022626823101723P028028537911144848148101111110119133"/>
    <s v="1010"/>
    <s v="2"/>
    <s v="26"/>
    <s v="268"/>
    <s v="2"/>
    <s v="3"/>
    <s v="10"/>
    <s v="17"/>
    <x v="16"/>
    <s v="P"/>
    <s v="028"/>
    <s v="028537"/>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0"/>
    <s v="028537 PINTA ZAPOPAN"/>
    <s v="4000 TRANSFERENCIAS, ASIGNACIONES, SUBSIDIOS Y OTRAS AYUDAS"/>
    <s v="4800 DONATIVOS"/>
    <s v="481 DONATIVOS A INSTITUCIONES SIN FINES DE LUCRO"/>
    <s v="48101 DONATIVOS A INSTITUCIONES SIN FINES DE LUCRO"/>
    <n v="2000000"/>
    <s v="1 NO ETIQUETADO"/>
    <s v="11 RECURSOS FISCALES"/>
    <s v="1101 RECURSOS MUNICIPALES"/>
    <s v="19 Ejercicio 2019"/>
    <s v="13 TODO EL TERRITORIO"/>
  </r>
  <r>
    <s v="101022626823101723P027027529911144848148101111110119133"/>
    <s v="1010"/>
    <s v="2"/>
    <s v="26"/>
    <s v="268"/>
    <s v="2"/>
    <s v="3"/>
    <s v="10"/>
    <s v="17"/>
    <x v="16"/>
    <s v="P"/>
    <s v="027"/>
    <s v="027529"/>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124"/>
    <s v="027529 APOYO ECONOMICO -VALES-PARA ESTANCIAS INFANTILES (SONRIE ZAPOPAM)"/>
    <s v="4000 TRANSFERENCIAS, ASIGNACIONES, SUBSIDIOS Y OTRAS AYUDAS"/>
    <s v="4800 DONATIVOS"/>
    <s v="481 DONATIVOS A INSTITUCIONES SIN FINES DE LUCRO"/>
    <s v="48101 DONATIVOS A INSTITUCIONES SIN FINES DE LUCRO"/>
    <n v="760000"/>
    <s v="1 NO ETIQUETADO"/>
    <s v="11 RECURSOS FISCALES"/>
    <s v="1101 RECURSOS MUNICIPALES"/>
    <s v="19 Ejercicio 2019"/>
    <s v="13 TODO EL TERRITORIO"/>
  </r>
  <r>
    <s v="101022626823101723P027027901911144848148101111110119133"/>
    <s v="1010"/>
    <s v="2"/>
    <s v="26"/>
    <s v="268"/>
    <s v="2"/>
    <s v="3"/>
    <s v="10"/>
    <s v="17"/>
    <x v="16"/>
    <s v="P"/>
    <s v="027"/>
    <s v="027901"/>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124"/>
    <s v="027901 ESTANCIAS INFANTILES CON APOYOS ECONOMICOS RECIBIDOS "/>
    <s v="4000 TRANSFERENCIAS, ASIGNACIONES, SUBSIDIOS Y OTRAS AYUDAS"/>
    <s v="4800 DONATIVOS"/>
    <s v="481 DONATIVOS A INSTITUCIONES SIN FINES DE LUCRO"/>
    <s v="48101 DONATIVOS A INSTITUCIONES SIN FINES DE LUCRO"/>
    <n v="3000000"/>
    <s v="1 NO ETIQUETADO"/>
    <s v="11 RECURSOS FISCALES"/>
    <s v="1101 RECURSOS MUNICIPALES"/>
    <s v="19 Ejercicio 2019"/>
    <s v="13 TODO EL TERRITORIO"/>
  </r>
  <r>
    <s v="101022626823101723P028028527911144848148101111110119133"/>
    <s v="1010"/>
    <s v="2"/>
    <s v="26"/>
    <s v="268"/>
    <s v="2"/>
    <s v="3"/>
    <s v="10"/>
    <s v="17"/>
    <x v="16"/>
    <s v="P"/>
    <s v="028"/>
    <s v="028527"/>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0"/>
    <s v="028527 APOYOS EN ESPECIE PARA MEJORAMIENTO DE VIVIENDA(ZAPOPAN MI CASA)"/>
    <s v="4000 TRANSFERENCIAS, ASIGNACIONES, SUBSIDIOS Y OTRAS AYUDAS"/>
    <s v="4800 DONATIVOS"/>
    <s v="481 DONATIVOS A INSTITUCIONES SIN FINES DE LUCRO"/>
    <s v="48101 DONATIVOS A INSTITUCIONES SIN FINES DE LUCRO"/>
    <n v="12000000"/>
    <s v="1 NO ETIQUETADO"/>
    <s v="11 RECURSOS FISCALES"/>
    <s v="1101 RECURSOS MUNICIPALES"/>
    <s v="19 Ejercicio 2019"/>
    <s v="13 TODO EL TERRITORIO"/>
  </r>
  <r>
    <s v="101022626823101723P028028528911144848148101111110119133"/>
    <s v="1010"/>
    <s v="2"/>
    <s v="26"/>
    <s v="268"/>
    <s v="2"/>
    <s v="3"/>
    <s v="10"/>
    <s v="17"/>
    <x v="16"/>
    <s v="P"/>
    <s v="028"/>
    <s v="028528"/>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0"/>
    <s v="028528 APOYOS PARA REHABILITACION DE COLONIAS (ZAPOPAN MI COLONIA)"/>
    <s v="4000 TRANSFERENCIAS, ASIGNACIONES, SUBSIDIOS Y OTRAS AYUDAS"/>
    <s v="4800 DONATIVOS"/>
    <s v="481 DONATIVOS A INSTITUCIONES SIN FINES DE LUCRO"/>
    <s v="48101 DONATIVOS A INSTITUCIONES SIN FINES DE LUCRO"/>
    <n v="250000"/>
    <s v="1 NO ETIQUETADO"/>
    <s v="11 RECURSOS FISCALES"/>
    <s v="1101 RECURSOS MUNICIPALES"/>
    <s v="19 Ejercicio 2019"/>
    <s v="13 TODO EL TERRITORIO"/>
  </r>
  <r>
    <s v="101022626823101723P028028530911144848148101111110119133"/>
    <s v="1010"/>
    <s v="2"/>
    <s v="26"/>
    <s v="268"/>
    <s v="2"/>
    <s v="3"/>
    <s v="10"/>
    <s v="17"/>
    <x v="16"/>
    <s v="P"/>
    <s v="028"/>
    <s v="028530"/>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0"/>
    <s v="028530 PREVENCION DEL DELITO (DEPORTE, CULTURA, ARTE - ZAPOPAN CIUDAD DE TODOS)"/>
    <s v="4000 TRANSFERENCIAS, ASIGNACIONES, SUBSIDIOS Y OTRAS AYUDAS"/>
    <s v="4800 DONATIVOS"/>
    <s v="481 DONATIVOS A INSTITUCIONES SIN FINES DE LUCRO"/>
    <s v="48101 DONATIVOS A INSTITUCIONES SIN FINES DE LUCRO"/>
    <n v="25000000"/>
    <s v="1 NO ETIQUETADO"/>
    <s v="11 RECURSOS FISCALES"/>
    <s v="1101 RECURSOS MUNICIPALES"/>
    <s v="19 Ejercicio 2019"/>
    <s v="13 TODO EL TERRITORIO"/>
  </r>
  <r>
    <s v="101022626823101723P028028537911144848148101111110119133"/>
    <s v="1010"/>
    <s v="2"/>
    <s v="26"/>
    <s v="268"/>
    <s v="2"/>
    <s v="3"/>
    <s v="10"/>
    <s v="17"/>
    <x v="16"/>
    <s v="P"/>
    <s v="028"/>
    <s v="028537"/>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0"/>
    <s v="028537 PINTA ZAPOPAN"/>
    <s v="4000 TRANSFERENCIAS, ASIGNACIONES, SUBSIDIOS Y OTRAS AYUDAS"/>
    <s v="4800 DONATIVOS"/>
    <s v="481 DONATIVOS A INSTITUCIONES SIN FINES DE LUCRO"/>
    <s v="48101 DONATIVOS A INSTITUCIONES SIN FINES DE LUCRO"/>
    <n v="1200000"/>
    <s v="1 NO ETIQUETADO"/>
    <s v="11 RECURSOS FISCALES"/>
    <s v="1101 RECURSOS MUNICIPALES"/>
    <s v="19 Ejercicio 2019"/>
    <s v="13 TODO EL TERRITORIO"/>
  </r>
  <r>
    <s v="101022626823101723P030030525911144848148101111110119133"/>
    <s v="1010"/>
    <s v="2"/>
    <s v="26"/>
    <s v="268"/>
    <s v="2"/>
    <s v="3"/>
    <s v="10"/>
    <s v="17"/>
    <x v="16"/>
    <s v="P"/>
    <s v="030"/>
    <s v="030525"/>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1"/>
    <s v="030525 ESTIMULOS ECONOMICO PARA CONTINUIDAD DE ESTUDIOS A NIVEL PREPARATORIA PARA JOVENES (AQUI TE PREPARAS)"/>
    <s v="4000 TRANSFERENCIAS, ASIGNACIONES, SUBSIDIOS Y OTRAS AYUDAS"/>
    <s v="4800 DONATIVOS"/>
    <s v="481 DONATIVOS A INSTITUCIONES SIN FINES DE LUCRO"/>
    <s v="48101 DONATIVOS A INSTITUCIONES SIN FINES DE LUCRO"/>
    <n v="300000"/>
    <s v="1 NO ETIQUETADO"/>
    <s v="11 RECURSOS FISCALES"/>
    <s v="1101 RECURSOS MUNICIPALES"/>
    <s v="19 Ejercicio 2019"/>
    <s v="13 TODO EL TERRITORIO"/>
  </r>
  <r>
    <s v="101022626823101723P030030529911144848148101111110119133"/>
    <s v="1010"/>
    <s v="2"/>
    <s v="26"/>
    <s v="268"/>
    <s v="2"/>
    <s v="3"/>
    <s v="10"/>
    <s v="17"/>
    <x v="16"/>
    <s v="P"/>
    <s v="030"/>
    <s v="030529"/>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1"/>
    <s v="030529 APOYO ECONOMICO - VALES- PARA ESTANCIAS INFANTILES (SONRIE ZAPOPAN)"/>
    <s v="4000 TRANSFERENCIAS, ASIGNACIONES, SUBSIDIOS Y OTRAS AYUDAS"/>
    <s v="4800 DONATIVOS"/>
    <s v="481 DONATIVOS A INSTITUCIONES SIN FINES DE LUCRO"/>
    <s v="48101 DONATIVOS A INSTITUCIONES SIN FINES DE LUCRO"/>
    <n v="500000"/>
    <s v="1 NO ETIQUETADO"/>
    <s v="11 RECURSOS FISCALES"/>
    <s v="1101 RECURSOS MUNICIPALES"/>
    <s v="19 Ejercicio 2019"/>
    <s v="13 TODO EL TERRITORIO"/>
  </r>
  <r>
    <s v="101022626823101723P030030535911144848148101111110119133"/>
    <s v="1010"/>
    <s v="2"/>
    <s v="26"/>
    <s v="268"/>
    <s v="2"/>
    <s v="3"/>
    <s v="10"/>
    <s v="17"/>
    <x v="16"/>
    <s v="P"/>
    <s v="030"/>
    <s v="030535"/>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1"/>
    <s v="030535 APOYO ECONOMICO PARA ESTANCIAS INFANTILES (SONRIE ZAPOPAN)"/>
    <s v="4000 TRANSFERENCIAS, ASIGNACIONES, SUBSIDIOS Y OTRAS AYUDAS"/>
    <s v="4800 DONATIVOS"/>
    <s v="481 DONATIVOS A INSTITUCIONES SIN FINES DE LUCRO"/>
    <s v="48101 DONATIVOS A INSTITUCIONES SIN FINES DE LUCRO"/>
    <n v="300000"/>
    <s v="1 NO ETIQUETADO"/>
    <s v="11 RECURSOS FISCALES"/>
    <s v="1101 RECURSOS MUNICIPALES"/>
    <s v="19 Ejercicio 2019"/>
    <s v="13 TODO EL TERRITORIO"/>
  </r>
  <r>
    <s v="100533131123091725F049049548911144848148101111110119133"/>
    <s v="1005"/>
    <s v="3"/>
    <s v="31"/>
    <s v="311"/>
    <s v="2"/>
    <s v="3"/>
    <s v="09"/>
    <s v="17"/>
    <x v="18"/>
    <s v="F"/>
    <s v="049"/>
    <s v="049548"/>
    <s v="91"/>
    <s v="1"/>
    <s v="4"/>
    <s v="48"/>
    <s v="481"/>
    <s v="48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3"/>
    <s v="049548 TRAMITE DE AMPLIACION DE MEDIDAS"/>
    <s v="4000 TRANSFERENCIAS, ASIGNACIONES, SUBSIDIOS Y OTRAS AYUDAS"/>
    <s v="4800 DONATIVOS"/>
    <s v="481 DONATIVOS A INSTITUCIONES SIN FINES DE LUCRO"/>
    <s v="48101 DONATIVOS A INSTITUCIONES SIN FINES DE LUCRO"/>
    <n v="1192400"/>
    <s v="1 NO ETIQUETADO"/>
    <s v="11 RECURSOS FISCALES"/>
    <s v="1101 RECURSOS MUNICIPALES"/>
    <s v="19 Ejercicio 2019"/>
    <s v="13 TODO EL TERRITORIO"/>
  </r>
  <r>
    <s v="060611515246172012M073073299911144848448401111110119133"/>
    <s v="0606"/>
    <s v="1"/>
    <s v="15"/>
    <s v="152"/>
    <s v="4"/>
    <s v="6"/>
    <s v="17"/>
    <s v="20"/>
    <x v="11"/>
    <s v="M"/>
    <s v="073"/>
    <s v="073299"/>
    <s v="91"/>
    <s v="1"/>
    <s v="4"/>
    <s v="48"/>
    <s v="484"/>
    <s v="484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87"/>
    <s v="073299 INTEGRACION DE DOCUMENTACION COMPROBATORIA DEL GASTO Y EL INGRESO"/>
    <s v="4000 TRANSFERENCIAS, ASIGNACIONES, SUBSIDIOS Y OTRAS AYUDAS"/>
    <s v="4800 DONATIVOS"/>
    <s v="484 DONATIVOS A FIDEICOMISOS ESTATALES"/>
    <s v="48401 DONATIVOS A FIDEICOMISOS ESTATALES"/>
    <n v="28300783"/>
    <s v="1 NO ETIQUETADO"/>
    <s v="11 RECURSOS FISCALES"/>
    <s v="1101 RECURSOS MUNICIPALES"/>
    <s v="19 Ejercicio 2019"/>
    <s v="13 TODO EL TERRITORIO"/>
  </r>
  <r>
    <s v="020311313246172002O016016015971155151151101111110119133"/>
    <s v="0203"/>
    <s v="1"/>
    <s v="13"/>
    <s v="132"/>
    <s v="4"/>
    <s v="6"/>
    <s v="17"/>
    <s v="20"/>
    <x v="5"/>
    <s v="O"/>
    <s v="016"/>
    <s v="016015"/>
    <s v="97"/>
    <s v="1"/>
    <s v="5"/>
    <s v="51"/>
    <s v="511"/>
    <s v="511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5000 BIENES MUEBLES, INMUEBLES E INTANGIBLES"/>
    <s v="5100 MOBILIARIO Y EQUIPO DE ADMINISTRACION"/>
    <s v="511 MUEBLES DE OFICINA Y ESTANTERIA"/>
    <s v="51101 MUEBLES DE OFICINA Y ESTANTERIA"/>
    <n v="15000"/>
    <s v="1 NO ETIQUETADO"/>
    <s v="11 RECURSOS FISCALES"/>
    <s v="1101 RECURSOS MUNICIPALES"/>
    <s v="19 Ejercicio 2019"/>
    <s v="13 TODO EL TERRITORIO"/>
  </r>
  <r>
    <s v="030311717145160304E127127976911155151151101111110119133"/>
    <s v="0303"/>
    <s v="1"/>
    <s v="17"/>
    <s v="171"/>
    <s v="4"/>
    <s v="5"/>
    <s v="16"/>
    <s v="03"/>
    <x v="6"/>
    <s v="E"/>
    <s v="127"/>
    <s v="127976"/>
    <s v="91"/>
    <s v="1"/>
    <s v="5"/>
    <s v="51"/>
    <s v="511"/>
    <s v="51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5000 BIENES MUEBLES, INMUEBLES E INTANGIBLES"/>
    <s v="5100 MOBILIARIO Y EQUIPO DE ADMINISTRACION"/>
    <s v="511 MUEBLES DE OFICINA Y ESTANTERIA"/>
    <s v="51101 MUEBLES DE OFICINA Y ESTANTERIA"/>
    <n v="3000000"/>
    <s v="1 NO ETIQUETADO"/>
    <s v="11 RECURSOS FISCALES"/>
    <s v="1101 RECURSOS MUNICIPALES"/>
    <s v="19 Ejercicio 2019"/>
    <s v="13 TODO EL TERRITORIO"/>
  </r>
  <r>
    <s v="080122222112130614E088088322911155151151101111110119133"/>
    <s v="0801"/>
    <s v="2"/>
    <s v="22"/>
    <s v="221"/>
    <s v="1"/>
    <s v="2"/>
    <s v="13"/>
    <s v="06"/>
    <x v="1"/>
    <s v="E"/>
    <s v="088"/>
    <s v="088322"/>
    <s v="91"/>
    <s v="1"/>
    <s v="5"/>
    <s v="51"/>
    <s v="511"/>
    <s v="511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22 INTENDENCIA EN MERCADOS MUNICIPALES"/>
    <s v="5000 BIENES MUEBLES, INMUEBLES E INTANGIBLES"/>
    <s v="5100 MOBILIARIO Y EQUIPO DE ADMINISTRACION"/>
    <s v="511 MUEBLES DE OFICINA Y ESTANTERIA"/>
    <s v="51101 MUEBLES DE OFICINA Y ESTANTERIA"/>
    <n v="100000"/>
    <s v="1 NO ETIQUETADO"/>
    <s v="11 RECURSOS FISCALES"/>
    <s v="1101 RECURSOS MUNICIPALES"/>
    <s v="19 Ejercicio 2019"/>
    <s v="13 TODO EL TERRITORIO"/>
  </r>
  <r>
    <s v="080922222112130614E125125317911155151151101111110119133"/>
    <s v="0809"/>
    <s v="2"/>
    <s v="22"/>
    <s v="221"/>
    <s v="1"/>
    <s v="2"/>
    <s v="13"/>
    <s v="06"/>
    <x v="1"/>
    <s v="E"/>
    <s v="125"/>
    <s v="125317"/>
    <s v="91"/>
    <s v="1"/>
    <s v="5"/>
    <s v="51"/>
    <s v="511"/>
    <s v="511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17 MANTENIMIENTO DE AREAS COMUNES"/>
    <s v="5000 BIENES MUEBLES, INMUEBLES E INTANGIBLES"/>
    <s v="5100 MOBILIARIO Y EQUIPO DE ADMINISTRACION"/>
    <s v="511 MUEBLES DE OFICINA Y ESTANTERIA"/>
    <s v="51101 MUEBLES DE OFICINA Y ESTANTERIA"/>
    <n v="40000"/>
    <s v="1 NO ETIQUETADO"/>
    <s v="11 RECURSOS FISCALES"/>
    <s v="1101 RECURSOS MUNICIPALES"/>
    <s v="19 Ejercicio 2019"/>
    <s v="13 TODO EL TERRITORIO"/>
  </r>
  <r>
    <s v="080222222112130614E125125320911155151151101111110119133"/>
    <s v="0802"/>
    <s v="2"/>
    <s v="22"/>
    <s v="221"/>
    <s v="1"/>
    <s v="2"/>
    <s v="13"/>
    <s v="06"/>
    <x v="1"/>
    <s v="E"/>
    <s v="125"/>
    <s v="125320"/>
    <s v="91"/>
    <s v="1"/>
    <s v="5"/>
    <s v="51"/>
    <s v="511"/>
    <s v="511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20 MANTENIMIENTO DE MERCADOS MUNICIPALES"/>
    <s v="5000 BIENES MUEBLES, INMUEBLES E INTANGIBLES"/>
    <s v="5100 MOBILIARIO Y EQUIPO DE ADMINISTRACION"/>
    <s v="511 MUEBLES DE OFICINA Y ESTANTERIA"/>
    <s v="51101 MUEBLES DE OFICINA Y ESTANTERIA"/>
    <n v="50000"/>
    <s v="1 NO ETIQUETADO"/>
    <s v="11 RECURSOS FISCALES"/>
    <s v="1101 RECURSOS MUNICIPALES"/>
    <s v="19 Ejercicio 2019"/>
    <s v="13 TODO EL TERRITORIO"/>
  </r>
  <r>
    <s v="080422222112130614E125125381911155151151101111110119133"/>
    <s v="0804"/>
    <s v="2"/>
    <s v="22"/>
    <s v="221"/>
    <s v="1"/>
    <s v="2"/>
    <s v="13"/>
    <s v="06"/>
    <x v="1"/>
    <s v="E"/>
    <s v="125"/>
    <s v="125381"/>
    <s v="91"/>
    <s v="1"/>
    <s v="5"/>
    <s v="51"/>
    <s v="511"/>
    <s v="511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81 OPERATIVO DE CEMENTERIOS"/>
    <s v="5000 BIENES MUEBLES, INMUEBLES E INTANGIBLES"/>
    <s v="5100 MOBILIARIO Y EQUIPO DE ADMINISTRACION"/>
    <s v="511 MUEBLES DE OFICINA Y ESTANTERIA"/>
    <s v="51101 MUEBLES DE OFICINA Y ESTANTERIA"/>
    <n v="300000"/>
    <s v="1 NO ETIQUETADO"/>
    <s v="11 RECURSOS FISCALES"/>
    <s v="1101 RECURSOS MUNICIPALES"/>
    <s v="19 Ejercicio 2019"/>
    <s v="13 TODO EL TERRITORIO"/>
  </r>
  <r>
    <s v="080522222112130614E125125344911155151151101111110119133"/>
    <s v="0805"/>
    <s v="2"/>
    <s v="22"/>
    <s v="221"/>
    <s v="1"/>
    <s v="2"/>
    <s v="13"/>
    <s v="06"/>
    <x v="1"/>
    <s v="E"/>
    <s v="125"/>
    <s v="125344"/>
    <s v="91"/>
    <s v="1"/>
    <s v="5"/>
    <s v="51"/>
    <s v="511"/>
    <s v="511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44 FESTEJO DIA DE MUERTOS"/>
    <s v="5000 BIENES MUEBLES, INMUEBLES E INTANGIBLES"/>
    <s v="5100 MOBILIARIO Y EQUIPO DE ADMINISTRACION"/>
    <s v="511 MUEBLES DE OFICINA Y ESTANTERIA"/>
    <s v="51101 MUEBLES DE OFICINA Y ESTANTERIA"/>
    <n v="70000"/>
    <s v="1 NO ETIQUETADO"/>
    <s v="11 RECURSOS FISCALES"/>
    <s v="1101 RECURSOS MUNICIPALES"/>
    <s v="19 Ejercicio 2019"/>
    <s v="13 TODO EL TERRITORIO"/>
  </r>
  <r>
    <s v="081022222112130614E009009989911155151151101111110119133"/>
    <s v="0810"/>
    <s v="2"/>
    <s v="22"/>
    <s v="221"/>
    <s v="1"/>
    <s v="2"/>
    <s v="13"/>
    <s v="06"/>
    <x v="1"/>
    <s v="E"/>
    <s v="009"/>
    <s v="009989"/>
    <s v="91"/>
    <s v="1"/>
    <s v="5"/>
    <s v="51"/>
    <s v="511"/>
    <s v="511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989 SOLICITUD DE REVISION Y APROBACION DE PROYECTOS DE AGUA POTABLE, DRENAJE SANITARIO, DRENAJE PLUVIAL Y OBRAS DE INFRAESTRUCTURA"/>
    <s v="5000 BIENES MUEBLES, INMUEBLES E INTANGIBLES"/>
    <s v="5100 MOBILIARIO Y EQUIPO DE ADMINISTRACION"/>
    <s v="511 MUEBLES DE OFICINA Y ESTANTERIA"/>
    <s v="51101 MUEBLES DE OFICINA Y ESTANTERIA"/>
    <n v="103500"/>
    <s v="1 NO ETIQUETADO"/>
    <s v="11 RECURSOS FISCALES"/>
    <s v="1101 RECURSOS MUNICIPALES"/>
    <s v="19 Ejercicio 2019"/>
    <s v="13 TODO EL TERRITORIO"/>
  </r>
  <r>
    <s v="080822222212130616E010010323911155151151101111110119133"/>
    <s v="0808"/>
    <s v="2"/>
    <s v="22"/>
    <s v="222"/>
    <s v="1"/>
    <s v="2"/>
    <s v="13"/>
    <s v="06"/>
    <x v="38"/>
    <s v="E"/>
    <s v="010"/>
    <s v="010323"/>
    <s v="91"/>
    <s v="1"/>
    <s v="5"/>
    <s v="51"/>
    <s v="511"/>
    <s v="51101"/>
    <s v="1"/>
    <s v="11"/>
    <s v="1101"/>
    <s v="19"/>
    <s v="13"/>
    <s v="3"/>
    <s v="08 COORDINACION GENERAL DE SERVICIOS MUNICIPALES"/>
    <s v="0808 COORDINACION GENERAL DE SERVICIOS MUNICIPALES"/>
    <s v="222 DESARROLLO COMUNITARIO"/>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6 AMPLIACIÓN DE LA COBERTURA DE SERVICIOS PÚBLICOS"/>
    <x v="125"/>
    <s v="010323 ADMINISTRACION DE CONCESIONARIOS"/>
    <s v="5000 BIENES MUEBLES, INMUEBLES E INTANGIBLES"/>
    <s v="5100 MOBILIARIO Y EQUIPO DE ADMINISTRACION"/>
    <s v="511 MUEBLES DE OFICINA Y ESTANTERIA"/>
    <s v="51101 MUEBLES DE OFICINA Y ESTANTERIA"/>
    <n v="200000"/>
    <s v="1 NO ETIQUETADO"/>
    <s v="11 RECURSOS FISCALES"/>
    <s v="1101 RECURSOS MUNICIPALES"/>
    <s v="19 Ejercicio 2019"/>
    <s v="13 TODO EL TERRITORIO"/>
  </r>
  <r>
    <s v="090111313446172020O021021475121155151151101111110119133"/>
    <s v="0901"/>
    <s v="1"/>
    <s v="13"/>
    <s v="134"/>
    <s v="4"/>
    <s v="6"/>
    <s v="17"/>
    <s v="20"/>
    <x v="0"/>
    <s v="O"/>
    <s v="021"/>
    <s v="021475"/>
    <s v="12"/>
    <s v="1"/>
    <s v="5"/>
    <s v="51"/>
    <s v="511"/>
    <s v="51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75 SERVICIO SOCIAL Y PRACTICAS PROFESIONALES"/>
    <s v="5000 BIENES MUEBLES, INMUEBLES E INTANGIBLES"/>
    <s v="5100 MOBILIARIO Y EQUIPO DE ADMINISTRACION"/>
    <s v="511 MUEBLES DE OFICINA Y ESTANTERIA"/>
    <s v="51101 MUEBLES DE OFICINA Y ESTANTERIA"/>
    <n v="150000"/>
    <s v="1 NO ETIQUETADO"/>
    <s v="11 RECURSOS FISCALES"/>
    <s v="1101 RECURSOS MUNICIPALES"/>
    <s v="19 Ejercicio 2019"/>
    <s v="13 TODO EL TERRITORIO"/>
  </r>
  <r>
    <s v="090111313446172020O021021833121155151151101111110119133"/>
    <s v="0901"/>
    <s v="1"/>
    <s v="13"/>
    <s v="134"/>
    <s v="4"/>
    <s v="6"/>
    <s v="17"/>
    <s v="20"/>
    <x v="0"/>
    <s v="O"/>
    <s v="021"/>
    <s v="021833"/>
    <s v="12"/>
    <s v="1"/>
    <s v="5"/>
    <s v="51"/>
    <s v="511"/>
    <s v="51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833 ADMINISTRACION DE PERSONAL "/>
    <s v="5000 BIENES MUEBLES, INMUEBLES E INTANGIBLES"/>
    <s v="5100 MOBILIARIO Y EQUIPO DE ADMINISTRACION"/>
    <s v="511 MUEBLES DE OFICINA Y ESTANTERIA"/>
    <s v="51101 MUEBLES DE OFICINA Y ESTANTERIA"/>
    <n v="100000"/>
    <s v="1 NO ETIQUETADO"/>
    <s v="11 RECURSOS FISCALES"/>
    <s v="1101 RECURSOS MUNICIPALES"/>
    <s v="19 Ejercicio 2019"/>
    <s v="13 TODO EL TERRITORIO"/>
  </r>
  <r>
    <s v="100733131123091524F111111963911155151151101111110119133"/>
    <s v="1007"/>
    <s v="3"/>
    <s v="31"/>
    <s v="311"/>
    <s v="2"/>
    <s v="3"/>
    <s v="09"/>
    <s v="15"/>
    <x v="17"/>
    <s v="F"/>
    <s v="111"/>
    <s v="111963"/>
    <s v="91"/>
    <s v="1"/>
    <s v="5"/>
    <s v="51"/>
    <s v="511"/>
    <s v="511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116"/>
    <s v="111963 RECORRIDOS ESPECIALES "/>
    <s v="5000 BIENES MUEBLES, INMUEBLES E INTANGIBLES"/>
    <s v="5100 MOBILIARIO Y EQUIPO DE ADMINISTRACION"/>
    <s v="511 MUEBLES DE OFICINA Y ESTANTERIA"/>
    <s v="51101 MUEBLES DE OFICINA Y ESTANTERIA"/>
    <n v="15000"/>
    <s v="1 NO ETIQUETADO"/>
    <s v="11 RECURSOS FISCALES"/>
    <s v="1101 RECURSOS MUNICIPALES"/>
    <s v="19 Ejercicio 2019"/>
    <s v="13 TODO EL TERRITORIO"/>
  </r>
  <r>
    <s v="131322424215140134E087087826911155151151101111110119133"/>
    <s v="1313"/>
    <s v="2"/>
    <s v="24"/>
    <s v="242"/>
    <s v="1"/>
    <s v="5"/>
    <s v="14"/>
    <s v="01"/>
    <x v="25"/>
    <s v="E"/>
    <s v="087"/>
    <s v="087826"/>
    <s v="91"/>
    <s v="1"/>
    <s v="5"/>
    <s v="51"/>
    <s v="511"/>
    <s v="511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34"/>
    <s v="087826 ACCESO Y DIFUSION DE LA CULTURA Y LAS ARTES "/>
    <s v="5000 BIENES MUEBLES, INMUEBLES E INTANGIBLES"/>
    <s v="5100 MOBILIARIO Y EQUIPO DE ADMINISTRACION"/>
    <s v="511 MUEBLES DE OFICINA Y ESTANTERIA"/>
    <s v="51101 MUEBLES DE OFICINA Y ESTANTERIA"/>
    <n v="200000"/>
    <s v="1 NO ETIQUETADO"/>
    <s v="11 RECURSOS FISCALES"/>
    <s v="1101 RECURSOS MUNICIPALES"/>
    <s v="19 Ejercicio 2019"/>
    <s v="13 TODO EL TERRITORIO"/>
  </r>
  <r>
    <s v="131422727116171835P136136763911133838238201111110119133"/>
    <s v="1314"/>
    <s v="2"/>
    <s v="27"/>
    <s v="271"/>
    <s v="1"/>
    <s v="6"/>
    <s v="17"/>
    <s v="18"/>
    <x v="32"/>
    <s v="P"/>
    <s v="136"/>
    <s v="136763"/>
    <s v="91"/>
    <s v="1"/>
    <s v="3"/>
    <s v="38"/>
    <s v="382"/>
    <s v="382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1"/>
    <s v="136763 FOMENTO DE LA PARTICIPACION CIUDADANA MEDIANTE CURSOS Y TALLERES"/>
    <s v="3000 SERVICIOS GENERALES"/>
    <s v="3800 SERVICIOS OFICIALES"/>
    <s v="382 GASTOS DE ORDEN SOCIAL Y CULTURAL"/>
    <s v="38201 GASTOS DE ORDEN SOCIAL Y CULTURAL"/>
    <n v="450000"/>
    <s v="1 NO ETIQUETADO"/>
    <s v="11 RECURSOS FISCALES"/>
    <s v="1101 RECURSOS MUNICIPALES"/>
    <s v="19 Ejercicio 2019"/>
    <s v="13 TODO EL TERRITORIO"/>
  </r>
  <r>
    <s v="020311313246172002O016016015971155151251201111110119133"/>
    <s v="0203"/>
    <s v="1"/>
    <s v="13"/>
    <s v="132"/>
    <s v="4"/>
    <s v="6"/>
    <s v="17"/>
    <s v="20"/>
    <x v="5"/>
    <s v="O"/>
    <s v="016"/>
    <s v="016015"/>
    <s v="97"/>
    <s v="1"/>
    <s v="5"/>
    <s v="51"/>
    <s v="512"/>
    <s v="51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5000 BIENES MUEBLES, INMUEBLES E INTANGIBLES"/>
    <s v="5100 MOBILIARIO Y EQUIPO DE ADMINISTRACION"/>
    <s v="512 MUEBLES, EXCEPTO DE OFICINA Y ESTANTERIA"/>
    <s v="51201 MUEBLES, EXCEPTO DE OFICINA Y ESTANTERIA"/>
    <n v="25200"/>
    <s v="1 NO ETIQUETADO"/>
    <s v="11 RECURSOS FISCALES"/>
    <s v="1101 RECURSOS MUNICIPALES"/>
    <s v="19 Ejercicio 2019"/>
    <s v="13 TODO EL TERRITORIO"/>
  </r>
  <r>
    <s v="030311717145160304E127127976911155151251201111110119133"/>
    <s v="0303"/>
    <s v="1"/>
    <s v="17"/>
    <s v="171"/>
    <s v="4"/>
    <s v="5"/>
    <s v="16"/>
    <s v="03"/>
    <x v="6"/>
    <s v="E"/>
    <s v="127"/>
    <s v="127976"/>
    <s v="91"/>
    <s v="1"/>
    <s v="5"/>
    <s v="51"/>
    <s v="512"/>
    <s v="51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5000 BIENES MUEBLES, INMUEBLES E INTANGIBLES"/>
    <s v="5100 MOBILIARIO Y EQUIPO DE ADMINISTRACION"/>
    <s v="512 MUEBLES, EXCEPTO DE OFICINA Y ESTANTERIA"/>
    <s v="51201 MUEBLES, EXCEPTO DE OFICINA Y ESTANTERIA"/>
    <n v="230000"/>
    <s v="1 NO ETIQUETADO"/>
    <s v="11 RECURSOS FISCALES"/>
    <s v="1101 RECURSOS MUNICIPALES"/>
    <s v="19 Ejercicio 2019"/>
    <s v="13 TODO EL TERRITORIO"/>
  </r>
  <r>
    <s v="040711212246171906E032032167911155151251201111110119133"/>
    <s v="0407"/>
    <s v="1"/>
    <s v="12"/>
    <s v="122"/>
    <s v="4"/>
    <s v="6"/>
    <s v="17"/>
    <s v="19"/>
    <x v="7"/>
    <s v="E"/>
    <s v="032"/>
    <s v="032167"/>
    <s v="91"/>
    <s v="1"/>
    <s v="5"/>
    <s v="51"/>
    <s v="512"/>
    <s v="51201"/>
    <s v="1"/>
    <s v="11"/>
    <s v="1101"/>
    <s v="19"/>
    <s v="13"/>
    <s v="3"/>
    <s v="04 SINDICATURA DEL AYUNTAMIENTO"/>
    <s v="0407 DIRECCION DE JUZGADOS MUNICIPALES"/>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s v="06 CERTEZA JURÍDICA"/>
    <x v="107"/>
    <s v="032167 ASESORIA A PRESIDENTE Y REGIDORES"/>
    <s v="5000 BIENES MUEBLES, INMUEBLES E INTANGIBLES"/>
    <s v="5100 MOBILIARIO Y EQUIPO DE ADMINISTRACION"/>
    <s v="512 MUEBLES, EXCEPTO DE OFICINA Y ESTANTERIA"/>
    <s v="51201 MUEBLES, EXCEPTO DE OFICINA Y ESTANTERIA"/>
    <n v="40000"/>
    <s v="1 NO ETIQUETADO"/>
    <s v="11 RECURSOS FISCALES"/>
    <s v="1101 RECURSOS MUNICIPALES"/>
    <s v="19 Ejercicio 2019"/>
    <s v="13 TODO EL TERRITORIO"/>
  </r>
  <r>
    <s v="090111313446172020O021021973121155151251201111110119133"/>
    <s v="0901"/>
    <s v="1"/>
    <s v="13"/>
    <s v="134"/>
    <s v="4"/>
    <s v="6"/>
    <s v="17"/>
    <s v="20"/>
    <x v="0"/>
    <s v="O"/>
    <s v="021"/>
    <s v="021973"/>
    <s v="12"/>
    <s v="1"/>
    <s v="5"/>
    <s v="51"/>
    <s v="512"/>
    <s v="51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973 SEGURIDAD SOCIAL "/>
    <s v="5000 BIENES MUEBLES, INMUEBLES E INTANGIBLES"/>
    <s v="5100 MOBILIARIO Y EQUIPO DE ADMINISTRACION"/>
    <s v="512 MUEBLES, EXCEPTO DE OFICINA Y ESTANTERIA"/>
    <s v="51201 MUEBLES, EXCEPTO DE OFICINA Y ESTANTERIA"/>
    <n v="50000"/>
    <s v="1 NO ETIQUETADO"/>
    <s v="11 RECURSOS FISCALES"/>
    <s v="1101 RECURSOS MUNICIPALES"/>
    <s v="19 Ejercicio 2019"/>
    <s v="13 TODO EL TERRITORIO"/>
  </r>
  <r>
    <s v="020411313246172002O016016015971155151551501111110119133"/>
    <s v="0204"/>
    <s v="1"/>
    <s v="13"/>
    <s v="132"/>
    <s v="4"/>
    <s v="6"/>
    <s v="17"/>
    <s v="20"/>
    <x v="5"/>
    <s v="O"/>
    <s v="016"/>
    <s v="016015"/>
    <s v="97"/>
    <s v="1"/>
    <s v="5"/>
    <s v="51"/>
    <s v="515"/>
    <s v="515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5000 BIENES MUEBLES, INMUEBLES E INTANGIBLES"/>
    <s v="5100 MOBILIARIO Y EQUIPO DE ADMINISTRACION"/>
    <s v="515 EQUIPO DE COMPUTO Y DE TECNOLOGIAS DE LA INFORMACION"/>
    <s v="51501 EQUIPO DE COMPUTO Y DE TECNOLOGIAS DE LA INFORMACION"/>
    <n v="50000"/>
    <s v="1 NO ETIQUETADO"/>
    <s v="11 RECURSOS FISCALES"/>
    <s v="1101 RECURSOS MUNICIPALES"/>
    <s v="19 Ejercicio 2019"/>
    <s v="13 TODO EL TERRITORIO"/>
  </r>
  <r>
    <s v="020411313246172002O016016015971155151551501111110119133"/>
    <s v="0204"/>
    <s v="1"/>
    <s v="13"/>
    <s v="132"/>
    <s v="4"/>
    <s v="6"/>
    <s v="17"/>
    <s v="20"/>
    <x v="5"/>
    <s v="O"/>
    <s v="016"/>
    <s v="016015"/>
    <s v="97"/>
    <s v="1"/>
    <s v="5"/>
    <s v="51"/>
    <s v="515"/>
    <s v="515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5000 BIENES MUEBLES, INMUEBLES E INTANGIBLES"/>
    <s v="5100 MOBILIARIO Y EQUIPO DE ADMINISTRACION"/>
    <s v="515 EQUIPO DE COMPUTO Y DE TECNOLOGIAS DE LA INFORMACION"/>
    <s v="51501 EQUIPO DE COMPUTO Y DE TECNOLOGIAS DE LA INFORMACION"/>
    <n v="538996"/>
    <s v="1 NO ETIQUETADO"/>
    <s v="11 RECURSOS FISCALES"/>
    <s v="1101 RECURSOS MUNICIPALES"/>
    <s v="19 Ejercicio 2019"/>
    <s v="13 TODO EL TERRITORIO"/>
  </r>
  <r>
    <s v="030311717145160304E013013950911155151551501225250219133"/>
    <s v="0303"/>
    <s v="1"/>
    <s v="17"/>
    <s v="171"/>
    <s v="4"/>
    <s v="5"/>
    <s v="16"/>
    <s v="03"/>
    <x v="6"/>
    <s v="E"/>
    <s v="013"/>
    <s v="013950"/>
    <s v="91"/>
    <s v="1"/>
    <s v="5"/>
    <s v="51"/>
    <s v="515"/>
    <s v="51501"/>
    <s v="2"/>
    <s v="25"/>
    <s v="2502"/>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6"/>
    <s v="013950 PLATICAS Y TALLERES EN MATERIA DE PREVENCION DEL DELITO"/>
    <s v="5000 BIENES MUEBLES, INMUEBLES E INTANGIBLES"/>
    <s v="5100 MOBILIARIO Y EQUIPO DE ADMINISTRACION"/>
    <s v="515 EQUIPO DE COMPUTO Y DE TECNOLOGIAS DE LA INFORMACION"/>
    <s v="51501 EQUIPO DE COMPUTO Y DE TECNOLOGIAS DE LA INFORMACION"/>
    <n v="6037000"/>
    <s v="2 ETIQUETADO"/>
    <s v="25 RECURSOS FEDERALES"/>
    <s v="2502 FONDO DE FORTALECIMIENTO MUNICIPAL"/>
    <s v="19 Ejercicio 2019"/>
    <s v="13 TODO EL TERRITORIO"/>
  </r>
  <r>
    <s v="131422727116171835P080080772911133838238201111110119133"/>
    <s v="1314"/>
    <s v="2"/>
    <s v="27"/>
    <s v="271"/>
    <s v="1"/>
    <s v="6"/>
    <s v="17"/>
    <s v="18"/>
    <x v="32"/>
    <s v="P"/>
    <s v="080"/>
    <s v="080772"/>
    <s v="91"/>
    <s v="1"/>
    <s v="3"/>
    <s v="38"/>
    <s v="382"/>
    <s v="382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72 GESTION DE OBRA SOCIAL."/>
    <s v="3000 SERVICIOS GENERALES"/>
    <s v="3800 SERVICIOS OFICIALES"/>
    <s v="382 GASTOS DE ORDEN SOCIAL Y CULTURAL"/>
    <s v="38201 GASTOS DE ORDEN SOCIAL Y CULTURAL"/>
    <n v="797627.5"/>
    <s v="1 NO ETIQUETADO"/>
    <s v="11 RECURSOS FISCALES"/>
    <s v="1101 RECURSOS MUNICIPALES"/>
    <s v="19 Ejercicio 2019"/>
    <s v="13 TODO EL TERRITORIO"/>
  </r>
  <r>
    <s v="080122222112130614E088088323911155151551501111110119133"/>
    <s v="0801"/>
    <s v="2"/>
    <s v="22"/>
    <s v="221"/>
    <s v="1"/>
    <s v="2"/>
    <s v="13"/>
    <s v="06"/>
    <x v="1"/>
    <s v="E"/>
    <s v="088"/>
    <s v="088323"/>
    <s v="91"/>
    <s v="1"/>
    <s v="5"/>
    <s v="51"/>
    <s v="515"/>
    <s v="515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23 ADMINISTRACION DE CONCESIONARIOS"/>
    <s v="5000 BIENES MUEBLES, INMUEBLES E INTANGIBLES"/>
    <s v="5100 MOBILIARIO Y EQUIPO DE ADMINISTRACION"/>
    <s v="515 EQUIPO DE COMPUTO Y DE TECNOLOGIAS DE LA INFORMACION"/>
    <s v="51501 EQUIPO DE COMPUTO Y DE TECNOLOGIAS DE LA INFORMACION"/>
    <n v="100000"/>
    <s v="1 NO ETIQUETADO"/>
    <s v="11 RECURSOS FISCALES"/>
    <s v="1101 RECURSOS MUNICIPALES"/>
    <s v="19 Ejercicio 2019"/>
    <s v="13 TODO EL TERRITORIO"/>
  </r>
  <r>
    <s v="080322222112130614E009009407911155151551501111110119133"/>
    <s v="0803"/>
    <s v="2"/>
    <s v="22"/>
    <s v="221"/>
    <s v="1"/>
    <s v="2"/>
    <s v="13"/>
    <s v="06"/>
    <x v="1"/>
    <s v="E"/>
    <s v="009"/>
    <s v="009407"/>
    <s v="91"/>
    <s v="1"/>
    <s v="5"/>
    <s v="51"/>
    <s v="515"/>
    <s v="515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407 MANTENIMIENTO PREVENTIVO Y CORRECTIVO ELECTROMECANICO EN FUENTES DE ABASTECIMIENTO (POZOS) Y PLANTAS DE TRATAMIENTO."/>
    <s v="5000 BIENES MUEBLES, INMUEBLES E INTANGIBLES"/>
    <s v="5100 MOBILIARIO Y EQUIPO DE ADMINISTRACION"/>
    <s v="515 EQUIPO DE COMPUTO Y DE TECNOLOGIAS DE LA INFORMACION"/>
    <s v="51501 EQUIPO DE COMPUTO Y DE TECNOLOGIAS DE LA INFORMACION"/>
    <n v="200000"/>
    <s v="1 NO ETIQUETADO"/>
    <s v="11 RECURSOS FISCALES"/>
    <s v="1101 RECURSOS MUNICIPALES"/>
    <s v="19 Ejercicio 2019"/>
    <s v="13 TODO EL TERRITORIO"/>
  </r>
  <r>
    <s v="080222222112130614E125125321911155151551501111110119133"/>
    <s v="0802"/>
    <s v="2"/>
    <s v="22"/>
    <s v="221"/>
    <s v="1"/>
    <s v="2"/>
    <s v="13"/>
    <s v="06"/>
    <x v="1"/>
    <s v="E"/>
    <s v="125"/>
    <s v="125321"/>
    <s v="91"/>
    <s v="1"/>
    <s v="5"/>
    <s v="51"/>
    <s v="515"/>
    <s v="515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21 REHABILITACION EN MERCADOS MUNICIPALES"/>
    <s v="5000 BIENES MUEBLES, INMUEBLES E INTANGIBLES"/>
    <s v="5100 MOBILIARIO Y EQUIPO DE ADMINISTRACION"/>
    <s v="515 EQUIPO DE COMPUTO Y DE TECNOLOGIAS DE LA INFORMACION"/>
    <s v="51501 EQUIPO DE COMPUTO Y DE TECNOLOGIAS DE LA INFORMACION"/>
    <n v="50000"/>
    <s v="1 NO ETIQUETADO"/>
    <s v="11 RECURSOS FISCALES"/>
    <s v="1101 RECURSOS MUNICIPALES"/>
    <s v="19 Ejercicio 2019"/>
    <s v="13 TODO EL TERRITORIO"/>
  </r>
  <r>
    <s v="080422222112130614E125125411911155151551501111110119133"/>
    <s v="0804"/>
    <s v="2"/>
    <s v="22"/>
    <s v="221"/>
    <s v="1"/>
    <s v="2"/>
    <s v="13"/>
    <s v="06"/>
    <x v="1"/>
    <s v="E"/>
    <s v="125"/>
    <s v="125411"/>
    <s v="91"/>
    <s v="1"/>
    <s v="5"/>
    <s v="51"/>
    <s v="515"/>
    <s v="515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11 PROYECTO DE REPRODUCCION, CULTIVO, DESARROLLO DE PLANTAS, ARBOLADO PARA SU DONACION"/>
    <s v="5000 BIENES MUEBLES, INMUEBLES E INTANGIBLES"/>
    <s v="5100 MOBILIARIO Y EQUIPO DE ADMINISTRACION"/>
    <s v="515 EQUIPO DE COMPUTO Y DE TECNOLOGIAS DE LA INFORMACION"/>
    <s v="51501 EQUIPO DE COMPUTO Y DE TECNOLOGIAS DE LA INFORMACION"/>
    <n v="250000"/>
    <s v="1 NO ETIQUETADO"/>
    <s v="11 RECURSOS FISCALES"/>
    <s v="1101 RECURSOS MUNICIPALES"/>
    <s v="19 Ejercicio 2019"/>
    <s v="13 TODO EL TERRITORIO"/>
  </r>
  <r>
    <s v="080522222112130614E125125336911155151551501111110119133"/>
    <s v="0805"/>
    <s v="2"/>
    <s v="22"/>
    <s v="221"/>
    <s v="1"/>
    <s v="2"/>
    <s v="13"/>
    <s v="06"/>
    <x v="1"/>
    <s v="E"/>
    <s v="125"/>
    <s v="125336"/>
    <s v="91"/>
    <s v="1"/>
    <s v="5"/>
    <s v="51"/>
    <s v="515"/>
    <s v="515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36 MANTENIMIENTO DE AREAS VERDES URBANAS DE PROPIEDAD MUNICIPAL"/>
    <s v="5000 BIENES MUEBLES, INMUEBLES E INTANGIBLES"/>
    <s v="5100 MOBILIARIO Y EQUIPO DE ADMINISTRACION"/>
    <s v="515 EQUIPO DE COMPUTO Y DE TECNOLOGIAS DE LA INFORMACION"/>
    <s v="51501 EQUIPO DE COMPUTO Y DE TECNOLOGIAS DE LA INFORMACION"/>
    <n v="80000"/>
    <s v="1 NO ETIQUETADO"/>
    <s v="11 RECURSOS FISCALES"/>
    <s v="1101 RECURSOS MUNICIPALES"/>
    <s v="19 Ejercicio 2019"/>
    <s v="13 TODO EL TERRITORIO"/>
  </r>
  <r>
    <s v="081422222612130618E105105404911155151551501111110119133"/>
    <s v="0814"/>
    <s v="2"/>
    <s v="22"/>
    <s v="226"/>
    <s v="1"/>
    <s v="2"/>
    <s v="13"/>
    <s v="06"/>
    <x v="26"/>
    <s v="E"/>
    <s v="105"/>
    <s v="105404"/>
    <s v="91"/>
    <s v="1"/>
    <s v="5"/>
    <s v="51"/>
    <s v="515"/>
    <s v="515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8 SERVICIOS PÚBLICOS DE EXCELENCIA."/>
    <x v="48"/>
    <s v="105404 SERVICIO DE SACRIFICIO DE PORCINOS TIPO OBRADOR DEL RASTRO DE ATEMAJAC"/>
    <s v="5000 BIENES MUEBLES, INMUEBLES E INTANGIBLES"/>
    <s v="5100 MOBILIARIO Y EQUIPO DE ADMINISTRACION"/>
    <s v="515 EQUIPO DE COMPUTO Y DE TECNOLOGIAS DE LA INFORMACION"/>
    <s v="51501 EQUIPO DE COMPUTO Y DE TECNOLOGIAS DE LA INFORMACION"/>
    <n v="121993"/>
    <s v="1 NO ETIQUETADO"/>
    <s v="11 RECURSOS FISCALES"/>
    <s v="1101 RECURSOS MUNICIPALES"/>
    <s v="19 Ejercicio 2019"/>
    <s v="13 TODO EL TERRITORIO"/>
  </r>
  <r>
    <s v="090211313446172019O133133427121155151551501111110119133"/>
    <s v="0902"/>
    <s v="1"/>
    <s v="13"/>
    <s v="134"/>
    <s v="4"/>
    <s v="6"/>
    <s v="17"/>
    <s v="20"/>
    <x v="27"/>
    <s v="O"/>
    <s v="133"/>
    <s v="133427"/>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27 ADMINISTRACION DE LA RED DE VOZ Y RENOVACION DE EQUIPO"/>
    <s v="5000 BIENES MUEBLES, INMUEBLES E INTANGIBLES"/>
    <s v="5100 MOBILIARIO Y EQUIPO DE ADMINISTRACION"/>
    <s v="515 EQUIPO DE COMPUTO Y DE TECNOLOGIAS DE LA INFORMACION"/>
    <s v="51501 EQUIPO DE COMPUTO Y DE TECNOLOGIAS DE LA INFORMACION"/>
    <n v="145000"/>
    <s v="1 NO ETIQUETADO"/>
    <s v="11 RECURSOS FISCALES"/>
    <s v="1101 RECURSOS MUNICIPALES"/>
    <s v="19 Ejercicio 2019"/>
    <s v="13 TODO EL TERRITORIO"/>
  </r>
  <r>
    <s v="090211313446172019O133133508121155151551501111110119133"/>
    <s v="0902"/>
    <s v="1"/>
    <s v="13"/>
    <s v="134"/>
    <s v="4"/>
    <s v="6"/>
    <s v="17"/>
    <s v="20"/>
    <x v="27"/>
    <s v="O"/>
    <s v="133"/>
    <s v="133508"/>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508 MEJORA REGULATORIA"/>
    <s v="5000 BIENES MUEBLES, INMUEBLES E INTANGIBLES"/>
    <s v="5100 MOBILIARIO Y EQUIPO DE ADMINISTRACION"/>
    <s v="515 EQUIPO DE COMPUTO Y DE TECNOLOGIAS DE LA INFORMACION"/>
    <s v="51501 EQUIPO DE COMPUTO Y DE TECNOLOGIAS DE LA INFORMACION"/>
    <n v="429200"/>
    <s v="1 NO ETIQUETADO"/>
    <s v="11 RECURSOS FISCALES"/>
    <s v="1101 RECURSOS MUNICIPALES"/>
    <s v="19 Ejercicio 2019"/>
    <s v="13 TODO EL TERRITORIO"/>
  </r>
  <r>
    <s v="090211313446172019O132132425121155151551501111110119133"/>
    <s v="0902"/>
    <s v="1"/>
    <s v="13"/>
    <s v="134"/>
    <s v="4"/>
    <s v="6"/>
    <s v="17"/>
    <s v="20"/>
    <x v="27"/>
    <s v="O"/>
    <s v="132"/>
    <s v="132425"/>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38"/>
    <s v="132425 DESARROLLO E IMPLEMENTACION DE SISTEMAS"/>
    <s v="5000 BIENES MUEBLES, INMUEBLES E INTANGIBLES"/>
    <s v="5100 MOBILIARIO Y EQUIPO DE ADMINISTRACION"/>
    <s v="515 EQUIPO DE COMPUTO Y DE TECNOLOGIAS DE LA INFORMACION"/>
    <s v="51501 EQUIPO DE COMPUTO Y DE TECNOLOGIAS DE LA INFORMACION"/>
    <n v="64960"/>
    <s v="1 NO ETIQUETADO"/>
    <s v="11 RECURSOS FISCALES"/>
    <s v="1101 RECURSOS MUNICIPALES"/>
    <s v="19 Ejercicio 2019"/>
    <s v="13 TODO EL TERRITORIO"/>
  </r>
  <r>
    <s v="090211313446172019O132132437121155151551501111110119133"/>
    <s v="0902"/>
    <s v="1"/>
    <s v="13"/>
    <s v="134"/>
    <s v="4"/>
    <s v="6"/>
    <s v="17"/>
    <s v="20"/>
    <x v="27"/>
    <s v="O"/>
    <s v="132"/>
    <s v="132437"/>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38"/>
    <s v="132437 GEOPROCESAMIENTO E IMPLEMENTACIONDE SISTEMAS DE INFORMACION GEOGRAFICA"/>
    <s v="5000 BIENES MUEBLES, INMUEBLES E INTANGIBLES"/>
    <s v="5100 MOBILIARIO Y EQUIPO DE ADMINISTRACION"/>
    <s v="515 EQUIPO DE COMPUTO Y DE TECNOLOGIAS DE LA INFORMACION"/>
    <s v="51501 EQUIPO DE COMPUTO Y DE TECNOLOGIAS DE LA INFORMACION"/>
    <n v="185600"/>
    <s v="1 NO ETIQUETADO"/>
    <s v="11 RECURSOS FISCALES"/>
    <s v="1101 RECURSOS MUNICIPALES"/>
    <s v="19 Ejercicio 2019"/>
    <s v="13 TODO EL TERRITORIO"/>
  </r>
  <r>
    <s v="090211313446172019O132132441121155151551501111110119133"/>
    <s v="0902"/>
    <s v="1"/>
    <s v="13"/>
    <s v="134"/>
    <s v="4"/>
    <s v="6"/>
    <s v="17"/>
    <s v="20"/>
    <x v="27"/>
    <s v="O"/>
    <s v="132"/>
    <s v="132441"/>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38"/>
    <s v="132441 SIMPLIFICA"/>
    <s v="5000 BIENES MUEBLES, INMUEBLES E INTANGIBLES"/>
    <s v="5100 MOBILIARIO Y EQUIPO DE ADMINISTRACION"/>
    <s v="515 EQUIPO DE COMPUTO Y DE TECNOLOGIAS DE LA INFORMACION"/>
    <s v="51501 EQUIPO DE COMPUTO Y DE TECNOLOGIAS DE LA INFORMACION"/>
    <n v="415114"/>
    <s v="1 NO ETIQUETADO"/>
    <s v="11 RECURSOS FISCALES"/>
    <s v="1101 RECURSOS MUNICIPALES"/>
    <s v="19 Ejercicio 2019"/>
    <s v="13 TODO EL TERRITORIO"/>
  </r>
  <r>
    <s v="090211313446172019O132132902121155151551501111110119133"/>
    <s v="0902"/>
    <s v="1"/>
    <s v="13"/>
    <s v="134"/>
    <s v="4"/>
    <s v="6"/>
    <s v="17"/>
    <s v="20"/>
    <x v="27"/>
    <s v="O"/>
    <s v="132"/>
    <s v="132902"/>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38"/>
    <s v="132902 ESTRATEGIA DE CALIDAD "/>
    <s v="5000 BIENES MUEBLES, INMUEBLES E INTANGIBLES"/>
    <s v="5100 MOBILIARIO Y EQUIPO DE ADMINISTRACION"/>
    <s v="515 EQUIPO DE COMPUTO Y DE TECNOLOGIAS DE LA INFORMACION"/>
    <s v="51501 EQUIPO DE COMPUTO Y DE TECNOLOGIAS DE LA INFORMACION"/>
    <n v="466800"/>
    <s v="1 NO ETIQUETADO"/>
    <s v="11 RECURSOS FISCALES"/>
    <s v="1101 RECURSOS MUNICIPALES"/>
    <s v="19 Ejercicio 2019"/>
    <s v="13 TODO EL TERRITORIO"/>
  </r>
  <r>
    <s v="090211313446172019O051051431121155151551501111110119133"/>
    <s v="0902"/>
    <s v="1"/>
    <s v="13"/>
    <s v="134"/>
    <s v="4"/>
    <s v="6"/>
    <s v="17"/>
    <s v="20"/>
    <x v="27"/>
    <s v="O"/>
    <s v="051"/>
    <s v="051431"/>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3"/>
    <s v="051431 FIRMA ELECTRONICA"/>
    <s v="5000 BIENES MUEBLES, INMUEBLES E INTANGIBLES"/>
    <s v="5100 MOBILIARIO Y EQUIPO DE ADMINISTRACION"/>
    <s v="515 EQUIPO DE COMPUTO Y DE TECNOLOGIAS DE LA INFORMACION"/>
    <s v="51501 EQUIPO DE COMPUTO Y DE TECNOLOGIAS DE LA INFORMACION"/>
    <n v="50000"/>
    <s v="1 NO ETIQUETADO"/>
    <s v="11 RECURSOS FISCALES"/>
    <s v="1101 RECURSOS MUNICIPALES"/>
    <s v="19 Ejercicio 2019"/>
    <s v="13 TODO EL TERRITORIO"/>
  </r>
  <r>
    <s v="090211313446172019O133133428121155151551501111110119133"/>
    <s v="0902"/>
    <s v="1"/>
    <s v="13"/>
    <s v="134"/>
    <s v="4"/>
    <s v="6"/>
    <s v="17"/>
    <s v="20"/>
    <x v="27"/>
    <s v="O"/>
    <s v="133"/>
    <s v="133428"/>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28 ACTUALIZACION DE MANUALES DE ORGANIZACION"/>
    <s v="5000 BIENES MUEBLES, INMUEBLES E INTANGIBLES"/>
    <s v="5100 MOBILIARIO Y EQUIPO DE ADMINISTRACION"/>
    <s v="515 EQUIPO DE COMPUTO Y DE TECNOLOGIAS DE LA INFORMACION"/>
    <s v="51501 EQUIPO DE COMPUTO Y DE TECNOLOGIAS DE LA INFORMACION"/>
    <n v="223958.56"/>
    <s v="1 NO ETIQUETADO"/>
    <s v="11 RECURSOS FISCALES"/>
    <s v="1101 RECURSOS MUNICIPALES"/>
    <s v="19 Ejercicio 2019"/>
    <s v="13 TODO EL TERRITORIO"/>
  </r>
  <r>
    <s v="090211313446172019O133133429121155151551501111110119133"/>
    <s v="0902"/>
    <s v="1"/>
    <s v="13"/>
    <s v="134"/>
    <s v="4"/>
    <s v="6"/>
    <s v="17"/>
    <s v="20"/>
    <x v="27"/>
    <s v="O"/>
    <s v="133"/>
    <s v="133429"/>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29 ACTUALIZACION DE MANUALES DE PROCEDIMIENTOS"/>
    <s v="5000 BIENES MUEBLES, INMUEBLES E INTANGIBLES"/>
    <s v="5100 MOBILIARIO Y EQUIPO DE ADMINISTRACION"/>
    <s v="515 EQUIPO DE COMPUTO Y DE TECNOLOGIAS DE LA INFORMACION"/>
    <s v="51501 EQUIPO DE COMPUTO Y DE TECNOLOGIAS DE LA INFORMACION"/>
    <n v="1500000"/>
    <s v="1 NO ETIQUETADO"/>
    <s v="11 RECURSOS FISCALES"/>
    <s v="1101 RECURSOS MUNICIPALES"/>
    <s v="19 Ejercicio 2019"/>
    <s v="13 TODO EL TERRITORIO"/>
  </r>
  <r>
    <s v="090211313446172019O133133438121155151551501111110119133"/>
    <s v="0902"/>
    <s v="1"/>
    <s v="13"/>
    <s v="134"/>
    <s v="4"/>
    <s v="6"/>
    <s v="17"/>
    <s v="20"/>
    <x v="27"/>
    <s v="O"/>
    <s v="133"/>
    <s v="133438"/>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8 ATENCION A SOLICITUDES DE COMPRA, PRESTAMO, RENTA Y ACTUALIZACION DE EQUIPO DE COMPUTO GENERAL Y TELEFONICO"/>
    <s v="5000 BIENES MUEBLES, INMUEBLES E INTANGIBLES"/>
    <s v="5100 MOBILIARIO Y EQUIPO DE ADMINISTRACION"/>
    <s v="515 EQUIPO DE COMPUTO Y DE TECNOLOGIAS DE LA INFORMACION"/>
    <s v="51501 EQUIPO DE COMPUTO Y DE TECNOLOGIAS DE LA INFORMACION"/>
    <n v="0"/>
    <s v="1 NO ETIQUETADO"/>
    <s v="11 RECURSOS FISCALES"/>
    <s v="1101 RECURSOS MUNICIPALES"/>
    <s v="19 Ejercicio 2019"/>
    <s v="13 TODO EL TERRITORIO"/>
  </r>
  <r>
    <s v="090211313446172019O133133508121155151551501111110119133"/>
    <s v="0902"/>
    <s v="1"/>
    <s v="13"/>
    <s v="134"/>
    <s v="4"/>
    <s v="6"/>
    <s v="17"/>
    <s v="20"/>
    <x v="27"/>
    <s v="O"/>
    <s v="133"/>
    <s v="133508"/>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508 MEJORA REGULATORIA"/>
    <s v="5000 BIENES MUEBLES, INMUEBLES E INTANGIBLES"/>
    <s v="5100 MOBILIARIO Y EQUIPO DE ADMINISTRACION"/>
    <s v="515 EQUIPO DE COMPUTO Y DE TECNOLOGIAS DE LA INFORMACION"/>
    <s v="51501 EQUIPO DE COMPUTO Y DE TECNOLOGIAS DE LA INFORMACION"/>
    <n v="450000"/>
    <s v="1 NO ETIQUETADO"/>
    <s v="11 RECURSOS FISCALES"/>
    <s v="1101 RECURSOS MUNICIPALES"/>
    <s v="19 Ejercicio 2019"/>
    <s v="13 TODO EL TERRITORIO"/>
  </r>
  <r>
    <s v="090511313446172020O021021513121155151551501111110119133"/>
    <s v="0905"/>
    <s v="1"/>
    <s v="13"/>
    <s v="134"/>
    <s v="4"/>
    <s v="6"/>
    <s v="17"/>
    <s v="20"/>
    <x v="0"/>
    <s v="O"/>
    <s v="021"/>
    <s v="021513"/>
    <s v="12"/>
    <s v="1"/>
    <s v="5"/>
    <s v="51"/>
    <s v="515"/>
    <s v="51501"/>
    <s v="1"/>
    <s v="11"/>
    <s v="1101"/>
    <s v="19"/>
    <s v="13"/>
    <s v="3"/>
    <s v="09 COORDINACION GENERAL DE ADMINISTRACION E INNOVACION GUBERNAMENTAL"/>
    <s v="0905 DIRECCION DE ADQUISICIONE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3 DIAGNOSTICO ORGANIZACIONAL"/>
    <s v="5000 BIENES MUEBLES, INMUEBLES E INTANGIBLES"/>
    <s v="5100 MOBILIARIO Y EQUIPO DE ADMINISTRACION"/>
    <s v="515 EQUIPO DE COMPUTO Y DE TECNOLOGIAS DE LA INFORMACION"/>
    <s v="51501 EQUIPO DE COMPUTO Y DE TECNOLOGIAS DE LA INFORMACION"/>
    <n v="250000"/>
    <s v="1 NO ETIQUETADO"/>
    <s v="11 RECURSOS FISCALES"/>
    <s v="1101 RECURSOS MUNICIPALES"/>
    <s v="19 Ejercicio 2019"/>
    <s v="13 TODO EL TERRITORIO"/>
  </r>
  <r>
    <s v="090511313446172020O021021515121155151551501111110119133"/>
    <s v="0905"/>
    <s v="1"/>
    <s v="13"/>
    <s v="134"/>
    <s v="4"/>
    <s v="6"/>
    <s v="17"/>
    <s v="20"/>
    <x v="0"/>
    <s v="O"/>
    <s v="021"/>
    <s v="021515"/>
    <s v="12"/>
    <s v="1"/>
    <s v="5"/>
    <s v="51"/>
    <s v="515"/>
    <s v="51501"/>
    <s v="1"/>
    <s v="11"/>
    <s v="1101"/>
    <s v="19"/>
    <s v="13"/>
    <s v="3"/>
    <s v="09 COORDINACION GENERAL DE ADMINISTRACION E INNOVACION GUBERNAMENTAL"/>
    <s v="0905 DIRECCION DE ADQUISICIONE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5 ENTREGA DE APOYOS Y/O BENEFICIOS A LOS EMPLEADOS."/>
    <s v="5000 BIENES MUEBLES, INMUEBLES E INTANGIBLES"/>
    <s v="5100 MOBILIARIO Y EQUIPO DE ADMINISTRACION"/>
    <s v="515 EQUIPO DE COMPUTO Y DE TECNOLOGIAS DE LA INFORMACION"/>
    <s v="51501 EQUIPO DE COMPUTO Y DE TECNOLOGIAS DE LA INFORMACION"/>
    <n v="35000"/>
    <s v="1 NO ETIQUETADO"/>
    <s v="11 RECURSOS FISCALES"/>
    <s v="1101 RECURSOS MUNICIPALES"/>
    <s v="19 Ejercicio 2019"/>
    <s v="13 TODO EL TERRITORIO"/>
  </r>
  <r>
    <s v="090111313446172020O021021473121155151551501111110119133"/>
    <s v="0901"/>
    <s v="1"/>
    <s v="13"/>
    <s v="134"/>
    <s v="4"/>
    <s v="6"/>
    <s v="17"/>
    <s v="20"/>
    <x v="0"/>
    <s v="O"/>
    <s v="021"/>
    <s v="021473"/>
    <s v="12"/>
    <s v="1"/>
    <s v="5"/>
    <s v="51"/>
    <s v="515"/>
    <s v="51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73 SUPERVISION Y REGISTRO DE LA NOMINA ADMINISTRATIVA"/>
    <s v="5000 BIENES MUEBLES, INMUEBLES E INTANGIBLES"/>
    <s v="5100 MOBILIARIO Y EQUIPO DE ADMINISTRACION"/>
    <s v="515 EQUIPO DE COMPUTO Y DE TECNOLOGIAS DE LA INFORMACION"/>
    <s v="51501 EQUIPO DE COMPUTO Y DE TECNOLOGIAS DE LA INFORMACION"/>
    <n v="200000"/>
    <s v="1 NO ETIQUETADO"/>
    <s v="11 RECURSOS FISCALES"/>
    <s v="1101 RECURSOS MUNICIPALES"/>
    <s v="19 Ejercicio 2019"/>
    <s v="13 TODO EL TERRITORIO"/>
  </r>
  <r>
    <s v="090411313446172020O021021488121155151551501111110119133"/>
    <s v="0904"/>
    <s v="1"/>
    <s v="13"/>
    <s v="134"/>
    <s v="4"/>
    <s v="6"/>
    <s v="17"/>
    <s v="20"/>
    <x v="0"/>
    <s v="O"/>
    <s v="021"/>
    <s v="021488"/>
    <s v="12"/>
    <s v="1"/>
    <s v="5"/>
    <s v="51"/>
    <s v="515"/>
    <s v="515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88 CONTROL DE LA ESTRUCTURA DE PERSONAL"/>
    <s v="5000 BIENES MUEBLES, INMUEBLES E INTANGIBLES"/>
    <s v="5100 MOBILIARIO Y EQUIPO DE ADMINISTRACION"/>
    <s v="515 EQUIPO DE COMPUTO Y DE TECNOLOGIAS DE LA INFORMACION"/>
    <s v="51501 EQUIPO DE COMPUTO Y DE TECNOLOGIAS DE LA INFORMACION"/>
    <n v="69000"/>
    <s v="1 NO ETIQUETADO"/>
    <s v="11 RECURSOS FISCALES"/>
    <s v="1101 RECURSOS MUNICIPALES"/>
    <s v="19 Ejercicio 2019"/>
    <s v="13 TODO EL TERRITORIO"/>
  </r>
  <r>
    <s v="100533131123091725F096096591911155151551501111110119133"/>
    <s v="1005"/>
    <s v="3"/>
    <s v="31"/>
    <s v="311"/>
    <s v="2"/>
    <s v="3"/>
    <s v="09"/>
    <s v="17"/>
    <x v="18"/>
    <s v="F"/>
    <s v="096"/>
    <s v="096591"/>
    <s v="91"/>
    <s v="1"/>
    <s v="5"/>
    <s v="51"/>
    <s v="515"/>
    <s v="515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2"/>
    <s v="096591 BOLSA DE TRABAJO"/>
    <s v="5000 BIENES MUEBLES, INMUEBLES E INTANGIBLES"/>
    <s v="5100 MOBILIARIO Y EQUIPO DE ADMINISTRACION"/>
    <s v="515 EQUIPO DE COMPUTO Y DE TECNOLOGIAS DE LA INFORMACION"/>
    <s v="51501 EQUIPO DE COMPUTO Y DE TECNOLOGIAS DE LA INFORMACION"/>
    <n v="150000"/>
    <s v="1 NO ETIQUETADO"/>
    <s v="11 RECURSOS FISCALES"/>
    <s v="1101 RECURSOS MUNICIPALES"/>
    <s v="19 Ejercicio 2019"/>
    <s v="13 TODO EL TERRITORIO"/>
  </r>
  <r>
    <s v="110322222122071329E129129888911155151551501111110119133"/>
    <s v="1103"/>
    <s v="2"/>
    <s v="22"/>
    <s v="221"/>
    <s v="2"/>
    <s v="2"/>
    <s v="07"/>
    <s v="13"/>
    <x v="20"/>
    <s v="E"/>
    <s v="129"/>
    <s v="129888"/>
    <s v="91"/>
    <s v="1"/>
    <s v="5"/>
    <s v="51"/>
    <s v="515"/>
    <s v="515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s v="29 MOVILIDAD Y TRANSPORTE"/>
    <x v="67"/>
    <s v="129888 DICTAMEN SOBRE PROYECTOS DE INGRESOS Y SALIDAS Y/O INTEGRACION A LA VIALIDAD"/>
    <s v="5000 BIENES MUEBLES, INMUEBLES E INTANGIBLES"/>
    <s v="5100 MOBILIARIO Y EQUIPO DE ADMINISTRACION"/>
    <s v="515 EQUIPO DE COMPUTO Y DE TECNOLOGIAS DE LA INFORMACION"/>
    <s v="51501 EQUIPO DE COMPUTO Y DE TECNOLOGIAS DE LA INFORMACION"/>
    <n v="60000"/>
    <s v="1 NO ETIQUETADO"/>
    <s v="11 RECURSOS FISCALES"/>
    <s v="1101 RECURSOS MUNICIPALES"/>
    <s v="19 Ejercicio 2019"/>
    <s v="13 TODO EL TERRITORIO"/>
  </r>
  <r>
    <s v="111322121231010730E116116966911155151551501111110119133"/>
    <s v="1113"/>
    <s v="2"/>
    <s v="21"/>
    <s v="212"/>
    <s v="3"/>
    <s v="1"/>
    <s v="01"/>
    <s v="07"/>
    <x v="21"/>
    <s v="E"/>
    <s v="116"/>
    <s v="116966"/>
    <s v="91"/>
    <s v="1"/>
    <s v="5"/>
    <s v="51"/>
    <s v="515"/>
    <s v="515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29"/>
    <s v="116966 REGULARIZACION EN MATERIA DE RESIDUOS EN COMERCIOS Y SERVICIOS"/>
    <s v="5000 BIENES MUEBLES, INMUEBLES E INTANGIBLES"/>
    <s v="5100 MOBILIARIO Y EQUIPO DE ADMINISTRACION"/>
    <s v="515 EQUIPO DE COMPUTO Y DE TECNOLOGIAS DE LA INFORMACION"/>
    <s v="51501 EQUIPO DE COMPUTO Y DE TECNOLOGIAS DE LA INFORMACION"/>
    <n v="300000"/>
    <s v="1 NO ETIQUETADO"/>
    <s v="11 RECURSOS FISCALES"/>
    <s v="1101 RECURSOS MUNICIPALES"/>
    <s v="19 Ejercicio 2019"/>
    <s v="13 TODO EL TERRITORIO"/>
  </r>
  <r>
    <s v="121222222122081331E078078709911155151551501111110119133"/>
    <s v="1212"/>
    <s v="2"/>
    <s v="22"/>
    <s v="221"/>
    <s v="2"/>
    <s v="2"/>
    <s v="08"/>
    <s v="13"/>
    <x v="22"/>
    <s v="E"/>
    <s v="078"/>
    <s v="078709"/>
    <s v="91"/>
    <s v="1"/>
    <s v="5"/>
    <s v="51"/>
    <s v="515"/>
    <s v="515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709 CAMBIO DE DIRECTOR RESPONSABLE"/>
    <s v="5000 BIENES MUEBLES, INMUEBLES E INTANGIBLES"/>
    <s v="5100 MOBILIARIO Y EQUIPO DE ADMINISTRACION"/>
    <s v="515 EQUIPO DE COMPUTO Y DE TECNOLOGIAS DE LA INFORMACION"/>
    <s v="51501 EQUIPO DE COMPUTO Y DE TECNOLOGIAS DE LA INFORMACION"/>
    <n v="560000"/>
    <s v="1 NO ETIQUETADO"/>
    <s v="11 RECURSOS FISCALES"/>
    <s v="1101 RECURSOS MUNICIPALES"/>
    <s v="19 Ejercicio 2019"/>
    <s v="13 TODO EL TERRITORIO"/>
  </r>
  <r>
    <s v="131322727116171835P080080770911133838238201111110119133"/>
    <s v="1313"/>
    <s v="2"/>
    <s v="27"/>
    <s v="271"/>
    <s v="1"/>
    <s v="6"/>
    <s v="17"/>
    <s v="18"/>
    <x v="32"/>
    <s v="P"/>
    <s v="080"/>
    <s v="080770"/>
    <s v="91"/>
    <s v="1"/>
    <s v="3"/>
    <s v="38"/>
    <s v="382"/>
    <s v="38201"/>
    <s v="1"/>
    <s v="11"/>
    <s v="1101"/>
    <s v="19"/>
    <s v="13"/>
    <s v="3"/>
    <s v="13 COORDINACION GENERAL DE CONSTRUCCION DE LA COMUNIDAD"/>
    <s v="1313 COORDINACION GENERAL DE CONSTRUCCION DE COMUNIDAD"/>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70 PLANEACION Y SEGUIMIENTO DEL DESARROLLO MUNICIPAL"/>
    <s v="3000 SERVICIOS GENERALES"/>
    <s v="3800 SERVICIOS OFICIALES"/>
    <s v="382 GASTOS DE ORDEN SOCIAL Y CULTURAL"/>
    <s v="38201 GASTOS DE ORDEN SOCIAL Y CULTURAL"/>
    <n v="1450000"/>
    <s v="1 NO ETIQUETADO"/>
    <s v="11 RECURSOS FISCALES"/>
    <s v="1101 RECURSOS MUNICIPALES"/>
    <s v="19 Ejercicio 2019"/>
    <s v="13 TODO EL TERRITORIO"/>
  </r>
  <r>
    <s v="131322727116171835P080080770911133838238201111110119133"/>
    <s v="1313"/>
    <s v="2"/>
    <s v="27"/>
    <s v="271"/>
    <s v="1"/>
    <s v="6"/>
    <s v="17"/>
    <s v="18"/>
    <x v="32"/>
    <s v="P"/>
    <s v="080"/>
    <s v="080770"/>
    <s v="91"/>
    <s v="1"/>
    <s v="3"/>
    <s v="38"/>
    <s v="382"/>
    <s v="38201"/>
    <s v="1"/>
    <s v="11"/>
    <s v="1101"/>
    <s v="19"/>
    <s v="13"/>
    <s v="3"/>
    <s v="13 COORDINACION GENERAL DE CONSTRUCCION DE LA COMUNIDAD"/>
    <s v="1313 COORDINACION GENERAL DE CONSTRUCCION DE COMUNIDAD"/>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70 PLANEACION Y SEGUIMIENTO DEL DESARROLLO MUNICIPAL"/>
    <s v="3000 SERVICIOS GENERALES"/>
    <s v="3800 SERVICIOS OFICIALES"/>
    <s v="382 GASTOS DE ORDEN SOCIAL Y CULTURAL"/>
    <s v="38201 GASTOS DE ORDEN SOCIAL Y CULTURAL"/>
    <n v="4500000"/>
    <s v="1 NO ETIQUETADO"/>
    <s v="11 RECURSOS FISCALES"/>
    <s v="1101 RECURSOS MUNICIPALES"/>
    <s v="19 Ejercicio 2019"/>
    <s v="13 TODO EL TERRITORIO"/>
  </r>
  <r>
    <s v="020311313246172002O016016015971155151951901111110119133"/>
    <s v="0203"/>
    <s v="1"/>
    <s v="13"/>
    <s v="132"/>
    <s v="4"/>
    <s v="6"/>
    <s v="17"/>
    <s v="20"/>
    <x v="5"/>
    <s v="O"/>
    <s v="016"/>
    <s v="016015"/>
    <s v="97"/>
    <s v="1"/>
    <s v="5"/>
    <s v="51"/>
    <s v="519"/>
    <s v="519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5000 BIENES MUEBLES, INMUEBLES E INTANGIBLES"/>
    <s v="5100 MOBILIARIO Y EQUIPO DE ADMINISTRACION"/>
    <s v="519 OTROS MOBILIARIOS Y EQUIPOS DE ADMINISTRACION"/>
    <s v="51901 OTROS MOBILIARIOS Y EQUIPOS DE ADMINISTRACION"/>
    <n v="40000"/>
    <s v="1 NO ETIQUETADO"/>
    <s v="11 RECURSOS FISCALES"/>
    <s v="1101 RECURSOS MUNICIPALES"/>
    <s v="19 Ejercicio 2019"/>
    <s v="13 TODO EL TERRITORIO"/>
  </r>
  <r>
    <s v="030311717145160304E127127976911155151951901111110119133"/>
    <s v="0303"/>
    <s v="1"/>
    <s v="17"/>
    <s v="171"/>
    <s v="4"/>
    <s v="5"/>
    <s v="16"/>
    <s v="03"/>
    <x v="6"/>
    <s v="E"/>
    <s v="127"/>
    <s v="127976"/>
    <s v="91"/>
    <s v="1"/>
    <s v="5"/>
    <s v="51"/>
    <s v="519"/>
    <s v="519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5000 BIENES MUEBLES, INMUEBLES E INTANGIBLES"/>
    <s v="5100 MOBILIARIO Y EQUIPO DE ADMINISTRACION"/>
    <s v="519 OTROS MOBILIARIOS Y EQUIPOS DE ADMINISTRACION"/>
    <s v="51901 OTROS MOBILIARIOS Y EQUIPOS DE ADMINISTRACION"/>
    <n v="322000"/>
    <s v="1 NO ETIQUETADO"/>
    <s v="11 RECURSOS FISCALES"/>
    <s v="1101 RECURSOS MUNICIPALES"/>
    <s v="19 Ejercicio 2019"/>
    <s v="13 TODO EL TERRITORIO"/>
  </r>
  <r>
    <s v="040711212246171906E017017952911155151951901111110119133"/>
    <s v="0407"/>
    <s v="1"/>
    <s v="12"/>
    <s v="122"/>
    <s v="4"/>
    <s v="6"/>
    <s v="17"/>
    <s v="19"/>
    <x v="7"/>
    <s v="E"/>
    <s v="017"/>
    <s v="017952"/>
    <s v="91"/>
    <s v="1"/>
    <s v="5"/>
    <s v="51"/>
    <s v="519"/>
    <s v="51901"/>
    <s v="1"/>
    <s v="11"/>
    <s v="1101"/>
    <s v="19"/>
    <s v="13"/>
    <s v="3"/>
    <s v="04 SINDICATURA DEL AYUNTAMIENTO"/>
    <s v="0407 DIRECCION DE JUZGADOS MUNICIPALES"/>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s v="06 CERTEZA JURÍDICA"/>
    <x v="91"/>
    <s v="017952 PROCEDIMIENTO DE ELABORACION DE CONTRATOS Y CONVENIOS"/>
    <s v="5000 BIENES MUEBLES, INMUEBLES E INTANGIBLES"/>
    <s v="5100 MOBILIARIO Y EQUIPO DE ADMINISTRACION"/>
    <s v="519 OTROS MOBILIARIOS Y EQUIPOS DE ADMINISTRACION"/>
    <s v="51901 OTROS MOBILIARIOS Y EQUIPOS DE ADMINISTRACION"/>
    <n v="100000"/>
    <s v="1 NO ETIQUETADO"/>
    <s v="11 RECURSOS FISCALES"/>
    <s v="1101 RECURSOS MUNICIPALES"/>
    <s v="19 Ejercicio 2019"/>
    <s v="13 TODO EL TERRITORIO"/>
  </r>
  <r>
    <s v="131322727116171835P080080770911133838238201111110119133"/>
    <s v="1313"/>
    <s v="2"/>
    <s v="27"/>
    <s v="271"/>
    <s v="1"/>
    <s v="6"/>
    <s v="17"/>
    <s v="18"/>
    <x v="32"/>
    <s v="P"/>
    <s v="080"/>
    <s v="080770"/>
    <s v="91"/>
    <s v="1"/>
    <s v="3"/>
    <s v="38"/>
    <s v="382"/>
    <s v="38201"/>
    <s v="1"/>
    <s v="11"/>
    <s v="1101"/>
    <s v="19"/>
    <s v="13"/>
    <s v="3"/>
    <s v="13 COORDINACION GENERAL DE CONSTRUCCION DE LA COMUNIDAD"/>
    <s v="1313 COORDINACION GENERAL DE CONSTRUCCION DE COMUNIDAD"/>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70 PLANEACION Y SEGUIMIENTO DEL DESARROLLO MUNICIPAL"/>
    <s v="3000 SERVICIOS GENERALES"/>
    <s v="3800 SERVICIOS OFICIALES"/>
    <s v="382 GASTOS DE ORDEN SOCIAL Y CULTURAL"/>
    <s v="38201 GASTOS DE ORDEN SOCIAL Y CULTURAL"/>
    <n v="400000"/>
    <s v="1 NO ETIQUETADO"/>
    <s v="11 RECURSOS FISCALES"/>
    <s v="1101 RECURSOS MUNICIPALES"/>
    <s v="19 Ejercicio 2019"/>
    <s v="13 TODO EL TERRITORIO"/>
  </r>
  <r>
    <s v="060611515246172012M112112286911155151951901111110119133"/>
    <s v="0606"/>
    <s v="1"/>
    <s v="15"/>
    <s v="152"/>
    <s v="4"/>
    <s v="6"/>
    <s v="17"/>
    <s v="20"/>
    <x v="11"/>
    <s v="M"/>
    <s v="112"/>
    <s v="112286"/>
    <s v="91"/>
    <s v="1"/>
    <s v="5"/>
    <s v="51"/>
    <s v="519"/>
    <s v="519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s v="12 CONTABILIDAD Y EGRESOS"/>
    <x v="103"/>
    <s v="112286 SEGUIMIENTO Y CONTROL FINANCIERO DE PROGRAMAS MUNICIPALES Y/O ESTATALES Y/O FEDERALES"/>
    <s v="5000 BIENES MUEBLES, INMUEBLES E INTANGIBLES"/>
    <s v="5100 MOBILIARIO Y EQUIPO DE ADMINISTRACION"/>
    <s v="519 OTROS MOBILIARIOS Y EQUIPOS DE ADMINISTRACION"/>
    <s v="51901 OTROS MOBILIARIOS Y EQUIPOS DE ADMINISTRACION"/>
    <n v="5846.4"/>
    <s v="1 NO ETIQUETADO"/>
    <s v="11 RECURSOS FISCALES"/>
    <s v="1101 RECURSOS MUNICIPALES"/>
    <s v="19 Ejercicio 2019"/>
    <s v="13 TODO EL TERRITORIO"/>
  </r>
  <r>
    <s v="080122222112130614E088088351911155151951901111110119133"/>
    <s v="0801"/>
    <s v="2"/>
    <s v="22"/>
    <s v="221"/>
    <s v="1"/>
    <s v="2"/>
    <s v="13"/>
    <s v="06"/>
    <x v="1"/>
    <s v="E"/>
    <s v="088"/>
    <s v="088351"/>
    <s v="91"/>
    <s v="1"/>
    <s v="5"/>
    <s v="51"/>
    <s v="519"/>
    <s v="519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51 BALIZAMIENTO DE ESPACIOS PARA COMERCIO EN TIANGUIS"/>
    <s v="5000 BIENES MUEBLES, INMUEBLES E INTANGIBLES"/>
    <s v="5100 MOBILIARIO Y EQUIPO DE ADMINISTRACION"/>
    <s v="519 OTROS MOBILIARIOS Y EQUIPOS DE ADMINISTRACION"/>
    <s v="51901 OTROS MOBILIARIOS Y EQUIPOS DE ADMINISTRACION"/>
    <n v="25000"/>
    <s v="1 NO ETIQUETADO"/>
    <s v="11 RECURSOS FISCALES"/>
    <s v="1101 RECURSOS MUNICIPALES"/>
    <s v="19 Ejercicio 2019"/>
    <s v="13 TODO EL TERRITORIO"/>
  </r>
  <r>
    <s v="081122222112130614E125125404911155151951901111110119133"/>
    <s v="0811"/>
    <s v="2"/>
    <s v="22"/>
    <s v="221"/>
    <s v="1"/>
    <s v="2"/>
    <s v="13"/>
    <s v="06"/>
    <x v="1"/>
    <s v="E"/>
    <s v="125"/>
    <s v="125404"/>
    <s v="91"/>
    <s v="1"/>
    <s v="5"/>
    <s v="51"/>
    <s v="519"/>
    <s v="519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404 SERVICIO DE SACRIFICIO DE PORCINOS TIPO OBRADOR DEL RASTRO DE ATEMAJAC"/>
    <s v="5000 BIENES MUEBLES, INMUEBLES E INTANGIBLES"/>
    <s v="5100 MOBILIARIO Y EQUIPO DE ADMINISTRACION"/>
    <s v="519 OTROS MOBILIARIOS Y EQUIPOS DE ADMINISTRACION"/>
    <s v="51901 OTROS MOBILIARIOS Y EQUIPOS DE ADMINISTRACION"/>
    <n v="70000"/>
    <s v="1 NO ETIQUETADO"/>
    <s v="11 RECURSOS FISCALES"/>
    <s v="1101 RECURSOS MUNICIPALES"/>
    <s v="19 Ejercicio 2019"/>
    <s v="13 TODO EL TERRITORIO"/>
  </r>
  <r>
    <s v="080922222112130614E125125319911155151951901111110119133"/>
    <s v="0809"/>
    <s v="2"/>
    <s v="22"/>
    <s v="221"/>
    <s v="1"/>
    <s v="2"/>
    <s v="13"/>
    <s v="06"/>
    <x v="1"/>
    <s v="E"/>
    <s v="125"/>
    <s v="125319"/>
    <s v="91"/>
    <s v="1"/>
    <s v="5"/>
    <s v="51"/>
    <s v="519"/>
    <s v="519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19 MANTENIMIENTO DE CEMENTERIOS"/>
    <s v="5000 BIENES MUEBLES, INMUEBLES E INTANGIBLES"/>
    <s v="5100 MOBILIARIO Y EQUIPO DE ADMINISTRACION"/>
    <s v="519 OTROS MOBILIARIOS Y EQUIPOS DE ADMINISTRACION"/>
    <s v="51901 OTROS MOBILIARIOS Y EQUIPOS DE ADMINISTRACION"/>
    <n v="15000"/>
    <s v="1 NO ETIQUETADO"/>
    <s v="11 RECURSOS FISCALES"/>
    <s v="1101 RECURSOS MUNICIPALES"/>
    <s v="19 Ejercicio 2019"/>
    <s v="13 TODO EL TERRITORIO"/>
  </r>
  <r>
    <s v="080322222112130614E009009989911155151951901111110119133"/>
    <s v="0803"/>
    <s v="2"/>
    <s v="22"/>
    <s v="221"/>
    <s v="1"/>
    <s v="2"/>
    <s v="13"/>
    <s v="06"/>
    <x v="1"/>
    <s v="E"/>
    <s v="009"/>
    <s v="009989"/>
    <s v="91"/>
    <s v="1"/>
    <s v="5"/>
    <s v="51"/>
    <s v="519"/>
    <s v="519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62"/>
    <s v="009989 SOLICITUD DE REVISION Y APROBACION DE PROYECTOS DE AGUA POTABLE, DRENAJE SANITARIO, DRENAJE PLUVIAL Y OBRAS DE INFRAESTRUCTURA"/>
    <s v="5000 BIENES MUEBLES, INMUEBLES E INTANGIBLES"/>
    <s v="5100 MOBILIARIO Y EQUIPO DE ADMINISTRACION"/>
    <s v="519 OTROS MOBILIARIOS Y EQUIPOS DE ADMINISTRACION"/>
    <s v="51901 OTROS MOBILIARIOS Y EQUIPOS DE ADMINISTRACION"/>
    <n v="250000"/>
    <s v="1 NO ETIQUETADO"/>
    <s v="11 RECURSOS FISCALES"/>
    <s v="1101 RECURSOS MUNICIPALES"/>
    <s v="19 Ejercicio 2019"/>
    <s v="13 TODO EL TERRITORIO"/>
  </r>
  <r>
    <s v="080522222112130614E125125343911155151951901111110119133"/>
    <s v="0805"/>
    <s v="2"/>
    <s v="22"/>
    <s v="221"/>
    <s v="1"/>
    <s v="2"/>
    <s v="13"/>
    <s v="06"/>
    <x v="1"/>
    <s v="E"/>
    <s v="125"/>
    <s v="125343"/>
    <s v="91"/>
    <s v="1"/>
    <s v="5"/>
    <s v="51"/>
    <s v="519"/>
    <s v="519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43 EVENTO DIA DEL JARDINERO"/>
    <s v="5000 BIENES MUEBLES, INMUEBLES E INTANGIBLES"/>
    <s v="5100 MOBILIARIO Y EQUIPO DE ADMINISTRACION"/>
    <s v="519 OTROS MOBILIARIOS Y EQUIPOS DE ADMINISTRACION"/>
    <s v="51901 OTROS MOBILIARIOS Y EQUIPOS DE ADMINISTRACION"/>
    <n v="75000"/>
    <s v="1 NO ETIQUETADO"/>
    <s v="11 RECURSOS FISCALES"/>
    <s v="1101 RECURSOS MUNICIPALES"/>
    <s v="19 Ejercicio 2019"/>
    <s v="13 TODO EL TERRITORIO"/>
  </r>
  <r>
    <s v="081022222112130614E125125317911155151951901111110119133"/>
    <s v="0810"/>
    <s v="2"/>
    <s v="22"/>
    <s v="221"/>
    <s v="1"/>
    <s v="2"/>
    <s v="13"/>
    <s v="06"/>
    <x v="1"/>
    <s v="E"/>
    <s v="125"/>
    <s v="125317"/>
    <s v="91"/>
    <s v="1"/>
    <s v="5"/>
    <s v="51"/>
    <s v="519"/>
    <s v="519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17 MANTENIMIENTO DE AREAS COMUNES"/>
    <s v="5000 BIENES MUEBLES, INMUEBLES E INTANGIBLES"/>
    <s v="5100 MOBILIARIO Y EQUIPO DE ADMINISTRACION"/>
    <s v="519 OTROS MOBILIARIOS Y EQUIPOS DE ADMINISTRACION"/>
    <s v="51901 OTROS MOBILIARIOS Y EQUIPOS DE ADMINISTRACION"/>
    <n v="2000"/>
    <s v="1 NO ETIQUETADO"/>
    <s v="11 RECURSOS FISCALES"/>
    <s v="1101 RECURSOS MUNICIPALES"/>
    <s v="19 Ejercicio 2019"/>
    <s v="13 TODO EL TERRITORIO"/>
  </r>
  <r>
    <s v="081222121412130615E061061370911155151951901111110119133"/>
    <s v="0812"/>
    <s v="2"/>
    <s v="21"/>
    <s v="214"/>
    <s v="1"/>
    <s v="2"/>
    <s v="13"/>
    <s v="06"/>
    <x v="13"/>
    <s v="E"/>
    <s v="061"/>
    <s v="061370"/>
    <s v="91"/>
    <s v="1"/>
    <s v="5"/>
    <s v="51"/>
    <s v="519"/>
    <s v="519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70 SERVICIO DE INHUMACION"/>
    <s v="5000 BIENES MUEBLES, INMUEBLES E INTANGIBLES"/>
    <s v="5100 MOBILIARIO Y EQUIPO DE ADMINISTRACION"/>
    <s v="519 OTROS MOBILIARIOS Y EQUIPOS DE ADMINISTRACION"/>
    <s v="51901 OTROS MOBILIARIOS Y EQUIPOS DE ADMINISTRACION"/>
    <n v="31900"/>
    <s v="1 NO ETIQUETADO"/>
    <s v="11 RECURSOS FISCALES"/>
    <s v="1101 RECURSOS MUNICIPALES"/>
    <s v="19 Ejercicio 2019"/>
    <s v="13 TODO EL TERRITORIO"/>
  </r>
  <r>
    <s v="080722121412130615E061061373911155151951901111110119133"/>
    <s v="0807"/>
    <s v="2"/>
    <s v="21"/>
    <s v="214"/>
    <s v="1"/>
    <s v="2"/>
    <s v="13"/>
    <s v="06"/>
    <x v="13"/>
    <s v="E"/>
    <s v="061"/>
    <s v="061373"/>
    <s v="91"/>
    <s v="1"/>
    <s v="5"/>
    <s v="51"/>
    <s v="519"/>
    <s v="519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73 SERVICIO DE CREMACION"/>
    <s v="5000 BIENES MUEBLES, INMUEBLES E INTANGIBLES"/>
    <s v="5100 MOBILIARIO Y EQUIPO DE ADMINISTRACION"/>
    <s v="519 OTROS MOBILIARIOS Y EQUIPOS DE ADMINISTRACION"/>
    <s v="51901 OTROS MOBILIARIOS Y EQUIPOS DE ADMINISTRACION"/>
    <n v="350000"/>
    <s v="1 NO ETIQUETADO"/>
    <s v="11 RECURSOS FISCALES"/>
    <s v="1101 RECURSOS MUNICIPALES"/>
    <s v="19 Ejercicio 2019"/>
    <s v="13 TODO EL TERRITORIO"/>
  </r>
  <r>
    <s v="090111313446172020O021021484121155151951901111110119133"/>
    <s v="0901"/>
    <s v="1"/>
    <s v="13"/>
    <s v="134"/>
    <s v="4"/>
    <s v="6"/>
    <s v="17"/>
    <s v="20"/>
    <x v="0"/>
    <s v="O"/>
    <s v="021"/>
    <s v="021484"/>
    <s v="12"/>
    <s v="1"/>
    <s v="5"/>
    <s v="51"/>
    <s v="519"/>
    <s v="51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84 ELABORACION DE NOMBRAMIENTOS"/>
    <s v="5000 BIENES MUEBLES, INMUEBLES E INTANGIBLES"/>
    <s v="5100 MOBILIARIO Y EQUIPO DE ADMINISTRACION"/>
    <s v="519 OTROS MOBILIARIOS Y EQUIPOS DE ADMINISTRACION"/>
    <s v="51901 OTROS MOBILIARIOS Y EQUIPOS DE ADMINISTRACION"/>
    <n v="250000"/>
    <s v="1 NO ETIQUETADO"/>
    <s v="11 RECURSOS FISCALES"/>
    <s v="1101 RECURSOS MUNICIPALES"/>
    <s v="19 Ejercicio 2019"/>
    <s v="13 TODO EL TERRITORIO"/>
  </r>
  <r>
    <s v="090111313446172020O022022443121155151951901111110119133"/>
    <s v="0901"/>
    <s v="1"/>
    <s v="13"/>
    <s v="134"/>
    <s v="4"/>
    <s v="6"/>
    <s v="17"/>
    <s v="20"/>
    <x v="0"/>
    <s v="O"/>
    <s v="022"/>
    <s v="022443"/>
    <s v="12"/>
    <s v="1"/>
    <s v="5"/>
    <s v="51"/>
    <s v="519"/>
    <s v="51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43 ATENCION A SOLICITUDES DE REPARACION/ SERVICIOS MENORES EN EDIFICIOS PUBLICOS"/>
    <s v="5000 BIENES MUEBLES, INMUEBLES E INTANGIBLES"/>
    <s v="5100 MOBILIARIO Y EQUIPO DE ADMINISTRACION"/>
    <s v="519 OTROS MOBILIARIOS Y EQUIPOS DE ADMINISTRACION"/>
    <s v="51901 OTROS MOBILIARIOS Y EQUIPOS DE ADMINISTRACION"/>
    <n v="30000"/>
    <s v="1 NO ETIQUETADO"/>
    <s v="11 RECURSOS FISCALES"/>
    <s v="1101 RECURSOS MUNICIPALES"/>
    <s v="19 Ejercicio 2019"/>
    <s v="13 TODO EL TERRITORIO"/>
  </r>
  <r>
    <s v="111322121231010730E126126382911155151951901111110119133"/>
    <s v="1113"/>
    <s v="2"/>
    <s v="21"/>
    <s v="212"/>
    <s v="3"/>
    <s v="1"/>
    <s v="01"/>
    <s v="07"/>
    <x v="21"/>
    <s v="E"/>
    <s v="126"/>
    <s v="126382"/>
    <s v="91"/>
    <s v="1"/>
    <s v="5"/>
    <s v="51"/>
    <s v="519"/>
    <s v="519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7"/>
    <s v="126382 ATENCION A QUEJAS DE AGRESION"/>
    <s v="5000 BIENES MUEBLES, INMUEBLES E INTANGIBLES"/>
    <s v="5100 MOBILIARIO Y EQUIPO DE ADMINISTRACION"/>
    <s v="519 OTROS MOBILIARIOS Y EQUIPOS DE ADMINISTRACION"/>
    <s v="51901 OTROS MOBILIARIOS Y EQUIPOS DE ADMINISTRACION"/>
    <n v="300000"/>
    <s v="1 NO ETIQUETADO"/>
    <s v="11 RECURSOS FISCALES"/>
    <s v="1101 RECURSOS MUNICIPALES"/>
    <s v="19 Ejercicio 2019"/>
    <s v="13 TODO EL TERRITORIO"/>
  </r>
  <r>
    <s v="121222222122081331E078078844911155151951901111110119133"/>
    <s v="1212"/>
    <s v="2"/>
    <s v="22"/>
    <s v="221"/>
    <s v="2"/>
    <s v="2"/>
    <s v="08"/>
    <s v="13"/>
    <x v="22"/>
    <s v="E"/>
    <s v="078"/>
    <s v="078844"/>
    <s v="91"/>
    <s v="1"/>
    <s v="5"/>
    <s v="51"/>
    <s v="519"/>
    <s v="519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30"/>
    <s v="078844 ATENCION A CONTROVERSIAS Y DEMANDAS CONTRA LOS PROCEDIMIENTOS Y CRITERIOS EN LA EXPEDICION DE LICENCIAS DE CONSTRUCCION O PERMISOS EN LA VIA PUBLICA"/>
    <s v="5000 BIENES MUEBLES, INMUEBLES E INTANGIBLES"/>
    <s v="5100 MOBILIARIO Y EQUIPO DE ADMINISTRACION"/>
    <s v="519 OTROS MOBILIARIOS Y EQUIPOS DE ADMINISTRACION"/>
    <s v="51901 OTROS MOBILIARIOS Y EQUIPOS DE ADMINISTRACION"/>
    <n v="111000"/>
    <s v="1 NO ETIQUETADO"/>
    <s v="11 RECURSOS FISCALES"/>
    <s v="1101 RECURSOS MUNICIPALES"/>
    <s v="19 Ejercicio 2019"/>
    <s v="13 TODO EL TERRITORIO"/>
  </r>
  <r>
    <s v="130322424215140134E018018746911155151951901111110119133"/>
    <s v="1303"/>
    <s v="2"/>
    <s v="24"/>
    <s v="242"/>
    <s v="1"/>
    <s v="5"/>
    <s v="14"/>
    <s v="01"/>
    <x v="25"/>
    <s v="E"/>
    <s v="018"/>
    <s v="018746"/>
    <s v="91"/>
    <s v="1"/>
    <s v="5"/>
    <s v="51"/>
    <s v="519"/>
    <s v="519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746 EXPOSICIONES TEMPORALES E ITINERANTES"/>
    <s v="5000 BIENES MUEBLES, INMUEBLES E INTANGIBLES"/>
    <s v="5100 MOBILIARIO Y EQUIPO DE ADMINISTRACION"/>
    <s v="519 OTROS MOBILIARIOS Y EQUIPOS DE ADMINISTRACION"/>
    <s v="51901 OTROS MOBILIARIOS Y EQUIPOS DE ADMINISTRACION"/>
    <n v="80000"/>
    <s v="1 NO ETIQUETADO"/>
    <s v="11 RECURSOS FISCALES"/>
    <s v="1101 RECURSOS MUNICIPALES"/>
    <s v="19 Ejercicio 2019"/>
    <s v="13 TODO EL TERRITORIO"/>
  </r>
  <r>
    <s v="130122727116171835P136136764911133838338301111110119133"/>
    <s v="1301"/>
    <s v="2"/>
    <s v="27"/>
    <s v="271"/>
    <s v="1"/>
    <s v="6"/>
    <s v="17"/>
    <s v="18"/>
    <x v="32"/>
    <s v="P"/>
    <s v="136"/>
    <s v="136764"/>
    <s v="91"/>
    <s v="1"/>
    <s v="3"/>
    <s v="38"/>
    <s v="383"/>
    <s v="383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1"/>
    <s v="136764 JORNADAS DE FORMACION EN GOBERNANZA PARA NIÑOS Y JOVENES"/>
    <s v="3000 SERVICIOS GENERALES"/>
    <s v="3800 SERVICIOS OFICIALES"/>
    <s v="383 CONGRESOS Y CONVENCIONES"/>
    <s v="38301 CONGRESOS Y CONVENCIONES"/>
    <n v="600000"/>
    <s v="1 NO ETIQUETADO"/>
    <s v="11 RECURSOS FISCALES"/>
    <s v="1101 RECURSOS MUNICIPALES"/>
    <s v="19 Ejercicio 2019"/>
    <s v="13 TODO EL TERRITORIO"/>
  </r>
  <r>
    <s v="131422727116171835P080080770911144444144101111110119133"/>
    <s v="1314"/>
    <s v="2"/>
    <s v="27"/>
    <s v="271"/>
    <s v="1"/>
    <s v="6"/>
    <s v="17"/>
    <s v="18"/>
    <x v="32"/>
    <s v="P"/>
    <s v="080"/>
    <s v="080770"/>
    <s v="91"/>
    <s v="1"/>
    <s v="4"/>
    <s v="44"/>
    <s v="441"/>
    <s v="44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70 PLANEACION Y SEGUIMIENTO DEL DESARROLLO MUNICIPAL"/>
    <s v="4000 TRANSFERENCIAS, ASIGNACIONES, SUBSIDIOS Y OTRAS AYUDAS"/>
    <s v="4400 AYUDAS SOCIALES"/>
    <s v="441 AYUDAS SOCIALES A PERSONAS"/>
    <s v="44101 AYUDAS SOCIALES A PERSONAS"/>
    <n v="3000000"/>
    <s v="1 NO ETIQUETADO"/>
    <s v="11 RECURSOS FISCALES"/>
    <s v="1101 RECURSOS MUNICIPALES"/>
    <s v="19 Ejercicio 2019"/>
    <s v="13 TODO EL TERRITORIO"/>
  </r>
  <r>
    <s v="080322222112130614E125125317911155252152101111110119133"/>
    <s v="0803"/>
    <s v="2"/>
    <s v="22"/>
    <s v="221"/>
    <s v="1"/>
    <s v="2"/>
    <s v="13"/>
    <s v="06"/>
    <x v="1"/>
    <s v="E"/>
    <s v="125"/>
    <s v="125317"/>
    <s v="91"/>
    <s v="1"/>
    <s v="5"/>
    <s v="52"/>
    <s v="521"/>
    <s v="52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17 MANTENIMIENTO DE AREAS COMUNES"/>
    <s v="5000 BIENES MUEBLES, INMUEBLES E INTANGIBLES"/>
    <s v="5200 MOBILIARIO Y EQUIPO EDUCACIONAL Y RECREATIVO"/>
    <s v="521 EQUIPOS Y APARATOS AUDIOVISUALES"/>
    <s v="52101 EQUIPOS Y APARATOS AUDIOVISUALES"/>
    <n v="32000"/>
    <s v="1 NO ETIQUETADO"/>
    <s v="11 RECURSOS FISCALES"/>
    <s v="1101 RECURSOS MUNICIPALES"/>
    <s v="19 Ejercicio 2019"/>
    <s v="13 TODO EL TERRITORIO"/>
  </r>
  <r>
    <s v="080822222212130616E010010410911155252152101111110119133"/>
    <s v="0808"/>
    <s v="2"/>
    <s v="22"/>
    <s v="222"/>
    <s v="1"/>
    <s v="2"/>
    <s v="13"/>
    <s v="06"/>
    <x v="38"/>
    <s v="E"/>
    <s v="010"/>
    <s v="010410"/>
    <s v="91"/>
    <s v="1"/>
    <s v="5"/>
    <s v="52"/>
    <s v="521"/>
    <s v="52101"/>
    <s v="1"/>
    <s v="11"/>
    <s v="1101"/>
    <s v="19"/>
    <s v="13"/>
    <s v="3"/>
    <s v="08 COORDINACION GENERAL DE SERVICIOS MUNICIPALES"/>
    <s v="0808 COORDINACION GENERAL DE SERVICIOS MUNICIPALES"/>
    <s v="222 DESARROLLO COMUNITARIO"/>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6 AMPLIACIÓN DE LA COBERTURA DE SERVICIOS PÚBLICOS"/>
    <x v="125"/>
    <s v="010410 CONSTRUCCION DE NUEVO MERCADO EN COPARTICIPACION EL SECTOR PRIVADO"/>
    <s v="5000 BIENES MUEBLES, INMUEBLES E INTANGIBLES"/>
    <s v="5200 MOBILIARIO Y EQUIPO EDUCACIONAL Y RECREATIVO"/>
    <s v="521 EQUIPOS Y APARATOS AUDIOVISUALES"/>
    <s v="52101 EQUIPOS Y APARATOS AUDIOVISUALES"/>
    <n v="20000"/>
    <s v="1 NO ETIQUETADO"/>
    <s v="11 RECURSOS FISCALES"/>
    <s v="1101 RECURSOS MUNICIPALES"/>
    <s v="19 Ejercicio 2019"/>
    <s v="13 TODO EL TERRITORIO"/>
  </r>
  <r>
    <s v="090111313446172020O021021488121155252152101111110119133"/>
    <s v="0901"/>
    <s v="1"/>
    <s v="13"/>
    <s v="134"/>
    <s v="4"/>
    <s v="6"/>
    <s v="17"/>
    <s v="20"/>
    <x v="0"/>
    <s v="O"/>
    <s v="021"/>
    <s v="021488"/>
    <s v="12"/>
    <s v="1"/>
    <s v="5"/>
    <s v="52"/>
    <s v="521"/>
    <s v="52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88 CONTROL DE LA ESTRUCTURA DE PERSONAL"/>
    <s v="5000 BIENES MUEBLES, INMUEBLES E INTANGIBLES"/>
    <s v="5200 MOBILIARIO Y EQUIPO EDUCACIONAL Y RECREATIVO"/>
    <s v="521 EQUIPOS Y APARATOS AUDIOVISUALES"/>
    <s v="52101 EQUIPOS Y APARATOS AUDIOVISUALES"/>
    <n v="50000"/>
    <s v="1 NO ETIQUETADO"/>
    <s v="11 RECURSOS FISCALES"/>
    <s v="1101 RECURSOS MUNICIPALES"/>
    <s v="19 Ejercicio 2019"/>
    <s v="13 TODO EL TERRITORIO"/>
  </r>
  <r>
    <s v="100222626823101722P119119970911155252152101111110119133"/>
    <s v="1002"/>
    <s v="2"/>
    <s v="26"/>
    <s v="268"/>
    <s v="2"/>
    <s v="3"/>
    <s v="10"/>
    <s v="17"/>
    <x v="15"/>
    <s v="P"/>
    <s v="119"/>
    <s v="119970"/>
    <s v="91"/>
    <s v="1"/>
    <s v="5"/>
    <s v="52"/>
    <s v="521"/>
    <s v="521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2 ACCESO AL MERCADO LABORAL"/>
    <x v="119"/>
    <s v="119970 RETOS MIZAPOPAN IMPLEMENTADOS "/>
    <s v="5000 BIENES MUEBLES, INMUEBLES E INTANGIBLES"/>
    <s v="5200 MOBILIARIO Y EQUIPO EDUCACIONAL Y RECREATIVO"/>
    <s v="521 EQUIPOS Y APARATOS AUDIOVISUALES"/>
    <s v="52101 EQUIPOS Y APARATOS AUDIOVISUALES"/>
    <n v="15000"/>
    <s v="1 NO ETIQUETADO"/>
    <s v="11 RECURSOS FISCALES"/>
    <s v="1101 RECURSOS MUNICIPALES"/>
    <s v="19 Ejercicio 2019"/>
    <s v="13 TODO EL TERRITORIO"/>
  </r>
  <r>
    <s v="100733131123091524F111111964911155252152101111110119133"/>
    <s v="1007"/>
    <s v="3"/>
    <s v="31"/>
    <s v="311"/>
    <s v="2"/>
    <s v="3"/>
    <s v="09"/>
    <s v="15"/>
    <x v="17"/>
    <s v="F"/>
    <s v="111"/>
    <s v="111964"/>
    <s v="91"/>
    <s v="1"/>
    <s v="5"/>
    <s v="52"/>
    <s v="521"/>
    <s v="521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116"/>
    <s v="111964 RECORRIDOS TURISTICOS PARA NIÑOS ANFITRIONES "/>
    <s v="5000 BIENES MUEBLES, INMUEBLES E INTANGIBLES"/>
    <s v="5200 MOBILIARIO Y EQUIPO EDUCACIONAL Y RECREATIVO"/>
    <s v="521 EQUIPOS Y APARATOS AUDIOVISUALES"/>
    <s v="52101 EQUIPOS Y APARATOS AUDIOVISUALES"/>
    <n v="30000"/>
    <s v="1 NO ETIQUETADO"/>
    <s v="11 RECURSOS FISCALES"/>
    <s v="1101 RECURSOS MUNICIPALES"/>
    <s v="19 Ejercicio 2019"/>
    <s v="13 TODO EL TERRITORIO"/>
  </r>
  <r>
    <s v="111222222122051228E098098918911155252152101111110119133"/>
    <s v="1112"/>
    <s v="2"/>
    <s v="22"/>
    <s v="221"/>
    <s v="2"/>
    <s v="2"/>
    <s v="05"/>
    <s v="12"/>
    <x v="19"/>
    <s v="E"/>
    <s v="098"/>
    <s v="098918"/>
    <s v="91"/>
    <s v="1"/>
    <s v="5"/>
    <s v="52"/>
    <s v="521"/>
    <s v="521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s v="28 ORDENAMIENTO DEL TERRITORIO"/>
    <x v="26"/>
    <s v="098918 GESTION DE OBRA SOCIAL"/>
    <s v="5000 BIENES MUEBLES, INMUEBLES E INTANGIBLES"/>
    <s v="5200 MOBILIARIO Y EQUIPO EDUCACIONAL Y RECREATIVO"/>
    <s v="521 EQUIPOS Y APARATOS AUDIOVISUALES"/>
    <s v="52101 EQUIPOS Y APARATOS AUDIOVISUALES"/>
    <n v="8500"/>
    <s v="1 NO ETIQUETADO"/>
    <s v="11 RECURSOS FISCALES"/>
    <s v="1101 RECURSOS MUNICIPALES"/>
    <s v="19 Ejercicio 2019"/>
    <s v="13 TODO EL TERRITORIO"/>
  </r>
  <r>
    <s v="111222222122051228E098098948911155252152101111110119133"/>
    <s v="1112"/>
    <s v="2"/>
    <s v="22"/>
    <s v="221"/>
    <s v="2"/>
    <s v="2"/>
    <s v="05"/>
    <s v="12"/>
    <x v="19"/>
    <s v="E"/>
    <s v="098"/>
    <s v="098948"/>
    <s v="91"/>
    <s v="1"/>
    <s v="5"/>
    <s v="52"/>
    <s v="521"/>
    <s v="521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s v="28 ORDENAMIENTO DEL TERRITORIO"/>
    <x v="26"/>
    <s v="098948 PLANEACION Y ASESORIA, PARA LAS PETICIONES DE OBRA"/>
    <s v="5000 BIENES MUEBLES, INMUEBLES E INTANGIBLES"/>
    <s v="5200 MOBILIARIO Y EQUIPO EDUCACIONAL Y RECREATIVO"/>
    <s v="521 EQUIPOS Y APARATOS AUDIOVISUALES"/>
    <s v="52101 EQUIPOS Y APARATOS AUDIOVISUALES"/>
    <n v="2500"/>
    <s v="1 NO ETIQUETADO"/>
    <s v="11 RECURSOS FISCALES"/>
    <s v="1101 RECURSOS MUNICIPALES"/>
    <s v="19 Ejercicio 2019"/>
    <s v="13 TODO EL TERRITORIO"/>
  </r>
  <r>
    <s v="130322424215140134E018018829911155252152101111110119133"/>
    <s v="1303"/>
    <s v="2"/>
    <s v="24"/>
    <s v="242"/>
    <s v="1"/>
    <s v="5"/>
    <s v="14"/>
    <s v="01"/>
    <x v="25"/>
    <s v="E"/>
    <s v="018"/>
    <s v="018829"/>
    <s v="91"/>
    <s v="1"/>
    <s v="5"/>
    <s v="52"/>
    <s v="521"/>
    <s v="521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829 ACTIVIDADES DE SENSIBILIZACION EN TORNO AL ARTE, LA CULTURA Y PATRIMONIO "/>
    <s v="5000 BIENES MUEBLES, INMUEBLES E INTANGIBLES"/>
    <s v="5200 MOBILIARIO Y EQUIPO EDUCACIONAL Y RECREATIVO"/>
    <s v="521 EQUIPOS Y APARATOS AUDIOVISUALES"/>
    <s v="52101 EQUIPOS Y APARATOS AUDIOVISUALES"/>
    <n v="13000"/>
    <s v="1 NO ETIQUETADO"/>
    <s v="11 RECURSOS FISCALES"/>
    <s v="1101 RECURSOS MUNICIPALES"/>
    <s v="19 Ejercicio 2019"/>
    <s v="13 TODO EL TERRITORIO"/>
  </r>
  <r>
    <s v="130322424215140134E018018864911155252152101111110119133"/>
    <s v="1303"/>
    <s v="2"/>
    <s v="24"/>
    <s v="242"/>
    <s v="1"/>
    <s v="5"/>
    <s v="14"/>
    <s v="01"/>
    <x v="25"/>
    <s v="E"/>
    <s v="018"/>
    <s v="018864"/>
    <s v="91"/>
    <s v="1"/>
    <s v="5"/>
    <s v="52"/>
    <s v="521"/>
    <s v="521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864 CHARLA Y CONFERENCIA SOBRE ARTE Y CULTURA "/>
    <s v="5000 BIENES MUEBLES, INMUEBLES E INTANGIBLES"/>
    <s v="5200 MOBILIARIO Y EQUIPO EDUCACIONAL Y RECREATIVO"/>
    <s v="521 EQUIPOS Y APARATOS AUDIOVISUALES"/>
    <s v="52101 EQUIPOS Y APARATOS AUDIOVISUALES"/>
    <n v="15000"/>
    <s v="1 NO ETIQUETADO"/>
    <s v="11 RECURSOS FISCALES"/>
    <s v="1101 RECURSOS MUNICIPALES"/>
    <s v="19 Ejercicio 2019"/>
    <s v="13 TODO EL TERRITORIO"/>
  </r>
  <r>
    <s v="130122727116171835P080080770911155151151101111110119133"/>
    <s v="1301"/>
    <s v="2"/>
    <s v="27"/>
    <s v="271"/>
    <s v="1"/>
    <s v="6"/>
    <s v="17"/>
    <s v="18"/>
    <x v="32"/>
    <s v="P"/>
    <s v="080"/>
    <s v="080770"/>
    <s v="91"/>
    <s v="1"/>
    <s v="5"/>
    <s v="51"/>
    <s v="511"/>
    <s v="51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70 PLANEACION Y SEGUIMIENTO DEL DESARROLLO MUNICIPAL"/>
    <s v="5000 BIENES MUEBLES, INMUEBLES E INTANGIBLES"/>
    <s v="5100 MOBILIARIO Y EQUIPO DE ADMINISTRACION"/>
    <s v="511 MUEBLES DE OFICINA Y ESTANTERIA"/>
    <s v="51101 MUEBLES DE OFICINA Y ESTANTERIA"/>
    <n v="50000"/>
    <s v="1 NO ETIQUETADO"/>
    <s v="11 RECURSOS FISCALES"/>
    <s v="1101 RECURSOS MUNICIPALES"/>
    <s v="19 Ejercicio 2019"/>
    <s v="13 TODO EL TERRITORIO"/>
  </r>
  <r>
    <s v="131422727116171835P136136764911155151551501111110119133"/>
    <s v="1314"/>
    <s v="2"/>
    <s v="27"/>
    <s v="271"/>
    <s v="1"/>
    <s v="6"/>
    <s v="17"/>
    <s v="18"/>
    <x v="32"/>
    <s v="P"/>
    <s v="136"/>
    <s v="136764"/>
    <s v="91"/>
    <s v="1"/>
    <s v="5"/>
    <s v="51"/>
    <s v="515"/>
    <s v="515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1"/>
    <s v="136764 JORNADAS DE FORMACION EN GOBERNANZA PARA NIÑOS Y JOVENES"/>
    <s v="5000 BIENES MUEBLES, INMUEBLES E INTANGIBLES"/>
    <s v="5100 MOBILIARIO Y EQUIPO DE ADMINISTRACION"/>
    <s v="515 EQUIPO DE COMPUTO Y DE TECNOLOGIAS DE LA INFORMACION"/>
    <s v="51501 EQUIPO DE COMPUTO Y DE TECNOLOGIAS DE LA INFORMACION"/>
    <n v="300000"/>
    <s v="1 NO ETIQUETADO"/>
    <s v="11 RECURSOS FISCALES"/>
    <s v="1101 RECURSOS MUNICIPALES"/>
    <s v="19 Ejercicio 2019"/>
    <s v="13 TODO EL TERRITORIO"/>
  </r>
  <r>
    <s v="131422727116171835P080080780911155151551501111110119133"/>
    <s v="1314"/>
    <s v="2"/>
    <s v="27"/>
    <s v="271"/>
    <s v="1"/>
    <s v="6"/>
    <s v="17"/>
    <s v="18"/>
    <x v="32"/>
    <s v="P"/>
    <s v="080"/>
    <s v="080780"/>
    <s v="91"/>
    <s v="1"/>
    <s v="5"/>
    <s v="51"/>
    <s v="515"/>
    <s v="515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80 PLANEACION Y ASESORIA, PARA LAS PETICIONES DE OBRA."/>
    <s v="5000 BIENES MUEBLES, INMUEBLES E INTANGIBLES"/>
    <s v="5100 MOBILIARIO Y EQUIPO DE ADMINISTRACION"/>
    <s v="515 EQUIPO DE COMPUTO Y DE TECNOLOGIAS DE LA INFORMACION"/>
    <s v="51501 EQUIPO DE COMPUTO Y DE TECNOLOGIAS DE LA INFORMACION"/>
    <n v="30000"/>
    <s v="1 NO ETIQUETADO"/>
    <s v="11 RECURSOS FISCALES"/>
    <s v="1101 RECURSOS MUNICIPALES"/>
    <s v="19 Ejercicio 2019"/>
    <s v="13 TODO EL TERRITORIO"/>
  </r>
  <r>
    <s v="100322626823101723P030030525911155252252201111110119133"/>
    <s v="1003"/>
    <s v="2"/>
    <s v="26"/>
    <s v="268"/>
    <s v="2"/>
    <s v="3"/>
    <s v="10"/>
    <s v="17"/>
    <x v="16"/>
    <s v="P"/>
    <s v="030"/>
    <s v="030525"/>
    <s v="91"/>
    <s v="1"/>
    <s v="5"/>
    <s v="52"/>
    <s v="522"/>
    <s v="522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s v="23 COMBATE A LA DESIGUALDAD"/>
    <x v="21"/>
    <s v="030525 ESTIMULOS ECONOMICO PARA CONTINUIDAD DE ESTUDIOS A NIVEL PREPARATORIA PARA JOVENES (AQUI TE PREPARAS)"/>
    <s v="5000 BIENES MUEBLES, INMUEBLES E INTANGIBLES"/>
    <s v="5200 MOBILIARIO Y EQUIPO EDUCACIONAL Y RECREATIVO"/>
    <s v="522 APARATOS DEPORTIVOS"/>
    <s v="52201 APARATOS DEPORTIVOS"/>
    <n v="2500000"/>
    <s v="1 NO ETIQUETADO"/>
    <s v="11 RECURSOS FISCALES"/>
    <s v="1101 RECURSOS MUNICIPALES"/>
    <s v="19 Ejercicio 2019"/>
    <s v="13 TODO EL TERRITORIO"/>
  </r>
  <r>
    <s v="020111313246172002O016016015971155252352301111110119133"/>
    <s v="0201"/>
    <s v="1"/>
    <s v="13"/>
    <s v="132"/>
    <s v="4"/>
    <s v="6"/>
    <s v="17"/>
    <s v="20"/>
    <x v="5"/>
    <s v="O"/>
    <s v="016"/>
    <s v="016015"/>
    <s v="97"/>
    <s v="1"/>
    <s v="5"/>
    <s v="52"/>
    <s v="523"/>
    <s v="523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s v="02 APOYO A LA FUNCIÓN PUBLICA Y AL MEJORAMIENTO DE LA GESTIÓN"/>
    <x v="7"/>
    <s v="016015 DISEÑO E IMAGEN"/>
    <s v="5000 BIENES MUEBLES, INMUEBLES E INTANGIBLES"/>
    <s v="5200 MOBILIARIO Y EQUIPO EDUCACIONAL Y RECREATIVO"/>
    <s v="523 CAMARAS FOTOGRAFICAS Y DE VIDEO"/>
    <s v="52301 CAMARAS FOTOGRAFICAS Y DE VIDEO"/>
    <n v="100000"/>
    <s v="1 NO ETIQUETADO"/>
    <s v="11 RECURSOS FISCALES"/>
    <s v="1101 RECURSOS MUNICIPALES"/>
    <s v="19 Ejercicio 2019"/>
    <s v="13 TODO EL TERRITORIO"/>
  </r>
  <r>
    <s v="030311717145160304E127127976911155252352301111110119133"/>
    <s v="0303"/>
    <s v="1"/>
    <s v="17"/>
    <s v="171"/>
    <s v="4"/>
    <s v="5"/>
    <s v="16"/>
    <s v="03"/>
    <x v="6"/>
    <s v="E"/>
    <s v="127"/>
    <s v="127976"/>
    <s v="91"/>
    <s v="1"/>
    <s v="5"/>
    <s v="52"/>
    <s v="523"/>
    <s v="523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5000 BIENES MUEBLES, INMUEBLES E INTANGIBLES"/>
    <s v="5200 MOBILIARIO Y EQUIPO EDUCACIONAL Y RECREATIVO"/>
    <s v="523 CAMARAS FOTOGRAFICAS Y DE VIDEO"/>
    <s v="52301 CAMARAS FOTOGRAFICAS Y DE VIDEO"/>
    <n v="73000"/>
    <s v="1 NO ETIQUETADO"/>
    <s v="11 RECURSOS FISCALES"/>
    <s v="1101 RECURSOS MUNICIPALES"/>
    <s v="19 Ejercicio 2019"/>
    <s v="13 TODO EL TERRITORIO"/>
  </r>
  <r>
    <s v="081122222112130614E125125368911155252352301111110119133"/>
    <s v="0811"/>
    <s v="2"/>
    <s v="22"/>
    <s v="221"/>
    <s v="1"/>
    <s v="2"/>
    <s v="13"/>
    <s v="06"/>
    <x v="1"/>
    <s v="E"/>
    <s v="125"/>
    <s v="125368"/>
    <s v="91"/>
    <s v="1"/>
    <s v="5"/>
    <s v="52"/>
    <s v="523"/>
    <s v="523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68 SERVICIO DE DESAZOLVE DE FOSA SEPTICAS COLONIAS"/>
    <s v="5000 BIENES MUEBLES, INMUEBLES E INTANGIBLES"/>
    <s v="5200 MOBILIARIO Y EQUIPO EDUCACIONAL Y RECREATIVO"/>
    <s v="523 CAMARAS FOTOGRAFICAS Y DE VIDEO"/>
    <s v="52301 CAMARAS FOTOGRAFICAS Y DE VIDEO"/>
    <n v="165880"/>
    <s v="1 NO ETIQUETADO"/>
    <s v="11 RECURSOS FISCALES"/>
    <s v="1101 RECURSOS MUNICIPALES"/>
    <s v="19 Ejercicio 2019"/>
    <s v="13 TODO EL TERRITORIO"/>
  </r>
  <r>
    <s v="080822222212130616E063063411911155252352301111110119133"/>
    <s v="0808"/>
    <s v="2"/>
    <s v="22"/>
    <s v="222"/>
    <s v="1"/>
    <s v="2"/>
    <s v="13"/>
    <s v="06"/>
    <x v="38"/>
    <s v="E"/>
    <s v="063"/>
    <s v="063411"/>
    <s v="91"/>
    <s v="1"/>
    <s v="5"/>
    <s v="52"/>
    <s v="523"/>
    <s v="52301"/>
    <s v="1"/>
    <s v="11"/>
    <s v="1101"/>
    <s v="19"/>
    <s v="13"/>
    <s v="3"/>
    <s v="08 COORDINACION GENERAL DE SERVICIOS MUNICIPALES"/>
    <s v="0808 COORDINACION GENERAL DE SERVICIOS MUNICIPALES"/>
    <s v="222 DESARROLLO COMUNITARIO"/>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6 AMPLIACIÓN DE LA COBERTURA DE SERVICIOS PÚBLICOS"/>
    <x v="126"/>
    <s v="063411 PROYECTO DE REPRODUCCION, CULTIVO, DESARROLLO DE PLANTAS, ARBOLADO PARA SU DONACION"/>
    <s v="5000 BIENES MUEBLES, INMUEBLES E INTANGIBLES"/>
    <s v="5200 MOBILIARIO Y EQUIPO EDUCACIONAL Y RECREATIVO"/>
    <s v="523 CAMARAS FOTOGRAFICAS Y DE VIDEO"/>
    <s v="52301 CAMARAS FOTOGRAFICAS Y DE VIDEO"/>
    <n v="25000"/>
    <s v="1 NO ETIQUETADO"/>
    <s v="11 RECURSOS FISCALES"/>
    <s v="1101 RECURSOS MUNICIPALES"/>
    <s v="19 Ejercicio 2019"/>
    <s v="13 TODO EL TERRITORIO"/>
  </r>
  <r>
    <s v="090111313446172019O133133433121155252352301225250219133"/>
    <s v="0901"/>
    <s v="1"/>
    <s v="13"/>
    <s v="134"/>
    <s v="4"/>
    <s v="6"/>
    <s v="17"/>
    <s v="20"/>
    <x v="27"/>
    <s v="O"/>
    <s v="133"/>
    <s v="133433"/>
    <s v="12"/>
    <s v="1"/>
    <s v="5"/>
    <s v="52"/>
    <s v="523"/>
    <s v="52301"/>
    <s v="2"/>
    <s v="25"/>
    <s v="2502"/>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3 ATENCION A SOLICITUDES DE REPARACION, MANTENIMIENTO E INSTALACION DE EQUIPO DE COMPUTO EN GENERAL Y TELEFONICO."/>
    <s v="5000 BIENES MUEBLES, INMUEBLES E INTANGIBLES"/>
    <s v="5200 MOBILIARIO Y EQUIPO EDUCACIONAL Y RECREATIVO"/>
    <s v="523 CAMARAS FOTOGRAFICAS Y DE VIDEO"/>
    <s v="52301 CAMARAS FOTOGRAFICAS Y DE VIDEO"/>
    <n v="5000000"/>
    <s v="2 ETIQUETADO"/>
    <s v="25 RECURSOS FEDERALES"/>
    <s v="2502 FONDO DE FORTALECIMIENTO MUNICIPAL"/>
    <s v="19 Ejercicio 2019"/>
    <s v="13 TODO EL TERRITORIO"/>
  </r>
  <r>
    <s v="090111313446172020O022022444121155252352301111110119133"/>
    <s v="0901"/>
    <s v="1"/>
    <s v="13"/>
    <s v="134"/>
    <s v="4"/>
    <s v="6"/>
    <s v="17"/>
    <s v="20"/>
    <x v="0"/>
    <s v="O"/>
    <s v="022"/>
    <s v="022444"/>
    <s v="12"/>
    <s v="1"/>
    <s v="5"/>
    <s v="52"/>
    <s v="523"/>
    <s v="523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37"/>
    <s v="022444 ATENCION A SOLICITUDES DE REMODELACION Y/O SERVICIO MAYOR EN EDIFICIOS PUBLICOS"/>
    <s v="5000 BIENES MUEBLES, INMUEBLES E INTANGIBLES"/>
    <s v="5200 MOBILIARIO Y EQUIPO EDUCACIONAL Y RECREATIVO"/>
    <s v="523 CAMARAS FOTOGRAFICAS Y DE VIDEO"/>
    <s v="52301 CAMARAS FOTOGRAFICAS Y DE VIDEO"/>
    <n v="100000"/>
    <s v="1 NO ETIQUETADO"/>
    <s v="11 RECURSOS FISCALES"/>
    <s v="1101 RECURSOS MUNICIPALES"/>
    <s v="19 Ejercicio 2019"/>
    <s v="13 TODO EL TERRITORIO"/>
  </r>
  <r>
    <s v="100733131123091524F030030935911155252352301111110119133"/>
    <s v="1007"/>
    <s v="3"/>
    <s v="31"/>
    <s v="311"/>
    <s v="2"/>
    <s v="3"/>
    <s v="09"/>
    <s v="15"/>
    <x v="17"/>
    <s v="F"/>
    <s v="030"/>
    <s v="030935"/>
    <s v="91"/>
    <s v="1"/>
    <s v="5"/>
    <s v="52"/>
    <s v="523"/>
    <s v="523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s v="24 TURISMO"/>
    <x v="21"/>
    <s v="030935 MUJERES BENEFICIADAS CON HERRAMIENTAS PARA EL DESARROLLO DE PROYECTOS PRODUCTIVOS"/>
    <s v="5000 BIENES MUEBLES, INMUEBLES E INTANGIBLES"/>
    <s v="5200 MOBILIARIO Y EQUIPO EDUCACIONAL Y RECREATIVO"/>
    <s v="523 CAMARAS FOTOGRAFICAS Y DE VIDEO"/>
    <s v="52301 CAMARAS FOTOGRAFICAS Y DE VIDEO"/>
    <n v="30000"/>
    <s v="1 NO ETIQUETADO"/>
    <s v="11 RECURSOS FISCALES"/>
    <s v="1101 RECURSOS MUNICIPALES"/>
    <s v="19 Ejercicio 2019"/>
    <s v="13 TODO EL TERRITORIO"/>
  </r>
  <r>
    <s v="121222222122081331E086086700911155252352301111110119133"/>
    <s v="1212"/>
    <s v="2"/>
    <s v="22"/>
    <s v="221"/>
    <s v="2"/>
    <s v="2"/>
    <s v="08"/>
    <s v="13"/>
    <x v="22"/>
    <s v="E"/>
    <s v="086"/>
    <s v="086700"/>
    <s v="91"/>
    <s v="1"/>
    <s v="5"/>
    <s v="52"/>
    <s v="523"/>
    <s v="523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75"/>
    <s v="086700 INSTALACION DE TAPIALES Y ANDAMIOS EN LA VIA PUBLICA"/>
    <s v="5000 BIENES MUEBLES, INMUEBLES E INTANGIBLES"/>
    <s v="5200 MOBILIARIO Y EQUIPO EDUCACIONAL Y RECREATIVO"/>
    <s v="523 CAMARAS FOTOGRAFICAS Y DE VIDEO"/>
    <s v="52301 CAMARAS FOTOGRAFICAS Y DE VIDEO"/>
    <n v="12000"/>
    <s v="1 NO ETIQUETADO"/>
    <s v="11 RECURSOS FISCALES"/>
    <s v="1101 RECURSOS MUNICIPALES"/>
    <s v="19 Ejercicio 2019"/>
    <s v="13 TODO EL TERRITORIO"/>
  </r>
  <r>
    <s v="130322424215140134E018018912911155252352301111110119133"/>
    <s v="1303"/>
    <s v="2"/>
    <s v="24"/>
    <s v="242"/>
    <s v="1"/>
    <s v="5"/>
    <s v="14"/>
    <s v="01"/>
    <x v="25"/>
    <s v="E"/>
    <s v="018"/>
    <s v="018912"/>
    <s v="91"/>
    <s v="1"/>
    <s v="5"/>
    <s v="52"/>
    <s v="523"/>
    <s v="523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912 FORMACION EN TALLERES ARTISTICO CULTURALES"/>
    <s v="5000 BIENES MUEBLES, INMUEBLES E INTANGIBLES"/>
    <s v="5200 MOBILIARIO Y EQUIPO EDUCACIONAL Y RECREATIVO"/>
    <s v="523 CAMARAS FOTOGRAFICAS Y DE VIDEO"/>
    <s v="52301 CAMARAS FOTOGRAFICAS Y DE VIDEO"/>
    <n v="138295"/>
    <s v="1 NO ETIQUETADO"/>
    <s v="11 RECURSOS FISCALES"/>
    <s v="1101 RECURSOS MUNICIPALES"/>
    <s v="19 Ejercicio 2019"/>
    <s v="13 TODO EL TERRITORIO"/>
  </r>
  <r>
    <s v="131422727116171835P076076778911155151951901111110119133"/>
    <s v="1314"/>
    <s v="2"/>
    <s v="27"/>
    <s v="271"/>
    <s v="1"/>
    <s v="6"/>
    <s v="17"/>
    <s v="18"/>
    <x v="32"/>
    <s v="P"/>
    <s v="076"/>
    <s v="076778"/>
    <s v="91"/>
    <s v="1"/>
    <s v="5"/>
    <s v="51"/>
    <s v="519"/>
    <s v="519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79"/>
    <s v="076778 FOROS DE INNOVACION SOCIAL"/>
    <s v="5000 BIENES MUEBLES, INMUEBLES E INTANGIBLES"/>
    <s v="5100 MOBILIARIO Y EQUIPO DE ADMINISTRACION"/>
    <s v="519 OTROS MOBILIARIOS Y EQUIPOS DE ADMINISTRACION"/>
    <s v="51901 OTROS MOBILIARIOS Y EQUIPOS DE ADMINISTRACION"/>
    <n v="300000"/>
    <s v="1 NO ETIQUETADO"/>
    <s v="11 RECURSOS FISCALES"/>
    <s v="1101 RECURSOS MUNICIPALES"/>
    <s v="19 Ejercicio 2019"/>
    <s v="13 TODO EL TERRITORIO"/>
  </r>
  <r>
    <s v="030311717145160304E013013950911155252952901111110119133"/>
    <s v="0303"/>
    <s v="1"/>
    <s v="17"/>
    <s v="171"/>
    <s v="4"/>
    <s v="5"/>
    <s v="16"/>
    <s v="03"/>
    <x v="6"/>
    <s v="E"/>
    <s v="013"/>
    <s v="013950"/>
    <s v="91"/>
    <s v="1"/>
    <s v="5"/>
    <s v="52"/>
    <s v="529"/>
    <s v="529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6"/>
    <s v="013950 PLATICAS Y TALLERES EN MATERIA DE PREVENCION DEL DELITO"/>
    <s v="5000 BIENES MUEBLES, INMUEBLES E INTANGIBLES"/>
    <s v="5200 MOBILIARIO Y EQUIPO EDUCACIONAL Y RECREATIVO"/>
    <s v="529 OTRO MOBILIARIO Y EQUIPO EDUCACIONAL Y RECREATIVO"/>
    <s v="52901 OTRO MOBILIARIO Y EQUIPO EDUCACIONAL Y RECREATIVO"/>
    <n v="69000"/>
    <s v="1 NO ETIQUETADO"/>
    <s v="11 RECURSOS FISCALES"/>
    <s v="1101 RECURSOS MUNICIPALES"/>
    <s v="19 Ejercicio 2019"/>
    <s v="13 TODO EL TERRITORIO"/>
  </r>
  <r>
    <s v="111222222122051228E098098949911155252952901111110119133"/>
    <s v="1112"/>
    <s v="2"/>
    <s v="22"/>
    <s v="221"/>
    <s v="2"/>
    <s v="2"/>
    <s v="05"/>
    <s v="12"/>
    <x v="19"/>
    <s v="E"/>
    <s v="098"/>
    <s v="098949"/>
    <s v="91"/>
    <s v="1"/>
    <s v="5"/>
    <s v="52"/>
    <s v="529"/>
    <s v="529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s v="28 ORDENAMIENTO DEL TERRITORIO"/>
    <x v="26"/>
    <s v="098949 PLANEACION, SOCIALIZACION, VISITA A CONSEJOS DE COLONIA"/>
    <s v="5000 BIENES MUEBLES, INMUEBLES E INTANGIBLES"/>
    <s v="5200 MOBILIARIO Y EQUIPO EDUCACIONAL Y RECREATIVO"/>
    <s v="529 OTRO MOBILIARIO Y EQUIPO EDUCACIONAL Y RECREATIVO"/>
    <s v="52901 OTRO MOBILIARIO Y EQUIPO EDUCACIONAL Y RECREATIVO"/>
    <n v="2000"/>
    <s v="1 NO ETIQUETADO"/>
    <s v="11 RECURSOS FISCALES"/>
    <s v="1101 RECURSOS MUNICIPALES"/>
    <s v="19 Ejercicio 2019"/>
    <s v="13 TODO EL TERRITORIO"/>
  </r>
  <r>
    <s v="111222222122051228E098098763911155252952901111110119133"/>
    <s v="1112"/>
    <s v="2"/>
    <s v="22"/>
    <s v="221"/>
    <s v="2"/>
    <s v="2"/>
    <s v="05"/>
    <s v="12"/>
    <x v="19"/>
    <s v="E"/>
    <s v="098"/>
    <s v="098763"/>
    <s v="91"/>
    <s v="1"/>
    <s v="5"/>
    <s v="52"/>
    <s v="529"/>
    <s v="529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s v="28 ORDENAMIENTO DEL TERRITORIO"/>
    <x v="26"/>
    <s v="098763 FOMENTO DE LA PARTICIPACION CIUDADANA MEDIANTE CURSOS Y TALLERES"/>
    <s v="5000 BIENES MUEBLES, INMUEBLES E INTANGIBLES"/>
    <s v="5200 MOBILIARIO Y EQUIPO EDUCACIONAL Y RECREATIVO"/>
    <s v="529 OTRO MOBILIARIO Y EQUIPO EDUCACIONAL Y RECREATIVO"/>
    <s v="52901 OTRO MOBILIARIO Y EQUIPO EDUCACIONAL Y RECREATIVO"/>
    <n v="800"/>
    <s v="1 NO ETIQUETADO"/>
    <s v="11 RECURSOS FISCALES"/>
    <s v="1101 RECURSOS MUNICIPALES"/>
    <s v="19 Ejercicio 2019"/>
    <s v="13 TODO EL TERRITORIO"/>
  </r>
  <r>
    <s v="111222222122051228E098098768911155252952901111110119133"/>
    <s v="1112"/>
    <s v="2"/>
    <s v="22"/>
    <s v="221"/>
    <s v="2"/>
    <s v="2"/>
    <s v="05"/>
    <s v="12"/>
    <x v="19"/>
    <s v="E"/>
    <s v="098"/>
    <s v="098768"/>
    <s v="91"/>
    <s v="1"/>
    <s v="5"/>
    <s v="52"/>
    <s v="529"/>
    <s v="529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s v="28 ORDENAMIENTO DEL TERRITORIO"/>
    <x v="26"/>
    <s v="098768 ENCUESTAS Y CONSULTAS CIUDADANAS"/>
    <s v="5000 BIENES MUEBLES, INMUEBLES E INTANGIBLES"/>
    <s v="5200 MOBILIARIO Y EQUIPO EDUCACIONAL Y RECREATIVO"/>
    <s v="529 OTRO MOBILIARIO Y EQUIPO EDUCACIONAL Y RECREATIVO"/>
    <s v="52901 OTRO MOBILIARIO Y EQUIPO EDUCACIONAL Y RECREATIVO"/>
    <n v="6450"/>
    <s v="1 NO ETIQUETADO"/>
    <s v="11 RECURSOS FISCALES"/>
    <s v="1101 RECURSOS MUNICIPALES"/>
    <s v="19 Ejercicio 2019"/>
    <s v="13 TODO EL TERRITORIO"/>
  </r>
  <r>
    <s v="110422121231010730E039039387911155252952901111110119133"/>
    <s v="1104"/>
    <s v="2"/>
    <s v="21"/>
    <s v="212"/>
    <s v="3"/>
    <s v="1"/>
    <s v="01"/>
    <s v="07"/>
    <x v="21"/>
    <s v="E"/>
    <s v="039"/>
    <s v="039387"/>
    <s v="91"/>
    <s v="1"/>
    <s v="5"/>
    <s v="52"/>
    <s v="529"/>
    <s v="529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74"/>
    <s v="039387 CAMPAÑA DE VACUNACION ANTIRRABICA"/>
    <s v="5000 BIENES MUEBLES, INMUEBLES E INTANGIBLES"/>
    <s v="5200 MOBILIARIO Y EQUIPO EDUCACIONAL Y RECREATIVO"/>
    <s v="529 OTRO MOBILIARIO Y EQUIPO EDUCACIONAL Y RECREATIVO"/>
    <s v="52901 OTRO MOBILIARIO Y EQUIPO EDUCACIONAL Y RECREATIVO"/>
    <n v="10000"/>
    <s v="1 NO ETIQUETADO"/>
    <s v="11 RECURSOS FISCALES"/>
    <s v="1101 RECURSOS MUNICIPALES"/>
    <s v="19 Ejercicio 2019"/>
    <s v="13 TODO EL TERRITORIO"/>
  </r>
  <r>
    <s v="130322424215140134E018018974911155252952901111110119133"/>
    <s v="1303"/>
    <s v="2"/>
    <s v="24"/>
    <s v="242"/>
    <s v="1"/>
    <s v="5"/>
    <s v="14"/>
    <s v="01"/>
    <x v="25"/>
    <s v="E"/>
    <s v="018"/>
    <s v="018974"/>
    <s v="91"/>
    <s v="1"/>
    <s v="5"/>
    <s v="52"/>
    <s v="529"/>
    <s v="529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974 SERVICIO DE BIBLIOTECAS Y SALAS DE LECTURA "/>
    <s v="5000 BIENES MUEBLES, INMUEBLES E INTANGIBLES"/>
    <s v="5200 MOBILIARIO Y EQUIPO EDUCACIONAL Y RECREATIVO"/>
    <s v="529 OTRO MOBILIARIO Y EQUIPO EDUCACIONAL Y RECREATIVO"/>
    <s v="52901 OTRO MOBILIARIO Y EQUIPO EDUCACIONAL Y RECREATIVO"/>
    <n v="1110000"/>
    <s v="1 NO ETIQUETADO"/>
    <s v="11 RECURSOS FISCALES"/>
    <s v="1101 RECURSOS MUNICIPALES"/>
    <s v="19 Ejercicio 2019"/>
    <s v="13 TODO EL TERRITORIO"/>
  </r>
  <r>
    <s v="130322424215140134E018018974911155252952901111110119133"/>
    <s v="1303"/>
    <s v="2"/>
    <s v="24"/>
    <s v="242"/>
    <s v="1"/>
    <s v="5"/>
    <s v="14"/>
    <s v="01"/>
    <x v="25"/>
    <s v="E"/>
    <s v="018"/>
    <s v="018974"/>
    <s v="91"/>
    <s v="1"/>
    <s v="5"/>
    <s v="52"/>
    <s v="529"/>
    <s v="529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974 SERVICIO DE BIBLIOTECAS Y SALAS DE LECTURA "/>
    <s v="5000 BIENES MUEBLES, INMUEBLES E INTANGIBLES"/>
    <s v="5200 MOBILIARIO Y EQUIPO EDUCACIONAL Y RECREATIVO"/>
    <s v="529 OTRO MOBILIARIO Y EQUIPO EDUCACIONAL Y RECREATIVO"/>
    <s v="52901 OTRO MOBILIARIO Y EQUIPO EDUCACIONAL Y RECREATIVO"/>
    <n v="56700"/>
    <s v="1 NO ETIQUETADO"/>
    <s v="11 RECURSOS FISCALES"/>
    <s v="1101 RECURSOS MUNICIPALES"/>
    <s v="19 Ejercicio 2019"/>
    <s v="13 TODO EL TERRITORIO"/>
  </r>
  <r>
    <s v="131422727116171835P080080781911155151951901111110119133"/>
    <s v="1314"/>
    <s v="2"/>
    <s v="27"/>
    <s v="271"/>
    <s v="1"/>
    <s v="6"/>
    <s v="17"/>
    <s v="18"/>
    <x v="32"/>
    <s v="P"/>
    <s v="080"/>
    <s v="080781"/>
    <s v="91"/>
    <s v="1"/>
    <s v="5"/>
    <s v="51"/>
    <s v="519"/>
    <s v="519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81 PLANEACION, SOCIALIZACION, VISITA A CONSEJOS DE COLONIA."/>
    <s v="5000 BIENES MUEBLES, INMUEBLES E INTANGIBLES"/>
    <s v="5100 MOBILIARIO Y EQUIPO DE ADMINISTRACION"/>
    <s v="519 OTROS MOBILIARIOS Y EQUIPOS DE ADMINISTRACION"/>
    <s v="51901 OTROS MOBILIARIOS Y EQUIPOS DE ADMINISTRACION"/>
    <n v="1290000"/>
    <s v="1 NO ETIQUETADO"/>
    <s v="11 RECURSOS FISCALES"/>
    <s v="1101 RECURSOS MUNICIPALES"/>
    <s v="19 Ejercicio 2019"/>
    <s v="13 TODO EL TERRITORIO"/>
  </r>
  <r>
    <s v="030311717145160304E127127976911155353153101111110119133"/>
    <s v="0303"/>
    <s v="1"/>
    <s v="17"/>
    <s v="171"/>
    <s v="4"/>
    <s v="5"/>
    <s v="16"/>
    <s v="03"/>
    <x v="6"/>
    <s v="E"/>
    <s v="127"/>
    <s v="127976"/>
    <s v="91"/>
    <s v="1"/>
    <s v="5"/>
    <s v="53"/>
    <s v="531"/>
    <s v="53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5000 BIENES MUEBLES, INMUEBLES E INTANGIBLES"/>
    <s v="5300 EQUIPO E INSTRUMENTAL MEDICO Y DE LABORATORIO"/>
    <s v="531 EQUIPO MEDICO Y DE LABORATORIO"/>
    <s v="53101 EQUIPO MEDICO Y DE LABORATORIO"/>
    <n v="358000"/>
    <s v="1 NO ETIQUETADO"/>
    <s v="11 RECURSOS FISCALES"/>
    <s v="1101 RECURSOS MUNICIPALES"/>
    <s v="19 Ejercicio 2019"/>
    <s v="13 TODO EL TERRITORIO"/>
  </r>
  <r>
    <s v="040711212245150205E047047162911155353153101111110119133"/>
    <s v="0407"/>
    <s v="1"/>
    <s v="12"/>
    <s v="122"/>
    <s v="4"/>
    <s v="5"/>
    <s v="15"/>
    <s v="02"/>
    <x v="28"/>
    <s v="E"/>
    <s v="047"/>
    <s v="047162"/>
    <s v="91"/>
    <s v="1"/>
    <s v="5"/>
    <s v="53"/>
    <s v="531"/>
    <s v="531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s v="1 GASTO CORRIENTE"/>
    <s v="05 PROCURACIÓN DE JUSTICIA"/>
    <x v="54"/>
    <s v="047162 ATENCION PSICOLOGICA AL DETENIDO"/>
    <s v="5000 BIENES MUEBLES, INMUEBLES E INTANGIBLES"/>
    <s v="5300 EQUIPO E INSTRUMENTAL MEDICO Y DE LABORATORIO"/>
    <s v="531 EQUIPO MEDICO Y DE LABORATORIO"/>
    <s v="53101 EQUIPO MEDICO Y DE LABORATORIO"/>
    <n v="5000"/>
    <s v="1 NO ETIQUETADO"/>
    <s v="11 RECURSOS FISCALES"/>
    <s v="1101 RECURSOS MUNICIPALES"/>
    <s v="19 Ejercicio 2019"/>
    <s v="13 TODO EL TERRITORIO"/>
  </r>
  <r>
    <s v="080322222112130614E125125319911155353153101111110119133"/>
    <s v="0803"/>
    <s v="2"/>
    <s v="22"/>
    <s v="221"/>
    <s v="1"/>
    <s v="2"/>
    <s v="13"/>
    <s v="06"/>
    <x v="1"/>
    <s v="E"/>
    <s v="125"/>
    <s v="125319"/>
    <s v="91"/>
    <s v="1"/>
    <s v="5"/>
    <s v="53"/>
    <s v="531"/>
    <s v="53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19 MANTENIMIENTO DE CEMENTERIOS"/>
    <s v="5000 BIENES MUEBLES, INMUEBLES E INTANGIBLES"/>
    <s v="5300 EQUIPO E INSTRUMENTAL MEDICO Y DE LABORATORIO"/>
    <s v="531 EQUIPO MEDICO Y DE LABORATORIO"/>
    <s v="53101 EQUIPO MEDICO Y DE LABORATORIO"/>
    <n v="15000"/>
    <s v="1 NO ETIQUETADO"/>
    <s v="11 RECURSOS FISCALES"/>
    <s v="1101 RECURSOS MUNICIPALES"/>
    <s v="19 Ejercicio 2019"/>
    <s v="13 TODO EL TERRITORIO"/>
  </r>
  <r>
    <s v="111322121231010730E126126383911155353153101111110119133"/>
    <s v="1113"/>
    <s v="2"/>
    <s v="21"/>
    <s v="212"/>
    <s v="3"/>
    <s v="1"/>
    <s v="01"/>
    <s v="07"/>
    <x v="21"/>
    <s v="E"/>
    <s v="126"/>
    <s v="126383"/>
    <s v="91"/>
    <s v="1"/>
    <s v="5"/>
    <s v="53"/>
    <s v="531"/>
    <s v="531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7"/>
    <s v="126383 VINCULACION PARA ADOPCION"/>
    <s v="5000 BIENES MUEBLES, INMUEBLES E INTANGIBLES"/>
    <s v="5300 EQUIPO E INSTRUMENTAL MEDICO Y DE LABORATORIO"/>
    <s v="531 EQUIPO MEDICO Y DE LABORATORIO"/>
    <s v="53101 EQUIPO MEDICO Y DE LABORATORIO"/>
    <n v="1500000"/>
    <s v="1 NO ETIQUETADO"/>
    <s v="11 RECURSOS FISCALES"/>
    <s v="1101 RECURSOS MUNICIPALES"/>
    <s v="19 Ejercicio 2019"/>
    <s v="13 TODO EL TERRITORIO"/>
  </r>
  <r>
    <s v="131422727116171835P076076779911155252152101111110119133"/>
    <s v="1314"/>
    <s v="2"/>
    <s v="27"/>
    <s v="271"/>
    <s v="1"/>
    <s v="6"/>
    <s v="17"/>
    <s v="18"/>
    <x v="32"/>
    <s v="P"/>
    <s v="076"/>
    <s v="076779"/>
    <s v="91"/>
    <s v="1"/>
    <s v="5"/>
    <s v="52"/>
    <s v="521"/>
    <s v="52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79"/>
    <s v="076779 INSTRUMENTOS DE INNOVACION SOCIAL PARA LA CIUDADANIA EN ZAPOPAN"/>
    <s v="5000 BIENES MUEBLES, INMUEBLES E INTANGIBLES"/>
    <s v="5200 MOBILIARIO Y EQUIPO EDUCACIONAL Y RECREATIVO"/>
    <s v="521 EQUIPOS Y APARATOS AUDIOVISUALES"/>
    <s v="52101 EQUIPOS Y APARATOS AUDIOVISUALES"/>
    <n v="210000"/>
    <s v="1 NO ETIQUETADO"/>
    <s v="11 RECURSOS FISCALES"/>
    <s v="1101 RECURSOS MUNICIPALES"/>
    <s v="19 Ejercicio 2019"/>
    <s v="13 TODO EL TERRITORIO"/>
  </r>
  <r>
    <s v="040711212245150205E047047162911155353253201111110119133"/>
    <s v="0407"/>
    <s v="1"/>
    <s v="12"/>
    <s v="122"/>
    <s v="4"/>
    <s v="5"/>
    <s v="15"/>
    <s v="02"/>
    <x v="28"/>
    <s v="E"/>
    <s v="047"/>
    <s v="047162"/>
    <s v="91"/>
    <s v="1"/>
    <s v="5"/>
    <s v="53"/>
    <s v="532"/>
    <s v="532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s v="1 GASTO CORRIENTE"/>
    <s v="05 PROCURACIÓN DE JUSTICIA"/>
    <x v="54"/>
    <s v="047162 ATENCION PSICOLOGICA AL DETENIDO"/>
    <s v="5000 BIENES MUEBLES, INMUEBLES E INTANGIBLES"/>
    <s v="5300 EQUIPO E INSTRUMENTAL MEDICO Y DE LABORATORIO"/>
    <s v="532 INSTRUMENTAL MEDICO Y DE LABORATORIO"/>
    <s v="53201 INSTRUMENTAL MEDICO Y DE LABORATORIO"/>
    <n v="1000"/>
    <s v="1 NO ETIQUETADO"/>
    <s v="11 RECURSOS FISCALES"/>
    <s v="1101 RECURSOS MUNICIPALES"/>
    <s v="19 Ejercicio 2019"/>
    <s v="13 TODO EL TERRITORIO"/>
  </r>
  <r>
    <s v="111322121231010730E126126383911155353253201111110119133"/>
    <s v="1113"/>
    <s v="2"/>
    <s v="21"/>
    <s v="212"/>
    <s v="3"/>
    <s v="1"/>
    <s v="01"/>
    <s v="07"/>
    <x v="21"/>
    <s v="E"/>
    <s v="126"/>
    <s v="126383"/>
    <s v="91"/>
    <s v="1"/>
    <s v="5"/>
    <s v="53"/>
    <s v="532"/>
    <s v="532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7"/>
    <s v="126383 VINCULACION PARA ADOPCION"/>
    <s v="5000 BIENES MUEBLES, INMUEBLES E INTANGIBLES"/>
    <s v="5300 EQUIPO E INSTRUMENTAL MEDICO Y DE LABORATORIO"/>
    <s v="532 INSTRUMENTAL MEDICO Y DE LABORATORIO"/>
    <s v="53201 INSTRUMENTAL MEDICO Y DE LABORATORIO"/>
    <n v="200000"/>
    <s v="1 NO ETIQUETADO"/>
    <s v="11 RECURSOS FISCALES"/>
    <s v="1101 RECURSOS MUNICIPALES"/>
    <s v="19 Ejercicio 2019"/>
    <s v="13 TODO EL TERRITORIO"/>
  </r>
  <r>
    <s v="081222121412130615E061061373911155454154101225250219133"/>
    <s v="0812"/>
    <s v="2"/>
    <s v="21"/>
    <s v="214"/>
    <s v="1"/>
    <s v="2"/>
    <s v="13"/>
    <s v="06"/>
    <x v="13"/>
    <s v="E"/>
    <s v="061"/>
    <s v="061373"/>
    <s v="91"/>
    <s v="1"/>
    <s v="5"/>
    <s v="54"/>
    <s v="541"/>
    <s v="54101"/>
    <s v="2"/>
    <s v="25"/>
    <s v="2502"/>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73 SERVICIO DE CREMACION"/>
    <s v="5000 BIENES MUEBLES, INMUEBLES E INTANGIBLES"/>
    <s v="5400 VEHICULOS Y EQUIPO DE TRANSPORTE"/>
    <s v="541 VEHICULOS Y EQUIPO TERRESTRE"/>
    <s v="54101 VEHICULOS Y EQUIPO TERRESTRE"/>
    <n v="9600000"/>
    <s v="2 ETIQUETADO"/>
    <s v="25 RECURSOS FEDERALES"/>
    <s v="2502 FONDO DE FORTALECIMIENTO MUNICIPAL"/>
    <s v="19 Ejercicio 2019"/>
    <s v="13 TODO EL TERRITORIO"/>
  </r>
  <r>
    <s v="080322222112130614E125125320911155454254201111110119133"/>
    <s v="0803"/>
    <s v="2"/>
    <s v="22"/>
    <s v="221"/>
    <s v="1"/>
    <s v="2"/>
    <s v="13"/>
    <s v="06"/>
    <x v="1"/>
    <s v="E"/>
    <s v="125"/>
    <s v="125320"/>
    <s v="91"/>
    <s v="1"/>
    <s v="5"/>
    <s v="54"/>
    <s v="542"/>
    <s v="54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20 MANTENIMIENTO DE MERCADOS MUNICIPALES"/>
    <s v="5000 BIENES MUEBLES, INMUEBLES E INTANGIBLES"/>
    <s v="5400 VEHICULOS Y EQUIPO DE TRANSPORTE"/>
    <s v="542 CARROCERIAS Y REMOLQUES"/>
    <s v="54201 CARROCERIAS Y REMOLQUES"/>
    <n v="500000"/>
    <s v="1 NO ETIQUETADO"/>
    <s v="11 RECURSOS FISCALES"/>
    <s v="1101 RECURSOS MUNICIPALES"/>
    <s v="19 Ejercicio 2019"/>
    <s v="13 TODO EL TERRITORIO"/>
  </r>
  <r>
    <s v="131422727116171835P090090762911155252152101111110119133"/>
    <s v="1314"/>
    <s v="2"/>
    <s v="27"/>
    <s v="271"/>
    <s v="1"/>
    <s v="6"/>
    <s v="17"/>
    <s v="18"/>
    <x v="32"/>
    <s v="P"/>
    <s v="090"/>
    <s v="090762"/>
    <s v="91"/>
    <s v="1"/>
    <s v="5"/>
    <s v="52"/>
    <s v="521"/>
    <s v="52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5"/>
    <s v="090762 BRIGADAS ITINERANTES PARA EL FOMENTO DE LA PARTICIPACION CIUDADANA Y GOBERNANZA."/>
    <s v="5000 BIENES MUEBLES, INMUEBLES E INTANGIBLES"/>
    <s v="5200 MOBILIARIO Y EQUIPO EDUCACIONAL Y RECREATIVO"/>
    <s v="521 EQUIPOS Y APARATOS AUDIOVISUALES"/>
    <s v="52101 EQUIPOS Y APARATOS AUDIOVISUALES"/>
    <n v="22510"/>
    <s v="1 NO ETIQUETADO"/>
    <s v="11 RECURSOS FISCALES"/>
    <s v="1101 RECURSOS MUNICIPALES"/>
    <s v="19 Ejercicio 2019"/>
    <s v="13 TODO EL TERRITORIO"/>
  </r>
  <r>
    <s v="081222121412130615E061061381911155454554501111110119133"/>
    <s v="0812"/>
    <s v="2"/>
    <s v="21"/>
    <s v="214"/>
    <s v="1"/>
    <s v="2"/>
    <s v="13"/>
    <s v="06"/>
    <x v="13"/>
    <s v="E"/>
    <s v="061"/>
    <s v="061381"/>
    <s v="91"/>
    <s v="1"/>
    <s v="5"/>
    <s v="54"/>
    <s v="545"/>
    <s v="545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81 OPERATIVO DE CEMENTERIOS"/>
    <s v="5000 BIENES MUEBLES, INMUEBLES E INTANGIBLES"/>
    <s v="5400 VEHICULOS Y EQUIPO DE TRANSPORTE"/>
    <s v="545 EMBARCACIONES"/>
    <s v="54501 EMBARCACIONES"/>
    <n v="76000"/>
    <s v="1 NO ETIQUETADO"/>
    <s v="11 RECURSOS FISCALES"/>
    <s v="1101 RECURSOS MUNICIPALES"/>
    <s v="19 Ejercicio 2019"/>
    <s v="13 TODO EL TERRITORIO"/>
  </r>
  <r>
    <s v="030311717145160304E127127976911155454954901111110119133"/>
    <s v="0303"/>
    <s v="1"/>
    <s v="17"/>
    <s v="171"/>
    <s v="4"/>
    <s v="5"/>
    <s v="16"/>
    <s v="03"/>
    <x v="6"/>
    <s v="E"/>
    <s v="127"/>
    <s v="127976"/>
    <s v="91"/>
    <s v="1"/>
    <s v="5"/>
    <s v="54"/>
    <s v="549"/>
    <s v="549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5000 BIENES MUEBLES, INMUEBLES E INTANGIBLES"/>
    <s v="5400 VEHICULOS Y EQUIPO DE TRANSPORTE"/>
    <s v="549 OTROS EQUIPOS DE TRANSPORTE"/>
    <s v="54901 OTROS EQUIPOS DE TRANSPORTE"/>
    <n v="72000"/>
    <s v="1 NO ETIQUETADO"/>
    <s v="11 RECURSOS FISCALES"/>
    <s v="1101 RECURSOS MUNICIPALES"/>
    <s v="19 Ejercicio 2019"/>
    <s v="13 TODO EL TERRITORIO"/>
  </r>
  <r>
    <s v="130122727116171835P080080770911155252152101111110119133"/>
    <s v="1301"/>
    <s v="2"/>
    <s v="27"/>
    <s v="271"/>
    <s v="1"/>
    <s v="6"/>
    <s v="17"/>
    <s v="18"/>
    <x v="32"/>
    <s v="P"/>
    <s v="080"/>
    <s v="080770"/>
    <s v="91"/>
    <s v="1"/>
    <s v="5"/>
    <s v="52"/>
    <s v="521"/>
    <s v="52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70 PLANEACION Y SEGUIMIENTO DEL DESARROLLO MUNICIPAL"/>
    <s v="5000 BIENES MUEBLES, INMUEBLES E INTANGIBLES"/>
    <s v="5200 MOBILIARIO Y EQUIPO EDUCACIONAL Y RECREATIVO"/>
    <s v="521 EQUIPOS Y APARATOS AUDIOVISUALES"/>
    <s v="52101 EQUIPOS Y APARATOS AUDIOVISUALES"/>
    <n v="10000"/>
    <s v="1 NO ETIQUETADO"/>
    <s v="11 RECURSOS FISCALES"/>
    <s v="1101 RECURSOS MUNICIPALES"/>
    <s v="19 Ejercicio 2019"/>
    <s v="13 TODO EL TERRITORIO"/>
  </r>
  <r>
    <s v="030311717145160304E127127976911155555155101225250219133"/>
    <s v="0303"/>
    <s v="1"/>
    <s v="17"/>
    <s v="171"/>
    <s v="4"/>
    <s v="5"/>
    <s v="16"/>
    <s v="03"/>
    <x v="6"/>
    <s v="E"/>
    <s v="127"/>
    <s v="127976"/>
    <s v="91"/>
    <s v="1"/>
    <s v="5"/>
    <s v="55"/>
    <s v="551"/>
    <s v="55101"/>
    <s v="2"/>
    <s v="25"/>
    <s v="2502"/>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5000 BIENES MUEBLES, INMUEBLES E INTANGIBLES"/>
    <s v="5500 EQUIPO DE DEFENSA Y SEGURIDAD"/>
    <s v="551 EQUIPO DE DEFENSA Y SEGURIDAD"/>
    <s v="55101 EQUIPO DE DEFENSA Y SEGURIDAD"/>
    <n v="9380000"/>
    <s v="2 ETIQUETADO"/>
    <s v="25 RECURSOS FEDERALES"/>
    <s v="2502 FONDO DE FORTALECIMIENTO MUNICIPAL"/>
    <s v="19 Ejercicio 2019"/>
    <s v="13 TODO EL TERRITORIO"/>
  </r>
  <r>
    <s v="040711212245150205E047047164911155555155101111110119133"/>
    <s v="0407"/>
    <s v="1"/>
    <s v="12"/>
    <s v="122"/>
    <s v="4"/>
    <s v="5"/>
    <s v="15"/>
    <s v="02"/>
    <x v="28"/>
    <s v="E"/>
    <s v="047"/>
    <s v="047164"/>
    <s v="91"/>
    <s v="1"/>
    <s v="5"/>
    <s v="55"/>
    <s v="551"/>
    <s v="551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s v="1 GASTO CORRIENTE"/>
    <s v="05 PROCURACIÓN DE JUSTICIA"/>
    <x v="54"/>
    <s v="047164 DEFENSORIA DE OFICIO"/>
    <s v="5000 BIENES MUEBLES, INMUEBLES E INTANGIBLES"/>
    <s v="5500 EQUIPO DE DEFENSA Y SEGURIDAD"/>
    <s v="551 EQUIPO DE DEFENSA Y SEGURIDAD"/>
    <s v="55101 EQUIPO DE DEFENSA Y SEGURIDAD"/>
    <n v="8000"/>
    <s v="1 NO ETIQUETADO"/>
    <s v="11 RECURSOS FISCALES"/>
    <s v="1101 RECURSOS MUNICIPALES"/>
    <s v="19 Ejercicio 2019"/>
    <s v="13 TODO EL TERRITORIO"/>
  </r>
  <r>
    <s v="030311717145160304E127127976911155656156101111110119133"/>
    <s v="0303"/>
    <s v="1"/>
    <s v="17"/>
    <s v="171"/>
    <s v="4"/>
    <s v="5"/>
    <s v="16"/>
    <s v="03"/>
    <x v="6"/>
    <s v="E"/>
    <s v="127"/>
    <s v="127976"/>
    <s v="91"/>
    <s v="1"/>
    <s v="5"/>
    <s v="56"/>
    <s v="561"/>
    <s v="56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5000 BIENES MUEBLES, INMUEBLES E INTANGIBLES"/>
    <s v="5600 MAQUINARIA, OTROS EQUIPOS Y HERRAMIENTAS"/>
    <s v="561 MAQUINARIA Y EQUIPO AGROPECUARIO"/>
    <s v="56101 MAQUINARIA Y EQUIPO AGROPECUARIO"/>
    <n v="35600"/>
    <s v="1 NO ETIQUETADO"/>
    <s v="11 RECURSOS FISCALES"/>
    <s v="1101 RECURSOS MUNICIPALES"/>
    <s v="19 Ejercicio 2019"/>
    <s v="13 TODO EL TERRITORIO"/>
  </r>
  <r>
    <s v="081222121412130615E061061408911155656156101111110119133"/>
    <s v="0812"/>
    <s v="2"/>
    <s v="21"/>
    <s v="214"/>
    <s v="1"/>
    <s v="2"/>
    <s v="13"/>
    <s v="06"/>
    <x v="13"/>
    <s v="E"/>
    <s v="061"/>
    <s v="061408"/>
    <s v="91"/>
    <s v="1"/>
    <s v="5"/>
    <s v="56"/>
    <s v="561"/>
    <s v="56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408 MANTENIMIENTO Y LIMPIEZA DE LAS INSTALACIONES EN PLANTAS DE TRATAMIENTO."/>
    <s v="5000 BIENES MUEBLES, INMUEBLES E INTANGIBLES"/>
    <s v="5600 MAQUINARIA, OTROS EQUIPOS Y HERRAMIENTAS"/>
    <s v="561 MAQUINARIA Y EQUIPO AGROPECUARIO"/>
    <s v="56101 MAQUINARIA Y EQUIPO AGROPECUARIO"/>
    <n v="138852"/>
    <s v="1 NO ETIQUETADO"/>
    <s v="11 RECURSOS FISCALES"/>
    <s v="1101 RECURSOS MUNICIPALES"/>
    <s v="19 Ejercicio 2019"/>
    <s v="13 TODO EL TERRITORIO"/>
  </r>
  <r>
    <s v="030311717145160304E127127976911155656256201111110119133"/>
    <s v="0303"/>
    <s v="1"/>
    <s v="17"/>
    <s v="171"/>
    <s v="4"/>
    <s v="5"/>
    <s v="16"/>
    <s v="03"/>
    <x v="6"/>
    <s v="E"/>
    <s v="127"/>
    <s v="127976"/>
    <s v="91"/>
    <s v="1"/>
    <s v="5"/>
    <s v="56"/>
    <s v="562"/>
    <s v="56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5000 BIENES MUEBLES, INMUEBLES E INTANGIBLES"/>
    <s v="5600 MAQUINARIA, OTROS EQUIPOS Y HERRAMIENTAS"/>
    <s v="562 MAQUINARIA Y EQUIPO INDUSTRIAL"/>
    <s v="56201 MAQUINARIA Y EQUIPO INDUSTRIAL"/>
    <n v="28600"/>
    <s v="1 NO ETIQUETADO"/>
    <s v="11 RECURSOS FISCALES"/>
    <s v="1101 RECURSOS MUNICIPALES"/>
    <s v="19 Ejercicio 2019"/>
    <s v="13 TODO EL TERRITORIO"/>
  </r>
  <r>
    <s v="080122222112130614E059059414911155656256201111110119133"/>
    <s v="0801"/>
    <s v="2"/>
    <s v="22"/>
    <s v="221"/>
    <s v="1"/>
    <s v="2"/>
    <s v="13"/>
    <s v="06"/>
    <x v="1"/>
    <s v="E"/>
    <s v="059"/>
    <s v="059414"/>
    <s v="91"/>
    <s v="1"/>
    <s v="5"/>
    <s v="56"/>
    <s v="562"/>
    <s v="562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414 REPARACION DE LUMINARIA"/>
    <s v="5000 BIENES MUEBLES, INMUEBLES E INTANGIBLES"/>
    <s v="5600 MAQUINARIA, OTROS EQUIPOS Y HERRAMIENTAS"/>
    <s v="562 MAQUINARIA Y EQUIPO INDUSTRIAL"/>
    <s v="56201 MAQUINARIA Y EQUIPO INDUSTRIAL"/>
    <n v="6261000"/>
    <s v="1 NO ETIQUETADO"/>
    <s v="11 RECURSOS FISCALES"/>
    <s v="1101 RECURSOS MUNICIPALES"/>
    <s v="19 Ejercicio 2019"/>
    <s v="13 TODO EL TERRITORIO"/>
  </r>
  <r>
    <s v="080422222112130614E060060324911155656256201111110119133"/>
    <s v="0804"/>
    <s v="2"/>
    <s v="22"/>
    <s v="221"/>
    <s v="1"/>
    <s v="2"/>
    <s v="13"/>
    <s v="06"/>
    <x v="1"/>
    <s v="E"/>
    <s v="060"/>
    <s v="060324"/>
    <s v="91"/>
    <s v="1"/>
    <s v="5"/>
    <s v="56"/>
    <s v="562"/>
    <s v="562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55"/>
    <s v="060324 SERVICIOS DE BARRIDO MANUAL EN CENTRO HISTORICO"/>
    <s v="5000 BIENES MUEBLES, INMUEBLES E INTANGIBLES"/>
    <s v="5600 MAQUINARIA, OTROS EQUIPOS Y HERRAMIENTAS"/>
    <s v="562 MAQUINARIA Y EQUIPO INDUSTRIAL"/>
    <s v="56201 MAQUINARIA Y EQUIPO INDUSTRIAL"/>
    <n v="30000"/>
    <s v="1 NO ETIQUETADO"/>
    <s v="11 RECURSOS FISCALES"/>
    <s v="1101 RECURSOS MUNICIPALES"/>
    <s v="19 Ejercicio 2019"/>
    <s v="13 TODO EL TERRITORIO"/>
  </r>
  <r>
    <s v="081222121412130615E061061411911155656256201111110119133"/>
    <s v="0812"/>
    <s v="2"/>
    <s v="21"/>
    <s v="214"/>
    <s v="1"/>
    <s v="2"/>
    <s v="13"/>
    <s v="06"/>
    <x v="13"/>
    <s v="E"/>
    <s v="061"/>
    <s v="061411"/>
    <s v="91"/>
    <s v="1"/>
    <s v="5"/>
    <s v="56"/>
    <s v="562"/>
    <s v="562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411 PROYECTO DE REPRODUCCION, CULTIVO, DESARROLLO DE PLANTAS, ARBOLADO PARA SU DONACION"/>
    <s v="5000 BIENES MUEBLES, INMUEBLES E INTANGIBLES"/>
    <s v="5600 MAQUINARIA, OTROS EQUIPOS Y HERRAMIENTAS"/>
    <s v="562 MAQUINARIA Y EQUIPO INDUSTRIAL"/>
    <s v="56201 MAQUINARIA Y EQUIPO INDUSTRIAL"/>
    <n v="509120"/>
    <s v="1 NO ETIQUETADO"/>
    <s v="11 RECURSOS FISCALES"/>
    <s v="1101 RECURSOS MUNICIPALES"/>
    <s v="19 Ejercicio 2019"/>
    <s v="13 TODO EL TERRITORIO"/>
  </r>
  <r>
    <s v="080722121412130615E061061381911155656256201111110119133"/>
    <s v="0807"/>
    <s v="2"/>
    <s v="21"/>
    <s v="214"/>
    <s v="1"/>
    <s v="2"/>
    <s v="13"/>
    <s v="06"/>
    <x v="13"/>
    <s v="E"/>
    <s v="061"/>
    <s v="061381"/>
    <s v="91"/>
    <s v="1"/>
    <s v="5"/>
    <s v="56"/>
    <s v="562"/>
    <s v="562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381 OPERATIVO DE CEMENTERIOS"/>
    <s v="5000 BIENES MUEBLES, INMUEBLES E INTANGIBLES"/>
    <s v="5600 MAQUINARIA, OTROS EQUIPOS Y HERRAMIENTAS"/>
    <s v="562 MAQUINARIA Y EQUIPO INDUSTRIAL"/>
    <s v="56201 MAQUINARIA Y EQUIPO INDUSTRIAL"/>
    <n v="1000000"/>
    <s v="1 NO ETIQUETADO"/>
    <s v="11 RECURSOS FISCALES"/>
    <s v="1101 RECURSOS MUNICIPALES"/>
    <s v="19 Ejercicio 2019"/>
    <s v="13 TODO EL TERRITORIO"/>
  </r>
  <r>
    <s v="090111313446172020O021021505121155656256201111110119133"/>
    <s v="0901"/>
    <s v="1"/>
    <s v="13"/>
    <s v="134"/>
    <s v="4"/>
    <s v="6"/>
    <s v="17"/>
    <s v="20"/>
    <x v="0"/>
    <s v="O"/>
    <s v="021"/>
    <s v="021505"/>
    <s v="12"/>
    <s v="1"/>
    <s v="5"/>
    <s v="56"/>
    <s v="562"/>
    <s v="56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05 ATENCION A SINDICATOS"/>
    <s v="5000 BIENES MUEBLES, INMUEBLES E INTANGIBLES"/>
    <s v="5600 MAQUINARIA, OTROS EQUIPOS Y HERRAMIENTAS"/>
    <s v="562 MAQUINARIA Y EQUIPO INDUSTRIAL"/>
    <s v="56201 MAQUINARIA Y EQUIPO INDUSTRIAL"/>
    <n v="100000"/>
    <s v="1 NO ETIQUETADO"/>
    <s v="11 RECURSOS FISCALES"/>
    <s v="1101 RECURSOS MUNICIPALES"/>
    <s v="19 Ejercicio 2019"/>
    <s v="13 TODO EL TERRITORIO"/>
  </r>
  <r>
    <s v="030311717145160304E127127976911155656356301111110119133"/>
    <s v="0303"/>
    <s v="1"/>
    <s v="17"/>
    <s v="171"/>
    <s v="4"/>
    <s v="5"/>
    <s v="16"/>
    <s v="03"/>
    <x v="6"/>
    <s v="E"/>
    <s v="127"/>
    <s v="127976"/>
    <s v="91"/>
    <s v="1"/>
    <s v="5"/>
    <s v="56"/>
    <s v="563"/>
    <s v="563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5000 BIENES MUEBLES, INMUEBLES E INTANGIBLES"/>
    <s v="5600 MAQUINARIA, OTROS EQUIPOS Y HERRAMIENTAS"/>
    <s v="563 MAQUINARIA Y EQUIPO DE CONSTRUCCION"/>
    <s v="56301 MAQUINARIA Y EQUIPO DE CONSTRUCCION"/>
    <n v="44000"/>
    <s v="1 NO ETIQUETADO"/>
    <s v="11 RECURSOS FISCALES"/>
    <s v="1101 RECURSOS MUNICIPALES"/>
    <s v="19 Ejercicio 2019"/>
    <s v="13 TODO EL TERRITORIO"/>
  </r>
  <r>
    <s v="080522222112130614E088088348911155656356301225250219133"/>
    <s v="0805"/>
    <s v="2"/>
    <s v="22"/>
    <s v="221"/>
    <s v="1"/>
    <s v="2"/>
    <s v="13"/>
    <s v="06"/>
    <x v="1"/>
    <s v="E"/>
    <s v="088"/>
    <s v="088348"/>
    <s v="91"/>
    <s v="1"/>
    <s v="5"/>
    <s v="56"/>
    <s v="563"/>
    <s v="56301"/>
    <s v="2"/>
    <s v="25"/>
    <s v="2502"/>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48 ASIGNACION DE ESPACIOS DE ROLL EN COMERCIO EN TIANGUIS"/>
    <s v="5000 BIENES MUEBLES, INMUEBLES E INTANGIBLES"/>
    <s v="5600 MAQUINARIA, OTROS EQUIPOS Y HERRAMIENTAS"/>
    <s v="563 MAQUINARIA Y EQUIPO DE CONSTRUCCION"/>
    <s v="56301 MAQUINARIA Y EQUIPO DE CONSTRUCCION"/>
    <n v="10000000"/>
    <s v="2 ETIQUETADO"/>
    <s v="25 RECURSOS FEDERALES"/>
    <s v="2502 FONDO DE FORTALECIMIENTO MUNICIPAL"/>
    <s v="19 Ejercicio 2019"/>
    <s v="13 TODO EL TERRITORIO"/>
  </r>
  <r>
    <s v="030311717145160304E127127976911155656456401111110119133"/>
    <s v="0303"/>
    <s v="1"/>
    <s v="17"/>
    <s v="171"/>
    <s v="4"/>
    <s v="5"/>
    <s v="16"/>
    <s v="03"/>
    <x v="6"/>
    <s v="E"/>
    <s v="127"/>
    <s v="127976"/>
    <s v="91"/>
    <s v="1"/>
    <s v="5"/>
    <s v="56"/>
    <s v="564"/>
    <s v="564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5000 BIENES MUEBLES, INMUEBLES E INTANGIBLES"/>
    <s v="5600 MAQUINARIA, OTROS EQUIPOS Y HERRAMIENTAS"/>
    <s v="564 SISTEMAS DE AIRE ACONDICIONADO, CALEFACCION Y DE REFRIGERACION INDUSTRIAL Y COMERCIAL"/>
    <s v="56401 SISTEMAS DE AIRE ACONDICIONADO, CALEFACCION Y DE REFRIGERACION INDUSTRIAL Y COMERCIAL"/>
    <n v="12000"/>
    <s v="1 NO ETIQUETADO"/>
    <s v="11 RECURSOS FISCALES"/>
    <s v="1101 RECURSOS MUNICIPALES"/>
    <s v="19 Ejercicio 2019"/>
    <s v="13 TODO EL TERRITORIO"/>
  </r>
  <r>
    <s v="090111313446172020O021021513121155656456401111110119133"/>
    <s v="0901"/>
    <s v="1"/>
    <s v="13"/>
    <s v="134"/>
    <s v="4"/>
    <s v="6"/>
    <s v="17"/>
    <s v="20"/>
    <x v="0"/>
    <s v="O"/>
    <s v="021"/>
    <s v="021513"/>
    <s v="12"/>
    <s v="1"/>
    <s v="5"/>
    <s v="56"/>
    <s v="564"/>
    <s v="564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3 DIAGNOSTICO ORGANIZACIONAL"/>
    <s v="5000 BIENES MUEBLES, INMUEBLES E INTANGIBLES"/>
    <s v="5600 MAQUINARIA, OTROS EQUIPOS Y HERRAMIENTAS"/>
    <s v="564 SISTEMAS DE AIRE ACONDICIONADO, CALEFACCION Y DE REFRIGERACION INDUSTRIAL Y COMERCIAL"/>
    <s v="56401 SISTEMAS DE AIRE ACONDICIONADO, CALEFACCION Y DE REFRIGERACION INDUSTRIAL Y COMERCIAL"/>
    <n v="500000"/>
    <s v="1 NO ETIQUETADO"/>
    <s v="11 RECURSOS FISCALES"/>
    <s v="1101 RECURSOS MUNICIPALES"/>
    <s v="19 Ejercicio 2019"/>
    <s v="13 TODO EL TERRITORIO"/>
  </r>
  <r>
    <s v="080322222112130614E125125321911155656556501111110119133"/>
    <s v="0803"/>
    <s v="2"/>
    <s v="22"/>
    <s v="221"/>
    <s v="1"/>
    <s v="2"/>
    <s v="13"/>
    <s v="06"/>
    <x v="1"/>
    <s v="E"/>
    <s v="125"/>
    <s v="125321"/>
    <s v="91"/>
    <s v="1"/>
    <s v="5"/>
    <s v="56"/>
    <s v="565"/>
    <s v="565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21 REHABILITACION EN MERCADOS MUNICIPALES"/>
    <s v="5000 BIENES MUEBLES, INMUEBLES E INTANGIBLES"/>
    <s v="5600 MAQUINARIA, OTROS EQUIPOS Y HERRAMIENTAS"/>
    <s v="565 EQUIPO DE COMUNICACION Y TELECOMUNICACION"/>
    <s v="56501 EQUIPO DE COMUNICACION Y TELECOMUNICACION"/>
    <n v="160000"/>
    <s v="1 NO ETIQUETADO"/>
    <s v="11 RECURSOS FISCALES"/>
    <s v="1101 RECURSOS MUNICIPALES"/>
    <s v="19 Ejercicio 2019"/>
    <s v="13 TODO EL TERRITORIO"/>
  </r>
  <r>
    <s v="090211313446172019O051051431121155656556501111110119133"/>
    <s v="0902"/>
    <s v="1"/>
    <s v="13"/>
    <s v="134"/>
    <s v="4"/>
    <s v="6"/>
    <s v="17"/>
    <s v="20"/>
    <x v="27"/>
    <s v="O"/>
    <s v="051"/>
    <s v="051431"/>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3"/>
    <s v="051431 FIRMA ELECTRONICA"/>
    <s v="5000 BIENES MUEBLES, INMUEBLES E INTANGIBLES"/>
    <s v="5600 MAQUINARIA, OTROS EQUIPOS Y HERRAMIENTAS"/>
    <s v="565 EQUIPO DE COMUNICACION Y TELECOMUNICACION"/>
    <s v="56501 EQUIPO DE COMUNICACION Y TELECOMUNICACION"/>
    <n v="216371"/>
    <s v="1 NO ETIQUETADO"/>
    <s v="11 RECURSOS FISCALES"/>
    <s v="1101 RECURSOS MUNICIPALES"/>
    <s v="19 Ejercicio 2019"/>
    <s v="13 TODO EL TERRITORIO"/>
  </r>
  <r>
    <s v="090211313446172019O132132425121155656556501111110119133"/>
    <s v="0902"/>
    <s v="1"/>
    <s v="13"/>
    <s v="134"/>
    <s v="4"/>
    <s v="6"/>
    <s v="17"/>
    <s v="20"/>
    <x v="27"/>
    <s v="O"/>
    <s v="132"/>
    <s v="132425"/>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38"/>
    <s v="132425 DESARROLLO E IMPLEMENTACION DE SISTEMAS"/>
    <s v="5000 BIENES MUEBLES, INMUEBLES E INTANGIBLES"/>
    <s v="5600 MAQUINARIA, OTROS EQUIPOS Y HERRAMIENTAS"/>
    <s v="565 EQUIPO DE COMUNICACION Y TELECOMUNICACION"/>
    <s v="56501 EQUIPO DE COMUNICACION Y TELECOMUNICACION"/>
    <n v="991666.67"/>
    <s v="1 NO ETIQUETADO"/>
    <s v="11 RECURSOS FISCALES"/>
    <s v="1101 RECURSOS MUNICIPALES"/>
    <s v="19 Ejercicio 2019"/>
    <s v="13 TODO EL TERRITORIO"/>
  </r>
  <r>
    <s v="090211313446172019O132132437121155656556501111110119133"/>
    <s v="0902"/>
    <s v="1"/>
    <s v="13"/>
    <s v="134"/>
    <s v="4"/>
    <s v="6"/>
    <s v="17"/>
    <s v="20"/>
    <x v="27"/>
    <s v="O"/>
    <s v="132"/>
    <s v="132437"/>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38"/>
    <s v="132437 GEOPROCESAMIENTO E IMPLEMENTACIONDE SISTEMAS DE INFORMACION GEOGRAFICA"/>
    <s v="5000 BIENES MUEBLES, INMUEBLES E INTANGIBLES"/>
    <s v="5600 MAQUINARIA, OTROS EQUIPOS Y HERRAMIENTAS"/>
    <s v="565 EQUIPO DE COMUNICACION Y TELECOMUNICACION"/>
    <s v="56501 EQUIPO DE COMUNICACION Y TELECOMUNICACION"/>
    <n v="666666.67000000004"/>
    <s v="1 NO ETIQUETADO"/>
    <s v="11 RECURSOS FISCALES"/>
    <s v="1101 RECURSOS MUNICIPALES"/>
    <s v="19 Ejercicio 2019"/>
    <s v="13 TODO EL TERRITORIO"/>
  </r>
  <r>
    <s v="090211313446172019O132132441121155656556501111110119133"/>
    <s v="0902"/>
    <s v="1"/>
    <s v="13"/>
    <s v="134"/>
    <s v="4"/>
    <s v="6"/>
    <s v="17"/>
    <s v="20"/>
    <x v="27"/>
    <s v="O"/>
    <s v="132"/>
    <s v="132441"/>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38"/>
    <s v="132441 SIMPLIFICA"/>
    <s v="5000 BIENES MUEBLES, INMUEBLES E INTANGIBLES"/>
    <s v="5600 MAQUINARIA, OTROS EQUIPOS Y HERRAMIENTAS"/>
    <s v="565 EQUIPO DE COMUNICACION Y TELECOMUNICACION"/>
    <s v="56501 EQUIPO DE COMUNICACION Y TELECOMUNICACION"/>
    <n v="366666.67"/>
    <s v="1 NO ETIQUETADO"/>
    <s v="11 RECURSOS FISCALES"/>
    <s v="1101 RECURSOS MUNICIPALES"/>
    <s v="19 Ejercicio 2019"/>
    <s v="13 TODO EL TERRITORIO"/>
  </r>
  <r>
    <s v="090211313446172019O132132902121155656556501111110119133"/>
    <s v="0902"/>
    <s v="1"/>
    <s v="13"/>
    <s v="134"/>
    <s v="4"/>
    <s v="6"/>
    <s v="17"/>
    <s v="20"/>
    <x v="27"/>
    <s v="O"/>
    <s v="132"/>
    <s v="132902"/>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38"/>
    <s v="132902 ESTRATEGIA DE CALIDAD "/>
    <s v="5000 BIENES MUEBLES, INMUEBLES E INTANGIBLES"/>
    <s v="5600 MAQUINARIA, OTROS EQUIPOS Y HERRAMIENTAS"/>
    <s v="565 EQUIPO DE COMUNICACION Y TELECOMUNICACION"/>
    <s v="56501 EQUIPO DE COMUNICACION Y TELECOMUNICACION"/>
    <n v="426666.67"/>
    <s v="1 NO ETIQUETADO"/>
    <s v="11 RECURSOS FISCALES"/>
    <s v="1101 RECURSOS MUNICIPALES"/>
    <s v="19 Ejercicio 2019"/>
    <s v="13 TODO EL TERRITORIO"/>
  </r>
  <r>
    <s v="090211313446172019O132132921121155656556501111110119133"/>
    <s v="0902"/>
    <s v="1"/>
    <s v="13"/>
    <s v="134"/>
    <s v="4"/>
    <s v="6"/>
    <s v="17"/>
    <s v="20"/>
    <x v="27"/>
    <s v="O"/>
    <s v="132"/>
    <s v="132921"/>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38"/>
    <s v="132921 IMPLEMENTACION DEL SISTEMA DE GESTION PARA LA CALIDAD"/>
    <s v="5000 BIENES MUEBLES, INMUEBLES E INTANGIBLES"/>
    <s v="5600 MAQUINARIA, OTROS EQUIPOS Y HERRAMIENTAS"/>
    <s v="565 EQUIPO DE COMUNICACION Y TELECOMUNICACION"/>
    <s v="56501 EQUIPO DE COMUNICACION Y TELECOMUNICACION"/>
    <n v="166666.67000000001"/>
    <s v="1 NO ETIQUETADO"/>
    <s v="11 RECURSOS FISCALES"/>
    <s v="1101 RECURSOS MUNICIPALES"/>
    <s v="19 Ejercicio 2019"/>
    <s v="13 TODO EL TERRITORIO"/>
  </r>
  <r>
    <s v="090211313446172019O133133428121155656556501111110119133"/>
    <s v="0902"/>
    <s v="1"/>
    <s v="13"/>
    <s v="134"/>
    <s v="4"/>
    <s v="6"/>
    <s v="17"/>
    <s v="20"/>
    <x v="27"/>
    <s v="O"/>
    <s v="133"/>
    <s v="133428"/>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28 ACTUALIZACION DE MANUALES DE ORGANIZACION"/>
    <s v="5000 BIENES MUEBLES, INMUEBLES E INTANGIBLES"/>
    <s v="5600 MAQUINARIA, OTROS EQUIPOS Y HERRAMIENTAS"/>
    <s v="565 EQUIPO DE COMUNICACION Y TELECOMUNICACION"/>
    <s v="56501 EQUIPO DE COMUNICACION Y TELECOMUNICACION"/>
    <n v="1843500"/>
    <s v="1 NO ETIQUETADO"/>
    <s v="11 RECURSOS FISCALES"/>
    <s v="1101 RECURSOS MUNICIPALES"/>
    <s v="19 Ejercicio 2019"/>
    <s v="13 TODO EL TERRITORIO"/>
  </r>
  <r>
    <s v="090211313446172019O133133429121155656556501111110119133"/>
    <s v="0902"/>
    <s v="1"/>
    <s v="13"/>
    <s v="134"/>
    <s v="4"/>
    <s v="6"/>
    <s v="17"/>
    <s v="20"/>
    <x v="27"/>
    <s v="O"/>
    <s v="133"/>
    <s v="133429"/>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29 ACTUALIZACION DE MANUALES DE PROCEDIMIENTOS"/>
    <s v="5000 BIENES MUEBLES, INMUEBLES E INTANGIBLES"/>
    <s v="5600 MAQUINARIA, OTROS EQUIPOS Y HERRAMIENTAS"/>
    <s v="565 EQUIPO DE COMUNICACION Y TELECOMUNICACION"/>
    <s v="56501 EQUIPO DE COMUNICACION Y TELECOMUNICACION"/>
    <n v="182000"/>
    <s v="1 NO ETIQUETADO"/>
    <s v="11 RECURSOS FISCALES"/>
    <s v="1101 RECURSOS MUNICIPALES"/>
    <s v="19 Ejercicio 2019"/>
    <s v="13 TODO EL TERRITORIO"/>
  </r>
  <r>
    <s v="090211313446172019O133133433121155656556501111110119133"/>
    <s v="0902"/>
    <s v="1"/>
    <s v="13"/>
    <s v="134"/>
    <s v="4"/>
    <s v="6"/>
    <s v="17"/>
    <s v="20"/>
    <x v="27"/>
    <s v="O"/>
    <s v="133"/>
    <s v="133433"/>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3 ATENCION A SOLICITUDES DE REPARACION, MANTENIMIENTO E INSTALACION DE EQUIPO DE COMPUTO EN GENERAL Y TELEFONICO."/>
    <s v="5000 BIENES MUEBLES, INMUEBLES E INTANGIBLES"/>
    <s v="5600 MAQUINARIA, OTROS EQUIPOS Y HERRAMIENTAS"/>
    <s v="565 EQUIPO DE COMUNICACION Y TELECOMUNICACION"/>
    <s v="56501 EQUIPO DE COMUNICACION Y TELECOMUNICACION"/>
    <n v="17500"/>
    <s v="1 NO ETIQUETADO"/>
    <s v="11 RECURSOS FISCALES"/>
    <s v="1101 RECURSOS MUNICIPALES"/>
    <s v="19 Ejercicio 2019"/>
    <s v="13 TODO EL TERRITORIO"/>
  </r>
  <r>
    <s v="121222222122081331E086086701911155656556501111110119133"/>
    <s v="1212"/>
    <s v="2"/>
    <s v="22"/>
    <s v="221"/>
    <s v="2"/>
    <s v="2"/>
    <s v="08"/>
    <s v="13"/>
    <x v="22"/>
    <s v="E"/>
    <s v="086"/>
    <s v="086701"/>
    <s v="91"/>
    <s v="1"/>
    <s v="5"/>
    <s v="56"/>
    <s v="565"/>
    <s v="565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75"/>
    <s v="086701 RUPTURA DE PAVIMENTOS PARA INSTALACIONES SUBTERRANEAS"/>
    <s v="5000 BIENES MUEBLES, INMUEBLES E INTANGIBLES"/>
    <s v="5600 MAQUINARIA, OTROS EQUIPOS Y HERRAMIENTAS"/>
    <s v="565 EQUIPO DE COMUNICACION Y TELECOMUNICACION"/>
    <s v="56501 EQUIPO DE COMUNICACION Y TELECOMUNICACION"/>
    <n v="127000"/>
    <s v="1 NO ETIQUETADO"/>
    <s v="11 RECURSOS FISCALES"/>
    <s v="1101 RECURSOS MUNICIPALES"/>
    <s v="19 Ejercicio 2019"/>
    <s v="13 TODO EL TERRITORIO"/>
  </r>
  <r>
    <s v="131422727116171835P080080760911155252352301111110119133"/>
    <s v="1314"/>
    <s v="2"/>
    <s v="27"/>
    <s v="271"/>
    <s v="1"/>
    <s v="6"/>
    <s v="17"/>
    <s v="18"/>
    <x v="32"/>
    <s v="P"/>
    <s v="080"/>
    <s v="080760"/>
    <s v="91"/>
    <s v="1"/>
    <s v="5"/>
    <s v="52"/>
    <s v="523"/>
    <s v="523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60 IMPLEMENTACION DE LOS MECANISMOS DE PARTICIPACION CIUDADANA"/>
    <s v="5000 BIENES MUEBLES, INMUEBLES E INTANGIBLES"/>
    <s v="5200 MOBILIARIO Y EQUIPO EDUCACIONAL Y RECREATIVO"/>
    <s v="523 CAMARAS FOTOGRAFICAS Y DE VIDEO"/>
    <s v="52301 CAMARAS FOTOGRAFICAS Y DE VIDEO"/>
    <n v="150000"/>
    <s v="1 NO ETIQUETADO"/>
    <s v="11 RECURSOS FISCALES"/>
    <s v="1101 RECURSOS MUNICIPALES"/>
    <s v="19 Ejercicio 2019"/>
    <s v="13 TODO EL TERRITORIO"/>
  </r>
  <r>
    <s v="080122222112130614E059059315911155656656601111110119133"/>
    <s v="0801"/>
    <s v="2"/>
    <s v="22"/>
    <s v="221"/>
    <s v="1"/>
    <s v="2"/>
    <s v="13"/>
    <s v="06"/>
    <x v="1"/>
    <s v="E"/>
    <s v="059"/>
    <s v="059315"/>
    <s v="91"/>
    <s v="1"/>
    <s v="5"/>
    <s v="56"/>
    <s v="566"/>
    <s v="566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315 PAGO DEL SERVICIO DE ALUMBRADO PUBLICO"/>
    <s v="5000 BIENES MUEBLES, INMUEBLES E INTANGIBLES"/>
    <s v="5600 MAQUINARIA, OTROS EQUIPOS Y HERRAMIENTAS"/>
    <s v="566 EQUIPOS DE GENERACION ELECTRICA, APARATOS Y ACCESORIOS ELECTRICOS"/>
    <s v="56601 EQUIPOS DE GENERACION ELECTRICA, APARATOS Y ACCESORIOS ELECTRICOS"/>
    <n v="6870000"/>
    <s v="1 NO ETIQUETADO"/>
    <s v="11 RECURSOS FISCALES"/>
    <s v="1101 RECURSOS MUNICIPALES"/>
    <s v="19 Ejercicio 2019"/>
    <s v="13 TODO EL TERRITORIO"/>
  </r>
  <r>
    <s v="081122222112130614E125125355911155656656601111110119133"/>
    <s v="0811"/>
    <s v="2"/>
    <s v="22"/>
    <s v="221"/>
    <s v="1"/>
    <s v="2"/>
    <s v="13"/>
    <s v="06"/>
    <x v="1"/>
    <s v="E"/>
    <s v="125"/>
    <s v="125355"/>
    <s v="91"/>
    <s v="1"/>
    <s v="5"/>
    <s v="56"/>
    <s v="566"/>
    <s v="566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55 MANTENIMIENTO DE PAVIMENTOS"/>
    <s v="5000 BIENES MUEBLES, INMUEBLES E INTANGIBLES"/>
    <s v="5600 MAQUINARIA, OTROS EQUIPOS Y HERRAMIENTAS"/>
    <s v="566 EQUIPOS DE GENERACION ELECTRICA, APARATOS Y ACCESORIOS ELECTRICOS"/>
    <s v="56601 EQUIPOS DE GENERACION ELECTRICA, APARATOS Y ACCESORIOS ELECTRICOS"/>
    <n v="1000000"/>
    <s v="1 NO ETIQUETADO"/>
    <s v="11 RECURSOS FISCALES"/>
    <s v="1101 RECURSOS MUNICIPALES"/>
    <s v="19 Ejercicio 2019"/>
    <s v="13 TODO EL TERRITORIO"/>
  </r>
  <r>
    <s v="080922222112130614E059059798911155656656601111110119133"/>
    <s v="0809"/>
    <s v="2"/>
    <s v="22"/>
    <s v="221"/>
    <s v="1"/>
    <s v="2"/>
    <s v="13"/>
    <s v="06"/>
    <x v="1"/>
    <s v="E"/>
    <s v="059"/>
    <s v="059798"/>
    <s v="91"/>
    <s v="1"/>
    <s v="5"/>
    <s v="56"/>
    <s v="566"/>
    <s v="566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3"/>
    <s v="059798 OBRA IMAGEN URBANA"/>
    <s v="5000 BIENES MUEBLES, INMUEBLES E INTANGIBLES"/>
    <s v="5600 MAQUINARIA, OTROS EQUIPOS Y HERRAMIENTAS"/>
    <s v="566 EQUIPOS DE GENERACION ELECTRICA, APARATOS Y ACCESORIOS ELECTRICOS"/>
    <s v="56601 EQUIPOS DE GENERACION ELECTRICA, APARATOS Y ACCESORIOS ELECTRICOS"/>
    <n v="300000"/>
    <s v="1 NO ETIQUETADO"/>
    <s v="11 RECURSOS FISCALES"/>
    <s v="1101 RECURSOS MUNICIPALES"/>
    <s v="19 Ejercicio 2019"/>
    <s v="13 TODO EL TERRITORIO"/>
  </r>
  <r>
    <s v="080822222212130616E130130336911155656656601111110119133"/>
    <s v="0808"/>
    <s v="2"/>
    <s v="22"/>
    <s v="222"/>
    <s v="1"/>
    <s v="2"/>
    <s v="13"/>
    <s v="06"/>
    <x v="38"/>
    <s v="E"/>
    <s v="130"/>
    <s v="130336"/>
    <s v="91"/>
    <s v="1"/>
    <s v="5"/>
    <s v="56"/>
    <s v="566"/>
    <s v="56601"/>
    <s v="1"/>
    <s v="11"/>
    <s v="1101"/>
    <s v="19"/>
    <s v="13"/>
    <s v="3"/>
    <s v="08 COORDINACION GENERAL DE SERVICIOS MUNICIPALES"/>
    <s v="0808 COORDINACION GENERAL DE SERVICIOS MUNICIPALES"/>
    <s v="222 DESARROLLO COMUNITARIO"/>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6 AMPLIACIÓN DE LA COBERTURA DE SERVICIOS PÚBLICOS"/>
    <x v="127"/>
    <s v="130336 MANTENIMIENTO DE AREAS VERDES URBANAS DE PROPIEDAD MUNICIPAL"/>
    <s v="5000 BIENES MUEBLES, INMUEBLES E INTANGIBLES"/>
    <s v="5600 MAQUINARIA, OTROS EQUIPOS Y HERRAMIENTAS"/>
    <s v="566 EQUIPOS DE GENERACION ELECTRICA, APARATOS Y ACCESORIOS ELECTRICOS"/>
    <s v="56601 EQUIPOS DE GENERACION ELECTRICA, APARATOS Y ACCESORIOS ELECTRICOS"/>
    <n v="100000"/>
    <s v="1 NO ETIQUETADO"/>
    <s v="11 RECURSOS FISCALES"/>
    <s v="1101 RECURSOS MUNICIPALES"/>
    <s v="19 Ejercicio 2019"/>
    <s v="13 TODO EL TERRITORIO"/>
  </r>
  <r>
    <s v="121222222122081331E086086711911155656656601111110119133"/>
    <s v="1212"/>
    <s v="2"/>
    <s v="22"/>
    <s v="221"/>
    <s v="2"/>
    <s v="2"/>
    <s v="08"/>
    <s v="13"/>
    <x v="22"/>
    <s v="E"/>
    <s v="086"/>
    <s v="086711"/>
    <s v="91"/>
    <s v="1"/>
    <s v="5"/>
    <s v="56"/>
    <s v="566"/>
    <s v="566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75"/>
    <s v="086711 GESTION DE OBRA PUBLICA MUNICIPAL"/>
    <s v="5000 BIENES MUEBLES, INMUEBLES E INTANGIBLES"/>
    <s v="5600 MAQUINARIA, OTROS EQUIPOS Y HERRAMIENTAS"/>
    <s v="566 EQUIPOS DE GENERACION ELECTRICA, APARATOS Y ACCESORIOS ELECTRICOS"/>
    <s v="56601 EQUIPOS DE GENERACION ELECTRICA, APARATOS Y ACCESORIOS ELECTRICOS"/>
    <n v="14800"/>
    <s v="1 NO ETIQUETADO"/>
    <s v="11 RECURSOS FISCALES"/>
    <s v="1101 RECURSOS MUNICIPALES"/>
    <s v="19 Ejercicio 2019"/>
    <s v="13 TODO EL TERRITORIO"/>
  </r>
  <r>
    <s v="131422727116171835P090090771911155252952901111110119133"/>
    <s v="1314"/>
    <s v="2"/>
    <s v="27"/>
    <s v="271"/>
    <s v="1"/>
    <s v="6"/>
    <s v="17"/>
    <s v="18"/>
    <x v="32"/>
    <s v="P"/>
    <s v="090"/>
    <s v="090771"/>
    <s v="91"/>
    <s v="1"/>
    <s v="5"/>
    <s v="52"/>
    <s v="529"/>
    <s v="529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5"/>
    <s v="090771 CREACION, RATIFICACION Y REESTRUCTURACION DE CONSEJOS DE COLONIA."/>
    <s v="5000 BIENES MUEBLES, INMUEBLES E INTANGIBLES"/>
    <s v="5200 MOBILIARIO Y EQUIPO EDUCACIONAL Y RECREATIVO"/>
    <s v="529 OTRO MOBILIARIO Y EQUIPO EDUCACIONAL Y RECREATIVO"/>
    <s v="52901 OTRO MOBILIARIO Y EQUIPO EDUCACIONAL Y RECREATIVO"/>
    <n v="701070"/>
    <s v="1 NO ETIQUETADO"/>
    <s v="11 RECURSOS FISCALES"/>
    <s v="1101 RECURSOS MUNICIPALES"/>
    <s v="19 Ejercicio 2019"/>
    <s v="13 TODO EL TERRITORIO"/>
  </r>
  <r>
    <s v="030311717145160304E127127976911155656756701111110119133"/>
    <s v="0303"/>
    <s v="1"/>
    <s v="17"/>
    <s v="171"/>
    <s v="4"/>
    <s v="5"/>
    <s v="16"/>
    <s v="03"/>
    <x v="6"/>
    <s v="E"/>
    <s v="127"/>
    <s v="127976"/>
    <s v="91"/>
    <s v="1"/>
    <s v="5"/>
    <s v="56"/>
    <s v="567"/>
    <s v="567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5000 BIENES MUEBLES, INMUEBLES E INTANGIBLES"/>
    <s v="5600 MAQUINARIA, OTROS EQUIPOS Y HERRAMIENTAS"/>
    <s v="567 HERRAMIENTAS Y MAQUINAS¿HERRAMIENTA"/>
    <s v="56701 HERRAMIENTAS Y MAQUINAS¿HERRAMIENTA"/>
    <n v="33000"/>
    <s v="1 NO ETIQUETADO"/>
    <s v="11 RECURSOS FISCALES"/>
    <s v="1101 RECURSOS MUNICIPALES"/>
    <s v="19 Ejercicio 2019"/>
    <s v="13 TODO EL TERRITORIO"/>
  </r>
  <r>
    <s v="040711212245150205E050050158911155656756701111110119133"/>
    <s v="0407"/>
    <s v="1"/>
    <s v="12"/>
    <s v="122"/>
    <s v="4"/>
    <s v="5"/>
    <s v="15"/>
    <s v="02"/>
    <x v="28"/>
    <s v="E"/>
    <s v="050"/>
    <s v="050158"/>
    <s v="91"/>
    <s v="1"/>
    <s v="5"/>
    <s v="56"/>
    <s v="567"/>
    <s v="567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s v="1 GASTO CORRIENTE"/>
    <s v="05 PROCURACIÓN DE JUSTICIA"/>
    <x v="46"/>
    <s v="050158 MEDIACION"/>
    <s v="5000 BIENES MUEBLES, INMUEBLES E INTANGIBLES"/>
    <s v="5600 MAQUINARIA, OTROS EQUIPOS Y HERRAMIENTAS"/>
    <s v="567 HERRAMIENTAS Y MAQUINAS¿HERRAMIENTA"/>
    <s v="56701 HERRAMIENTAS Y MAQUINAS¿HERRAMIENTA"/>
    <n v="5000"/>
    <s v="1 NO ETIQUETADO"/>
    <s v="11 RECURSOS FISCALES"/>
    <s v="1101 RECURSOS MUNICIPALES"/>
    <s v="19 Ejercicio 2019"/>
    <s v="13 TODO EL TERRITORIO"/>
  </r>
  <r>
    <s v="131422727116171835P080080770911155353153101111110119133"/>
    <s v="1314"/>
    <s v="2"/>
    <s v="27"/>
    <s v="271"/>
    <s v="1"/>
    <s v="6"/>
    <s v="17"/>
    <s v="18"/>
    <x v="32"/>
    <s v="P"/>
    <s v="080"/>
    <s v="080770"/>
    <s v="91"/>
    <s v="1"/>
    <s v="5"/>
    <s v="53"/>
    <s v="531"/>
    <s v="53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70 PLANEACION Y SEGUIMIENTO DEL DESARROLLO MUNICIPAL"/>
    <s v="5000 BIENES MUEBLES, INMUEBLES E INTANGIBLES"/>
    <s v="5300 EQUIPO E INSTRUMENTAL MEDICO Y DE LABORATORIO"/>
    <s v="531 EQUIPO MEDICO Y DE LABORATORIO"/>
    <s v="53101 EQUIPO MEDICO Y DE LABORATORIO"/>
    <n v="300000"/>
    <s v="1 NO ETIQUETADO"/>
    <s v="11 RECURSOS FISCALES"/>
    <s v="1101 RECURSOS MUNICIPALES"/>
    <s v="19 Ejercicio 2019"/>
    <s v="13 TODO EL TERRITORIO"/>
  </r>
  <r>
    <s v="080122222112130614E060060329911155656756701111110119133"/>
    <s v="0801"/>
    <s v="2"/>
    <s v="22"/>
    <s v="221"/>
    <s v="1"/>
    <s v="2"/>
    <s v="13"/>
    <s v="06"/>
    <x v="1"/>
    <s v="E"/>
    <s v="060"/>
    <s v="060329"/>
    <s v="91"/>
    <s v="1"/>
    <s v="5"/>
    <s v="56"/>
    <s v="567"/>
    <s v="567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55"/>
    <s v="060329 RETIRO DE GRAFFITI"/>
    <s v="5000 BIENES MUEBLES, INMUEBLES E INTANGIBLES"/>
    <s v="5600 MAQUINARIA, OTROS EQUIPOS Y HERRAMIENTAS"/>
    <s v="567 HERRAMIENTAS Y MAQUINAS¿HERRAMIENTA"/>
    <s v="56701 HERRAMIENTAS Y MAQUINAS¿HERRAMIENTA"/>
    <n v="225000"/>
    <s v="1 NO ETIQUETADO"/>
    <s v="11 RECURSOS FISCALES"/>
    <s v="1101 RECURSOS MUNICIPALES"/>
    <s v="19 Ejercicio 2019"/>
    <s v="13 TODO EL TERRITORIO"/>
  </r>
  <r>
    <s v="081122222112130614E125125363911155656756701111110119133"/>
    <s v="0811"/>
    <s v="2"/>
    <s v="22"/>
    <s v="221"/>
    <s v="1"/>
    <s v="2"/>
    <s v="13"/>
    <s v="06"/>
    <x v="1"/>
    <s v="E"/>
    <s v="125"/>
    <s v="125363"/>
    <s v="91"/>
    <s v="1"/>
    <s v="5"/>
    <s v="56"/>
    <s v="567"/>
    <s v="567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63 SERVICIO DE MANTENIMIENTO, CONSERVACION Y LIMPIEZA DE REDES E INFRAESTRUCTURA HIDRAULICA."/>
    <s v="5000 BIENES MUEBLES, INMUEBLES E INTANGIBLES"/>
    <s v="5600 MAQUINARIA, OTROS EQUIPOS Y HERRAMIENTAS"/>
    <s v="567 HERRAMIENTAS Y MAQUINAS¿HERRAMIENTA"/>
    <s v="56701 HERRAMIENTAS Y MAQUINAS¿HERRAMIENTA"/>
    <n v="200000"/>
    <s v="1 NO ETIQUETADO"/>
    <s v="11 RECURSOS FISCALES"/>
    <s v="1101 RECURSOS MUNICIPALES"/>
    <s v="19 Ejercicio 2019"/>
    <s v="13 TODO EL TERRITORIO"/>
  </r>
  <r>
    <s v="080922222112130614E088088323911155656756701111110119133"/>
    <s v="0809"/>
    <s v="2"/>
    <s v="22"/>
    <s v="221"/>
    <s v="1"/>
    <s v="2"/>
    <s v="13"/>
    <s v="06"/>
    <x v="1"/>
    <s v="E"/>
    <s v="088"/>
    <s v="088323"/>
    <s v="91"/>
    <s v="1"/>
    <s v="5"/>
    <s v="56"/>
    <s v="567"/>
    <s v="567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23 ADMINISTRACION DE CONCESIONARIOS"/>
    <s v="5000 BIENES MUEBLES, INMUEBLES E INTANGIBLES"/>
    <s v="5600 MAQUINARIA, OTROS EQUIPOS Y HERRAMIENTAS"/>
    <s v="567 HERRAMIENTAS Y MAQUINAS¿HERRAMIENTA"/>
    <s v="56701 HERRAMIENTAS Y MAQUINAS¿HERRAMIENTA"/>
    <n v="400000"/>
    <s v="1 NO ETIQUETADO"/>
    <s v="11 RECURSOS FISCALES"/>
    <s v="1101 RECURSOS MUNICIPALES"/>
    <s v="19 Ejercicio 2019"/>
    <s v="13 TODO EL TERRITORIO"/>
  </r>
  <r>
    <s v="080322222112130614E125125327911155656756701111110119133"/>
    <s v="0803"/>
    <s v="2"/>
    <s v="22"/>
    <s v="221"/>
    <s v="1"/>
    <s v="2"/>
    <s v="13"/>
    <s v="06"/>
    <x v="1"/>
    <s v="E"/>
    <s v="125"/>
    <s v="125327"/>
    <s v="91"/>
    <s v="1"/>
    <s v="5"/>
    <s v="56"/>
    <s v="567"/>
    <s v="567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27 REHABILITACION DE MOBILIARIO URBANO EN PLAZAS MUNICIPALES Y ESPACIOS PUBLICOS"/>
    <s v="5000 BIENES MUEBLES, INMUEBLES E INTANGIBLES"/>
    <s v="5600 MAQUINARIA, OTROS EQUIPOS Y HERRAMIENTAS"/>
    <s v="567 HERRAMIENTAS Y MAQUINAS¿HERRAMIENTA"/>
    <s v="56701 HERRAMIENTAS Y MAQUINAS¿HERRAMIENTA"/>
    <n v="2500000"/>
    <s v="1 NO ETIQUETADO"/>
    <s v="11 RECURSOS FISCALES"/>
    <s v="1101 RECURSOS MUNICIPALES"/>
    <s v="19 Ejercicio 2019"/>
    <s v="13 TODO EL TERRITORIO"/>
  </r>
  <r>
    <s v="080222222112130614E125125327911155656756701111110119133"/>
    <s v="0802"/>
    <s v="2"/>
    <s v="22"/>
    <s v="221"/>
    <s v="1"/>
    <s v="2"/>
    <s v="13"/>
    <s v="06"/>
    <x v="1"/>
    <s v="E"/>
    <s v="125"/>
    <s v="125327"/>
    <s v="91"/>
    <s v="1"/>
    <s v="5"/>
    <s v="56"/>
    <s v="567"/>
    <s v="567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27 REHABILITACION DE MOBILIARIO URBANO EN PLAZAS MUNICIPALES Y ESPACIOS PUBLICOS"/>
    <s v="5000 BIENES MUEBLES, INMUEBLES E INTANGIBLES"/>
    <s v="5600 MAQUINARIA, OTROS EQUIPOS Y HERRAMIENTAS"/>
    <s v="567 HERRAMIENTAS Y MAQUINAS¿HERRAMIENTA"/>
    <s v="56701 HERRAMIENTAS Y MAQUINAS¿HERRAMIENTA"/>
    <n v="80000"/>
    <s v="1 NO ETIQUETADO"/>
    <s v="11 RECURSOS FISCALES"/>
    <s v="1101 RECURSOS MUNICIPALES"/>
    <s v="19 Ejercicio 2019"/>
    <s v="13 TODO EL TERRITORIO"/>
  </r>
  <r>
    <s v="080422222112130614E125125336911155656756701111110119133"/>
    <s v="0804"/>
    <s v="2"/>
    <s v="22"/>
    <s v="221"/>
    <s v="1"/>
    <s v="2"/>
    <s v="13"/>
    <s v="06"/>
    <x v="1"/>
    <s v="E"/>
    <s v="125"/>
    <s v="125336"/>
    <s v="91"/>
    <s v="1"/>
    <s v="5"/>
    <s v="56"/>
    <s v="567"/>
    <s v="567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36 MANTENIMIENTO DE AREAS VERDES URBANAS DE PROPIEDAD MUNICIPAL"/>
    <s v="5000 BIENES MUEBLES, INMUEBLES E INTANGIBLES"/>
    <s v="5600 MAQUINARIA, OTROS EQUIPOS Y HERRAMIENTAS"/>
    <s v="567 HERRAMIENTAS Y MAQUINAS¿HERRAMIENTA"/>
    <s v="56701 HERRAMIENTAS Y MAQUINAS¿HERRAMIENTA"/>
    <n v="4000000"/>
    <s v="1 NO ETIQUETADO"/>
    <s v="11 RECURSOS FISCALES"/>
    <s v="1101 RECURSOS MUNICIPALES"/>
    <s v="19 Ejercicio 2019"/>
    <s v="13 TODO EL TERRITORIO"/>
  </r>
  <r>
    <s v="080522222112130614E088088351911155656756701111110119133"/>
    <s v="0805"/>
    <s v="2"/>
    <s v="22"/>
    <s v="221"/>
    <s v="1"/>
    <s v="2"/>
    <s v="13"/>
    <s v="06"/>
    <x v="1"/>
    <s v="E"/>
    <s v="088"/>
    <s v="088351"/>
    <s v="91"/>
    <s v="1"/>
    <s v="5"/>
    <s v="56"/>
    <s v="567"/>
    <s v="567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51 BALIZAMIENTO DE ESPACIOS PARA COMERCIO EN TIANGUIS"/>
    <s v="5000 BIENES MUEBLES, INMUEBLES E INTANGIBLES"/>
    <s v="5600 MAQUINARIA, OTROS EQUIPOS Y HERRAMIENTAS"/>
    <s v="567 HERRAMIENTAS Y MAQUINAS¿HERRAMIENTA"/>
    <s v="56701 HERRAMIENTAS Y MAQUINAS¿HERRAMIENTA"/>
    <n v="1500000"/>
    <s v="1 NO ETIQUETADO"/>
    <s v="11 RECURSOS FISCALES"/>
    <s v="1101 RECURSOS MUNICIPALES"/>
    <s v="19 Ejercicio 2019"/>
    <s v="13 TODO EL TERRITORIO"/>
  </r>
  <r>
    <s v="081022222112130614E125125317911155656756701111110119133"/>
    <s v="0810"/>
    <s v="2"/>
    <s v="22"/>
    <s v="221"/>
    <s v="1"/>
    <s v="2"/>
    <s v="13"/>
    <s v="06"/>
    <x v="1"/>
    <s v="E"/>
    <s v="125"/>
    <s v="125317"/>
    <s v="91"/>
    <s v="1"/>
    <s v="5"/>
    <s v="56"/>
    <s v="567"/>
    <s v="567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2"/>
    <s v="125317 MANTENIMIENTO DE AREAS COMUNES"/>
    <s v="5000 BIENES MUEBLES, INMUEBLES E INTANGIBLES"/>
    <s v="5600 MAQUINARIA, OTROS EQUIPOS Y HERRAMIENTAS"/>
    <s v="567 HERRAMIENTAS Y MAQUINAS¿HERRAMIENTA"/>
    <s v="56701 HERRAMIENTAS Y MAQUINAS¿HERRAMIENTA"/>
    <n v="10500"/>
    <s v="1 NO ETIQUETADO"/>
    <s v="11 RECURSOS FISCALES"/>
    <s v="1101 RECURSOS MUNICIPALES"/>
    <s v="19 Ejercicio 2019"/>
    <s v="13 TODO EL TERRITORIO"/>
  </r>
  <r>
    <s v="081222121412130615E061061414911155656756701111110119133"/>
    <s v="0812"/>
    <s v="2"/>
    <s v="21"/>
    <s v="214"/>
    <s v="1"/>
    <s v="2"/>
    <s v="13"/>
    <s v="06"/>
    <x v="13"/>
    <s v="E"/>
    <s v="061"/>
    <s v="061414"/>
    <s v="91"/>
    <s v="1"/>
    <s v="5"/>
    <s v="56"/>
    <s v="567"/>
    <s v="567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5 ESPACIOS PÚBLICOS SEGUROS Y SALUBRES"/>
    <x v="17"/>
    <s v="061414 REPARACION DE LUMINARIA"/>
    <s v="5000 BIENES MUEBLES, INMUEBLES E INTANGIBLES"/>
    <s v="5600 MAQUINARIA, OTROS EQUIPOS Y HERRAMIENTAS"/>
    <s v="567 HERRAMIENTAS Y MAQUINAS¿HERRAMIENTA"/>
    <s v="56701 HERRAMIENTAS Y MAQUINAS¿HERRAMIENTA"/>
    <n v="48427.1"/>
    <s v="1 NO ETIQUETADO"/>
    <s v="11 RECURSOS FISCALES"/>
    <s v="1101 RECURSOS MUNICIPALES"/>
    <s v="19 Ejercicio 2019"/>
    <s v="13 TODO EL TERRITORIO"/>
  </r>
  <r>
    <s v="080822222212130616E130130417911155656756701111110119133"/>
    <s v="0808"/>
    <s v="2"/>
    <s v="22"/>
    <s v="222"/>
    <s v="1"/>
    <s v="2"/>
    <s v="13"/>
    <s v="06"/>
    <x v="38"/>
    <s v="E"/>
    <s v="130"/>
    <s v="130417"/>
    <s v="91"/>
    <s v="1"/>
    <s v="5"/>
    <s v="56"/>
    <s v="567"/>
    <s v="56701"/>
    <s v="1"/>
    <s v="11"/>
    <s v="1101"/>
    <s v="19"/>
    <s v="13"/>
    <s v="3"/>
    <s v="08 COORDINACION GENERAL DE SERVICIOS MUNICIPALES"/>
    <s v="0808 COORDINACION GENERAL DE SERVICIOS MUNICIPALES"/>
    <s v="222 DESARROLLO COMUNITARIO"/>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6 AMPLIACIÓN DE LA COBERTURA DE SERVICIOS PÚBLICOS"/>
    <x v="127"/>
    <s v="130417 MANTENIMIENTO PREVENTIVO DE ARBOLADO"/>
    <s v="5000 BIENES MUEBLES, INMUEBLES E INTANGIBLES"/>
    <s v="5600 MAQUINARIA, OTROS EQUIPOS Y HERRAMIENTAS"/>
    <s v="567 HERRAMIENTAS Y MAQUINAS¿HERRAMIENTA"/>
    <s v="56701 HERRAMIENTAS Y MAQUINAS¿HERRAMIENTA"/>
    <n v="100000"/>
    <s v="1 NO ETIQUETADO"/>
    <s v="11 RECURSOS FISCALES"/>
    <s v="1101 RECURSOS MUNICIPALES"/>
    <s v="19 Ejercicio 2019"/>
    <s v="13 TODO EL TERRITORIO"/>
  </r>
  <r>
    <s v="090111313446172020O021021511121155656756701111110119133"/>
    <s v="0901"/>
    <s v="1"/>
    <s v="13"/>
    <s v="134"/>
    <s v="4"/>
    <s v="6"/>
    <s v="17"/>
    <s v="20"/>
    <x v="0"/>
    <s v="O"/>
    <s v="021"/>
    <s v="021511"/>
    <s v="12"/>
    <s v="1"/>
    <s v="5"/>
    <s v="56"/>
    <s v="567"/>
    <s v="56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1 CREDENCIALIZACION OFICIAL DE EMPLEADOS"/>
    <s v="5000 BIENES MUEBLES, INMUEBLES E INTANGIBLES"/>
    <s v="5600 MAQUINARIA, OTROS EQUIPOS Y HERRAMIENTAS"/>
    <s v="567 HERRAMIENTAS Y MAQUINAS¿HERRAMIENTA"/>
    <s v="56701 HERRAMIENTAS Y MAQUINAS¿HERRAMIENTA"/>
    <n v="170000"/>
    <s v="1 NO ETIQUETADO"/>
    <s v="11 RECURSOS FISCALES"/>
    <s v="1101 RECURSOS MUNICIPALES"/>
    <s v="19 Ejercicio 2019"/>
    <s v="13 TODO EL TERRITORIO"/>
  </r>
  <r>
    <s v="090111313446172020O021021475121155656756701111110119133"/>
    <s v="0901"/>
    <s v="1"/>
    <s v="13"/>
    <s v="134"/>
    <s v="4"/>
    <s v="6"/>
    <s v="17"/>
    <s v="20"/>
    <x v="0"/>
    <s v="O"/>
    <s v="021"/>
    <s v="021475"/>
    <s v="12"/>
    <s v="1"/>
    <s v="5"/>
    <s v="56"/>
    <s v="567"/>
    <s v="56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75 SERVICIO SOCIAL Y PRACTICAS PROFESIONALES"/>
    <s v="5000 BIENES MUEBLES, INMUEBLES E INTANGIBLES"/>
    <s v="5600 MAQUINARIA, OTROS EQUIPOS Y HERRAMIENTAS"/>
    <s v="567 HERRAMIENTAS Y MAQUINAS¿HERRAMIENTA"/>
    <s v="56701 HERRAMIENTAS Y MAQUINAS¿HERRAMIENTA"/>
    <n v="2000000"/>
    <s v="1 NO ETIQUETADO"/>
    <s v="11 RECURSOS FISCALES"/>
    <s v="1101 RECURSOS MUNICIPALES"/>
    <s v="19 Ejercicio 2019"/>
    <s v="13 TODO EL TERRITORIO"/>
  </r>
  <r>
    <s v="111322121231010730E126126383911155656756701111110119133"/>
    <s v="1113"/>
    <s v="2"/>
    <s v="21"/>
    <s v="212"/>
    <s v="3"/>
    <s v="1"/>
    <s v="01"/>
    <s v="07"/>
    <x v="21"/>
    <s v="E"/>
    <s v="126"/>
    <s v="126383"/>
    <s v="91"/>
    <s v="1"/>
    <s v="5"/>
    <s v="56"/>
    <s v="567"/>
    <s v="567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7"/>
    <s v="126383 VINCULACION PARA ADOPCION"/>
    <s v="5000 BIENES MUEBLES, INMUEBLES E INTANGIBLES"/>
    <s v="5600 MAQUINARIA, OTROS EQUIPOS Y HERRAMIENTAS"/>
    <s v="567 HERRAMIENTAS Y MAQUINAS¿HERRAMIENTA"/>
    <s v="56701 HERRAMIENTAS Y MAQUINAS¿HERRAMIENTA"/>
    <n v="35000"/>
    <s v="1 NO ETIQUETADO"/>
    <s v="11 RECURSOS FISCALES"/>
    <s v="1101 RECURSOS MUNICIPALES"/>
    <s v="19 Ejercicio 2019"/>
    <s v="13 TODO EL TERRITORIO"/>
  </r>
  <r>
    <s v="121222222122081331E135135698911155656756701111110119133"/>
    <s v="1212"/>
    <s v="2"/>
    <s v="22"/>
    <s v="221"/>
    <s v="2"/>
    <s v="2"/>
    <s v="08"/>
    <s v="13"/>
    <x v="22"/>
    <s v="E"/>
    <s v="135"/>
    <s v="135698"/>
    <s v="91"/>
    <s v="1"/>
    <s v="5"/>
    <s v="56"/>
    <s v="567"/>
    <s v="567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84"/>
    <s v="135698 SUSPENSION Y REINICIO DE OBRA DE EDIFICACION"/>
    <s v="5000 BIENES MUEBLES, INMUEBLES E INTANGIBLES"/>
    <s v="5600 MAQUINARIA, OTROS EQUIPOS Y HERRAMIENTAS"/>
    <s v="567 HERRAMIENTAS Y MAQUINAS¿HERRAMIENTA"/>
    <s v="56701 HERRAMIENTAS Y MAQUINAS¿HERRAMIENTA"/>
    <n v="159500"/>
    <s v="1 NO ETIQUETADO"/>
    <s v="11 RECURSOS FISCALES"/>
    <s v="1101 RECURSOS MUNICIPALES"/>
    <s v="19 Ejercicio 2019"/>
    <s v="13 TODO EL TERRITORIO"/>
  </r>
  <r>
    <s v="131422727116171835P090090987911155454254201111110119133"/>
    <s v="1314"/>
    <s v="2"/>
    <s v="27"/>
    <s v="271"/>
    <s v="1"/>
    <s v="6"/>
    <s v="17"/>
    <s v="18"/>
    <x v="32"/>
    <s v="P"/>
    <s v="090"/>
    <s v="090987"/>
    <s v="91"/>
    <s v="1"/>
    <s v="5"/>
    <s v="54"/>
    <s v="542"/>
    <s v="542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5"/>
    <s v="090987 SESIONES DE LOS CONSEJOS DE PARTICIPACION CIUDADANA"/>
    <s v="5000 BIENES MUEBLES, INMUEBLES E INTANGIBLES"/>
    <s v="5400 VEHICULOS Y EQUIPO DE TRANSPORTE"/>
    <s v="542 CARROCERIAS Y REMOLQUES"/>
    <s v="54201 CARROCERIAS Y REMOLQUES"/>
    <n v="536000"/>
    <s v="1 NO ETIQUETADO"/>
    <s v="11 RECURSOS FISCALES"/>
    <s v="1101 RECURSOS MUNICIPALES"/>
    <s v="19 Ejercicio 2019"/>
    <s v="13 TODO EL TERRITORIO"/>
  </r>
  <r>
    <s v="131422727116171835P091091759911155454954901111110119133"/>
    <s v="1314"/>
    <s v="2"/>
    <s v="27"/>
    <s v="271"/>
    <s v="1"/>
    <s v="6"/>
    <s v="17"/>
    <s v="18"/>
    <x v="32"/>
    <s v="P"/>
    <s v="091"/>
    <s v="091759"/>
    <s v="91"/>
    <s v="1"/>
    <s v="5"/>
    <s v="54"/>
    <s v="549"/>
    <s v="549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8"/>
    <s v="091759 SEGUIMIENTO, ORIENTACION Y ASESORAMIENTO A CONSEJOS SOCIALES Y VECINOS DE ZAPOPAN"/>
    <s v="5000 BIENES MUEBLES, INMUEBLES E INTANGIBLES"/>
    <s v="5400 VEHICULOS Y EQUIPO DE TRANSPORTE"/>
    <s v="549 OTROS EQUIPOS DE TRANSPORTE"/>
    <s v="54901 OTROS EQUIPOS DE TRANSPORTE"/>
    <n v="665000"/>
    <s v="1 NO ETIQUETADO"/>
    <s v="11 RECURSOS FISCALES"/>
    <s v="1101 RECURSOS MUNICIPALES"/>
    <s v="19 Ejercicio 2019"/>
    <s v="13 TODO EL TERRITORIO"/>
  </r>
  <r>
    <s v="080122222112130614E060060328911155656956901111110119133"/>
    <s v="0801"/>
    <s v="2"/>
    <s v="22"/>
    <s v="221"/>
    <s v="1"/>
    <s v="2"/>
    <s v="13"/>
    <s v="06"/>
    <x v="1"/>
    <s v="E"/>
    <s v="060"/>
    <s v="060328"/>
    <s v="91"/>
    <s v="1"/>
    <s v="5"/>
    <s v="56"/>
    <s v="569"/>
    <s v="569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55"/>
    <s v="060328 RETIRO DE PROPAGANDA EN MOBILIARIO URBANO"/>
    <s v="5000 BIENES MUEBLES, INMUEBLES E INTANGIBLES"/>
    <s v="5600 MAQUINARIA, OTROS EQUIPOS Y HERRAMIENTAS"/>
    <s v="569 OTROS EQUIPOS"/>
    <s v="56901 OTROS EQUIPOS"/>
    <n v="250000"/>
    <s v="1 NO ETIQUETADO"/>
    <s v="11 RECURSOS FISCALES"/>
    <s v="1101 RECURSOS MUNICIPALES"/>
    <s v="19 Ejercicio 2019"/>
    <s v="13 TODO EL TERRITORIO"/>
  </r>
  <r>
    <s v="080522222112130614E088088352911155656956901111110119133"/>
    <s v="0805"/>
    <s v="2"/>
    <s v="22"/>
    <s v="221"/>
    <s v="1"/>
    <s v="2"/>
    <s v="13"/>
    <s v="06"/>
    <x v="1"/>
    <s v="E"/>
    <s v="088"/>
    <s v="088352"/>
    <s v="91"/>
    <s v="1"/>
    <s v="5"/>
    <s v="56"/>
    <s v="569"/>
    <s v="569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s v="14 IMAGEN URBANA"/>
    <x v="16"/>
    <s v="088352 CREDENCIALIZACION DE COMERCIANTES EN TIANGUIS"/>
    <s v="5000 BIENES MUEBLES, INMUEBLES E INTANGIBLES"/>
    <s v="5600 MAQUINARIA, OTROS EQUIPOS Y HERRAMIENTAS"/>
    <s v="569 OTROS EQUIPOS"/>
    <s v="56901 OTROS EQUIPOS"/>
    <n v="1500000"/>
    <s v="1 NO ETIQUETADO"/>
    <s v="11 RECURSOS FISCALES"/>
    <s v="1101 RECURSOS MUNICIPALES"/>
    <s v="19 Ejercicio 2019"/>
    <s v="13 TODO EL TERRITORIO"/>
  </r>
  <r>
    <s v="100533131123091725F043043944911155656956901111110119133"/>
    <s v="1005"/>
    <s v="3"/>
    <s v="31"/>
    <s v="311"/>
    <s v="2"/>
    <s v="3"/>
    <s v="09"/>
    <s v="17"/>
    <x v="18"/>
    <s v="F"/>
    <s v="043"/>
    <s v="043944"/>
    <s v="91"/>
    <s v="1"/>
    <s v="5"/>
    <s v="56"/>
    <s v="569"/>
    <s v="569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89"/>
    <s v="043944 PERSONAS ATENDIDAS EN RETO ZAPOPAN"/>
    <s v="5000 BIENES MUEBLES, INMUEBLES E INTANGIBLES"/>
    <s v="5600 MAQUINARIA, OTROS EQUIPOS Y HERRAMIENTAS"/>
    <s v="569 OTROS EQUIPOS"/>
    <s v="56901 OTROS EQUIPOS"/>
    <n v="50000"/>
    <s v="1 NO ETIQUETADO"/>
    <s v="11 RECURSOS FISCALES"/>
    <s v="1101 RECURSOS MUNICIPALES"/>
    <s v="19 Ejercicio 2019"/>
    <s v="13 TODO EL TERRITORIO"/>
  </r>
  <r>
    <s v="100533131123091725F049049548911155656956901111110119133"/>
    <s v="1005"/>
    <s v="3"/>
    <s v="31"/>
    <s v="311"/>
    <s v="2"/>
    <s v="3"/>
    <s v="09"/>
    <s v="17"/>
    <x v="18"/>
    <s v="F"/>
    <s v="049"/>
    <s v="049548"/>
    <s v="91"/>
    <s v="1"/>
    <s v="5"/>
    <s v="56"/>
    <s v="569"/>
    <s v="569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s v="25 EMPRENDEDORES"/>
    <x v="23"/>
    <s v="049548 TRAMITE DE AMPLIACION DE MEDIDAS"/>
    <s v="5000 BIENES MUEBLES, INMUEBLES E INTANGIBLES"/>
    <s v="5600 MAQUINARIA, OTROS EQUIPOS Y HERRAMIENTAS"/>
    <s v="569 OTROS EQUIPOS"/>
    <s v="56901 OTROS EQUIPOS"/>
    <n v="110000"/>
    <s v="1 NO ETIQUETADO"/>
    <s v="11 RECURSOS FISCALES"/>
    <s v="1101 RECURSOS MUNICIPALES"/>
    <s v="19 Ejercicio 2019"/>
    <s v="13 TODO EL TERRITORIO"/>
  </r>
  <r>
    <s v="111322121231010730E126126383911155656956901111110119133"/>
    <s v="1113"/>
    <s v="2"/>
    <s v="21"/>
    <s v="212"/>
    <s v="3"/>
    <s v="1"/>
    <s v="01"/>
    <s v="07"/>
    <x v="21"/>
    <s v="E"/>
    <s v="126"/>
    <s v="126383"/>
    <s v="91"/>
    <s v="1"/>
    <s v="5"/>
    <s v="56"/>
    <s v="569"/>
    <s v="569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s v="30 MEDIO AMBIENTE"/>
    <x v="57"/>
    <s v="126383 VINCULACION PARA ADOPCION"/>
    <s v="5000 BIENES MUEBLES, INMUEBLES E INTANGIBLES"/>
    <s v="5600 MAQUINARIA, OTROS EQUIPOS Y HERRAMIENTAS"/>
    <s v="569 OTROS EQUIPOS"/>
    <s v="56901 OTROS EQUIPOS"/>
    <n v="210000"/>
    <s v="1 NO ETIQUETADO"/>
    <s v="11 RECURSOS FISCALES"/>
    <s v="1101 RECURSOS MUNICIPALES"/>
    <s v="19 Ejercicio 2019"/>
    <s v="13 TODO EL TERRITORIO"/>
  </r>
  <r>
    <s v="030311717145160304E127127976911155757757701111110119133"/>
    <s v="0303"/>
    <s v="1"/>
    <s v="17"/>
    <s v="171"/>
    <s v="4"/>
    <s v="5"/>
    <s v="16"/>
    <s v="03"/>
    <x v="6"/>
    <s v="E"/>
    <s v="127"/>
    <s v="127976"/>
    <s v="91"/>
    <s v="1"/>
    <s v="5"/>
    <s v="57"/>
    <s v="577"/>
    <s v="577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s v="04 SEGURIDAD PÚBLICA"/>
    <x v="8"/>
    <s v="127976 SERVICIOS ADMINISTRATIVOS DE LA COMISARIA"/>
    <s v="5000 BIENES MUEBLES, INMUEBLES E INTANGIBLES"/>
    <s v="5700 ACTIVOS BIOLOGICOS"/>
    <s v="577 ESPECIES MENORES Y DE ZOOLOGICO"/>
    <s v="57701 ESPECIES MENORES Y DE ZOOLOGICO"/>
    <n v="675000"/>
    <s v="1 NO ETIQUETADO"/>
    <s v="11 RECURSOS FISCALES"/>
    <s v="1101 RECURSOS MUNICIPALES"/>
    <s v="19 Ejercicio 2019"/>
    <s v="13 TODO EL TERRITORIO"/>
  </r>
  <r>
    <s v="090111313446172020O021021484121155757857801111110119133"/>
    <s v="0901"/>
    <s v="1"/>
    <s v="13"/>
    <s v="134"/>
    <s v="4"/>
    <s v="6"/>
    <s v="17"/>
    <s v="20"/>
    <x v="0"/>
    <s v="O"/>
    <s v="021"/>
    <s v="021484"/>
    <s v="12"/>
    <s v="1"/>
    <s v="5"/>
    <s v="57"/>
    <s v="578"/>
    <s v="578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484 ELABORACION DE NOMBRAMIENTOS"/>
    <s v="5000 BIENES MUEBLES, INMUEBLES E INTANGIBLES"/>
    <s v="5700 ACTIVOS BIOLOGICOS"/>
    <s v="578 ÁRBOLES Y PLANTAS"/>
    <s v="57801 ÁRBOLES Y PLANTAS"/>
    <n v="5000"/>
    <s v="1 NO ETIQUETADO"/>
    <s v="11 RECURSOS FISCALES"/>
    <s v="1101 RECURSOS MUNICIPALES"/>
    <s v="19 Ejercicio 2019"/>
    <s v="13 TODO EL TERRITORIO"/>
  </r>
  <r>
    <s v="090111313446172020O021021833121155858158101111110119133"/>
    <s v="0901"/>
    <s v="1"/>
    <s v="13"/>
    <s v="134"/>
    <s v="4"/>
    <s v="6"/>
    <s v="17"/>
    <s v="20"/>
    <x v="0"/>
    <s v="O"/>
    <s v="021"/>
    <s v="021833"/>
    <s v="12"/>
    <s v="1"/>
    <s v="5"/>
    <s v="58"/>
    <s v="581"/>
    <s v="58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833 ADMINISTRACION DE PERSONAL "/>
    <s v="5000 BIENES MUEBLES, INMUEBLES E INTANGIBLES"/>
    <s v="5800 BIENES INMUEBLES"/>
    <s v="581 TERRENOS"/>
    <s v="58101 TERRENOS"/>
    <n v="5000000"/>
    <s v="1 NO ETIQUETADO"/>
    <s v="11 RECURSOS FISCALES"/>
    <s v="1101 RECURSOS MUNICIPALES"/>
    <s v="19 Ejercicio 2019"/>
    <s v="13 TODO EL TERRITORIO"/>
  </r>
  <r>
    <s v="090111313446172020O021021973121155858958901111110119133"/>
    <s v="0901"/>
    <s v="1"/>
    <s v="13"/>
    <s v="134"/>
    <s v="4"/>
    <s v="6"/>
    <s v="17"/>
    <s v="20"/>
    <x v="0"/>
    <s v="O"/>
    <s v="021"/>
    <s v="021973"/>
    <s v="12"/>
    <s v="1"/>
    <s v="5"/>
    <s v="58"/>
    <s v="589"/>
    <s v="58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973 SEGURIDAD SOCIAL "/>
    <s v="5000 BIENES MUEBLES, INMUEBLES E INTANGIBLES"/>
    <s v="5800 BIENES INMUEBLES"/>
    <s v="589 OTROS BIENES INMUEBLES"/>
    <s v="58901 OTROS BIENES INMUEBLES"/>
    <n v="2500000"/>
    <s v="1 NO ETIQUETADO"/>
    <s v="11 RECURSOS FISCALES"/>
    <s v="1101 RECURSOS MUNICIPALES"/>
    <s v="19 Ejercicio 2019"/>
    <s v="13 TODO EL TERRITORIO"/>
  </r>
  <r>
    <s v="090211313446172019O133133438121155959159101111110119133"/>
    <s v="0902"/>
    <s v="1"/>
    <s v="13"/>
    <s v="134"/>
    <s v="4"/>
    <s v="6"/>
    <s v="17"/>
    <s v="20"/>
    <x v="27"/>
    <s v="O"/>
    <s v="133"/>
    <s v="133438"/>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8 ATENCION A SOLICITUDES DE COMPRA, PRESTAMO, RENTA Y ACTUALIZACION DE EQUIPO DE COMPUTO GENERAL Y TELEFONICO"/>
    <s v="5000 BIENES MUEBLES, INMUEBLES E INTANGIBLES"/>
    <s v="5900 ACTIVOS INTANGIBLES"/>
    <s v="591 SOFTWARE"/>
    <s v="59101 SOFTWARE"/>
    <n v="3712000"/>
    <s v="1 NO ETIQUETADO"/>
    <s v="11 RECURSOS FISCALES"/>
    <s v="1101 RECURSOS MUNICIPALES"/>
    <s v="19 Ejercicio 2019"/>
    <s v="13 TODO EL TERRITORIO"/>
  </r>
  <r>
    <s v="090211313446172019O133133438121155959159101111110119133"/>
    <s v="0902"/>
    <s v="1"/>
    <s v="13"/>
    <s v="134"/>
    <s v="4"/>
    <s v="6"/>
    <s v="17"/>
    <s v="20"/>
    <x v="27"/>
    <s v="O"/>
    <s v="133"/>
    <s v="133438"/>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8 ATENCION A SOLICITUDES DE COMPRA, PRESTAMO, RENTA Y ACTUALIZACION DE EQUIPO DE COMPUTO GENERAL Y TELEFONICO"/>
    <s v="5000 BIENES MUEBLES, INMUEBLES E INTANGIBLES"/>
    <s v="5900 ACTIVOS INTANGIBLES"/>
    <s v="591 SOFTWARE"/>
    <s v="59101 SOFTWARE"/>
    <n v="15000"/>
    <s v="1 NO ETIQUETADO"/>
    <s v="11 RECURSOS FISCALES"/>
    <s v="1101 RECURSOS MUNICIPALES"/>
    <s v="19 Ejercicio 2019"/>
    <s v="13 TODO EL TERRITORIO"/>
  </r>
  <r>
    <s v="090211313446172019O132132437121155959159101111110119133"/>
    <s v="0902"/>
    <s v="1"/>
    <s v="13"/>
    <s v="134"/>
    <s v="4"/>
    <s v="6"/>
    <s v="17"/>
    <s v="20"/>
    <x v="27"/>
    <s v="O"/>
    <s v="132"/>
    <s v="132437"/>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38"/>
    <s v="132437 GEOPROCESAMIENTO E IMPLEMENTACIONDE SISTEMAS DE INFORMACION GEOGRAFICA"/>
    <s v="5000 BIENES MUEBLES, INMUEBLES E INTANGIBLES"/>
    <s v="5900 ACTIVOS INTANGIBLES"/>
    <s v="591 SOFTWARE"/>
    <s v="59101 SOFTWARE"/>
    <n v="450000"/>
    <s v="1 NO ETIQUETADO"/>
    <s v="11 RECURSOS FISCALES"/>
    <s v="1101 RECURSOS MUNICIPALES"/>
    <s v="19 Ejercicio 2019"/>
    <s v="13 TODO EL TERRITORIO"/>
  </r>
  <r>
    <s v="090211313446172019O133133436121155959159101111110119133"/>
    <s v="0902"/>
    <s v="1"/>
    <s v="13"/>
    <s v="134"/>
    <s v="4"/>
    <s v="6"/>
    <s v="17"/>
    <s v="20"/>
    <x v="27"/>
    <s v="O"/>
    <s v="133"/>
    <s v="133436"/>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6 ADMINISTRACION DE RED DE DATOS Y RENOVACION DE EQUIPO"/>
    <s v="5000 BIENES MUEBLES, INMUEBLES E INTANGIBLES"/>
    <s v="5900 ACTIVOS INTANGIBLES"/>
    <s v="591 SOFTWARE"/>
    <s v="59101 SOFTWARE"/>
    <n v="38000"/>
    <s v="1 NO ETIQUETADO"/>
    <s v="11 RECURSOS FISCALES"/>
    <s v="1101 RECURSOS MUNICIPALES"/>
    <s v="19 Ejercicio 2019"/>
    <s v="13 TODO EL TERRITORIO"/>
  </r>
  <r>
    <s v="090211313446172019O132132425121155959159101111110119133"/>
    <s v="0902"/>
    <s v="1"/>
    <s v="13"/>
    <s v="134"/>
    <s v="4"/>
    <s v="6"/>
    <s v="17"/>
    <s v="20"/>
    <x v="27"/>
    <s v="O"/>
    <s v="132"/>
    <s v="132425"/>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38"/>
    <s v="132425 DESARROLLO E IMPLEMENTACION DE SISTEMAS"/>
    <s v="5000 BIENES MUEBLES, INMUEBLES E INTANGIBLES"/>
    <s v="5900 ACTIVOS INTANGIBLES"/>
    <s v="591 SOFTWARE"/>
    <s v="59101 SOFTWARE"/>
    <n v="200000"/>
    <s v="1 NO ETIQUETADO"/>
    <s v="11 RECURSOS FISCALES"/>
    <s v="1101 RECURSOS MUNICIPALES"/>
    <s v="19 Ejercicio 2019"/>
    <s v="13 TODO EL TERRITORIO"/>
  </r>
  <r>
    <s v="090211313446172019O132132441121155959159101111110119133"/>
    <s v="0902"/>
    <s v="1"/>
    <s v="13"/>
    <s v="134"/>
    <s v="4"/>
    <s v="6"/>
    <s v="17"/>
    <s v="20"/>
    <x v="27"/>
    <s v="O"/>
    <s v="132"/>
    <s v="132441"/>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38"/>
    <s v="132441 SIMPLIFICA"/>
    <s v="5000 BIENES MUEBLES, INMUEBLES E INTANGIBLES"/>
    <s v="5900 ACTIVOS INTANGIBLES"/>
    <s v="591 SOFTWARE"/>
    <s v="59101 SOFTWARE"/>
    <n v="3000000"/>
    <s v="1 NO ETIQUETADO"/>
    <s v="11 RECURSOS FISCALES"/>
    <s v="1101 RECURSOS MUNICIPALES"/>
    <s v="19 Ejercicio 2019"/>
    <s v="13 TODO EL TERRITORIO"/>
  </r>
  <r>
    <s v="090211313446172019O132132902121155959159101111110119133"/>
    <s v="0902"/>
    <s v="1"/>
    <s v="13"/>
    <s v="134"/>
    <s v="4"/>
    <s v="6"/>
    <s v="17"/>
    <s v="20"/>
    <x v="27"/>
    <s v="O"/>
    <s v="132"/>
    <s v="132902"/>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38"/>
    <s v="132902 ESTRATEGIA DE CALIDAD "/>
    <s v="5000 BIENES MUEBLES, INMUEBLES E INTANGIBLES"/>
    <s v="5900 ACTIVOS INTANGIBLES"/>
    <s v="591 SOFTWARE"/>
    <s v="59101 SOFTWARE"/>
    <n v="12200000"/>
    <s v="1 NO ETIQUETADO"/>
    <s v="11 RECURSOS FISCALES"/>
    <s v="1101 RECURSOS MUNICIPALES"/>
    <s v="19 Ejercicio 2019"/>
    <s v="13 TODO EL TERRITORIO"/>
  </r>
  <r>
    <s v="090211313446172019O133133427121155959159101225250219133"/>
    <s v="0902"/>
    <s v="1"/>
    <s v="13"/>
    <s v="134"/>
    <s v="4"/>
    <s v="6"/>
    <s v="17"/>
    <s v="20"/>
    <x v="27"/>
    <s v="O"/>
    <s v="133"/>
    <s v="133427"/>
    <s v="12"/>
    <s v="1"/>
    <s v="5"/>
    <s v="59"/>
    <s v="591"/>
    <s v="59101"/>
    <s v="2"/>
    <s v="25"/>
    <s v="2502"/>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27 ADMINISTRACION DE LA RED DE VOZ Y RENOVACION DE EQUIPO"/>
    <s v="5000 BIENES MUEBLES, INMUEBLES E INTANGIBLES"/>
    <s v="5900 ACTIVOS INTANGIBLES"/>
    <s v="591 SOFTWARE"/>
    <s v="59101 SOFTWARE"/>
    <n v="7700000"/>
    <s v="2 ETIQUETADO"/>
    <s v="25 RECURSOS FEDERALES"/>
    <s v="2502 FONDO DE FORTALECIMIENTO MUNICIPAL"/>
    <s v="19 Ejercicio 2019"/>
    <s v="13 TODO EL TERRITORIO"/>
  </r>
  <r>
    <s v="090211313446172019O133133428121155959159101111110119133"/>
    <s v="0902"/>
    <s v="1"/>
    <s v="13"/>
    <s v="134"/>
    <s v="4"/>
    <s v="6"/>
    <s v="17"/>
    <s v="20"/>
    <x v="27"/>
    <s v="O"/>
    <s v="133"/>
    <s v="133428"/>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28 ACTUALIZACION DE MANUALES DE ORGANIZACION"/>
    <s v="5000 BIENES MUEBLES, INMUEBLES E INTANGIBLES"/>
    <s v="5900 ACTIVOS INTANGIBLES"/>
    <s v="591 SOFTWARE"/>
    <s v="59101 SOFTWARE"/>
    <n v="1260000"/>
    <s v="1 NO ETIQUETADO"/>
    <s v="11 RECURSOS FISCALES"/>
    <s v="1101 RECURSOS MUNICIPALES"/>
    <s v="19 Ejercicio 2019"/>
    <s v="13 TODO EL TERRITORIO"/>
  </r>
  <r>
    <s v="130322424215140134E018018829911155959159101111110119133"/>
    <s v="1303"/>
    <s v="2"/>
    <s v="24"/>
    <s v="242"/>
    <s v="1"/>
    <s v="5"/>
    <s v="14"/>
    <s v="01"/>
    <x v="25"/>
    <s v="E"/>
    <s v="018"/>
    <s v="018829"/>
    <s v="91"/>
    <s v="1"/>
    <s v="5"/>
    <s v="59"/>
    <s v="591"/>
    <s v="591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829 ACTIVIDADES DE SENSIBILIZACION EN TORNO AL ARTE, LA CULTURA Y PATRIMONIO "/>
    <s v="5000 BIENES MUEBLES, INMUEBLES E INTANGIBLES"/>
    <s v="5900 ACTIVOS INTANGIBLES"/>
    <s v="591 SOFTWARE"/>
    <s v="59101 SOFTWARE"/>
    <n v="30000"/>
    <s v="1 NO ETIQUETADO"/>
    <s v="11 RECURSOS FISCALES"/>
    <s v="1101 RECURSOS MUNICIPALES"/>
    <s v="19 Ejercicio 2019"/>
    <s v="13 TODO EL TERRITORIO"/>
  </r>
  <r>
    <s v="131422727116171835P091091765911155656656601111110119133"/>
    <s v="1314"/>
    <s v="2"/>
    <s v="27"/>
    <s v="271"/>
    <s v="1"/>
    <s v="6"/>
    <s v="17"/>
    <s v="18"/>
    <x v="32"/>
    <s v="P"/>
    <s v="091"/>
    <s v="091765"/>
    <s v="91"/>
    <s v="1"/>
    <s v="5"/>
    <s v="56"/>
    <s v="566"/>
    <s v="566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8"/>
    <s v="091765 CONSTITUCION Y RENOVACION DE MESAS DIRECTIVAS DE ASOCIACIONES VECINALES"/>
    <s v="5000 BIENES MUEBLES, INMUEBLES E INTANGIBLES"/>
    <s v="5600 MAQUINARIA, OTROS EQUIPOS Y HERRAMIENTAS"/>
    <s v="566 EQUIPOS DE GENERACION ELECTRICA, APARATOS Y ACCESORIOS ELECTRICOS"/>
    <s v="56601 EQUIPOS DE GENERACION ELECTRICA, APARATOS Y ACCESORIOS ELECTRICOS"/>
    <n v="15000"/>
    <s v="1 NO ETIQUETADO"/>
    <s v="11 RECURSOS FISCALES"/>
    <s v="1101 RECURSOS MUNICIPALES"/>
    <s v="19 Ejercicio 2019"/>
    <s v="13 TODO EL TERRITORIO"/>
  </r>
  <r>
    <s v="131422727116171835P080080772911155656756701111110119133"/>
    <s v="1314"/>
    <s v="2"/>
    <s v="27"/>
    <s v="271"/>
    <s v="1"/>
    <s v="6"/>
    <s v="17"/>
    <s v="18"/>
    <x v="32"/>
    <s v="P"/>
    <s v="080"/>
    <s v="080772"/>
    <s v="91"/>
    <s v="1"/>
    <s v="5"/>
    <s v="56"/>
    <s v="567"/>
    <s v="567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72 GESTION DE OBRA SOCIAL."/>
    <s v="5000 BIENES MUEBLES, INMUEBLES E INTANGIBLES"/>
    <s v="5600 MAQUINARIA, OTROS EQUIPOS Y HERRAMIENTAS"/>
    <s v="567 HERRAMIENTAS Y MAQUINAS¿HERRAMIENTA"/>
    <s v="56701 HERRAMIENTAS Y MAQUINAS¿HERRAMIENTA"/>
    <n v="180000"/>
    <s v="1 NO ETIQUETADO"/>
    <s v="11 RECURSOS FISCALES"/>
    <s v="1101 RECURSOS MUNICIPALES"/>
    <s v="19 Ejercicio 2019"/>
    <s v="13 TODO EL TERRITORIO"/>
  </r>
  <r>
    <s v="131422727116171835P091091767911155656756701111110119133"/>
    <s v="1314"/>
    <s v="2"/>
    <s v="27"/>
    <s v="271"/>
    <s v="1"/>
    <s v="6"/>
    <s v="17"/>
    <s v="18"/>
    <x v="32"/>
    <s v="P"/>
    <s v="091"/>
    <s v="091767"/>
    <s v="91"/>
    <s v="1"/>
    <s v="5"/>
    <s v="56"/>
    <s v="567"/>
    <s v="567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8"/>
    <s v="091767 REGISTRO Y RECONOCIMIENTO DE ORGANIZACIONES VECINALES"/>
    <s v="5000 BIENES MUEBLES, INMUEBLES E INTANGIBLES"/>
    <s v="5600 MAQUINARIA, OTROS EQUIPOS Y HERRAMIENTAS"/>
    <s v="567 HERRAMIENTAS Y MAQUINAS¿HERRAMIENTA"/>
    <s v="56701 HERRAMIENTAS Y MAQUINAS¿HERRAMIENTA"/>
    <n v="71471.899999999994"/>
    <s v="1 NO ETIQUETADO"/>
    <s v="11 RECURSOS FISCALES"/>
    <s v="1101 RECURSOS MUNICIPALES"/>
    <s v="19 Ejercicio 2019"/>
    <s v="13 TODO EL TERRITORIO"/>
  </r>
  <r>
    <s v="131422727116171835P136136763911155959159101111110119133"/>
    <s v="1314"/>
    <s v="2"/>
    <s v="27"/>
    <s v="271"/>
    <s v="1"/>
    <s v="6"/>
    <s v="17"/>
    <s v="18"/>
    <x v="32"/>
    <s v="P"/>
    <s v="136"/>
    <s v="136763"/>
    <s v="91"/>
    <s v="1"/>
    <s v="5"/>
    <s v="59"/>
    <s v="591"/>
    <s v="59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1"/>
    <s v="136763 FOMENTO DE LA PARTICIPACION CIUDADANA MEDIANTE CURSOS Y TALLERES"/>
    <s v="5000 BIENES MUEBLES, INMUEBLES E INTANGIBLES"/>
    <s v="5900 ACTIVOS INTANGIBLES"/>
    <s v="591 SOFTWARE"/>
    <s v="59101 SOFTWARE"/>
    <n v="2400"/>
    <s v="1 NO ETIQUETADO"/>
    <s v="11 RECURSOS FISCALES"/>
    <s v="1101 RECURSOS MUNICIPALES"/>
    <s v="19 Ejercicio 2019"/>
    <s v="13 TODO EL TERRITORIO"/>
  </r>
  <r>
    <s v="090211313446172019O133133433121155959759701111110119133"/>
    <s v="0902"/>
    <s v="1"/>
    <s v="13"/>
    <s v="134"/>
    <s v="4"/>
    <s v="6"/>
    <s v="17"/>
    <s v="20"/>
    <x v="27"/>
    <s v="O"/>
    <s v="133"/>
    <s v="133433"/>
    <s v="12"/>
    <s v="1"/>
    <s v="5"/>
    <s v="59"/>
    <s v="597"/>
    <s v="59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3 ATENCION A SOLICITUDES DE REPARACION, MANTENIMIENTO E INSTALACION DE EQUIPO DE COMPUTO EN GENERAL Y TELEFONICO."/>
    <s v="5000 BIENES MUEBLES, INMUEBLES E INTANGIBLES"/>
    <s v="5900 ACTIVOS INTANGIBLES"/>
    <s v="597 LICENCIAS INFORMATICAS E INTELECTUALES"/>
    <s v="59701 LICENCIAS INFORMATICAS E INTELECTUALES"/>
    <n v="32000"/>
    <s v="1 NO ETIQUETADO"/>
    <s v="11 RECURSOS FISCALES"/>
    <s v="1101 RECURSOS MUNICIPALES"/>
    <s v="19 Ejercicio 2019"/>
    <s v="13 TODO EL TERRITORIO"/>
  </r>
  <r>
    <s v="090211313446172019O133133427121155959759701111110119133"/>
    <s v="0902"/>
    <s v="1"/>
    <s v="13"/>
    <s v="134"/>
    <s v="4"/>
    <s v="6"/>
    <s v="17"/>
    <s v="20"/>
    <x v="27"/>
    <s v="O"/>
    <s v="133"/>
    <s v="133427"/>
    <s v="12"/>
    <s v="1"/>
    <s v="5"/>
    <s v="59"/>
    <s v="597"/>
    <s v="59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27 ADMINISTRACION DE LA RED DE VOZ Y RENOVACION DE EQUIPO"/>
    <s v="5000 BIENES MUEBLES, INMUEBLES E INTANGIBLES"/>
    <s v="5900 ACTIVOS INTANGIBLES"/>
    <s v="597 LICENCIAS INFORMATICAS E INTELECTUALES"/>
    <s v="59701 LICENCIAS INFORMATICAS E INTELECTUALES"/>
    <n v="2600000"/>
    <s v="1 NO ETIQUETADO"/>
    <s v="11 RECURSOS FISCALES"/>
    <s v="1101 RECURSOS MUNICIPALES"/>
    <s v="19 Ejercicio 2019"/>
    <s v="13 TODO EL TERRITORIO"/>
  </r>
  <r>
    <s v="090211313446172019O133133428121155959759701111110119133"/>
    <s v="0902"/>
    <s v="1"/>
    <s v="13"/>
    <s v="134"/>
    <s v="4"/>
    <s v="6"/>
    <s v="17"/>
    <s v="20"/>
    <x v="27"/>
    <s v="O"/>
    <s v="133"/>
    <s v="133428"/>
    <s v="12"/>
    <s v="1"/>
    <s v="5"/>
    <s v="59"/>
    <s v="597"/>
    <s v="59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28 ACTUALIZACION DE MANUALES DE ORGANIZACION"/>
    <s v="5000 BIENES MUEBLES, INMUEBLES E INTANGIBLES"/>
    <s v="5900 ACTIVOS INTANGIBLES"/>
    <s v="597 LICENCIAS INFORMATICAS E INTELECTUALES"/>
    <s v="59701 LICENCIAS INFORMATICAS E INTELECTUALES"/>
    <n v="212000"/>
    <s v="1 NO ETIQUETADO"/>
    <s v="11 RECURSOS FISCALES"/>
    <s v="1101 RECURSOS MUNICIPALES"/>
    <s v="19 Ejercicio 2019"/>
    <s v="13 TODO EL TERRITORIO"/>
  </r>
  <r>
    <s v="090211313446172019O133133429121155959759701111110119133"/>
    <s v="0902"/>
    <s v="1"/>
    <s v="13"/>
    <s v="134"/>
    <s v="4"/>
    <s v="6"/>
    <s v="17"/>
    <s v="20"/>
    <x v="27"/>
    <s v="O"/>
    <s v="133"/>
    <s v="133429"/>
    <s v="12"/>
    <s v="1"/>
    <s v="5"/>
    <s v="59"/>
    <s v="597"/>
    <s v="59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29 ACTUALIZACION DE MANUALES DE PROCEDIMIENTOS"/>
    <s v="5000 BIENES MUEBLES, INMUEBLES E INTANGIBLES"/>
    <s v="5900 ACTIVOS INTANGIBLES"/>
    <s v="597 LICENCIAS INFORMATICAS E INTELECTUALES"/>
    <s v="59701 LICENCIAS INFORMATICAS E INTELECTUALES"/>
    <n v="1937400"/>
    <s v="1 NO ETIQUETADO"/>
    <s v="11 RECURSOS FISCALES"/>
    <s v="1101 RECURSOS MUNICIPALES"/>
    <s v="19 Ejercicio 2019"/>
    <s v="13 TODO EL TERRITORIO"/>
  </r>
  <r>
    <s v="090211313446172019O133133433121155959759701111110119133"/>
    <s v="0902"/>
    <s v="1"/>
    <s v="13"/>
    <s v="134"/>
    <s v="4"/>
    <s v="6"/>
    <s v="17"/>
    <s v="20"/>
    <x v="27"/>
    <s v="O"/>
    <s v="133"/>
    <s v="133433"/>
    <s v="12"/>
    <s v="1"/>
    <s v="5"/>
    <s v="59"/>
    <s v="597"/>
    <s v="59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3 ATENCION A SOLICITUDES DE REPARACION, MANTENIMIENTO E INSTALACION DE EQUIPO DE COMPUTO EN GENERAL Y TELEFONICO."/>
    <s v="5000 BIENES MUEBLES, INMUEBLES E INTANGIBLES"/>
    <s v="5900 ACTIVOS INTANGIBLES"/>
    <s v="597 LICENCIAS INFORMATICAS E INTELECTUALES"/>
    <s v="59701 LICENCIAS INFORMATICAS E INTELECTUALES"/>
    <n v="8200"/>
    <s v="1 NO ETIQUETADO"/>
    <s v="11 RECURSOS FISCALES"/>
    <s v="1101 RECURSOS MUNICIPALES"/>
    <s v="19 Ejercicio 2019"/>
    <s v="13 TODO EL TERRITORIO"/>
  </r>
  <r>
    <s v="090211313446172019O133133436121155959759701111110119133"/>
    <s v="0902"/>
    <s v="1"/>
    <s v="13"/>
    <s v="134"/>
    <s v="4"/>
    <s v="6"/>
    <s v="17"/>
    <s v="20"/>
    <x v="27"/>
    <s v="O"/>
    <s v="133"/>
    <s v="133436"/>
    <s v="12"/>
    <s v="1"/>
    <s v="5"/>
    <s v="59"/>
    <s v="597"/>
    <s v="59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19 TECNOLOGIAS DE LA INFORMACION Y LA COMUNICACIÓN."/>
    <x v="82"/>
    <s v="133436 ADMINISTRACION DE RED DE DATOS Y RENOVACION DE EQUIPO"/>
    <s v="5000 BIENES MUEBLES, INMUEBLES E INTANGIBLES"/>
    <s v="5900 ACTIVOS INTANGIBLES"/>
    <s v="597 LICENCIAS INFORMATICAS E INTELECTUALES"/>
    <s v="59701 LICENCIAS INFORMATICAS E INTELECTUALES"/>
    <n v="2544000"/>
    <s v="1 NO ETIQUETADO"/>
    <s v="11 RECURSOS FISCALES"/>
    <s v="1101 RECURSOS MUNICIPALES"/>
    <s v="19 Ejercicio 2019"/>
    <s v="13 TODO EL TERRITORIO"/>
  </r>
  <r>
    <s v="090511313446172020O021021514121155959759701111110119133"/>
    <s v="0905"/>
    <s v="1"/>
    <s v="13"/>
    <s v="134"/>
    <s v="4"/>
    <s v="6"/>
    <s v="17"/>
    <s v="20"/>
    <x v="0"/>
    <s v="O"/>
    <s v="021"/>
    <s v="021514"/>
    <s v="12"/>
    <s v="1"/>
    <s v="5"/>
    <s v="59"/>
    <s v="597"/>
    <s v="59701"/>
    <s v="1"/>
    <s v="11"/>
    <s v="1101"/>
    <s v="19"/>
    <s v="13"/>
    <s v="3"/>
    <s v="09 COORDINACION GENERAL DE ADMINISTRACION E INNOVACION GUBERNAMENTAL"/>
    <s v="0905 DIRECCION DE ADQUISICIONE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s v="20 MANTENIMIENTO"/>
    <x v="0"/>
    <s v="021514 COMUNICACION INSTITUCIONAL"/>
    <s v="5000 BIENES MUEBLES, INMUEBLES E INTANGIBLES"/>
    <s v="5900 ACTIVOS INTANGIBLES"/>
    <s v="597 LICENCIAS INFORMATICAS E INTELECTUALES"/>
    <s v="59701 LICENCIAS INFORMATICAS E INTELECTUALES"/>
    <n v="1000000"/>
    <s v="1 NO ETIQUETADO"/>
    <s v="11 RECURSOS FISCALES"/>
    <s v="1101 RECURSOS MUNICIPALES"/>
    <s v="19 Ejercicio 2019"/>
    <s v="13 TODO EL TERRITORIO"/>
  </r>
  <r>
    <s v="121222222122081331E135135708911155959759701111110119133"/>
    <s v="1212"/>
    <s v="2"/>
    <s v="22"/>
    <s v="221"/>
    <s v="2"/>
    <s v="2"/>
    <s v="08"/>
    <s v="13"/>
    <x v="22"/>
    <s v="E"/>
    <s v="135"/>
    <s v="135708"/>
    <s v="91"/>
    <s v="1"/>
    <s v="5"/>
    <s v="59"/>
    <s v="597"/>
    <s v="597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s v="31 OBRA PÚBLICA MUNICIPAL"/>
    <x v="84"/>
    <s v="135708 VERIFICACION PARA RECONSIDERAR NORMAS DE CONTROL"/>
    <s v="5000 BIENES MUEBLES, INMUEBLES E INTANGIBLES"/>
    <s v="5900 ACTIVOS INTANGIBLES"/>
    <s v="597 LICENCIAS INFORMATICAS E INTELECTUALES"/>
    <s v="59701 LICENCIAS INFORMATICAS E INTELECTUALES"/>
    <n v="305100"/>
    <s v="1 NO ETIQUETADO"/>
    <s v="11 RECURSOS FISCALES"/>
    <s v="1101 RECURSOS MUNICIPALES"/>
    <s v="19 Ejercicio 2019"/>
    <s v="13 TODO EL TERRITORIO"/>
  </r>
  <r>
    <s v="130322424215140134E018018746911155959759701111110119133"/>
    <s v="1303"/>
    <s v="2"/>
    <s v="24"/>
    <s v="242"/>
    <s v="1"/>
    <s v="5"/>
    <s v="14"/>
    <s v="01"/>
    <x v="25"/>
    <s v="E"/>
    <s v="018"/>
    <s v="018746"/>
    <s v="91"/>
    <s v="1"/>
    <s v="5"/>
    <s v="59"/>
    <s v="597"/>
    <s v="597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s v="34 CULTURA PARA TODOS"/>
    <x v="58"/>
    <s v="018746 EXPOSICIONES TEMPORALES E ITINERANTES"/>
    <s v="5000 BIENES MUEBLES, INMUEBLES E INTANGIBLES"/>
    <s v="5900 ACTIVOS INTANGIBLES"/>
    <s v="597 LICENCIAS INFORMATICAS E INTELECTUALES"/>
    <s v="59701 LICENCIAS INFORMATICAS E INTELECTUALES"/>
    <n v="540000"/>
    <s v="1 NO ETIQUETADO"/>
    <s v="11 RECURSOS FISCALES"/>
    <s v="1101 RECURSOS MUNICIPALES"/>
    <s v="19 Ejercicio 2019"/>
    <s v="13 TODO EL TERRITORIO"/>
  </r>
  <r>
    <s v="121222222122081331E135135708912266161161101111110119133"/>
    <s v="1212"/>
    <s v="2"/>
    <s v="22"/>
    <s v="221"/>
    <s v="2"/>
    <s v="2"/>
    <s v="08"/>
    <s v="13"/>
    <x v="22"/>
    <s v="E"/>
    <s v="135"/>
    <s v="135708"/>
    <s v="91"/>
    <s v="2"/>
    <s v="6"/>
    <s v="61"/>
    <s v="611"/>
    <s v="611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2 GASTO CAPITAL"/>
    <s v="31 OBRA PÚBLICA MUNICIPAL"/>
    <x v="84"/>
    <s v="135708 VERIFICACION PARA RECONSIDERAR NORMAS DE CONTROL"/>
    <s v="6000 INVERSION PUBLICA"/>
    <s v="6100 OBRA PUBLICA EN BIENES DE DOMINIO PUBLICO"/>
    <s v="611 EDIFICACION HABITACIONAL"/>
    <s v="61101 EDIFICACION HABITACIONAL"/>
    <n v="657008.52834038867"/>
    <s v="1 NO ETIQUETADO"/>
    <s v="11 RECURSOS FISCALES"/>
    <s v="1101 RECURSOS MUNICIPALES"/>
    <s v="19 Ejercicio 2019"/>
    <s v="13 TODO EL TERRITORIO"/>
  </r>
  <r>
    <s v="121222222122081331E135135708912266161261201111110119133"/>
    <s v="1212"/>
    <s v="2"/>
    <s v="22"/>
    <s v="221"/>
    <s v="2"/>
    <s v="2"/>
    <s v="08"/>
    <s v="13"/>
    <x v="22"/>
    <s v="E"/>
    <s v="135"/>
    <s v="135708"/>
    <s v="91"/>
    <s v="2"/>
    <s v="6"/>
    <s v="61"/>
    <s v="612"/>
    <s v="612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2 GASTO CAPITAL"/>
    <s v="31 OBRA PÚBLICA MUNICIPAL"/>
    <x v="84"/>
    <s v="135708 VERIFICACION PARA RECONSIDERAR NORMAS DE CONTROL"/>
    <s v="6000 INVERSION PUBLICA"/>
    <s v="6100 OBRA PUBLICA EN BIENES DE DOMINIO PUBLICO"/>
    <s v="612 EDIFICACION NO HABITACIONAL"/>
    <s v="61201 EDIFICACION NO HABITACIONAL"/>
    <n v="146082881.71373492"/>
    <s v="1 NO ETIQUETADO"/>
    <s v="11 RECURSOS FISCALES"/>
    <s v="1101 RECURSOS MUNICIPALES"/>
    <s v="19 Ejercicio 2019"/>
    <s v="13 TODO EL TERRITORIO"/>
  </r>
  <r>
    <s v="121222222122081331E135135708912266161361301225250119133"/>
    <s v="1212"/>
    <s v="2"/>
    <s v="22"/>
    <s v="221"/>
    <s v="2"/>
    <s v="2"/>
    <s v="08"/>
    <s v="13"/>
    <x v="22"/>
    <s v="E"/>
    <s v="135"/>
    <s v="135708"/>
    <s v="91"/>
    <s v="2"/>
    <s v="6"/>
    <s v="61"/>
    <s v="613"/>
    <s v="61301"/>
    <s v="2"/>
    <s v="25"/>
    <s v="25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2 GASTO CAPITAL"/>
    <s v="31 OBRA PÚBLICA MUNICIPAL"/>
    <x v="84"/>
    <s v="135708 VERIFICACION PARA RECONSIDERAR NORMAS DE CONTROL"/>
    <s v="6000 INVERSION PUBLICA"/>
    <s v="6100 OBRA PUBLICA EN BIENES DE DOMINIO PUBLICO"/>
    <s v="613 CONSTRUCCION DE OBRAS PARA EL ABASTECIMIENTO DE AGUA, PETROLEO, GAS, ELECTRICIDAD Y TELECOMUNICACIONES"/>
    <s v="61301 CONSTRUCCION DE OBRAS PARA EL ABASTECIMIENTO DE AGUA, PETROLEO, GAS, ELECTRICIDAD Y TELECOMUNICACIONES"/>
    <n v="83824129"/>
    <s v="2 ETIQUETADO"/>
    <s v="25 RECURSOS FEDERALES"/>
    <s v="2501 FONDO DE INFRESTRUCTURA SOCIAL MUNICIPAL"/>
    <s v="19 Ejercicio 2019"/>
    <s v="13 TODO EL TERRITORIO"/>
  </r>
  <r>
    <s v="080522222112130614E088088346912266161461401225250219133"/>
    <s v="0805"/>
    <s v="2"/>
    <s v="22"/>
    <s v="221"/>
    <s v="1"/>
    <s v="2"/>
    <s v="13"/>
    <s v="06"/>
    <x v="1"/>
    <s v="E"/>
    <s v="088"/>
    <s v="088346"/>
    <s v="91"/>
    <s v="2"/>
    <s v="6"/>
    <s v="61"/>
    <s v="614"/>
    <s v="61401"/>
    <s v="2"/>
    <s v="25"/>
    <s v="2502"/>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2 GASTO CAPITAL"/>
    <s v="14 IMAGEN URBANA"/>
    <x v="16"/>
    <s v="088346 MODIFICACION AL PADRON DEL COMERCIO EN TIANGUIS"/>
    <s v="6000 INVERSION PUBLICA"/>
    <s v="6100 OBRA PUBLICA EN BIENES DE DOMINIO PUBLICO"/>
    <s v="614 DIVISION DE TERRENOS Y CONSTRUCCION DE OBRAS DE URBANIZACION"/>
    <s v="61401 DIVISION DE TERRENOS Y CONSTRUCCION DE OBRAS DE URBANIZACION"/>
    <n v="45000000"/>
    <s v="2 ETIQUETADO"/>
    <s v="25 RECURSOS FEDERALES"/>
    <s v="2502 FONDO DE FORTALECIMIENTO MUNICIPAL"/>
    <s v="19 Ejercicio 2019"/>
    <s v="13 TODO EL TERRITORIO"/>
  </r>
  <r>
    <s v="080522222112130614E088088347912266161461401225250219133"/>
    <s v="0805"/>
    <s v="2"/>
    <s v="22"/>
    <s v="221"/>
    <s v="1"/>
    <s v="2"/>
    <s v="13"/>
    <s v="06"/>
    <x v="1"/>
    <s v="E"/>
    <s v="088"/>
    <s v="088347"/>
    <s v="91"/>
    <s v="2"/>
    <s v="6"/>
    <s v="61"/>
    <s v="614"/>
    <s v="61401"/>
    <s v="2"/>
    <s v="25"/>
    <s v="2502"/>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2 GASTO CAPITAL"/>
    <s v="14 IMAGEN URBANA"/>
    <x v="16"/>
    <s v="088347 PERMISO DE AUSENCIA TEMPORAL EN COMERCIO EN TIANGUIS"/>
    <s v="6000 INVERSION PUBLICA"/>
    <s v="6100 OBRA PUBLICA EN BIENES DE DOMINIO PUBLICO"/>
    <s v="614 DIVISION DE TERRENOS Y CONSTRUCCION DE OBRAS DE URBANIZACION"/>
    <s v="61401 DIVISION DE TERRENOS Y CONSTRUCCION DE OBRAS DE URBANIZACION"/>
    <n v="33264000"/>
    <s v="2 ETIQUETADO"/>
    <s v="25 RECURSOS FEDERALES"/>
    <s v="2502 FONDO DE FORTALECIMIENTO MUNICIPAL"/>
    <s v="19 Ejercicio 2019"/>
    <s v="13 TODO EL TERRITORIO"/>
  </r>
  <r>
    <s v="121222222122081331E135135708912266161461401111110119133"/>
    <s v="1212"/>
    <s v="2"/>
    <s v="22"/>
    <s v="221"/>
    <s v="2"/>
    <s v="2"/>
    <s v="08"/>
    <s v="13"/>
    <x v="22"/>
    <s v="E"/>
    <s v="135"/>
    <s v="135708"/>
    <s v="91"/>
    <s v="2"/>
    <s v="6"/>
    <s v="61"/>
    <s v="614"/>
    <s v="614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2 GASTO CAPITAL"/>
    <s v="31 OBRA PÚBLICA MUNICIPAL"/>
    <x v="84"/>
    <s v="135708 VERIFICACION PARA RECONSIDERAR NORMAS DE CONTROL"/>
    <s v="6000 INVERSION PUBLICA"/>
    <s v="6100 OBRA PUBLICA EN BIENES DE DOMINIO PUBLICO"/>
    <s v="614 DIVISION DE TERRENOS Y CONSTRUCCION DE OBRAS DE URBANIZACION"/>
    <s v="61401 DIVISION DE TERRENOS Y CONSTRUCCION DE OBRAS DE URBANIZACION"/>
    <n v="115355623.02032039"/>
    <s v="1 NO ETIQUETADO"/>
    <s v="11 RECURSOS FISCALES"/>
    <s v="1101 RECURSOS MUNICIPALES"/>
    <s v="19 Ejercicio 2019"/>
    <s v="13 TODO EL TERRITORIO"/>
  </r>
  <r>
    <s v="121222222122081331E135135708912266161461401225250219133"/>
    <s v="1212"/>
    <s v="2"/>
    <s v="22"/>
    <s v="221"/>
    <s v="2"/>
    <s v="2"/>
    <s v="08"/>
    <s v="13"/>
    <x v="22"/>
    <s v="E"/>
    <s v="135"/>
    <s v="135708"/>
    <s v="91"/>
    <s v="2"/>
    <s v="6"/>
    <s v="61"/>
    <s v="614"/>
    <s v="61401"/>
    <s v="2"/>
    <s v="25"/>
    <s v="2502"/>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2 GASTO CAPITAL"/>
    <s v="31 OBRA PÚBLICA MUNICIPAL"/>
    <x v="84"/>
    <s v="135708 VERIFICACION PARA RECONSIDERAR NORMAS DE CONTROL"/>
    <s v="6000 INVERSION PUBLICA"/>
    <s v="6100 OBRA PUBLICA EN BIENES DE DOMINIO PUBLICO"/>
    <s v="614 DIVISION DE TERRENOS Y CONSTRUCCION DE OBRAS DE URBANIZACION"/>
    <s v="61401 DIVISION DE TERRENOS Y CONSTRUCCION DE OBRAS DE URBANIZACION"/>
    <n v="42874389.970000006"/>
    <s v="2 ETIQUETADO"/>
    <s v="25 RECURSOS FEDERALES"/>
    <s v="2502 FONDO DE FORTALECIMIENTO MUNICIPAL"/>
    <s v="19 Ejercicio 2019"/>
    <s v="13 TODO EL TERRITORIO"/>
  </r>
  <r>
    <s v="121222222122081331E086086711912266161461401111110119133"/>
    <s v="1212"/>
    <s v="2"/>
    <s v="22"/>
    <s v="221"/>
    <s v="2"/>
    <s v="2"/>
    <s v="08"/>
    <s v="13"/>
    <x v="22"/>
    <s v="E"/>
    <s v="086"/>
    <s v="086711"/>
    <s v="91"/>
    <s v="2"/>
    <s v="6"/>
    <s v="61"/>
    <s v="614"/>
    <s v="614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2 GASTO CAPITAL"/>
    <s v="31 OBRA PÚBLICA MUNICIPAL"/>
    <x v="75"/>
    <s v="086711 GESTION DE OBRA PUBLICA MUNICIPAL"/>
    <s v="6000 INVERSION PUBLICA"/>
    <s v="6100 OBRA PUBLICA EN BIENES DE DOMINIO PUBLICO"/>
    <s v="614 DIVISION DE TERRENOS Y CONSTRUCCION DE OBRAS DE URBANIZACION"/>
    <s v="61401 DIVISION DE TERRENOS Y CONSTRUCCION DE OBRAS DE URBANIZACION"/>
    <n v="10000000"/>
    <s v="1 NO ETIQUETADO"/>
    <s v="11 RECURSOS FISCALES"/>
    <s v="1101 RECURSOS MUNICIPALES"/>
    <s v="19 Ejercicio 2019"/>
    <s v="13 TODO EL TERRITORIO"/>
  </r>
  <r>
    <s v="121222222122081331E135135708912266161561501111110119133"/>
    <s v="1212"/>
    <s v="2"/>
    <s v="22"/>
    <s v="221"/>
    <s v="2"/>
    <s v="2"/>
    <s v="08"/>
    <s v="13"/>
    <x v="22"/>
    <s v="E"/>
    <s v="135"/>
    <s v="135708"/>
    <s v="91"/>
    <s v="2"/>
    <s v="6"/>
    <s v="61"/>
    <s v="615"/>
    <s v="615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2 GASTO CAPITAL"/>
    <s v="31 OBRA PÚBLICA MUNICIPAL"/>
    <x v="84"/>
    <s v="135708 VERIFICACION PARA RECONSIDERAR NORMAS DE CONTROL"/>
    <s v="6000 INVERSION PUBLICA"/>
    <s v="6100 OBRA PUBLICA EN BIENES DE DOMINIO PUBLICO"/>
    <s v="615 CONSTRUCCION DE VIAS DE COMUNICACION"/>
    <s v="61501 CONSTRUCCION DE VIAS DE COMUNICACION"/>
    <n v="134058.85923667508"/>
    <s v="1 NO ETIQUETADO"/>
    <s v="11 RECURSOS FISCALES"/>
    <s v="1101 RECURSOS MUNICIPALES"/>
    <s v="19 Ejercicio 2019"/>
    <s v="13 TODO EL TERRITORIO"/>
  </r>
  <r>
    <s v="121222222122081331E135135708912266262262201111110119133"/>
    <s v="1212"/>
    <s v="2"/>
    <s v="22"/>
    <s v="221"/>
    <s v="2"/>
    <s v="2"/>
    <s v="08"/>
    <s v="13"/>
    <x v="22"/>
    <s v="E"/>
    <s v="135"/>
    <s v="135708"/>
    <s v="91"/>
    <s v="2"/>
    <s v="6"/>
    <s v="62"/>
    <s v="622"/>
    <s v="622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2 GASTO CAPITAL"/>
    <s v="31 OBRA PÚBLICA MUNICIPAL"/>
    <x v="84"/>
    <s v="135708 VERIFICACION PARA RECONSIDERAR NORMAS DE CONTROL"/>
    <s v="6000 INVERSION PUBLICA"/>
    <s v="6200 OBRA PUBLICA EN BIENES PROPIOS"/>
    <s v="622 EDIFICACION NO HABITACIONAL"/>
    <s v="62201 EDIFICACION NO HABITACIONAL"/>
    <n v="205423214.66384238"/>
    <s v="1 NO ETIQUETADO"/>
    <s v="11 RECURSOS FISCALES"/>
    <s v="1101 RECURSOS MUNICIPALES"/>
    <s v="19 Ejercicio 2019"/>
    <s v="13 TODO EL TERRITORIO"/>
  </r>
  <r>
    <s v="130122727116171835P080080770911155959159101111110119133"/>
    <s v="1301"/>
    <s v="2"/>
    <s v="27"/>
    <s v="271"/>
    <s v="1"/>
    <s v="6"/>
    <s v="17"/>
    <s v="18"/>
    <x v="32"/>
    <s v="P"/>
    <s v="080"/>
    <s v="080770"/>
    <s v="91"/>
    <s v="1"/>
    <s v="5"/>
    <s v="59"/>
    <s v="591"/>
    <s v="59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s v="35 PARTICIPACIÓN CIUDADANA"/>
    <x v="80"/>
    <s v="080770 PLANEACION Y SEGUIMIENTO DEL DESARROLLO MUNICIPAL"/>
    <s v="5000 BIENES MUEBLES, INMUEBLES E INTANGIBLES"/>
    <s v="5900 ACTIVOS INTANGIBLES"/>
    <s v="591 SOFTWARE"/>
    <s v="59101 SOFTWARE"/>
    <n v="180000"/>
    <s v="1 NO ETIQUETADO"/>
    <s v="11 RECURSOS FISCALES"/>
    <s v="1101 RECURSOS MUNICIPALES"/>
    <s v="19 Ejercicio 2019"/>
    <s v="13 TODO EL TERRITORIO"/>
  </r>
  <r>
    <s v="060644141199999937D139139999913399191191101225250219133"/>
    <s v="0606"/>
    <s v="4"/>
    <s v="41"/>
    <s v="411"/>
    <s v="9"/>
    <s v="9"/>
    <s v="99"/>
    <s v="99"/>
    <x v="39"/>
    <s v="D"/>
    <s v="139"/>
    <s v="139999"/>
    <s v="91"/>
    <s v="3"/>
    <s v="9"/>
    <s v="91"/>
    <s v="911"/>
    <s v="91101"/>
    <s v="2"/>
    <s v="25"/>
    <s v="2502"/>
    <s v="19"/>
    <s v="13"/>
    <s v="3"/>
    <s v="06 TESORERIA"/>
    <s v="0606 TESORERIA MUNICIPAL"/>
    <s v="411 DEUDA PÚBLICA INTERNA"/>
    <s v="4 OTRAS NO CLASIFICADAS EN FUNCIONES ANTERIORES"/>
    <s v="41 TRANSACCIONES DE LA DEUDA PUBLICA / COSTO FINANCIERO DE LA DEUDA"/>
    <s v="9 GASTO NO PROGRAMABLE"/>
    <s v="99 GASTO NO PROGRAMABLE"/>
    <s v="99 GASTO NO PROGRAMABLE"/>
    <s v="99 A. GASTO NO PROGRAMABLE"/>
    <s v="D COSTO FINANCIERO, DEUDA O APOYOS A DEUDORES Y AHORRADORES DE LA BANCA"/>
    <s v="91 CIUDADANOS"/>
    <s v="3 AMORTIZACIÓN DE LA DEUDA Y DISMINUCIÓN DE PASIVOS"/>
    <s v="37 DEUDA PÚBLICA"/>
    <x v="128"/>
    <s v="139999 GASTO NO PROGRAMABLE"/>
    <s v="9000 DEUDA PUBLICA"/>
    <s v="9100 AMORTIZACION DE LA DEUDA PUBLICA"/>
    <s v="911 AMORTIZACION DE LA DEUDA INTERNA CON INSTITUCIONES DE CREDITO"/>
    <s v="91101 AMORTIZACION DE LA DEUDA INTERNA CON INSTITUCIONES DE CREDITO"/>
    <n v="41396469.219999999"/>
    <s v="2 ETIQUETADO"/>
    <s v="25 RECURSOS FEDERALES"/>
    <s v="2502 FONDO DE FORTALECIMIENTO MUNICIPAL"/>
    <s v="19 Ejercicio 2019"/>
    <s v="13 TODO EL TERRITORIO"/>
  </r>
  <r>
    <s v="060644141199999937D139139999913399292192101225250219133"/>
    <s v="0606"/>
    <s v="4"/>
    <s v="41"/>
    <s v="411"/>
    <s v="9"/>
    <s v="9"/>
    <s v="99"/>
    <s v="99"/>
    <x v="39"/>
    <s v="D"/>
    <s v="139"/>
    <s v="139999"/>
    <s v="91"/>
    <s v="3"/>
    <s v="9"/>
    <s v="92"/>
    <s v="921"/>
    <s v="92101"/>
    <s v="2"/>
    <s v="25"/>
    <s v="2502"/>
    <s v="19"/>
    <s v="13"/>
    <s v="3"/>
    <s v="06 TESORERIA"/>
    <s v="0606 TESORERIA MUNICIPAL"/>
    <s v="411 DEUDA PÚBLICA INTERNA"/>
    <s v="4 OTRAS NO CLASIFICADAS EN FUNCIONES ANTERIORES"/>
    <s v="41 TRANSACCIONES DE LA DEUDA PUBLICA / COSTO FINANCIERO DE LA DEUDA"/>
    <s v="9 GASTO NO PROGRAMABLE"/>
    <s v="99 GASTO NO PROGRAMABLE"/>
    <s v="99 GASTO NO PROGRAMABLE"/>
    <s v="99 A. GASTO NO PROGRAMABLE"/>
    <s v="D COSTO FINANCIERO, DEUDA O APOYOS A DEUDORES Y AHORRADORES DE LA BANCA"/>
    <s v="91 CIUDADANOS"/>
    <s v="3 AMORTIZACIÓN DE LA DEUDA Y DISMINUCIÓN DE PASIVOS"/>
    <s v="37 DEUDA PÚBLICA"/>
    <x v="128"/>
    <s v="139999 GASTO NO PROGRAMABLE"/>
    <s v="9000 DEUDA PUBLICA"/>
    <s v="9200 INTERESES DE LA DEUDA PÚBLICA"/>
    <s v="921 INTERESES DE LA DEUDA INTERNA CON INSTITUCIONES DE CRÉDITO"/>
    <s v="92101 INTERESES DE LA DEUDA INTERNA CON INSTITUCIONES DE CRÉDITO"/>
    <n v="72698141.579999998"/>
    <s v="2 ETIQUETADO"/>
    <s v="25 RECURSOS FEDERALES"/>
    <s v="2502 FONDO DE FORTALECIMIENTO MUNICIPAL"/>
    <s v="19 Ejercicio 2019"/>
    <s v="13 TODO EL TERRITORIO"/>
  </r>
  <r>
    <s v="060644141199999937D139139999913399494194101225250219133"/>
    <s v="0606"/>
    <s v="4"/>
    <s v="41"/>
    <s v="411"/>
    <s v="9"/>
    <s v="9"/>
    <s v="99"/>
    <s v="99"/>
    <x v="39"/>
    <s v="D"/>
    <s v="139"/>
    <s v="139999"/>
    <s v="91"/>
    <s v="3"/>
    <s v="9"/>
    <s v="94"/>
    <s v="941"/>
    <s v="94101"/>
    <s v="2"/>
    <s v="25"/>
    <s v="2502"/>
    <s v="19"/>
    <s v="13"/>
    <s v="3"/>
    <s v="06 TESORERIA"/>
    <s v="0606 TESORERIA MUNICIPAL"/>
    <s v="411 DEUDA PÚBLICA INTERNA"/>
    <s v="4 OTRAS NO CLASIFICADAS EN FUNCIONES ANTERIORES"/>
    <s v="41 TRANSACCIONES DE LA DEUDA PUBLICA / COSTO FINANCIERO DE LA DEUDA"/>
    <s v="9 GASTO NO PROGRAMABLE"/>
    <s v="99 GASTO NO PROGRAMABLE"/>
    <s v="99 GASTO NO PROGRAMABLE"/>
    <s v="99 A. GASTO NO PROGRAMABLE"/>
    <s v="D COSTO FINANCIERO, DEUDA O APOYOS A DEUDORES Y AHORRADORES DE LA BANCA"/>
    <s v="91 CIUDADANOS"/>
    <s v="3 AMORTIZACIÓN DE LA DEUDA Y DISMINUCIÓN DE PASIVOS"/>
    <s v="37 DEUDA PÚBLICA"/>
    <x v="128"/>
    <s v="139999 GASTO NO PROGRAMABLE"/>
    <s v="9000 DEUDA PUBLICA"/>
    <s v="9400 GASTOS DE LA DEUDA PÚBLICA"/>
    <s v="941 GASTOS DE LA DEUDA PÚBLICA INTERNA"/>
    <s v="94101 GASTOS DE LA DEUDA PÚBLICA INTERNA"/>
    <n v="1548486.4"/>
    <s v="2 ETIQUETADO"/>
    <s v="25 RECURSOS FEDERALES"/>
    <s v="2502 FONDO DE FORTALECIMIENTO MUNICIPAL"/>
    <s v="19 Ejercicio 2019"/>
    <s v="13 TODO EL TERRITORIO"/>
  </r>
  <r>
    <m/>
    <m/>
    <m/>
    <m/>
    <m/>
    <m/>
    <m/>
    <m/>
    <m/>
    <x v="40"/>
    <m/>
    <s v=""/>
    <s v=""/>
    <m/>
    <m/>
    <s v=""/>
    <m/>
    <m/>
    <s v=""/>
    <m/>
    <m/>
    <m/>
    <m/>
    <m/>
    <m/>
    <m/>
    <m/>
    <m/>
    <m/>
    <m/>
    <m/>
    <m/>
    <m/>
    <m/>
    <m/>
    <m/>
    <m/>
    <m/>
    <x v="129"/>
    <m/>
    <m/>
    <m/>
    <m/>
    <m/>
    <m/>
    <m/>
    <m/>
    <m/>
    <m/>
    <m/>
  </r>
  <r>
    <m/>
    <m/>
    <m/>
    <m/>
    <m/>
    <m/>
    <m/>
    <m/>
    <m/>
    <x v="40"/>
    <m/>
    <s v=""/>
    <s v=""/>
    <m/>
    <m/>
    <s v=""/>
    <m/>
    <m/>
    <s v=""/>
    <m/>
    <m/>
    <m/>
    <m/>
    <m/>
    <m/>
    <m/>
    <m/>
    <m/>
    <m/>
    <m/>
    <m/>
    <m/>
    <m/>
    <m/>
    <m/>
    <m/>
    <m/>
    <m/>
    <x v="129"/>
    <m/>
    <m/>
    <m/>
    <m/>
    <m/>
    <m/>
    <m/>
    <m/>
    <m/>
    <m/>
    <m/>
  </r>
  <r>
    <m/>
    <m/>
    <m/>
    <m/>
    <m/>
    <m/>
    <m/>
    <m/>
    <m/>
    <x v="40"/>
    <m/>
    <s v=""/>
    <s v=""/>
    <m/>
    <m/>
    <s v=""/>
    <m/>
    <m/>
    <s v=""/>
    <m/>
    <m/>
    <m/>
    <m/>
    <m/>
    <m/>
    <m/>
    <m/>
    <m/>
    <m/>
    <m/>
    <m/>
    <m/>
    <m/>
    <m/>
    <m/>
    <m/>
    <m/>
    <m/>
    <x v="129"/>
    <m/>
    <m/>
    <m/>
    <m/>
    <m/>
    <m/>
    <m/>
    <m/>
    <m/>
    <m/>
    <m/>
  </r>
  <r>
    <m/>
    <m/>
    <m/>
    <m/>
    <m/>
    <m/>
    <m/>
    <m/>
    <m/>
    <x v="40"/>
    <m/>
    <s v=""/>
    <s v=""/>
    <m/>
    <m/>
    <s v=""/>
    <m/>
    <m/>
    <s v=""/>
    <m/>
    <m/>
    <m/>
    <m/>
    <m/>
    <m/>
    <m/>
    <m/>
    <m/>
    <m/>
    <m/>
    <m/>
    <m/>
    <m/>
    <m/>
    <m/>
    <m/>
    <m/>
    <m/>
    <x v="129"/>
    <m/>
    <m/>
    <m/>
    <m/>
    <m/>
    <m/>
    <m/>
    <m/>
    <m/>
    <m/>
    <m/>
  </r>
  <r>
    <m/>
    <m/>
    <m/>
    <m/>
    <m/>
    <m/>
    <m/>
    <m/>
    <m/>
    <x v="40"/>
    <m/>
    <s v=""/>
    <s v=""/>
    <m/>
    <m/>
    <s v=""/>
    <m/>
    <m/>
    <s v=""/>
    <m/>
    <m/>
    <m/>
    <m/>
    <m/>
    <m/>
    <m/>
    <m/>
    <m/>
    <m/>
    <m/>
    <m/>
    <m/>
    <m/>
    <m/>
    <m/>
    <m/>
    <m/>
    <m/>
    <x v="129"/>
    <m/>
    <m/>
    <m/>
    <m/>
    <m/>
    <m/>
    <m/>
    <m/>
    <m/>
    <m/>
    <m/>
  </r>
  <r>
    <m/>
    <m/>
    <m/>
    <m/>
    <m/>
    <m/>
    <m/>
    <m/>
    <m/>
    <x v="40"/>
    <m/>
    <s v=""/>
    <s v=""/>
    <m/>
    <m/>
    <s v=""/>
    <m/>
    <m/>
    <s v=""/>
    <m/>
    <m/>
    <m/>
    <m/>
    <m/>
    <m/>
    <m/>
    <m/>
    <m/>
    <m/>
    <m/>
    <m/>
    <m/>
    <m/>
    <m/>
    <m/>
    <m/>
    <m/>
    <m/>
    <x v="129"/>
    <m/>
    <m/>
    <m/>
    <m/>
    <m/>
    <m/>
    <m/>
    <m/>
    <m/>
    <m/>
    <m/>
  </r>
  <r>
    <m/>
    <m/>
    <m/>
    <m/>
    <m/>
    <m/>
    <m/>
    <m/>
    <m/>
    <x v="40"/>
    <m/>
    <s v=""/>
    <s v=""/>
    <m/>
    <m/>
    <s v=""/>
    <m/>
    <m/>
    <s v=""/>
    <m/>
    <m/>
    <m/>
    <m/>
    <m/>
    <m/>
    <m/>
    <m/>
    <m/>
    <m/>
    <m/>
    <m/>
    <m/>
    <m/>
    <m/>
    <m/>
    <m/>
    <m/>
    <m/>
    <x v="129"/>
    <m/>
    <m/>
    <m/>
    <m/>
    <m/>
    <m/>
    <m/>
    <m/>
    <m/>
    <m/>
    <m/>
  </r>
  <r>
    <m/>
    <m/>
    <m/>
    <m/>
    <m/>
    <m/>
    <m/>
    <m/>
    <m/>
    <x v="40"/>
    <m/>
    <m/>
    <m/>
    <m/>
    <m/>
    <m/>
    <m/>
    <m/>
    <m/>
    <m/>
    <m/>
    <m/>
    <m/>
    <m/>
    <m/>
    <m/>
    <m/>
    <m/>
    <m/>
    <m/>
    <m/>
    <m/>
    <m/>
    <m/>
    <m/>
    <m/>
    <m/>
    <m/>
    <x v="129"/>
    <m/>
    <m/>
    <m/>
    <m/>
    <m/>
    <m/>
    <m/>
    <m/>
    <m/>
    <m/>
    <m/>
  </r>
  <r>
    <m/>
    <m/>
    <m/>
    <m/>
    <m/>
    <m/>
    <m/>
    <m/>
    <m/>
    <x v="40"/>
    <m/>
    <m/>
    <m/>
    <m/>
    <m/>
    <m/>
    <m/>
    <m/>
    <m/>
    <m/>
    <m/>
    <m/>
    <m/>
    <m/>
    <m/>
    <m/>
    <m/>
    <m/>
    <m/>
    <m/>
    <m/>
    <m/>
    <m/>
    <m/>
    <m/>
    <m/>
    <m/>
    <m/>
    <x v="129"/>
    <m/>
    <m/>
    <m/>
    <m/>
    <m/>
    <m/>
    <m/>
    <m/>
    <m/>
    <m/>
    <m/>
  </r>
  <r>
    <m/>
    <m/>
    <m/>
    <m/>
    <m/>
    <m/>
    <m/>
    <m/>
    <m/>
    <x v="40"/>
    <m/>
    <m/>
    <m/>
    <m/>
    <m/>
    <m/>
    <m/>
    <m/>
    <m/>
    <m/>
    <m/>
    <m/>
    <m/>
    <m/>
    <m/>
    <m/>
    <m/>
    <m/>
    <m/>
    <m/>
    <m/>
    <m/>
    <m/>
    <m/>
    <m/>
    <m/>
    <m/>
    <m/>
    <x v="129"/>
    <m/>
    <m/>
    <m/>
    <m/>
    <m/>
    <m/>
    <m/>
    <m/>
    <m/>
    <m/>
    <m/>
  </r>
  <r>
    <m/>
    <m/>
    <m/>
    <m/>
    <m/>
    <m/>
    <m/>
    <m/>
    <m/>
    <x v="40"/>
    <m/>
    <m/>
    <m/>
    <m/>
    <m/>
    <m/>
    <m/>
    <m/>
    <m/>
    <m/>
    <m/>
    <m/>
    <m/>
    <m/>
    <m/>
    <m/>
    <m/>
    <m/>
    <m/>
    <m/>
    <m/>
    <m/>
    <m/>
    <m/>
    <m/>
    <m/>
    <m/>
    <m/>
    <x v="129"/>
    <m/>
    <m/>
    <m/>
    <m/>
    <m/>
    <m/>
    <m/>
    <m/>
    <m/>
    <m/>
    <m/>
  </r>
  <r>
    <m/>
    <m/>
    <m/>
    <m/>
    <m/>
    <m/>
    <m/>
    <m/>
    <m/>
    <x v="40"/>
    <m/>
    <m/>
    <m/>
    <m/>
    <m/>
    <m/>
    <m/>
    <m/>
    <m/>
    <m/>
    <m/>
    <m/>
    <m/>
    <m/>
    <m/>
    <m/>
    <m/>
    <m/>
    <m/>
    <m/>
    <m/>
    <m/>
    <m/>
    <m/>
    <m/>
    <m/>
    <m/>
    <m/>
    <x v="129"/>
    <m/>
    <m/>
    <m/>
    <m/>
    <m/>
    <m/>
    <m/>
    <m/>
    <m/>
    <m/>
    <m/>
  </r>
  <r>
    <m/>
    <m/>
    <m/>
    <m/>
    <m/>
    <m/>
    <m/>
    <m/>
    <m/>
    <x v="40"/>
    <m/>
    <m/>
    <m/>
    <m/>
    <m/>
    <m/>
    <m/>
    <m/>
    <m/>
    <m/>
    <m/>
    <m/>
    <m/>
    <m/>
    <m/>
    <m/>
    <m/>
    <m/>
    <m/>
    <m/>
    <m/>
    <m/>
    <m/>
    <m/>
    <m/>
    <m/>
    <m/>
    <m/>
    <x v="129"/>
    <m/>
    <m/>
    <m/>
    <m/>
    <m/>
    <m/>
    <m/>
    <m/>
    <m/>
    <m/>
    <m/>
  </r>
  <r>
    <m/>
    <m/>
    <m/>
    <m/>
    <m/>
    <m/>
    <m/>
    <m/>
    <m/>
    <x v="40"/>
    <m/>
    <m/>
    <m/>
    <m/>
    <m/>
    <m/>
    <m/>
    <m/>
    <m/>
    <m/>
    <m/>
    <m/>
    <m/>
    <m/>
    <m/>
    <m/>
    <m/>
    <m/>
    <m/>
    <m/>
    <m/>
    <m/>
    <m/>
    <m/>
    <m/>
    <m/>
    <m/>
    <m/>
    <x v="129"/>
    <m/>
    <m/>
    <m/>
    <m/>
    <m/>
    <m/>
    <m/>
    <m/>
    <m/>
    <m/>
    <m/>
  </r>
  <r>
    <m/>
    <m/>
    <m/>
    <m/>
    <m/>
    <m/>
    <m/>
    <m/>
    <m/>
    <x v="40"/>
    <m/>
    <m/>
    <m/>
    <m/>
    <m/>
    <m/>
    <m/>
    <m/>
    <m/>
    <m/>
    <m/>
    <m/>
    <m/>
    <m/>
    <m/>
    <m/>
    <m/>
    <m/>
    <m/>
    <m/>
    <m/>
    <m/>
    <m/>
    <m/>
    <m/>
    <m/>
    <m/>
    <m/>
    <x v="129"/>
    <m/>
    <m/>
    <m/>
    <m/>
    <m/>
    <m/>
    <m/>
    <m/>
    <m/>
    <m/>
    <m/>
  </r>
  <r>
    <m/>
    <m/>
    <m/>
    <m/>
    <m/>
    <m/>
    <m/>
    <m/>
    <m/>
    <x v="40"/>
    <m/>
    <m/>
    <m/>
    <m/>
    <m/>
    <m/>
    <m/>
    <m/>
    <m/>
    <m/>
    <m/>
    <m/>
    <m/>
    <m/>
    <m/>
    <m/>
    <m/>
    <m/>
    <m/>
    <m/>
    <m/>
    <m/>
    <m/>
    <m/>
    <m/>
    <m/>
    <m/>
    <m/>
    <x v="129"/>
    <m/>
    <m/>
    <m/>
    <m/>
    <m/>
    <m/>
    <m/>
    <m/>
    <m/>
    <m/>
    <m/>
  </r>
  <r>
    <m/>
    <m/>
    <m/>
    <m/>
    <m/>
    <m/>
    <m/>
    <m/>
    <m/>
    <x v="40"/>
    <m/>
    <m/>
    <m/>
    <m/>
    <m/>
    <m/>
    <m/>
    <m/>
    <m/>
    <m/>
    <m/>
    <m/>
    <m/>
    <m/>
    <m/>
    <m/>
    <m/>
    <m/>
    <m/>
    <m/>
    <m/>
    <m/>
    <m/>
    <m/>
    <m/>
    <m/>
    <m/>
    <m/>
    <x v="129"/>
    <m/>
    <m/>
    <m/>
    <m/>
    <m/>
    <m/>
    <m/>
    <m/>
    <m/>
    <m/>
    <m/>
  </r>
  <r>
    <m/>
    <m/>
    <m/>
    <m/>
    <m/>
    <m/>
    <m/>
    <m/>
    <m/>
    <x v="40"/>
    <m/>
    <m/>
    <m/>
    <m/>
    <m/>
    <m/>
    <m/>
    <m/>
    <m/>
    <m/>
    <m/>
    <m/>
    <m/>
    <m/>
    <m/>
    <m/>
    <m/>
    <m/>
    <m/>
    <m/>
    <m/>
    <m/>
    <m/>
    <m/>
    <m/>
    <m/>
    <m/>
    <m/>
    <x v="129"/>
    <m/>
    <m/>
    <m/>
    <m/>
    <m/>
    <m/>
    <m/>
    <m/>
    <m/>
    <m/>
    <m/>
  </r>
  <r>
    <m/>
    <m/>
    <m/>
    <m/>
    <m/>
    <m/>
    <m/>
    <m/>
    <m/>
    <x v="40"/>
    <m/>
    <m/>
    <m/>
    <m/>
    <m/>
    <m/>
    <m/>
    <m/>
    <m/>
    <m/>
    <m/>
    <m/>
    <m/>
    <m/>
    <m/>
    <m/>
    <m/>
    <m/>
    <m/>
    <m/>
    <m/>
    <m/>
    <m/>
    <m/>
    <m/>
    <m/>
    <m/>
    <m/>
    <x v="129"/>
    <m/>
    <m/>
    <m/>
    <m/>
    <m/>
    <m/>
    <m/>
    <m/>
    <m/>
    <m/>
    <m/>
  </r>
  <r>
    <m/>
    <m/>
    <m/>
    <m/>
    <m/>
    <m/>
    <m/>
    <m/>
    <m/>
    <x v="40"/>
    <m/>
    <m/>
    <m/>
    <m/>
    <m/>
    <m/>
    <m/>
    <m/>
    <m/>
    <m/>
    <m/>
    <m/>
    <m/>
    <m/>
    <m/>
    <m/>
    <m/>
    <m/>
    <m/>
    <m/>
    <m/>
    <m/>
    <m/>
    <m/>
    <m/>
    <m/>
    <m/>
    <m/>
    <x v="129"/>
    <m/>
    <m/>
    <m/>
    <m/>
    <m/>
    <m/>
    <m/>
    <m/>
    <m/>
    <m/>
    <m/>
  </r>
  <r>
    <m/>
    <m/>
    <m/>
    <m/>
    <m/>
    <m/>
    <m/>
    <m/>
    <m/>
    <x v="40"/>
    <m/>
    <m/>
    <m/>
    <m/>
    <m/>
    <m/>
    <m/>
    <m/>
    <m/>
    <m/>
    <m/>
    <m/>
    <m/>
    <m/>
    <m/>
    <m/>
    <m/>
    <m/>
    <m/>
    <m/>
    <m/>
    <m/>
    <m/>
    <m/>
    <m/>
    <m/>
    <m/>
    <m/>
    <x v="129"/>
    <m/>
    <m/>
    <m/>
    <m/>
    <m/>
    <m/>
    <m/>
    <m/>
    <m/>
    <m/>
    <m/>
  </r>
</pivotCacheRecords>
</file>

<file path=xl/pivotCache/pivotCacheRecords4.xml><?xml version="1.0" encoding="utf-8"?>
<pivotCacheRecords xmlns="http://schemas.openxmlformats.org/spreadsheetml/2006/main" xmlns:r="http://schemas.openxmlformats.org/officeDocument/2006/relationships" count="1385">
  <r>
    <n v="1"/>
    <x v="0"/>
    <m/>
    <s v="PRESIDENCIA"/>
    <s v="PRESIDENCIA"/>
    <s v="131 PRESIDENCIA/GUBERNATURA"/>
    <s v="P PLANEACIÓN, SEGUIMIENTO Y EVALUACIÓN DE POLÍTICAS PÚBLICAS"/>
    <s v="01 GESTIÓN GUBERNAMENTAL"/>
    <m/>
    <m/>
    <s v="Adquisición de papelería para operación diaria"/>
    <s v="2000 MATERIALES Y SUMINISTROS"/>
    <s v="2100 MATERIALES DE ADMINISTRACION, EMISION DE DOCUMENTOS Y ARTICULOS OFICIALES"/>
    <s v="211 MATERIALES, UTILES Y EQUIPOS MENORES DE OFICINA"/>
    <n v="150000"/>
    <n v="150000"/>
    <n v="60000"/>
    <n v="0"/>
    <n v="-90000"/>
    <n v="2"/>
    <s v="21"/>
  </r>
  <r>
    <n v="3"/>
    <x v="0"/>
    <m/>
    <s v="PRESIDENCIA"/>
    <s v="PRESIDENCIA"/>
    <s v="131 PRESIDENCIA/GUBERNATURA"/>
    <s v="P PLANEACIÓN, SEGUIMIENTO Y EVALUACIÓN DE POLÍTICAS PÚBLICAS"/>
    <s v="01 GESTIÓN GUBERNAMENTAL"/>
    <m/>
    <m/>
    <s v="Equipos menores de tecnología"/>
    <s v="2000 MATERIALES Y SUMINISTROS"/>
    <s v="2100 MATERIALES DE ADMINISTRACION, EMISION DE DOCUMENTOS Y ARTICULOS OFICIALES"/>
    <s v="214 MATERIALES, UTILES Y EQUIPOS MENORES DE TECNOLOGIAS DE LA INFORMACION Y COMUNICACIONES"/>
    <n v="2000"/>
    <n v="2000"/>
    <n v="400"/>
    <n v="0"/>
    <n v="-1600"/>
    <n v="2"/>
    <s v="21"/>
  </r>
  <r>
    <n v="4"/>
    <x v="0"/>
    <m/>
    <s v="PRESIDENCIA"/>
    <s v="PRESIDENCIA"/>
    <s v="131 PRESIDENCIA/GUBERNATURA"/>
    <s v="P PLANEACIÓN, SEGUIMIENTO Y EVALUACIÓN DE POLÍTICAS PÚBLICAS"/>
    <s v="01 GESTIÓN GUBERNAMENTAL"/>
    <m/>
    <m/>
    <s v="Consumo de alimentos en reuniones operativas y de planeación estratégica del Despacho de la Presidencia"/>
    <s v="2000 MATERIALES Y SUMINISTROS"/>
    <s v="2200 ALIMENTOS Y UTENSILIOS"/>
    <s v="221 PRODUCTOS ALIMENTICIOS PARA PERSONAS"/>
    <n v="120000"/>
    <n v="120000"/>
    <n v="24000"/>
    <n v="0"/>
    <n v="-96000"/>
    <n v="2"/>
    <s v="22"/>
  </r>
  <r>
    <n v="5"/>
    <x v="0"/>
    <m/>
    <s v="PRESIDENCIA"/>
    <s v="PRESIDENCIA"/>
    <s v="131 PRESIDENCIA/GUBERNATURA"/>
    <s v="P PLANEACIÓN, SEGUIMIENTO Y EVALUACIÓN DE POLÍTICAS PÚBLICAS"/>
    <s v="01 GESTIÓN GUBERNAMENTAL"/>
    <m/>
    <m/>
    <s v="Adquisición de material eléctrico y electrónico"/>
    <s v="2000 MATERIALES Y SUMINISTROS"/>
    <s v="2400 MATERIALES Y ARTICULOS DE CONSTRUCCION Y DE REPARACION"/>
    <s v="246 MATERIAL ELECTRICO Y ELECTRONICO"/>
    <n v="1500"/>
    <n v="1500"/>
    <n v="1500"/>
    <n v="0"/>
    <n v="0"/>
    <n v="2"/>
    <s v="24"/>
  </r>
  <r>
    <n v="6"/>
    <x v="0"/>
    <m/>
    <s v="PRESIDENCIA"/>
    <s v="PRESIDENCIA"/>
    <s v="131 PRESIDENCIA/GUBERNATURA"/>
    <s v="P PLANEACIÓN, SEGUIMIENTO Y EVALUACIÓN DE POLÍTICAS PÚBLICAS"/>
    <s v="01 GESTIÓN GUBERNAMENTAL"/>
    <m/>
    <m/>
    <s v="Refacciones y accesorios menores de edificios"/>
    <s v="2000 MATERIALES Y SUMINISTROS"/>
    <s v="2900 HERRAMIENTAS, REFACCIONES Y ACCESORIOS MENORES"/>
    <s v="292 REFACCIONES Y ACCESORIOS MENORES DE EDIFICIOS"/>
    <n v="500"/>
    <n v="500"/>
    <n v="500"/>
    <n v="0"/>
    <n v="0"/>
    <n v="2"/>
    <s v="29"/>
  </r>
  <r>
    <n v="7"/>
    <x v="0"/>
    <m/>
    <s v="PRESIDENCIA"/>
    <s v="PRESIDENCIA"/>
    <s v="131 PRESIDENCIA/GUBERNATURA"/>
    <s v="P PLANEACIÓN, SEGUIMIENTO Y EVALUACIÓN DE POLÍTICAS PÚBLICAS"/>
    <s v="01 GESTIÓN GUBERNAMENTAL"/>
    <m/>
    <m/>
    <s v="Refacciones y accesorios menores de mobiliario y equipo de administración, educacional y recreativo"/>
    <s v="2000 MATERIALES Y SUMINISTROS"/>
    <s v="2900 HERRAMIENTAS, REFACCIONES Y ACCESORIOS MENORES"/>
    <s v="293 REFACCIONES Y ACCESORIOS MENORES DE MOBILIARIO Y EQUIPO DE ADMINISTRACION, EDUCACIONAL Y RECREATIVO"/>
    <n v="50000"/>
    <n v="50000"/>
    <n v="5000"/>
    <n v="0"/>
    <n v="-45000"/>
    <n v="2"/>
    <s v="29"/>
  </r>
  <r>
    <n v="8"/>
    <x v="0"/>
    <m/>
    <s v="PRESIDENCIA"/>
    <s v="PRESIDENCIA"/>
    <s v="131 PRESIDENCIA/GUBERNATURA"/>
    <s v="P PLANEACIÓN, SEGUIMIENTO Y EVALUACIÓN DE POLÍTICAS PÚBLICAS"/>
    <s v="01 GESTIÓN GUBERNAMENTAL"/>
    <m/>
    <m/>
    <s v="Refacciones y accesorios menores de equipo de cómputo y tecnologías de la información"/>
    <s v="2000 MATERIALES Y SUMINISTROS"/>
    <s v="2900 HERRAMIENTAS, REFACCIONES Y ACCESORIOS MENORES"/>
    <s v="294 REFACCIONES Y ACCESORIOS MENORES DE EQUIPO DE COMPUTO Y TECNOLOGIAS DE LA INFORMACION"/>
    <n v="2250"/>
    <n v="2250"/>
    <n v="450"/>
    <n v="0"/>
    <n v="-1800"/>
    <n v="2"/>
    <s v="29"/>
  </r>
  <r>
    <n v="9"/>
    <x v="0"/>
    <m/>
    <s v="PRESIDENCIA"/>
    <s v="PRESIDENCIA"/>
    <s v="131 PRESIDENCIA/GUBERNATURA"/>
    <s v="P PLANEACIÓN, SEGUIMIENTO Y EVALUACIÓN DE POLÍTICAS PÚBLICAS"/>
    <s v="01 GESTIÓN GUBERNAMENTAL"/>
    <m/>
    <m/>
    <s v="Refacciones y accesorios menores de equipo de transporte"/>
    <s v="2000 MATERIALES Y SUMINISTROS"/>
    <s v="2900 HERRAMIENTAS, REFACCIONES Y ACCESORIOS MENORES"/>
    <s v="296 REFACCIONES Y ACCESORIOS MENORES DE EQUIPO DE TRANSPORTE"/>
    <n v="9000"/>
    <n v="9000"/>
    <n v="900"/>
    <n v="0"/>
    <n v="-8100"/>
    <n v="2"/>
    <s v="29"/>
  </r>
  <r>
    <n v="10"/>
    <x v="0"/>
    <m/>
    <s v="PRESIDENCIA"/>
    <s v="PRESIDENCIA"/>
    <s v="131 PRESIDENCIA/GUBERNATURA"/>
    <s v="P PLANEACIÓN, SEGUIMIENTO Y EVALUACIÓN DE POLÍTICAS PÚBLICAS"/>
    <s v="01 GESTIÓN GUBERNAMENTAL"/>
    <m/>
    <m/>
    <s v="Envío de documentos con término a dependecias "/>
    <s v="3000 SERVICIOS GENERALES"/>
    <s v="3100 SERVICIOS BASICOS"/>
    <s v="318 SERVICIOS POSTALES Y TELEGRAFICOS"/>
    <n v="15000"/>
    <n v="15000"/>
    <n v="15000"/>
    <n v="0"/>
    <n v="0"/>
    <n v="3"/>
    <s v="31"/>
  </r>
  <r>
    <n v="11"/>
    <x v="0"/>
    <m/>
    <s v="PRESIDENCIA"/>
    <s v="PRESIDENCIA"/>
    <s v="131 PRESIDENCIA/GUBERNATURA"/>
    <s v="P PLANEACIÓN, SEGUIMIENTO Y EVALUACIÓN DE POLÍTICAS PÚBLICAS"/>
    <s v="01 GESTIÓN GUBERNAMENTAL"/>
    <m/>
    <m/>
    <s v="Compra de vuelos para el Despacho de Presidencia"/>
    <s v="3000 SERVICIOS GENERALES"/>
    <s v="3700 SERVICIOS DE TRASLADO Y VIATICOS"/>
    <s v="371 PASAJES AEREOS"/>
    <n v="124750"/>
    <n v="104750"/>
    <n v="74850"/>
    <n v="-20000"/>
    <n v="-49900"/>
    <n v="3"/>
    <s v="37"/>
  </r>
  <r>
    <n v="12"/>
    <x v="0"/>
    <m/>
    <s v="PRESIDENCIA"/>
    <s v="PRESIDENCIA"/>
    <s v="131 PRESIDENCIA/GUBERNATURA"/>
    <s v="P PLANEACIÓN, SEGUIMIENTO Y EVALUACIÓN DE POLÍTICAS PÚBLICAS"/>
    <s v="01 GESTIÓN GUBERNAMENTAL"/>
    <m/>
    <m/>
    <s v="Pago de hospedajes"/>
    <s v="3000 SERVICIOS GENERALES"/>
    <s v="3700 SERVICIOS DE TRASLADO Y VIATICOS"/>
    <s v="375 VIATICOS EN EL PAIS"/>
    <n v="25000"/>
    <n v="25000"/>
    <n v="25000"/>
    <n v="0"/>
    <n v="0"/>
    <n v="3"/>
    <s v="37"/>
  </r>
  <r>
    <n v="13"/>
    <x v="1"/>
    <m/>
    <s v="RELACIONES PUBLICAS, PROTOCOLO Y EVENTOS"/>
    <s v="RELACIONES PÚBLICAS"/>
    <s v="132 POLITICA INTERIOR"/>
    <s v="O APOYO A LA FUNCIÓN PÚBLICA Y AL MEJORAMIENTO DE LA GESTIÓN"/>
    <s v="02 APOYO A LA FUNCIÓN PUBLICA Y AL MEJORAMIENTO DE LA GESTIÓN"/>
    <m/>
    <m/>
    <s v="Materiales, útiles y equipos"/>
    <s v="2000 MATERIALES Y SUMINISTROS"/>
    <s v="2100 MATERIALES DE ADMINISTRACION, EMISION DE DOCUMENTOS Y ARTICULOS OFICIALES"/>
    <s v="211 MATERIALES, UTILES Y EQUIPOS MENORES DE OFICINA"/>
    <n v="12000"/>
    <n v="12000"/>
    <n v="12000"/>
    <n v="0"/>
    <n v="0"/>
    <n v="2"/>
    <s v="21"/>
  </r>
  <r>
    <n v="14"/>
    <x v="1"/>
    <m/>
    <s v="RELACIONES PUBLICAS, PROTOCOLO Y EVENTOS"/>
    <s v="RELACIONES PÚBLICAS"/>
    <s v="132 POLITICA INTERIOR"/>
    <s v="O APOYO A LA FUNCIÓN PÚBLICA Y AL MEJORAMIENTO DE LA GESTIÓN"/>
    <s v="02 APOYO A LA FUNCIÓN PUBLICA Y AL MEJORAMIENTO DE LA GESTIÓN"/>
    <m/>
    <m/>
    <s v="Material impreso"/>
    <s v="2000 MATERIALES Y SUMINISTROS"/>
    <s v="2100 MATERIALES DE ADMINISTRACION, EMISION DE DOCUMENTOS Y ARTICULOS OFICIALES"/>
    <s v="215 MATERIAL IMPRESO E INFORMACION DIGITAL"/>
    <n v="50000"/>
    <n v="50000"/>
    <n v="15000"/>
    <n v="0"/>
    <n v="-35000"/>
    <n v="2"/>
    <s v="21"/>
  </r>
  <r>
    <n v="15"/>
    <x v="1"/>
    <m/>
    <s v="RELACIONES PUBLICAS, PROTOCOLO Y EVENTOS"/>
    <s v="RELACIONES PÚBLICAS"/>
    <s v="132 POLITICA INTERIOR"/>
    <s v="O APOYO A LA FUNCIÓN PÚBLICA Y AL MEJORAMIENTO DE LA GESTIÓN"/>
    <s v="02 APOYO A LA FUNCIÓN PUBLICA Y AL MEJORAMIENTO DE LA GESTIÓN"/>
    <m/>
    <m/>
    <s v="Productos Alimenticios (Cocina)"/>
    <s v="2000 MATERIALES Y SUMINISTROS"/>
    <s v="2200 ALIMENTOS Y UTENSILIOS"/>
    <s v="221 PRODUCTOS ALIMENTICIOS PARA PERSONAS"/>
    <n v="480000"/>
    <n v="480000"/>
    <n v="96000"/>
    <n v="0"/>
    <n v="-384000"/>
    <n v="2"/>
    <s v="22"/>
  </r>
  <r>
    <n v="16"/>
    <x v="1"/>
    <m/>
    <s v="RELACIONES PUBLICAS, PROTOCOLO Y EVENTOS"/>
    <s v="RELACIONES PÚBLICAS"/>
    <s v="132 POLITICA INTERIOR"/>
    <s v="O APOYO A LA FUNCIÓN PÚBLICA Y AL MEJORAMIENTO DE LA GESTIÓN"/>
    <s v="02 APOYO A LA FUNCIÓN PUBLICA Y AL MEJORAMIENTO DE LA GESTIÓN"/>
    <m/>
    <m/>
    <s v="Útensilio de cocina( Cafetera, licuadoras, etc.)"/>
    <s v="2000 MATERIALES Y SUMINISTROS"/>
    <s v="2200 ALIMENTOS Y UTENSILIOS"/>
    <s v="223 UTENSILIOS PARA EL SERVICIO DE ALIMENTACION"/>
    <n v="15000"/>
    <n v="15000"/>
    <n v="3000"/>
    <n v="0"/>
    <n v="-12000"/>
    <n v="2"/>
    <s v="22"/>
  </r>
  <r>
    <n v="17"/>
    <x v="1"/>
    <m/>
    <s v="RELACIONES PUBLICAS, PROTOCOLO Y EVENTOS"/>
    <s v="RELACIONES PÚBLICAS"/>
    <s v="132 POLITICA INTERIOR"/>
    <s v="O APOYO A LA FUNCIÓN PÚBLICA Y AL MEJORAMIENTO DE LA GESTIÓN"/>
    <s v="02 APOYO A LA FUNCIÓN PUBLICA Y AL MEJORAMIENTO DE LA GESTIÓN"/>
    <m/>
    <m/>
    <s v="Material Electrico (Cables)"/>
    <s v="2000 MATERIALES Y SUMINISTROS"/>
    <s v="2400 MATERIALES Y ARTICULOS DE CONSTRUCCION Y DE REPARACION"/>
    <s v="246 MATERIAL ELECTRICO Y ELECTRONICO"/>
    <n v="6000"/>
    <n v="6000"/>
    <n v="2400"/>
    <n v="0"/>
    <n v="-3600"/>
    <n v="2"/>
    <s v="24"/>
  </r>
  <r>
    <n v="18"/>
    <x v="1"/>
    <m/>
    <s v="RELACIONES PUBLICAS, PROTOCOLO Y EVENTOS"/>
    <s v="RELACIONES PÚBLICAS"/>
    <s v="132 POLITICA INTERIOR"/>
    <s v="O APOYO A LA FUNCIÓN PÚBLICA Y AL MEJORAMIENTO DE LA GESTIÓN"/>
    <s v="02 APOYO A LA FUNCIÓN PUBLICA Y AL MEJORAMIENTO DE LA GESTIÓN"/>
    <m/>
    <m/>
    <s v="Articulos Metalicos (Tornillos)"/>
    <s v="2000 MATERIALES Y SUMINISTROS"/>
    <s v="2400 MATERIALES Y ARTICULOS DE CONSTRUCCION Y DE REPARACION"/>
    <s v="247 ARTICULOS METALICOS PARA LA CONSTRUCCION"/>
    <n v="2400"/>
    <n v="2400"/>
    <n v="2400"/>
    <n v="0"/>
    <n v="0"/>
    <n v="2"/>
    <s v="24"/>
  </r>
  <r>
    <n v="19"/>
    <x v="1"/>
    <m/>
    <s v="RELACIONES PUBLICAS, PROTOCOLO Y EVENTOS"/>
    <s v="RELACIONES PÚBLICAS"/>
    <s v="132 POLITICA INTERIOR"/>
    <s v="O APOYO A LA FUNCIÓN PÚBLICA Y AL MEJORAMIENTO DE LA GESTIÓN"/>
    <s v="02 APOYO A LA FUNCIÓN PUBLICA Y AL MEJORAMIENTO DE LA GESTIÓN"/>
    <m/>
    <m/>
    <s v="Otros Materiales (Pintura)"/>
    <s v="2000 MATERIALES Y SUMINISTROS"/>
    <s v="2400 MATERIALES Y ARTICULOS DE CONSTRUCCION Y DE REPARACION"/>
    <s v="249 OTROS MATERIALES Y ARTICULOS DE CONSTRUCCION Y REPARACION"/>
    <n v="3000"/>
    <n v="3000"/>
    <n v="3000"/>
    <n v="0"/>
    <n v="0"/>
    <n v="2"/>
    <s v="24"/>
  </r>
  <r>
    <n v="20"/>
    <x v="1"/>
    <m/>
    <s v="RELACIONES PUBLICAS, PROTOCOLO Y EVENTOS"/>
    <s v="RELACIONES PÚBLICAS"/>
    <s v="132 POLITICA INTERIOR"/>
    <s v="O APOYO A LA FUNCIÓN PÚBLICA Y AL MEJORAMIENTO DE LA GESTIÓN"/>
    <s v="02 APOYO A LA FUNCIÓN PUBLICA Y AL MEJORAMIENTO DE LA GESTIÓN"/>
    <m/>
    <m/>
    <s v="Productos Textiles (Manteles)"/>
    <s v="2000 MATERIALES Y SUMINISTROS"/>
    <s v="2700 VESTUARIO, BLANCOS, PRENDAS DE PROTECCION Y ARTICULOS DEPORTIVOS"/>
    <s v="274 PRODUCTOS TEXTILES"/>
    <n v="7200"/>
    <n v="7200"/>
    <n v="7200"/>
    <n v="0"/>
    <n v="0"/>
    <n v="2"/>
    <s v="27"/>
  </r>
  <r>
    <n v="21"/>
    <x v="1"/>
    <m/>
    <s v="RELACIONES PUBLICAS, PROTOCOLO Y EVENTOS"/>
    <s v="RELACIONES PÚBLICAS"/>
    <s v="132 POLITICA INTERIOR"/>
    <s v="O APOYO A LA FUNCIÓN PÚBLICA Y AL MEJORAMIENTO DE LA GESTIÓN"/>
    <s v="02 APOYO A LA FUNCIÓN PUBLICA Y AL MEJORAMIENTO DE LA GESTIÓN"/>
    <m/>
    <m/>
    <s v="Blancos y otros productos (Cubre Manteles)"/>
    <s v="2000 MATERIALES Y SUMINISTROS"/>
    <s v="2700 VESTUARIO, BLANCOS, PRENDAS DE PROTECCION Y ARTICULOS DEPORTIVOS"/>
    <s v="275 BLANCOS Y OTROS PRODUCTOS TEXTILES, EXCEPTO PRENDAS DE VESTIR"/>
    <n v="6000"/>
    <n v="6000"/>
    <n v="6000"/>
    <n v="0"/>
    <n v="0"/>
    <n v="2"/>
    <s v="27"/>
  </r>
  <r>
    <n v="22"/>
    <x v="1"/>
    <m/>
    <s v="RELACIONES PUBLICAS, PROTOCOLO Y EVENTOS"/>
    <s v="RELACIONES PÚBLICAS"/>
    <s v="132 POLITICA INTERIOR"/>
    <s v="O APOYO A LA FUNCIÓN PÚBLICA Y AL MEJORAMIENTO DE LA GESTIÓN"/>
    <s v="02 APOYO A LA FUNCIÓN PUBLICA Y AL MEJORAMIENTO DE LA GESTIÓN"/>
    <m/>
    <m/>
    <s v="Arrendamientos de  sillas, toldos"/>
    <s v="3000 SERVICIOS GENERALES"/>
    <s v="3200 SERVICIOS DE ARRENDAMIENTO"/>
    <s v="329 OTROS ARRENDAMIENTOS"/>
    <n v="180000"/>
    <n v="180000"/>
    <n v="180000"/>
    <n v="0"/>
    <n v="0"/>
    <n v="3"/>
    <s v="32"/>
  </r>
  <r>
    <n v="23"/>
    <x v="1"/>
    <m/>
    <s v="RELACIONES PUBLICAS, PROTOCOLO Y EVENTOS"/>
    <s v="RELACIONES PÚBLICAS"/>
    <s v="132 POLITICA INTERIOR"/>
    <s v="O APOYO A LA FUNCIÓN PÚBLICA Y AL MEJORAMIENTO DE LA GESTIÓN"/>
    <s v="02 APOYO A LA FUNCIÓN PUBLICA Y AL MEJORAMIENTO DE LA GESTIÓN"/>
    <m/>
    <m/>
    <s v="Gastos Ceremonial"/>
    <s v="3000 SERVICIOS GENERALES"/>
    <s v="3800 SERVICIOS OFICIALES"/>
    <s v="381 GASTOS DE CEREMONIAL"/>
    <n v="144000"/>
    <n v="144000"/>
    <n v="144000"/>
    <n v="0"/>
    <n v="0"/>
    <n v="3"/>
    <s v="38"/>
  </r>
  <r>
    <n v="24"/>
    <x v="1"/>
    <m/>
    <s v="RELACIONES PUBLICAS, PROTOCOLO Y EVENTOS"/>
    <s v="RELACIONES PÚBLICAS"/>
    <s v="132 POLITICA INTERIOR"/>
    <s v="O APOYO A LA FUNCIÓN PÚBLICA Y AL MEJORAMIENTO DE LA GESTIÓN"/>
    <s v="02 APOYO A LA FUNCIÓN PUBLICA Y AL MEJORAMIENTO DE LA GESTIÓN"/>
    <m/>
    <m/>
    <s v="Microfonos"/>
    <s v="5000 BIENES MUEBLES, INMUEBLES E INTANGIBLES"/>
    <s v="5100 MOBILIARIO Y EQUIPO DE ADMINISTRACION"/>
    <s v="512 MUEBLES, EXCEPTO DE OFICINA Y ESTANTERIA"/>
    <n v="25200"/>
    <n v="25200"/>
    <n v="0"/>
    <n v="0"/>
    <n v="-25200"/>
    <n v="5"/>
    <s v="51"/>
  </r>
  <r>
    <n v="25"/>
    <x v="1"/>
    <m/>
    <s v="RELACIONES PUBLICAS, PROTOCOLO Y EVENTOS"/>
    <s v="RELACIONES PÚBLICAS"/>
    <s v="132 POLITICA INTERIOR"/>
    <s v="O APOYO A LA FUNCIÓN PÚBLICA Y AL MEJORAMIENTO DE LA GESTIÓN"/>
    <s v="02 APOYO A LA FUNCIÓN PUBLICA Y AL MEJORAMIENTO DE LA GESTIÓN"/>
    <m/>
    <m/>
    <s v="Otros Mobiliarios (Podium)"/>
    <s v="5000 BIENES MUEBLES, INMUEBLES E INTANGIBLES"/>
    <s v="5100 MOBILIARIO Y EQUIPO DE ADMINISTRACION"/>
    <s v="519 OTROS MOBILIARIOS Y EQUIPOS DE ADMINISTRACION"/>
    <n v="40000"/>
    <n v="40000"/>
    <n v="0"/>
    <n v="0"/>
    <n v="-40000"/>
    <n v="5"/>
    <s v="51"/>
  </r>
  <r>
    <n v="26"/>
    <x v="1"/>
    <m/>
    <s v="RELACIONES PUBLICAS, PROTOCOLO Y EVENTOS"/>
    <s v="RELACIONES PÚBLICAS"/>
    <s v="132 POLITICA INTERIOR"/>
    <s v="O APOYO A LA FUNCIÓN PÚBLICA Y AL MEJORAMIENTO DE LA GESTIÓN"/>
    <s v="02 APOYO A LA FUNCIÓN PUBLICA Y AL MEJORAMIENTO DE LA GESTIÓN"/>
    <m/>
    <m/>
    <s v="Biene muebles, inmuebles"/>
    <s v="5000 BIENES MUEBLES, INMUEBLES E INTANGIBLES"/>
    <s v="5100 MOBILIARIO Y EQUIPO DE ADMINISTRACION"/>
    <s v="511 MUEBLES DE OFICINA Y ESTANTERIA"/>
    <n v="15000"/>
    <n v="15000"/>
    <n v="15000"/>
    <n v="0"/>
    <n v="0"/>
    <n v="5"/>
    <s v="51"/>
  </r>
  <r>
    <n v="27"/>
    <x v="1"/>
    <m/>
    <s v="RELACIONES PUBLICAS, PROTOCOLO Y EVENTOS"/>
    <s v="RELACIONES PÚBLICAS"/>
    <s v="132 POLITICA INTERIOR"/>
    <s v="O APOYO A LA FUNCIÓN PÚBLICA Y AL MEJORAMIENTO DE LA GESTIÓN"/>
    <s v="02 APOYO A LA FUNCIÓN PUBLICA Y AL MEJORAMIENTO DE LA GESTIÓN"/>
    <m/>
    <m/>
    <s v="Dia de reyes"/>
    <s v="3000 SERVICIOS GENERALES"/>
    <s v="3800 SERVICIOS OFICIALES"/>
    <s v="382 GASTOS DE ORDEN SOCIAL Y CULTURAL"/>
    <n v="122172.63"/>
    <n v="122172.63"/>
    <n v="122172.63"/>
    <n v="0"/>
    <n v="0"/>
    <n v="3"/>
    <s v="38"/>
  </r>
  <r>
    <n v="28"/>
    <x v="1"/>
    <m/>
    <s v="RELACIONES PUBLICAS, PROTOCOLO Y EVENTOS"/>
    <s v="RELACIONES PÚBLICAS"/>
    <s v="132 POLITICA INTERIOR"/>
    <s v="O APOYO A LA FUNCIÓN PÚBLICA Y AL MEJORAMIENTO DE LA GESTIÓN"/>
    <s v="02 APOYO A LA FUNCIÓN PUBLICA Y AL MEJORAMIENTO DE LA GESTIÓN"/>
    <m/>
    <m/>
    <s v="Dia del niño"/>
    <s v="3000 SERVICIOS GENERALES"/>
    <s v="3800 SERVICIOS OFICIALES"/>
    <s v="382 GASTOS DE ORDEN SOCIAL Y CULTURAL"/>
    <n v="1000000"/>
    <n v="1000000"/>
    <n v="1000000"/>
    <n v="0"/>
    <n v="0"/>
    <n v="3"/>
    <s v="38"/>
  </r>
  <r>
    <n v="29"/>
    <x v="1"/>
    <m/>
    <s v="RELACIONES PUBLICAS, PROTOCOLO Y EVENTOS"/>
    <s v="RELACIONES PÚBLICAS"/>
    <s v="132 POLITICA INTERIOR"/>
    <s v="O APOYO A LA FUNCIÓN PÚBLICA Y AL MEJORAMIENTO DE LA GESTIÓN"/>
    <s v="02 APOYO A LA FUNCIÓN PUBLICA Y AL MEJORAMIENTO DE LA GESTIÓN"/>
    <m/>
    <m/>
    <s v="Fiestas Nextipack"/>
    <s v="3000 SERVICIOS GENERALES"/>
    <s v="3800 SERVICIOS OFICIALES"/>
    <s v="382 GASTOS DE ORDEN SOCIAL Y CULTURAL"/>
    <n v="322108"/>
    <n v="322108"/>
    <n v="322108"/>
    <n v="0"/>
    <n v="0"/>
    <n v="3"/>
    <s v="38"/>
  </r>
  <r>
    <n v="30"/>
    <x v="1"/>
    <m/>
    <s v="RELACIONES PUBLICAS, PROTOCOLO Y EVENTOS"/>
    <s v="RELACIONES PÚBLICAS"/>
    <s v="132 POLITICA INTERIOR"/>
    <s v="O APOYO A LA FUNCIÓN PÚBLICA Y AL MEJORAMIENTO DE LA GESTIÓN"/>
    <s v="02 APOYO A LA FUNCIÓN PUBLICA Y AL MEJORAMIENTO DE LA GESTIÓN"/>
    <m/>
    <m/>
    <s v="Informe de Gobierno"/>
    <s v="3000 SERVICIOS GENERALES"/>
    <s v="3800 SERVICIOS OFICIALES"/>
    <s v="382 GASTOS DE ORDEN SOCIAL Y CULTURAL"/>
    <n v="292800"/>
    <n v="292800"/>
    <n v="292800"/>
    <n v="0"/>
    <n v="0"/>
    <n v="3"/>
    <s v="38"/>
  </r>
  <r>
    <n v="31"/>
    <x v="1"/>
    <m/>
    <s v="RELACIONES PUBLICAS, PROTOCOLO Y EVENTOS"/>
    <s v="RELACIONES PÚBLICAS"/>
    <s v="132 POLITICA INTERIOR"/>
    <s v="O APOYO A LA FUNCIÓN PÚBLICA Y AL MEJORAMIENTO DE LA GESTIÓN"/>
    <s v="02 APOYO A LA FUNCIÓN PUBLICA Y AL MEJORAMIENTO DE LA GESTIÓN"/>
    <m/>
    <m/>
    <s v="Ormantacion Patrias"/>
    <s v="3000 SERVICIOS GENERALES"/>
    <s v="3800 SERVICIOS OFICIALES"/>
    <s v="382 GASTOS DE ORDEN SOCIAL Y CULTURAL"/>
    <n v="312000"/>
    <n v="312000"/>
    <n v="312000"/>
    <n v="0"/>
    <n v="0"/>
    <n v="3"/>
    <s v="38"/>
  </r>
  <r>
    <n v="32"/>
    <x v="1"/>
    <m/>
    <s v="RELACIONES PUBLICAS, PROTOCOLO Y EVENTOS"/>
    <s v="RELACIONES PÚBLICAS"/>
    <s v="132 POLITICA INTERIOR"/>
    <s v="O APOYO A LA FUNCIÓN PÚBLICA Y AL MEJORAMIENTO DE LA GESTIÓN"/>
    <s v="02 APOYO A LA FUNCIÓN PUBLICA Y AL MEJORAMIENTO DE LA GESTIÓN"/>
    <m/>
    <m/>
    <s v="Cena de Rebozo"/>
    <s v="3000 SERVICIOS GENERALES"/>
    <s v="3800 SERVICIOS OFICIALES"/>
    <s v="382 GASTOS DE ORDEN SOCIAL Y CULTURAL"/>
    <n v="133980"/>
    <n v="133980"/>
    <n v="133980"/>
    <n v="0"/>
    <n v="0"/>
    <n v="3"/>
    <s v="38"/>
  </r>
  <r>
    <n v="33"/>
    <x v="1"/>
    <m/>
    <s v="RELACIONES PUBLICAS, PROTOCOLO Y EVENTOS"/>
    <s v="RELACIONES PÚBLICAS"/>
    <s v="132 POLITICA INTERIOR"/>
    <s v="O APOYO A LA FUNCIÓN PÚBLICA Y AL MEJORAMIENTO DE LA GESTIÓN"/>
    <s v="02 APOYO A LA FUNCIÓN PUBLICA Y AL MEJORAMIENTO DE LA GESTIÓN"/>
    <m/>
    <m/>
    <s v="Verbena y Grito de independencia"/>
    <s v="3000 SERVICIOS GENERALES"/>
    <s v="3800 SERVICIOS OFICIALES"/>
    <s v="382 GASTOS DE ORDEN SOCIAL Y CULTURAL"/>
    <n v="1260000"/>
    <n v="1260000"/>
    <n v="1260000"/>
    <n v="0"/>
    <n v="0"/>
    <n v="3"/>
    <s v="38"/>
  </r>
  <r>
    <n v="34"/>
    <x v="1"/>
    <m/>
    <s v="RELACIONES PUBLICAS, PROTOCOLO Y EVENTOS"/>
    <s v="RELACIONES PÚBLICAS"/>
    <s v="132 POLITICA INTERIOR"/>
    <s v="O APOYO A LA FUNCIÓN PÚBLICA Y AL MEJORAMIENTO DE LA GESTIÓN"/>
    <s v="02 APOYO A LA FUNCIÓN PUBLICA Y AL MEJORAMIENTO DE LA GESTIÓN"/>
    <m/>
    <m/>
    <s v="Fiestas Patrias Delegaciones"/>
    <s v="3000 SERVICIOS GENERALES"/>
    <s v="3800 SERVICIOS OFICIALES"/>
    <s v="382 GASTOS DE ORDEN SOCIAL Y CULTURAL"/>
    <n v="1044000"/>
    <n v="1044000"/>
    <n v="1044000"/>
    <n v="0"/>
    <n v="0"/>
    <n v="3"/>
    <s v="38"/>
  </r>
  <r>
    <n v="35"/>
    <x v="1"/>
    <m/>
    <s v="RELACIONES PUBLICAS, PROTOCOLO Y EVENTOS"/>
    <s v="RELACIONES PÚBLICAS"/>
    <s v="132 POLITICA INTERIOR"/>
    <s v="O APOYO A LA FUNCIÓN PÚBLICA Y AL MEJORAMIENTO DE LA GESTIÓN"/>
    <s v="02 APOYO A LA FUNCIÓN PUBLICA Y AL MEJORAMIENTO DE LA GESTIÓN"/>
    <m/>
    <m/>
    <s v="Fiestas Patrias las Aguilas"/>
    <s v="3000 SERVICIOS GENERALES"/>
    <s v="3800 SERVICIOS OFICIALES"/>
    <s v="382 GASTOS DE ORDEN SOCIAL Y CULTURAL"/>
    <n v="26448"/>
    <n v="26448"/>
    <n v="26448"/>
    <n v="0"/>
    <n v="0"/>
    <n v="3"/>
    <s v="38"/>
  </r>
  <r>
    <n v="36"/>
    <x v="1"/>
    <m/>
    <s v="RELACIONES PUBLICAS, PROTOCOLO Y EVENTOS"/>
    <s v="RELACIONES PÚBLICAS"/>
    <s v="132 POLITICA INTERIOR"/>
    <s v="O APOYO A LA FUNCIÓN PÚBLICA Y AL MEJORAMIENTO DE LA GESTIÓN"/>
    <s v="02 APOYO A LA FUNCIÓN PUBLICA Y AL MEJORAMIENTO DE LA GESTIÓN"/>
    <m/>
    <m/>
    <s v="Ornamentacion Navideñas"/>
    <s v="3000 SERVICIOS GENERALES"/>
    <s v="3800 SERVICIOS OFICIALES"/>
    <s v="382 GASTOS DE ORDEN SOCIAL Y CULTURAL"/>
    <n v="700000"/>
    <n v="700000"/>
    <n v="700000"/>
    <n v="0"/>
    <n v="0"/>
    <n v="3"/>
    <s v="38"/>
  </r>
  <r>
    <n v="37"/>
    <x v="1"/>
    <m/>
    <s v="RELACIONES PUBLICAS, PROTOCOLO Y EVENTOS"/>
    <s v="RELACIONES PÚBLICAS"/>
    <s v="132 POLITICA INTERIOR"/>
    <s v="O APOYO A LA FUNCIÓN PÚBLICA Y AL MEJORAMIENTO DE LA GESTIÓN"/>
    <s v="02 APOYO A LA FUNCIÓN PUBLICA Y AL MEJORAMIENTO DE LA GESTIÓN"/>
    <m/>
    <m/>
    <s v="Navidad Plaza de las Americas"/>
    <s v="3000 SERVICIOS GENERALES"/>
    <s v="3800 SERVICIOS OFICIALES"/>
    <s v="382 GASTOS DE ORDEN SOCIAL Y CULTURAL"/>
    <n v="2500000"/>
    <n v="2500000"/>
    <n v="2500000"/>
    <n v="0"/>
    <n v="0"/>
    <n v="3"/>
    <s v="38"/>
  </r>
  <r>
    <n v="38"/>
    <x v="1"/>
    <m/>
    <s v="RELACIONES PUBLICAS, PROTOCOLO Y EVENTOS"/>
    <s v="RELACIONES PÚBLICAS"/>
    <s v="132 POLITICA INTERIOR"/>
    <s v="O APOYO A LA FUNCIÓN PÚBLICA Y AL MEJORAMIENTO DE LA GESTIÓN"/>
    <s v="02 APOYO A LA FUNCIÓN PUBLICA Y AL MEJORAMIENTO DE LA GESTIÓN"/>
    <m/>
    <m/>
    <s v="Regalos Navidad"/>
    <s v="3000 SERVICIOS GENERALES"/>
    <s v="3800 SERVICIOS OFICIALES"/>
    <s v="382 GASTOS DE ORDEN SOCIAL Y CULTURAL"/>
    <n v="292320"/>
    <n v="292320"/>
    <n v="292320"/>
    <n v="0"/>
    <n v="0"/>
    <n v="3"/>
    <s v="38"/>
  </r>
  <r>
    <n v="39"/>
    <x v="1"/>
    <m/>
    <s v="RELACIONES PUBLICAS, PROTOCOLO Y EVENTOS"/>
    <s v="RELACIONES PÚBLICAS"/>
    <s v="132 POLITICA INTERIOR"/>
    <s v="O APOYO A LA FUNCIÓN PÚBLICA Y AL MEJORAMIENTO DE LA GESTIÓN"/>
    <s v="02 APOYO A LA FUNCIÓN PUBLICA Y AL MEJORAMIENTO DE LA GESTIÓN"/>
    <m/>
    <m/>
    <s v="Desarrollo de eventos del ayuntamiento"/>
    <s v="3000 SERVICIOS GENERALES"/>
    <s v="3800 SERVICIOS OFICIALES"/>
    <s v="382 GASTOS DE ORDEN SOCIAL Y CULTURAL"/>
    <n v="960000"/>
    <n v="960000"/>
    <n v="960000"/>
    <n v="0"/>
    <n v="0"/>
    <n v="3"/>
    <s v="38"/>
  </r>
  <r>
    <n v="353"/>
    <x v="1"/>
    <m/>
    <s v="COORDINACION DE ANALISIS ESTRATEGICO Y COMUNICACION"/>
    <s v="COMUNICACIÓN"/>
    <s v="132 POLITICA INTERIOR"/>
    <s v="O APOYO A LA FUNCIÓN PÚBLICA Y AL MEJORAMIENTO DE LA GESTIÓN"/>
    <s v="02 APOYO A LA FUNCIÓN PUBLICA Y AL MEJORAMIENTO DE LA GESTIÓN"/>
    <m/>
    <m/>
    <s v="Suscripiones periodicos, placas, señaletica"/>
    <s v="2000 MATERIALES Y SUMINISTROS"/>
    <s v="2100 MATERIALES DE ADMINISTRACION, EMISION DE DOCUMENTOS Y ARTICULOS OFICIALES"/>
    <s v="215 MATERIAL IMPRESO E INFORMACION DIGITAL"/>
    <n v="250000"/>
    <n v="250000"/>
    <n v="75000"/>
    <n v="0"/>
    <n v="-175000"/>
    <n v="2"/>
    <s v="21"/>
  </r>
  <r>
    <n v="354"/>
    <x v="1"/>
    <m/>
    <s v="COORDINACION DE ANALISIS ESTRATEGICO Y COMUNICACION"/>
    <s v="COMUNICACIÓN"/>
    <s v="132 POLITICA INTERIOR"/>
    <s v="O APOYO A LA FUNCIÓN PÚBLICA Y AL MEJORAMIENTO DE LA GESTIÓN"/>
    <s v="02 APOYO A LA FUNCIÓN PUBLICA Y AL MEJORAMIENTO DE LA GESTIÓN"/>
    <m/>
    <m/>
    <s v="Impresos"/>
    <s v="3000 SERVICIOS GENERALES"/>
    <s v="3300 SERVICIOS PROFESIONALES, CIENTIFICOS, TECNICOS Y OTROS SERVICIOS"/>
    <s v="336 SERVICIOS DE APOYO ADMINISTRATIVO, TRADUCCION, FOTOCOPIADO E IMPRESION"/>
    <n v="2500000"/>
    <n v="2500000"/>
    <n v="2500000"/>
    <n v="0"/>
    <n v="0"/>
    <n v="3"/>
    <s v="33"/>
  </r>
  <r>
    <n v="355"/>
    <x v="1"/>
    <m/>
    <s v="COORDINACION DE ANALISIS ESTRATEGICO Y COMUNICACION"/>
    <s v="COMUNICACIÓN"/>
    <s v="132 POLITICA INTERIOR"/>
    <s v="O APOYO A LA FUNCIÓN PÚBLICA Y AL MEJORAMIENTO DE LA GESTIÓN"/>
    <s v="02 APOYO A LA FUNCIÓN PUBLICA Y AL MEJORAMIENTO DE LA GESTIÓN"/>
    <m/>
    <m/>
    <s v="Encuestas"/>
    <s v="3000 SERVICIOS GENERALES"/>
    <s v="3300 SERVICIOS PROFESIONALES, CIENTIFICOS, TECNICOS Y OTROS SERVICIOS"/>
    <s v="339 SERVICIOS PROFESIONALES, CIENTIFICOS Y TECNICOS INTEGRALES"/>
    <n v="300000"/>
    <n v="300000"/>
    <n v="300000"/>
    <n v="0"/>
    <n v="0"/>
    <n v="3"/>
    <s v="33"/>
  </r>
  <r>
    <n v="356"/>
    <x v="1"/>
    <m/>
    <s v="COORDINACION DE ANALISIS ESTRATEGICO Y COMUNICACION"/>
    <s v="COMUNICACIÓN"/>
    <s v="132 POLITICA INTERIOR"/>
    <s v="O APOYO A LA FUNCIÓN PÚBLICA Y AL MEJORAMIENTO DE LA GESTIÓN"/>
    <s v="02 APOYO A LA FUNCIÓN PUBLICA Y AL MEJORAMIENTO DE LA GESTIÓN"/>
    <m/>
    <m/>
    <s v="Difusión publicidad TV, Radio, Prensa"/>
    <s v="3000 SERVICIOS GENERALES"/>
    <s v="3600 SERVICIOS DE COMUNICACION SOCIAL Y PUBLICIDAD"/>
    <s v="361 DIFUSION POR RADIO, TELEVISION Y OTROS MEDIOS DE MENSAJES SOBRE PROGRAMAS Y ACTIVIDADES GUBERNAMENTALES"/>
    <n v="45000000"/>
    <n v="36000000"/>
    <n v="18000000"/>
    <n v="-9000000"/>
    <n v="-27000000"/>
    <n v="3"/>
    <s v="36"/>
  </r>
  <r>
    <n v="357"/>
    <x v="1"/>
    <m/>
    <s v="COORDINACION DE ANALISIS ESTRATEGICO Y COMUNICACION"/>
    <s v="COMUNICACIÓN"/>
    <s v="132 POLITICA INTERIOR"/>
    <s v="O APOYO A LA FUNCIÓN PÚBLICA Y AL MEJORAMIENTO DE LA GESTIÓN"/>
    <s v="02 APOYO A LA FUNCIÓN PUBLICA Y AL MEJORAMIENTO DE LA GESTIÓN"/>
    <m/>
    <m/>
    <s v="Euzen, covacha, (papirolas, FIL, exposiciones)"/>
    <s v="3000 SERVICIOS GENERALES"/>
    <s v="3600 SERVICIOS DE COMUNICACION SOCIAL Y PUBLICIDAD"/>
    <s v="363 SERVICIOS DE CREATIVIDAD, PREPRODUCCION Y PRODUCCION DE PUBLICIDAD, EXCEPTO INTERNET"/>
    <n v="9000000"/>
    <n v="7200000"/>
    <n v="5400000"/>
    <n v="-1800000"/>
    <n v="-3600000"/>
    <n v="3"/>
    <s v="36"/>
  </r>
  <r>
    <n v="358"/>
    <x v="1"/>
    <m/>
    <s v="COORDINACION DE ANALISIS ESTRATEGICO Y COMUNICACION"/>
    <s v="COMUNICACIÓN"/>
    <s v="132 POLITICA INTERIOR"/>
    <s v="O APOYO A LA FUNCIÓN PÚBLICA Y AL MEJORAMIENTO DE LA GESTIÓN"/>
    <s v="02 APOYO A LA FUNCIÓN PUBLICA Y AL MEJORAMIENTO DE LA GESTIÓN"/>
    <m/>
    <m/>
    <s v="Revelado fotografias"/>
    <s v="3000 SERVICIOS GENERALES"/>
    <s v="3600 SERVICIOS DE COMUNICACION SOCIAL Y PUBLICIDAD"/>
    <s v="364 SERVICIOS DE REVELADO DE FOTOGRAFIAS"/>
    <n v="25000"/>
    <n v="25000"/>
    <n v="25000"/>
    <n v="0"/>
    <n v="0"/>
    <n v="3"/>
    <s v="36"/>
  </r>
  <r>
    <n v="359"/>
    <x v="1"/>
    <m/>
    <s v="COORDINACION DE ANALISIS ESTRATEGICO Y COMUNICACION"/>
    <s v="COMUNICACIÓN"/>
    <s v="132 POLITICA INTERIOR"/>
    <s v="O APOYO A LA FUNCIÓN PÚBLICA Y AL MEJORAMIENTO DE LA GESTIÓN"/>
    <s v="02 APOYO A LA FUNCIÓN PUBLICA Y AL MEJORAMIENTO DE LA GESTIÓN"/>
    <m/>
    <m/>
    <s v="Pauta y estrategia internet"/>
    <s v="3000 SERVICIOS GENERALES"/>
    <s v="3600 SERVICIOS DE COMUNICACION SOCIAL Y PUBLICIDAD"/>
    <s v="366 SERVICIO DE CREACION Y DIFUSION DE CONTENIDO EXCLUSIVAMENTE A TRAVES DE INTERNET"/>
    <n v="10450000"/>
    <n v="8360000"/>
    <n v="5225000"/>
    <n v="-2090000"/>
    <n v="-5225000"/>
    <n v="3"/>
    <s v="36"/>
  </r>
  <r>
    <n v="360"/>
    <x v="1"/>
    <m/>
    <s v="COORDINACION DE ANALISIS ESTRATEGICO Y COMUNICACION"/>
    <s v="COMUNICACIÓN"/>
    <s v="132 POLITICA INTERIOR"/>
    <s v="O APOYO A LA FUNCIÓN PÚBLICA Y AL MEJORAMIENTO DE LA GESTIÓN"/>
    <s v="02 APOYO A LA FUNCIÓN PUBLICA Y AL MEJORAMIENTO DE LA GESTIÓN"/>
    <m/>
    <m/>
    <s v="Monitoreo"/>
    <s v="3000 SERVICIOS GENERALES"/>
    <s v="3600 SERVICIOS DE COMUNICACION SOCIAL Y PUBLICIDAD"/>
    <s v="369 OTROS SERVICIOS DE INFORMACION"/>
    <n v="278400"/>
    <n v="278400"/>
    <n v="0"/>
    <n v="0"/>
    <n v="-278400"/>
    <n v="3"/>
    <s v="36"/>
  </r>
  <r>
    <n v="361"/>
    <x v="1"/>
    <m/>
    <s v="COORDINACION DE ANALISIS ESTRATEGICO Y COMUNICACION"/>
    <s v="COMUNICACIÓN"/>
    <s v="132 POLITICA INTERIOR"/>
    <s v="O APOYO A LA FUNCIÓN PÚBLICA Y AL MEJORAMIENTO DE LA GESTIÓN"/>
    <s v="02 APOYO A LA FUNCIÓN PUBLICA Y AL MEJORAMIENTO DE LA GESTIÓN"/>
    <m/>
    <m/>
    <s v="Cámaras"/>
    <s v="5000 BIENES MUEBLES, INMUEBLES E INTANGIBLES"/>
    <s v="5200 MOBILIARIO Y EQUIPO EDUCACIONAL Y RECREATIVO"/>
    <s v="523 CAMARAS FOTOGRAFICAS Y DE VIDEO"/>
    <n v="100000"/>
    <n v="100000"/>
    <n v="0"/>
    <n v="0"/>
    <n v="-100000"/>
    <n v="5"/>
    <s v="52"/>
  </r>
  <r>
    <n v="1347"/>
    <x v="1"/>
    <m/>
    <s v="JEFATURA DE GABINETE"/>
    <s v="02 JEFATURA DE GABINETE"/>
    <s v="132 POLITICA INTERIOR"/>
    <s v="O APOYO A LA FUNCIÓN PÚBLICA Y AL MEJORAMIENTO DE LA GESTIÓN"/>
    <s v="02 APOYO A LA FUNCIÓN PUBLICA Y AL MEJORAMIENTO DE LA GESTIÓN"/>
    <m/>
    <m/>
    <s v="Eventos Extraordinarios"/>
    <s v="3000 SERVICIOS GENERALES"/>
    <s v="3800 SERVICIOS OFICIALES"/>
    <s v="382 GASTOS DE ORDEN SOCIAL Y CULTURAL"/>
    <n v="5000000"/>
    <n v="5000000"/>
    <n v="0"/>
    <n v="0"/>
    <n v="-5000000"/>
    <n v="3"/>
    <s v="38"/>
  </r>
  <r>
    <n v="1352"/>
    <x v="1"/>
    <m/>
    <s v="JEFATURA DE GABINETE"/>
    <s v="02 JEFATURA DE GABINETE"/>
    <s v="132 POLITICA INTERIOR"/>
    <s v="O APOYO A LA FUNCIÓN PÚBLICA Y AL MEJORAMIENTO DE LA GESTIÓN"/>
    <s v="02 APOYO A LA FUNCIÓN PUBLICA Y AL MEJORAMIENTO DE LA GESTIÓN"/>
    <m/>
    <m/>
    <s v="Informe de Gobierno (339)"/>
    <s v="3000 SERVICIOS GENERALES"/>
    <s v="3300 SERVICIOS PROFESIONALES, CIENTIFICOS, TECNICOS Y OTROS SERVICIOS"/>
    <s v="339 SERVICIOS PROFESIONALES, CIENTIFICOS Y TECNICOS INTEGRALES"/>
    <n v="400000"/>
    <n v="400000"/>
    <n v="400000"/>
    <n v="0"/>
    <n v="0"/>
    <n v="3"/>
    <s v="33"/>
  </r>
  <r>
    <n v="1353"/>
    <x v="1"/>
    <m/>
    <s v="JEFATURA DE GABINETE"/>
    <s v="02 JEFATURA DE GABINETE"/>
    <s v="132 POLITICA INTERIOR"/>
    <s v="O APOYO A LA FUNCIÓN PÚBLICA Y AL MEJORAMIENTO DE LA GESTIÓN"/>
    <s v="02 APOYO A LA FUNCIÓN PUBLICA Y AL MEJORAMIENTO DE LA GESTIÓN"/>
    <m/>
    <m/>
    <s v="Programa Anual de Evaluación (339)"/>
    <s v="3000 SERVICIOS GENERALES"/>
    <s v="3300 SERVICIOS PROFESIONALES, CIENTIFICOS, TECNICOS Y OTROS SERVICIOS"/>
    <s v="339 SERVICIOS PROFESIONALES, CIENTIFICOS Y TECNICOS INTEGRALES"/>
    <n v="1250000"/>
    <n v="1250000"/>
    <n v="1250000"/>
    <n v="0"/>
    <n v="0"/>
    <n v="3"/>
    <s v="33"/>
  </r>
  <r>
    <n v="1354"/>
    <x v="1"/>
    <m/>
    <s v="JEFATURA DE GABINETE"/>
    <s v="02 JEFATURA DE GABINETE"/>
    <s v="132 POLITICA INTERIOR"/>
    <s v="O APOYO A LA FUNCIÓN PÚBLICA Y AL MEJORAMIENTO DE LA GESTIÓN"/>
    <s v="02 APOYO A LA FUNCIÓN PUBLICA Y AL MEJORAMIENTO DE LA GESTIÓN"/>
    <m/>
    <m/>
    <s v="Planeación Estratégica Institucional (339)"/>
    <s v="3000 SERVICIOS GENERALES"/>
    <s v="3300 SERVICIOS PROFESIONALES, CIENTIFICOS, TECNICOS Y OTROS SERVICIOS"/>
    <s v="339 SERVICIOS PROFESIONALES, CIENTIFICOS Y TECNICOS INTEGRALES"/>
    <n v="1595000.4000000001"/>
    <n v="1595000.4000000001"/>
    <n v="1595000.4000000001"/>
    <n v="0"/>
    <n v="0"/>
    <n v="3"/>
    <s v="33"/>
  </r>
  <r>
    <n v="1355"/>
    <x v="1"/>
    <m/>
    <s v="JEFATURA DE GABINETE"/>
    <s v="02 JEFATURA DE GABINETE"/>
    <s v="132 POLITICA INTERIOR"/>
    <s v="O APOYO A LA FUNCIÓN PÚBLICA Y AL MEJORAMIENTO DE LA GESTIÓN"/>
    <s v="02 APOYO A LA FUNCIÓN PUBLICA Y AL MEJORAMIENTO DE LA GESTIÓN"/>
    <m/>
    <m/>
    <s v="Juntos para la Prevención de la Violencia (339)"/>
    <s v="3000 SERVICIOS GENERALES"/>
    <s v="3300 SERVICIOS PROFESIONALES, CIENTIFICOS, TECNICOS Y OTROS SERVICIOS"/>
    <s v="339 SERVICIOS PROFESIONALES, CIENTIFICOS Y TECNICOS INTEGRALES"/>
    <n v="50000"/>
    <n v="50000"/>
    <n v="50000"/>
    <n v="0"/>
    <n v="0"/>
    <n v="3"/>
    <s v="33"/>
  </r>
  <r>
    <n v="1356"/>
    <x v="1"/>
    <m/>
    <s v="JEFATURA DE GABINETE"/>
    <s v="02 JEFATURA DE GABINETE"/>
    <s v="132 POLITICA INTERIOR"/>
    <s v="O APOYO A LA FUNCIÓN PÚBLICA Y AL MEJORAMIENTO DE LA GESTIÓN"/>
    <s v="02 APOYO A LA FUNCIÓN PUBLICA Y AL MEJORAMIENTO DE LA GESTIÓN"/>
    <m/>
    <m/>
    <s v="Juntos para la Prevención de la Violencia (336)"/>
    <s v="3000 SERVICIOS GENERALES"/>
    <s v="3300 SERVICIOS PROFESIONALES, CIENTIFICOS, TECNICOS Y OTROS SERVICIOS"/>
    <s v="336 SERVICIOS DE APOYO ADMINISTRATIVO, TRADUCCION, FOTOCOPIADO E IMPRESION"/>
    <n v="40000"/>
    <n v="40000"/>
    <n v="40000"/>
    <n v="0"/>
    <n v="0"/>
    <n v="3"/>
    <s v="33"/>
  </r>
  <r>
    <n v="1357"/>
    <x v="1"/>
    <m/>
    <s v="JEFATURA DE GABINETE"/>
    <s v="02 JEFATURA DE GABINETE"/>
    <s v="132 POLITICA INTERIOR"/>
    <s v="O APOYO A LA FUNCIÓN PÚBLICA Y AL MEJORAMIENTO DE LA GESTIÓN"/>
    <s v="02 APOYO A LA FUNCIÓN PUBLICA Y AL MEJORAMIENTO DE LA GESTIÓN"/>
    <m/>
    <m/>
    <s v="OPERACIÓN"/>
    <s v="2000 MATERIALES Y SUMINISTROS"/>
    <s v="2100 MATERIALES DE ADMINISTRACION, EMISION DE DOCUMENTOS Y ARTICULOS OFICIALES"/>
    <s v="211 MATERIALES, UTILES Y EQUIPOS MENORES DE OFICINA"/>
    <n v="180000"/>
    <n v="180000"/>
    <n v="144000"/>
    <n v="0"/>
    <n v="-36000"/>
    <n v="2"/>
    <s v="21"/>
  </r>
  <r>
    <n v="1358"/>
    <x v="1"/>
    <m/>
    <s v="JEFATURA DE GABINETE"/>
    <s v="02 JEFATURA DE GABINETE"/>
    <s v="132 POLITICA INTERIOR"/>
    <s v="O APOYO A LA FUNCIÓN PÚBLICA Y AL MEJORAMIENTO DE LA GESTIÓN"/>
    <s v="02 APOYO A LA FUNCIÓN PUBLICA Y AL MEJORAMIENTO DE LA GESTIÓN"/>
    <m/>
    <m/>
    <s v="OPERACIÓN"/>
    <s v="3000 SERVICIOS GENERALES"/>
    <s v="3700 SERVICIOS DE TRASLADO Y VIATICOS"/>
    <s v="371 PASAJES AEREOS"/>
    <n v="50000"/>
    <n v="50000"/>
    <n v="50000"/>
    <n v="0"/>
    <n v="0"/>
    <n v="3"/>
    <s v="37"/>
  </r>
  <r>
    <n v="1359"/>
    <x v="1"/>
    <m/>
    <s v="JEFATURA DE GABINETE"/>
    <s v="02 JEFATURA DE GABINETE"/>
    <s v="132 POLITICA INTERIOR"/>
    <s v="O APOYO A LA FUNCIÓN PÚBLICA Y AL MEJORAMIENTO DE LA GESTIÓN"/>
    <s v="02 APOYO A LA FUNCIÓN PUBLICA Y AL MEJORAMIENTO DE LA GESTIÓN"/>
    <m/>
    <m/>
    <s v="OPERACIÓN"/>
    <s v="3000 SERVICIOS GENERALES"/>
    <s v="3700 SERVICIOS DE TRASLADO Y VIATICOS"/>
    <s v="375 VIATICOS EN EL PAIS"/>
    <n v="50000"/>
    <n v="50000"/>
    <n v="20000"/>
    <n v="0"/>
    <n v="-30000"/>
    <n v="3"/>
    <s v="37"/>
  </r>
  <r>
    <n v="1360"/>
    <x v="1"/>
    <m/>
    <s v="JEFATURA DE GABINETE"/>
    <s v="02 JEFATURA DE GABINETE"/>
    <s v="132 POLITICA INTERIOR"/>
    <s v="O APOYO A LA FUNCIÓN PÚBLICA Y AL MEJORAMIENTO DE LA GESTIÓN"/>
    <s v="02 APOYO A LA FUNCIÓN PUBLICA Y AL MEJORAMIENTO DE LA GESTIÓN"/>
    <m/>
    <m/>
    <s v="OPERACIÓN"/>
    <s v="2000 MATERIALES Y SUMINISTROS"/>
    <s v="2200 ALIMENTOS Y UTENSILIOS"/>
    <s v="221 PRODUCTOS ALIMENTICIOS PARA PERSONAS"/>
    <n v="12000"/>
    <n v="12000"/>
    <n v="2400"/>
    <n v="0"/>
    <n v="-9600"/>
    <n v="2"/>
    <s v="22"/>
  </r>
  <r>
    <n v="1361"/>
    <x v="1"/>
    <m/>
    <s v="JEFATURA DE GABINETE"/>
    <s v="02 JEFATURA DE GABINETE"/>
    <s v="132 POLITICA INTERIOR"/>
    <s v="O APOYO A LA FUNCIÓN PÚBLICA Y AL MEJORAMIENTO DE LA GESTIÓN"/>
    <s v="02 APOYO A LA FUNCIÓN PUBLICA Y AL MEJORAMIENTO DE LA GESTIÓN"/>
    <m/>
    <m/>
    <s v="OPERACIÓN"/>
    <s v="2000 MATERIALES Y SUMINISTROS"/>
    <s v="2200 ALIMENTOS Y UTENSILIOS"/>
    <s v="223 UTENSILIOS PARA EL SERVICIO DE ALIMENTACION"/>
    <n v="2000"/>
    <n v="2000"/>
    <n v="2000"/>
    <n v="0"/>
    <n v="0"/>
    <n v="2"/>
    <s v="22"/>
  </r>
  <r>
    <n v="1362"/>
    <x v="1"/>
    <m/>
    <s v="JEFATURA DE GABINETE"/>
    <s v="02 JEFATURA DE GABINETE"/>
    <s v="132 POLITICA INTERIOR"/>
    <s v="O APOYO A LA FUNCIÓN PÚBLICA Y AL MEJORAMIENTO DE LA GESTIÓN"/>
    <s v="02 APOYO A LA FUNCIÓN PUBLICA Y AL MEJORAMIENTO DE LA GESTIÓN"/>
    <m/>
    <m/>
    <s v="OPERACIÓN"/>
    <s v="3000 SERVICIOS GENERALES"/>
    <s v="3300 SERVICIOS PROFESIONALES, CIENTIFICOS, TECNICOS Y OTROS SERVICIOS"/>
    <s v="336 SERVICIOS DE APOYO ADMINISTRATIVO, TRADUCCION, FOTOCOPIADO E IMPRESION"/>
    <n v="1000"/>
    <n v="1000"/>
    <n v="1000"/>
    <n v="0"/>
    <n v="0"/>
    <n v="3"/>
    <s v="33"/>
  </r>
  <r>
    <n v="1363"/>
    <x v="1"/>
    <m/>
    <s v="JEFATURA DE GABINETE"/>
    <s v="02 JEFATURA DE GABINETE"/>
    <s v="132 POLITICA INTERIOR"/>
    <s v="O APOYO A LA FUNCIÓN PÚBLICA Y AL MEJORAMIENTO DE LA GESTIÓN"/>
    <s v="02 APOYO A LA FUNCIÓN PUBLICA Y AL MEJORAMIENTO DE LA GESTIÓN"/>
    <m/>
    <m/>
    <s v="OPERACIÓN"/>
    <s v="3000 SERVICIOS GENERALES"/>
    <s v="3400 SERVICIOS FINANCIEROS, BANCARIOS Y COMERCIALES"/>
    <s v="347 FLETES Y MANIOBRAS"/>
    <n v="3000"/>
    <n v="3000"/>
    <n v="3000"/>
    <n v="0"/>
    <n v="0"/>
    <n v="3"/>
    <s v="34"/>
  </r>
  <r>
    <n v="1364"/>
    <x v="1"/>
    <m/>
    <s v="DIRECCION DE PROYECTOS ESTRATEGICOS"/>
    <s v="PEZ"/>
    <s v="132 POLITICA INTERIOR"/>
    <s v="O APOYO A LA FUNCIÓN PÚBLICA Y AL MEJORAMIENTO DE LA GESTIÓN"/>
    <s v="02 APOYO A LA FUNCIÓN PUBLICA Y AL MEJORAMIENTO DE LA GESTIÓN"/>
    <m/>
    <m/>
    <s v="INCITY"/>
    <s v="3000 SERVICIOS GENERALES"/>
    <s v="3300 SERVICIOS PROFESIONALES, CIENTIFICOS, TECNICOS Y OTROS SERVICIOS"/>
    <s v="339 SERVICIOS PROFESIONALES, CIENTIFICOS Y TECNICOS INTEGRALES"/>
    <n v="100000"/>
    <n v="100000"/>
    <n v="100000"/>
    <n v="0"/>
    <n v="0"/>
    <n v="3"/>
    <s v="33"/>
  </r>
  <r>
    <n v="1365"/>
    <x v="1"/>
    <m/>
    <s v="DIRECCION DE PROYECTOS ESTRATEGICOS"/>
    <s v="PEZ"/>
    <s v="132 POLITICA INTERIOR"/>
    <s v="O APOYO A LA FUNCIÓN PÚBLICA Y AL MEJORAMIENTO DE LA GESTIÓN"/>
    <s v="02 APOYO A LA FUNCIÓN PUBLICA Y AL MEJORAMIENTO DE LA GESTIÓN"/>
    <m/>
    <m/>
    <s v="COCINETAS, MAMPARAS"/>
    <s v="3000 SERVICIOS GENERALES"/>
    <s v="3500 SERVICIOS DE INSTALACION, REPARACION, MANTENIMIENTO Y CONSERVACION"/>
    <s v="351 CONSERVACION Y MANTENIMIENTO MENOR DE INMUEBLES"/>
    <n v="85000"/>
    <n v="85000"/>
    <n v="8500"/>
    <n v="0"/>
    <n v="-76500"/>
    <n v="3"/>
    <s v="35"/>
  </r>
  <r>
    <n v="1366"/>
    <x v="1"/>
    <m/>
    <s v="DIRECCION DE PROYECTOS ESTRATEGICOS"/>
    <s v="PEZ"/>
    <s v="132 POLITICA INTERIOR"/>
    <s v="O APOYO A LA FUNCIÓN PÚBLICA Y AL MEJORAMIENTO DE LA GESTIÓN"/>
    <s v="02 APOYO A LA FUNCIÓN PUBLICA Y AL MEJORAMIENTO DE LA GESTIÓN"/>
    <m/>
    <m/>
    <s v="COMPUTADORAS, PANTALLAS, NOBREAKS"/>
    <s v="5000 BIENES MUEBLES, INMUEBLES E INTANGIBLES"/>
    <s v="5100 MOBILIARIO Y EQUIPO DE ADMINISTRACION"/>
    <s v="515 EQUIPO DE COMPUTO Y DE TECNOLOGIAS DE LA INFORMACION"/>
    <n v="50000"/>
    <n v="50000"/>
    <n v="0"/>
    <n v="0"/>
    <n v="-50000"/>
    <n v="5"/>
    <s v="51"/>
  </r>
  <r>
    <n v="1367"/>
    <x v="1"/>
    <m/>
    <s v="DIRECCION DE PROYECTOS ESTRATEGICOS"/>
    <s v="PEZ"/>
    <s v="132 POLITICA INTERIOR"/>
    <s v="O APOYO A LA FUNCIÓN PÚBLICA Y AL MEJORAMIENTO DE LA GESTIÓN"/>
    <s v="02 APOYO A LA FUNCIÓN PUBLICA Y AL MEJORAMIENTO DE LA GESTIÓN"/>
    <m/>
    <m/>
    <s v="TINTA, PAPEL"/>
    <s v="2000 MATERIALES Y SUMINISTROS"/>
    <s v="2100 MATERIALES DE ADMINISTRACION, EMISION DE DOCUMENTOS Y ARTICULOS OFICIALES"/>
    <s v="212 MATERIALES Y UTILES DE IMPRESION Y REPRODUCCION"/>
    <n v="10000"/>
    <n v="10000"/>
    <n v="10000"/>
    <n v="0"/>
    <n v="0"/>
    <n v="2"/>
    <s v="21"/>
  </r>
  <r>
    <n v="1368"/>
    <x v="1"/>
    <m/>
    <s v="DIRECCION DE PROYECTOS ESTRATEGICOS"/>
    <s v="PEZ"/>
    <s v="132 POLITICA INTERIOR"/>
    <s v="O APOYO A LA FUNCIÓN PÚBLICA Y AL MEJORAMIENTO DE LA GESTIÓN"/>
    <s v="02 APOYO A LA FUNCIÓN PUBLICA Y AL MEJORAMIENTO DE LA GESTIÓN"/>
    <m/>
    <m/>
    <s v="SOCIALIZACIÓN MERCADO DEL MAR"/>
    <s v="3000 SERVICIOS GENERALES"/>
    <s v="3300 SERVICIOS PROFESIONALES, CIENTIFICOS, TECNICOS Y OTROS SERVICIOS"/>
    <s v="335 SERVICIOS DE INVESTIGACION CIENTIFICA Y DESARROLLO"/>
    <n v="100000"/>
    <n v="100000"/>
    <n v="100000"/>
    <n v="0"/>
    <n v="0"/>
    <n v="3"/>
    <s v="33"/>
  </r>
  <r>
    <n v="1369"/>
    <x v="1"/>
    <m/>
    <s v="DIRECCION DE PROYECTOS ESTRATEGICOS"/>
    <s v="PEZ"/>
    <s v="132 POLITICA INTERIOR"/>
    <s v="O APOYO A LA FUNCIÓN PÚBLICA Y AL MEJORAMIENTO DE LA GESTIÓN"/>
    <s v="02 APOYO A LA FUNCIÓN PUBLICA Y AL MEJORAMIENTO DE LA GESTIÓN"/>
    <m/>
    <m/>
    <s v="MOBILIARIO COMPLEMENTARIO 20 DE NOVIEMBRE"/>
    <s v="5000 BIENES MUEBLES, INMUEBLES E INTANGIBLES"/>
    <s v="5100 MOBILIARIO Y EQUIPO DE ADMINISTRACION"/>
    <s v="515 EQUIPO DE COMPUTO Y DE TECNOLOGIAS DE LA INFORMACION"/>
    <n v="538996"/>
    <n v="538996"/>
    <n v="0"/>
    <n v="0"/>
    <n v="-538996"/>
    <n v="5"/>
    <s v="51"/>
  </r>
  <r>
    <n v="1370"/>
    <x v="1"/>
    <m/>
    <s v="DIRECCION DE PROYECTOS ESTRATEGICOS"/>
    <s v="PEZ"/>
    <s v="132 POLITICA INTERIOR"/>
    <s v="O APOYO A LA FUNCIÓN PÚBLICA Y AL MEJORAMIENTO DE LA GESTIÓN"/>
    <s v="02 APOYO A LA FUNCIÓN PUBLICA Y AL MEJORAMIENTO DE LA GESTIÓN"/>
    <m/>
    <m/>
    <s v="PLAN MAESTRO EL BAJÍO"/>
    <s v="3000 SERVICIOS GENERALES"/>
    <s v="3300 SERVICIOS PROFESIONALES, CIENTIFICOS, TECNICOS Y OTROS SERVICIOS"/>
    <s v="339 SERVICIOS PROFESIONALES, CIENTIFICOS Y TECNICOS INTEGRALES"/>
    <n v="600000"/>
    <n v="600000"/>
    <n v="600000"/>
    <n v="0"/>
    <n v="0"/>
    <n v="3"/>
    <s v="33"/>
  </r>
  <r>
    <n v="1371"/>
    <x v="1"/>
    <m/>
    <s v="DIRECCION DE PROYECTOS ESTRATEGICOS"/>
    <s v="PEZ"/>
    <s v="132 POLITICA INTERIOR"/>
    <s v="O APOYO A LA FUNCIÓN PÚBLICA Y AL MEJORAMIENTO DE LA GESTIÓN"/>
    <s v="02 APOYO A LA FUNCIÓN PUBLICA Y AL MEJORAMIENTO DE LA GESTIÓN"/>
    <m/>
    <m/>
    <s v="DONATIVO CÍRCULO DE AMIGOS"/>
    <s v="4000 TRANSFERENCIAS, ASIGNACIONES, SUBSIDIOS Y OTRAS AYUDAS"/>
    <s v="4800 DONATIVOS"/>
    <s v="481 DONATIVOS A INSTITUCIONES SIN FINES DE LUCRO"/>
    <n v="30000"/>
    <n v="30000"/>
    <n v="30000"/>
    <n v="0"/>
    <n v="0"/>
    <n v="4"/>
    <s v="48"/>
  </r>
  <r>
    <n v="1372"/>
    <x v="1"/>
    <m/>
    <s v="DIRECCION DE PROYECTOS ESTRATEGICOS"/>
    <s v="PEZ"/>
    <s v="132 POLITICA INTERIOR"/>
    <s v="O APOYO A LA FUNCIÓN PÚBLICA Y AL MEJORAMIENTO DE LA GESTIÓN"/>
    <s v="02 APOYO A LA FUNCIÓN PUBLICA Y AL MEJORAMIENTO DE LA GESTIÓN"/>
    <m/>
    <m/>
    <s v="ESTACIONAMIENTO CISZ"/>
    <s v="3000 SERVICIOS GENERALES"/>
    <s v="3300 SERVICIOS PROFESIONALES, CIENTIFICOS, TECNICOS Y OTROS SERVICIOS"/>
    <s v="339 SERVICIOS PROFESIONALES, CIENTIFICOS Y TECNICOS INTEGRALES"/>
    <n v="1000000"/>
    <n v="1000000"/>
    <n v="1000000"/>
    <n v="0"/>
    <n v="0"/>
    <n v="3"/>
    <s v="33"/>
  </r>
  <r>
    <n v="1373"/>
    <x v="1"/>
    <m/>
    <s v="DIRECCION DE PROYECTOS ESTRATEGICOS"/>
    <s v="PEZ"/>
    <s v="132 POLITICA INTERIOR"/>
    <s v="O APOYO A LA FUNCIÓN PÚBLICA Y AL MEJORAMIENTO DE LA GESTIÓN"/>
    <s v="02 APOYO A LA FUNCIÓN PUBLICA Y AL MEJORAMIENTO DE LA GESTIÓN"/>
    <m/>
    <m/>
    <s v="EDIFICIO PLAZA ARCOS"/>
    <s v="3000 SERVICIOS GENERALES"/>
    <s v="3300 SERVICIOS PROFESIONALES, CIENTIFICOS, TECNICOS Y OTROS SERVICIOS"/>
    <s v="339 SERVICIOS PROFESIONALES, CIENTIFICOS Y TECNICOS INTEGRALES"/>
    <n v="1500000"/>
    <n v="1500000"/>
    <n v="1500000"/>
    <n v="0"/>
    <n v="0"/>
    <n v="3"/>
    <s v="33"/>
  </r>
  <r>
    <n v="1374"/>
    <x v="1"/>
    <m/>
    <s v="DIRECCION DE PROYECTOS ESTRATEGICOS"/>
    <s v="PEZ"/>
    <s v="132 POLITICA INTERIOR"/>
    <s v="O APOYO A LA FUNCIÓN PÚBLICA Y AL MEJORAMIENTO DE LA GESTIÓN"/>
    <s v="02 APOYO A LA FUNCIÓN PUBLICA Y AL MEJORAMIENTO DE LA GESTIÓN"/>
    <m/>
    <m/>
    <s v="ENLAZAR ZAPOPAN"/>
    <s v="3000 SERVICIOS GENERALES"/>
    <s v="3300 SERVICIOS PROFESIONALES, CIENTIFICOS, TECNICOS Y OTROS SERVICIOS"/>
    <s v="339 SERVICIOS PROFESIONALES, CIENTIFICOS Y TECNICOS INTEGRALES"/>
    <n v="200000"/>
    <n v="200000"/>
    <n v="200000"/>
    <n v="0"/>
    <n v="0"/>
    <n v="3"/>
    <s v="33"/>
  </r>
  <r>
    <n v="1375"/>
    <x v="1"/>
    <m/>
    <s v="DIRECCION DE PROYECTOS ESTRATEGICOS"/>
    <s v="PEZ"/>
    <s v="132 POLITICA INTERIOR"/>
    <s v="O APOYO A LA FUNCIÓN PÚBLICA Y AL MEJORAMIENTO DE LA GESTIÓN"/>
    <s v="02 APOYO A LA FUNCIÓN PUBLICA Y AL MEJORAMIENTO DE LA GESTIÓN"/>
    <m/>
    <m/>
    <s v="MÓDULOS DE SERVICIOS BÁSICOS"/>
    <s v="3000 SERVICIOS GENERALES"/>
    <s v="3300 SERVICIOS PROFESIONALES, CIENTIFICOS, TECNICOS Y OTROS SERVICIOS"/>
    <s v="339 SERVICIOS PROFESIONALES, CIENTIFICOS Y TECNICOS INTEGRALES"/>
    <n v="200000"/>
    <n v="200000"/>
    <n v="200000"/>
    <n v="0"/>
    <n v="0"/>
    <n v="3"/>
    <s v="33"/>
  </r>
  <r>
    <n v="1376"/>
    <x v="1"/>
    <m/>
    <s v="DIRECCION DE PROYECTOS ESTRATEGICOS"/>
    <s v="PEZ"/>
    <s v="132 POLITICA INTERIOR"/>
    <s v="O APOYO A LA FUNCIÓN PÚBLICA Y AL MEJORAMIENTO DE LA GESTIÓN"/>
    <s v="02 APOYO A LA FUNCIÓN PUBLICA Y AL MEJORAMIENTO DE LA GESTIÓN"/>
    <m/>
    <m/>
    <s v="MODELO DE OPERACIÓN POLICIA"/>
    <s v="3000 SERVICIOS GENERALES"/>
    <s v="3300 SERVICIOS PROFESIONALES, CIENTIFICOS, TECNICOS Y OTROS SERVICIOS"/>
    <s v="339 SERVICIOS PROFESIONALES, CIENTIFICOS Y TECNICOS INTEGRALES"/>
    <n v="500000"/>
    <n v="500000"/>
    <n v="500000"/>
    <n v="0"/>
    <n v="0"/>
    <n v="3"/>
    <s v="33"/>
  </r>
  <r>
    <n v="1377"/>
    <x v="1"/>
    <m/>
    <s v="DIRECCION DE PROYECTOS ESTRATEGICOS"/>
    <s v="PEZ"/>
    <s v="132 POLITICA INTERIOR"/>
    <s v="O APOYO A LA FUNCIÓN PÚBLICA Y AL MEJORAMIENTO DE LA GESTIÓN"/>
    <s v="02 APOYO A LA FUNCIÓN PUBLICA Y AL MEJORAMIENTO DE LA GESTIÓN"/>
    <m/>
    <m/>
    <s v="MODELO DE OPERACIÓN P. CIVIL"/>
    <s v="3000 SERVICIOS GENERALES"/>
    <s v="3300 SERVICIOS PROFESIONALES, CIENTIFICOS, TECNICOS Y OTROS SERVICIOS"/>
    <s v="339 SERVICIOS PROFESIONALES, CIENTIFICOS Y TECNICOS INTEGRALES"/>
    <n v="500000"/>
    <n v="500000"/>
    <n v="500000"/>
    <n v="0"/>
    <n v="0"/>
    <n v="3"/>
    <s v="33"/>
  </r>
  <r>
    <n v="2"/>
    <x v="0"/>
    <m/>
    <s v="DIRECCION DE TRANSPARENCIA Y BUENAS PRACTICAS"/>
    <s v="TRANSPARENCIA"/>
    <s v="184 ACCESO A LA INFORMACION PUBLICA GUBERNAMENTAL"/>
    <s v="O APOYO A LA FUNCIÓN PÚBLICA Y AL MEJORAMIENTO DE LA GESTIÓN"/>
    <s v="03 TRANSPARENCIA"/>
    <m/>
    <m/>
    <s v="Adquisición de papelería para operación diaria"/>
    <s v="2000 MATERIALES Y SUMINISTROS"/>
    <s v="2100 MATERIALES DE ADMINISTRACION, EMISION DE DOCUMENTOS Y ARTICULOS OFICIALES"/>
    <s v="211 MATERIALES, UTILES Y EQUIPOS MENORES DE OFICINA"/>
    <n v="50000"/>
    <n v="50000"/>
    <n v="20000"/>
    <n v="0"/>
    <n v="-30000"/>
    <n v="2"/>
    <s v="21"/>
  </r>
  <r>
    <n v="441"/>
    <x v="2"/>
    <m/>
    <s v="COMISARIA GENERAL DE SEGURIDAD PUBLICA"/>
    <s v="03 COMISARÍA"/>
    <s v="171 POLICIA"/>
    <s v="E PRESTACIÓN DE SERVICIOS PÚBLICOS"/>
    <s v="04 SEGURIDAD PÚBLICA"/>
    <m/>
    <m/>
    <s v="POLIZA DE SEGUROS DE GASTOS MEDICOS MAYORES POLICIAS"/>
    <s v="1000 SERVICIOS PERSONALES"/>
    <s v="1400 SEGURIDAD SOCIAL"/>
    <s v="144 APORTACIONES PARA SEGUROS"/>
    <n v="15936000"/>
    <n v="0"/>
    <n v="0"/>
    <n v="-15936000"/>
    <n v="-15936000"/>
    <n v="1"/>
    <s v="14"/>
  </r>
  <r>
    <n v="442"/>
    <x v="2"/>
    <m/>
    <s v="COMISARIA GENERAL DE SEGURIDAD PUBLICA"/>
    <s v="03 COMISARÍA"/>
    <s v="171 POLICIA"/>
    <s v="E PRESTACIÓN DE SERVICIOS PÚBLICOS"/>
    <s v="04 SEGURIDAD PÚBLICA"/>
    <m/>
    <m/>
    <s v="ARTÍCULOS DE PAPELERÍA, CAJAS DE ARCHIVO PARA ARCHIVO "/>
    <s v="2000 MATERIALES Y SUMINISTROS"/>
    <s v="2100 MATERIALES DE ADMINISTRACION, EMISION DE DOCUMENTOS Y ARTICULOS OFICIALES"/>
    <s v="211 MATERIALES, UTILES Y EQUIPOS MENORES DE OFICINA"/>
    <n v="882000"/>
    <n v="882000"/>
    <n v="882000"/>
    <n v="0"/>
    <n v="0"/>
    <n v="2"/>
    <s v="21"/>
  </r>
  <r>
    <n v="443"/>
    <x v="2"/>
    <m/>
    <s v="COMISARIA GENERAL DE SEGURIDAD PUBLICA"/>
    <s v="03 COMISARÍA"/>
    <s v="171 POLICIA"/>
    <s v="E PRESTACIÓN DE SERVICIOS PÚBLICOS"/>
    <s v="04 SEGURIDAD PÚBLICA"/>
    <m/>
    <m/>
    <s v="DISCOS COMPACTOS CD Y DVD"/>
    <s v="2000 MATERIALES Y SUMINISTROS"/>
    <s v="2100 MATERIALES DE ADMINISTRACION, EMISION DE DOCUMENTOS Y ARTICULOS OFICIALES"/>
    <s v="214 MATERIALES, UTILES Y EQUIPOS MENORES DE TECNOLOGIAS DE LA INFORMACION Y COMUNICACIONES"/>
    <n v="18000"/>
    <n v="18000"/>
    <n v="3600"/>
    <n v="0"/>
    <n v="-14400"/>
    <n v="2"/>
    <s v="21"/>
  </r>
  <r>
    <n v="444"/>
    <x v="2"/>
    <m/>
    <s v="COMISARIA GENERAL DE SEGURIDAD PUBLICA"/>
    <s v="03 COMISARÍA"/>
    <s v="171 POLICIA"/>
    <s v="E PRESTACIÓN DE SERVICIOS PÚBLICOS"/>
    <s v="04 SEGURIDAD PÚBLICA"/>
    <m/>
    <m/>
    <s v="CINTA DE ACORDONAR, FORMATOS IPH, IMPRESOS "/>
    <s v="2000 MATERIALES Y SUMINISTROS"/>
    <s v="2100 MATERIALES DE ADMINISTRACION, EMISION DE DOCUMENTOS Y ARTICULOS OFICIALES"/>
    <s v="215 MATERIAL IMPRESO E INFORMACION DIGITAL"/>
    <n v="560000"/>
    <n v="560000"/>
    <n v="168000"/>
    <n v="0"/>
    <n v="-392000"/>
    <n v="2"/>
    <s v="21"/>
  </r>
  <r>
    <n v="445"/>
    <x v="2"/>
    <m/>
    <s v="COMISARIA GENERAL DE SEGURIDAD PUBLICA"/>
    <s v="03 COMISARÍA"/>
    <s v="171 POLICIA"/>
    <s v="E PRESTACIÓN DE SERVICIOS PÚBLICOS"/>
    <s v="04 SEGURIDAD PÚBLICA"/>
    <m/>
    <m/>
    <s v="MATERIAL DE LIMPIEZA C5"/>
    <s v="2000 MATERIALES Y SUMINISTROS"/>
    <s v="2100 MATERIALES DE ADMINISTRACION, EMISION DE DOCUMENTOS Y ARTICULOS OFICIALES"/>
    <s v="216 MATERIAL DE LIMPIEZA"/>
    <n v="781000"/>
    <n v="781000"/>
    <n v="312400"/>
    <n v="0"/>
    <n v="-468600"/>
    <n v="2"/>
    <s v="21"/>
  </r>
  <r>
    <n v="446"/>
    <x v="2"/>
    <m/>
    <s v="COMISARIA GENERAL DE SEGURIDAD PUBLICA"/>
    <s v="03 COMISARÍA"/>
    <s v="171 POLICIA"/>
    <s v="E PRESTACIÓN DE SERVICIOS PÚBLICOS"/>
    <s v="04 SEGURIDAD PÚBLICA"/>
    <m/>
    <m/>
    <s v="JUEGO DE GOLPES Y BAQUETAS  (Banda de guerra)"/>
    <s v="2000 MATERIALES Y SUMINISTROS"/>
    <s v="2100 MATERIALES DE ADMINISTRACION, EMISION DE DOCUMENTOS Y ARTICULOS OFICIALES"/>
    <s v="217 MATERIALES Y UTILES DE ENSEÑANZA"/>
    <n v="10000"/>
    <n v="10000"/>
    <n v="10000"/>
    <n v="0"/>
    <n v="0"/>
    <n v="2"/>
    <s v="21"/>
  </r>
  <r>
    <n v="447"/>
    <x v="2"/>
    <m/>
    <s v="COMISARIA GENERAL DE SEGURIDAD PUBLICA"/>
    <s v="03 COMISARÍA"/>
    <s v="171 POLICIA"/>
    <s v="E PRESTACIÓN DE SERVICIOS PÚBLICOS"/>
    <s v="04 SEGURIDAD PÚBLICA"/>
    <m/>
    <m/>
    <s v="ALIMENTO PARA PERROS Y CABALLOS"/>
    <s v="2000 MATERIALES Y SUMINISTROS"/>
    <s v="2200 ALIMENTOS Y UTENSILIOS"/>
    <s v="222 PRODUCTOS ALIMENTICIOS PARA ANIMALES"/>
    <n v="2500000"/>
    <n v="2500000"/>
    <n v="2000000"/>
    <n v="0"/>
    <n v="-500000"/>
    <n v="2"/>
    <s v="22"/>
  </r>
  <r>
    <n v="448"/>
    <x v="2"/>
    <m/>
    <s v="COMISARIA GENERAL DE SEGURIDAD PUBLICA"/>
    <s v="03 COMISARÍA"/>
    <s v="171 POLICIA"/>
    <s v="E PRESTACIÓN DE SERVICIOS PÚBLICOS"/>
    <s v="04 SEGURIDAD PÚBLICA"/>
    <m/>
    <m/>
    <s v="ARENA, GRAVA, LADRILLOS"/>
    <s v="2000 MATERIALES Y SUMINISTROS"/>
    <s v="2400 MATERIALES Y ARTICULOS DE CONSTRUCCION Y DE REPARACION"/>
    <s v="241 PRODUCTOS MINERALES NO METALICOS"/>
    <n v="27000"/>
    <n v="27000"/>
    <n v="5400"/>
    <n v="0"/>
    <n v="-21600"/>
    <n v="2"/>
    <s v="24"/>
  </r>
  <r>
    <n v="449"/>
    <x v="2"/>
    <m/>
    <s v="COMISARIA GENERAL DE SEGURIDAD PUBLICA"/>
    <s v="03 COMISARÍA"/>
    <s v="171 POLICIA"/>
    <s v="E PRESTACIÓN DE SERVICIOS PÚBLICOS"/>
    <s v="04 SEGURIDAD PÚBLICA"/>
    <m/>
    <m/>
    <s v="CEMENTO GRIS Y BLANCO "/>
    <s v="2000 MATERIALES Y SUMINISTROS"/>
    <s v="2400 MATERIALES Y ARTICULOS DE CONSTRUCCION Y DE REPARACION"/>
    <s v="242 CEMENTO Y PRODUCTOS DE CONCRETO"/>
    <n v="7000"/>
    <n v="7000"/>
    <n v="7000"/>
    <n v="0"/>
    <n v="0"/>
    <n v="2"/>
    <s v="24"/>
  </r>
  <r>
    <n v="450"/>
    <x v="2"/>
    <m/>
    <s v="COMISARIA GENERAL DE SEGURIDAD PUBLICA"/>
    <s v="03 COMISARÍA"/>
    <s v="171 POLICIA"/>
    <s v="E PRESTACIÓN DE SERVICIOS PÚBLICOS"/>
    <s v="04 SEGURIDAD PÚBLICA"/>
    <m/>
    <m/>
    <s v="CAL Y YESO"/>
    <s v="2000 MATERIALES Y SUMINISTROS"/>
    <s v="2400 MATERIALES Y ARTICULOS DE CONSTRUCCION Y DE REPARACION"/>
    <s v="243 CAL, YESO Y PRODUCTOS DE YESO"/>
    <n v="5000"/>
    <n v="5000"/>
    <n v="5000"/>
    <n v="0"/>
    <n v="0"/>
    <n v="2"/>
    <s v="24"/>
  </r>
  <r>
    <n v="451"/>
    <x v="2"/>
    <m/>
    <s v="COMISARIA GENERAL DE SEGURIDAD PUBLICA"/>
    <s v="03 COMISARÍA"/>
    <s v="171 POLICIA"/>
    <s v="E PRESTACIÓN DE SERVICIOS PÚBLICOS"/>
    <s v="04 SEGURIDAD PÚBLICA"/>
    <m/>
    <m/>
    <s v="MADERA"/>
    <s v="2000 MATERIALES Y SUMINISTROS"/>
    <s v="2400 MATERIALES Y ARTICULOS DE CONSTRUCCION Y DE REPARACION"/>
    <s v="244 MADERA Y PRODUCTOS DE MADERA"/>
    <n v="3000"/>
    <n v="3000"/>
    <n v="3000"/>
    <n v="0"/>
    <n v="0"/>
    <n v="2"/>
    <s v="24"/>
  </r>
  <r>
    <n v="452"/>
    <x v="2"/>
    <m/>
    <s v="COMISARIA GENERAL DE SEGURIDAD PUBLICA"/>
    <s v="03 COMISARÍA"/>
    <s v="171 POLICIA"/>
    <s v="E PRESTACIÓN DE SERVICIOS PÚBLICOS"/>
    <s v="04 SEGURIDAD PÚBLICA"/>
    <m/>
    <m/>
    <s v="VIDRIO (NO REEMPLAZO DE PUERTAS DE VIDRIO)"/>
    <s v="2000 MATERIALES Y SUMINISTROS"/>
    <s v="2400 MATERIALES Y ARTICULOS DE CONSTRUCCION Y DE REPARACION"/>
    <s v="245 VIDRIO Y PRODUCTOS DE VIDRIO"/>
    <n v="4000"/>
    <n v="4000"/>
    <n v="4000"/>
    <n v="0"/>
    <n v="0"/>
    <n v="2"/>
    <s v="24"/>
  </r>
  <r>
    <n v="453"/>
    <x v="2"/>
    <m/>
    <s v="COMISARIA GENERAL DE SEGURIDAD PUBLICA"/>
    <s v="03 COMISARÍA"/>
    <s v="171 POLICIA"/>
    <s v="E PRESTACIÓN DE SERVICIOS PÚBLICOS"/>
    <s v="04 SEGURIDAD PÚBLICA"/>
    <m/>
    <m/>
    <s v="CABLE, APAGADORES, CONECTORES, LAMPARAS"/>
    <s v="2000 MATERIALES Y SUMINISTROS"/>
    <s v="2400 MATERIALES Y ARTICULOS DE CONSTRUCCION Y DE REPARACION"/>
    <s v="246 MATERIAL ELECTRICO Y ELECTRONICO"/>
    <n v="120000"/>
    <n v="120000"/>
    <n v="24000"/>
    <n v="0"/>
    <n v="-96000"/>
    <n v="2"/>
    <s v="24"/>
  </r>
  <r>
    <n v="454"/>
    <x v="2"/>
    <m/>
    <s v="COMISARIA GENERAL DE SEGURIDAD PUBLICA"/>
    <s v="03 COMISARÍA"/>
    <s v="171 POLICIA"/>
    <s v="E PRESTACIÓN DE SERVICIOS PÚBLICOS"/>
    <s v="04 SEGURIDAD PÚBLICA"/>
    <m/>
    <m/>
    <s v="CLAVOS TORNILLOS "/>
    <s v="2000 MATERIALES Y SUMINISTROS"/>
    <s v="2400 MATERIALES Y ARTICULOS DE CONSTRUCCION Y DE REPARACION"/>
    <s v="247 ARTICULOS METALICOS PARA LA CONSTRUCCION"/>
    <n v="35000"/>
    <n v="35000"/>
    <n v="7000"/>
    <n v="0"/>
    <n v="-28000"/>
    <n v="2"/>
    <s v="24"/>
  </r>
  <r>
    <n v="455"/>
    <x v="2"/>
    <m/>
    <s v="COMISARIA GENERAL DE SEGURIDAD PUBLICA"/>
    <s v="03 COMISARÍA"/>
    <s v="171 POLICIA"/>
    <s v="E PRESTACIÓN DE SERVICIOS PÚBLICOS"/>
    <s v="04 SEGURIDAD PÚBLICA"/>
    <m/>
    <m/>
    <s v="PINTURA, ESMALTES THINNER"/>
    <s v="2000 MATERIALES Y SUMINISTROS"/>
    <s v="2400 MATERIALES Y ARTICULOS DE CONSTRUCCION Y DE REPARACION"/>
    <s v="249 OTROS MATERIALES Y ARTICULOS DE CONSTRUCCION Y REPARACION"/>
    <n v="171000"/>
    <n v="171000"/>
    <n v="17100"/>
    <n v="0"/>
    <n v="-153900"/>
    <n v="2"/>
    <s v="24"/>
  </r>
  <r>
    <n v="456"/>
    <x v="2"/>
    <m/>
    <s v="COMISARIA GENERAL DE SEGURIDAD PUBLICA"/>
    <s v="03 COMISARÍA"/>
    <s v="171 POLICIA"/>
    <s v="E PRESTACIÓN DE SERVICIOS PÚBLICOS"/>
    <s v="04 SEGURIDAD PÚBLICA"/>
    <m/>
    <m/>
    <s v="MEDICAMENTO PARA HUMANOS Y ANIMALES"/>
    <s v="2000 MATERIALES Y SUMINISTROS"/>
    <s v="2500 PRODUCTOS QUIMICOS, FARMACEUTICOS Y DE LABORATORIO"/>
    <s v="253 MEDICINAS Y PRODUCTOS FARMACEUTICOS"/>
    <n v="576000"/>
    <n v="576000"/>
    <n v="172800"/>
    <n v="0"/>
    <n v="-403200"/>
    <n v="2"/>
    <s v="25"/>
  </r>
  <r>
    <n v="457"/>
    <x v="2"/>
    <m/>
    <s v="COMISARIA GENERAL DE SEGURIDAD PUBLICA"/>
    <s v="03 COMISARÍA"/>
    <s v="171 POLICIA"/>
    <s v="E PRESTACIÓN DE SERVICIOS PÚBLICOS"/>
    <s v="04 SEGURIDAD PÚBLICA"/>
    <m/>
    <m/>
    <s v="MATERIALES DE CURACIÓN PARA HUMANOS Y ANIMALES Y PROYECTOS ESPECIALES "/>
    <s v="2000 MATERIALES Y SUMINISTROS"/>
    <s v="2500 PRODUCTOS QUIMICOS, FARMACEUTICOS Y DE LABORATORIO"/>
    <s v="254 MATERIALES, ACCESORIOS Y SUMINISTROS MEDICOS"/>
    <n v="180000"/>
    <n v="180000"/>
    <n v="90000"/>
    <n v="0"/>
    <n v="-90000"/>
    <n v="2"/>
    <s v="25"/>
  </r>
  <r>
    <n v="458"/>
    <x v="2"/>
    <m/>
    <s v="COMISARIA GENERAL DE SEGURIDAD PUBLICA"/>
    <s v="03 COMISARÍA"/>
    <s v="171 POLICIA"/>
    <s v="E PRESTACIÓN DE SERVICIOS PÚBLICOS"/>
    <s v="04 SEGURIDAD PÚBLICA"/>
    <m/>
    <m/>
    <s v="MATERIALES PARA DACTILOSCOPÍA  (UPCP)"/>
    <s v="2000 MATERIALES Y SUMINISTROS"/>
    <s v="2500 PRODUCTOS QUIMICOS, FARMACEUTICOS Y DE LABORATORIO"/>
    <s v="255 MATERIALES, ACCESORIOS Y SUMINISTROS DE LABORATORIO"/>
    <n v="170000"/>
    <n v="170000"/>
    <n v="170000"/>
    <n v="0"/>
    <n v="0"/>
    <n v="2"/>
    <s v="25"/>
  </r>
  <r>
    <n v="459"/>
    <x v="2"/>
    <m/>
    <s v="COMISARIA GENERAL DE SEGURIDAD PUBLICA"/>
    <s v="03 COMISARÍA"/>
    <s v="171 POLICIA"/>
    <s v="E PRESTACIÓN DE SERVICIOS PÚBLICOS"/>
    <s v="04 SEGURIDAD PÚBLICA"/>
    <m/>
    <m/>
    <s v="TUBOS PVC"/>
    <s v="2000 MATERIALES Y SUMINISTROS"/>
    <s v="2500 PRODUCTOS QUIMICOS, FARMACEUTICOS Y DE LABORATORIO"/>
    <s v="256 FIBRAS SINTETICAS, HULES, PLASTICOS Y DERIVADOS"/>
    <n v="30000"/>
    <n v="30000"/>
    <n v="6000"/>
    <n v="0"/>
    <n v="-24000"/>
    <n v="2"/>
    <s v="25"/>
  </r>
  <r>
    <n v="460"/>
    <x v="2"/>
    <m/>
    <s v="COMISARIA GENERAL DE SEGURIDAD PUBLICA"/>
    <s v="03 COMISARÍA"/>
    <s v="171 POLICIA"/>
    <s v="E PRESTACIÓN DE SERVICIOS PÚBLICOS"/>
    <s v="04 SEGURIDAD PÚBLICA"/>
    <m/>
    <m/>
    <s v="TURBOSINA Y LUBRICANTES"/>
    <s v="2000 MATERIALES Y SUMINISTROS"/>
    <s v="2600 COMBUSTIBLES, LUBRICANTES Y ADITIVOS"/>
    <s v="261 COMBUSTIBLES, LUBRICANTES Y ADITIVOS"/>
    <n v="886000"/>
    <n v="886000"/>
    <n v="265800"/>
    <n v="0"/>
    <n v="-620200"/>
    <n v="2"/>
    <s v="26"/>
  </r>
  <r>
    <n v="461"/>
    <x v="2"/>
    <m/>
    <s v="COMISARIA GENERAL DE SEGURIDAD PUBLICA"/>
    <s v="03 COMISARÍA"/>
    <s v="171 POLICIA"/>
    <s v="E PRESTACIÓN DE SERVICIOS PÚBLICOS"/>
    <s v="04 SEGURIDAD PÚBLICA"/>
    <m/>
    <m/>
    <s v="PRENDAS DE PROTECCIÓN, TRAJES DE AJITACIÓN (CANINOS)"/>
    <s v="2000 MATERIALES Y SUMINISTROS"/>
    <s v="2700 VESTUARIO, BLANCOS, PRENDAS DE PROTECCION Y ARTICULOS DEPORTIVOS"/>
    <s v="272 PRENDAS DE SEGURIDAD Y PROTECCION PERSONAL"/>
    <n v="180000"/>
    <n v="180000"/>
    <n v="18000"/>
    <n v="0"/>
    <n v="-162000"/>
    <n v="2"/>
    <s v="27"/>
  </r>
  <r>
    <n v="462"/>
    <x v="2"/>
    <m/>
    <s v="COMISARIA GENERAL DE SEGURIDAD PUBLICA"/>
    <s v="03 COMISARÍA"/>
    <s v="171 POLICIA"/>
    <s v="E PRESTACIÓN DE SERVICIOS PÚBLICOS"/>
    <s v="04 SEGURIDAD PÚBLICA"/>
    <m/>
    <m/>
    <s v="ARTÍCULOS DEPORTIVOS/ MUJER SEGURA"/>
    <s v="2000 MATERIALES Y SUMINISTROS"/>
    <s v="2700 VESTUARIO, BLANCOS, PRENDAS DE PROTECCION Y ARTICULOS DEPORTIVOS"/>
    <s v="273 ARTICULOS DEPORTIVOS"/>
    <n v="101000"/>
    <n v="101000"/>
    <n v="10100"/>
    <n v="0"/>
    <n v="-90900"/>
    <n v="2"/>
    <s v="27"/>
  </r>
  <r>
    <n v="463"/>
    <x v="2"/>
    <m/>
    <s v="COMISARIA GENERAL DE SEGURIDAD PUBLICA"/>
    <s v="03 COMISARÍA"/>
    <s v="171 POLICIA"/>
    <s v="E PRESTACIÓN DE SERVICIOS PÚBLICOS"/>
    <s v="04 SEGURIDAD PÚBLICA"/>
    <m/>
    <m/>
    <s v="CASCOS DE CICLOS Y ACCESORIOS PARA BICIS Y PARA LA PROPIA ACTIVIDAD "/>
    <s v="2000 MATERIALES Y SUMINISTROS"/>
    <s v="2800 MATERIALES Y SUMINISTROS PARA SEGURIDAD"/>
    <s v="283 PRENDAS DE PROTECCION PARA SEGURIDAD PUBLICA Y NACIONAL"/>
    <n v="500000"/>
    <n v="500000"/>
    <n v="500000"/>
    <n v="0"/>
    <n v="0"/>
    <n v="2"/>
    <s v="28"/>
  </r>
  <r>
    <n v="464"/>
    <x v="2"/>
    <m/>
    <s v="COMISARIA GENERAL DE SEGURIDAD PUBLICA"/>
    <s v="03 COMISARÍA"/>
    <s v="171 POLICIA"/>
    <s v="E PRESTACIÓN DE SERVICIOS PÚBLICOS"/>
    <s v="04 SEGURIDAD PÚBLICA"/>
    <m/>
    <m/>
    <s v="HERRAMIENTAS Y ACCESORISO DE ENTRENAMIENTO PARA PERROS"/>
    <s v="2000 MATERIALES Y SUMINISTROS"/>
    <s v="2900 HERRAMIENTAS, REFACCIONES Y ACCESORIOS MENORES"/>
    <s v="291 HERRAMIENTAS MENORES"/>
    <n v="187000"/>
    <n v="187000"/>
    <n v="18700"/>
    <n v="0"/>
    <n v="-168300"/>
    <n v="2"/>
    <s v="29"/>
  </r>
  <r>
    <n v="465"/>
    <x v="2"/>
    <m/>
    <s v="COMISARIA GENERAL DE SEGURIDAD PUBLICA"/>
    <s v="03 COMISARÍA"/>
    <s v="171 POLICIA"/>
    <s v="E PRESTACIÓN DE SERVICIOS PÚBLICOS"/>
    <s v="04 SEGURIDAD PÚBLICA"/>
    <m/>
    <m/>
    <s v="CANDADOS CHAPAS, FERRETERÍA"/>
    <s v="2000 MATERIALES Y SUMINISTROS"/>
    <s v="2900 HERRAMIENTAS, REFACCIONES Y ACCESORIOS MENORES"/>
    <s v="292 REFACCIONES Y ACCESORIOS MENORES DE EDIFICIOS"/>
    <n v="47000"/>
    <n v="47000"/>
    <n v="14100"/>
    <n v="0"/>
    <n v="-32900"/>
    <n v="2"/>
    <s v="29"/>
  </r>
  <r>
    <n v="466"/>
    <x v="2"/>
    <m/>
    <s v="COMISARIA GENERAL DE SEGURIDAD PUBLICA"/>
    <s v="03 COMISARÍA"/>
    <s v="171 POLICIA"/>
    <s v="E PRESTACIÓN DE SERVICIOS PÚBLICOS"/>
    <s v="04 SEGURIDAD PÚBLICA"/>
    <m/>
    <m/>
    <s v="AROMAS PARA ENTRENAMIENTO DE PERROS/ANTENAS /BATERIAS"/>
    <s v="2000 MATERIALES Y SUMINISTROS"/>
    <s v="2900 HERRAMIENTAS, REFACCIONES Y ACCESORIOS MENORES"/>
    <s v="293 REFACCIONES Y ACCESORIOS MENORES DE MOBILIARIO Y EQUIPO DE ADMINISTRACION, EDUCACIONAL Y RECREATIVO"/>
    <n v="90000"/>
    <n v="90000"/>
    <n v="9000"/>
    <n v="0"/>
    <n v="-81000"/>
    <n v="2"/>
    <s v="29"/>
  </r>
  <r>
    <n v="467"/>
    <x v="2"/>
    <m/>
    <s v="COMISARIA GENERAL DE SEGURIDAD PUBLICA"/>
    <s v="03 COMISARÍA"/>
    <s v="171 POLICIA"/>
    <s v="E PRESTACIÓN DE SERVICIOS PÚBLICOS"/>
    <s v="04 SEGURIDAD PÚBLICA"/>
    <m/>
    <m/>
    <s v="DISCOS DUROS EXTERNOS "/>
    <s v="2000 MATERIALES Y SUMINISTROS"/>
    <s v="2900 HERRAMIENTAS, REFACCIONES Y ACCESORIOS MENORES"/>
    <s v="294 REFACCIONES Y ACCESORIOS MENORES DE EQUIPO DE COMPUTO Y TECNOLOGIAS DE LA INFORMACION"/>
    <n v="25000"/>
    <n v="25000"/>
    <n v="5000"/>
    <n v="0"/>
    <n v="-20000"/>
    <n v="2"/>
    <s v="29"/>
  </r>
  <r>
    <n v="468"/>
    <x v="2"/>
    <m/>
    <s v="COMISARIA GENERAL DE SEGURIDAD PUBLICA"/>
    <s v="03 COMISARÍA"/>
    <s v="171 POLICIA"/>
    <s v="E PRESTACIÓN DE SERVICIOS PÚBLICOS"/>
    <s v="04 SEGURIDAD PÚBLICA"/>
    <m/>
    <m/>
    <s v="HILO PARA DESBROZADORA"/>
    <s v="2000 MATERIALES Y SUMINISTROS"/>
    <s v="2900 HERRAMIENTAS, REFACCIONES Y ACCESORIOS MENORES"/>
    <s v="298 REFACCIONES Y ACCESORIOS MENORES DE MAQUINARIA Y OTROS EQUIPOS"/>
    <n v="5000"/>
    <n v="5000"/>
    <n v="5000"/>
    <n v="0"/>
    <n v="0"/>
    <n v="2"/>
    <s v="29"/>
  </r>
  <r>
    <n v="469"/>
    <x v="2"/>
    <m/>
    <s v="COMISARIA GENERAL DE SEGURIDAD PUBLICA"/>
    <s v="03 COMISARÍA"/>
    <s v="171 POLICIA"/>
    <s v="E PRESTACIÓN DE SERVICIOS PÚBLICOS"/>
    <s v="04 SEGURIDAD PÚBLICA"/>
    <m/>
    <m/>
    <s v="SERVICIO DE GPS 130 MOTOS Y 400 PATRULLAS/ PULSOS DE VIDA"/>
    <s v="3000 SERVICIOS GENERALES"/>
    <s v="3100 SERVICIOS BASICOS"/>
    <s v="316 SERVICIOS DE TELECOMUNICACIONES Y SATELITES"/>
    <n v="1908000"/>
    <n v="1908000"/>
    <n v="190800"/>
    <n v="0"/>
    <n v="-1717200"/>
    <n v="3"/>
    <s v="31"/>
  </r>
  <r>
    <n v="470"/>
    <x v="2"/>
    <m/>
    <s v="COMISARIA GENERAL DE SEGURIDAD PUBLICA"/>
    <s v="03 COMISARÍA"/>
    <s v="171 POLICIA"/>
    <s v="E PRESTACIÓN DE SERVICIOS PÚBLICOS"/>
    <s v="04 SEGURIDAD PÚBLICA"/>
    <m/>
    <m/>
    <s v="INSTALACIÓN DE INTERNET, SOLICITUD DE C5"/>
    <s v="3000 SERVICIOS GENERALES"/>
    <s v="3100 SERVICIOS BASICOS"/>
    <s v="317 SERVICIOS DE ACCESO DE INTERNET, REDES Y PROCESAMIENTO DE INFORMACION"/>
    <n v="950000"/>
    <n v="950000"/>
    <n v="950000"/>
    <n v="0"/>
    <n v="0"/>
    <n v="3"/>
    <s v="31"/>
  </r>
  <r>
    <n v="471"/>
    <x v="2"/>
    <m/>
    <s v="COMISARIA GENERAL DE SEGURIDAD PUBLICA"/>
    <s v="03 COMISARÍA"/>
    <s v="171 POLICIA"/>
    <s v="E PRESTACIÓN DE SERVICIOS PÚBLICOS"/>
    <s v="04 SEGURIDAD PÚBLICA"/>
    <m/>
    <m/>
    <s v="ENVÍO DE PAQUETERÍA "/>
    <s v="3000 SERVICIOS GENERALES"/>
    <s v="3100 SERVICIOS BASICOS"/>
    <s v="318 SERVICIOS POSTALES Y TELEGRAFICOS"/>
    <n v="30000"/>
    <n v="30000"/>
    <n v="30000"/>
    <n v="0"/>
    <n v="0"/>
    <n v="3"/>
    <s v="31"/>
  </r>
  <r>
    <n v="472"/>
    <x v="2"/>
    <m/>
    <s v="COMISARIA GENERAL DE SEGURIDAD PUBLICA"/>
    <s v="03 COMISARÍA"/>
    <s v="171 POLICIA"/>
    <s v="E PRESTACIÓN DE SERVICIOS PÚBLICOS"/>
    <s v="04 SEGURIDAD PÚBLICA"/>
    <m/>
    <m/>
    <s v="CAPACITACIÓN DE ALTA ESPECIALIDAD"/>
    <s v="3000 SERVICIOS GENERALES"/>
    <s v="3300 SERVICIOS PROFESIONALES, CIENTIFICOS, TECNICOS Y OTROS SERVICIOS"/>
    <s v="334 SERVICIOS DE CAPACITACION"/>
    <n v="1970000"/>
    <n v="1970000"/>
    <n v="985000"/>
    <n v="0"/>
    <n v="-985000"/>
    <n v="3"/>
    <s v="33"/>
  </r>
  <r>
    <n v="473"/>
    <x v="2"/>
    <m/>
    <s v="COMISARIA GENERAL DE SEGURIDAD PUBLICA"/>
    <s v="03 COMISARÍA"/>
    <s v="171 POLICIA"/>
    <s v="E PRESTACIÓN DE SERVICIOS PÚBLICOS"/>
    <s v="04 SEGURIDAD PÚBLICA"/>
    <m/>
    <m/>
    <s v="PRUEBAS TOXICOLOGICAS"/>
    <s v="3000 SERVICIOS GENERALES"/>
    <s v="3300 SERVICIOS PROFESIONALES, CIENTIFICOS, TECNICOS Y OTROS SERVICIOS"/>
    <s v="335 SERVICIOS DE INVESTIGACION CIENTIFICA Y DESARROLLO"/>
    <n v="96000"/>
    <n v="96000"/>
    <n v="96000"/>
    <n v="0"/>
    <n v="0"/>
    <n v="3"/>
    <s v="33"/>
  </r>
  <r>
    <n v="474"/>
    <x v="2"/>
    <m/>
    <s v="COMISARIA GENERAL DE SEGURIDAD PUBLICA"/>
    <s v="03 COMISARÍA"/>
    <s v="171 POLICIA"/>
    <s v="E PRESTACIÓN DE SERVICIOS PÚBLICOS"/>
    <s v="04 SEGURIDAD PÚBLICA"/>
    <m/>
    <m/>
    <s v="TRIPTICOS, DIPTICOS, BANER´S, FOTOS "/>
    <s v="3000 SERVICIOS GENERALES"/>
    <s v="3300 SERVICIOS PROFESIONALES, CIENTIFICOS, TECNICOS Y OTROS SERVICIOS"/>
    <s v="336 SERVICIOS DE APOYO ADMINISTRATIVO, TRADUCCION, FOTOCOPIADO E IMPRESION"/>
    <n v="60000"/>
    <n v="60000"/>
    <n v="6000"/>
    <n v="0"/>
    <n v="-54000"/>
    <n v="3"/>
    <s v="33"/>
  </r>
  <r>
    <n v="475"/>
    <x v="2"/>
    <m/>
    <s v="COMISARIA GENERAL DE SEGURIDAD PUBLICA"/>
    <s v="03 COMISARÍA"/>
    <s v="171 POLICIA"/>
    <s v="E PRESTACIÓN DE SERVICIOS PÚBLICOS"/>
    <s v="04 SEGURIDAD PÚBLICA"/>
    <m/>
    <m/>
    <s v="RENTA DE UN DRONE"/>
    <s v="3000 SERVICIOS GENERALES"/>
    <s v="3300 SERVICIOS PROFESIONALES, CIENTIFICOS, TECNICOS Y OTROS SERVICIOS"/>
    <s v="338 SERVICIOS DE VIGILANCIA"/>
    <n v="300000"/>
    <n v="300000"/>
    <n v="300000"/>
    <n v="0"/>
    <n v="0"/>
    <n v="3"/>
    <s v="33"/>
  </r>
  <r>
    <n v="476"/>
    <x v="2"/>
    <m/>
    <s v="COMISARIA GENERAL DE SEGURIDAD PUBLICA"/>
    <s v="03 COMISARÍA"/>
    <s v="171 POLICIA"/>
    <s v="E PRESTACIÓN DE SERVICIOS PÚBLICOS"/>
    <s v="04 SEGURIDAD PÚBLICA"/>
    <m/>
    <m/>
    <s v="COMPLEMENTO DE TURBOSINA"/>
    <s v="3000 SERVICIOS GENERALES"/>
    <s v="3400 SERVICIOS FINANCIEROS, BANCARIOS Y COMERCIALES"/>
    <s v="347 FLETES Y MANIOBRAS"/>
    <n v="40000"/>
    <n v="40000"/>
    <n v="20000"/>
    <n v="0"/>
    <n v="-20000"/>
    <n v="3"/>
    <s v="34"/>
  </r>
  <r>
    <n v="477"/>
    <x v="2"/>
    <m/>
    <s v="COMISARIA GENERAL DE SEGURIDAD PUBLICA"/>
    <s v="03 COMISARÍA"/>
    <s v="171 POLICIA"/>
    <s v="E PRESTACIÓN DE SERVICIOS PÚBLICOS"/>
    <s v="04 SEGURIDAD PÚBLICA"/>
    <m/>
    <m/>
    <s v="RECARGA DE EXTINTORES VUELOS, VEHICULOS Y PROYECTO AUTORIZADO POR PROTECCION CIVIL Y BOMBEROS DE LOS 11 EDIFICIOS"/>
    <s v="3000 SERVICIOS GENERALES"/>
    <s v="3500 SERVICIOS DE INSTALACION, REPARACION, MANTENIMIENTO Y CONSERVACION"/>
    <s v="352 INSTALACION, REPARACION Y MANTENIMIENTO DE MOBILIARIO Y EQUIPO DE ADMINISTRACION, EDUCACIONAL Y RECREATIVO"/>
    <n v="400000"/>
    <n v="400000"/>
    <n v="40000"/>
    <n v="0"/>
    <n v="-360000"/>
    <n v="3"/>
    <s v="35"/>
  </r>
  <r>
    <n v="478"/>
    <x v="2"/>
    <m/>
    <s v="COMISARIA GENERAL DE SEGURIDAD PUBLICA"/>
    <s v="03 COMISARÍA"/>
    <s v="171 POLICIA"/>
    <s v="E PRESTACIÓN DE SERVICIOS PÚBLICOS"/>
    <s v="04 SEGURIDAD PÚBLICA"/>
    <m/>
    <m/>
    <s v="MANTTO DEL HELICÓPTERO"/>
    <s v="3000 SERVICIOS GENERALES"/>
    <s v="3500 SERVICIOS DE INSTALACION, REPARACION, MANTENIMIENTO Y CONSERVACION"/>
    <s v="355 REPARACION Y MANTENIMIENTO DE EQUIPO DE TRANSPORTE"/>
    <n v="6700000"/>
    <n v="6700000"/>
    <n v="6700000"/>
    <n v="0"/>
    <n v="0"/>
    <n v="3"/>
    <s v="35"/>
  </r>
  <r>
    <n v="479"/>
    <x v="2"/>
    <m/>
    <s v="COMISARIA GENERAL DE SEGURIDAD PUBLICA"/>
    <s v="03 COMISARÍA"/>
    <s v="171 POLICIA"/>
    <s v="E PRESTACIÓN DE SERVICIOS PÚBLICOS"/>
    <s v="04 SEGURIDAD PÚBLICA"/>
    <m/>
    <m/>
    <s v="AVIÓN "/>
    <s v="3000 SERVICIOS GENERALES"/>
    <s v="3700 SERVICIOS DE TRASLADO Y VIATICOS"/>
    <s v="371 PASAJES AEREOS"/>
    <n v="390000"/>
    <n v="390000"/>
    <n v="273000"/>
    <n v="0"/>
    <n v="-117000"/>
    <n v="3"/>
    <s v="37"/>
  </r>
  <r>
    <n v="480"/>
    <x v="2"/>
    <m/>
    <s v="COMISARIA GENERAL DE SEGURIDAD PUBLICA"/>
    <s v="03 COMISARÍA"/>
    <s v="171 POLICIA"/>
    <s v="E PRESTACIÓN DE SERVICIOS PÚBLICOS"/>
    <s v="04 SEGURIDAD PÚBLICA"/>
    <m/>
    <m/>
    <s v="TAXI"/>
    <s v="3000 SERVICIOS GENERALES"/>
    <s v="3700 SERVICIOS DE TRASLADO Y VIATICOS"/>
    <s v="372 PASAJES TERRESTRES"/>
    <n v="85000"/>
    <n v="85000"/>
    <n v="25500"/>
    <n v="0"/>
    <n v="-59500"/>
    <n v="3"/>
    <s v="37"/>
  </r>
  <r>
    <n v="481"/>
    <x v="2"/>
    <m/>
    <s v="COMISARIA GENERAL DE SEGURIDAD PUBLICA"/>
    <s v="03 COMISARÍA"/>
    <s v="171 POLICIA"/>
    <s v="E PRESTACIÓN DE SERVICIOS PÚBLICOS"/>
    <s v="04 SEGURIDAD PÚBLICA"/>
    <m/>
    <m/>
    <s v="VIÁTICOS EN EL PAÍS"/>
    <s v="3000 SERVICIOS GENERALES"/>
    <s v="3700 SERVICIOS DE TRASLADO Y VIATICOS"/>
    <s v="375 VIATICOS EN EL PAIS"/>
    <n v="300000"/>
    <n v="300000"/>
    <n v="150000"/>
    <n v="0"/>
    <n v="-150000"/>
    <n v="3"/>
    <s v="37"/>
  </r>
  <r>
    <n v="482"/>
    <x v="2"/>
    <m/>
    <s v="COMISARIA GENERAL DE SEGURIDAD PUBLICA"/>
    <s v="03 COMISARÍA"/>
    <s v="171 POLICIA"/>
    <s v="E PRESTACIÓN DE SERVICIOS PÚBLICOS"/>
    <s v="04 SEGURIDAD PÚBLICA"/>
    <m/>
    <m/>
    <s v="VIÁTICOS EN EL EXTRANJERO"/>
    <s v="3000 SERVICIOS GENERALES"/>
    <s v="3700 SERVICIOS DE TRASLADO Y VIATICOS"/>
    <s v="376 VIATICOS EN EL EXTRANJERO"/>
    <n v="120000"/>
    <n v="120000"/>
    <n v="24000"/>
    <n v="0"/>
    <n v="-96000"/>
    <n v="3"/>
    <s v="37"/>
  </r>
  <r>
    <n v="483"/>
    <x v="2"/>
    <m/>
    <s v="COMISARIA GENERAL DE SEGURIDAD PUBLICA"/>
    <s v="03 COMISARÍA"/>
    <s v="171 POLICIA"/>
    <s v="E PRESTACIÓN DE SERVICIOS PÚBLICOS"/>
    <s v="04 SEGURIDAD PÚBLICA"/>
    <m/>
    <m/>
    <s v="EVENTOS REQUERIDOS POR RELACIONES PÚBLICAS"/>
    <s v="3000 SERVICIOS GENERALES"/>
    <s v="3800 SERVICIOS OFICIALES"/>
    <s v="382 GASTOS DE ORDEN SOCIAL Y CULTURAL"/>
    <n v="286000"/>
    <n v="286000"/>
    <n v="0"/>
    <n v="0"/>
    <n v="-286000"/>
    <n v="3"/>
    <s v="38"/>
  </r>
  <r>
    <n v="484"/>
    <x v="2"/>
    <m/>
    <s v="COMISARIA GENERAL DE SEGURIDAD PUBLICA"/>
    <s v="03 COMISARÍA"/>
    <s v="171 POLICIA"/>
    <s v="E PRESTACIÓN DE SERVICIOS PÚBLICOS"/>
    <s v="04 SEGURIDAD PÚBLICA"/>
    <m/>
    <m/>
    <s v="COMPLEMENTO DE TURBOSINA"/>
    <s v="3000 SERVICIOS GENERALES"/>
    <s v="3900 OTROS SERVICIOS GENERALES"/>
    <s v="392 IMPUESTOS Y DERECHOS"/>
    <n v="37000"/>
    <n v="37000"/>
    <n v="37000"/>
    <n v="0"/>
    <n v="0"/>
    <n v="3"/>
    <s v="39"/>
  </r>
  <r>
    <n v="485"/>
    <x v="2"/>
    <m/>
    <s v="COMISARIA GENERAL DE SEGURIDAD PUBLICA"/>
    <s v="03 COMISARÍA"/>
    <s v="171 POLICIA"/>
    <s v="E PRESTACIÓN DE SERVICIOS PÚBLICOS"/>
    <s v="04 SEGURIDAD PÚBLICA"/>
    <m/>
    <m/>
    <s v="MUEBLES DE OFICINA, SILLAS ,PROYECTO ALMACEN Y ARCHIVO CENTRAL"/>
    <s v="5000 BIENES MUEBLES, INMUEBLES E INTANGIBLES"/>
    <s v="5100 MOBILIARIO Y EQUIPO DE ADMINISTRACION"/>
    <s v="511 MUEBLES DE OFICINA Y ESTANTERIA"/>
    <n v="3000000"/>
    <n v="3000000"/>
    <n v="0"/>
    <n v="0"/>
    <n v="-3000000"/>
    <n v="5"/>
    <s v="51"/>
  </r>
  <r>
    <n v="486"/>
    <x v="2"/>
    <m/>
    <s v="COMISARIA GENERAL DE SEGURIDAD PUBLICA"/>
    <s v="03 COMISARÍA"/>
    <s v="171 POLICIA"/>
    <s v="E PRESTACIÓN DE SERVICIOS PÚBLICOS"/>
    <s v="04 SEGURIDAD PÚBLICA"/>
    <m/>
    <m/>
    <s v="ESTACIONES MÓVILES DE LIMPIEZA"/>
    <s v="5000 BIENES MUEBLES, INMUEBLES E INTANGIBLES"/>
    <s v="5100 MOBILIARIO Y EQUIPO DE ADMINISTRACION"/>
    <s v="512 MUEBLES, EXCEPTO DE OFICINA Y ESTANTERIA"/>
    <n v="230000"/>
    <n v="230000"/>
    <n v="0"/>
    <n v="0"/>
    <n v="-230000"/>
    <n v="5"/>
    <s v="51"/>
  </r>
  <r>
    <n v="487"/>
    <x v="2"/>
    <m/>
    <s v="COMISARIA GENERAL DE SEGURIDAD PUBLICA"/>
    <s v="03 COMISARÍA"/>
    <s v="171 POLICIA"/>
    <s v="E PRESTACIÓN DE SERVICIOS PÚBLICOS"/>
    <s v="04 SEGURIDAD PÚBLICA"/>
    <m/>
    <m/>
    <s v="COMPUTADORAS, IMPRESORAS, TABLETS/ ESCANER"/>
    <s v="5000 BIENES MUEBLES, INMUEBLES E INTANGIBLES"/>
    <s v="5100 MOBILIARIO Y EQUIPO DE ADMINISTRACION"/>
    <s v="515 EQUIPO DE COMPUTO Y DE TECNOLOGIAS DE LA INFORMACION"/>
    <n v="6037000"/>
    <n v="6037000"/>
    <n v="0"/>
    <n v="0"/>
    <n v="-6037000"/>
    <n v="5"/>
    <s v="51"/>
  </r>
  <r>
    <n v="488"/>
    <x v="2"/>
    <m/>
    <s v="COMISARIA GENERAL DE SEGURIDAD PUBLICA"/>
    <s v="03 COMISARÍA"/>
    <s v="171 POLICIA"/>
    <s v="E PRESTACIÓN DE SERVICIOS PÚBLICOS"/>
    <s v="04 SEGURIDAD PÚBLICA"/>
    <m/>
    <m/>
    <s v="TRITURADORAS, ASPIRADORAS, PODIUM"/>
    <s v="5000 BIENES MUEBLES, INMUEBLES E INTANGIBLES"/>
    <s v="5100 MOBILIARIO Y EQUIPO DE ADMINISTRACION"/>
    <s v="519 OTROS MOBILIARIOS Y EQUIPOS DE ADMINISTRACION"/>
    <n v="322000"/>
    <n v="322000"/>
    <n v="0"/>
    <n v="0"/>
    <n v="-322000"/>
    <n v="5"/>
    <s v="51"/>
  </r>
  <r>
    <n v="489"/>
    <x v="2"/>
    <m/>
    <s v="COMISARIA GENERAL DE SEGURIDAD PUBLICA"/>
    <s v="03 COMISARÍA"/>
    <s v="171 POLICIA"/>
    <s v="E PRESTACIÓN DE SERVICIOS PÚBLICOS"/>
    <s v="04 SEGURIDAD PÚBLICA"/>
    <m/>
    <m/>
    <s v="CÁMARAS GO PRO"/>
    <s v="5000 BIENES MUEBLES, INMUEBLES E INTANGIBLES"/>
    <s v="5200 MOBILIARIO Y EQUIPO EDUCACIONAL Y RECREATIVO"/>
    <s v="523 CAMARAS FOTOGRAFICAS Y DE VIDEO"/>
    <n v="73000"/>
    <n v="73000"/>
    <n v="0"/>
    <n v="0"/>
    <n v="-73000"/>
    <n v="5"/>
    <s v="52"/>
  </r>
  <r>
    <n v="490"/>
    <x v="2"/>
    <m/>
    <s v="COMISARIA GENERAL DE SEGURIDAD PUBLICA"/>
    <s v="03 COMISARÍA"/>
    <s v="171 POLICIA"/>
    <s v="E PRESTACIÓN DE SERVICIOS PÚBLICOS"/>
    <s v="04 SEGURIDAD PÚBLICA"/>
    <m/>
    <m/>
    <s v="TOLDOS REQUERIDOS POR RELACIONES PÚBLICAS"/>
    <s v="5000 BIENES MUEBLES, INMUEBLES E INTANGIBLES"/>
    <s v="5200 MOBILIARIO Y EQUIPO EDUCACIONAL Y RECREATIVO"/>
    <s v="529 OTRO MOBILIARIO Y EQUIPO EDUCACIONAL Y RECREATIVO"/>
    <n v="69000"/>
    <n v="69000"/>
    <n v="0"/>
    <n v="0"/>
    <n v="-69000"/>
    <n v="5"/>
    <s v="52"/>
  </r>
  <r>
    <n v="491"/>
    <x v="2"/>
    <m/>
    <s v="COMISARIA GENERAL DE SEGURIDAD PUBLICA"/>
    <s v="03 COMISARÍA"/>
    <s v="171 POLICIA"/>
    <s v="E PRESTACIÓN DE SERVICIOS PÚBLICOS"/>
    <s v="04 SEGURIDAD PÚBLICA"/>
    <m/>
    <m/>
    <s v="SILLAS DE RUEDAS, CAMILLAS, BASCULAS DE PEDESTAL "/>
    <s v="5000 BIENES MUEBLES, INMUEBLES E INTANGIBLES"/>
    <s v="5300 EQUIPO E INSTRUMENTAL MEDICO Y DE LABORATORIO"/>
    <s v="531 EQUIPO MEDICO Y DE LABORATORIO"/>
    <n v="358000"/>
    <n v="358000"/>
    <n v="0"/>
    <n v="0"/>
    <n v="-358000"/>
    <n v="5"/>
    <s v="53"/>
  </r>
  <r>
    <n v="492"/>
    <x v="2"/>
    <m/>
    <s v="COMISARIA GENERAL DE SEGURIDAD PUBLICA"/>
    <s v="03 COMISARÍA"/>
    <s v="171 POLICIA"/>
    <s v="E PRESTACIÓN DE SERVICIOS PÚBLICOS"/>
    <s v="04 SEGURIDAD PÚBLICA"/>
    <m/>
    <m/>
    <s v="JAULAS DE TRANSPORTE PARA PERROS"/>
    <s v="5000 BIENES MUEBLES, INMUEBLES E INTANGIBLES"/>
    <s v="5400 VEHICULOS Y EQUIPO DE TRANSPORTE"/>
    <s v="549 OTROS EQUIPOS DE TRANSPORTE"/>
    <n v="72000"/>
    <n v="72000"/>
    <n v="0"/>
    <n v="0"/>
    <n v="-72000"/>
    <n v="5"/>
    <s v="54"/>
  </r>
  <r>
    <n v="493"/>
    <x v="2"/>
    <m/>
    <s v="COMISARIA GENERAL DE SEGURIDAD PUBLICA"/>
    <s v="03 COMISARÍA"/>
    <s v="171 POLICIA"/>
    <s v="E PRESTACIÓN DE SERVICIOS PÚBLICOS"/>
    <s v="04 SEGURIDAD PÚBLICA"/>
    <m/>
    <m/>
    <s v="EQUIPO DE DESCENSO (VUELOS) /CHALECOS/ GPS/ CASCOS MOTOCICLISTA/ 400 ARMAS CORTAS"/>
    <s v="5000 BIENES MUEBLES, INMUEBLES E INTANGIBLES"/>
    <s v="5500 EQUIPO DE DEFENSA Y SEGURIDAD"/>
    <s v="551 EQUIPO DE DEFENSA Y SEGURIDAD"/>
    <n v="9380000"/>
    <n v="9380000"/>
    <n v="0"/>
    <n v="0"/>
    <n v="-9380000"/>
    <n v="5"/>
    <s v="55"/>
  </r>
  <r>
    <n v="494"/>
    <x v="2"/>
    <m/>
    <s v="COMISARIA GENERAL DE SEGURIDAD PUBLICA"/>
    <s v="03 COMISARÍA"/>
    <s v="171 POLICIA"/>
    <s v="E PRESTACIÓN DE SERVICIOS PÚBLICOS"/>
    <s v="04 SEGURIDAD PÚBLICA"/>
    <m/>
    <m/>
    <s v="PODADORA (CANINOS)"/>
    <s v="5000 BIENES MUEBLES, INMUEBLES E INTANGIBLES"/>
    <s v="5600 MAQUINARIA, OTROS EQUIPOS Y HERRAMIENTAS"/>
    <s v="561 MAQUINARIA Y EQUIPO AGROPECUARIO"/>
    <n v="35600"/>
    <n v="35600"/>
    <n v="0"/>
    <n v="0"/>
    <n v="-35600"/>
    <n v="5"/>
    <s v="56"/>
  </r>
  <r>
    <n v="495"/>
    <x v="2"/>
    <m/>
    <s v="COMISARIA GENERAL DE SEGURIDAD PUBLICA"/>
    <s v="03 COMISARÍA"/>
    <s v="171 POLICIA"/>
    <s v="E PRESTACIÓN DE SERVICIOS PÚBLICOS"/>
    <s v="04 SEGURIDAD PÚBLICA"/>
    <m/>
    <m/>
    <s v="COMPRESORA"/>
    <s v="5000 BIENES MUEBLES, INMUEBLES E INTANGIBLES"/>
    <s v="5600 MAQUINARIA, OTROS EQUIPOS Y HERRAMIENTAS"/>
    <s v="562 MAQUINARIA Y EQUIPO INDUSTRIAL"/>
    <n v="28600"/>
    <n v="28600"/>
    <n v="0"/>
    <n v="0"/>
    <n v="-28600"/>
    <n v="5"/>
    <s v="56"/>
  </r>
  <r>
    <n v="496"/>
    <x v="2"/>
    <m/>
    <s v="COMISARIA GENERAL DE SEGURIDAD PUBLICA"/>
    <s v="03 COMISARÍA"/>
    <s v="171 POLICIA"/>
    <s v="E PRESTACIÓN DE SERVICIOS PÚBLICOS"/>
    <s v="04 SEGURIDAD PÚBLICA"/>
    <m/>
    <m/>
    <s v="ANDAMIOS"/>
    <s v="5000 BIENES MUEBLES, INMUEBLES E INTANGIBLES"/>
    <s v="5600 MAQUINARIA, OTROS EQUIPOS Y HERRAMIENTAS"/>
    <s v="563 MAQUINARIA Y EQUIPO DE CONSTRUCCION"/>
    <n v="44000"/>
    <n v="44000"/>
    <n v="0"/>
    <n v="0"/>
    <n v="-44000"/>
    <n v="5"/>
    <s v="56"/>
  </r>
  <r>
    <n v="497"/>
    <x v="2"/>
    <m/>
    <s v="COMISARIA GENERAL DE SEGURIDAD PUBLICA"/>
    <s v="03 COMISARÍA"/>
    <s v="171 POLICIA"/>
    <s v="E PRESTACIÓN DE SERVICIOS PÚBLICOS"/>
    <s v="04 SEGURIDAD PÚBLICA"/>
    <m/>
    <m/>
    <s v="VENTILADORES"/>
    <s v="5000 BIENES MUEBLES, INMUEBLES E INTANGIBLES"/>
    <s v="5600 MAQUINARIA, OTROS EQUIPOS Y HERRAMIENTAS"/>
    <s v="564 SISTEMAS DE AIRE ACONDICIONADO, CALEFACCION Y DE REFRIGERACION INDUSTRIAL Y COMERCIAL"/>
    <n v="12000"/>
    <n v="12000"/>
    <n v="12000"/>
    <n v="0"/>
    <n v="0"/>
    <n v="5"/>
    <s v="56"/>
  </r>
  <r>
    <n v="498"/>
    <x v="2"/>
    <m/>
    <s v="COMISARIA GENERAL DE SEGURIDAD PUBLICA"/>
    <s v="03 COMISARÍA"/>
    <s v="171 POLICIA"/>
    <s v="E PRESTACIÓN DE SERVICIOS PÚBLICOS"/>
    <s v="04 SEGURIDAD PÚBLICA"/>
    <m/>
    <m/>
    <s v="PULIDORA REQUERIDA POR VUELOS"/>
    <s v="5000 BIENES MUEBLES, INMUEBLES E INTANGIBLES"/>
    <s v="5600 MAQUINARIA, OTROS EQUIPOS Y HERRAMIENTAS"/>
    <s v="567 HERRAMIENTAS Y MAQUINAS¿HERRAMIENTA"/>
    <n v="33000"/>
    <n v="33000"/>
    <n v="0"/>
    <n v="0"/>
    <n v="-33000"/>
    <n v="5"/>
    <s v="56"/>
  </r>
  <r>
    <n v="499"/>
    <x v="2"/>
    <m/>
    <s v="COMISARIA GENERAL DE SEGURIDAD PUBLICA"/>
    <s v="03 COMISARÍA"/>
    <s v="171 POLICIA"/>
    <s v="E PRESTACIÓN DE SERVICIOS PÚBLICOS"/>
    <s v="04 SEGURIDAD PÚBLICA"/>
    <m/>
    <m/>
    <s v="PERROS ESPECIALIZADOS "/>
    <s v="5000 BIENES MUEBLES, INMUEBLES E INTANGIBLES"/>
    <s v="5700 ACTIVOS BIOLOGICOS"/>
    <s v="577 ESPECIES MENORES Y DE ZOOLOGICO"/>
    <n v="675000"/>
    <n v="675000"/>
    <n v="0"/>
    <n v="0"/>
    <n v="-675000"/>
    <n v="5"/>
    <s v="57"/>
  </r>
  <r>
    <n v="1381"/>
    <x v="2"/>
    <m/>
    <s v="COMISARIA GENERAL DE SEGURIDAD PUBLICA"/>
    <s v="03 COMISARÍA"/>
    <s v="171 POLICIA"/>
    <s v="E PRESTACIÓN DE SERVICIOS PÚBLICOS"/>
    <s v="04 SEGURIDAD PÚBLICA"/>
    <m/>
    <m/>
    <m/>
    <s v="3000 SERVICIOS GENERALES"/>
    <s v="3200 SERVICIOS DE ARRENDAMIENTO"/>
    <s v="325 ARRENDAMIENTO DE EQUIPO DE TRANSPORTE"/>
    <n v="0"/>
    <n v="20150684.339758292"/>
    <n v="20150684.339758292"/>
    <m/>
    <m/>
    <n v="3"/>
    <s v="32"/>
  </r>
  <r>
    <n v="504"/>
    <x v="3"/>
    <m/>
    <s v="DIRECCION DE JUZGADOS MUNICIPALES"/>
    <s v="0407  DIRECCION DE JUZGADOS MUNICIPALES"/>
    <s v="122 PROCURACION DE JUSTICIA"/>
    <s v="E PRESTACIÓN DE SERVICIOS PÚBLICOS"/>
    <s v="05 PROCURACIÓN DE JUSTICIA"/>
    <m/>
    <m/>
    <s v="ALIMENTOS PARA DETENIDOS"/>
    <s v="2000 MATERIALES Y SUMINISTROS"/>
    <s v="2200 ALIMENTOS Y UTENSILIOS"/>
    <s v="221 PRODUCTOS ALIMENTICIOS PARA PERSONAS"/>
    <n v="300000"/>
    <n v="300000"/>
    <n v="300000"/>
    <n v="0"/>
    <n v="0"/>
    <n v="2"/>
    <s v="22"/>
  </r>
  <r>
    <n v="506"/>
    <x v="3"/>
    <m/>
    <s v="DIRECCION DE JUZGADOS MUNICIPALES"/>
    <s v="0407  DIRECCION DE JUZGADOS MUNICIPALES"/>
    <s v="122 PROCURACION DE JUSTICIA"/>
    <s v="E PRESTACIÓN DE SERVICIOS PÚBLICOS"/>
    <s v="05 PROCURACIÓN DE JUSTICIA"/>
    <m/>
    <m/>
    <s v="UNIFORMES PARA CUSTODIOS"/>
    <s v="2000 MATERIALES Y SUMINISTROS"/>
    <s v="2700 VESTUARIO, BLANCOS, PRENDAS DE PROTECCION Y ARTICULOS DEPORTIVOS"/>
    <s v="271 VESTUARIO Y UNIFORMES"/>
    <n v="100000"/>
    <n v="100000"/>
    <n v="0"/>
    <n v="0"/>
    <n v="-100000"/>
    <n v="2"/>
    <s v="27"/>
  </r>
  <r>
    <n v="510"/>
    <x v="3"/>
    <m/>
    <s v="DIRECCION DE JUZGADOS MUNICIPALES"/>
    <s v="0407  DIRECCION DE JUZGADOS MUNICIPALES"/>
    <s v="122 PROCURACION DE JUSTICIA"/>
    <s v="E PRESTACIÓN DE SERVICIOS PÚBLICOS"/>
    <s v="05 PROCURACIÓN DE JUSTICIA"/>
    <m/>
    <m/>
    <s v="COLCHONES Y COBIJAS PARA LAS CELDAS"/>
    <s v="2000 MATERIALES Y SUMINISTROS"/>
    <s v="2700 VESTUARIO, BLANCOS, PRENDAS DE PROTECCION Y ARTICULOS DEPORTIVOS"/>
    <s v="275 BLANCOS Y OTROS PRODUCTOS TEXTILES, EXCEPTO PRENDAS DE VESTIR"/>
    <n v="80000"/>
    <n v="80000"/>
    <n v="80000"/>
    <n v="0"/>
    <n v="0"/>
    <n v="2"/>
    <s v="27"/>
  </r>
  <r>
    <n v="511"/>
    <x v="3"/>
    <m/>
    <s v="SINDICATURA DEL AYUNTAMIENTO"/>
    <s v="0404 SINDICATURA DEL AYUNTAMIENTO"/>
    <s v="122 PROCURACION DE JUSTICIA"/>
    <s v="E PRESTACIÓN DE SERVICIOS PÚBLICOS"/>
    <s v="05 PROCURACIÓN DE JUSTICIA"/>
    <m/>
    <m/>
    <s v="ARTICULOS DE LIMPIEZA PARA JUZGADOS MUNICIPALES, JURIDICO LABORAL, JURIDICO DE COMISARIA, JURIDICO CONSULTIVO "/>
    <s v="2000 MATERIALES Y SUMINISTROS"/>
    <s v="2100 MATERIALES DE ADMINISTRACION, EMISION DE DOCUMENTOS Y ARTICULOS OFICIALES"/>
    <s v="216 MATERIAL DE LIMPIEZA"/>
    <n v="75000"/>
    <n v="75000"/>
    <n v="15000"/>
    <n v="0"/>
    <n v="-60000"/>
    <n v="2"/>
    <s v="21"/>
  </r>
  <r>
    <n v="512"/>
    <x v="3"/>
    <m/>
    <s v="DIRECCION DE JUZGADOS MUNICIPALES"/>
    <s v="0407  DIRECCION DE JUZGADOS MUNICIPALES"/>
    <s v="122 PROCURACION DE JUSTICIA"/>
    <s v="E PRESTACIÓN DE SERVICIOS PÚBLICOS"/>
    <s v="05 PROCURACIÓN DE JUSTICIA"/>
    <m/>
    <m/>
    <s v="VAJILLAS, CUBIERTOS, BATERIA DE COCINA, LICUADORA ETC."/>
    <s v="2000 MATERIALES Y SUMINISTROS"/>
    <s v="2200 ALIMENTOS Y UTENSILIOS"/>
    <s v="223 UTENSILIOS PARA EL SERVICIO DE ALIMENTACION"/>
    <n v="50000"/>
    <n v="50000"/>
    <n v="10000"/>
    <n v="0"/>
    <n v="-40000"/>
    <n v="2"/>
    <s v="22"/>
  </r>
  <r>
    <n v="515"/>
    <x v="3"/>
    <m/>
    <s v="DIRECCION DE JUZGADOS MUNICIPALES"/>
    <s v="0407  DIRECCION DE JUZGADOS MUNICIPALES"/>
    <s v="122 PROCURACION DE JUSTICIA"/>
    <s v="E PRESTACIÓN DE SERVICIOS PÚBLICOS"/>
    <s v="05 PROCURACIÓN DE JUSTICIA"/>
    <m/>
    <m/>
    <s v="CUBRE BOCAS, GUANTES ETC"/>
    <s v="2000 MATERIALES Y SUMINISTROS"/>
    <s v="2500 PRODUCTOS QUIMICOS, FARMACEUTICOS Y DE LABORATORIO"/>
    <s v="254 MATERIALES, ACCESORIOS Y SUMINISTROS MEDICOS"/>
    <n v="10000"/>
    <n v="10000"/>
    <n v="10000"/>
    <n v="0"/>
    <n v="0"/>
    <n v="2"/>
    <s v="25"/>
  </r>
  <r>
    <n v="516"/>
    <x v="3"/>
    <m/>
    <s v="DIRECCION DE JUZGADOS MUNICIPALES"/>
    <s v="0407  DIRECCION DE JUZGADOS MUNICIPALES"/>
    <s v="122 PROCURACION DE JUSTICIA"/>
    <s v="E PRESTACIÓN DE SERVICIOS PÚBLICOS"/>
    <s v="05 PROCURACIÓN DE JUSTICIA"/>
    <m/>
    <m/>
    <s v="HAROS APRENSORES"/>
    <s v="5000 BIENES MUEBLES, INMUEBLES E INTANGIBLES"/>
    <s v="5500 EQUIPO DE DEFENSA Y SEGURIDAD"/>
    <s v="551 EQUIPO DE DEFENSA Y SEGURIDAD"/>
    <n v="8000"/>
    <n v="8000"/>
    <n v="8000"/>
    <n v="0"/>
    <n v="0"/>
    <n v="5"/>
    <s v="55"/>
  </r>
  <r>
    <n v="517"/>
    <x v="3"/>
    <m/>
    <s v="DIRECCION DE JUZGADOS MUNICIPALES"/>
    <s v="0407  DIRECCION DE JUZGADOS MUNICIPALES"/>
    <s v="122 PROCURACION DE JUSTICIA"/>
    <s v="E PRESTACIÓN DE SERVICIOS PÚBLICOS"/>
    <s v="05 PROCURACIÓN DE JUSTICIA"/>
    <m/>
    <m/>
    <s v="LAMPARAS DE EMERGENCIA"/>
    <s v="2000 MATERIALES Y SUMINISTROS"/>
    <s v="2900 HERRAMIENTAS, REFACCIONES Y ACCESORIOS MENORES"/>
    <s v="291 HERRAMIENTAS MENORES"/>
    <n v="5000"/>
    <n v="5000"/>
    <n v="5000"/>
    <n v="0"/>
    <n v="0"/>
    <n v="2"/>
    <s v="29"/>
  </r>
  <r>
    <n v="518"/>
    <x v="3"/>
    <m/>
    <s v="DIRECCION DE JUZGADOS MUNICIPALES"/>
    <s v="0407  DIRECCION DE JUZGADOS MUNICIPALES"/>
    <s v="122 PROCURACION DE JUSTICIA"/>
    <s v="E PRESTACIÓN DE SERVICIOS PÚBLICOS"/>
    <s v="05 PROCURACIÓN DE JUSTICIA"/>
    <m/>
    <m/>
    <s v="KARCHER PARA LAVADO DE CELDAS"/>
    <s v="5000 BIENES MUEBLES, INMUEBLES E INTANGIBLES"/>
    <s v="5600 MAQUINARIA, OTROS EQUIPOS Y HERRAMIENTAS"/>
    <s v="567 HERRAMIENTAS Y MAQUINAS¿HERRAMIENTA"/>
    <n v="5000"/>
    <n v="5000"/>
    <n v="5000"/>
    <n v="0"/>
    <n v="0"/>
    <n v="5"/>
    <s v="56"/>
  </r>
  <r>
    <n v="519"/>
    <x v="3"/>
    <m/>
    <s v="DIRECCION DE JUZGADOS MUNICIPALES"/>
    <s v="0407  DIRECCION DE JUZGADOS MUNICIPALES"/>
    <s v="122 PROCURACION DE JUSTICIA"/>
    <s v="E PRESTACIÓN DE SERVICIOS PÚBLICOS"/>
    <s v="05 PROCURACIÓN DE JUSTICIA"/>
    <m/>
    <m/>
    <s v="TARJA DE ACERO PARA EL AREA MEDICA DE JUZGADOS MUNICIPALES"/>
    <s v="5000 BIENES MUEBLES, INMUEBLES E INTANGIBLES"/>
    <s v="5300 EQUIPO E INSTRUMENTAL MEDICO Y DE LABORATORIO"/>
    <s v="531 EQUIPO MEDICO Y DE LABORATORIO"/>
    <n v="5000"/>
    <n v="5000"/>
    <n v="5000"/>
    <n v="0"/>
    <n v="0"/>
    <n v="5"/>
    <s v="53"/>
  </r>
  <r>
    <n v="523"/>
    <x v="3"/>
    <m/>
    <s v="DIRECCION DE JUZGADOS MUNICIPALES"/>
    <s v="0407  DIRECCION DE JUZGADOS MUNICIPALES"/>
    <s v="122 PROCURACION DE JUSTICIA"/>
    <s v="E PRESTACIÓN DE SERVICIOS PÚBLICOS"/>
    <s v="05 PROCURACIÓN DE JUSTICIA"/>
    <m/>
    <m/>
    <s v="PILAS PARA LOS APARATOS MEDICOS"/>
    <s v="2000 MATERIALES Y SUMINISTROS"/>
    <s v="2900 HERRAMIENTAS, REFACCIONES Y ACCESORIOS MENORES"/>
    <s v="292 REFACCIONES Y ACCESORIOS MENORES DE EDIFICIOS"/>
    <n v="2000"/>
    <n v="2000"/>
    <n v="2000"/>
    <n v="0"/>
    <n v="0"/>
    <n v="2"/>
    <s v="29"/>
  </r>
  <r>
    <n v="525"/>
    <x v="3"/>
    <m/>
    <s v="DIRECCION DE JUZGADOS MUNICIPALES"/>
    <s v="0407  DIRECCION DE JUZGADOS MUNICIPALES"/>
    <s v="122 PROCURACION DE JUSTICIA"/>
    <s v="E PRESTACIÓN DE SERVICIOS PÚBLICOS"/>
    <s v="05 PROCURACIÓN DE JUSTICIA"/>
    <m/>
    <m/>
    <s v="JUEGOS DE MESA PARA LOS NIÑOS DETENIDOS"/>
    <s v="2000 MATERIALES Y SUMINISTROS"/>
    <s v="2100 MATERIALES DE ADMINISTRACION, EMISION DE DOCUMENTOS Y ARTICULOS OFICIALES"/>
    <s v="217 MATERIALES Y UTILES DE ENSEÑANZA"/>
    <n v="1500"/>
    <n v="1500"/>
    <n v="1500"/>
    <n v="0"/>
    <n v="0"/>
    <n v="2"/>
    <s v="21"/>
  </r>
  <r>
    <n v="526"/>
    <x v="3"/>
    <m/>
    <s v="DIRECCION DE JUZGADOS MUNICIPALES"/>
    <s v="0407  DIRECCION DE JUZGADOS MUNICIPALES"/>
    <s v="122 PROCURACION DE JUSTICIA"/>
    <s v="E PRESTACIÓN DE SERVICIOS PÚBLICOS"/>
    <s v="05 PROCURACIÓN DE JUSTICIA"/>
    <m/>
    <m/>
    <s v="PINZAS QUIRURGICAS PARA EL AREA MEDICA DE JUZGADOS MUNICIPALES"/>
    <s v="5000 BIENES MUEBLES, INMUEBLES E INTANGIBLES"/>
    <s v="5300 EQUIPO E INSTRUMENTAL MEDICO Y DE LABORATORIO"/>
    <s v="532 INSTRUMENTAL MEDICO Y DE LABORATORIO"/>
    <n v="1000"/>
    <n v="1000"/>
    <n v="1000"/>
    <n v="0"/>
    <n v="0"/>
    <n v="5"/>
    <s v="53"/>
  </r>
  <r>
    <n v="500"/>
    <x v="3"/>
    <m/>
    <s v="SINDICATURA DEL AYUNTAMIENTO"/>
    <s v="0404 SINDICATURA DEL AYUNTAMIENTO"/>
    <s v="122 PROCURACION DE JUSTICIA"/>
    <s v="E PRESTACIÓN DE SERVICIOS PÚBLICOS"/>
    <s v="06 CERTEZA JURÍDICA"/>
    <m/>
    <m/>
    <s v="HONORARIOS DE ESCRITURAS, AVISO A DIRECCION DE INSTRUMENTOS PÚBLICOS, SERVICIOS DE PERITOS, SERVICIOS DE DESPACHOS EXTERNOS. (DIR. GRAL.  JURIDICA, DIR. JURIDICO CONTENCIOSO, DIR. JURIDICO LABORAL)"/>
    <s v="3000 SERVICIOS GENERALES"/>
    <s v="3300 SERVICIOS PROFESIONALES, CIENTIFICOS, TECNICOS Y OTROS SERVICIOS"/>
    <s v="331 SERVICIOS LEGALES, DE CONTABILIDAD, AUDITORIA Y RELACIONADOS"/>
    <n v="7500000"/>
    <n v="6500000"/>
    <n v="6500000"/>
    <n v="-1000000"/>
    <n v="-1000000"/>
    <n v="3"/>
    <s v="33"/>
  </r>
  <r>
    <n v="501"/>
    <x v="3"/>
    <m/>
    <s v="DIRECCION JURIDICO CONTENCIOSO"/>
    <s v="401 DIRECCION DE LO JURÍDICO CONTENCIOSO"/>
    <s v="122 PROCURACION DE JUSTICIA"/>
    <s v="E PRESTACIÓN DE SERVICIOS PÚBLICOS"/>
    <s v="06 CERTEZA JURÍDICA"/>
    <m/>
    <m/>
    <s v="JUICIOS DE RESPONSABILIDAD PATRIMONIAL"/>
    <s v="3000 SERVICIOS GENERALES"/>
    <s v="3900 OTROS SERVICIOS GENERALES"/>
    <s v="396 OTROS GASTOS POR RESPONSABILIDADES"/>
    <n v="600000"/>
    <n v="600000"/>
    <n v="600000"/>
    <n v="0"/>
    <n v="0"/>
    <n v="3"/>
    <s v="39"/>
  </r>
  <r>
    <n v="502"/>
    <x v="3"/>
    <m/>
    <s v="SINDICATURA DEL AYUNTAMIENTO"/>
    <s v="0404 SINDICATURA DEL AYUNTAMIENTO"/>
    <s v="122 PROCURACION DE JUSTICIA"/>
    <s v="E PRESTACIÓN DE SERVICIOS PÚBLICOS"/>
    <s v="06 CERTEZA JURÍDICA"/>
    <m/>
    <m/>
    <s v="MATERIAL DE PAPELERIA PARA AMBOS PROGRAMAS"/>
    <s v="2000 MATERIALES Y SUMINISTROS"/>
    <s v="2100 MATERIALES DE ADMINISTRACION, EMISION DE DOCUMENTOS Y ARTICULOS OFICIALES"/>
    <s v="211 MATERIALES, UTILES Y EQUIPOS MENORES DE OFICINA"/>
    <n v="500000"/>
    <n v="500000"/>
    <n v="400000"/>
    <n v="0"/>
    <n v="-100000"/>
    <n v="2"/>
    <s v="21"/>
  </r>
  <r>
    <n v="503"/>
    <x v="3"/>
    <m/>
    <s v="DIRECCION JURIDICO CONTENCIOSO"/>
    <s v="401 DIRECCION DE LO JURÍDICO CONTENCIOSO"/>
    <s v="122 PROCURACION DE JUSTICIA"/>
    <s v="E PRESTACIÓN DE SERVICIOS PÚBLICOS"/>
    <s v="06 CERTEZA JURÍDICA"/>
    <m/>
    <m/>
    <s v="SENTENCIAS Y RESOLUCIONES POR AUTORIDAD COMPETENTE"/>
    <s v="3000 SERVICIOS GENERALES"/>
    <s v="3900 OTROS SERVICIOS GENERALES"/>
    <s v="394 SENTENCIAS Y RESOLUCIONES POR AUTORIDAD COMPETENTE"/>
    <n v="500000"/>
    <n v="500000"/>
    <n v="500000"/>
    <n v="0"/>
    <n v="0"/>
    <n v="3"/>
    <s v="39"/>
  </r>
  <r>
    <n v="505"/>
    <x v="3"/>
    <m/>
    <s v="DIRECCION JURIDICO CONTENCIOSO"/>
    <s v="401 DIRECCION DE LO JURÍDICO CONTENCIOSO"/>
    <s v="122 PROCURACION DE JUSTICIA"/>
    <s v="E PRESTACIÓN DE SERVICIOS PÚBLICOS"/>
    <s v="06 CERTEZA JURÍDICA"/>
    <m/>
    <m/>
    <s v="MULTAS DE HACIENDA (MEDIDA PREVENTIVA) "/>
    <s v="3000 SERVICIOS GENERALES"/>
    <s v="3900 OTROS SERVICIOS GENERALES"/>
    <s v="395 PENAS, MULTAS, ACCESORIOS Y ACTUALIZACIONES"/>
    <n v="180000"/>
    <n v="180000"/>
    <n v="180000"/>
    <n v="0"/>
    <n v="0"/>
    <n v="3"/>
    <s v="39"/>
  </r>
  <r>
    <n v="507"/>
    <x v="3"/>
    <m/>
    <s v="DIRECCION DE JUZGADOS MUNICIPALES"/>
    <s v="0407  DIRECCION DE JUZGADOS MUNICIPALES"/>
    <s v="122 PROCURACION DE JUSTICIA"/>
    <s v="E PRESTACIÓN DE SERVICIOS PÚBLICOS"/>
    <s v="06 CERTEZA JURÍDICA"/>
    <m/>
    <m/>
    <s v="EQUIPAMIENTO DE COCINA Y AREA DE SEPAROS DE JUZGADOS MUNICIPALES (ESTUFA, LAVADORA, REFRIGERADOR, HORNO ETC.)"/>
    <s v="5000 BIENES MUEBLES, INMUEBLES E INTANGIBLES"/>
    <s v="5100 MOBILIARIO Y EQUIPO DE ADMINISTRACION"/>
    <s v="519 OTROS MOBILIARIOS Y EQUIPOS DE ADMINISTRACION"/>
    <n v="100000"/>
    <n v="100000"/>
    <n v="0"/>
    <n v="0"/>
    <n v="-100000"/>
    <n v="5"/>
    <s v="51"/>
  </r>
  <r>
    <n v="508"/>
    <x v="3"/>
    <m/>
    <s v="SINDICATURA DEL AYUNTAMIENTO"/>
    <s v="0404 SINDICATURA DEL AYUNTAMIENTO"/>
    <s v="122 PROCURACION DE JUSTICIA"/>
    <s v="E PRESTACIÓN DE SERVICIOS PÚBLICOS"/>
    <s v="06 CERTEZA JURÍDICA"/>
    <m/>
    <m/>
    <s v="ACTUALIZACION Y CAPACITACION EN MATERIA JURÍDICA DE LOS ABOGADOS DE SINDICATURA"/>
    <s v="3000 SERVICIOS GENERALES"/>
    <s v="3300 SERVICIOS PROFESIONALES, CIENTIFICOS, TECNICOS Y OTROS SERVICIOS"/>
    <s v="334 SERVICIOS DE CAPACITACION"/>
    <n v="100000"/>
    <n v="100000"/>
    <n v="100000"/>
    <n v="0"/>
    <n v="0"/>
    <n v="3"/>
    <s v="33"/>
  </r>
  <r>
    <n v="509"/>
    <x v="3"/>
    <m/>
    <s v="DIRECCION JURIDICO CONSULTIVO"/>
    <s v="402 DIRECCION JURIDICO CONSULTIVO"/>
    <s v="122 PROCURACION DE JUSTICIA"/>
    <s v="E PRESTACIÓN DE SERVICIOS PÚBLICOS"/>
    <s v="06 CERTEZA JURÍDICA"/>
    <m/>
    <m/>
    <s v="COPIAS CERTIFICADAS Y PAGO DE GACETA ELECTRONICA"/>
    <s v="3000 SERVICIOS GENERALES"/>
    <s v="3300 SERVICIOS PROFESIONALES, CIENTIFICOS, TECNICOS Y OTROS SERVICIOS"/>
    <s v="336 SERVICIOS DE APOYO ADMINISTRATIVO, TRADUCCION, FOTOCOPIADO E IMPRESION"/>
    <n v="100000"/>
    <n v="100000"/>
    <n v="80000"/>
    <n v="0"/>
    <n v="-20000"/>
    <n v="3"/>
    <s v="33"/>
  </r>
  <r>
    <n v="513"/>
    <x v="3"/>
    <m/>
    <s v="DIRECCION JURIDICO CONTENCIOSO"/>
    <s v="401 DIRECCION DE LO JURÍDICO CONTENCIOSO"/>
    <s v="122 PROCURACION DE JUSTICIA"/>
    <s v="E PRESTACIÓN DE SERVICIOS PÚBLICOS"/>
    <s v="06 CERTEZA JURÍDICA"/>
    <m/>
    <m/>
    <s v="LIBROS, LEYES PARA ACTUALIZACION Y CONSULTA DE LOS ABOGADOS DE LA SIN DICATURA"/>
    <s v="2000 MATERIALES Y SUMINISTROS"/>
    <s v="2100 MATERIALES DE ADMINISTRACION, EMISION DE DOCUMENTOS Y ARTICULOS OFICIALES"/>
    <s v="215 MATERIAL IMPRESO E INFORMACION DIGITAL"/>
    <n v="50000"/>
    <n v="50000"/>
    <n v="15000"/>
    <n v="0"/>
    <n v="-35000"/>
    <n v="2"/>
    <s v="21"/>
  </r>
  <r>
    <n v="514"/>
    <x v="3"/>
    <m/>
    <s v="DIRECCION DE JUZGADOS MUNICIPALES"/>
    <s v="0407  DIRECCION DE JUZGADOS MUNICIPALES"/>
    <s v="122 PROCURACION DE JUSTICIA"/>
    <s v="E PRESTACIÓN DE SERVICIOS PÚBLICOS"/>
    <s v="06 CERTEZA JURÍDICA"/>
    <m/>
    <m/>
    <s v="EQUIPAMIENTO DE COCINA"/>
    <s v="5000 BIENES MUEBLES, INMUEBLES E INTANGIBLES"/>
    <s v="5100 MOBILIARIO Y EQUIPO DE ADMINISTRACION"/>
    <s v="512 MUEBLES, EXCEPTO DE OFICINA Y ESTANTERIA"/>
    <n v="40000"/>
    <n v="40000"/>
    <n v="0"/>
    <n v="0"/>
    <n v="-40000"/>
    <n v="5"/>
    <s v="51"/>
  </r>
  <r>
    <n v="520"/>
    <x v="3"/>
    <m/>
    <s v="SINDICATURA DEL AYUNTAMIENTO"/>
    <s v="0404 SINDICATURA DEL AYUNTAMIENTO"/>
    <s v="122 PROCURACION DE JUSTICIA"/>
    <s v="E PRESTACIÓN DE SERVICIOS PÚBLICOS"/>
    <s v="06 CERTEZA JURÍDICA"/>
    <m/>
    <m/>
    <s v="TINTAS, PASTAS Y ARILLOS"/>
    <s v="2000 MATERIALES Y SUMINISTROS"/>
    <s v="2100 MATERIALES DE ADMINISTRACION, EMISION DE DOCUMENTOS Y ARTICULOS OFICIALES"/>
    <s v="212 MATERIALES Y UTILES DE IMPRESION Y REPRODUCCION"/>
    <n v="5000"/>
    <n v="5000"/>
    <n v="5000"/>
    <n v="0"/>
    <n v="0"/>
    <n v="2"/>
    <s v="21"/>
  </r>
  <r>
    <n v="521"/>
    <x v="3"/>
    <m/>
    <s v="SINDICATURA DEL AYUNTAMIENTO"/>
    <s v="0404 SINDICATURA DEL AYUNTAMIENTO"/>
    <s v="122 PROCURACION DE JUSTICIA"/>
    <s v="E PRESTACIÓN DE SERVICIOS PÚBLICOS"/>
    <s v="06 CERTEZA JURÍDICA"/>
    <m/>
    <m/>
    <s v="AGUJAS, HILO DE CAÑAMO PARA EXPEDIENTES"/>
    <s v="2000 MATERIALES Y SUMINISTROS"/>
    <s v="2700 VESTUARIO, BLANCOS, PRENDAS DE PROTECCION Y ARTICULOS DEPORTIVOS"/>
    <s v="274 PRODUCTOS TEXTILES"/>
    <n v="5000"/>
    <n v="5000"/>
    <n v="5000"/>
    <n v="0"/>
    <n v="0"/>
    <n v="2"/>
    <s v="27"/>
  </r>
  <r>
    <n v="522"/>
    <x v="3"/>
    <m/>
    <s v="DIRECCION JURIDICO CONTENCIOSO"/>
    <s v="401 DIRECCION DE LO JURÍDICO CONTENCIOSO"/>
    <s v="122 PROCURACION DE JUSTICIA"/>
    <s v="E PRESTACIÓN DE SERVICIOS PÚBLICOS"/>
    <s v="06 CERTEZA JURÍDICA"/>
    <m/>
    <m/>
    <s v="TRANSPORTE DE PERSONAL VIA TERRESTRE"/>
    <s v="3000 SERVICIOS GENERALES"/>
    <s v="3700 SERVICIOS DE TRASLADO Y VIATICOS"/>
    <s v="372 PASAJES TERRESTRES"/>
    <n v="3000"/>
    <n v="3000"/>
    <n v="3000"/>
    <n v="0"/>
    <n v="0"/>
    <n v="3"/>
    <s v="37"/>
  </r>
  <r>
    <n v="524"/>
    <x v="3"/>
    <m/>
    <s v="SINDICATURA DEL AYUNTAMIENTO"/>
    <s v="0404 SINDICATURA DEL AYUNTAMIENTO"/>
    <s v="122 PROCURACION DE JUSTICIA"/>
    <s v="E PRESTACIÓN DE SERVICIOS PÚBLICOS"/>
    <s v="06 CERTEZA JURÍDICA"/>
    <m/>
    <m/>
    <s v="MENSAJERIA Y PAQUETERIA"/>
    <s v="3000 SERVICIOS GENERALES"/>
    <s v="3100 SERVICIOS BASICOS"/>
    <s v="318 SERVICIOS POSTALES Y TELEGRAFICOS"/>
    <n v="2000"/>
    <n v="2000"/>
    <n v="2000"/>
    <n v="0"/>
    <n v="0"/>
    <n v="3"/>
    <s v="31"/>
  </r>
  <r>
    <n v="1271"/>
    <x v="4"/>
    <m/>
    <s v="SECRETARIA DEL AYUNTAMIENTO"/>
    <m/>
    <s v="181 SERVICIOS REGISTRALES, ADMINISTRATIVOS Y PATRIMONIALES"/>
    <s v="B PROVISIÓN DE BIENES PÚBLICOS"/>
    <s v="07 EFICIENCIA GUBERNAMENTAL PARA LA POBLACIÓN"/>
    <m/>
    <m/>
    <m/>
    <s v="2000 MATERIALES Y SUMINISTROS"/>
    <s v="2100 MATERIALES DE ADMINISTRACION, EMISION DE DOCUMENTOS Y ARTICULOS OFICIALES"/>
    <s v="211 MATERIALES, UTILES Y EQUIPOS MENORES DE OFICINA"/>
    <n v="900000"/>
    <n v="900000"/>
    <n v="540000"/>
    <n v="0"/>
    <n v="-360000"/>
    <n v="2"/>
    <s v="21"/>
  </r>
  <r>
    <n v="1272"/>
    <x v="4"/>
    <m/>
    <s v="SECRETARIA DEL AYUNTAMIENTO"/>
    <m/>
    <s v="181 SERVICIOS REGISTRALES, ADMINISTRATIVOS Y PATRIMONIALES"/>
    <s v="B PROVISIÓN DE BIENES PÚBLICOS"/>
    <s v="07 EFICIENCIA GUBERNAMENTAL PARA LA POBLACIÓN"/>
    <m/>
    <m/>
    <m/>
    <s v="2000 MATERIALES Y SUMINISTROS"/>
    <s v="2100 MATERIALES DE ADMINISTRACION, EMISION DE DOCUMENTOS Y ARTICULOS OFICIALES"/>
    <s v="212 MATERIALES Y UTILES DE IMPRESION Y REPRODUCCION"/>
    <n v="1200"/>
    <n v="1200"/>
    <n v="1200"/>
    <n v="0"/>
    <n v="0"/>
    <n v="2"/>
    <s v="21"/>
  </r>
  <r>
    <n v="1273"/>
    <x v="4"/>
    <m/>
    <s v="SECRETARIA DEL AYUNTAMIENTO"/>
    <m/>
    <s v="181 SERVICIOS REGISTRALES, ADMINISTRATIVOS Y PATRIMONIALES"/>
    <s v="B PROVISIÓN DE BIENES PÚBLICOS"/>
    <s v="07 EFICIENCIA GUBERNAMENTAL PARA LA POBLACIÓN"/>
    <m/>
    <m/>
    <m/>
    <s v="2000 MATERIALES Y SUMINISTROS"/>
    <s v="2100 MATERIALES DE ADMINISTRACION, EMISION DE DOCUMENTOS Y ARTICULOS OFICIALES"/>
    <s v="214 MATERIALES, UTILES Y EQUIPOS MENORES DE TECNOLOGIAS DE LA INFORMACION Y COMUNICACIONES"/>
    <n v="180"/>
    <n v="180"/>
    <n v="180"/>
    <n v="0"/>
    <n v="0"/>
    <n v="2"/>
    <s v="21"/>
  </r>
  <r>
    <n v="1274"/>
    <x v="4"/>
    <m/>
    <s v="SECRETARIA DEL AYUNTAMIENTO"/>
    <m/>
    <s v="181 SERVICIOS REGISTRALES, ADMINISTRATIVOS Y PATRIMONIALES"/>
    <s v="B PROVISIÓN DE BIENES PÚBLICOS"/>
    <s v="07 EFICIENCIA GUBERNAMENTAL PARA LA POBLACIÓN"/>
    <m/>
    <m/>
    <m/>
    <s v="2000 MATERIALES Y SUMINISTROS"/>
    <s v="2100 MATERIALES DE ADMINISTRACION, EMISION DE DOCUMENTOS Y ARTICULOS OFICIALES"/>
    <s v="215 MATERIAL IMPRESO E INFORMACION DIGITAL"/>
    <n v="1200"/>
    <n v="1200"/>
    <n v="360"/>
    <n v="0"/>
    <n v="-840"/>
    <n v="2"/>
    <s v="21"/>
  </r>
  <r>
    <n v="1275"/>
    <x v="4"/>
    <m/>
    <s v="SECRETARIA DEL AYUNTAMIENTO"/>
    <m/>
    <s v="181 SERVICIOS REGISTRALES, ADMINISTRATIVOS Y PATRIMONIALES"/>
    <s v="B PROVISIÓN DE BIENES PÚBLICOS"/>
    <s v="07 EFICIENCIA GUBERNAMENTAL PARA LA POBLACIÓN"/>
    <m/>
    <m/>
    <m/>
    <s v="2000 MATERIALES Y SUMINISTROS"/>
    <s v="2100 MATERIALES DE ADMINISTRACION, EMISION DE DOCUMENTOS Y ARTICULOS OFICIALES"/>
    <s v="216 MATERIAL DE LIMPIEZA"/>
    <n v="25000"/>
    <n v="25000"/>
    <n v="25000"/>
    <n v="0"/>
    <n v="0"/>
    <n v="2"/>
    <s v="21"/>
  </r>
  <r>
    <n v="1276"/>
    <x v="4"/>
    <m/>
    <s v="SECRETARIA DEL AYUNTAMIENTO"/>
    <m/>
    <s v="181 SERVICIOS REGISTRALES, ADMINISTRATIVOS Y PATRIMONIALES"/>
    <s v="B PROVISIÓN DE BIENES PÚBLICOS"/>
    <s v="07 EFICIENCIA GUBERNAMENTAL PARA LA POBLACIÓN"/>
    <m/>
    <m/>
    <m/>
    <s v="2000 MATERIALES Y SUMINISTROS"/>
    <s v="2200 ALIMENTOS Y UTENSILIOS"/>
    <s v="221 PRODUCTOS ALIMENTICIOS PARA PERSONAS"/>
    <n v="2400"/>
    <n v="2400"/>
    <n v="2400"/>
    <n v="0"/>
    <n v="0"/>
    <n v="2"/>
    <s v="22"/>
  </r>
  <r>
    <n v="1277"/>
    <x v="4"/>
    <m/>
    <s v="SECRETARIA DEL AYUNTAMIENTO"/>
    <m/>
    <s v="181 SERVICIOS REGISTRALES, ADMINISTRATIVOS Y PATRIMONIALES"/>
    <s v="B PROVISIÓN DE BIENES PÚBLICOS"/>
    <s v="07 EFICIENCIA GUBERNAMENTAL PARA LA POBLACIÓN"/>
    <m/>
    <m/>
    <m/>
    <s v="2000 MATERIALES Y SUMINISTROS"/>
    <s v="2500 PRODUCTOS QUIMICOS, FARMACEUTICOS Y DE LABORATORIO"/>
    <s v="254 MATERIALES, ACCESORIOS Y SUMINISTROS MEDICOS"/>
    <n v="800"/>
    <n v="800"/>
    <n v="800"/>
    <n v="0"/>
    <n v="0"/>
    <n v="2"/>
    <s v="25"/>
  </r>
  <r>
    <n v="1278"/>
    <x v="4"/>
    <m/>
    <s v="SECRETARIA DEL AYUNTAMIENTO"/>
    <m/>
    <s v="181 SERVICIOS REGISTRALES, ADMINISTRATIVOS Y PATRIMONIALES"/>
    <s v="B PROVISIÓN DE BIENES PÚBLICOS"/>
    <s v="07 EFICIENCIA GUBERNAMENTAL PARA LA POBLACIÓN"/>
    <m/>
    <m/>
    <m/>
    <s v="2000 MATERIALES Y SUMINISTROS"/>
    <s v="2700 VESTUARIO, BLANCOS, PRENDAS DE PROTECCION Y ARTICULOS DEPORTIVOS"/>
    <s v="271 VESTUARIO Y UNIFORMES"/>
    <n v="4000"/>
    <n v="4000"/>
    <n v="0"/>
    <n v="0"/>
    <n v="-4000"/>
    <n v="2"/>
    <s v="27"/>
  </r>
  <r>
    <n v="1279"/>
    <x v="4"/>
    <m/>
    <s v="SECRETARIA DEL AYUNTAMIENTO"/>
    <m/>
    <s v="181 SERVICIOS REGISTRALES, ADMINISTRATIVOS Y PATRIMONIALES"/>
    <s v="B PROVISIÓN DE BIENES PÚBLICOS"/>
    <s v="07 EFICIENCIA GUBERNAMENTAL PARA LA POBLACIÓN"/>
    <m/>
    <m/>
    <m/>
    <s v="2000 MATERIALES Y SUMINISTROS"/>
    <s v="2700 VESTUARIO, BLANCOS, PRENDAS DE PROTECCION Y ARTICULOS DEPORTIVOS"/>
    <s v="272 PRENDAS DE SEGURIDAD Y PROTECCION PERSONAL"/>
    <n v="1080"/>
    <n v="1080"/>
    <n v="1080"/>
    <n v="0"/>
    <n v="0"/>
    <n v="2"/>
    <s v="27"/>
  </r>
  <r>
    <n v="1280"/>
    <x v="4"/>
    <m/>
    <s v="SECRETARIA DEL AYUNTAMIENTO"/>
    <m/>
    <s v="181 SERVICIOS REGISTRALES, ADMINISTRATIVOS Y PATRIMONIALES"/>
    <s v="B PROVISIÓN DE BIENES PÚBLICOS"/>
    <s v="07 EFICIENCIA GUBERNAMENTAL PARA LA POBLACIÓN"/>
    <m/>
    <m/>
    <m/>
    <s v="2000 MATERIALES Y SUMINISTROS"/>
    <s v="2900 HERRAMIENTAS, REFACCIONES Y ACCESORIOS MENORES"/>
    <s v="291 HERRAMIENTAS MENORES"/>
    <n v="4200"/>
    <n v="4200"/>
    <n v="4200"/>
    <n v="0"/>
    <n v="0"/>
    <n v="2"/>
    <s v="29"/>
  </r>
  <r>
    <n v="1281"/>
    <x v="4"/>
    <m/>
    <s v="SECRETARIA DEL AYUNTAMIENTO"/>
    <m/>
    <s v="181 SERVICIOS REGISTRALES, ADMINISTRATIVOS Y PATRIMONIALES"/>
    <s v="B PROVISIÓN DE BIENES PÚBLICOS"/>
    <s v="07 EFICIENCIA GUBERNAMENTAL PARA LA POBLACIÓN"/>
    <m/>
    <m/>
    <m/>
    <s v="2000 MATERIALES Y SUMINISTROS"/>
    <s v="2900 HERRAMIENTAS, REFACCIONES Y ACCESORIOS MENORES"/>
    <s v="292 REFACCIONES Y ACCESORIOS MENORES DE EDIFICIOS"/>
    <n v="1200"/>
    <n v="1200"/>
    <n v="1200"/>
    <n v="0"/>
    <n v="0"/>
    <n v="2"/>
    <s v="29"/>
  </r>
  <r>
    <n v="1282"/>
    <x v="4"/>
    <m/>
    <s v="SECRETARIA DEL AYUNTAMIENTO"/>
    <m/>
    <s v="181 SERVICIOS REGISTRALES, ADMINISTRATIVOS Y PATRIMONIALES"/>
    <s v="B PROVISIÓN DE BIENES PÚBLICOS"/>
    <s v="07 EFICIENCIA GUBERNAMENTAL PARA LA POBLACIÓN"/>
    <m/>
    <m/>
    <m/>
    <s v="2000 MATERIALES Y SUMINISTROS"/>
    <s v="2900 HERRAMIENTAS, REFACCIONES Y ACCESORIOS MENORES"/>
    <s v="293 REFACCIONES Y ACCESORIOS MENORES DE MOBILIARIO Y EQUIPO DE ADMINISTRACION, EDUCACIONAL Y RECREATIVO"/>
    <n v="2800"/>
    <n v="2800"/>
    <n v="2800"/>
    <n v="0"/>
    <n v="0"/>
    <n v="2"/>
    <s v="29"/>
  </r>
  <r>
    <n v="1283"/>
    <x v="4"/>
    <m/>
    <s v="SECRETARIA DEL AYUNTAMIENTO"/>
    <m/>
    <s v="181 SERVICIOS REGISTRALES, ADMINISTRATIVOS Y PATRIMONIALES"/>
    <s v="B PROVISIÓN DE BIENES PÚBLICOS"/>
    <s v="07 EFICIENCIA GUBERNAMENTAL PARA LA POBLACIÓN"/>
    <m/>
    <m/>
    <m/>
    <s v="2000 MATERIALES Y SUMINISTROS"/>
    <s v="2900 HERRAMIENTAS, REFACCIONES Y ACCESORIOS MENORES"/>
    <s v="296 REFACCIONES Y ACCESORIOS MENORES DE EQUIPO DE TRANSPORTE"/>
    <n v="32000"/>
    <n v="32000"/>
    <n v="3200"/>
    <n v="0"/>
    <n v="-28800"/>
    <n v="2"/>
    <s v="29"/>
  </r>
  <r>
    <n v="1284"/>
    <x v="4"/>
    <m/>
    <s v="SECRETARIA DEL AYUNTAMIENTO"/>
    <m/>
    <s v="181 SERVICIOS REGISTRALES, ADMINISTRATIVOS Y PATRIMONIALES"/>
    <s v="B PROVISIÓN DE BIENES PÚBLICOS"/>
    <s v="07 EFICIENCIA GUBERNAMENTAL PARA LA POBLACIÓN"/>
    <m/>
    <m/>
    <m/>
    <s v="3000 SERVICIOS GENERALES"/>
    <s v="3500 SERVICIOS DE INSTALACION, REPARACION, MANTENIMIENTO Y CONSERVACION"/>
    <s v="355 REPARACION Y MANTENIMIENTO DE EQUIPO DE TRANSPORTE"/>
    <n v="703412"/>
    <n v="0"/>
    <n v="0"/>
    <n v="-703412"/>
    <n v="-703412"/>
    <n v="3"/>
    <s v="35"/>
  </r>
  <r>
    <n v="1285"/>
    <x v="4"/>
    <m/>
    <s v="SECRETARIA DEL AYUNTAMIENTO"/>
    <m/>
    <s v="181 SERVICIOS REGISTRALES, ADMINISTRATIVOS Y PATRIMONIALES"/>
    <s v="B PROVISIÓN DE BIENES PÚBLICOS"/>
    <s v="07 EFICIENCIA GUBERNAMENTAL PARA LA POBLACIÓN"/>
    <m/>
    <m/>
    <m/>
    <s v="3000 SERVICIOS GENERALES"/>
    <s v="3300 SERVICIOS PROFESIONALES, CIENTIFICOS, TECNICOS Y OTROS SERVICIOS"/>
    <s v="339 SERVICIOS PROFESIONALES, CIENTIFICOS Y TECNICOS INTEGRALES"/>
    <n v="1482000"/>
    <n v="1482000"/>
    <n v="1482000"/>
    <n v="0"/>
    <n v="0"/>
    <n v="3"/>
    <s v="33"/>
  </r>
  <r>
    <n v="1286"/>
    <x v="4"/>
    <m/>
    <s v="SECRETARIA DEL AYUNTAMIENTO"/>
    <m/>
    <s v="181 SERVICIOS REGISTRALES, ADMINISTRATIVOS Y PATRIMONIALES"/>
    <s v="B PROVISIÓN DE BIENES PÚBLICOS"/>
    <s v="07 EFICIENCIA GUBERNAMENTAL PARA LA POBLACIÓN"/>
    <m/>
    <m/>
    <m/>
    <s v="3000 SERVICIOS GENERALES"/>
    <s v="3800 SERVICIOS OFICIALES"/>
    <s v="382 GASTOS DE ORDEN SOCIAL Y CULTURAL"/>
    <n v="550000"/>
    <n v="550000"/>
    <n v="550000"/>
    <n v="0"/>
    <n v="0"/>
    <n v="3"/>
    <s v="38"/>
  </r>
  <r>
    <n v="1287"/>
    <x v="4"/>
    <m/>
    <s v="SECRETARIA DEL AYUNTAMIENTO"/>
    <m/>
    <s v="134 FUNCION PUBLICA"/>
    <s v="M APOYO AL PROCESO PRESUPUESTARIO Y PARA MEJORAR LA EFICIENCIA INSTITUCIONAL"/>
    <s v="08 GESTIÓN INTERNA EFICIENTE"/>
    <m/>
    <m/>
    <m/>
    <s v="2000 MATERIALES Y SUMINISTROS"/>
    <s v="2100 MATERIALES DE ADMINISTRACION, EMISION DE DOCUMENTOS Y ARTICULOS OFICIALES"/>
    <s v="211 MATERIALES, UTILES Y EQUIPOS MENORES DE OFICINA"/>
    <n v="47720"/>
    <n v="47720"/>
    <n v="28632"/>
    <n v="0"/>
    <n v="-19088"/>
    <n v="2"/>
    <s v="21"/>
  </r>
  <r>
    <n v="1288"/>
    <x v="4"/>
    <m/>
    <s v="SECRETARIA DEL AYUNTAMIENTO"/>
    <m/>
    <s v="134 FUNCION PUBLICA"/>
    <s v="M APOYO AL PROCESO PRESUPUESTARIO Y PARA MEJORAR LA EFICIENCIA INSTITUCIONAL"/>
    <s v="08 GESTIÓN INTERNA EFICIENTE"/>
    <m/>
    <m/>
    <m/>
    <s v="2000 MATERIALES Y SUMINISTROS"/>
    <s v="2100 MATERIALES DE ADMINISTRACION, EMISION DE DOCUMENTOS Y ARTICULOS OFICIALES"/>
    <s v="214 MATERIALES, UTILES Y EQUIPOS MENORES DE TECNOLOGIAS DE LA INFORMACION Y COMUNICACIONES"/>
    <n v="1128"/>
    <n v="1128"/>
    <n v="1128"/>
    <n v="0"/>
    <n v="0"/>
    <n v="2"/>
    <s v="21"/>
  </r>
  <r>
    <n v="1289"/>
    <x v="4"/>
    <m/>
    <s v="SECRETARIA DEL AYUNTAMIENTO"/>
    <m/>
    <s v="134 FUNCION PUBLICA"/>
    <s v="M APOYO AL PROCESO PRESUPUESTARIO Y PARA MEJORAR LA EFICIENCIA INSTITUCIONAL"/>
    <s v="08 GESTIÓN INTERNA EFICIENTE"/>
    <m/>
    <m/>
    <m/>
    <s v="3000 SERVICIOS GENERALES"/>
    <s v="3500 SERVICIOS DE INSTALACION, REPARACION, MANTENIMIENTO Y CONSERVACION"/>
    <s v="355 REPARACION Y MANTENIMIENTO DE EQUIPO DE TRANSPORTE"/>
    <n v="75320"/>
    <n v="0"/>
    <n v="0"/>
    <n v="-75320"/>
    <n v="-75320"/>
    <n v="3"/>
    <s v="35"/>
  </r>
  <r>
    <n v="1290"/>
    <x v="4"/>
    <m/>
    <s v="SECRETARIA DEL AYUNTAMIENTO"/>
    <m/>
    <s v="134 FUNCION PUBLICA"/>
    <s v="M APOYO AL PROCESO PRESUPUESTARIO Y PARA MEJORAR LA EFICIENCIA INSTITUCIONAL"/>
    <s v="08 GESTIÓN INTERNA EFICIENTE"/>
    <m/>
    <m/>
    <m/>
    <s v="3000 SERVICIOS GENERALES"/>
    <s v="3800 SERVICIOS OFICIALES"/>
    <s v="382 GASTOS DE ORDEN SOCIAL Y CULTURAL"/>
    <n v="3000000"/>
    <n v="3000000"/>
    <n v="0"/>
    <n v="0"/>
    <n v="-3000000"/>
    <n v="3"/>
    <s v="38"/>
  </r>
  <r>
    <n v="1291"/>
    <x v="4"/>
    <m/>
    <s v="COORDINACION MUNICIPAL DE PROTECCION CIVIL Y BOMBEROS"/>
    <s v="PROTECCIÓN CIVIL Y BOMBEROS"/>
    <s v="172 PROTECCION CIVIL"/>
    <s v="N DESASTRES NATURALES"/>
    <s v="09 GESTIÓN INTEGRAL DE RIESGO DE DESASTRE PARA EL MUNICIPIO DE ZAPOPAN"/>
    <m/>
    <m/>
    <m/>
    <s v="2000 MATERIALES Y SUMINISTROS"/>
    <s v="2100 MATERIALES DE ADMINISTRACION, EMISION DE DOCUMENTOS Y ARTICULOS OFICIALES"/>
    <s v="211 MATERIALES, UTILES Y EQUIPOS MENORES DE OFICINA"/>
    <n v="99598.388000000006"/>
    <n v="99598.388000000006"/>
    <n v="59759.032800000001"/>
    <n v="0"/>
    <n v="-39839.355200000005"/>
    <n v="2"/>
    <s v="21"/>
  </r>
  <r>
    <n v="1292"/>
    <x v="4"/>
    <m/>
    <s v="COORDINACION MUNICIPAL DE PROTECCION CIVIL Y BOMBEROS"/>
    <s v="PROTECCIÓN CIVIL Y BOMBEROS"/>
    <s v="172 PROTECCION CIVIL"/>
    <s v="N DESASTRES NATURALES"/>
    <s v="09 GESTIÓN INTEGRAL DE RIESGO DE DESASTRE PARA EL MUNICIPIO DE ZAPOPAN"/>
    <m/>
    <m/>
    <m/>
    <s v="2000 MATERIALES Y SUMINISTROS"/>
    <s v="2100 MATERIALES DE ADMINISTRACION, EMISION DE DOCUMENTOS Y ARTICULOS OFICIALES"/>
    <s v="212 MATERIALES Y UTILES DE IMPRESION Y REPRODUCCION"/>
    <n v="1600"/>
    <n v="1600"/>
    <n v="1600"/>
    <n v="0"/>
    <n v="0"/>
    <n v="2"/>
    <s v="21"/>
  </r>
  <r>
    <n v="1293"/>
    <x v="4"/>
    <m/>
    <s v="COORDINACION MUNICIPAL DE PROTECCION CIVIL Y BOMBEROS"/>
    <s v="PROTECCIÓN CIVIL Y BOMBEROS"/>
    <s v="172 PROTECCION CIVIL"/>
    <s v="N DESASTRES NATURALES"/>
    <s v="09 GESTIÓN INTEGRAL DE RIESGO DE DESASTRE PARA EL MUNICIPIO DE ZAPOPAN"/>
    <m/>
    <m/>
    <m/>
    <s v="2000 MATERIALES Y SUMINISTROS"/>
    <s v="2100 MATERIALES DE ADMINISTRACION, EMISION DE DOCUMENTOS Y ARTICULOS OFICIALES"/>
    <s v="214 MATERIALES, UTILES Y EQUIPOS MENORES DE TECNOLOGIAS DE LA INFORMACION Y COMUNICACIONES"/>
    <n v="9985.6"/>
    <n v="9985.6"/>
    <n v="9985.6"/>
    <n v="0"/>
    <n v="0"/>
    <n v="2"/>
    <s v="21"/>
  </r>
  <r>
    <n v="1294"/>
    <x v="4"/>
    <m/>
    <s v="COORDINACION MUNICIPAL DE PROTECCION CIVIL Y BOMBEROS"/>
    <s v="PROTECCIÓN CIVIL Y BOMBEROS"/>
    <s v="172 PROTECCION CIVIL"/>
    <s v="N DESASTRES NATURALES"/>
    <s v="09 GESTIÓN INTEGRAL DE RIESGO DE DESASTRE PARA EL MUNICIPIO DE ZAPOPAN"/>
    <m/>
    <m/>
    <m/>
    <s v="2000 MATERIALES Y SUMINISTROS"/>
    <s v="2100 MATERIALES DE ADMINISTRACION, EMISION DE DOCUMENTOS Y ARTICULOS OFICIALES"/>
    <s v="215 MATERIAL IMPRESO E INFORMACION DIGITAL"/>
    <n v="17537.600000000002"/>
    <n v="17537.600000000002"/>
    <n v="5261.2800000000007"/>
    <n v="0"/>
    <n v="-12276.320000000002"/>
    <n v="2"/>
    <s v="21"/>
  </r>
  <r>
    <n v="1295"/>
    <x v="4"/>
    <m/>
    <s v="COORDINACION MUNICIPAL DE PROTECCION CIVIL Y BOMBEROS"/>
    <s v="PROTECCIÓN CIVIL Y BOMBEROS"/>
    <s v="172 PROTECCION CIVIL"/>
    <s v="N DESASTRES NATURALES"/>
    <s v="09 GESTIÓN INTEGRAL DE RIESGO DE DESASTRE PARA EL MUNICIPIO DE ZAPOPAN"/>
    <m/>
    <m/>
    <m/>
    <s v="2000 MATERIALES Y SUMINISTROS"/>
    <s v="2100 MATERIALES DE ADMINISTRACION, EMISION DE DOCUMENTOS Y ARTICULOS OFICIALES"/>
    <s v="216 MATERIAL DE LIMPIEZA"/>
    <n v="228832.07200000004"/>
    <n v="228832.07200000004"/>
    <n v="228832.07200000004"/>
    <n v="0"/>
    <n v="0"/>
    <n v="2"/>
    <s v="21"/>
  </r>
  <r>
    <n v="1296"/>
    <x v="4"/>
    <m/>
    <s v="COORDINACION MUNICIPAL DE PROTECCION CIVIL Y BOMBEROS"/>
    <s v="PROTECCIÓN CIVIL Y BOMBEROS"/>
    <s v="172 PROTECCION CIVIL"/>
    <s v="N DESASTRES NATURALES"/>
    <s v="09 GESTIÓN INTEGRAL DE RIESGO DE DESASTRE PARA EL MUNICIPIO DE ZAPOPAN"/>
    <m/>
    <m/>
    <m/>
    <s v="2000 MATERIALES Y SUMINISTROS"/>
    <s v="2100 MATERIALES DE ADMINISTRACION, EMISION DE DOCUMENTOS Y ARTICULOS OFICIALES"/>
    <s v="218 MATERIALES PARA EL REGISTRO E IDENTIFICACION DE BIENES Y PERSONAS"/>
    <n v="3998"/>
    <n v="3998"/>
    <n v="3998"/>
    <n v="0"/>
    <n v="0"/>
    <n v="2"/>
    <s v="21"/>
  </r>
  <r>
    <n v="1297"/>
    <x v="4"/>
    <m/>
    <s v="COORDINACION MUNICIPAL DE PROTECCION CIVIL Y BOMBEROS"/>
    <s v="PROTECCIÓN CIVIL Y BOMBEROS"/>
    <s v="172 PROTECCION CIVIL"/>
    <s v="N DESASTRES NATURALES"/>
    <s v="09 GESTIÓN INTEGRAL DE RIESGO DE DESASTRE PARA EL MUNICIPIO DE ZAPOPAN"/>
    <m/>
    <m/>
    <m/>
    <s v="2000 MATERIALES Y SUMINISTROS"/>
    <s v="2200 ALIMENTOS Y UTENSILIOS"/>
    <s v="221 PRODUCTOS ALIMENTICIOS PARA PERSONAS"/>
    <n v="1000000"/>
    <n v="1000000"/>
    <n v="400000"/>
    <n v="0"/>
    <n v="-600000"/>
    <n v="2"/>
    <s v="22"/>
  </r>
  <r>
    <n v="1298"/>
    <x v="4"/>
    <m/>
    <s v="COORDINACION MUNICIPAL DE PROTECCION CIVIL Y BOMBEROS"/>
    <s v="PROTECCIÓN CIVIL Y BOMBEROS"/>
    <s v="172 PROTECCION CIVIL"/>
    <s v="N DESASTRES NATURALES"/>
    <s v="09 GESTIÓN INTEGRAL DE RIESGO DE DESASTRE PARA EL MUNICIPIO DE ZAPOPAN"/>
    <m/>
    <m/>
    <m/>
    <s v="2000 MATERIALES Y SUMINISTROS"/>
    <s v="2200 ALIMENTOS Y UTENSILIOS"/>
    <s v="222 PRODUCTOS ALIMENTICIOS PARA ANIMALES"/>
    <n v="20720"/>
    <n v="20720"/>
    <n v="20720"/>
    <n v="0"/>
    <n v="0"/>
    <n v="2"/>
    <s v="22"/>
  </r>
  <r>
    <n v="1299"/>
    <x v="4"/>
    <m/>
    <s v="COORDINACION MUNICIPAL DE PROTECCION CIVIL Y BOMBEROS"/>
    <s v="PROTECCIÓN CIVIL Y BOMBEROS"/>
    <s v="172 PROTECCION CIVIL"/>
    <s v="N DESASTRES NATURALES"/>
    <s v="09 GESTIÓN INTEGRAL DE RIESGO DE DESASTRE PARA EL MUNICIPIO DE ZAPOPAN"/>
    <m/>
    <m/>
    <m/>
    <s v="2000 MATERIALES Y SUMINISTROS"/>
    <s v="2200 ALIMENTOS Y UTENSILIOS"/>
    <s v="223 UTENSILIOS PARA EL SERVICIO DE ALIMENTACION"/>
    <n v="5293.96"/>
    <n v="5293.96"/>
    <n v="5293.96"/>
    <n v="0"/>
    <n v="0"/>
    <n v="2"/>
    <s v="22"/>
  </r>
  <r>
    <n v="1300"/>
    <x v="4"/>
    <m/>
    <s v="COORDINACION MUNICIPAL DE PROTECCION CIVIL Y BOMBEROS"/>
    <s v="PROTECCIÓN CIVIL Y BOMBEROS"/>
    <s v="172 PROTECCION CIVIL"/>
    <s v="N DESASTRES NATURALES"/>
    <s v="09 GESTIÓN INTEGRAL DE RIESGO DE DESASTRE PARA EL MUNICIPIO DE ZAPOPAN"/>
    <m/>
    <m/>
    <m/>
    <s v="2000 MATERIALES Y SUMINISTROS"/>
    <s v="2400 MATERIALES Y ARTICULOS DE CONSTRUCCION Y DE REPARACION"/>
    <s v="242 CEMENTO Y PRODUCTOS DE CONCRETO"/>
    <n v="28000"/>
    <n v="28000"/>
    <n v="16800"/>
    <n v="0"/>
    <n v="-11200"/>
    <n v="2"/>
    <s v="24"/>
  </r>
  <r>
    <n v="1301"/>
    <x v="4"/>
    <m/>
    <s v="COORDINACION MUNICIPAL DE PROTECCION CIVIL Y BOMBEROS"/>
    <s v="PROTECCIÓN CIVIL Y BOMBEROS"/>
    <s v="172 PROTECCION CIVIL"/>
    <s v="N DESASTRES NATURALES"/>
    <s v="09 GESTIÓN INTEGRAL DE RIESGO DE DESASTRE PARA EL MUNICIPIO DE ZAPOPAN"/>
    <m/>
    <m/>
    <m/>
    <s v="2000 MATERIALES Y SUMINISTROS"/>
    <s v="2400 MATERIALES Y ARTICULOS DE CONSTRUCCION Y DE REPARACION"/>
    <s v="243 CAL, YESO Y PRODUCTOS DE YESO"/>
    <n v="6000"/>
    <n v="6000"/>
    <n v="6000"/>
    <n v="0"/>
    <n v="0"/>
    <n v="2"/>
    <s v="24"/>
  </r>
  <r>
    <n v="1302"/>
    <x v="4"/>
    <m/>
    <s v="COORDINACION MUNICIPAL DE PROTECCION CIVIL Y BOMBEROS"/>
    <s v="PROTECCIÓN CIVIL Y BOMBEROS"/>
    <s v="172 PROTECCION CIVIL"/>
    <s v="N DESASTRES NATURALES"/>
    <s v="09 GESTIÓN INTEGRAL DE RIESGO DE DESASTRE PARA EL MUNICIPIO DE ZAPOPAN"/>
    <m/>
    <m/>
    <m/>
    <s v="2000 MATERIALES Y SUMINISTROS"/>
    <s v="2400 MATERIALES Y ARTICULOS DE CONSTRUCCION Y DE REPARACION"/>
    <s v="244 MADERA Y PRODUCTOS DE MADERA"/>
    <n v="18624"/>
    <n v="18624"/>
    <n v="18624"/>
    <n v="0"/>
    <n v="0"/>
    <n v="2"/>
    <s v="24"/>
  </r>
  <r>
    <n v="1303"/>
    <x v="4"/>
    <m/>
    <s v="COORDINACION MUNICIPAL DE PROTECCION CIVIL Y BOMBEROS"/>
    <s v="PROTECCIÓN CIVIL Y BOMBEROS"/>
    <s v="172 PROTECCION CIVIL"/>
    <s v="N DESASTRES NATURALES"/>
    <s v="09 GESTIÓN INTEGRAL DE RIESGO DE DESASTRE PARA EL MUNICIPIO DE ZAPOPAN"/>
    <m/>
    <m/>
    <m/>
    <s v="2000 MATERIALES Y SUMINISTROS"/>
    <s v="2400 MATERIALES Y ARTICULOS DE CONSTRUCCION Y DE REPARACION"/>
    <s v="245 VIDRIO Y PRODUCTOS DE VIDRIO"/>
    <n v="13392"/>
    <n v="13392"/>
    <n v="13392"/>
    <n v="0"/>
    <n v="0"/>
    <n v="2"/>
    <s v="24"/>
  </r>
  <r>
    <n v="1304"/>
    <x v="4"/>
    <m/>
    <s v="COORDINACION MUNICIPAL DE PROTECCION CIVIL Y BOMBEROS"/>
    <s v="PROTECCIÓN CIVIL Y BOMBEROS"/>
    <s v="172 PROTECCION CIVIL"/>
    <s v="N DESASTRES NATURALES"/>
    <s v="09 GESTIÓN INTEGRAL DE RIESGO DE DESASTRE PARA EL MUNICIPIO DE ZAPOPAN"/>
    <m/>
    <m/>
    <m/>
    <s v="2000 MATERIALES Y SUMINISTROS"/>
    <s v="2400 MATERIALES Y ARTICULOS DE CONSTRUCCION Y DE REPARACION"/>
    <s v="246 MATERIAL ELECTRICO Y ELECTRONICO"/>
    <n v="113368"/>
    <n v="113368"/>
    <n v="113368"/>
    <n v="0"/>
    <n v="0"/>
    <n v="2"/>
    <s v="24"/>
  </r>
  <r>
    <n v="1305"/>
    <x v="4"/>
    <m/>
    <s v="COORDINACION MUNICIPAL DE PROTECCION CIVIL Y BOMBEROS"/>
    <s v="PROTECCIÓN CIVIL Y BOMBEROS"/>
    <s v="172 PROTECCION CIVIL"/>
    <s v="N DESASTRES NATURALES"/>
    <s v="09 GESTIÓN INTEGRAL DE RIESGO DE DESASTRE PARA EL MUNICIPIO DE ZAPOPAN"/>
    <m/>
    <m/>
    <m/>
    <s v="2000 MATERIALES Y SUMINISTROS"/>
    <s v="2400 MATERIALES Y ARTICULOS DE CONSTRUCCION Y DE REPARACION"/>
    <s v="247 ARTICULOS METALICOS PARA LA CONSTRUCCION"/>
    <n v="80480"/>
    <n v="80480"/>
    <n v="8048"/>
    <n v="0"/>
    <n v="-72432"/>
    <n v="2"/>
    <s v="24"/>
  </r>
  <r>
    <n v="1306"/>
    <x v="4"/>
    <m/>
    <s v="COORDINACION MUNICIPAL DE PROTECCION CIVIL Y BOMBEROS"/>
    <s v="PROTECCIÓN CIVIL Y BOMBEROS"/>
    <s v="172 PROTECCION CIVIL"/>
    <s v="N DESASTRES NATURALES"/>
    <s v="09 GESTIÓN INTEGRAL DE RIESGO DE DESASTRE PARA EL MUNICIPIO DE ZAPOPAN"/>
    <m/>
    <m/>
    <m/>
    <s v="2000 MATERIALES Y SUMINISTROS"/>
    <s v="2400 MATERIALES Y ARTICULOS DE CONSTRUCCION Y DE REPARACION"/>
    <s v="248 MATERIALES COMPLEMENTARIOS"/>
    <n v="20000"/>
    <n v="20000"/>
    <n v="20000"/>
    <n v="0"/>
    <n v="0"/>
    <n v="2"/>
    <s v="24"/>
  </r>
  <r>
    <n v="1307"/>
    <x v="4"/>
    <m/>
    <s v="COORDINACION MUNICIPAL DE PROTECCION CIVIL Y BOMBEROS"/>
    <s v="PROTECCIÓN CIVIL Y BOMBEROS"/>
    <s v="172 PROTECCION CIVIL"/>
    <s v="N DESASTRES NATURALES"/>
    <s v="09 GESTIÓN INTEGRAL DE RIESGO DE DESASTRE PARA EL MUNICIPIO DE ZAPOPAN"/>
    <m/>
    <m/>
    <m/>
    <s v="2000 MATERIALES Y SUMINISTROS"/>
    <s v="2400 MATERIALES Y ARTICULOS DE CONSTRUCCION Y DE REPARACION"/>
    <s v="249 OTROS MATERIALES Y ARTICULOS DE CONSTRUCCION Y REPARACION"/>
    <n v="40272"/>
    <n v="40272"/>
    <n v="40272"/>
    <n v="0"/>
    <n v="0"/>
    <n v="2"/>
    <s v="24"/>
  </r>
  <r>
    <n v="1308"/>
    <x v="4"/>
    <m/>
    <s v="COORDINACION MUNICIPAL DE PROTECCION CIVIL Y BOMBEROS"/>
    <s v="PROTECCIÓN CIVIL Y BOMBEROS"/>
    <s v="172 PROTECCION CIVIL"/>
    <s v="N DESASTRES NATURALES"/>
    <s v="09 GESTIÓN INTEGRAL DE RIESGO DE DESASTRE PARA EL MUNICIPIO DE ZAPOPAN"/>
    <m/>
    <m/>
    <m/>
    <s v="2000 MATERIALES Y SUMINISTROS"/>
    <s v="2500 PRODUCTOS QUIMICOS, FARMACEUTICOS Y DE LABORATORIO"/>
    <s v="251 PRODUCTOS QUIMICOS BASICOS"/>
    <n v="12000"/>
    <n v="12000"/>
    <n v="12000"/>
    <n v="0"/>
    <n v="0"/>
    <n v="2"/>
    <s v="25"/>
  </r>
  <r>
    <n v="1309"/>
    <x v="4"/>
    <m/>
    <s v="COORDINACION MUNICIPAL DE PROTECCION CIVIL Y BOMBEROS"/>
    <s v="PROTECCIÓN CIVIL Y BOMBEROS"/>
    <s v="172 PROTECCION CIVIL"/>
    <s v="N DESASTRES NATURALES"/>
    <s v="09 GESTIÓN INTEGRAL DE RIESGO DE DESASTRE PARA EL MUNICIPIO DE ZAPOPAN"/>
    <m/>
    <m/>
    <m/>
    <s v="2000 MATERIALES Y SUMINISTROS"/>
    <s v="2500 PRODUCTOS QUIMICOS, FARMACEUTICOS Y DE LABORATORIO"/>
    <s v="253 MEDICINAS Y PRODUCTOS FARMACEUTICOS"/>
    <n v="84400.3"/>
    <n v="84400.3"/>
    <n v="84400.3"/>
    <n v="0"/>
    <n v="0"/>
    <n v="2"/>
    <s v="25"/>
  </r>
  <r>
    <n v="1310"/>
    <x v="4"/>
    <m/>
    <s v="COORDINACION MUNICIPAL DE PROTECCION CIVIL Y BOMBEROS"/>
    <s v="PROTECCIÓN CIVIL Y BOMBEROS"/>
    <s v="172 PROTECCION CIVIL"/>
    <s v="N DESASTRES NATURALES"/>
    <s v="09 GESTIÓN INTEGRAL DE RIESGO DE DESASTRE PARA EL MUNICIPIO DE ZAPOPAN"/>
    <m/>
    <m/>
    <m/>
    <s v="2000 MATERIALES Y SUMINISTROS"/>
    <s v="2500 PRODUCTOS QUIMICOS, FARMACEUTICOS Y DE LABORATORIO"/>
    <s v="254 MATERIALES, ACCESORIOS Y SUMINISTROS MEDICOS"/>
    <n v="82332.536000000007"/>
    <n v="82332.536000000007"/>
    <n v="82332.536000000007"/>
    <n v="0"/>
    <n v="0"/>
    <n v="2"/>
    <s v="25"/>
  </r>
  <r>
    <n v="1311"/>
    <x v="4"/>
    <m/>
    <s v="COORDINACION MUNICIPAL DE PROTECCION CIVIL Y BOMBEROS"/>
    <s v="PROTECCIÓN CIVIL Y BOMBEROS"/>
    <s v="172 PROTECCION CIVIL"/>
    <s v="N DESASTRES NATURALES"/>
    <s v="09 GESTIÓN INTEGRAL DE RIESGO DE DESASTRE PARA EL MUNICIPIO DE ZAPOPAN"/>
    <m/>
    <m/>
    <m/>
    <s v="2000 MATERIALES Y SUMINISTROS"/>
    <s v="2500 PRODUCTOS QUIMICOS, FARMACEUTICOS Y DE LABORATORIO"/>
    <s v="256 FIBRAS SINTETICAS, HULES, PLASTICOS Y DERIVADOS"/>
    <n v="50850.8"/>
    <n v="50850.8"/>
    <n v="50850.8"/>
    <n v="0"/>
    <n v="0"/>
    <n v="2"/>
    <s v="25"/>
  </r>
  <r>
    <n v="1312"/>
    <x v="4"/>
    <m/>
    <s v="COORDINACION MUNICIPAL DE PROTECCION CIVIL Y BOMBEROS"/>
    <s v="PROTECCIÓN CIVIL Y BOMBEROS"/>
    <s v="172 PROTECCION CIVIL"/>
    <s v="N DESASTRES NATURALES"/>
    <s v="09 GESTIÓN INTEGRAL DE RIESGO DE DESASTRE PARA EL MUNICIPIO DE ZAPOPAN"/>
    <m/>
    <m/>
    <m/>
    <s v="2000 MATERIALES Y SUMINISTROS"/>
    <s v="2500 PRODUCTOS QUIMICOS, FARMACEUTICOS Y DE LABORATORIO"/>
    <s v="259 OTROS PRODUCTOS QUIMICOS"/>
    <n v="20000"/>
    <n v="20000"/>
    <n v="20000"/>
    <n v="0"/>
    <n v="0"/>
    <n v="2"/>
    <s v="25"/>
  </r>
  <r>
    <n v="1313"/>
    <x v="4"/>
    <m/>
    <s v="COORDINACION MUNICIPAL DE PROTECCION CIVIL Y BOMBEROS"/>
    <s v="PROTECCIÓN CIVIL Y BOMBEROS"/>
    <s v="172 PROTECCION CIVIL"/>
    <s v="N DESASTRES NATURALES"/>
    <s v="09 GESTIÓN INTEGRAL DE RIESGO DE DESASTRE PARA EL MUNICIPIO DE ZAPOPAN"/>
    <m/>
    <m/>
    <m/>
    <s v="2000 MATERIALES Y SUMINISTROS"/>
    <s v="2600 COMBUSTIBLES, LUBRICANTES Y ADITIVOS"/>
    <s v="261 COMBUSTIBLES, LUBRICANTES Y ADITIVOS"/>
    <n v="142465.60000000001"/>
    <n v="142465.60000000001"/>
    <n v="113972.48000000001"/>
    <n v="0"/>
    <n v="-28493.119999999995"/>
    <n v="2"/>
    <s v="26"/>
  </r>
  <r>
    <n v="1314"/>
    <x v="4"/>
    <m/>
    <s v="COORDINACION MUNICIPAL DE PROTECCION CIVIL Y BOMBEROS"/>
    <s v="PROTECCIÓN CIVIL Y BOMBEROS"/>
    <s v="172 PROTECCION CIVIL"/>
    <s v="N DESASTRES NATURALES"/>
    <s v="09 GESTIÓN INTEGRAL DE RIESGO DE DESASTRE PARA EL MUNICIPIO DE ZAPOPAN"/>
    <m/>
    <m/>
    <m/>
    <s v="2000 MATERIALES Y SUMINISTROS"/>
    <s v="2700 VESTUARIO, BLANCOS, PRENDAS DE PROTECCION Y ARTICULOS DEPORTIVOS"/>
    <s v="271 VESTUARIO Y UNIFORMES"/>
    <n v="60000"/>
    <n v="60000"/>
    <n v="60000"/>
    <n v="0"/>
    <n v="0"/>
    <n v="2"/>
    <s v="27"/>
  </r>
  <r>
    <n v="1315"/>
    <x v="4"/>
    <m/>
    <s v="COORDINACION MUNICIPAL DE PROTECCION CIVIL Y BOMBEROS"/>
    <s v="PROTECCIÓN CIVIL Y BOMBEROS"/>
    <s v="172 PROTECCION CIVIL"/>
    <s v="N DESASTRES NATURALES"/>
    <s v="09 GESTIÓN INTEGRAL DE RIESGO DE DESASTRE PARA EL MUNICIPIO DE ZAPOPAN"/>
    <m/>
    <m/>
    <m/>
    <s v="2000 MATERIALES Y SUMINISTROS"/>
    <s v="2700 VESTUARIO, BLANCOS, PRENDAS DE PROTECCION Y ARTICULOS DEPORTIVOS"/>
    <s v="272 PRENDAS DE SEGURIDAD Y PROTECCION PERSONAL"/>
    <n v="2000000"/>
    <n v="2000000"/>
    <n v="20000"/>
    <n v="0"/>
    <n v="-1980000"/>
    <n v="2"/>
    <s v="27"/>
  </r>
  <r>
    <n v="1316"/>
    <x v="4"/>
    <m/>
    <s v="COORDINACION MUNICIPAL DE PROTECCION CIVIL Y BOMBEROS"/>
    <s v="PROTECCIÓN CIVIL Y BOMBEROS"/>
    <s v="172 PROTECCION CIVIL"/>
    <s v="N DESASTRES NATURALES"/>
    <s v="09 GESTIÓN INTEGRAL DE RIESGO DE DESASTRE PARA EL MUNICIPIO DE ZAPOPAN"/>
    <m/>
    <m/>
    <m/>
    <s v="2000 MATERIALES Y SUMINISTROS"/>
    <s v="2700 VESTUARIO, BLANCOS, PRENDAS DE PROTECCION Y ARTICULOS DEPORTIVOS"/>
    <s v="273 ARTICULOS DEPORTIVOS"/>
    <n v="31844.640000000003"/>
    <n v="31844.640000000003"/>
    <n v="3184.4640000000004"/>
    <n v="0"/>
    <n v="-28660.176000000003"/>
    <n v="2"/>
    <s v="27"/>
  </r>
  <r>
    <n v="1317"/>
    <x v="4"/>
    <m/>
    <s v="COORDINACION MUNICIPAL DE PROTECCION CIVIL Y BOMBEROS"/>
    <s v="PROTECCIÓN CIVIL Y BOMBEROS"/>
    <s v="172 PROTECCION CIVIL"/>
    <s v="N DESASTRES NATURALES"/>
    <s v="09 GESTIÓN INTEGRAL DE RIESGO DE DESASTRE PARA EL MUNICIPIO DE ZAPOPAN"/>
    <m/>
    <m/>
    <m/>
    <s v="2000 MATERIALES Y SUMINISTROS"/>
    <s v="2700 VESTUARIO, BLANCOS, PRENDAS DE PROTECCION Y ARTICULOS DEPORTIVOS"/>
    <s v="274 PRODUCTOS TEXTILES"/>
    <n v="8000"/>
    <n v="8000"/>
    <n v="8000"/>
    <n v="0"/>
    <n v="0"/>
    <n v="2"/>
    <s v="27"/>
  </r>
  <r>
    <n v="1318"/>
    <x v="4"/>
    <m/>
    <s v="COORDINACION MUNICIPAL DE PROTECCION CIVIL Y BOMBEROS"/>
    <s v="PROTECCIÓN CIVIL Y BOMBEROS"/>
    <s v="172 PROTECCION CIVIL"/>
    <s v="N DESASTRES NATURALES"/>
    <s v="09 GESTIÓN INTEGRAL DE RIESGO DE DESASTRE PARA EL MUNICIPIO DE ZAPOPAN"/>
    <m/>
    <m/>
    <m/>
    <s v="2000 MATERIALES Y SUMINISTROS"/>
    <s v="2700 VESTUARIO, BLANCOS, PRENDAS DE PROTECCION Y ARTICULOS DEPORTIVOS"/>
    <s v="275 BLANCOS Y OTROS PRODUCTOS TEXTILES, EXCEPTO PRENDAS DE VESTIR"/>
    <n v="17554.768"/>
    <n v="17554.768"/>
    <n v="17554.768"/>
    <n v="0"/>
    <n v="0"/>
    <n v="2"/>
    <s v="27"/>
  </r>
  <r>
    <n v="1319"/>
    <x v="4"/>
    <m/>
    <s v="COORDINACION MUNICIPAL DE PROTECCION CIVIL Y BOMBEROS"/>
    <s v="PROTECCIÓN CIVIL Y BOMBEROS"/>
    <s v="172 PROTECCION CIVIL"/>
    <s v="N DESASTRES NATURALES"/>
    <s v="09 GESTIÓN INTEGRAL DE RIESGO DE DESASTRE PARA EL MUNICIPIO DE ZAPOPAN"/>
    <m/>
    <m/>
    <m/>
    <s v="2000 MATERIALES Y SUMINISTROS"/>
    <s v="2900 HERRAMIENTAS, REFACCIONES Y ACCESORIOS MENORES"/>
    <s v="291 HERRAMIENTAS MENORES"/>
    <n v="244709.96400000004"/>
    <n v="244709.96400000004"/>
    <n v="24470.996400000004"/>
    <n v="0"/>
    <n v="-220238.96760000003"/>
    <n v="2"/>
    <s v="29"/>
  </r>
  <r>
    <n v="1320"/>
    <x v="4"/>
    <m/>
    <s v="COORDINACION MUNICIPAL DE PROTECCION CIVIL Y BOMBEROS"/>
    <s v="PROTECCIÓN CIVIL Y BOMBEROS"/>
    <s v="172 PROTECCION CIVIL"/>
    <s v="N DESASTRES NATURALES"/>
    <s v="09 GESTIÓN INTEGRAL DE RIESGO DE DESASTRE PARA EL MUNICIPIO DE ZAPOPAN"/>
    <m/>
    <m/>
    <m/>
    <s v="2000 MATERIALES Y SUMINISTROS"/>
    <s v="2900 HERRAMIENTAS, REFACCIONES Y ACCESORIOS MENORES"/>
    <s v="292 REFACCIONES Y ACCESORIOS MENORES DE EDIFICIOS"/>
    <n v="30000"/>
    <n v="30000"/>
    <n v="15000"/>
    <n v="0"/>
    <n v="-15000"/>
    <n v="2"/>
    <s v="29"/>
  </r>
  <r>
    <n v="1321"/>
    <x v="4"/>
    <m/>
    <s v="COORDINACION MUNICIPAL DE PROTECCION CIVIL Y BOMBEROS"/>
    <s v="PROTECCIÓN CIVIL Y BOMBEROS"/>
    <s v="172 PROTECCION CIVIL"/>
    <s v="N DESASTRES NATURALES"/>
    <s v="09 GESTIÓN INTEGRAL DE RIESGO DE DESASTRE PARA EL MUNICIPIO DE ZAPOPAN"/>
    <m/>
    <m/>
    <m/>
    <s v="2000 MATERIALES Y SUMINISTROS"/>
    <s v="2900 HERRAMIENTAS, REFACCIONES Y ACCESORIOS MENORES"/>
    <s v="293 REFACCIONES Y ACCESORIOS MENORES DE MOBILIARIO Y EQUIPO DE ADMINISTRACION, EDUCACIONAL Y RECREATIVO"/>
    <n v="58718.69200000001"/>
    <n v="58718.69200000001"/>
    <n v="23487.476800000004"/>
    <n v="0"/>
    <n v="-35231.215200000006"/>
    <n v="2"/>
    <s v="29"/>
  </r>
  <r>
    <n v="1322"/>
    <x v="4"/>
    <m/>
    <s v="COORDINACION MUNICIPAL DE PROTECCION CIVIL Y BOMBEROS"/>
    <s v="PROTECCIÓN CIVIL Y BOMBEROS"/>
    <s v="172 PROTECCION CIVIL"/>
    <s v="N DESASTRES NATURALES"/>
    <s v="09 GESTIÓN INTEGRAL DE RIESGO DE DESASTRE PARA EL MUNICIPIO DE ZAPOPAN"/>
    <m/>
    <m/>
    <m/>
    <s v="2000 MATERIALES Y SUMINISTROS"/>
    <s v="2900 HERRAMIENTAS, REFACCIONES Y ACCESORIOS MENORES"/>
    <s v="294 REFACCIONES Y ACCESORIOS MENORES DE EQUIPO DE COMPUTO Y TECNOLOGIAS DE LA INFORMACION"/>
    <n v="187953.264"/>
    <n v="187953.264"/>
    <n v="37590.652800000003"/>
    <n v="0"/>
    <n v="-150362.61119999998"/>
    <n v="2"/>
    <s v="29"/>
  </r>
  <r>
    <n v="1323"/>
    <x v="4"/>
    <m/>
    <s v="COORDINACION MUNICIPAL DE PROTECCION CIVIL Y BOMBEROS"/>
    <s v="PROTECCIÓN CIVIL Y BOMBEROS"/>
    <s v="172 PROTECCION CIVIL"/>
    <s v="N DESASTRES NATURALES"/>
    <s v="09 GESTIÓN INTEGRAL DE RIESGO DE DESASTRE PARA EL MUNICIPIO DE ZAPOPAN"/>
    <m/>
    <m/>
    <m/>
    <s v="2000 MATERIALES Y SUMINISTROS"/>
    <s v="2900 HERRAMIENTAS, REFACCIONES Y ACCESORIOS MENORES"/>
    <s v="296 REFACCIONES Y ACCESORIOS MENORES DE EQUIPO DE TRANSPORTE"/>
    <n v="82834"/>
    <n v="82834"/>
    <n v="8283.4"/>
    <n v="0"/>
    <n v="-74550.600000000006"/>
    <n v="2"/>
    <s v="29"/>
  </r>
  <r>
    <n v="1324"/>
    <x v="4"/>
    <m/>
    <s v="COORDINACION MUNICIPAL DE PROTECCION CIVIL Y BOMBEROS"/>
    <s v="PROTECCIÓN CIVIL Y BOMBEROS"/>
    <s v="172 PROTECCION CIVIL"/>
    <s v="N DESASTRES NATURALES"/>
    <s v="09 GESTIÓN INTEGRAL DE RIESGO DE DESASTRE PARA EL MUNICIPIO DE ZAPOPAN"/>
    <m/>
    <m/>
    <m/>
    <s v="2000 MATERIALES Y SUMINISTROS"/>
    <s v="2900 HERRAMIENTAS, REFACCIONES Y ACCESORIOS MENORES"/>
    <s v="298 REFACCIONES Y ACCESORIOS MENORES DE MAQUINARIA Y OTROS EQUIPOS"/>
    <n v="48000"/>
    <n v="48000"/>
    <n v="4800"/>
    <n v="0"/>
    <n v="-43200"/>
    <n v="2"/>
    <s v="29"/>
  </r>
  <r>
    <n v="1325"/>
    <x v="4"/>
    <m/>
    <s v="COORDINACION MUNICIPAL DE PROTECCION CIVIL Y BOMBEROS"/>
    <s v="PROTECCIÓN CIVIL Y BOMBEROS"/>
    <s v="172 PROTECCION CIVIL"/>
    <s v="N DESASTRES NATURALES"/>
    <s v="09 GESTIÓN INTEGRAL DE RIESGO DE DESASTRE PARA EL MUNICIPIO DE ZAPOPAN"/>
    <m/>
    <m/>
    <m/>
    <s v="2000 MATERIALES Y SUMINISTROS"/>
    <s v="2900 HERRAMIENTAS, REFACCIONES Y ACCESORIOS MENORES"/>
    <s v="299 REFACCIONES Y ACCESORIOS MENORES OTROS BIENES MUEBLES"/>
    <n v="17822.688000000002"/>
    <n v="17822.688000000002"/>
    <n v="17822.688000000002"/>
    <n v="0"/>
    <n v="0"/>
    <n v="2"/>
    <s v="29"/>
  </r>
  <r>
    <n v="1326"/>
    <x v="4"/>
    <m/>
    <s v="COORDINACION MUNICIPAL DE PROTECCION CIVIL Y BOMBEROS"/>
    <s v="PROTECCIÓN CIVIL Y BOMBEROS"/>
    <s v="172 PROTECCION CIVIL"/>
    <s v="N DESASTRES NATURALES"/>
    <s v="09 GESTIÓN INTEGRAL DE RIESGO DE DESASTRE PARA EL MUNICIPIO DE ZAPOPAN"/>
    <m/>
    <m/>
    <m/>
    <s v="3000 SERVICIOS GENERALES"/>
    <s v="3100 SERVICIOS BASICOS"/>
    <s v="312 GAS"/>
    <n v="3286"/>
    <n v="3286"/>
    <n v="3286"/>
    <n v="0"/>
    <n v="0"/>
    <n v="3"/>
    <s v="31"/>
  </r>
  <r>
    <n v="1327"/>
    <x v="4"/>
    <m/>
    <s v="COORDINACION MUNICIPAL DE PROTECCION CIVIL Y BOMBEROS"/>
    <s v="PROTECCIÓN CIVIL Y BOMBEROS"/>
    <s v="172 PROTECCION CIVIL"/>
    <s v="N DESASTRES NATURALES"/>
    <s v="09 GESTIÓN INTEGRAL DE RIESGO DE DESASTRE PARA EL MUNICIPIO DE ZAPOPAN"/>
    <m/>
    <m/>
    <m/>
    <s v="3000 SERVICIOS GENERALES"/>
    <s v="3300 SERVICIOS PROFESIONALES, CIENTIFICOS, TECNICOS Y OTROS SERVICIOS"/>
    <s v="334 SERVICIOS DE CAPACITACION"/>
    <n v="1000000"/>
    <n v="1000000"/>
    <n v="500000"/>
    <n v="0"/>
    <n v="-500000"/>
    <n v="3"/>
    <s v="33"/>
  </r>
  <r>
    <n v="1328"/>
    <x v="4"/>
    <m/>
    <s v="COORDINACION MUNICIPAL DE PROTECCION CIVIL Y BOMBEROS"/>
    <s v="PROTECCIÓN CIVIL Y BOMBEROS"/>
    <s v="172 PROTECCION CIVIL"/>
    <s v="N DESASTRES NATURALES"/>
    <s v="09 GESTIÓN INTEGRAL DE RIESGO DE DESASTRE PARA EL MUNICIPIO DE ZAPOPAN"/>
    <m/>
    <m/>
    <m/>
    <s v="3000 SERVICIOS GENERALES"/>
    <s v="3800 SERVICIOS OFICIALES"/>
    <s v="382 GASTOS DE ORDEN SOCIAL Y CULTURAL"/>
    <n v="380000"/>
    <n v="380000"/>
    <n v="380000"/>
    <n v="0"/>
    <n v="0"/>
    <n v="3"/>
    <s v="38"/>
  </r>
  <r>
    <n v="1329"/>
    <x v="4"/>
    <m/>
    <s v="COORDINACION MUNICIPAL DE PROTECCION CIVIL Y BOMBEROS"/>
    <s v="PROTECCIÓN CIVIL Y BOMBEROS"/>
    <s v="172 PROTECCION CIVIL"/>
    <s v="N DESASTRES NATURALES"/>
    <s v="09 GESTIÓN INTEGRAL DE RIESGO DE DESASTRE PARA EL MUNICIPIO DE ZAPOPAN"/>
    <m/>
    <m/>
    <m/>
    <s v="2000 MATERIALES Y SUMINISTROS"/>
    <s v="2900 HERRAMIENTAS, REFACCIONES Y ACCESORIOS MENORES"/>
    <s v="298 REFACCIONES Y ACCESORIOS MENORES DE MAQUINARIA Y OTROS EQUIPOS"/>
    <n v="100000"/>
    <n v="100000"/>
    <n v="10000"/>
    <n v="0"/>
    <n v="-90000"/>
    <n v="2"/>
    <s v="29"/>
  </r>
  <r>
    <n v="1330"/>
    <x v="4"/>
    <m/>
    <s v="COORDINACION MUNICIPAL DE PROTECCION CIVIL Y BOMBEROS"/>
    <s v="PROTECCIÓN CIVIL Y BOMBEROS"/>
    <s v="172 PROTECCION CIVIL"/>
    <s v="N DESASTRES NATURALES"/>
    <s v="09 GESTIÓN INTEGRAL DE RIESGO DE DESASTRE PARA EL MUNICIPIO DE ZAPOPAN"/>
    <m/>
    <m/>
    <m/>
    <s v="2000 MATERIALES Y SUMINISTROS"/>
    <s v="2400 MATERIALES Y ARTICULOS DE CONSTRUCCION Y DE REPARACION"/>
    <s v="247 ARTICULOS METALICOS PARA LA CONSTRUCCION"/>
    <n v="40000"/>
    <n v="40000"/>
    <n v="4000"/>
    <n v="0"/>
    <n v="-36000"/>
    <n v="2"/>
    <s v="24"/>
  </r>
  <r>
    <n v="1331"/>
    <x v="4"/>
    <m/>
    <s v="COORDINACION MUNICIPAL DE PROTECCION CIVIL Y BOMBEROS"/>
    <s v="PROTECCIÓN CIVIL Y BOMBEROS"/>
    <s v="172 PROTECCION CIVIL"/>
    <s v="N DESASTRES NATURALES"/>
    <s v="09 GESTIÓN INTEGRAL DE RIESGO DE DESASTRE PARA EL MUNICIPIO DE ZAPOPAN"/>
    <m/>
    <m/>
    <m/>
    <s v="3000 SERVICIOS GENERALES"/>
    <s v="3200 SERVICIOS DE ARRENDAMIENTO"/>
    <s v="329 OTROS ARRENDAMIENTOS"/>
    <n v="80000"/>
    <n v="80000"/>
    <n v="80000"/>
    <n v="0"/>
    <n v="0"/>
    <n v="3"/>
    <s v="32"/>
  </r>
  <r>
    <n v="1332"/>
    <x v="4"/>
    <m/>
    <s v="COORDINACION MUNICIPAL DE PROTECCION CIVIL Y BOMBEROS"/>
    <s v="PROTECCIÓN CIVIL Y BOMBEROS"/>
    <s v="172 PROTECCION CIVIL"/>
    <s v="N DESASTRES NATURALES"/>
    <s v="09 GESTIÓN INTEGRAL DE RIESGO DE DESASTRE PARA EL MUNICIPIO DE ZAPOPAN"/>
    <m/>
    <m/>
    <m/>
    <s v="2000 MATERIALES Y SUMINISTROS"/>
    <s v="2200 ALIMENTOS Y UTENSILIOS"/>
    <s v="221 PRODUCTOS ALIMENTICIOS PARA PERSONAS"/>
    <n v="362880"/>
    <n v="362880"/>
    <n v="145152"/>
    <n v="0"/>
    <n v="-217728"/>
    <n v="2"/>
    <s v="22"/>
  </r>
  <r>
    <n v="1333"/>
    <x v="4"/>
    <m/>
    <s v="COORDINACION MUNICIPAL DE PROTECCION CIVIL Y BOMBEROS"/>
    <s v="PROTECCIÓN CIVIL Y BOMBEROS"/>
    <s v="172 PROTECCION CIVIL"/>
    <s v="N DESASTRES NATURALES"/>
    <s v="09 GESTIÓN INTEGRAL DE RIESGO DE DESASTRE PARA EL MUNICIPIO DE ZAPOPAN"/>
    <m/>
    <m/>
    <m/>
    <s v="2000 MATERIALES Y SUMINISTROS"/>
    <s v="2700 VESTUARIO, BLANCOS, PRENDAS DE PROTECCION Y ARTICULOS DEPORTIVOS"/>
    <s v="272 PRENDAS DE SEGURIDAD Y PROTECCION PERSONAL"/>
    <n v="1641250.9"/>
    <n v="1641250.9"/>
    <n v="16412.508999999998"/>
    <n v="0"/>
    <n v="-1624838.3909999998"/>
    <n v="2"/>
    <s v="27"/>
  </r>
  <r>
    <n v="1334"/>
    <x v="4"/>
    <m/>
    <s v="COORDINACION MUNICIPAL DE PROTECCION CIVIL Y BOMBEROS"/>
    <s v="PROTECCIÓN CIVIL Y BOMBEROS"/>
    <s v="172 PROTECCION CIVIL"/>
    <s v="N DESASTRES NATURALES"/>
    <s v="09 GESTIÓN INTEGRAL DE RIESGO DE DESASTRE PARA EL MUNICIPIO DE ZAPOPAN"/>
    <m/>
    <m/>
    <m/>
    <s v="2000 MATERIALES Y SUMINISTROS"/>
    <s v="2900 HERRAMIENTAS, REFACCIONES Y ACCESORIOS MENORES"/>
    <s v="291 HERRAMIENTAS MENORES"/>
    <n v="27000"/>
    <n v="27000"/>
    <n v="27000"/>
    <n v="0"/>
    <n v="0"/>
    <n v="2"/>
    <s v="29"/>
  </r>
  <r>
    <n v="1351"/>
    <x v="4"/>
    <m/>
    <s v="COORDINACION MUNICIPAL DE PROTECCION CIVIL Y BOMBEROS"/>
    <s v="02 JEFATURA DE GABINETE"/>
    <s v="172 PROTECCION CIVIL"/>
    <s v="N DESASTRES NATURALES"/>
    <s v="09 GESTIÓN INTEGRAL DE RIESGO DE DESASTRE PARA EL MUNICIPIO DE ZAPOPAN"/>
    <m/>
    <s v="801 KIDZANIA"/>
    <s v="Kidzania"/>
    <s v="3000 SERVICIOS GENERALES"/>
    <s v="3300 SERVICIOS PROFESIONALES, CIENTIFICOS, TECNICOS Y OTROS SERVICIOS"/>
    <s v="339 SERVICIOS PROFESIONALES, CIENTIFICOS Y TECNICOS INTEGRALES"/>
    <n v="1500000"/>
    <n v="1500000"/>
    <n v="1500000"/>
    <n v="0"/>
    <n v="0"/>
    <n v="3"/>
    <s v="33"/>
  </r>
  <r>
    <n v="1378"/>
    <x v="4"/>
    <m/>
    <s v="COORDINACION MUNICIPAL DE PROTECCION CIVIL Y BOMBEROS"/>
    <s v="PROTECCIÓN CIVIL Y BOMBEROS"/>
    <s v="172 PROTECCION CIVIL"/>
    <s v="N DESASTRES NATURALES"/>
    <s v="09 GESTIÓN INTEGRAL DE RIESGO DE DESASTRE PARA EL MUNICIPIO DE ZAPOPAN"/>
    <m/>
    <m/>
    <s v="PREVISIONES"/>
    <s v="7000 INVERSIONES FINANCIERAS Y OTRAS PROVISIONES"/>
    <s v="7900 PROVISIONES PARA CONTINGENCIAS Y OTRAS EROGACIONES ESPECIALES"/>
    <s v="791 CONTINGENCIAS POR FENOMENOS NATURALES"/>
    <n v="0"/>
    <n v="1000000"/>
    <n v="1000000"/>
    <n v="1000000"/>
    <n v="1000000"/>
    <n v="7"/>
    <s v="79"/>
  </r>
  <r>
    <n v="373"/>
    <x v="5"/>
    <m/>
    <s v="TESORERIA MUNICIPAL"/>
    <s v="TESORERÍA"/>
    <s v="181 SERVICIOS REGISTRALES, ADMINISTRATIVOS Y PATRIMONIALES"/>
    <s v="M APOYO AL PROCESO PRESUPUESTARIO Y PARA MEJORAR LA EFICIENCIA INSTITUCIONAL"/>
    <s v="10 CATASTRO"/>
    <m/>
    <m/>
    <m/>
    <s v="3000 SERVICIOS GENERALES"/>
    <s v="3300 SERVICIOS PROFESIONALES, CIENTIFICOS, TECNICOS Y OTROS SERVICIOS"/>
    <s v="339 SERVICIOS PROFESIONALES, CIENTIFICOS Y TECNICOS INTEGRALES"/>
    <n v="1168316.97"/>
    <n v="1168316.97"/>
    <n v="1168316.97"/>
    <n v="0"/>
    <n v="0"/>
    <n v="3"/>
    <s v="33"/>
  </r>
  <r>
    <n v="366"/>
    <x v="5"/>
    <m/>
    <s v="DIRECCION DE INGRESOS"/>
    <s v="TESORERÍA"/>
    <s v="152 ASUNTOS HACENDARIOS"/>
    <s v="M APOYO AL PROCESO PRESUPUESTARIO Y PARA MEJORAR LA EFICIENCIA INSTITUCIONAL"/>
    <s v="11 INGRESOS"/>
    <m/>
    <m/>
    <s v="UNIFORMES INGRESOS"/>
    <s v="2000 MATERIALES Y SUMINISTROS"/>
    <s v="2700 VESTUARIO, BLANCOS, PRENDAS DE PROTECCION Y ARTICULOS DEPORTIVOS"/>
    <s v="271 VESTUARIO Y UNIFORMES"/>
    <n v="150000"/>
    <n v="150000"/>
    <n v="150000"/>
    <n v="0"/>
    <n v="0"/>
    <n v="2"/>
    <s v="27"/>
  </r>
  <r>
    <n v="378"/>
    <x v="5"/>
    <m/>
    <s v="TESORERIA MUNICIPAL"/>
    <s v="TESORERÍA"/>
    <s v="152 ASUNTOS HACENDARIOS"/>
    <s v="M APOYO AL PROCESO PRESUPUESTARIO Y PARA MEJORAR LA EFICIENCIA INSTITUCIONAL"/>
    <s v="11 INGRESOS"/>
    <m/>
    <m/>
    <m/>
    <s v="3000 SERVICIOS GENERALES"/>
    <s v="3400 SERVICIOS FINANCIEROS, BANCARIOS Y COMERCIALES"/>
    <s v="347 FLETES Y MANIOBRAS"/>
    <n v="88740"/>
    <n v="88740"/>
    <n v="88740"/>
    <n v="0"/>
    <n v="0"/>
    <n v="3"/>
    <s v="34"/>
  </r>
  <r>
    <n v="386"/>
    <x v="5"/>
    <m/>
    <s v="TESORERIA MUNICIPAL"/>
    <s v="TESORERÍA"/>
    <s v="152 ASUNTOS HACENDARIOS"/>
    <s v="M APOYO AL PROCESO PRESUPUESTARIO Y PARA MEJORAR LA EFICIENCIA INSTITUCIONAL"/>
    <s v="11 INGRESOS"/>
    <m/>
    <m/>
    <m/>
    <s v="3000 SERVICIOS GENERALES"/>
    <s v="3800 SERVICIOS OFICIALES"/>
    <s v="382 GASTOS DE ORDEN SOCIAL Y CULTURAL"/>
    <n v="5700"/>
    <n v="5700"/>
    <n v="5700"/>
    <n v="0"/>
    <n v="0"/>
    <n v="3"/>
    <s v="38"/>
  </r>
  <r>
    <n v="387"/>
    <x v="5"/>
    <m/>
    <s v="TESORERIA MUNICIPAL"/>
    <s v="TESORERÍA"/>
    <s v="152 ASUNTOS HACENDARIOS"/>
    <s v="M APOYO AL PROCESO PRESUPUESTARIO Y PARA MEJORAR LA EFICIENCIA INSTITUCIONAL"/>
    <s v="11 INGRESOS"/>
    <m/>
    <m/>
    <m/>
    <s v="3000 SERVICIOS GENERALES"/>
    <s v="3900 OTROS SERVICIOS GENERALES"/>
    <s v="394 SENTENCIAS Y RESOLUCIONES POR AUTORIDAD COMPETENTE"/>
    <n v="315176.64"/>
    <n v="315176.64"/>
    <n v="315176.64"/>
    <n v="0"/>
    <n v="0"/>
    <n v="3"/>
    <s v="39"/>
  </r>
  <r>
    <n v="362"/>
    <x v="5"/>
    <m/>
    <s v="TESORERIA MUNICIPAL"/>
    <s v="TESORERÍA"/>
    <s v="152 ASUNTOS HACENDARIOS"/>
    <s v="M APOYO AL PROCESO PRESUPUESTARIO Y PARA MEJORAR LA EFICIENCIA INSTITUCIONAL"/>
    <s v="12 CONTABILIDAD Y EGRESOS"/>
    <m/>
    <m/>
    <s v="CAPACITACIÓN"/>
    <s v="3000 SERVICIOS GENERALES"/>
    <s v="3300 SERVICIOS PROFESIONALES, CIENTIFICOS, TECNICOS Y OTROS SERVICIOS"/>
    <s v="334 SERVICIOS DE CAPACITACION"/>
    <n v="300000"/>
    <n v="300000"/>
    <n v="300000"/>
    <n v="0"/>
    <n v="0"/>
    <n v="3"/>
    <s v="33"/>
  </r>
  <r>
    <n v="363"/>
    <x v="5"/>
    <m/>
    <s v="TESORERIA MUNICIPAL"/>
    <s v="TESORERÍA"/>
    <s v="152 ASUNTOS HACENDARIOS"/>
    <s v="M APOYO AL PROCESO PRESUPUESTARIO Y PARA MEJORAR LA EFICIENCIA INSTITUCIONAL"/>
    <s v="12 CONTABILIDAD Y EGRESOS"/>
    <m/>
    <m/>
    <m/>
    <s v="2000 MATERIALES Y SUMINISTROS"/>
    <s v="2100 MATERIALES DE ADMINISTRACION, EMISION DE DOCUMENTOS Y ARTICULOS OFICIALES"/>
    <s v="211 MATERIALES, UTILES Y EQUIPOS MENORES DE OFICINA"/>
    <n v="669868.81999999995"/>
    <n v="669868.81999999995"/>
    <n v="669868.81999999995"/>
    <n v="0"/>
    <n v="0"/>
    <n v="2"/>
    <s v="21"/>
  </r>
  <r>
    <n v="364"/>
    <x v="5"/>
    <m/>
    <s v="TESORERIA MUNICIPAL"/>
    <s v="TESORERÍA"/>
    <s v="152 ASUNTOS HACENDARIOS"/>
    <s v="M APOYO AL PROCESO PRESUPUESTARIO Y PARA MEJORAR LA EFICIENCIA INSTITUCIONAL"/>
    <s v="12 CONTABILIDAD Y EGRESOS"/>
    <m/>
    <m/>
    <m/>
    <s v="2000 MATERIALES Y SUMINISTROS"/>
    <s v="2100 MATERIALES DE ADMINISTRACION, EMISION DE DOCUMENTOS Y ARTICULOS OFICIALES"/>
    <s v="214 MATERIALES, UTILES Y EQUIPOS MENORES DE TECNOLOGIAS DE LA INFORMACION Y COMUNICACIONES"/>
    <n v="34284.44"/>
    <n v="34284.44"/>
    <n v="34284.44"/>
    <n v="0"/>
    <n v="0"/>
    <n v="2"/>
    <s v="21"/>
  </r>
  <r>
    <n v="365"/>
    <x v="5"/>
    <m/>
    <s v="TESORERIA MUNICIPAL"/>
    <s v="TESORERÍA"/>
    <s v="152 ASUNTOS HACENDARIOS"/>
    <s v="M APOYO AL PROCESO PRESUPUESTARIO Y PARA MEJORAR LA EFICIENCIA INSTITUCIONAL"/>
    <s v="12 CONTABILIDAD Y EGRESOS"/>
    <m/>
    <m/>
    <m/>
    <s v="2000 MATERIALES Y SUMINISTROS"/>
    <s v="2100 MATERIALES DE ADMINISTRACION, EMISION DE DOCUMENTOS Y ARTICULOS OFICIALES"/>
    <s v="215 MATERIAL IMPRESO E INFORMACION DIGITAL"/>
    <n v="96756"/>
    <n v="96756"/>
    <n v="29026.799999999999"/>
    <n v="0"/>
    <n v="-67729.2"/>
    <n v="2"/>
    <s v="21"/>
  </r>
  <r>
    <n v="367"/>
    <x v="5"/>
    <m/>
    <s v="TESORERIA MUNICIPAL"/>
    <s v="TESORERÍA"/>
    <s v="152 ASUNTOS HACENDARIOS"/>
    <s v="M APOYO AL PROCESO PRESUPUESTARIO Y PARA MEJORAR LA EFICIENCIA INSTITUCIONAL"/>
    <s v="12 CONTABILIDAD Y EGRESOS"/>
    <m/>
    <m/>
    <m/>
    <s v="2000 MATERIALES Y SUMINISTROS"/>
    <s v="2900 HERRAMIENTAS, REFACCIONES Y ACCESORIOS MENORES"/>
    <s v="291 HERRAMIENTAS MENORES"/>
    <n v="1240.01"/>
    <n v="1240.01"/>
    <n v="1240.01"/>
    <n v="0"/>
    <n v="0"/>
    <n v="2"/>
    <s v="29"/>
  </r>
  <r>
    <n v="368"/>
    <x v="5"/>
    <m/>
    <s v="TESORERIA MUNICIPAL"/>
    <s v="TESORERÍA"/>
    <s v="152 ASUNTOS HACENDARIOS"/>
    <s v="M APOYO AL PROCESO PRESUPUESTARIO Y PARA MEJORAR LA EFICIENCIA INSTITUCIONAL"/>
    <s v="12 CONTABILIDAD Y EGRESOS"/>
    <m/>
    <m/>
    <m/>
    <s v="2000 MATERIALES Y SUMINISTROS"/>
    <s v="2900 HERRAMIENTAS, REFACCIONES Y ACCESORIOS MENORES"/>
    <s v="292 REFACCIONES Y ACCESORIOS MENORES DE EDIFICIOS"/>
    <n v="184"/>
    <n v="184"/>
    <n v="184"/>
    <n v="0"/>
    <n v="0"/>
    <n v="2"/>
    <s v="29"/>
  </r>
  <r>
    <n v="369"/>
    <x v="5"/>
    <m/>
    <s v="TESORERIA MUNICIPAL"/>
    <s v="TESORERÍA"/>
    <s v="152 ASUNTOS HACENDARIOS"/>
    <s v="M APOYO AL PROCESO PRESUPUESTARIO Y PARA MEJORAR LA EFICIENCIA INSTITUCIONAL"/>
    <s v="12 CONTABILIDAD Y EGRESOS"/>
    <m/>
    <m/>
    <m/>
    <s v="2000 MATERIALES Y SUMINISTROS"/>
    <s v="2900 HERRAMIENTAS, REFACCIONES Y ACCESORIOS MENORES"/>
    <s v="293 REFACCIONES Y ACCESORIOS MENORES DE MOBILIARIO Y EQUIPO DE ADMINISTRACION, EDUCACIONAL Y RECREATIVO"/>
    <n v="109"/>
    <n v="109"/>
    <n v="109"/>
    <n v="0"/>
    <n v="0"/>
    <n v="2"/>
    <s v="29"/>
  </r>
  <r>
    <n v="370"/>
    <x v="5"/>
    <m/>
    <s v="TESORERIA MUNICIPAL"/>
    <s v="TESORERÍA"/>
    <s v="152 ASUNTOS HACENDARIOS"/>
    <s v="M APOYO AL PROCESO PRESUPUESTARIO Y PARA MEJORAR LA EFICIENCIA INSTITUCIONAL"/>
    <s v="12 CONTABILIDAD Y EGRESOS"/>
    <m/>
    <m/>
    <m/>
    <s v="3000 SERVICIOS GENERALES"/>
    <s v="3100 SERVICIOS BASICOS"/>
    <s v="318 SERVICIOS POSTALES Y TELEGRAFICOS"/>
    <n v="846"/>
    <n v="846"/>
    <n v="846"/>
    <n v="0"/>
    <n v="0"/>
    <n v="3"/>
    <s v="31"/>
  </r>
  <r>
    <n v="371"/>
    <x v="5"/>
    <m/>
    <s v="TESORERIA MUNICIPAL"/>
    <s v="TESORERÍA"/>
    <s v="152 ASUNTOS HACENDARIOS"/>
    <s v="M APOYO AL PROCESO PRESUPUESTARIO Y PARA MEJORAR LA EFICIENCIA INSTITUCIONAL"/>
    <s v="12 CONTABILIDAD Y EGRESOS"/>
    <m/>
    <m/>
    <s v="RECUPERACIÓN ISR"/>
    <s v="3000 SERVICIOS GENERALES"/>
    <s v="3300 SERVICIOS PROFESIONALES, CIENTIFICOS, TECNICOS Y OTROS SERVICIOS"/>
    <s v="331 SERVICIOS LEGALES, DE CONTABILIDAD, AUDITORIA Y RELACIONADOS"/>
    <n v="58176454.280000001"/>
    <n v="58176454.280000001"/>
    <n v="58176454.280000001"/>
    <n v="0"/>
    <n v="0"/>
    <n v="3"/>
    <s v="33"/>
  </r>
  <r>
    <n v="372"/>
    <x v="5"/>
    <m/>
    <s v="TESORERIA MUNICIPAL"/>
    <s v="TESORERÍA"/>
    <s v="152 ASUNTOS HACENDARIOS"/>
    <s v="M APOYO AL PROCESO PRESUPUESTARIO Y PARA MEJORAR LA EFICIENCIA INSTITUCIONAL"/>
    <s v="12 CONTABILIDAD Y EGRESOS"/>
    <m/>
    <m/>
    <m/>
    <s v="3000 SERVICIOS GENERALES"/>
    <s v="3300 SERVICIOS PROFESIONALES, CIENTIFICOS, TECNICOS Y OTROS SERVICIOS"/>
    <s v="336 SERVICIOS DE APOYO ADMINISTRATIVO, TRADUCCION, FOTOCOPIADO E IMPRESION"/>
    <n v="502889.2"/>
    <n v="502889.2"/>
    <n v="502889.2"/>
    <n v="0"/>
    <n v="0"/>
    <n v="3"/>
    <s v="33"/>
  </r>
  <r>
    <n v="374"/>
    <x v="5"/>
    <m/>
    <s v="TESORERIA MUNICIPAL"/>
    <s v="TESORERÍA"/>
    <s v="152 ASUNTOS HACENDARIOS"/>
    <s v="M APOYO AL PROCESO PRESUPUESTARIO Y PARA MEJORAR LA EFICIENCIA INSTITUCIONAL"/>
    <s v="12 CONTABILIDAD Y EGRESOS"/>
    <m/>
    <m/>
    <m/>
    <s v="3000 SERVICIOS GENERALES"/>
    <s v="3400 SERVICIOS FINANCIEROS, BANCARIOS Y COMERCIALES"/>
    <s v="341 SERVICIOS FINANCIEROS Y BANCARIOS"/>
    <n v="7028428.1400000006"/>
    <n v="7028428.1400000006"/>
    <n v="7028428.1400000006"/>
    <n v="0"/>
    <n v="0"/>
    <n v="3"/>
    <s v="34"/>
  </r>
  <r>
    <n v="375"/>
    <x v="5"/>
    <m/>
    <s v="TESORERIA MUNICIPAL"/>
    <s v="TESORERÍA"/>
    <s v="152 ASUNTOS HACENDARIOS"/>
    <s v="M APOYO AL PROCESO PRESUPUESTARIO Y PARA MEJORAR LA EFICIENCIA INSTITUCIONAL"/>
    <s v="12 CONTABILIDAD Y EGRESOS"/>
    <m/>
    <m/>
    <m/>
    <s v="3000 SERVICIOS GENERALES"/>
    <s v="3400 SERVICIOS FINANCIEROS, BANCARIOS Y COMERCIALES"/>
    <s v="342 SERVICIOS DE COBRANZA, INVESTIGACION CREDITICIA Y SIMILAR"/>
    <n v="8241597"/>
    <n v="8241597"/>
    <n v="8241597"/>
    <n v="0"/>
    <n v="0"/>
    <n v="3"/>
    <s v="34"/>
  </r>
  <r>
    <n v="376"/>
    <x v="5"/>
    <m/>
    <s v="TESORERIA MUNICIPAL"/>
    <s v="TESORERÍA"/>
    <s v="152 ASUNTOS HACENDARIOS"/>
    <s v="M APOYO AL PROCESO PRESUPUESTARIO Y PARA MEJORAR LA EFICIENCIA INSTITUCIONAL"/>
    <s v="12 CONTABILIDAD Y EGRESOS"/>
    <m/>
    <m/>
    <m/>
    <s v="3000 SERVICIOS GENERALES"/>
    <s v="3400 SERVICIOS FINANCIEROS, BANCARIOS Y COMERCIALES"/>
    <s v="343 SERVICIOS DE RECAUDACION, TRASLADO Y CUSTODIA DE VALORES"/>
    <n v="1841197.53"/>
    <n v="1841197.53"/>
    <n v="1841197.53"/>
    <n v="0"/>
    <n v="0"/>
    <n v="3"/>
    <s v="34"/>
  </r>
  <r>
    <n v="377"/>
    <x v="5"/>
    <m/>
    <s v="TESORERIA MUNICIPAL"/>
    <s v="TESORERÍA"/>
    <s v="152 ASUNTOS HACENDARIOS"/>
    <s v="M APOYO AL PROCESO PRESUPUESTARIO Y PARA MEJORAR LA EFICIENCIA INSTITUCIONAL"/>
    <s v="12 CONTABILIDAD Y EGRESOS"/>
    <m/>
    <m/>
    <m/>
    <s v="3000 SERVICIOS GENERALES"/>
    <s v="3400 SERVICIOS FINANCIEROS, BANCARIOS Y COMERCIALES"/>
    <s v="344 SEGUROS DE RESPONSABILIDAD PATRIMONIAL Y FIANZAS"/>
    <n v="53185.86"/>
    <n v="53185.86"/>
    <n v="53185.86"/>
    <n v="0"/>
    <n v="0"/>
    <n v="3"/>
    <s v="34"/>
  </r>
  <r>
    <n v="379"/>
    <x v="5"/>
    <m/>
    <s v="TESORERIA MUNICIPAL"/>
    <s v="TESORERÍA"/>
    <s v="152 ASUNTOS HACENDARIOS"/>
    <s v="M APOYO AL PROCESO PRESUPUESTARIO Y PARA MEJORAR LA EFICIENCIA INSTITUCIONAL"/>
    <s v="12 CONTABILIDAD Y EGRESOS"/>
    <m/>
    <m/>
    <m/>
    <s v="3000 SERVICIOS GENERALES"/>
    <s v="3500 SERVICIOS DE INSTALACION, REPARACION, MANTENIMIENTO Y CONSERVACION"/>
    <s v="351 CONSERVACION Y MANTENIMIENTO MENOR DE INMUEBLES"/>
    <n v="655.4"/>
    <n v="655.4"/>
    <n v="655.4"/>
    <n v="0"/>
    <n v="0"/>
    <n v="3"/>
    <s v="35"/>
  </r>
  <r>
    <n v="380"/>
    <x v="5"/>
    <m/>
    <s v="TESORERIA MUNICIPAL"/>
    <s v="TESORERÍA"/>
    <s v="152 ASUNTOS HACENDARIOS"/>
    <s v="M APOYO AL PROCESO PRESUPUESTARIO Y PARA MEJORAR LA EFICIENCIA INSTITUCIONAL"/>
    <s v="12 CONTABILIDAD Y EGRESOS"/>
    <m/>
    <m/>
    <m/>
    <s v="3000 SERVICIOS GENERALES"/>
    <s v="3500 SERVICIOS DE INSTALACION, REPARACION, MANTENIMIENTO Y CONSERVACION"/>
    <s v="352 INSTALACION, REPARACION Y MANTENIMIENTO DE MOBILIARIO Y EQUIPO DE ADMINISTRACION, EDUCACIONAL Y RECREATIVO"/>
    <n v="118204"/>
    <n v="118204"/>
    <n v="118204"/>
    <n v="0"/>
    <n v="0"/>
    <n v="3"/>
    <s v="35"/>
  </r>
  <r>
    <n v="381"/>
    <x v="5"/>
    <m/>
    <s v="TESORERIA MUNICIPAL"/>
    <s v="TESORERÍA"/>
    <s v="152 ASUNTOS HACENDARIOS"/>
    <s v="M APOYO AL PROCESO PRESUPUESTARIO Y PARA MEJORAR LA EFICIENCIA INSTITUCIONAL"/>
    <s v="12 CONTABILIDAD Y EGRESOS"/>
    <m/>
    <m/>
    <m/>
    <s v="3000 SERVICIOS GENERALES"/>
    <s v="3500 SERVICIOS DE INSTALACION, REPARACION, MANTENIMIENTO Y CONSERVACION"/>
    <s v="353 INSTALACION, REPARACION Y MANTENIMIENTO DE EQUIPO DE COMPUTO Y TECNOLOGIA DE LA INFORMACION"/>
    <n v="10846"/>
    <n v="10846"/>
    <n v="10846"/>
    <n v="0"/>
    <n v="0"/>
    <n v="3"/>
    <s v="35"/>
  </r>
  <r>
    <n v="382"/>
    <x v="5"/>
    <m/>
    <s v="TESORERIA MUNICIPAL"/>
    <s v="TESORERÍA"/>
    <s v="152 ASUNTOS HACENDARIOS"/>
    <s v="M APOYO AL PROCESO PRESUPUESTARIO Y PARA MEJORAR LA EFICIENCIA INSTITUCIONAL"/>
    <s v="12 CONTABILIDAD Y EGRESOS"/>
    <m/>
    <m/>
    <m/>
    <s v="3000 SERVICIOS GENERALES"/>
    <s v="3700 SERVICIOS DE TRASLADO Y VIATICOS"/>
    <s v="371 PASAJES AEREOS"/>
    <n v="100000"/>
    <n v="100000"/>
    <n v="100000"/>
    <n v="0"/>
    <n v="0"/>
    <n v="3"/>
    <s v="37"/>
  </r>
  <r>
    <n v="383"/>
    <x v="5"/>
    <m/>
    <s v="TESORERIA MUNICIPAL"/>
    <s v="TESORERÍA"/>
    <s v="152 ASUNTOS HACENDARIOS"/>
    <s v="M APOYO AL PROCESO PRESUPUESTARIO Y PARA MEJORAR LA EFICIENCIA INSTITUCIONAL"/>
    <s v="12 CONTABILIDAD Y EGRESOS"/>
    <m/>
    <m/>
    <m/>
    <s v="3000 SERVICIOS GENERALES"/>
    <s v="3700 SERVICIOS DE TRASLADO Y VIATICOS"/>
    <s v="372 PASAJES TERRESTRES"/>
    <n v="5458.2"/>
    <n v="5458.2"/>
    <n v="5458.2"/>
    <n v="0"/>
    <n v="0"/>
    <n v="3"/>
    <s v="37"/>
  </r>
  <r>
    <n v="384"/>
    <x v="5"/>
    <m/>
    <s v="TESORERIA MUNICIPAL"/>
    <s v="TESORERÍA"/>
    <s v="152 ASUNTOS HACENDARIOS"/>
    <s v="M APOYO AL PROCESO PRESUPUESTARIO Y PARA MEJORAR LA EFICIENCIA INSTITUCIONAL"/>
    <s v="12 CONTABILIDAD Y EGRESOS"/>
    <m/>
    <m/>
    <m/>
    <s v="3000 SERVICIOS GENERALES"/>
    <s v="3700 SERVICIOS DE TRASLADO Y VIATICOS"/>
    <s v="375 VIATICOS EN EL PAIS"/>
    <n v="17999.8"/>
    <n v="17999.8"/>
    <n v="17999.8"/>
    <n v="0"/>
    <n v="0"/>
    <n v="3"/>
    <s v="37"/>
  </r>
  <r>
    <n v="385"/>
    <x v="5"/>
    <m/>
    <s v="TESORERIA MUNICIPAL"/>
    <s v="TESORERÍA"/>
    <s v="152 ASUNTOS HACENDARIOS"/>
    <s v="M APOYO AL PROCESO PRESUPUESTARIO Y PARA MEJORAR LA EFICIENCIA INSTITUCIONAL"/>
    <s v="12 CONTABILIDAD Y EGRESOS"/>
    <m/>
    <m/>
    <m/>
    <s v="3000 SERVICIOS GENERALES"/>
    <s v="3700 SERVICIOS DE TRASLADO Y VIATICOS"/>
    <s v="379 OTROS SERVICIOS DE TRASLADO Y HOSPEDAJE"/>
    <n v="12000"/>
    <n v="12000"/>
    <n v="12000"/>
    <n v="0"/>
    <n v="0"/>
    <n v="3"/>
    <s v="37"/>
  </r>
  <r>
    <n v="388"/>
    <x v="5"/>
    <m/>
    <s v="TESORERIA MUNICIPAL"/>
    <s v="TESORERÍA"/>
    <s v="152 ASUNTOS HACENDARIOS"/>
    <s v="M APOYO AL PROCESO PRESUPUESTARIO Y PARA MEJORAR LA EFICIENCIA INSTITUCIONAL"/>
    <s v="12 CONTABILIDAD Y EGRESOS"/>
    <m/>
    <m/>
    <m/>
    <s v="3000 SERVICIOS GENERALES"/>
    <s v="3900 OTROS SERVICIOS GENERALES"/>
    <s v="395 PENAS, MULTAS, ACCESORIOS Y ACTUALIZACIONES"/>
    <n v="5081701.82"/>
    <n v="5081701.82"/>
    <n v="5081701.82"/>
    <n v="0"/>
    <n v="0"/>
    <n v="3"/>
    <s v="39"/>
  </r>
  <r>
    <n v="389"/>
    <x v="5"/>
    <m/>
    <s v="TESORERIA MUNICIPAL"/>
    <s v="TESORERÍA"/>
    <s v="152 ASUNTOS HACENDARIOS"/>
    <s v="M APOYO AL PROCESO PRESUPUESTARIO Y PARA MEJORAR LA EFICIENCIA INSTITUCIONAL"/>
    <s v="12 CONTABILIDAD Y EGRESOS"/>
    <m/>
    <m/>
    <m/>
    <s v="3000 SERVICIOS GENERALES"/>
    <s v="3900 OTROS SERVICIOS GENERALES"/>
    <s v="396 OTROS GASTOS POR RESPONSABILIDADES"/>
    <n v="10146"/>
    <n v="10146"/>
    <n v="10146"/>
    <n v="0"/>
    <n v="0"/>
    <n v="3"/>
    <s v="39"/>
  </r>
  <r>
    <n v="394"/>
    <x v="5"/>
    <m/>
    <s v="TESORERIA MUNICIPAL"/>
    <s v="TESORERÍA"/>
    <s v="152 ASUNTOS HACENDARIOS"/>
    <s v="M APOYO AL PROCESO PRESUPUESTARIO Y PARA MEJORAR LA EFICIENCIA INSTITUCIONAL"/>
    <s v="12 CONTABILIDAD Y EGRESOS"/>
    <m/>
    <m/>
    <s v="FIDEICOMISO TURISMO"/>
    <s v="4000 TRANSFERENCIAS, ASIGNACIONES, SUBSIDIOS Y OTRAS AYUDAS"/>
    <s v="4800 DONATIVOS"/>
    <s v="484 DONATIVOS A FIDEICOMISOS ESTATALES"/>
    <n v="28300783"/>
    <n v="28300783"/>
    <n v="28300783"/>
    <n v="0"/>
    <n v="0"/>
    <n v="4"/>
    <s v="48"/>
  </r>
  <r>
    <n v="395"/>
    <x v="5"/>
    <m/>
    <s v="TESORERIA MUNICIPAL"/>
    <s v="TESORERÍA"/>
    <s v="152 ASUNTOS HACENDARIOS"/>
    <s v="M APOYO AL PROCESO PRESUPUESTARIO Y PARA MEJORAR LA EFICIENCIA INSTITUCIONAL"/>
    <s v="12 CONTABILIDAD Y EGRESOS"/>
    <m/>
    <m/>
    <m/>
    <s v="5000 BIENES MUEBLES, INMUEBLES E INTANGIBLES"/>
    <s v="5100 MOBILIARIO Y EQUIPO DE ADMINISTRACION"/>
    <s v="519 OTROS MOBILIARIOS Y EQUIPOS DE ADMINISTRACION"/>
    <n v="5846.4"/>
    <n v="5846.4"/>
    <n v="5846.4"/>
    <n v="0"/>
    <n v="0"/>
    <n v="5"/>
    <s v="51"/>
  </r>
  <r>
    <n v="343"/>
    <x v="6"/>
    <m/>
    <s v="CONTRALORIA CIUDADANA"/>
    <s v="CONTRALORÍA"/>
    <s v="112 FISCALIZACION"/>
    <s v="G REGULACIÓN Y SUPERVISIÓN"/>
    <s v="13 VIGILANCIA"/>
    <m/>
    <m/>
    <m/>
    <s v="2000 MATERIALES Y SUMINISTROS"/>
    <s v="2100 MATERIALES DE ADMINISTRACION, EMISION DE DOCUMENTOS Y ARTICULOS OFICIALES"/>
    <s v="211 MATERIALES, UTILES Y EQUIPOS MENORES DE OFICINA"/>
    <n v="60000"/>
    <n v="60000"/>
    <n v="48000"/>
    <n v="0"/>
    <n v="-12000"/>
    <n v="2"/>
    <s v="21"/>
  </r>
  <r>
    <n v="344"/>
    <x v="6"/>
    <m/>
    <s v="CONTRALORIA CIUDADANA"/>
    <s v="CONTRALORÍA"/>
    <s v="112 FISCALIZACION"/>
    <s v="G REGULACIÓN Y SUPERVISIÓN"/>
    <s v="13 VIGILANCIA"/>
    <m/>
    <m/>
    <m/>
    <s v="2000 MATERIALES Y SUMINISTROS"/>
    <s v="2100 MATERIALES DE ADMINISTRACION, EMISION DE DOCUMENTOS Y ARTICULOS OFICIALES"/>
    <s v="214 MATERIALES, UTILES Y EQUIPOS MENORES DE TECNOLOGIAS DE LA INFORMACION Y COMUNICACIONES"/>
    <n v="9000"/>
    <n v="9000"/>
    <n v="9000"/>
    <n v="0"/>
    <n v="0"/>
    <n v="2"/>
    <s v="21"/>
  </r>
  <r>
    <n v="345"/>
    <x v="6"/>
    <m/>
    <s v="CONTRALORIA CIUDADANA"/>
    <s v="CONTRALORÍA"/>
    <s v="112 FISCALIZACION"/>
    <s v="G REGULACIÓN Y SUPERVISIÓN"/>
    <s v="13 VIGILANCIA"/>
    <m/>
    <m/>
    <m/>
    <s v="2000 MATERIALES Y SUMINISTROS"/>
    <s v="2100 MATERIALES DE ADMINISTRACION, EMISION DE DOCUMENTOS Y ARTICULOS OFICIALES"/>
    <s v="211 MATERIALES, UTILES Y EQUIPOS MENORES DE OFICINA"/>
    <n v="15000"/>
    <n v="15000"/>
    <n v="12000"/>
    <n v="0"/>
    <n v="-3000"/>
    <n v="2"/>
    <s v="21"/>
  </r>
  <r>
    <n v="346"/>
    <x v="6"/>
    <m/>
    <s v="CONTRALORIA CIUDADANA"/>
    <s v="CONTRALORÍA"/>
    <s v="112 FISCALIZACION"/>
    <s v="G REGULACIÓN Y SUPERVISIÓN"/>
    <s v="13 VIGILANCIA"/>
    <m/>
    <m/>
    <m/>
    <s v="3000 SERVICIOS GENERALES"/>
    <s v="3100 SERVICIOS BASICOS"/>
    <s v="318 SERVICIOS POSTALES Y TELEGRAFICOS"/>
    <n v="15000"/>
    <n v="15000"/>
    <n v="15000"/>
    <n v="0"/>
    <n v="0"/>
    <n v="3"/>
    <s v="31"/>
  </r>
  <r>
    <n v="347"/>
    <x v="6"/>
    <m/>
    <s v="CONTRALORIA CIUDADANA"/>
    <s v="CONTRALORÍA"/>
    <s v="112 FISCALIZACION"/>
    <s v="G REGULACIÓN Y SUPERVISIÓN"/>
    <s v="13 VIGILANCIA"/>
    <m/>
    <m/>
    <m/>
    <s v="3000 SERVICIOS GENERALES"/>
    <s v="3300 SERVICIOS PROFESIONALES, CIENTIFICOS, TECNICOS Y OTROS SERVICIOS"/>
    <s v="332 SERVICIOS DE DISEÑO, ARQUITECTURA, INGENIERIA Y ACTIVIDADES RELACIONADAS"/>
    <n v="50000"/>
    <n v="50000"/>
    <n v="50000"/>
    <n v="0"/>
    <n v="0"/>
    <n v="3"/>
    <s v="33"/>
  </r>
  <r>
    <n v="348"/>
    <x v="6"/>
    <m/>
    <s v="CONTRALORIA CIUDADANA"/>
    <s v="CONTRALORÍA"/>
    <s v="112 FISCALIZACION"/>
    <s v="G REGULACIÓN Y SUPERVISIÓN"/>
    <s v="13 VIGILANCIA"/>
    <m/>
    <m/>
    <m/>
    <s v="3000 SERVICIOS GENERALES"/>
    <s v="3300 SERVICIOS PROFESIONALES, CIENTIFICOS, TECNICOS Y OTROS SERVICIOS"/>
    <s v="334 SERVICIOS DE CAPACITACION"/>
    <n v="150000"/>
    <n v="150000"/>
    <n v="150000"/>
    <n v="0"/>
    <n v="0"/>
    <n v="3"/>
    <s v="33"/>
  </r>
  <r>
    <n v="349"/>
    <x v="6"/>
    <m/>
    <s v="CONTRALORIA CIUDADANA"/>
    <s v="CONTRALORÍA"/>
    <s v="112 FISCALIZACION"/>
    <s v="G REGULACIÓN Y SUPERVISIÓN"/>
    <s v="13 VIGILANCIA"/>
    <m/>
    <m/>
    <m/>
    <s v="3000 SERVICIOS GENERALES"/>
    <s v="3300 SERVICIOS PROFESIONALES, CIENTIFICOS, TECNICOS Y OTROS SERVICIOS"/>
    <s v="336 SERVICIOS DE APOYO ADMINISTRATIVO, TRADUCCION, FOTOCOPIADO E IMPRESION"/>
    <n v="3000"/>
    <n v="3000"/>
    <n v="3000"/>
    <n v="0"/>
    <n v="0"/>
    <n v="3"/>
    <s v="33"/>
  </r>
  <r>
    <n v="350"/>
    <x v="6"/>
    <m/>
    <s v="CONTRALORIA CIUDADANA"/>
    <s v="CONTRALORÍA"/>
    <s v="112 FISCALIZACION"/>
    <s v="G REGULACIÓN Y SUPERVISIÓN"/>
    <s v="13 VIGILANCIA"/>
    <m/>
    <m/>
    <m/>
    <s v="3000 SERVICIOS GENERALES"/>
    <s v="3700 SERVICIOS DE TRASLADO Y VIATICOS"/>
    <s v="371 PASAJES AEREOS"/>
    <n v="10000"/>
    <n v="10000"/>
    <n v="10000"/>
    <n v="0"/>
    <n v="0"/>
    <n v="3"/>
    <s v="37"/>
  </r>
  <r>
    <n v="351"/>
    <x v="6"/>
    <m/>
    <s v="CONTRALORIA CIUDADANA"/>
    <s v="CONTRALORÍA"/>
    <s v="112 FISCALIZACION"/>
    <s v="G REGULACIÓN Y SUPERVISIÓN"/>
    <s v="13 VIGILANCIA"/>
    <m/>
    <m/>
    <m/>
    <s v="3000 SERVICIOS GENERALES"/>
    <s v="3700 SERVICIOS DE TRASLADO Y VIATICOS"/>
    <s v="372 PASAJES TERRESTRES"/>
    <n v="5000"/>
    <n v="5000"/>
    <n v="5000"/>
    <n v="0"/>
    <n v="0"/>
    <n v="3"/>
    <s v="37"/>
  </r>
  <r>
    <n v="352"/>
    <x v="6"/>
    <m/>
    <s v="CONTRALORIA CIUDADANA"/>
    <s v="CONTRALORÍA"/>
    <s v="112 FISCALIZACION"/>
    <s v="G REGULACIÓN Y SUPERVISIÓN"/>
    <s v="13 VIGILANCIA"/>
    <m/>
    <m/>
    <m/>
    <s v="3000 SERVICIOS GENERALES"/>
    <s v="3100 SERVICIOS BASICOS"/>
    <s v="315 TELEFONIA CELULAR"/>
    <n v="15000"/>
    <n v="15000"/>
    <n v="0"/>
    <n v="0"/>
    <n v="-15000"/>
    <n v="3"/>
    <s v="31"/>
  </r>
  <r>
    <n v="527"/>
    <x v="7"/>
    <m/>
    <s v="DIRECCION DE GESTION INTEGRAL DEL AGUA Y DRENAJE"/>
    <s v="AGUA"/>
    <s v="221 URBANIZACION"/>
    <s v="E PRESTACIÓN DE SERVICIOS PÚBLICOS"/>
    <s v="14 IMAGEN URBANA"/>
    <m/>
    <m/>
    <s v="Tableros para automatización de pozos; transformadores para sustitución de anteriores en fuentes de abastecimiento"/>
    <s v="5000 BIENES MUEBLES, INMUEBLES E INTANGIBLES"/>
    <s v="5600 MAQUINARIA, OTROS EQUIPOS Y HERRAMIENTAS"/>
    <s v="566 EQUIPOS DE GENERACION ELECTRICA, APARATOS Y ACCESORIOS ELECTRICOS"/>
    <n v="6870000"/>
    <n v="6870000"/>
    <n v="0"/>
    <n v="0"/>
    <n v="-6870000"/>
    <n v="5"/>
    <s v="56"/>
  </r>
  <r>
    <n v="528"/>
    <x v="7"/>
    <m/>
    <s v="DIRECCION DE GESTION INTEGRAL DEL AGUA Y DRENAJE"/>
    <s v="AGUA"/>
    <s v="221 URBANIZACION"/>
    <s v="E PRESTACIÓN DE SERVICIOS PÚBLICOS"/>
    <s v="14 IMAGEN URBANA"/>
    <m/>
    <m/>
    <s v="compra de motores y bombas para fuentes de abastecimiento y plantas de tratamiento"/>
    <s v="5000 BIENES MUEBLES, INMUEBLES E INTANGIBLES"/>
    <s v="5600 MAQUINARIA, OTROS EQUIPOS Y HERRAMIENTAS"/>
    <s v="562 MAQUINARIA Y EQUIPO INDUSTRIAL"/>
    <n v="6261000"/>
    <n v="6261000"/>
    <n v="0"/>
    <n v="0"/>
    <n v="-6261000"/>
    <n v="5"/>
    <s v="56"/>
  </r>
  <r>
    <n v="529"/>
    <x v="7"/>
    <m/>
    <s v="DIRECCION DE GESTION INTEGRAL DEL AGUA Y DRENAJE"/>
    <s v="AGUA"/>
    <s v="221 URBANIZACION"/>
    <s v="E PRESTACIÓN DE SERVICIOS PÚBLICOS"/>
    <s v="14 IMAGEN URBANA"/>
    <m/>
    <m/>
    <s v="Pagos ante la CONAGUA por uso y aprovechamiento de agua en fuentes de abastecimiento y aprovechamiento de plantas de tratamiento"/>
    <s v="3000 SERVICIOS GENERALES"/>
    <s v="3900 OTROS SERVICIOS GENERALES"/>
    <s v="392 IMPUESTOS Y DERECHOS"/>
    <n v="3100000"/>
    <n v="3100000"/>
    <n v="3100000"/>
    <n v="0"/>
    <n v="0"/>
    <n v="3"/>
    <s v="39"/>
  </r>
  <r>
    <n v="530"/>
    <x v="7"/>
    <m/>
    <s v="DIRECCION DE GESTION INTEGRAL DEL AGUA Y DRENAJE"/>
    <s v="AGUA"/>
    <s v="221 URBANIZACION"/>
    <s v="E PRESTACIÓN DE SERVICIOS PÚBLICOS"/>
    <s v="14 IMAGEN URBANA"/>
    <m/>
    <m/>
    <s v="Trabajos de análisis y muestreo de aguas residuales y de fuentes de abastecimiento"/>
    <s v="3000 SERVICIOS GENERALES"/>
    <s v="3300 SERVICIOS PROFESIONALES, CIENTIFICOS, TECNICOS Y OTROS SERVICIOS"/>
    <s v="339 SERVICIOS PROFESIONALES, CIENTIFICOS Y TECNICOS INTEGRALES"/>
    <n v="3000000"/>
    <n v="3000000"/>
    <n v="3000000"/>
    <n v="0"/>
    <n v="0"/>
    <n v="3"/>
    <s v="33"/>
  </r>
  <r>
    <n v="531"/>
    <x v="7"/>
    <m/>
    <s v="DIRECCION DE GESTION INTEGRAL DEL AGUA Y DRENAJE"/>
    <s v="AGUA"/>
    <s v="221 URBANIZACION"/>
    <s v="E PRESTACIÓN DE SERVICIOS PÚBLICOS"/>
    <s v="14 IMAGEN URBANA"/>
    <m/>
    <m/>
    <s v="Reparación de maquinaria que realizan trabajos operativos"/>
    <s v="3000 SERVICIOS GENERALES"/>
    <s v="3500 SERVICIOS DE INSTALACION, REPARACION, MANTENIMIENTO Y CONSERVACION"/>
    <s v="357 INSTALACION, REPARACION Y MANTENIMIENTO DE MAQUINARIA, OTROS EQUIPOS Y HERRAMIENTA"/>
    <n v="2000000"/>
    <n v="2000000"/>
    <n v="0"/>
    <n v="0"/>
    <n v="-2000000"/>
    <n v="3"/>
    <s v="35"/>
  </r>
  <r>
    <n v="532"/>
    <x v="7"/>
    <m/>
    <s v="DIRECCION DE GESTION INTEGRAL DEL AGUA Y DRENAJE"/>
    <s v="AGUA"/>
    <s v="221 URBANIZACION"/>
    <s v="E PRESTACIÓN DE SERVICIOS PÚBLICOS"/>
    <s v="14 IMAGEN URBANA"/>
    <m/>
    <m/>
    <s v="Trabajos de desazolve de Plantas de Tratamiento. Y pozos de absorción. Limpieza y confinamiento de desechos para mantener las plantas trabajando correctamente y evitar derrames"/>
    <s v="3000 SERVICIOS GENERALES"/>
    <s v="3500 SERVICIOS DE INSTALACION, REPARACION, MANTENIMIENTO Y CONSERVACION"/>
    <s v="358 SERVICIOS DE LIMPIEZA Y MANEJO DE DESECHOS"/>
    <n v="2000000"/>
    <n v="2000000"/>
    <n v="2000000"/>
    <n v="0"/>
    <n v="0"/>
    <n v="3"/>
    <s v="35"/>
  </r>
  <r>
    <n v="533"/>
    <x v="7"/>
    <m/>
    <s v="DIRECCION DE GESTION INTEGRAL DEL AGUA Y DRENAJE"/>
    <s v="AGUA"/>
    <s v="221 URBANIZACION"/>
    <s v="E PRESTACIÓN DE SERVICIOS PÚBLICOS"/>
    <s v="14 IMAGEN URBANA"/>
    <m/>
    <m/>
    <s v="Material requerido para llevar a cabo trabajos operativos de mantenimiento, conservación y reparación en redes hidraúlicas principalmente, así como en fuentes de abastecimiento y plantas de tratamiento"/>
    <s v="2000 MATERIALES Y SUMINISTROS"/>
    <s v="2400 MATERIALES Y ARTICULOS DE CONSTRUCCION Y DE REPARACION"/>
    <s v="247 ARTICULOS METALICOS PARA LA CONSTRUCCION"/>
    <n v="1135000"/>
    <n v="1135000"/>
    <n v="113500"/>
    <n v="0"/>
    <n v="-1021500"/>
    <n v="2"/>
    <s v="24"/>
  </r>
  <r>
    <n v="534"/>
    <x v="7"/>
    <m/>
    <s v="DIRECCION DE GESTION INTEGRAL DEL AGUA Y DRENAJE"/>
    <s v="AGUA"/>
    <s v="221 URBANIZACION"/>
    <s v="E PRESTACIÓN DE SERVICIOS PÚBLICOS"/>
    <s v="14 IMAGEN URBANA"/>
    <m/>
    <m/>
    <s v="Productos requeridos para tratamiento de aguas residuales"/>
    <s v="2000 MATERIALES Y SUMINISTROS"/>
    <s v="2500 PRODUCTOS QUIMICOS, FARMACEUTICOS Y DE LABORATORIO"/>
    <s v="259 OTROS PRODUCTOS QUIMICOS"/>
    <n v="1000000"/>
    <n v="1000000"/>
    <n v="1000000"/>
    <n v="0"/>
    <n v="0"/>
    <n v="2"/>
    <s v="25"/>
  </r>
  <r>
    <n v="535"/>
    <x v="7"/>
    <m/>
    <s v="DIRECCION DE GESTION INTEGRAL DEL AGUA Y DRENAJE"/>
    <s v="AGUA"/>
    <s v="221 URBANIZACION"/>
    <s v="E PRESTACIÓN DE SERVICIOS PÚBLICOS"/>
    <s v="14 IMAGEN URBANA"/>
    <m/>
    <m/>
    <s v="Material requerido para realización de trabajos operativos de mantenimiento electromecánico en fuentes de abastecimiento y plantas de tratamiento"/>
    <s v="2000 MATERIALES Y SUMINISTROS"/>
    <s v="2400 MATERIALES Y ARTICULOS DE CONSTRUCCION Y DE REPARACION"/>
    <s v="246 MATERIAL ELECTRICO Y ELECTRONICO"/>
    <n v="880000"/>
    <n v="880000"/>
    <n v="880000"/>
    <n v="0"/>
    <n v="0"/>
    <n v="2"/>
    <s v="24"/>
  </r>
  <r>
    <n v="536"/>
    <x v="7"/>
    <m/>
    <s v="DIRECCION DE GESTION INTEGRAL DEL AGUA Y DRENAJE"/>
    <s v="AGUA"/>
    <s v="221 URBANIZACION"/>
    <s v="E PRESTACIÓN DE SERVICIOS PÚBLICOS"/>
    <s v="14 IMAGEN URBANA"/>
    <m/>
    <m/>
    <s v="Material requerido para llevar a cabo trabajos operativos de mantenimiento, conservación y reparación en redes hidraúlicas principalmente, así como en fuentes de abastecimiento y plantas de tratamiento"/>
    <s v="2000 MATERIALES Y SUMINISTROS"/>
    <s v="2500 PRODUCTOS QUIMICOS, FARMACEUTICOS Y DE LABORATORIO"/>
    <s v="256 FIBRAS SINTETICAS, HULES, PLASTICOS Y DERIVADOS"/>
    <n v="533000"/>
    <n v="533000"/>
    <n v="213200"/>
    <n v="0"/>
    <n v="-319800"/>
    <n v="2"/>
    <s v="25"/>
  </r>
  <r>
    <n v="537"/>
    <x v="7"/>
    <m/>
    <s v="DIRECCION DE GESTION INTEGRAL DEL AGUA Y DRENAJE"/>
    <s v="AGUA"/>
    <s v="221 URBANIZACION"/>
    <s v="E PRESTACIÓN DE SERVICIOS PÚBLICOS"/>
    <s v="14 IMAGEN URBANA"/>
    <m/>
    <m/>
    <s v="Uniformes para personal que labora en ésta Dirección"/>
    <s v="2000 MATERIALES Y SUMINISTROS"/>
    <s v="2700 VESTUARIO, BLANCOS, PRENDAS DE PROTECCION Y ARTICULOS DEPORTIVOS"/>
    <s v="271 VESTUARIO Y UNIFORMES"/>
    <n v="414000"/>
    <n v="414000"/>
    <n v="165600"/>
    <n v="0"/>
    <n v="-248400"/>
    <n v="2"/>
    <s v="27"/>
  </r>
  <r>
    <n v="538"/>
    <x v="7"/>
    <m/>
    <s v="DIRECCION DE GESTION INTEGRAL DEL AGUA Y DRENAJE"/>
    <s v="AGUA"/>
    <s v="221 URBANIZACION"/>
    <s v="E PRESTACIÓN DE SERVICIOS PÚBLICOS"/>
    <s v="14 IMAGEN URBANA"/>
    <m/>
    <m/>
    <s v="Equipos para protección personal de los trabajadores de ésta Dirección"/>
    <s v="2000 MATERIALES Y SUMINISTROS"/>
    <s v="2700 VESTUARIO, BLANCOS, PRENDAS DE PROTECCION Y ARTICULOS DEPORTIVOS"/>
    <s v="272 PRENDAS DE SEGURIDAD Y PROTECCION PERSONAL"/>
    <n v="270000"/>
    <n v="270000"/>
    <n v="162000"/>
    <n v="0"/>
    <n v="-108000"/>
    <n v="2"/>
    <s v="27"/>
  </r>
  <r>
    <n v="539"/>
    <x v="7"/>
    <m/>
    <s v="DIRECCION DE GESTION INTEGRAL DEL AGUA Y DRENAJE"/>
    <s v="AGUA"/>
    <s v="221 URBANIZACION"/>
    <s v="E PRESTACIÓN DE SERVICIOS PÚBLICOS"/>
    <s v="14 IMAGEN URBANA"/>
    <m/>
    <m/>
    <s v="Material requerido para realización de trabajos operativos, los brocales son para reemplazo de los que se dañan"/>
    <s v="2000 MATERIALES Y SUMINISTROS"/>
    <s v="2400 MATERIALES Y ARTICULOS DE CONSTRUCCION Y DE REPARACION"/>
    <s v="242 CEMENTO Y PRODUCTOS DE CONCRETO"/>
    <n v="254000"/>
    <n v="254000"/>
    <n v="101600"/>
    <n v="0"/>
    <n v="-152400"/>
    <n v="2"/>
    <s v="24"/>
  </r>
  <r>
    <n v="540"/>
    <x v="7"/>
    <m/>
    <s v="DIRECCION DE GESTION INTEGRAL DEL AGUA Y DRENAJE"/>
    <s v="AGUA"/>
    <s v="221 URBANIZACION"/>
    <s v="E PRESTACIÓN DE SERVICIOS PÚBLICOS"/>
    <s v="14 IMAGEN URBANA"/>
    <m/>
    <m/>
    <s v="Equipos requeridos para realizar labores de topografía en el área técnica"/>
    <s v="5000 BIENES MUEBLES, INMUEBLES E INTANGIBLES"/>
    <s v="5600 MAQUINARIA, OTROS EQUIPOS Y HERRAMIENTAS"/>
    <s v="569 OTROS EQUIPOS"/>
    <n v="250000"/>
    <n v="250000"/>
    <n v="0"/>
    <n v="0"/>
    <n v="-250000"/>
    <n v="5"/>
    <s v="56"/>
  </r>
  <r>
    <n v="541"/>
    <x v="7"/>
    <m/>
    <s v="DIRECCION DE GESTION INTEGRAL DEL AGUA Y DRENAJE"/>
    <s v="AGUA"/>
    <s v="221 URBANIZACION"/>
    <s v="E PRESTACIÓN DE SERVICIOS PÚBLICOS"/>
    <s v="14 IMAGEN URBANA"/>
    <m/>
    <m/>
    <s v="Compra de herramienta menor como taladros, rotomartillos,apisanadoras, para realización de trabajos operativos"/>
    <s v="5000 BIENES MUEBLES, INMUEBLES E INTANGIBLES"/>
    <s v="5600 MAQUINARIA, OTROS EQUIPOS Y HERRAMIENTAS"/>
    <s v="567 HERRAMIENTAS Y MAQUINAS¿HERRAMIENTA"/>
    <n v="225000"/>
    <n v="225000"/>
    <n v="0"/>
    <n v="0"/>
    <n v="-225000"/>
    <n v="5"/>
    <s v="56"/>
  </r>
  <r>
    <n v="542"/>
    <x v="7"/>
    <m/>
    <s v="DIRECCION DE GESTION INTEGRAL DEL AGUA Y DRENAJE"/>
    <s v="AGUA"/>
    <s v="221 URBANIZACION"/>
    <s v="E PRESTACIÓN DE SERVICIOS PÚBLICOS"/>
    <s v="14 IMAGEN URBANA"/>
    <m/>
    <m/>
    <s v="Refacciones para  maquinaria utilizados en trabajos operativos"/>
    <s v="2000 MATERIALES Y SUMINISTROS"/>
    <s v="2900 HERRAMIENTAS, REFACCIONES Y ACCESORIOS MENORES"/>
    <s v="298 REFACCIONES Y ACCESORIOS MENORES DE MAQUINARIA Y OTROS EQUIPOS"/>
    <n v="165000"/>
    <n v="165000"/>
    <n v="132000"/>
    <n v="0"/>
    <n v="-33000"/>
    <n v="2"/>
    <s v="29"/>
  </r>
  <r>
    <n v="543"/>
    <x v="7"/>
    <m/>
    <s v="DIRECCION DE GESTION INTEGRAL DEL AGUA Y DRENAJE"/>
    <s v="AGUA"/>
    <s v="221 URBANIZACION"/>
    <s v="E PRESTACIÓN DE SERVICIOS PÚBLICOS"/>
    <s v="14 IMAGEN URBANA"/>
    <m/>
    <m/>
    <s v="Renta de pipas para contingencias"/>
    <s v="3000 SERVICIOS GENERALES"/>
    <s v="3200 SERVICIOS DE ARRENDAMIENTO"/>
    <s v="325 ARRENDAMIENTO DE EQUIPO DE TRANSPORTE"/>
    <n v="120000"/>
    <n v="120000"/>
    <n v="120000"/>
    <n v="0"/>
    <n v="0"/>
    <n v="3"/>
    <s v="32"/>
  </r>
  <r>
    <n v="544"/>
    <x v="7"/>
    <m/>
    <s v="DIRECCION DE GESTION INTEGRAL DEL AGUA Y DRENAJE"/>
    <s v="AGUA"/>
    <s v="221 URBANIZACION"/>
    <s v="E PRESTACIÓN DE SERVICIOS PÚBLICOS"/>
    <s v="14 IMAGEN URBANA"/>
    <m/>
    <m/>
    <s v="Refacciones para  vehículos utilizados en trabajos operativos"/>
    <s v="2000 MATERIALES Y SUMINISTROS"/>
    <s v="2900 HERRAMIENTAS, REFACCIONES Y ACCESORIOS MENORES"/>
    <s v="296 REFACCIONES Y ACCESORIOS MENORES DE EQUIPO DE TRANSPORTE"/>
    <n v="100000"/>
    <n v="100000"/>
    <n v="10000"/>
    <n v="0"/>
    <n v="-90000"/>
    <n v="2"/>
    <s v="29"/>
  </r>
  <r>
    <n v="545"/>
    <x v="7"/>
    <m/>
    <s v="DIRECCION DE GESTION INTEGRAL DEL AGUA Y DRENAJE"/>
    <s v="AGUA"/>
    <s v="221 URBANIZACION"/>
    <s v="E PRESTACIÓN DE SERVICIOS PÚBLICOS"/>
    <s v="14 IMAGEN URBANA"/>
    <m/>
    <m/>
    <s v="Reparación de vehículos que realizan trabajos operativos"/>
    <s v="3000 SERVICIOS GENERALES"/>
    <s v="3500 SERVICIOS DE INSTALACION, REPARACION, MANTENIMIENTO Y CONSERVACION"/>
    <s v="355 REPARACION Y MANTENIMIENTO DE EQUIPO DE TRANSPORTE"/>
    <n v="100000"/>
    <n v="0"/>
    <n v="0"/>
    <n v="-100000"/>
    <n v="-100000"/>
    <n v="3"/>
    <s v="35"/>
  </r>
  <r>
    <n v="546"/>
    <x v="7"/>
    <m/>
    <s v="DIRECCION DE GESTION INTEGRAL DEL AGUA Y DRENAJE"/>
    <s v="AGUA"/>
    <s v="221 URBANIZACION"/>
    <s v="E PRESTACIÓN DE SERVICIOS PÚBLICOS"/>
    <s v="14 IMAGEN URBANA"/>
    <m/>
    <m/>
    <s v="Mobiliario para reemplazar archiveros y escritorios que ya se encuentran en mal estado"/>
    <s v="5000 BIENES MUEBLES, INMUEBLES E INTANGIBLES"/>
    <s v="5100 MOBILIARIO Y EQUIPO DE ADMINISTRACION"/>
    <s v="511 MUEBLES DE OFICINA Y ESTANTERIA"/>
    <n v="100000"/>
    <n v="100000"/>
    <n v="0"/>
    <n v="0"/>
    <n v="-100000"/>
    <n v="5"/>
    <s v="51"/>
  </r>
  <r>
    <n v="547"/>
    <x v="7"/>
    <m/>
    <s v="DIRECCION DE GESTION INTEGRAL DEL AGUA Y DRENAJE"/>
    <s v="AGUA"/>
    <s v="221 URBANIZACION"/>
    <s v="E PRESTACIÓN DE SERVICIOS PÚBLICOS"/>
    <s v="14 IMAGEN URBANA"/>
    <m/>
    <m/>
    <s v="Compra de equipos de cómputo y teléfonos debido a que los que se tienen ya están muy obsoletos."/>
    <s v="5000 BIENES MUEBLES, INMUEBLES E INTANGIBLES"/>
    <s v="5100 MOBILIARIO Y EQUIPO DE ADMINISTRACION"/>
    <s v="515 EQUIPO DE COMPUTO Y DE TECNOLOGIAS DE LA INFORMACION"/>
    <n v="100000"/>
    <n v="100000"/>
    <n v="0"/>
    <n v="0"/>
    <n v="-100000"/>
    <n v="5"/>
    <s v="51"/>
  </r>
  <r>
    <n v="548"/>
    <x v="7"/>
    <m/>
    <s v="DIRECCION DE GESTION INTEGRAL DEL AGUA Y DRENAJE"/>
    <s v="AGUA"/>
    <s v="221 URBANIZACION"/>
    <s v="E PRESTACIÓN DE SERVICIOS PÚBLICOS"/>
    <s v="14 IMAGEN URBANA"/>
    <m/>
    <m/>
    <s v="Candados para protección de puertas de fuentes de abastecimiento"/>
    <s v="2000 MATERIALES Y SUMINISTROS"/>
    <s v="2900 HERRAMIENTAS, REFACCIONES Y ACCESORIOS MENORES"/>
    <s v="292 REFACCIONES Y ACCESORIOS MENORES DE EDIFICIOS"/>
    <n v="88000"/>
    <n v="88000"/>
    <n v="17600"/>
    <n v="0"/>
    <n v="-70400"/>
    <n v="2"/>
    <s v="29"/>
  </r>
  <r>
    <n v="549"/>
    <x v="7"/>
    <m/>
    <s v="DIRECCION DE GESTION INTEGRAL DEL AGUA Y DRENAJE"/>
    <s v="AGUA"/>
    <s v="221 URBANIZACION"/>
    <s v="E PRESTACIÓN DE SERVICIOS PÚBLICOS"/>
    <s v="14 IMAGEN URBANA"/>
    <m/>
    <m/>
    <s v="Herramienta menor requerida para realización de trabajos operativos"/>
    <s v="2000 MATERIALES Y SUMINISTROS"/>
    <s v="2900 HERRAMIENTAS, REFACCIONES Y ACCESORIOS MENORES"/>
    <s v="291 HERRAMIENTAS MENORES"/>
    <n v="66000"/>
    <n v="66000"/>
    <n v="33000"/>
    <n v="0"/>
    <n v="-33000"/>
    <n v="2"/>
    <s v="29"/>
  </r>
  <r>
    <n v="550"/>
    <x v="7"/>
    <m/>
    <s v="DIRECCION DE GESTION INTEGRAL DEL AGUA Y DRENAJE"/>
    <s v="AGUA"/>
    <s v="221 URBANIZACION"/>
    <s v="E PRESTACIÓN DE SERVICIOS PÚBLICOS"/>
    <s v="14 IMAGEN URBANA"/>
    <m/>
    <m/>
    <s v="Material para trabajos de rehabilitación en fuentes de abastecimiento ; la soldadura es requerida para trabajos de reparación en rejillas y alcantarillas"/>
    <s v="2000 MATERIALES Y SUMINISTROS"/>
    <s v="2400 MATERIALES Y ARTICULOS DE CONSTRUCCION Y DE REPARACION"/>
    <s v="249 OTROS MATERIALES Y ARTICULOS DE CONSTRUCCION Y REPARACION"/>
    <n v="51000"/>
    <n v="51000"/>
    <n v="51000"/>
    <n v="0"/>
    <n v="0"/>
    <n v="2"/>
    <s v="24"/>
  </r>
  <r>
    <n v="551"/>
    <x v="7"/>
    <m/>
    <s v="DIRECCION DE GESTION INTEGRAL DEL AGUA Y DRENAJE"/>
    <s v="AGUA"/>
    <s v="221 URBANIZACION"/>
    <s v="E PRESTACIÓN DE SERVICIOS PÚBLICOS"/>
    <s v="14 IMAGEN URBANA"/>
    <m/>
    <m/>
    <s v="Papelería requerida para llevar acabo trabajos operativos de ésta Dirección"/>
    <s v="2000 MATERIALES Y SUMINISTROS"/>
    <s v="2100 MATERIALES DE ADMINISTRACION, EMISION DE DOCUMENTOS Y ARTICULOS OFICIALES"/>
    <s v="211 MATERIALES, UTILES Y EQUIPOS MENORES DE OFICINA"/>
    <n v="50000"/>
    <n v="50000"/>
    <n v="10000"/>
    <n v="0"/>
    <n v="-40000"/>
    <n v="2"/>
    <s v="21"/>
  </r>
  <r>
    <n v="552"/>
    <x v="7"/>
    <m/>
    <s v="DIRECCION DE GESTION INTEGRAL DEL AGUA Y DRENAJE"/>
    <s v="AGUA"/>
    <s v="221 URBANIZACION"/>
    <s v="E PRESTACIÓN DE SERVICIOS PÚBLICOS"/>
    <s v="14 IMAGEN URBANA"/>
    <m/>
    <m/>
    <s v="Material requerido para realización de trabajos operativos"/>
    <s v="2000 MATERIALES Y SUMINISTROS"/>
    <s v="2400 MATERIALES Y ARTICULOS DE CONSTRUCCION Y DE REPARACION"/>
    <s v="241 PRODUCTOS MINERALES NO METALICOS"/>
    <n v="50000"/>
    <n v="50000"/>
    <n v="10000"/>
    <n v="0"/>
    <n v="-40000"/>
    <n v="2"/>
    <s v="24"/>
  </r>
  <r>
    <n v="553"/>
    <x v="7"/>
    <m/>
    <s v="DIRECCION DE GESTION INTEGRAL DEL AGUA Y DRENAJE"/>
    <s v="AGUA"/>
    <s v="221 URBANIZACION"/>
    <s v="E PRESTACIÓN DE SERVICIOS PÚBLICOS"/>
    <s v="14 IMAGEN URBANA"/>
    <m/>
    <m/>
    <s v="Material requerido para limpieza de instalaciones, tanto de oficina, como en pozos y plantas de tratamiento"/>
    <s v="2000 MATERIALES Y SUMINISTROS"/>
    <s v="2100 MATERIALES DE ADMINISTRACION, EMISION DE DOCUMENTOS Y ARTICULOS OFICIALES"/>
    <s v="216 MATERIAL DE LIMPIEZA"/>
    <n v="25000"/>
    <n v="25000"/>
    <n v="20000"/>
    <n v="0"/>
    <n v="-5000"/>
    <n v="2"/>
    <s v="21"/>
  </r>
  <r>
    <n v="554"/>
    <x v="7"/>
    <m/>
    <s v="DIRECCION DE GESTION INTEGRAL DEL AGUA Y DRENAJE"/>
    <s v="AGUA"/>
    <s v="221 URBANIZACION"/>
    <s v="E PRESTACIÓN DE SERVICIOS PÚBLICOS"/>
    <s v="14 IMAGEN URBANA"/>
    <m/>
    <m/>
    <s v="Compra de ventiladores para almacén"/>
    <s v="5000 BIENES MUEBLES, INMUEBLES E INTANGIBLES"/>
    <s v="5100 MOBILIARIO Y EQUIPO DE ADMINISTRACION"/>
    <s v="519 OTROS MOBILIARIOS Y EQUIPOS DE ADMINISTRACION"/>
    <n v="25000"/>
    <n v="25000"/>
    <n v="0"/>
    <n v="0"/>
    <n v="-25000"/>
    <n v="5"/>
    <s v="51"/>
  </r>
  <r>
    <n v="555"/>
    <x v="7"/>
    <m/>
    <s v="DIRECCION DE GESTION INTEGRAL DEL AGUA Y DRENAJE"/>
    <s v="AGUA"/>
    <s v="221 URBANIZACION"/>
    <s v="E PRESTACIÓN DE SERVICIOS PÚBLICOS"/>
    <s v="14 IMAGEN URBANA"/>
    <m/>
    <m/>
    <s v="Material requerido en el taller de soldadura de ésta Dirección"/>
    <s v="2000 MATERIALES Y SUMINISTROS"/>
    <s v="2600 COMBUSTIBLES, LUBRICANTES Y ADITIVOS"/>
    <s v="261 COMBUSTIBLES, LUBRICANTES Y ADITIVOS"/>
    <n v="22000"/>
    <n v="22000"/>
    <n v="17600"/>
    <n v="0"/>
    <n v="-4400"/>
    <n v="2"/>
    <s v="26"/>
  </r>
  <r>
    <n v="556"/>
    <x v="7"/>
    <m/>
    <s v="DIRECCION DE GESTION INTEGRAL DEL AGUA Y DRENAJE"/>
    <s v="AGUA"/>
    <s v="221 URBANIZACION"/>
    <s v="E PRESTACIÓN DE SERVICIOS PÚBLICOS"/>
    <s v="14 IMAGEN URBANA"/>
    <m/>
    <m/>
    <s v="Material requerido para señalamaiento de áreas de trabajo, con lo cual se protege al personal y a la ciudadanía"/>
    <s v="2000 MATERIALES Y SUMINISTROS"/>
    <s v="2100 MATERIALES DE ADMINISTRACION, EMISION DE DOCUMENTOS Y ARTICULOS OFICIALES"/>
    <s v="215 MATERIAL IMPRESO E INFORMACION DIGITAL"/>
    <n v="18000"/>
    <n v="18000"/>
    <n v="5400"/>
    <n v="0"/>
    <n v="-12600"/>
    <n v="2"/>
    <s v="21"/>
  </r>
  <r>
    <n v="557"/>
    <x v="7"/>
    <m/>
    <s v="DIRECCION DE GESTION INTEGRAL DEL AGUA Y DRENAJE"/>
    <s v="AGUA"/>
    <s v="221 URBANIZACION"/>
    <s v="E PRESTACIÓN DE SERVICIOS PÚBLICOS"/>
    <s v="14 IMAGEN URBANA"/>
    <m/>
    <m/>
    <s v="Material requerido para realización de trabajos operativos"/>
    <s v="2000 MATERIALES Y SUMINISTROS"/>
    <s v="2400 MATERIALES Y ARTICULOS DE CONSTRUCCION Y DE REPARACION"/>
    <s v="243 CAL, YESO Y PRODUCTOS DE YESO"/>
    <n v="15000"/>
    <n v="15000"/>
    <n v="15000"/>
    <n v="0"/>
    <n v="0"/>
    <n v="2"/>
    <s v="24"/>
  </r>
  <r>
    <n v="558"/>
    <x v="7"/>
    <m/>
    <s v="DIRECCION DE GESTION INTEGRAL DEL AGUA Y DRENAJE"/>
    <s v="AGUA"/>
    <s v="221 URBANIZACION"/>
    <s v="E PRESTACIÓN DE SERVICIOS PÚBLICOS"/>
    <s v="14 IMAGEN URBANA"/>
    <m/>
    <m/>
    <s v="Material requerido para usarse en el laboratorio de ésta Dirección"/>
    <s v="2000 MATERIALES Y SUMINISTROS"/>
    <s v="2500 PRODUCTOS QUIMICOS, FARMACEUTICOS Y DE LABORATORIO"/>
    <s v="254 MATERIALES, ACCESORIOS Y SUMINISTROS MEDICOS"/>
    <n v="15000"/>
    <n v="15000"/>
    <n v="15000"/>
    <n v="0"/>
    <n v="0"/>
    <n v="2"/>
    <s v="25"/>
  </r>
  <r>
    <n v="559"/>
    <x v="7"/>
    <m/>
    <s v="DIRECCION DE GESTION INTEGRAL DEL AGUA Y DRENAJE"/>
    <s v="AGUA"/>
    <s v="221 URBANIZACION"/>
    <s v="E PRESTACIÓN DE SERVICIOS PÚBLICOS"/>
    <s v="14 IMAGEN URBANA"/>
    <m/>
    <m/>
    <s v="Material requerido para usarse en el laboratorio de ésta Dirección"/>
    <s v="2000 MATERIALES Y SUMINISTROS"/>
    <s v="2500 PRODUCTOS QUIMICOS, FARMACEUTICOS Y DE LABORATORIO"/>
    <s v="255 MATERIALES, ACCESORIOS Y SUMINISTROS DE LABORATORIO"/>
    <n v="15000"/>
    <n v="15000"/>
    <n v="15000"/>
    <n v="0"/>
    <n v="0"/>
    <n v="2"/>
    <s v="25"/>
  </r>
  <r>
    <n v="560"/>
    <x v="7"/>
    <m/>
    <s v="DIRECCION DE ALUMBRADO PUBLICO"/>
    <s v="ALUMBRADO"/>
    <s v="221 URBANIZACION"/>
    <s v="E PRESTACIÓN DE SERVICIOS PÚBLICOS"/>
    <s v="14 IMAGEN URBANA"/>
    <m/>
    <m/>
    <s v="(Reparación de luminarias) Para mantenimiento, renovación e instalación de la infraestructura de alumbrado público."/>
    <s v="2000 MATERIALES Y SUMINISTROS"/>
    <s v="2400 MATERIALES Y ARTICULOS DE CONSTRUCCION Y DE REPARACION"/>
    <s v="246 MATERIAL ELECTRICO Y ELECTRONICO"/>
    <n v="90000000"/>
    <n v="72000000"/>
    <n v="27000000"/>
    <n v="-18000000"/>
    <n v="-63000000"/>
    <n v="2"/>
    <s v="24"/>
  </r>
  <r>
    <n v="561"/>
    <x v="7"/>
    <m/>
    <s v="DIRECCION DE ALUMBRADO PUBLICO"/>
    <s v="ALUMBRADO"/>
    <s v="221 URBANIZACION"/>
    <s v="E PRESTACIÓN DE SERVICIOS PÚBLICOS"/>
    <s v="14 IMAGEN URBANA"/>
    <m/>
    <m/>
    <s v="(Reparación de línea) Para mantenimiento, renovación e instalación de la infraestructura de alumbrado público."/>
    <s v="2000 MATERIALES Y SUMINISTROS"/>
    <s v="2400 MATERIALES Y ARTICULOS DE CONSTRUCCION Y DE REPARACION"/>
    <s v="246 MATERIAL ELECTRICO Y ELECTRONICO"/>
    <n v="75000000"/>
    <n v="60000000"/>
    <n v="22500000"/>
    <n v="-15000000"/>
    <n v="-52500000"/>
    <n v="2"/>
    <s v="24"/>
  </r>
  <r>
    <n v="562"/>
    <x v="7"/>
    <m/>
    <s v="DIRECCION DE ALUMBRADO PUBLICO"/>
    <s v="ALUMBRADO"/>
    <s v="221 URBANIZACION"/>
    <s v="E PRESTACIÓN DE SERVICIOS PÚBLICOS"/>
    <s v="14 IMAGEN URBANA"/>
    <m/>
    <m/>
    <s v="Para mantenimiento, renovación e instalación de la infraestructura de alumbrado público."/>
    <s v="2000 MATERIALES Y SUMINISTROS"/>
    <s v="2400 MATERIALES Y ARTICULOS DE CONSTRUCCION Y DE REPARACION"/>
    <s v="247 ARTICULOS METALICOS PARA LA CONSTRUCCION"/>
    <n v="8063799.1200000001"/>
    <n v="8063799.1200000001"/>
    <n v="806379.91200000001"/>
    <n v="0"/>
    <n v="-7257419.2080000006"/>
    <n v="2"/>
    <s v="24"/>
  </r>
  <r>
    <n v="563"/>
    <x v="7"/>
    <m/>
    <s v="DIRECCION DE ALUMBRADO PUBLICO"/>
    <s v="ALUMBRADO"/>
    <s v="221 URBANIZACION"/>
    <s v="E PRESTACIÓN DE SERVICIOS PÚBLICOS"/>
    <s v="14 IMAGEN URBANA"/>
    <m/>
    <m/>
    <s v="Para proyecto de cambio de luminarias LED e instalación de bases de medición, controles y su mantenimiento"/>
    <s v="1000 SERVICIOS PERSONALES"/>
    <s v="1200 REMUNERACIONES AL PERSONAL DE CARACTER TRANSITORIO"/>
    <s v="122 SUELDOS BASE AL PERSONAL EVENTUAL"/>
    <n v="5792918.4000000004"/>
    <n v="0"/>
    <n v="0"/>
    <n v="-5792918.4000000004"/>
    <n v="-5792918.4000000004"/>
    <n v="1"/>
    <s v="12"/>
  </r>
  <r>
    <n v="564"/>
    <x v="7"/>
    <m/>
    <s v="DIRECCION DE ALUMBRADO PUBLICO"/>
    <s v="ALUMBRADO"/>
    <s v="221 URBANIZACION"/>
    <s v="E PRESTACIÓN DE SERVICIOS PÚBLICOS"/>
    <s v="14 IMAGEN URBANA"/>
    <m/>
    <m/>
    <s v="Curso de media tensión, además de capacitación y actualizacion en sistemas de calidad"/>
    <s v="3000 SERVICIOS GENERALES"/>
    <s v="3300 SERVICIOS PROFESIONALES, CIENTIFICOS, TECNICOS Y OTROS SERVICIOS"/>
    <s v="334 SERVICIOS DE CAPACITACION"/>
    <n v="1580000"/>
    <n v="1580000"/>
    <n v="790000"/>
    <n v="0"/>
    <n v="-790000"/>
    <n v="3"/>
    <s v="33"/>
  </r>
  <r>
    <n v="565"/>
    <x v="7"/>
    <m/>
    <s v="DIRECCION DE ALUMBRADO PUBLICO"/>
    <s v="ALUMBRADO"/>
    <s v="221 URBANIZACION"/>
    <s v="E PRESTACIÓN DE SERVICIOS PÚBLICOS"/>
    <s v="14 IMAGEN URBANA"/>
    <m/>
    <m/>
    <s v="Salvaguardar la integridad física del personal operativo e identificación en campo"/>
    <s v="2000 MATERIALES Y SUMINISTROS"/>
    <s v="2700 VESTUARIO, BLANCOS, PRENDAS DE PROTECCION Y ARTICULOS DEPORTIVOS"/>
    <s v="271 VESTUARIO Y UNIFORMES"/>
    <n v="1493161.28"/>
    <n v="1493161.28"/>
    <n v="597264.51199999999"/>
    <n v="0"/>
    <n v="-895896.76800000004"/>
    <n v="2"/>
    <s v="27"/>
  </r>
  <r>
    <n v="566"/>
    <x v="7"/>
    <m/>
    <s v="DIRECCION DE ALUMBRADO PUBLICO"/>
    <s v="ALUMBRADO"/>
    <s v="221 URBANIZACION"/>
    <s v="E PRESTACIÓN DE SERVICIOS PÚBLICOS"/>
    <s v="14 IMAGEN URBANA"/>
    <m/>
    <m/>
    <s v="Salvaguardar la integridad física del personal operativo"/>
    <s v="2000 MATERIALES Y SUMINISTROS"/>
    <s v="2700 VESTUARIO, BLANCOS, PRENDAS DE PROTECCION Y ARTICULOS DEPORTIVOS"/>
    <s v="272 PRENDAS DE SEGURIDAD Y PROTECCION PERSONAL"/>
    <n v="1236793.94"/>
    <n v="1236793.94"/>
    <n v="742076.36399999994"/>
    <n v="0"/>
    <n v="-494717.576"/>
    <n v="2"/>
    <s v="27"/>
  </r>
  <r>
    <n v="567"/>
    <x v="7"/>
    <m/>
    <s v="DIRECCION DE ALUMBRADO PUBLICO"/>
    <s v="ALUMBRADO"/>
    <s v="221 URBANIZACION"/>
    <s v="E PRESTACIÓN DE SERVICIOS PÚBLICOS"/>
    <s v="14 IMAGEN URBANA"/>
    <m/>
    <m/>
    <s v="Para instalación en lugares considerados peligrosos y de dificil acceso."/>
    <s v="2000 MATERIALES Y SUMINISTROS"/>
    <s v="2400 MATERIALES Y ARTICULOS DE CONSTRUCCION Y DE REPARACION"/>
    <s v="245 VIDRIO Y PRODUCTOS DE VIDRIO"/>
    <n v="1218000"/>
    <n v="1218000"/>
    <n v="121800"/>
    <n v="0"/>
    <n v="-1096200"/>
    <n v="2"/>
    <s v="24"/>
  </r>
  <r>
    <n v="568"/>
    <x v="7"/>
    <m/>
    <s v="DIRECCION DE ALUMBRADO PUBLICO"/>
    <s v="ALUMBRADO"/>
    <s v="221 URBANIZACION"/>
    <s v="E PRESTACIÓN DE SERVICIOS PÚBLICOS"/>
    <s v="14 IMAGEN URBANA"/>
    <m/>
    <m/>
    <s v="Herramientas requeridas para realizar trabajos operativos realizados de la Dependencia."/>
    <s v="2000 MATERIALES Y SUMINISTROS"/>
    <s v="2900 HERRAMIENTAS, REFACCIONES Y ACCESORIOS MENORES"/>
    <s v="291 HERRAMIENTAS MENORES"/>
    <n v="1083051.9099999999"/>
    <n v="1083051.9099999999"/>
    <n v="541525.95499999996"/>
    <n v="0"/>
    <n v="-541525.95499999996"/>
    <n v="2"/>
    <s v="29"/>
  </r>
  <r>
    <n v="569"/>
    <x v="7"/>
    <m/>
    <s v="DIRECCION DE ALUMBRADO PUBLICO"/>
    <s v="ALUMBRADO"/>
    <s v="221 URBANIZACION"/>
    <s v="E PRESTACIÓN DE SERVICIOS PÚBLICOS"/>
    <s v="14 IMAGEN URBANA"/>
    <m/>
    <m/>
    <s v="Para óptimizar el servicio"/>
    <s v="5000 BIENES MUEBLES, INMUEBLES E INTANGIBLES"/>
    <s v="5600 MAQUINARIA, OTROS EQUIPOS Y HERRAMIENTAS"/>
    <s v="566 EQUIPOS DE GENERACION ELECTRICA, APARATOS Y ACCESORIOS ELECTRICOS"/>
    <n v="1000000"/>
    <n v="1000000"/>
    <n v="0"/>
    <n v="0"/>
    <n v="-1000000"/>
    <n v="5"/>
    <s v="56"/>
  </r>
  <r>
    <n v="570"/>
    <x v="7"/>
    <m/>
    <s v="DIRECCION DE ALUMBRADO PUBLICO"/>
    <s v="ALUMBRADO"/>
    <s v="221 URBANIZACION"/>
    <s v="E PRESTACIÓN DE SERVICIOS PÚBLICOS"/>
    <s v="14 IMAGEN URBANA"/>
    <m/>
    <m/>
    <s v="Para reparaciónes menores del parque vehicular"/>
    <s v="2000 MATERIALES Y SUMINISTROS"/>
    <s v="2900 HERRAMIENTAS, REFACCIONES Y ACCESORIOS MENORES"/>
    <s v="296 REFACCIONES Y ACCESORIOS MENORES DE EQUIPO DE TRANSPORTE"/>
    <n v="500000"/>
    <n v="500000"/>
    <n v="50000"/>
    <n v="0"/>
    <n v="-450000"/>
    <n v="2"/>
    <s v="29"/>
  </r>
  <r>
    <n v="571"/>
    <x v="7"/>
    <m/>
    <s v="DIRECCION DE ALUMBRADO PUBLICO"/>
    <s v="ALUMBRADO"/>
    <s v="221 URBANIZACION"/>
    <s v="E PRESTACIÓN DE SERVICIOS PÚBLICOS"/>
    <s v="14 IMAGEN URBANA"/>
    <m/>
    <m/>
    <s v="Óptimo funcionamiento de maquinaria, otros equipos y herramienta."/>
    <s v="3000 SERVICIOS GENERALES"/>
    <s v="3500 SERVICIOS DE INSTALACION, REPARACION, MANTENIMIENTO Y CONSERVACION"/>
    <s v="357 INSTALACION, REPARACION Y MANTENIMIENTO DE MAQUINARIA, OTROS EQUIPOS Y HERRAMIENTA"/>
    <n v="200000"/>
    <n v="200000"/>
    <n v="0"/>
    <n v="0"/>
    <n v="-200000"/>
    <n v="3"/>
    <s v="35"/>
  </r>
  <r>
    <n v="572"/>
    <x v="7"/>
    <m/>
    <s v="DIRECCION DE ALUMBRADO PUBLICO"/>
    <s v="ALUMBRADO"/>
    <s v="221 URBANIZACION"/>
    <s v="E PRESTACIÓN DE SERVICIOS PÚBLICOS"/>
    <s v="14 IMAGEN URBANA"/>
    <m/>
    <m/>
    <s v="Para realizar trabajos operativos diversos"/>
    <s v="5000 BIENES MUEBLES, INMUEBLES E INTANGIBLES"/>
    <s v="5600 MAQUINARIA, OTROS EQUIPOS Y HERRAMIENTAS"/>
    <s v="567 HERRAMIENTAS Y MAQUINAS¿HERRAMIENTA"/>
    <n v="200000"/>
    <n v="200000"/>
    <n v="0"/>
    <n v="0"/>
    <n v="-200000"/>
    <n v="5"/>
    <s v="56"/>
  </r>
  <r>
    <n v="573"/>
    <x v="7"/>
    <m/>
    <s v="DIRECCION DE ALUMBRADO PUBLICO"/>
    <s v="ALUMBRADO"/>
    <s v="221 URBANIZACION"/>
    <s v="E PRESTACIÓN DE SERVICIOS PÚBLICOS"/>
    <s v="14 IMAGEN URBANA"/>
    <m/>
    <m/>
    <s v="Para recabar evidencia fotofráfica de trabajos operativos"/>
    <s v="5000 BIENES MUEBLES, INMUEBLES E INTANGIBLES"/>
    <s v="5200 MOBILIARIO Y EQUIPO EDUCACIONAL Y RECREATIVO"/>
    <s v="523 CAMARAS FOTOGRAFICAS Y DE VIDEO"/>
    <n v="165880"/>
    <n v="165880"/>
    <n v="0"/>
    <n v="0"/>
    <n v="-165880"/>
    <n v="5"/>
    <s v="52"/>
  </r>
  <r>
    <n v="574"/>
    <x v="7"/>
    <m/>
    <s v="DIRECCION DE ALUMBRADO PUBLICO"/>
    <s v="ALUMBRADO"/>
    <s v="221 URBANIZACION"/>
    <s v="E PRESTACIÓN DE SERVICIOS PÚBLICOS"/>
    <s v="14 IMAGEN URBANA"/>
    <m/>
    <m/>
    <s v="Para el desempeño administrativo y operativo, asi como trabajo con un sistema de calidad"/>
    <s v="2000 MATERIALES Y SUMINISTROS"/>
    <s v="2100 MATERIALES DE ADMINISTRACION, EMISION DE DOCUMENTOS Y ARTICULOS OFICIALES"/>
    <s v="211 MATERIALES, UTILES Y EQUIPOS MENORES DE OFICINA"/>
    <n v="102000"/>
    <n v="102000"/>
    <n v="20400"/>
    <n v="0"/>
    <n v="-81600"/>
    <n v="2"/>
    <s v="21"/>
  </r>
  <r>
    <n v="575"/>
    <x v="7"/>
    <m/>
    <s v="DIRECCION DE ALUMBRADO PUBLICO"/>
    <s v="ALUMBRADO"/>
    <s v="221 URBANIZACION"/>
    <s v="E PRESTACIÓN DE SERVICIOS PÚBLICOS"/>
    <s v="14 IMAGEN URBANA"/>
    <m/>
    <m/>
    <s v="Para respaldo de información y actualizaciones de programas."/>
    <s v="2000 MATERIALES Y SUMINISTROS"/>
    <s v="2900 HERRAMIENTAS, REFACCIONES Y ACCESORIOS MENORES"/>
    <s v="294 REFACCIONES Y ACCESORIOS MENORES DE EQUIPO DE COMPUTO Y TECNOLOGIAS DE LA INFORMACION"/>
    <n v="100000"/>
    <n v="100000"/>
    <n v="10000"/>
    <n v="0"/>
    <n v="-90000"/>
    <n v="2"/>
    <s v="29"/>
  </r>
  <r>
    <n v="576"/>
    <x v="7"/>
    <m/>
    <s v="DIRECCION DE ALUMBRADO PUBLICO"/>
    <s v="ALUMBRADO"/>
    <s v="221 URBANIZACION"/>
    <s v="E PRESTACIÓN DE SERVICIOS PÚBLICOS"/>
    <s v="14 IMAGEN URBANA"/>
    <m/>
    <m/>
    <s v="Para realizar trabajos operativos diversos"/>
    <s v="2000 MATERIALES Y SUMINISTROS"/>
    <s v="2400 MATERIALES Y ARTICULOS DE CONSTRUCCION Y DE REPARACION"/>
    <s v="242 CEMENTO Y PRODUCTOS DE CONCRETO"/>
    <n v="70000"/>
    <n v="70000"/>
    <n v="28000"/>
    <n v="0"/>
    <n v="-42000"/>
    <n v="2"/>
    <s v="24"/>
  </r>
  <r>
    <n v="577"/>
    <x v="7"/>
    <m/>
    <s v="DIRECCION DE ALUMBRADO PUBLICO"/>
    <s v="ALUMBRADO"/>
    <s v="221 URBANIZACION"/>
    <s v="E PRESTACIÓN DE SERVICIOS PÚBLICOS"/>
    <s v="14 IMAGEN URBANA"/>
    <m/>
    <m/>
    <s v="Equipo de circuito cerrado para almacenes de la Dirección de Alumbrado Público."/>
    <s v="5000 BIENES MUEBLES, INMUEBLES E INTANGIBLES"/>
    <s v="5100 MOBILIARIO Y EQUIPO DE ADMINISTRACION"/>
    <s v="519 OTROS MOBILIARIOS Y EQUIPOS DE ADMINISTRACION"/>
    <n v="70000"/>
    <n v="70000"/>
    <n v="0"/>
    <n v="0"/>
    <n v="-70000"/>
    <n v="5"/>
    <s v="51"/>
  </r>
  <r>
    <n v="578"/>
    <x v="7"/>
    <m/>
    <s v="DIRECCION DE ALUMBRADO PUBLICO"/>
    <s v="ALUMBRADO"/>
    <s v="221 URBANIZACION"/>
    <s v="E PRESTACIÓN DE SERVICIOS PÚBLICOS"/>
    <s v="14 IMAGEN URBANA"/>
    <m/>
    <m/>
    <s v="Para realizar trabajos operativos diversos"/>
    <s v="2000 MATERIALES Y SUMINISTROS"/>
    <s v="2600 COMBUSTIBLES, LUBRICANTES Y ADITIVOS"/>
    <s v="261 COMBUSTIBLES, LUBRICANTES Y ADITIVOS"/>
    <n v="61621.120000000003"/>
    <n v="61621.120000000003"/>
    <n v="49296.896000000008"/>
    <n v="0"/>
    <n v="-12324.223999999995"/>
    <n v="2"/>
    <s v="26"/>
  </r>
  <r>
    <n v="579"/>
    <x v="7"/>
    <m/>
    <s v="DIRECCION DE ALUMBRADO PUBLICO"/>
    <s v="ALUMBRADO"/>
    <s v="221 URBANIZACION"/>
    <s v="E PRESTACIÓN DE SERVICIOS PÚBLICOS"/>
    <s v="14 IMAGEN URBANA"/>
    <m/>
    <m/>
    <s v="Para impresión de diverso marterial  para las áreas de la Dependencia."/>
    <s v="2000 MATERIALES Y SUMINISTROS"/>
    <s v="2100 MATERIALES DE ADMINISTRACION, EMISION DE DOCUMENTOS Y ARTICULOS OFICIALES"/>
    <s v="214 MATERIALES, UTILES Y EQUIPOS MENORES DE TECNOLOGIAS DE LA INFORMACION Y COMUNICACIONES"/>
    <n v="50000"/>
    <n v="50000"/>
    <n v="15000"/>
    <n v="0"/>
    <n v="-35000"/>
    <n v="2"/>
    <s v="21"/>
  </r>
  <r>
    <n v="580"/>
    <x v="7"/>
    <m/>
    <s v="DIRECCION DE ALUMBRADO PUBLICO"/>
    <s v="ALUMBRADO"/>
    <s v="221 URBANIZACION"/>
    <s v="E PRESTACIÓN DE SERVICIOS PÚBLICOS"/>
    <s v="14 IMAGEN URBANA"/>
    <m/>
    <m/>
    <s v="Para limpieza de las instalaciones "/>
    <s v="2000 MATERIALES Y SUMINISTROS"/>
    <s v="2100 MATERIALES DE ADMINISTRACION, EMISION DE DOCUMENTOS Y ARTICULOS OFICIALES"/>
    <s v="216 MATERIAL DE LIMPIEZA"/>
    <n v="34500"/>
    <n v="34500"/>
    <n v="27600"/>
    <n v="0"/>
    <n v="-6900"/>
    <n v="2"/>
    <s v="21"/>
  </r>
  <r>
    <n v="581"/>
    <x v="7"/>
    <m/>
    <s v="DIRECCION DE ALUMBRADO PUBLICO"/>
    <s v="ALUMBRADO"/>
    <s v="221 URBANIZACION"/>
    <s v="E PRESTACIÓN DE SERVICIOS PÚBLICOS"/>
    <s v="14 IMAGEN URBANA"/>
    <m/>
    <m/>
    <s v="Para ubicación actualizada "/>
    <s v="2000 MATERIALES Y SUMINISTROS"/>
    <s v="2100 MATERIALES DE ADMINISTRACION, EMISION DE DOCUMENTOS Y ARTICULOS OFICIALES"/>
    <s v="213 MATERIAL ESTADISTICO Y GEOGRAFICO"/>
    <n v="25000"/>
    <n v="25000"/>
    <n v="25000"/>
    <n v="0"/>
    <n v="0"/>
    <n v="2"/>
    <s v="21"/>
  </r>
  <r>
    <n v="582"/>
    <x v="7"/>
    <m/>
    <s v="DIRECCION DE ALUMBRADO PUBLICO"/>
    <s v="ALUMBRADO"/>
    <s v="221 URBANIZACION"/>
    <s v="E PRESTACIÓN DE SERVICIOS PÚBLICOS"/>
    <s v="14 IMAGEN URBANA"/>
    <m/>
    <m/>
    <s v="Para adecuado control de entradas y salidas."/>
    <s v="2000 MATERIALES Y SUMINISTROS"/>
    <s v="2100 MATERIALES DE ADMINISTRACION, EMISION DE DOCUMENTOS Y ARTICULOS OFICIALES"/>
    <s v="215 MATERIAL IMPRESO E INFORMACION DIGITAL"/>
    <n v="20000"/>
    <n v="20000"/>
    <n v="6000"/>
    <n v="0"/>
    <n v="-14000"/>
    <n v="2"/>
    <s v="21"/>
  </r>
  <r>
    <n v="583"/>
    <x v="7"/>
    <m/>
    <s v="DIRECCION DE ALUMBRADO PUBLICO"/>
    <s v="ALUMBRADO"/>
    <s v="221 URBANIZACION"/>
    <s v="E PRESTACIÓN DE SERVICIOS PÚBLICOS"/>
    <s v="14 IMAGEN URBANA"/>
    <m/>
    <m/>
    <s v="Para pintado de postes metálicos"/>
    <s v="2000 MATERIALES Y SUMINISTROS"/>
    <s v="2400 MATERIALES Y ARTICULOS DE CONSTRUCCION Y DE REPARACION"/>
    <s v="249 OTROS MATERIALES Y ARTICULOS DE CONSTRUCCION Y REPARACION"/>
    <n v="20000"/>
    <n v="20000"/>
    <n v="20000"/>
    <n v="0"/>
    <n v="0"/>
    <n v="2"/>
    <s v="24"/>
  </r>
  <r>
    <n v="584"/>
    <x v="7"/>
    <m/>
    <s v="DIRECCION DE ALUMBRADO PUBLICO"/>
    <s v="ALUMBRADO"/>
    <s v="221 URBANIZACION"/>
    <s v="E PRESTACIÓN DE SERVICIOS PÚBLICOS"/>
    <s v="14 IMAGEN URBANA"/>
    <m/>
    <m/>
    <s v="Para reparaciones menores de mobiliario"/>
    <s v="3000 SERVICIOS GENERALES"/>
    <s v="3500 SERVICIOS DE INSTALACION, REPARACION, MANTENIMIENTO Y CONSERVACION"/>
    <s v="352 INSTALACION, REPARACION Y MANTENIMIENTO DE MOBILIARIO Y EQUIPO DE ADMINISTRACION, EDUCACIONAL Y RECREATIVO"/>
    <n v="20000"/>
    <n v="20000"/>
    <n v="20000"/>
    <n v="0"/>
    <n v="0"/>
    <n v="3"/>
    <s v="35"/>
  </r>
  <r>
    <n v="585"/>
    <x v="7"/>
    <m/>
    <s v="DIRECCION DE ALUMBRADO PUBLICO"/>
    <s v="ALUMBRADO"/>
    <s v="221 URBANIZACION"/>
    <s v="E PRESTACIÓN DE SERVICIOS PÚBLICOS"/>
    <s v="14 IMAGEN URBANA"/>
    <m/>
    <m/>
    <s v="Óptimo funcionamiento de  equipo de cómputo y tecnologías de la información"/>
    <s v="3000 SERVICIOS GENERALES"/>
    <s v="3500 SERVICIOS DE INSTALACION, REPARACION, MANTENIMIENTO Y CONSERVACION"/>
    <s v="353 INSTALACION, REPARACION Y MANTENIMIENTO DE EQUIPO DE COMPUTO Y TECNOLOGIA DE LA INFORMACION"/>
    <n v="19302.400000000001"/>
    <n v="19302.400000000001"/>
    <n v="19302.400000000001"/>
    <n v="0"/>
    <n v="0"/>
    <n v="3"/>
    <s v="35"/>
  </r>
  <r>
    <n v="586"/>
    <x v="7"/>
    <m/>
    <s v="DIRECCION DE ALUMBRADO PUBLICO"/>
    <s v="ALUMBRADO"/>
    <s v="221 URBANIZACION"/>
    <s v="E PRESTACIÓN DE SERVICIOS PÚBLICOS"/>
    <s v="14 IMAGEN URBANA"/>
    <m/>
    <m/>
    <s v="Productos para traslado y manejo de materiales diversos"/>
    <s v="2000 MATERIALES Y SUMINISTROS"/>
    <s v="2500 PRODUCTOS QUIMICOS, FARMACEUTICOS Y DE LABORATORIO"/>
    <s v="256 FIBRAS SINTETICAS, HULES, PLASTICOS Y DERIVADOS"/>
    <n v="18364.91"/>
    <n v="18364.91"/>
    <n v="18364.91"/>
    <n v="0"/>
    <n v="0"/>
    <n v="2"/>
    <s v="25"/>
  </r>
  <r>
    <n v="587"/>
    <x v="7"/>
    <m/>
    <s v="DIRECCION DE ALUMBRADO PUBLICO"/>
    <s v="ALUMBRADO"/>
    <s v="221 URBANIZACION"/>
    <s v="E PRESTACIÓN DE SERVICIOS PÚBLICOS"/>
    <s v="14 IMAGEN URBANA"/>
    <m/>
    <m/>
    <s v="Para reparaciónes menores de equipos diversos"/>
    <s v="2000 MATERIALES Y SUMINISTROS"/>
    <s v="2900 HERRAMIENTAS, REFACCIONES Y ACCESORIOS MENORES"/>
    <s v="298 REFACCIONES Y ACCESORIOS MENORES DE MAQUINARIA Y OTROS EQUIPOS"/>
    <n v="15080"/>
    <n v="15080"/>
    <n v="12064"/>
    <n v="0"/>
    <n v="-3016"/>
    <n v="2"/>
    <s v="29"/>
  </r>
  <r>
    <n v="588"/>
    <x v="7"/>
    <m/>
    <s v="DIRECCION DE ALUMBRADO PUBLICO"/>
    <s v="ALUMBRADO"/>
    <s v="221 URBANIZACION"/>
    <s v="E PRESTACIÓN DE SERVICIOS PÚBLICOS"/>
    <s v="14 IMAGEN URBANA"/>
    <m/>
    <m/>
    <s v="Para personal de la Dependencia"/>
    <s v="2000 MATERIALES Y SUMINISTROS"/>
    <s v="2500 PRODUCTOS QUIMICOS, FARMACEUTICOS Y DE LABORATORIO"/>
    <s v="254 MATERIALES, ACCESORIOS Y SUMINISTROS MEDICOS"/>
    <n v="8500"/>
    <n v="8500"/>
    <n v="8500"/>
    <n v="0"/>
    <n v="0"/>
    <n v="2"/>
    <s v="25"/>
  </r>
  <r>
    <n v="589"/>
    <x v="7"/>
    <m/>
    <s v="DIRECCION DE ALUMBRADO PUBLICO"/>
    <s v="ALUMBRADO"/>
    <s v="221 URBANIZACION"/>
    <s v="E PRESTACIÓN DE SERVICIOS PÚBLICOS"/>
    <s v="14 IMAGEN URBANA"/>
    <m/>
    <m/>
    <s v="Para personal de la Dependencia"/>
    <s v="2000 MATERIALES Y SUMINISTROS"/>
    <s v="2500 PRODUCTOS QUIMICOS, FARMACEUTICOS Y DE LABORATORIO"/>
    <s v="253 MEDICINAS Y PRODUCTOS FARMACEUTICOS"/>
    <n v="6700"/>
    <n v="6700"/>
    <n v="6700"/>
    <n v="0"/>
    <n v="0"/>
    <n v="2"/>
    <s v="25"/>
  </r>
  <r>
    <n v="590"/>
    <x v="7"/>
    <m/>
    <s v="DIRECCION DE ALUMBRADO PUBLICO"/>
    <s v="ALUMBRADO"/>
    <s v="221 URBANIZACION"/>
    <s v="E PRESTACIÓN DE SERVICIOS PÚBLICOS"/>
    <s v="14 IMAGEN URBANA"/>
    <m/>
    <m/>
    <s v="Mantenimiento de las instalaciones."/>
    <s v="2000 MATERIALES Y SUMINISTROS"/>
    <s v="2900 HERRAMIENTAS, REFACCIONES Y ACCESORIOS MENORES"/>
    <s v="292 REFACCIONES Y ACCESORIOS MENORES DE EDIFICIOS"/>
    <n v="4777.34"/>
    <n v="4777.34"/>
    <n v="955.46800000000007"/>
    <n v="0"/>
    <n v="-3821.8720000000003"/>
    <n v="2"/>
    <s v="29"/>
  </r>
  <r>
    <n v="616"/>
    <x v="7"/>
    <m/>
    <s v="DIRECCION DE CEMENTERIOS"/>
    <s v="CEMENTERIOS"/>
    <s v="221 URBANIZACION"/>
    <s v="E PRESTACIÓN DE SERVICIOS PÚBLICOS"/>
    <s v="14 IMAGEN URBANA"/>
    <m/>
    <m/>
    <s v="incremento a 300 por cada cremación"/>
    <s v="1000 SERVICIOS PERSONALES"/>
    <s v="1300 REMUNERACIONES ADICIONALES Y ESPECIALES"/>
    <s v="134 COMPENSACIONES"/>
    <n v="70000"/>
    <n v="0"/>
    <n v="0"/>
    <n v="-70000"/>
    <n v="-70000"/>
    <n v="1"/>
    <s v="13"/>
  </r>
  <r>
    <n v="617"/>
    <x v="7"/>
    <m/>
    <s v="DIRECCION DE CEMENTERIOS"/>
    <s v="CEMENTERIOS"/>
    <s v="221 URBANIZACION"/>
    <s v="E PRESTACIÓN DE SERVICIOS PÚBLICOS"/>
    <s v="14 IMAGEN URBANA"/>
    <m/>
    <m/>
    <s v="uso diario "/>
    <s v="2000 MATERIALES Y SUMINISTROS"/>
    <s v="2100 MATERIALES DE ADMINISTRACION, EMISION DE DOCUMENTOS Y ARTICULOS OFICIALES"/>
    <s v="211 MATERIALES, UTILES Y EQUIPOS MENORES DE OFICINA"/>
    <n v="30000"/>
    <n v="30000"/>
    <n v="6000"/>
    <n v="0"/>
    <n v="-24000"/>
    <n v="2"/>
    <s v="21"/>
  </r>
  <r>
    <n v="618"/>
    <x v="7"/>
    <m/>
    <s v="DIRECCION DE CEMENTERIOS"/>
    <s v="CEMENTERIOS"/>
    <s v="221 URBANIZACION"/>
    <s v="E PRESTACIÓN DE SERVICIOS PÚBLICOS"/>
    <s v="14 IMAGEN URBANA"/>
    <m/>
    <m/>
    <s v="Titulos con diseño nueva adminstración"/>
    <s v="2000 MATERIALES Y SUMINISTROS"/>
    <s v="2100 MATERIALES DE ADMINISTRACION, EMISION DE DOCUMENTOS Y ARTICULOS OFICIALES"/>
    <s v="215 MATERIAL IMPRESO E INFORMACION DIGITAL"/>
    <n v="15000"/>
    <n v="15000"/>
    <n v="4500"/>
    <n v="0"/>
    <n v="-10500"/>
    <n v="2"/>
    <s v="21"/>
  </r>
  <r>
    <n v="619"/>
    <x v="7"/>
    <m/>
    <s v="DIRECCION DE CEMENTERIOS"/>
    <s v="CEMENTERIOS"/>
    <s v="221 URBANIZACION"/>
    <s v="E PRESTACIÓN DE SERVICIOS PÚBLICOS"/>
    <s v="14 IMAGEN URBANA"/>
    <m/>
    <m/>
    <s v="para la atención de dias festivos en Cementerios y limpieza diaria"/>
    <s v="2000 MATERIALES Y SUMINISTROS"/>
    <s v="2100 MATERIALES DE ADMINISTRACION, EMISION DE DOCUMENTOS Y ARTICULOS OFICIALES"/>
    <s v="216 MATERIAL DE LIMPIEZA"/>
    <n v="50000"/>
    <n v="50000"/>
    <n v="40000"/>
    <n v="0"/>
    <n v="-10000"/>
    <n v="2"/>
    <s v="21"/>
  </r>
  <r>
    <n v="620"/>
    <x v="7"/>
    <m/>
    <s v="DIRECCION DE CEMENTERIOS"/>
    <s v="CEMENTERIOS"/>
    <s v="221 URBANIZACION"/>
    <s v="E PRESTACIÓN DE SERVICIOS PÚBLICOS"/>
    <s v="14 IMAGEN URBANA"/>
    <m/>
    <m/>
    <s v="para la atención de dias festivos en Cementerios "/>
    <s v="2000 MATERIALES Y SUMINISTROS"/>
    <s v="2200 ALIMENTOS Y UTENSILIOS"/>
    <s v="221 PRODUCTOS ALIMENTICIOS PARA PERSONAS"/>
    <n v="120000"/>
    <n v="120000"/>
    <n v="120000"/>
    <n v="0"/>
    <n v="0"/>
    <n v="2"/>
    <s v="22"/>
  </r>
  <r>
    <n v="621"/>
    <x v="7"/>
    <m/>
    <s v="DIRECCION DE CEMENTERIOS"/>
    <s v="CEMENTERIOS"/>
    <s v="221 URBANIZACION"/>
    <s v="E PRESTACIÓN DE SERVICIOS PÚBLICOS"/>
    <s v="14 IMAGEN URBANA"/>
    <m/>
    <m/>
    <s v="sacos de cemento para mantenimiento"/>
    <s v="2000 MATERIALES Y SUMINISTROS"/>
    <s v="2400 MATERIALES Y ARTICULOS DE CONSTRUCCION Y DE REPARACION"/>
    <s v="242 CEMENTO Y PRODUCTOS DE CONCRETO"/>
    <n v="50000"/>
    <n v="50000"/>
    <n v="20000"/>
    <n v="0"/>
    <n v="-30000"/>
    <n v="2"/>
    <s v="24"/>
  </r>
  <r>
    <n v="622"/>
    <x v="7"/>
    <m/>
    <s v="DIRECCION DE CEMENTERIOS"/>
    <s v="CEMENTERIOS"/>
    <s v="221 URBANIZACION"/>
    <s v="E PRESTACIÓN DE SERVICIOS PÚBLICOS"/>
    <s v="14 IMAGEN URBANA"/>
    <m/>
    <m/>
    <s v="varios articulos electricos"/>
    <s v="2000 MATERIALES Y SUMINISTROS"/>
    <s v="2400 MATERIALES Y ARTICULOS DE CONSTRUCCION Y DE REPARACION"/>
    <s v="246 MATERIAL ELECTRICO Y ELECTRONICO"/>
    <n v="50000"/>
    <n v="50000"/>
    <n v="50000"/>
    <n v="0"/>
    <n v="0"/>
    <n v="2"/>
    <s v="24"/>
  </r>
  <r>
    <n v="623"/>
    <x v="7"/>
    <m/>
    <s v="DIRECCION DE CEMENTERIOS"/>
    <s v="CEMENTERIOS"/>
    <s v="221 URBANIZACION"/>
    <s v="E PRESTACIÓN DE SERVICIOS PÚBLICOS"/>
    <s v="14 IMAGEN URBANA"/>
    <m/>
    <m/>
    <s v="Mejorar imagen"/>
    <s v="2000 MATERIALES Y SUMINISTROS"/>
    <s v="2400 MATERIALES Y ARTICULOS DE CONSTRUCCION Y DE REPARACION"/>
    <s v="247 ARTICULOS METALICOS PARA LA CONSTRUCCION"/>
    <n v="250000"/>
    <n v="250000"/>
    <n v="25000"/>
    <n v="0"/>
    <n v="-225000"/>
    <n v="2"/>
    <s v="24"/>
  </r>
  <r>
    <n v="624"/>
    <x v="7"/>
    <m/>
    <s v="DIRECCION DE CEMENTERIOS"/>
    <s v="CEMENTERIOS"/>
    <s v="221 URBANIZACION"/>
    <s v="E PRESTACIÓN DE SERVICIOS PÚBLICOS"/>
    <s v="14 IMAGEN URBANA"/>
    <m/>
    <m/>
    <s v="herbicida"/>
    <s v="2000 MATERIALES Y SUMINISTROS"/>
    <s v="2500 PRODUCTOS QUIMICOS, FARMACEUTICOS Y DE LABORATORIO"/>
    <s v="252 FERTILIZANTES, PESTICIDAS Y OTROS AGROQUIMICOS"/>
    <n v="100000"/>
    <n v="100000"/>
    <n v="100000"/>
    <n v="0"/>
    <n v="0"/>
    <n v="2"/>
    <s v="25"/>
  </r>
  <r>
    <n v="625"/>
    <x v="7"/>
    <m/>
    <s v="DIRECCION DE CEMENTERIOS"/>
    <s v="CEMENTERIOS"/>
    <s v="221 URBANIZACION"/>
    <s v="E PRESTACIÓN DE SERVICIOS PÚBLICOS"/>
    <s v="14 IMAGEN URBANA"/>
    <m/>
    <m/>
    <s v="medicina general para los cementerios municipales"/>
    <s v="2000 MATERIALES Y SUMINISTROS"/>
    <s v="2500 PRODUCTOS QUIMICOS, FARMACEUTICOS Y DE LABORATORIO"/>
    <s v="253 MEDICINAS Y PRODUCTOS FARMACEUTICOS"/>
    <n v="20000"/>
    <n v="20000"/>
    <n v="20000"/>
    <n v="0"/>
    <n v="0"/>
    <n v="2"/>
    <s v="25"/>
  </r>
  <r>
    <n v="626"/>
    <x v="7"/>
    <m/>
    <s v="DIRECCION DE CEMENTERIOS"/>
    <s v="CEMENTERIOS"/>
    <s v="221 URBANIZACION"/>
    <s v="E PRESTACIÓN DE SERVICIOS PÚBLICOS"/>
    <s v="14 IMAGEN URBANA"/>
    <m/>
    <m/>
    <s v="material medico para los cementerios"/>
    <s v="2000 MATERIALES Y SUMINISTROS"/>
    <s v="2500 PRODUCTOS QUIMICOS, FARMACEUTICOS Y DE LABORATORIO"/>
    <s v="254 MATERIALES, ACCESORIOS Y SUMINISTROS MEDICOS"/>
    <n v="20000"/>
    <n v="20000"/>
    <n v="20000"/>
    <n v="0"/>
    <n v="0"/>
    <n v="2"/>
    <s v="25"/>
  </r>
  <r>
    <n v="627"/>
    <x v="7"/>
    <m/>
    <s v="DIRECCION DE CEMENTERIOS"/>
    <s v="CEMENTERIOS"/>
    <s v="221 URBANIZACION"/>
    <s v="E PRESTACIÓN DE SERVICIOS PÚBLICOS"/>
    <s v="14 IMAGEN URBANA"/>
    <m/>
    <m/>
    <s v="tuberia pvc, mantenimiento"/>
    <s v="2000 MATERIALES Y SUMINISTROS"/>
    <s v="2500 PRODUCTOS QUIMICOS, FARMACEUTICOS Y DE LABORATORIO"/>
    <s v="256 FIBRAS SINTETICAS, HULES, PLASTICOS Y DERIVADOS"/>
    <n v="20000"/>
    <n v="20000"/>
    <n v="20000"/>
    <n v="0"/>
    <n v="0"/>
    <n v="2"/>
    <s v="25"/>
  </r>
  <r>
    <n v="628"/>
    <x v="7"/>
    <m/>
    <s v="DIRECCION DE CEMENTERIOS"/>
    <s v="CEMENTERIOS"/>
    <s v="221 URBANIZACION"/>
    <s v="E PRESTACIÓN DE SERVICIOS PÚBLICOS"/>
    <s v="14 IMAGEN URBANA"/>
    <m/>
    <m/>
    <s v="Aceite 2 tiempos para maquinaria"/>
    <s v="2000 MATERIALES Y SUMINISTROS"/>
    <s v="2600 COMBUSTIBLES, LUBRICANTES Y ADITIVOS"/>
    <s v="261 COMBUSTIBLES, LUBRICANTES Y ADITIVOS"/>
    <n v="200000"/>
    <n v="200000"/>
    <n v="160000"/>
    <n v="0"/>
    <n v="-40000"/>
    <n v="2"/>
    <s v="26"/>
  </r>
  <r>
    <n v="629"/>
    <x v="7"/>
    <m/>
    <s v="DIRECCION DE CEMENTERIOS"/>
    <s v="CEMENTERIOS"/>
    <s v="221 URBANIZACION"/>
    <s v="E PRESTACIÓN DE SERVICIOS PÚBLICOS"/>
    <s v="14 IMAGEN URBANA"/>
    <m/>
    <m/>
    <s v="uniformes para personal"/>
    <s v="2000 MATERIALES Y SUMINISTROS"/>
    <s v="2700 VESTUARIO, BLANCOS, PRENDAS DE PROTECCION Y ARTICULOS DEPORTIVOS"/>
    <s v="271 VESTUARIO Y UNIFORMES"/>
    <n v="450000"/>
    <n v="450000"/>
    <n v="180000"/>
    <n v="0"/>
    <n v="-270000"/>
    <n v="2"/>
    <s v="27"/>
  </r>
  <r>
    <n v="630"/>
    <x v="7"/>
    <m/>
    <s v="DIRECCION DE CEMENTERIOS"/>
    <s v="CEMENTERIOS"/>
    <s v="221 URBANIZACION"/>
    <s v="E PRESTACIÓN DE SERVICIOS PÚBLICOS"/>
    <s v="14 IMAGEN URBANA"/>
    <m/>
    <m/>
    <s v="protección, cinta precaucion"/>
    <s v="2000 MATERIALES Y SUMINISTROS"/>
    <s v="2700 VESTUARIO, BLANCOS, PRENDAS DE PROTECCION Y ARTICULOS DEPORTIVOS"/>
    <s v="272 PRENDAS DE SEGURIDAD Y PROTECCION PERSONAL"/>
    <n v="150000"/>
    <n v="150000"/>
    <n v="90000"/>
    <n v="0"/>
    <n v="-60000"/>
    <n v="2"/>
    <s v="27"/>
  </r>
  <r>
    <n v="631"/>
    <x v="7"/>
    <m/>
    <s v="DIRECCION DE CEMENTERIOS"/>
    <s v="CEMENTERIOS"/>
    <s v="221 URBANIZACION"/>
    <s v="E PRESTACIÓN DE SERVICIOS PÚBLICOS"/>
    <s v="14 IMAGEN URBANA"/>
    <m/>
    <m/>
    <s v="herramienta en general para mantenimiento"/>
    <s v="2000 MATERIALES Y SUMINISTROS"/>
    <s v="2900 HERRAMIENTAS, REFACCIONES Y ACCESORIOS MENORES"/>
    <s v="291 HERRAMIENTAS MENORES"/>
    <n v="200000"/>
    <n v="200000"/>
    <n v="100000"/>
    <n v="0"/>
    <n v="-100000"/>
    <n v="2"/>
    <s v="29"/>
  </r>
  <r>
    <n v="632"/>
    <x v="7"/>
    <m/>
    <s v="DIRECCION DE CEMENTERIOS"/>
    <s v="CEMENTERIOS"/>
    <s v="221 URBANIZACION"/>
    <s v="E PRESTACIÓN DE SERVICIOS PÚBLICOS"/>
    <s v="14 IMAGEN URBANA"/>
    <m/>
    <m/>
    <s v="mantenimiento vehicular"/>
    <s v="2000 MATERIALES Y SUMINISTROS"/>
    <s v="2900 HERRAMIENTAS, REFACCIONES Y ACCESORIOS MENORES"/>
    <s v="296 REFACCIONES Y ACCESORIOS MENORES DE EQUIPO DE TRANSPORTE"/>
    <n v="50000"/>
    <n v="50000"/>
    <n v="5000"/>
    <n v="0"/>
    <n v="-45000"/>
    <n v="2"/>
    <s v="29"/>
  </r>
  <r>
    <n v="633"/>
    <x v="7"/>
    <m/>
    <s v="DIRECCION DE CEMENTERIOS"/>
    <s v="CEMENTERIOS"/>
    <s v="221 URBANIZACION"/>
    <s v="E PRESTACIÓN DE SERVICIOS PÚBLICOS"/>
    <s v="14 IMAGEN URBANA"/>
    <m/>
    <m/>
    <s v="bujias, filtros, bobinas entre otros para maquinaria"/>
    <s v="2000 MATERIALES Y SUMINISTROS"/>
    <s v="2900 HERRAMIENTAS, REFACCIONES Y ACCESORIOS MENORES"/>
    <s v="298 REFACCIONES Y ACCESORIOS MENORES DE MAQUINARIA Y OTROS EQUIPOS"/>
    <n v="150000"/>
    <n v="150000"/>
    <n v="120000"/>
    <n v="0"/>
    <n v="-30000"/>
    <n v="2"/>
    <s v="29"/>
  </r>
  <r>
    <n v="634"/>
    <x v="7"/>
    <m/>
    <s v="DIRECCION DE CEMENTERIOS"/>
    <s v="CEMENTERIOS"/>
    <s v="221 URBANIZACION"/>
    <s v="E PRESTACIÓN DE SERVICIOS PÚBLICOS"/>
    <s v="14 IMAGEN URBANA"/>
    <m/>
    <m/>
    <s v="Toldos"/>
    <s v="3000 SERVICIOS GENERALES"/>
    <s v="3500 SERVICIOS DE INSTALACION, REPARACION, MANTENIMIENTO Y CONSERVACION"/>
    <s v="351 CONSERVACION Y MANTENIMIENTO MENOR DE INMUEBLES"/>
    <n v="500000"/>
    <n v="500000"/>
    <n v="0"/>
    <n v="0"/>
    <n v="-500000"/>
    <n v="3"/>
    <s v="35"/>
  </r>
  <r>
    <n v="635"/>
    <x v="7"/>
    <m/>
    <s v="DIRECCION DE CEMENTERIOS"/>
    <s v="CEMENTERIOS"/>
    <s v="221 URBANIZACION"/>
    <s v="E PRESTACIÓN DE SERVICIOS PÚBLICOS"/>
    <s v="14 IMAGEN URBANA"/>
    <m/>
    <m/>
    <s v="mantenimiento vehicular"/>
    <s v="3000 SERVICIOS GENERALES"/>
    <s v="3500 SERVICIOS DE INSTALACION, REPARACION, MANTENIMIENTO Y CONSERVACION"/>
    <s v="355 REPARACION Y MANTENIMIENTO DE EQUIPO DE TRANSPORTE"/>
    <n v="50000"/>
    <n v="0"/>
    <n v="0"/>
    <n v="-50000"/>
    <n v="-50000"/>
    <n v="3"/>
    <s v="35"/>
  </r>
  <r>
    <n v="636"/>
    <x v="7"/>
    <m/>
    <s v="DIRECCION DE CEMENTERIOS"/>
    <s v="CEMENTERIOS"/>
    <s v="221 URBANIZACION"/>
    <s v="E PRESTACIÓN DE SERVICIOS PÚBLICOS"/>
    <s v="14 IMAGEN URBANA"/>
    <m/>
    <m/>
    <s v="Para el personal y ciudadania que acude a los Cementerios"/>
    <s v="3000 SERVICIOS GENERALES"/>
    <s v="3500 SERVICIOS DE INSTALACION, REPARACION, MANTENIMIENTO Y CONSERVACION"/>
    <s v="357 INSTALACION, REPARACION Y MANTENIMIENTO DE MAQUINARIA, OTROS EQUIPOS Y HERRAMIENTA"/>
    <n v="85000"/>
    <n v="85000"/>
    <n v="0"/>
    <n v="0"/>
    <n v="-85000"/>
    <n v="3"/>
    <s v="35"/>
  </r>
  <r>
    <n v="637"/>
    <x v="7"/>
    <m/>
    <s v="DIRECCION DE CEMENTERIOS"/>
    <s v="CEMENTERIOS"/>
    <s v="221 URBANIZACION"/>
    <s v="E PRESTACIÓN DE SERVICIOS PÚBLICOS"/>
    <s v="14 IMAGEN URBANA"/>
    <m/>
    <m/>
    <s v="compra de planta de luz de gasolina para mantenimiento"/>
    <s v="5000 BIENES MUEBLES, INMUEBLES E INTANGIBLES"/>
    <s v="5600 MAQUINARIA, OTROS EQUIPOS Y HERRAMIENTAS"/>
    <s v="566 EQUIPOS DE GENERACION ELECTRICA, APARATOS Y ACCESORIOS ELECTRICOS"/>
    <n v="300000"/>
    <n v="300000"/>
    <n v="0"/>
    <n v="0"/>
    <n v="-300000"/>
    <n v="5"/>
    <s v="56"/>
  </r>
  <r>
    <n v="638"/>
    <x v="7"/>
    <m/>
    <s v="DIRECCION DE CEMENTERIOS"/>
    <s v="CEMENTERIOS"/>
    <s v="221 URBANIZACION"/>
    <s v="E PRESTACIÓN DE SERVICIOS PÚBLICOS"/>
    <s v="14 IMAGEN URBANA"/>
    <m/>
    <m/>
    <s v="desbrozadora, sopladoras, y equipo de soldadura"/>
    <s v="5000 BIENES MUEBLES, INMUEBLES E INTANGIBLES"/>
    <s v="5600 MAQUINARIA, OTROS EQUIPOS Y HERRAMIENTAS"/>
    <s v="567 HERRAMIENTAS Y MAQUINAS¿HERRAMIENTA"/>
    <n v="400000"/>
    <n v="400000"/>
    <n v="0"/>
    <n v="0"/>
    <n v="-400000"/>
    <n v="5"/>
    <s v="56"/>
  </r>
  <r>
    <n v="639"/>
    <x v="7"/>
    <m/>
    <s v="DIRECCION DE CEMENTERIOS"/>
    <s v="CEMENTERIOS"/>
    <s v="221 URBANIZACION"/>
    <s v="E PRESTACIÓN DE SERVICIOS PÚBLICOS"/>
    <s v="14 IMAGEN URBANA"/>
    <m/>
    <m/>
    <s v="compra de lockers para el personal operativo"/>
    <s v="5000 BIENES MUEBLES, INMUEBLES E INTANGIBLES"/>
    <s v="5100 MOBILIARIO Y EQUIPO DE ADMINISTRACION"/>
    <s v="511 MUEBLES DE OFICINA Y ESTANTERIA"/>
    <n v="40000"/>
    <n v="40000"/>
    <n v="0"/>
    <n v="0"/>
    <n v="-40000"/>
    <n v="5"/>
    <s v="51"/>
  </r>
  <r>
    <n v="640"/>
    <x v="7"/>
    <m/>
    <s v="DIRECCION DE CEMENTERIOS"/>
    <s v="CEMENTERIOS"/>
    <s v="221 URBANIZACION"/>
    <s v="E PRESTACIÓN DE SERVICIOS PÚBLICOS"/>
    <s v="14 IMAGEN URBANA"/>
    <m/>
    <m/>
    <s v="Mantenimiento basico para el buen funcionamiento del Horno Crematorio"/>
    <s v="5000 BIENES MUEBLES, INMUEBLES E INTANGIBLES"/>
    <s v="5100 MOBILIARIO Y EQUIPO DE ADMINISTRACION"/>
    <s v="519 OTROS MOBILIARIOS Y EQUIPOS DE ADMINISTRACION"/>
    <n v="15000"/>
    <n v="15000"/>
    <n v="15000"/>
    <n v="0"/>
    <n v="0"/>
    <n v="5"/>
    <s v="51"/>
  </r>
  <r>
    <n v="641"/>
    <x v="7"/>
    <m/>
    <s v="DIRECCION DE MEJORAMIENTO URBANO"/>
    <s v="MEJORAMIENTO"/>
    <s v="221 URBANIZACION"/>
    <s v="E PRESTACIÓN DE SERVICIOS PÚBLICOS"/>
    <s v="14 IMAGEN URBANA"/>
    <m/>
    <m/>
    <s v="ACTIVIDADES ADMINISTRATIVAS"/>
    <s v="2000 MATERIALES Y SUMINISTROS"/>
    <s v="2100 MATERIALES DE ADMINISTRACION, EMISION DE DOCUMENTOS Y ARTICULOS OFICIALES"/>
    <s v="211 MATERIALES, UTILES Y EQUIPOS MENORES DE OFICINA"/>
    <n v="160800"/>
    <n v="160800"/>
    <n v="32160"/>
    <n v="0"/>
    <n v="-128640"/>
    <n v="2"/>
    <s v="21"/>
  </r>
  <r>
    <n v="642"/>
    <x v="7"/>
    <m/>
    <s v="DIRECCION DE MEJORAMIENTO URBANO"/>
    <s v="MEJORAMIENTO"/>
    <s v="221 URBANIZACION"/>
    <s v="E PRESTACIÓN DE SERVICIOS PÚBLICOS"/>
    <s v="14 IMAGEN URBANA"/>
    <m/>
    <m/>
    <s v="MEMORIAS USB PARA EL PERSONAL ADMINISTRATIVO Y SUPERVISORES OPERATIVO PARA GUARDAR FOTOS DE TODOS LOS SERVICIOS REALIZADOS"/>
    <s v="2000 MATERIALES Y SUMINISTROS"/>
    <s v="2100 MATERIALES DE ADMINISTRACION, EMISION DE DOCUMENTOS Y ARTICULOS OFICIALES"/>
    <s v="214 MATERIALES, UTILES Y EQUIPOS MENORES DE TECNOLOGIAS DE LA INFORMACION Y COMUNICACIONES"/>
    <n v="84600"/>
    <n v="84600"/>
    <n v="25380"/>
    <n v="0"/>
    <n v="-59220"/>
    <n v="2"/>
    <s v="21"/>
  </r>
  <r>
    <n v="643"/>
    <x v="7"/>
    <m/>
    <s v="DIRECCION DE MEJORAMIENTO URBANO"/>
    <s v="MEJORAMIENTO"/>
    <s v="221 URBANIZACION"/>
    <s v="E PRESTACIÓN DE SERVICIOS PÚBLICOS"/>
    <s v="14 IMAGEN URBANA"/>
    <m/>
    <m/>
    <s v="SEÑALETICA, LONAS DE CONCIENTIZACION CIUDADANA Y VALES DE ALMACEN"/>
    <s v="2000 MATERIALES Y SUMINISTROS"/>
    <s v="2100 MATERIALES DE ADMINISTRACION, EMISION DE DOCUMENTOS Y ARTICULOS OFICIALES"/>
    <s v="215 MATERIAL IMPRESO E INFORMACION DIGITAL"/>
    <n v="450000"/>
    <n v="450000"/>
    <n v="135000"/>
    <n v="0"/>
    <n v="-315000"/>
    <n v="2"/>
    <s v="21"/>
  </r>
  <r>
    <n v="644"/>
    <x v="7"/>
    <m/>
    <s v="DIRECCION DE MEJORAMIENTO URBANO"/>
    <s v="MEJORAMIENTO"/>
    <s v="221 URBANIZACION"/>
    <s v="E PRESTACIÓN DE SERVICIOS PÚBLICOS"/>
    <s v="14 IMAGEN URBANA"/>
    <m/>
    <m/>
    <s v="RECOLECCIÓN DE DESHECHOS SOLIDOS, LIMPIEZA DE PLAZAS PUBLICAS, LIMPIEZA DE FUENTES"/>
    <s v="2000 MATERIALES Y SUMINISTROS"/>
    <s v="2100 MATERIALES DE ADMINISTRACION, EMISION DE DOCUMENTOS Y ARTICULOS OFICIALES"/>
    <s v="216 MATERIAL DE LIMPIEZA"/>
    <n v="400000"/>
    <n v="400000"/>
    <n v="320000"/>
    <n v="0"/>
    <n v="-80000"/>
    <n v="2"/>
    <s v="21"/>
  </r>
  <r>
    <n v="645"/>
    <x v="7"/>
    <m/>
    <s v="DIRECCION DE MEJORAMIENTO URBANO"/>
    <s v="MEJORAMIENTO"/>
    <s v="221 URBANIZACION"/>
    <s v="E PRESTACIÓN DE SERVICIOS PÚBLICOS"/>
    <s v="14 IMAGEN URBANA"/>
    <m/>
    <m/>
    <s v="NECESARIOS PARA LA REHABILITACION DE JARDINERAS, BANQUETAS Y OTRAS OBRAS CONSTRUCTIVAS"/>
    <s v="2000 MATERIALES Y SUMINISTROS"/>
    <s v="2400 MATERIALES Y ARTICULOS DE CONSTRUCCION Y DE REPARACION"/>
    <s v="241 PRODUCTOS MINERALES NO METALICOS"/>
    <n v="120000"/>
    <n v="120000"/>
    <n v="24000"/>
    <n v="0"/>
    <n v="-96000"/>
    <n v="2"/>
    <s v="24"/>
  </r>
  <r>
    <n v="646"/>
    <x v="7"/>
    <m/>
    <s v="DIRECCION DE MEJORAMIENTO URBANO"/>
    <s v="MEJORAMIENTO"/>
    <s v="221 URBANIZACION"/>
    <s v="E PRESTACIÓN DE SERVICIOS PÚBLICOS"/>
    <s v="14 IMAGEN URBANA"/>
    <m/>
    <m/>
    <s v="REHABILITACION E INSTALACION DE MOBILIARIO URBANO"/>
    <s v="2000 MATERIALES Y SUMINISTROS"/>
    <s v="2400 MATERIALES Y ARTICULOS DE CONSTRUCCION Y DE REPARACION"/>
    <s v="242 CEMENTO Y PRODUCTOS DE CONCRETO"/>
    <n v="100000"/>
    <n v="100000"/>
    <n v="40000"/>
    <n v="0"/>
    <n v="-60000"/>
    <n v="2"/>
    <s v="24"/>
  </r>
  <r>
    <n v="647"/>
    <x v="7"/>
    <m/>
    <s v="DIRECCION DE MEJORAMIENTO URBANO"/>
    <s v="MEJORAMIENTO"/>
    <s v="221 URBANIZACION"/>
    <s v="E PRESTACIÓN DE SERVICIOS PÚBLICOS"/>
    <s v="14 IMAGEN URBANA"/>
    <m/>
    <m/>
    <s v="MEJORAMIENTO DE SUELO, Y MARCAR LIEAMIENTO DE BALIZAMIENTO"/>
    <s v="2000 MATERIALES Y SUMINISTROS"/>
    <s v="2400 MATERIALES Y ARTICULOS DE CONSTRUCCION Y DE REPARACION"/>
    <s v="243 CAL, YESO Y PRODUCTOS DE YESO"/>
    <n v="500"/>
    <n v="500"/>
    <n v="500"/>
    <n v="0"/>
    <n v="0"/>
    <n v="2"/>
    <s v="24"/>
  </r>
  <r>
    <n v="648"/>
    <x v="7"/>
    <m/>
    <s v="DIRECCION DE MEJORAMIENTO URBANO"/>
    <s v="MEJORAMIENTO"/>
    <s v="221 URBANIZACION"/>
    <s v="E PRESTACIÓN DE SERVICIOS PÚBLICOS"/>
    <s v="14 IMAGEN URBANA"/>
    <m/>
    <m/>
    <s v="REHABILITACION DE SISTEMA ELECTRICOS, ALUMBRADO PARA CONTINGENCIAS"/>
    <s v="2000 MATERIALES Y SUMINISTROS"/>
    <s v="2400 MATERIALES Y ARTICULOS DE CONSTRUCCION Y DE REPARACION"/>
    <s v="246 MATERIAL ELECTRICO Y ELECTRONICO"/>
    <n v="170000"/>
    <n v="170000"/>
    <n v="170000"/>
    <n v="0"/>
    <n v="0"/>
    <n v="2"/>
    <s v="24"/>
  </r>
  <r>
    <n v="649"/>
    <x v="7"/>
    <m/>
    <s v="DIRECCION DE MEJORAMIENTO URBANO"/>
    <s v="MEJORAMIENTO"/>
    <s v="221 URBANIZACION"/>
    <s v="E PRESTACIÓN DE SERVICIOS PÚBLICOS"/>
    <s v="14 IMAGEN URBANA"/>
    <m/>
    <m/>
    <s v="REHABILITACION DE MOBILIARIO URBANO"/>
    <s v="2000 MATERIALES Y SUMINISTROS"/>
    <s v="2400 MATERIALES Y ARTICULOS DE CONSTRUCCION Y DE REPARACION"/>
    <s v="247 ARTICULOS METALICOS PARA LA CONSTRUCCION"/>
    <n v="1650000"/>
    <n v="1650000"/>
    <n v="165000"/>
    <n v="0"/>
    <n v="-1485000"/>
    <n v="2"/>
    <s v="24"/>
  </r>
  <r>
    <n v="650"/>
    <x v="7"/>
    <m/>
    <s v="DIRECCION DE MEJORAMIENTO URBANO"/>
    <s v="MEJORAMIENTO"/>
    <s v="221 URBANIZACION"/>
    <s v="E PRESTACIÓN DE SERVICIOS PÚBLICOS"/>
    <s v="14 IMAGEN URBANA"/>
    <m/>
    <m/>
    <s v="PINTURA DE MOBILIARIO URBANO, BALIZAMIENTO, FONDEO DE MUROS Y SUSTITUCION DE MOBILIARIO URBANO QUE PONE EN RIESGO A LA CIUDADANIA"/>
    <s v="2000 MATERIALES Y SUMINISTROS"/>
    <s v="2400 MATERIALES Y ARTICULOS DE CONSTRUCCION Y DE REPARACION"/>
    <s v="249 OTROS MATERIALES Y ARTICULOS DE CONSTRUCCION Y REPARACION"/>
    <n v="10000000"/>
    <n v="10000000"/>
    <n v="6000000"/>
    <n v="0"/>
    <n v="-4000000"/>
    <n v="2"/>
    <s v="24"/>
  </r>
  <r>
    <n v="651"/>
    <x v="7"/>
    <m/>
    <s v="DIRECCION DE MEJORAMIENTO URBANO"/>
    <s v="MEJORAMIENTO"/>
    <s v="221 URBANIZACION"/>
    <s v="E PRESTACIÓN DE SERVICIOS PÚBLICOS"/>
    <s v="14 IMAGEN URBANA"/>
    <m/>
    <m/>
    <s v=" NECESARIO PARA DEGRADAR LAS GRASAS Y DE CONTROLAR MALOS OLORES Y GASES TÓXICOS PROVENIENTES DE LA DESCOMPOSICIÓN DE LA MATERIA ORGÁNICA"/>
    <s v="2000 MATERIALES Y SUMINISTROS"/>
    <s v="2500 PRODUCTOS QUIMICOS, FARMACEUTICOS Y DE LABORATORIO"/>
    <s v="251 PRODUCTOS QUIMICOS BASICOS"/>
    <n v="50000"/>
    <n v="50000"/>
    <n v="50000"/>
    <n v="0"/>
    <n v="0"/>
    <n v="2"/>
    <s v="25"/>
  </r>
  <r>
    <n v="652"/>
    <x v="7"/>
    <m/>
    <s v="DIRECCION DE MEJORAMIENTO URBANO"/>
    <s v="MEJORAMIENTO"/>
    <s v="221 URBANIZACION"/>
    <s v="E PRESTACIÓN DE SERVICIOS PÚBLICOS"/>
    <s v="14 IMAGEN URBANA"/>
    <m/>
    <m/>
    <s v="NECESARIO PARA EL COMBATE DE LA MALEZA,  PRESENTE EN PARQUES Y SOBRE TODO LOS CANALES DEL MUNICIPIO, COADYUVANDO AL FLUJO DEL AGUA, EVITANDO TAPONAMIENTOS Y A SU VEZ POSIBLES INUNDACIONES"/>
    <s v="2000 MATERIALES Y SUMINISTROS"/>
    <s v="2500 PRODUCTOS QUIMICOS, FARMACEUTICOS Y DE LABORATORIO"/>
    <s v="252 FERTILIZANTES, PESTICIDAS Y OTROS AGROQUIMICOS"/>
    <n v="180000"/>
    <n v="180000"/>
    <n v="180000"/>
    <n v="0"/>
    <n v="0"/>
    <n v="2"/>
    <s v="25"/>
  </r>
  <r>
    <n v="653"/>
    <x v="7"/>
    <m/>
    <s v="DIRECCION DE MEJORAMIENTO URBANO"/>
    <s v="MEJORAMIENTO"/>
    <s v="221 URBANIZACION"/>
    <s v="E PRESTACIÓN DE SERVICIOS PÚBLICOS"/>
    <s v="14 IMAGEN URBANA"/>
    <m/>
    <m/>
    <s v="ATENCION MEDICA MENOR (DOLOR DE CABEZA, DOLOR DE ESTOMAGO, ETC)"/>
    <s v="2000 MATERIALES Y SUMINISTROS"/>
    <s v="2500 PRODUCTOS QUIMICOS, FARMACEUTICOS Y DE LABORATORIO"/>
    <s v="253 MEDICINAS Y PRODUCTOS FARMACEUTICOS"/>
    <n v="12000"/>
    <n v="12000"/>
    <n v="12000"/>
    <n v="0"/>
    <n v="0"/>
    <n v="2"/>
    <s v="25"/>
  </r>
  <r>
    <n v="654"/>
    <x v="7"/>
    <m/>
    <s v="DIRECCION DE MEJORAMIENTO URBANO"/>
    <s v="MEJORAMIENTO"/>
    <s v="221 URBANIZACION"/>
    <s v="E PRESTACIÓN DE SERVICIOS PÚBLICOS"/>
    <s v="14 IMAGEN URBANA"/>
    <m/>
    <m/>
    <s v="ATENCION MEDICA MENOR  (HERIDAS LEVES)"/>
    <s v="2000 MATERIALES Y SUMINISTROS"/>
    <s v="2500 PRODUCTOS QUIMICOS, FARMACEUTICOS Y DE LABORATORIO"/>
    <s v="254 MATERIALES, ACCESORIOS Y SUMINISTROS MEDICOS"/>
    <n v="12000"/>
    <n v="12000"/>
    <n v="12000"/>
    <n v="0"/>
    <n v="0"/>
    <n v="2"/>
    <s v="25"/>
  </r>
  <r>
    <n v="655"/>
    <x v="7"/>
    <m/>
    <s v="DIRECCION DE MEJORAMIENTO URBANO"/>
    <s v="MEJORAMIENTO"/>
    <s v="221 URBANIZACION"/>
    <s v="E PRESTACIÓN DE SERVICIOS PÚBLICOS"/>
    <s v="14 IMAGEN URBANA"/>
    <m/>
    <m/>
    <s v="LLENADO DE FUENTES Y APOYO A MANTENIMIENTO DE PASOS A DESNIVEL"/>
    <s v="2000 MATERIALES Y SUMINISTROS"/>
    <s v="2500 PRODUCTOS QUIMICOS, FARMACEUTICOS Y DE LABORATORIO"/>
    <s v="256 FIBRAS SINTETICAS, HULES, PLASTICOS Y DERIVADOS"/>
    <n v="50000"/>
    <n v="50000"/>
    <n v="50000"/>
    <n v="0"/>
    <n v="0"/>
    <n v="2"/>
    <s v="25"/>
  </r>
  <r>
    <n v="656"/>
    <x v="7"/>
    <m/>
    <s v="DIRECCION DE MEJORAMIENTO URBANO"/>
    <s v="MEJORAMIENTO"/>
    <s v="221 URBANIZACION"/>
    <s v="E PRESTACIÓN DE SERVICIOS PÚBLICOS"/>
    <s v="14 IMAGEN URBANA"/>
    <m/>
    <m/>
    <s v="REMOVER GRAFFITI "/>
    <s v="2000 MATERIALES Y SUMINISTROS"/>
    <s v="2500 PRODUCTOS QUIMICOS, FARMACEUTICOS Y DE LABORATORIO"/>
    <s v="259 OTROS PRODUCTOS QUIMICOS"/>
    <n v="100000"/>
    <n v="100000"/>
    <n v="100000"/>
    <n v="0"/>
    <n v="0"/>
    <n v="2"/>
    <s v="25"/>
  </r>
  <r>
    <n v="657"/>
    <x v="7"/>
    <m/>
    <s v="DIRECCION DE MEJORAMIENTO URBANO"/>
    <s v="MEJORAMIENTO"/>
    <s v="221 URBANIZACION"/>
    <s v="E PRESTACIÓN DE SERVICIOS PÚBLICOS"/>
    <s v="14 IMAGEN URBANA"/>
    <m/>
    <m/>
    <s v="NECESARIO PARA EL MANTENIMIENTO DE MAQUINARIA Y VEHICULOS"/>
    <s v="2000 MATERIALES Y SUMINISTROS"/>
    <s v="2600 COMBUSTIBLES, LUBRICANTES Y ADITIVOS"/>
    <s v="261 COMBUSTIBLES, LUBRICANTES Y ADITIVOS"/>
    <n v="250000"/>
    <n v="250000"/>
    <n v="200000"/>
    <n v="0"/>
    <n v="-50000"/>
    <n v="2"/>
    <s v="26"/>
  </r>
  <r>
    <n v="658"/>
    <x v="7"/>
    <m/>
    <s v="DIRECCION DE MEJORAMIENTO URBANO"/>
    <s v="MEJORAMIENTO"/>
    <s v="221 URBANIZACION"/>
    <s v="E PRESTACIÓN DE SERVICIOS PÚBLICOS"/>
    <s v="14 IMAGEN URBANA"/>
    <m/>
    <m/>
    <s v="UNIFORMES PARA TODO EL PERSONAL OPERATIVO DE LA DEPENDECNIA"/>
    <s v="2000 MATERIALES Y SUMINISTROS"/>
    <s v="2700 VESTUARIO, BLANCOS, PRENDAS DE PROTECCION Y ARTICULOS DEPORTIVOS"/>
    <s v="271 VESTUARIO Y UNIFORMES"/>
    <n v="1000000"/>
    <n v="1000000"/>
    <n v="400000"/>
    <n v="0"/>
    <n v="-600000"/>
    <n v="2"/>
    <s v="27"/>
  </r>
  <r>
    <n v="659"/>
    <x v="7"/>
    <m/>
    <s v="DIRECCION DE MEJORAMIENTO URBANO"/>
    <s v="MEJORAMIENTO"/>
    <s v="221 URBANIZACION"/>
    <s v="E PRESTACIÓN DE SERVICIOS PÚBLICOS"/>
    <s v="14 IMAGEN URBANA"/>
    <m/>
    <m/>
    <s v="PROTEGER LA INTEGRIDAD FISICA DEL PEERSONAL"/>
    <s v="2000 MATERIALES Y SUMINISTROS"/>
    <s v="2700 VESTUARIO, BLANCOS, PRENDAS DE PROTECCION Y ARTICULOS DEPORTIVOS"/>
    <s v="272 PRENDAS DE SEGURIDAD Y PROTECCION PERSONAL"/>
    <n v="500000"/>
    <n v="500000"/>
    <n v="300000"/>
    <n v="0"/>
    <n v="-200000"/>
    <n v="2"/>
    <s v="27"/>
  </r>
  <r>
    <n v="660"/>
    <x v="7"/>
    <m/>
    <s v="DIRECCION DE MEJORAMIENTO URBANO"/>
    <s v="MEJORAMIENTO"/>
    <s v="221 URBANIZACION"/>
    <s v="E PRESTACIÓN DE SERVICIOS PÚBLICOS"/>
    <s v="14 IMAGEN URBANA"/>
    <m/>
    <m/>
    <s v="TODOS AQUELLOS PRODUCTOS NECESARIOS PARA LA REALIZACIÓN DE LOS TRABAJOS COTIDIANOS DE ÉSTA DIRECCIÓN."/>
    <s v="2000 MATERIALES Y SUMINISTROS"/>
    <s v="2900 HERRAMIENTAS, REFACCIONES Y ACCESORIOS MENORES"/>
    <s v="291 HERRAMIENTAS MENORES"/>
    <n v="300000"/>
    <n v="300000"/>
    <n v="150000"/>
    <n v="0"/>
    <n v="-150000"/>
    <n v="2"/>
    <s v="29"/>
  </r>
  <r>
    <n v="661"/>
    <x v="7"/>
    <m/>
    <s v="DIRECCION DE MEJORAMIENTO URBANO"/>
    <s v="MEJORAMIENTO"/>
    <s v="221 URBANIZACION"/>
    <s v="E PRESTACIÓN DE SERVICIOS PÚBLICOS"/>
    <s v="14 IMAGEN URBANA"/>
    <m/>
    <m/>
    <s v="SEGURIDAD DE CUARTO DE MAQUINAS DE FUENTES DEL MUNICIPIO, MAQUINARIA Y EQUIPO"/>
    <s v="2000 MATERIALES Y SUMINISTROS"/>
    <s v="2900 HERRAMIENTAS, REFACCIONES Y ACCESORIOS MENORES"/>
    <s v="292 REFACCIONES Y ACCESORIOS MENORES DE EDIFICIOS"/>
    <n v="12500"/>
    <n v="12500"/>
    <n v="2500"/>
    <n v="0"/>
    <n v="-10000"/>
    <n v="2"/>
    <s v="29"/>
  </r>
  <r>
    <n v="662"/>
    <x v="7"/>
    <m/>
    <s v="DIRECCION DE MEJORAMIENTO URBANO"/>
    <s v="MEJORAMIENTO"/>
    <s v="221 URBANIZACION"/>
    <s v="E PRESTACIÓN DE SERVICIOS PÚBLICOS"/>
    <s v="14 IMAGEN URBANA"/>
    <m/>
    <m/>
    <s v="RESERVA DE BATERIA PARA COMUNICACIÓN POR RADIO"/>
    <s v="2000 MATERIALES Y SUMINISTROS"/>
    <s v="2900 HERRAMIENTAS, REFACCIONES Y ACCESORIOS MENORES"/>
    <s v="293 REFACCIONES Y ACCESORIOS MENORES DE MOBILIARIO Y EQUIPO DE ADMINISTRACION, EDUCACIONAL Y RECREATIVO"/>
    <n v="50000"/>
    <n v="50000"/>
    <n v="5000"/>
    <n v="0"/>
    <n v="-45000"/>
    <n v="2"/>
    <s v="29"/>
  </r>
  <r>
    <n v="663"/>
    <x v="7"/>
    <m/>
    <s v="DIRECCION DE MEJORAMIENTO URBANO"/>
    <s v="MEJORAMIENTO"/>
    <s v="221 URBANIZACION"/>
    <s v="E PRESTACIÓN DE SERVICIOS PÚBLICOS"/>
    <s v="14 IMAGEN URBANA"/>
    <m/>
    <m/>
    <s v="MEMORIAS USB PARA EL PERSONAL ADMINISTRATIVO Y SUPERVISORES OPERATIVO PARA GUARDAR FOTOS DE TODOS LOS SERVICIOS REALIZADOS"/>
    <s v="2000 MATERIALES Y SUMINISTROS"/>
    <s v="2900 HERRAMIENTAS, REFACCIONES Y ACCESORIOS MENORES"/>
    <s v="294 REFACCIONES Y ACCESORIOS MENORES DE EQUIPO DE COMPUTO Y TECNOLOGIAS DE LA INFORMACION"/>
    <n v="57000"/>
    <n v="57000"/>
    <n v="5700"/>
    <n v="0"/>
    <n v="-51300"/>
    <n v="2"/>
    <s v="29"/>
  </r>
  <r>
    <n v="664"/>
    <x v="7"/>
    <m/>
    <s v="DIRECCION DE MEJORAMIENTO URBANO"/>
    <s v="MEJORAMIENTO"/>
    <s v="221 URBANIZACION"/>
    <s v="E PRESTACIÓN DE SERVICIOS PÚBLICOS"/>
    <s v="14 IMAGEN URBANA"/>
    <m/>
    <m/>
    <s v="MANTENIMIENTO Y REPARACIONES MENORES DEL VEHICULO NECESARIO PARA BRINDAR LOS SERVICIOS AL CIUDADANO"/>
    <s v="2000 MATERIALES Y SUMINISTROS"/>
    <s v="2900 HERRAMIENTAS, REFACCIONES Y ACCESORIOS MENORES"/>
    <s v="296 REFACCIONES Y ACCESORIOS MENORES DE EQUIPO DE TRANSPORTE"/>
    <n v="300000"/>
    <n v="300000"/>
    <n v="30000"/>
    <n v="0"/>
    <n v="-270000"/>
    <n v="2"/>
    <s v="29"/>
  </r>
  <r>
    <n v="665"/>
    <x v="7"/>
    <m/>
    <s v="DIRECCION DE MEJORAMIENTO URBANO"/>
    <s v="MEJORAMIENTO"/>
    <s v="221 URBANIZACION"/>
    <s v="E PRESTACIÓN DE SERVICIOS PÚBLICOS"/>
    <s v="14 IMAGEN URBANA"/>
    <m/>
    <m/>
    <s v="MANTENIMIENTO Y REPARACION DE MAQUINARIA PARA OPERAR DE MANERA OPTIMA"/>
    <s v="2000 MATERIALES Y SUMINISTROS"/>
    <s v="2900 HERRAMIENTAS, REFACCIONES Y ACCESORIOS MENORES"/>
    <s v="298 REFACCIONES Y ACCESORIOS MENORES DE MAQUINARIA Y OTROS EQUIPOS"/>
    <n v="1500000"/>
    <n v="1500000"/>
    <n v="1200000"/>
    <n v="0"/>
    <n v="-300000"/>
    <n v="2"/>
    <s v="29"/>
  </r>
  <r>
    <n v="666"/>
    <x v="7"/>
    <m/>
    <s v="DIRECCION DE MEJORAMIENTO URBANO"/>
    <s v="MEJORAMIENTO"/>
    <s v="221 URBANIZACION"/>
    <s v="E PRESTACIÓN DE SERVICIOS PÚBLICOS"/>
    <s v="14 IMAGEN URBANA"/>
    <m/>
    <m/>
    <s v="EQUIPO DE OXICORTE"/>
    <s v="3000 SERVICIOS GENERALES"/>
    <s v="3100 SERVICIOS BASICOS"/>
    <s v="312 GAS"/>
    <n v="5000"/>
    <n v="5000"/>
    <n v="5000"/>
    <n v="0"/>
    <n v="0"/>
    <n v="3"/>
    <s v="31"/>
  </r>
  <r>
    <n v="667"/>
    <x v="7"/>
    <m/>
    <s v="DIRECCION DE MEJORAMIENTO URBANO"/>
    <s v="MEJORAMIENTO"/>
    <s v="221 URBANIZACION"/>
    <s v="E PRESTACIÓN DE SERVICIOS PÚBLICOS"/>
    <s v="14 IMAGEN URBANA"/>
    <m/>
    <m/>
    <s v="RENTA DE EQUIPO DE BARRIDO MECANICO"/>
    <s v="3000 SERVICIOS GENERALES"/>
    <s v="3200 SERVICIOS DE ARRENDAMIENTO"/>
    <s v="326 ARRENDAMIENTO DE MAQUINARIA, OTROS EQUIPOS Y HERRAMIENTAS"/>
    <n v="12000000"/>
    <n v="12000000"/>
    <n v="1200000"/>
    <n v="0"/>
    <n v="-10800000"/>
    <n v="3"/>
    <s v="32"/>
  </r>
  <r>
    <n v="668"/>
    <x v="7"/>
    <m/>
    <s v="DIRECCION DE MEJORAMIENTO URBANO"/>
    <s v="MEJORAMIENTO"/>
    <s v="221 URBANIZACION"/>
    <s v="E PRESTACIÓN DE SERVICIOS PÚBLICOS"/>
    <s v="14 IMAGEN URBANA"/>
    <m/>
    <m/>
    <s v="LICENCIAS SOFTWARE"/>
    <s v="3000 SERVICIOS GENERALES"/>
    <s v="3200 SERVICIOS DE ARRENDAMIENTO"/>
    <s v="327 ARRENDAMIENTO DE ACTIVOS INTANGIBLES"/>
    <n v="140000"/>
    <n v="140000"/>
    <n v="140000"/>
    <n v="0"/>
    <n v="0"/>
    <n v="3"/>
    <s v="32"/>
  </r>
  <r>
    <n v="669"/>
    <x v="7"/>
    <m/>
    <s v="DIRECCION DE MEJORAMIENTO URBANO"/>
    <s v="MEJORAMIENTO"/>
    <s v="221 URBANIZACION"/>
    <s v="E PRESTACIÓN DE SERVICIOS PÚBLICOS"/>
    <s v="14 IMAGEN URBANA"/>
    <m/>
    <m/>
    <s v="SE BUSCA REINSTALACION DE MONUMENTOS QUE ESTAN RESGUARDADOS Y BALIZAMIENTO CON PINTURA TERMOPLASTICA LOS CRUCES PEATONALES CON MAYOR AFLUENCIA DEL MUNICIPIO"/>
    <s v="3000 SERVICIOS GENERALES"/>
    <s v="3300 SERVICIOS PROFESIONALES, CIENTIFICOS, TECNICOS Y OTROS SERVICIOS"/>
    <s v="339 SERVICIOS PROFESIONALES, CIENTIFICOS Y TECNICOS INTEGRALES"/>
    <n v="17670000"/>
    <n v="17670000"/>
    <n v="0"/>
    <n v="0"/>
    <n v="-17670000"/>
    <n v="3"/>
    <s v="33"/>
  </r>
  <r>
    <n v="670"/>
    <x v="7"/>
    <m/>
    <s v="DIRECCION DE MEJORAMIENTO URBANO"/>
    <s v="MEJORAMIENTO"/>
    <s v="221 URBANIZACION"/>
    <s v="E PRESTACIÓN DE SERVICIOS PÚBLICOS"/>
    <s v="14 IMAGEN URBANA"/>
    <m/>
    <m/>
    <s v="INSTALACION DE MOBILIARIO URBANO PARA SUSTITUIR AQUELLOS QUE REPRESENTAN UN RIESGO PARA EL CIUDADANO(JUEGOS INFANTILES, BANCAS, CESTOS, BOLARDOS, ETC.)"/>
    <s v="3000 SERVICIOS GENERALES"/>
    <s v="3500 SERVICIOS DE INSTALACION, REPARACION, MANTENIMIENTO Y CONSERVACION"/>
    <s v="352 INSTALACION, REPARACION Y MANTENIMIENTO DE MOBILIARIO Y EQUIPO DE ADMINISTRACION, EDUCACIONAL Y RECREATIVO"/>
    <n v="1000000"/>
    <n v="1000000"/>
    <n v="0"/>
    <n v="0"/>
    <n v="-1000000"/>
    <n v="3"/>
    <s v="35"/>
  </r>
  <r>
    <n v="671"/>
    <x v="7"/>
    <m/>
    <s v="DIRECCION DE MEJORAMIENTO URBANO"/>
    <s v="MEJORAMIENTO"/>
    <s v="221 URBANIZACION"/>
    <s v="E PRESTACIÓN DE SERVICIOS PÚBLICOS"/>
    <s v="14 IMAGEN URBANA"/>
    <m/>
    <m/>
    <s v="MANTENER EL PARQUE VEHICUAR EN OPTIMAS CONDICIONES PARA BRINDAR LOS SERVICIOS"/>
    <s v="3000 SERVICIOS GENERALES"/>
    <s v="3500 SERVICIOS DE INSTALACION, REPARACION, MANTENIMIENTO Y CONSERVACION"/>
    <s v="355 REPARACION Y MANTENIMIENTO DE EQUIPO DE TRANSPORTE"/>
    <n v="1000000"/>
    <n v="0"/>
    <n v="0"/>
    <n v="-1000000"/>
    <n v="-1000000"/>
    <n v="3"/>
    <s v="35"/>
  </r>
  <r>
    <n v="672"/>
    <x v="7"/>
    <m/>
    <s v="DIRECCION DE MEJORAMIENTO URBANO"/>
    <s v="MEJORAMIENTO"/>
    <s v="221 URBANIZACION"/>
    <s v="E PRESTACIÓN DE SERVICIOS PÚBLICOS"/>
    <s v="14 IMAGEN URBANA"/>
    <m/>
    <m/>
    <s v="MANTENER EN OPTIMAS CONDICIONES EL EQUIPO Y MAQUINARIA PARA REALIZAR TRABAJOS DE MAYOR CALIDAD"/>
    <s v="3000 SERVICIOS GENERALES"/>
    <s v="3500 SERVICIOS DE INSTALACION, REPARACION, MANTENIMIENTO Y CONSERVACION"/>
    <s v="357 INSTALACION, REPARACION Y MANTENIMIENTO DE MAQUINARIA, OTROS EQUIPOS Y HERRAMIENTA"/>
    <n v="2000000"/>
    <n v="2000000"/>
    <n v="0"/>
    <n v="0"/>
    <n v="-2000000"/>
    <n v="3"/>
    <s v="35"/>
  </r>
  <r>
    <n v="673"/>
    <x v="7"/>
    <m/>
    <s v="DIRECCION DE MEJORAMIENTO URBANO"/>
    <s v="MEJORAMIENTO"/>
    <s v="221 URBANIZACION"/>
    <s v="E PRESTACIÓN DE SERVICIOS PÚBLICOS"/>
    <s v="14 IMAGEN URBANA"/>
    <m/>
    <m/>
    <s v="DISPOSICION FINAL DE ANIMALES MUERTOS EN LA VIA PUBLICA"/>
    <s v="3000 SERVICIOS GENERALES"/>
    <s v="3500 SERVICIOS DE INSTALACION, REPARACION, MANTENIMIENTO Y CONSERVACION"/>
    <s v="358 SERVICIOS DE LIMPIEZA Y MANEJO DE DESECHOS"/>
    <n v="800000"/>
    <n v="800000"/>
    <n v="0"/>
    <n v="0"/>
    <n v="-800000"/>
    <n v="3"/>
    <s v="35"/>
  </r>
  <r>
    <n v="674"/>
    <x v="7"/>
    <m/>
    <s v="DIRECCION DE MEJORAMIENTO URBANO"/>
    <s v="MEJORAMIENTO"/>
    <s v="221 URBANIZACION"/>
    <s v="E PRESTACIÓN DE SERVICIOS PÚBLICOS"/>
    <s v="14 IMAGEN URBANA"/>
    <m/>
    <m/>
    <s v="REALIZACIÓN DE MURALES CON FINES ARTISTICOS "/>
    <s v="3000 SERVICIOS GENERALES"/>
    <s v="3800 SERVICIOS OFICIALES"/>
    <s v="382 GASTOS DE ORDEN SOCIAL Y CULTURAL"/>
    <n v="50000"/>
    <n v="50000"/>
    <n v="0"/>
    <n v="0"/>
    <n v="-50000"/>
    <n v="3"/>
    <s v="38"/>
  </r>
  <r>
    <n v="675"/>
    <x v="7"/>
    <m/>
    <s v="DIRECCION DE MEJORAMIENTO URBANO"/>
    <s v="MEJORAMIENTO"/>
    <s v="221 URBANIZACION"/>
    <s v="E PRESTACIÓN DE SERVICIOS PÚBLICOS"/>
    <s v="14 IMAGEN URBANA"/>
    <m/>
    <m/>
    <s v="NECESARIO PARA LA IMPLEMENTACIÓN DE SERVICIOS ADMINISTRATIVOS REQUERIDOS EN LA DIRECCIÓN"/>
    <s v="5000 BIENES MUEBLES, INMUEBLES E INTANGIBLES"/>
    <s v="5100 MOBILIARIO Y EQUIPO DE ADMINISTRACION"/>
    <s v="515 EQUIPO DE COMPUTO Y DE TECNOLOGIAS DE LA INFORMACION"/>
    <n v="200000"/>
    <n v="200000"/>
    <n v="0"/>
    <n v="0"/>
    <n v="-200000"/>
    <n v="5"/>
    <s v="51"/>
  </r>
  <r>
    <n v="676"/>
    <x v="7"/>
    <m/>
    <s v="DIRECCION DE MEJORAMIENTO URBANO"/>
    <s v="MEJORAMIENTO"/>
    <s v="221 URBANIZACION"/>
    <s v="E PRESTACIÓN DE SERVICIOS PÚBLICOS"/>
    <s v="14 IMAGEN URBANA"/>
    <m/>
    <m/>
    <s v="GARANTIZAR LA SEGURIDAD DEL INMUEBLE DE LA DIRECCION DE MEJORAMIENTO URBANO "/>
    <s v="5000 BIENES MUEBLES, INMUEBLES E INTANGIBLES"/>
    <s v="5100 MOBILIARIO Y EQUIPO DE ADMINISTRACION"/>
    <s v="519 OTROS MOBILIARIOS Y EQUIPOS DE ADMINISTRACION"/>
    <n v="250000"/>
    <n v="250000"/>
    <n v="0"/>
    <n v="0"/>
    <n v="-250000"/>
    <n v="5"/>
    <s v="51"/>
  </r>
  <r>
    <n v="677"/>
    <x v="7"/>
    <m/>
    <s v="DIRECCION DE MEJORAMIENTO URBANO"/>
    <s v="MEJORAMIENTO"/>
    <s v="221 URBANIZACION"/>
    <s v="E PRESTACIÓN DE SERVICIOS PÚBLICOS"/>
    <s v="14 IMAGEN URBANA"/>
    <m/>
    <m/>
    <s v="OPTIMIZAR LAS REUNIONES LABORALES PREVIAS A LOS OPERATIVOS Y REFORZAR EL PROYECTO DE ARTE URBANO"/>
    <s v="5000 BIENES MUEBLES, INMUEBLES E INTANGIBLES"/>
    <s v="5200 MOBILIARIO Y EQUIPO EDUCACIONAL Y RECREATIVO"/>
    <s v="521 EQUIPOS Y APARATOS AUDIOVISUALES"/>
    <n v="32000"/>
    <n v="32000"/>
    <n v="0"/>
    <n v="0"/>
    <n v="-32000"/>
    <n v="5"/>
    <s v="52"/>
  </r>
  <r>
    <n v="678"/>
    <x v="7"/>
    <m/>
    <s v="DIRECCION DE MEJORAMIENTO URBANO"/>
    <s v="MEJORAMIENTO"/>
    <s v="221 URBANIZACION"/>
    <s v="E PRESTACIÓN DE SERVICIOS PÚBLICOS"/>
    <s v="14 IMAGEN URBANA"/>
    <m/>
    <m/>
    <s v="MANEJO ADECUADO DE ALGUN MIEMBRO DEL PERSONAL EN CASO DE ACCIDENTE"/>
    <s v="5000 BIENES MUEBLES, INMUEBLES E INTANGIBLES"/>
    <s v="5300 EQUIPO E INSTRUMENTAL MEDICO Y DE LABORATORIO"/>
    <s v="531 EQUIPO MEDICO Y DE LABORATORIO"/>
    <n v="15000"/>
    <n v="15000"/>
    <n v="15000"/>
    <n v="0"/>
    <n v="0"/>
    <n v="5"/>
    <s v="53"/>
  </r>
  <r>
    <n v="679"/>
    <x v="7"/>
    <m/>
    <s v="DIRECCION DE MEJORAMIENTO URBANO"/>
    <s v="MEJORAMIENTO"/>
    <s v="221 URBANIZACION"/>
    <s v="E PRESTACIÓN DE SERVICIOS PÚBLICOS"/>
    <s v="14 IMAGEN URBANA"/>
    <m/>
    <m/>
    <s v="REHABILITACION DE CAJAS, REDILAS E INSTALACION DE CAJA DE REFRIGERACION PARA EL SERVICIO DE RECOLECCION DE  ANIMALES MUERTOS"/>
    <s v="5000 BIENES MUEBLES, INMUEBLES E INTANGIBLES"/>
    <s v="5400 VEHICULOS Y EQUIPO DE TRANSPORTE"/>
    <s v="542 CARROCERIAS Y REMOLQUES"/>
    <n v="500000"/>
    <n v="500000"/>
    <n v="0"/>
    <n v="0"/>
    <n v="-500000"/>
    <n v="5"/>
    <s v="54"/>
  </r>
  <r>
    <n v="680"/>
    <x v="7"/>
    <m/>
    <s v="DIRECCION DE MEJORAMIENTO URBANO"/>
    <s v="MEJORAMIENTO"/>
    <s v="221 URBANIZACION"/>
    <s v="E PRESTACIÓN DE SERVICIOS PÚBLICOS"/>
    <s v="14 IMAGEN URBANA"/>
    <m/>
    <m/>
    <s v="EQUIPO PARA MONITOREO DE RADIOS CON GPS PARA EL AREA OPERATIVA"/>
    <s v="5000 BIENES MUEBLES, INMUEBLES E INTANGIBLES"/>
    <s v="5600 MAQUINARIA, OTROS EQUIPOS Y HERRAMIENTAS"/>
    <s v="565 EQUIPO DE COMUNICACION Y TELECOMUNICACION"/>
    <n v="160000"/>
    <n v="160000"/>
    <n v="0"/>
    <n v="0"/>
    <n v="-160000"/>
    <n v="5"/>
    <s v="56"/>
  </r>
  <r>
    <n v="681"/>
    <x v="7"/>
    <m/>
    <s v="DIRECCION DE MEJORAMIENTO URBANO"/>
    <s v="MEJORAMIENTO"/>
    <s v="221 URBANIZACION"/>
    <s v="E PRESTACIÓN DE SERVICIOS PÚBLICOS"/>
    <s v="14 IMAGEN URBANA"/>
    <m/>
    <m/>
    <s v="ELEMENTOS INDISPENSABLES PARA LA OPERATIVIDAD DE LA MAQUINARIA Y REALIZACION DE LOS TRABAJO OPERATIVOS"/>
    <s v="5000 BIENES MUEBLES, INMUEBLES E INTANGIBLES"/>
    <s v="5600 MAQUINARIA, OTROS EQUIPOS Y HERRAMIENTAS"/>
    <s v="567 HERRAMIENTAS Y MAQUINAS¿HERRAMIENTA"/>
    <n v="2500000"/>
    <n v="2500000"/>
    <n v="0"/>
    <n v="0"/>
    <n v="-2500000"/>
    <n v="5"/>
    <s v="56"/>
  </r>
  <r>
    <n v="682"/>
    <x v="7"/>
    <m/>
    <s v="DIRECCION DE MERCADOS"/>
    <s v="MERCADOS"/>
    <s v="221 URBANIZACION"/>
    <s v="E PRESTACIÓN DE SERVICIOS PÚBLICOS"/>
    <s v="14 IMAGEN URBANA"/>
    <m/>
    <m/>
    <s v="Papelería, libretas, correspondencia y archivo y otros productos similares"/>
    <s v="2000 MATERIALES Y SUMINISTROS"/>
    <s v="2100 MATERIALES DE ADMINISTRACION, EMISION DE DOCUMENTOS Y ARTICULOS OFICIALES"/>
    <s v="211 MATERIALES, UTILES Y EQUIPOS MENORES DE OFICINA"/>
    <n v="25000"/>
    <n v="25000"/>
    <n v="5000"/>
    <n v="0"/>
    <n v="-20000"/>
    <n v="2"/>
    <s v="21"/>
  </r>
  <r>
    <n v="683"/>
    <x v="7"/>
    <m/>
    <s v="DIRECCION DE MERCADOS"/>
    <s v="MERCADOS"/>
    <s v="221 URBANIZACION"/>
    <s v="E PRESTACIÓN DE SERVICIOS PÚBLICOS"/>
    <s v="14 IMAGEN URBANA"/>
    <m/>
    <m/>
    <s v="Insumos utilizados en la administración de concesionarios "/>
    <s v="2000 MATERIALES Y SUMINISTROS"/>
    <s v="2100 MATERIALES DE ADMINISTRACION, EMISION DE DOCUMENTOS Y ARTICULOS OFICIALES"/>
    <s v="214 MATERIALES, UTILES Y EQUIPOS MENORES DE TECNOLOGIAS DE LA INFORMACION Y COMUNICACIONES"/>
    <n v="15000"/>
    <n v="15000"/>
    <n v="4500"/>
    <n v="0"/>
    <n v="-10500"/>
    <n v="2"/>
    <s v="21"/>
  </r>
  <r>
    <n v="684"/>
    <x v="7"/>
    <m/>
    <s v="DIRECCION DE MERCADOS"/>
    <s v="MERCADOS"/>
    <s v="221 URBANIZACION"/>
    <s v="E PRESTACIÓN DE SERVICIOS PÚBLICOS"/>
    <s v="14 IMAGEN URBANA"/>
    <m/>
    <m/>
    <s v="Material necesario para que personal de intendencia realice actividades diarias de limpieza. Cumplir con metas anuales de acciones de intendencia en mercados "/>
    <s v="2000 MATERIALES Y SUMINISTROS"/>
    <s v="2100 MATERIALES DE ADMINISTRACION, EMISION DE DOCUMENTOS Y ARTICULOS OFICIALES"/>
    <s v="216 MATERIAL DE LIMPIEZA"/>
    <n v="90000"/>
    <n v="90000"/>
    <n v="72000"/>
    <n v="0"/>
    <n v="-18000"/>
    <n v="2"/>
    <s v="21"/>
  </r>
  <r>
    <n v="685"/>
    <x v="7"/>
    <m/>
    <s v="DIRECCION DE MERCADOS"/>
    <s v="MERCADOS"/>
    <s v="221 URBANIZACION"/>
    <s v="E PRESTACIÓN DE SERVICIOS PÚBLICOS"/>
    <s v="14 IMAGEN URBANA"/>
    <m/>
    <m/>
    <s v="Insumos utilizados para atender acciones de mejoramiento física de los mercados"/>
    <s v="2000 MATERIALES Y SUMINISTROS"/>
    <s v="2400 MATERIALES Y ARTICULOS DE CONSTRUCCION Y DE REPARACION"/>
    <s v="241 PRODUCTOS MINERALES NO METALICOS"/>
    <n v="13000"/>
    <n v="13000"/>
    <n v="2600"/>
    <n v="0"/>
    <n v="-10400"/>
    <n v="2"/>
    <s v="24"/>
  </r>
  <r>
    <n v="686"/>
    <x v="7"/>
    <m/>
    <s v="DIRECCION DE MERCADOS"/>
    <s v="MERCADOS"/>
    <s v="221 URBANIZACION"/>
    <s v="E PRESTACIÓN DE SERVICIOS PÚBLICOS"/>
    <s v="14 IMAGEN URBANA"/>
    <m/>
    <m/>
    <s v="Insumos utilizados para atender acciones de mejoramiento física de los mercados"/>
    <s v="2000 MATERIALES Y SUMINISTROS"/>
    <s v="2400 MATERIALES Y ARTICULOS DE CONSTRUCCION Y DE REPARACION"/>
    <s v="242 CEMENTO Y PRODUCTOS DE CONCRETO"/>
    <n v="30000"/>
    <n v="30000"/>
    <n v="12000"/>
    <n v="0"/>
    <n v="-18000"/>
    <n v="2"/>
    <s v="24"/>
  </r>
  <r>
    <n v="687"/>
    <x v="7"/>
    <m/>
    <s v="DIRECCION DE MERCADOS"/>
    <s v="MERCADOS"/>
    <s v="221 URBANIZACION"/>
    <s v="E PRESTACIÓN DE SERVICIOS PÚBLICOS"/>
    <s v="14 IMAGEN URBANA"/>
    <m/>
    <m/>
    <s v="Insumos utilizados para el mejoramiento y rehabilitación de la instalación eléctrica, iluminación y alumbrado en los mercados"/>
    <s v="2000 MATERIALES Y SUMINISTROS"/>
    <s v="2400 MATERIALES Y ARTICULOS DE CONSTRUCCION Y DE REPARACION"/>
    <s v="246 MATERIAL ELECTRICO Y ELECTRONICO"/>
    <n v="380000"/>
    <n v="380000"/>
    <n v="380000"/>
    <n v="0"/>
    <n v="0"/>
    <n v="2"/>
    <s v="24"/>
  </r>
  <r>
    <n v="688"/>
    <x v="7"/>
    <m/>
    <s v="DIRECCION DE MERCADOS"/>
    <s v="MERCADOS"/>
    <s v="221 URBANIZACION"/>
    <s v="E PRESTACIÓN DE SERVICIOS PÚBLICOS"/>
    <s v="14 IMAGEN URBANA"/>
    <m/>
    <m/>
    <s v="Insumos utilizados como parte del programa de mantenimiento y mejora de los mercados"/>
    <s v="2000 MATERIALES Y SUMINISTROS"/>
    <s v="2400 MATERIALES Y ARTICULOS DE CONSTRUCCION Y DE REPARACION"/>
    <s v="247 ARTICULOS METALICOS PARA LA CONSTRUCCION"/>
    <n v="20000"/>
    <n v="20000"/>
    <n v="20000"/>
    <n v="0"/>
    <n v="0"/>
    <n v="2"/>
    <s v="24"/>
  </r>
  <r>
    <n v="689"/>
    <x v="7"/>
    <m/>
    <s v="DIRECCION DE MERCADOS"/>
    <s v="MERCADOS"/>
    <s v="221 URBANIZACION"/>
    <s v="E PRESTACIÓN DE SERVICIOS PÚBLICOS"/>
    <s v="14 IMAGEN URBANA"/>
    <m/>
    <m/>
    <s v="Buscar mejorar las condiciones generales de los mercados,  brindando de esta forma las condiciones aptas para realizar los servicios de comercio que necesita la comunidad"/>
    <s v="2000 MATERIALES Y SUMINISTROS"/>
    <s v="2400 MATERIALES Y ARTICULOS DE CONSTRUCCION Y DE REPARACION"/>
    <s v="249 OTROS MATERIALES Y ARTICULOS DE CONSTRUCCION Y REPARACION"/>
    <n v="650000"/>
    <n v="650000"/>
    <n v="650000"/>
    <n v="0"/>
    <n v="0"/>
    <n v="2"/>
    <s v="24"/>
  </r>
  <r>
    <n v="690"/>
    <x v="7"/>
    <m/>
    <s v="DIRECCION DE MERCADOS"/>
    <s v="MERCADOS"/>
    <s v="221 URBANIZACION"/>
    <s v="E PRESTACIÓN DE SERVICIOS PÚBLICOS"/>
    <s v="14 IMAGEN URBANA"/>
    <m/>
    <m/>
    <s v="Cubrir las necesidades de atención de primera necesidad en los mercados y poder mantener surtidos los botiquines existentes con los medicamentos y materiales de curación. Cumpliendo de esta manera con los requerimientos de Protección Civil y Bomberos del Municipio"/>
    <s v="2000 MATERIALES Y SUMINISTROS"/>
    <s v="2500 PRODUCTOS QUIMICOS, FARMACEUTICOS Y DE LABORATORIO"/>
    <s v="254 MATERIALES, ACCESORIOS Y SUMINISTROS MEDICOS"/>
    <n v="3000"/>
    <n v="3000"/>
    <n v="3000"/>
    <n v="0"/>
    <n v="0"/>
    <n v="2"/>
    <s v="25"/>
  </r>
  <r>
    <n v="691"/>
    <x v="7"/>
    <m/>
    <s v="DIRECCION DE MERCADOS"/>
    <s v="MERCADOS"/>
    <s v="221 URBANIZACION"/>
    <s v="E PRESTACIÓN DE SERVICIOS PÚBLICOS"/>
    <s v="14 IMAGEN URBANA"/>
    <m/>
    <m/>
    <s v="Remplazar tinacos de asbesto de los mercados"/>
    <s v="2000 MATERIALES Y SUMINISTROS"/>
    <s v="2500 PRODUCTOS QUIMICOS, FARMACEUTICOS Y DE LABORATORIO"/>
    <s v="256 FIBRAS SINTETICAS, HULES, PLASTICOS Y DERIVADOS"/>
    <n v="35000"/>
    <n v="35000"/>
    <n v="35000"/>
    <n v="0"/>
    <n v="0"/>
    <n v="2"/>
    <s v="25"/>
  </r>
  <r>
    <n v="692"/>
    <x v="7"/>
    <m/>
    <s v="DIRECCION DE MERCADOS"/>
    <s v="MERCADOS"/>
    <s v="221 URBANIZACION"/>
    <s v="E PRESTACIÓN DE SERVICIOS PÚBLICOS"/>
    <s v="14 IMAGEN URBANA"/>
    <m/>
    <m/>
    <s v="Producto para el personal de intendencia que realiza a diario las actividades de limpieza e higiene de las instalaciones de los mercados"/>
    <s v="2000 MATERIALES Y SUMINISTROS"/>
    <s v="2500 PRODUCTOS QUIMICOS, FARMACEUTICOS Y DE LABORATORIO"/>
    <s v="259 OTROS PRODUCTOS QUIMICOS"/>
    <n v="10000"/>
    <n v="10000"/>
    <n v="10000"/>
    <n v="0"/>
    <n v="0"/>
    <n v="2"/>
    <s v="25"/>
  </r>
  <r>
    <n v="693"/>
    <x v="7"/>
    <m/>
    <s v="DIRECCION DE MERCADOS"/>
    <s v="MERCADOS"/>
    <s v="221 URBANIZACION"/>
    <s v="E PRESTACIÓN DE SERVICIOS PÚBLICOS"/>
    <s v="14 IMAGEN URBANA"/>
    <m/>
    <m/>
    <s v="Insumos para uso en hidrolavadoras, sopladoras, desbrosadoras que se usan para el mantenimiento de los mercados"/>
    <s v="2000 MATERIALES Y SUMINISTROS"/>
    <s v="2600 COMBUSTIBLES, LUBRICANTES Y ADITIVOS"/>
    <s v="261 COMBUSTIBLES, LUBRICANTES Y ADITIVOS"/>
    <n v="15000"/>
    <n v="15000"/>
    <n v="12000"/>
    <n v="0"/>
    <n v="-3000"/>
    <n v="2"/>
    <s v="26"/>
  </r>
  <r>
    <n v="694"/>
    <x v="7"/>
    <m/>
    <s v="DIRECCION DE MERCADOS"/>
    <s v="MERCADOS"/>
    <s v="221 URBANIZACION"/>
    <s v="E PRESTACIÓN DE SERVICIOS PÚBLICOS"/>
    <s v="14 IMAGEN URBANA"/>
    <m/>
    <m/>
    <s v="Prendas de vestir necesarias para cumplir con la normatividad relativa a la protección de los servidores públicos que laboran en los mercados"/>
    <s v="2000 MATERIALES Y SUMINISTROS"/>
    <s v="2700 VESTUARIO, BLANCOS, PRENDAS DE PROTECCION Y ARTICULOS DEPORTIVOS"/>
    <s v="271 VESTUARIO Y UNIFORMES"/>
    <n v="200000"/>
    <n v="200000"/>
    <n v="80000"/>
    <n v="0"/>
    <n v="-120000"/>
    <n v="2"/>
    <s v="27"/>
  </r>
  <r>
    <n v="695"/>
    <x v="7"/>
    <m/>
    <s v="DIRECCION DE MERCADOS"/>
    <s v="MERCADOS"/>
    <s v="221 URBANIZACION"/>
    <s v="E PRESTACIÓN DE SERVICIOS PÚBLICOS"/>
    <s v="14 IMAGEN URBANA"/>
    <m/>
    <m/>
    <s v="Proveer ropa y equipo de máxima seguridad al personal operativo y al personal administrativo que realice actividades (eventuales o permanentes en los mercados), así como actividades de supervisión."/>
    <s v="2000 MATERIALES Y SUMINISTROS"/>
    <s v="2700 VESTUARIO, BLANCOS, PRENDAS DE PROTECCION Y ARTICULOS DEPORTIVOS"/>
    <s v="272 PRENDAS DE SEGURIDAD Y PROTECCION PERSONAL"/>
    <n v="150000"/>
    <n v="150000"/>
    <n v="90000"/>
    <n v="0"/>
    <n v="-60000"/>
    <n v="2"/>
    <s v="27"/>
  </r>
  <r>
    <n v="696"/>
    <x v="7"/>
    <m/>
    <s v="DIRECCION DE MERCADOS"/>
    <s v="MERCADOS"/>
    <s v="221 URBANIZACION"/>
    <s v="E PRESTACIÓN DE SERVICIOS PÚBLICOS"/>
    <s v="14 IMAGEN URBANA"/>
    <m/>
    <m/>
    <s v="Herramientas necesarias para que se puedan realizar todo tipo de actos tendientes a la remodelación, conservación y remozamiento de los mercados."/>
    <s v="2000 MATERIALES Y SUMINISTROS"/>
    <s v="2900 HERRAMIENTAS, REFACCIONES Y ACCESORIOS MENORES"/>
    <s v="291 HERRAMIENTAS MENORES"/>
    <n v="60000"/>
    <n v="60000"/>
    <n v="30000"/>
    <n v="0"/>
    <n v="-30000"/>
    <n v="2"/>
    <s v="29"/>
  </r>
  <r>
    <n v="697"/>
    <x v="7"/>
    <m/>
    <s v="DIRECCION DE MERCADOS"/>
    <s v="MERCADOS"/>
    <s v="221 URBANIZACION"/>
    <s v="E PRESTACIÓN DE SERVICIOS PÚBLICOS"/>
    <s v="14 IMAGEN URBANA"/>
    <m/>
    <m/>
    <s v="Instrumental necesario para el resguardo de equipos y materiales. Repuestos para reemplazar partes de las instalaciones de los mercados"/>
    <s v="2000 MATERIALES Y SUMINISTROS"/>
    <s v="2900 HERRAMIENTAS, REFACCIONES Y ACCESORIOS MENORES"/>
    <s v="292 REFACCIONES Y ACCESORIOS MENORES DE EDIFICIOS"/>
    <n v="15000"/>
    <n v="15000"/>
    <n v="3000"/>
    <n v="0"/>
    <n v="-12000"/>
    <n v="2"/>
    <s v="29"/>
  </r>
  <r>
    <n v="698"/>
    <x v="7"/>
    <m/>
    <s v="DIRECCION DE MERCADOS"/>
    <s v="MERCADOS"/>
    <s v="221 URBANIZACION"/>
    <s v="E PRESTACIÓN DE SERVICIOS PÚBLICOS"/>
    <s v="14 IMAGEN URBANA"/>
    <m/>
    <m/>
    <s v="Insumos para atender necesidades de las hidrolavadoras, sopladoras, desbrozadoras que se usan en las actividades de los mercados"/>
    <s v="2000 MATERIALES Y SUMINISTROS"/>
    <s v="2900 HERRAMIENTAS, REFACCIONES Y ACCESORIOS MENORES"/>
    <s v="298 REFACCIONES Y ACCESORIOS MENORES DE MAQUINARIA Y OTROS EQUIPOS"/>
    <n v="15000"/>
    <n v="15000"/>
    <n v="12000"/>
    <n v="0"/>
    <n v="-3000"/>
    <n v="2"/>
    <s v="29"/>
  </r>
  <r>
    <n v="699"/>
    <x v="7"/>
    <m/>
    <s v="DIRECCION DE MERCADOS"/>
    <s v="MERCADOS"/>
    <s v="221 URBANIZACION"/>
    <s v="E PRESTACIÓN DE SERVICIOS PÚBLICOS"/>
    <s v="14 IMAGEN URBANA"/>
    <m/>
    <m/>
    <s v="Desarrollar un manual que defina los pasos metodológicos para iniciar el proceso que permita el_x000a_reconocimiento y la certificación de mercados dignos y saludables. Dirigido específicamente a los responsables de la gestión de los mercados,_x000a_a los coordinadores y a los locatarios que manipulan alimentos. Se ejecutará con 5 mercados pilotos."/>
    <s v="3000 SERVICIOS GENERALES"/>
    <s v="3300 SERVICIOS PROFESIONALES, CIENTIFICOS, TECNICOS Y OTROS SERVICIOS"/>
    <s v="339 SERVICIOS PROFESIONALES, CIENTIFICOS Y TECNICOS INTEGRALES"/>
    <n v="200000"/>
    <n v="200000"/>
    <n v="0"/>
    <n v="0"/>
    <n v="-200000"/>
    <n v="3"/>
    <s v="33"/>
  </r>
  <r>
    <n v="700"/>
    <x v="7"/>
    <m/>
    <s v="DIRECCION DE MERCADOS"/>
    <s v="MERCADOS"/>
    <s v="221 URBANIZACION"/>
    <s v="E PRESTACIÓN DE SERVICIOS PÚBLICOS"/>
    <s v="14 IMAGEN URBANA"/>
    <m/>
    <m/>
    <s v="Cumplir con medida de COPRISJAL y Protección Civil y Bomberos de Zapopan, para los 61 extintores asignados a los mercados"/>
    <s v="3000 SERVICIOS GENERALES"/>
    <s v="3500 SERVICIOS DE INSTALACION, REPARACION, MANTENIMIENTO Y CONSERVACION"/>
    <s v="352 INSTALACION, REPARACION Y MANTENIMIENTO DE MOBILIARIO Y EQUIPO DE ADMINISTRACION, EDUCACIONAL Y RECREATIVO"/>
    <n v="15000"/>
    <n v="15000"/>
    <n v="0"/>
    <n v="0"/>
    <n v="-15000"/>
    <n v="3"/>
    <s v="35"/>
  </r>
  <r>
    <n v="701"/>
    <x v="7"/>
    <m/>
    <s v="DIRECCION DE MERCADOS"/>
    <s v="MERCADOS"/>
    <s v="221 URBANIZACION"/>
    <s v="E PRESTACIÓN DE SERVICIOS PÚBLICOS"/>
    <s v="14 IMAGEN URBANA"/>
    <m/>
    <m/>
    <s v="Atender desperfectos extraordinarios por el uso de las maquinas que se utilizan en las actividades de mantenimiento en los mercados"/>
    <s v="3000 SERVICIOS GENERALES"/>
    <s v="3500 SERVICIOS DE INSTALACION, REPARACION, MANTENIMIENTO Y CONSERVACION"/>
    <s v="357 INSTALACION, REPARACION Y MANTENIMIENTO DE MAQUINARIA, OTROS EQUIPOS Y HERRAMIENTA"/>
    <n v="15000"/>
    <n v="15000"/>
    <n v="0"/>
    <n v="0"/>
    <n v="-15000"/>
    <n v="3"/>
    <s v="35"/>
  </r>
  <r>
    <n v="702"/>
    <x v="7"/>
    <m/>
    <s v="DIRECCION DE MERCADOS"/>
    <s v="MERCADOS"/>
    <s v="221 URBANIZACION"/>
    <s v="E PRESTACIÓN DE SERVICIOS PÚBLICOS"/>
    <s v="14 IMAGEN URBANA"/>
    <m/>
    <m/>
    <s v="Asignación destinada a brindar, por una única ocasión, una solución emergente del manejo de grasas en el mercado Atemajac. "/>
    <s v="3000 SERVICIOS GENERALES"/>
    <s v="3500 SERVICIOS DE INSTALACION, REPARACION, MANTENIMIENTO Y CONSERVACION"/>
    <s v="358 SERVICIOS DE LIMPIEZA Y MANEJO DE DESECHOS"/>
    <n v="850000"/>
    <n v="850000"/>
    <n v="0"/>
    <n v="0"/>
    <n v="-850000"/>
    <n v="3"/>
    <s v="35"/>
  </r>
  <r>
    <n v="703"/>
    <x v="7"/>
    <m/>
    <s v="DIRECCION DE MERCADOS"/>
    <s v="MERCADOS"/>
    <s v="221 URBANIZACION"/>
    <s v="E PRESTACIÓN DE SERVICIOS PÚBLICOS"/>
    <s v="14 IMAGEN URBANA"/>
    <m/>
    <m/>
    <s v="Muebles para reemplazar equipos deteriorados y resguardar juegos de llaves de los mercados"/>
    <s v="5000 BIENES MUEBLES, INMUEBLES E INTANGIBLES"/>
    <s v="5100 MOBILIARIO Y EQUIPO DE ADMINISTRACION"/>
    <s v="511 MUEBLES DE OFICINA Y ESTANTERIA"/>
    <n v="50000"/>
    <n v="50000"/>
    <n v="0"/>
    <n v="0"/>
    <n v="-50000"/>
    <n v="5"/>
    <s v="51"/>
  </r>
  <r>
    <n v="704"/>
    <x v="7"/>
    <m/>
    <s v="DIRECCION DE MERCADOS"/>
    <s v="MERCADOS"/>
    <s v="221 URBANIZACION"/>
    <s v="E PRESTACIÓN DE SERVICIOS PÚBLICOS"/>
    <s v="14 IMAGEN URBANA"/>
    <m/>
    <m/>
    <s v="Equipos de computo y telefónico  para cambiar equipo que ya no cumple con el desempeño requerido. "/>
    <s v="5000 BIENES MUEBLES, INMUEBLES E INTANGIBLES"/>
    <s v="5100 MOBILIARIO Y EQUIPO DE ADMINISTRACION"/>
    <s v="515 EQUIPO DE COMPUTO Y DE TECNOLOGIAS DE LA INFORMACION"/>
    <n v="50000"/>
    <n v="50000"/>
    <n v="0"/>
    <n v="0"/>
    <n v="-50000"/>
    <n v="5"/>
    <s v="51"/>
  </r>
  <r>
    <n v="705"/>
    <x v="7"/>
    <m/>
    <s v="DIRECCION DE MERCADOS"/>
    <s v="MERCADOS"/>
    <s v="221 URBANIZACION"/>
    <s v="E PRESTACIÓN DE SERVICIOS PÚBLICOS"/>
    <s v="14 IMAGEN URBANA"/>
    <m/>
    <m/>
    <s v="Equipos y herramientas para realizar operaciones técnicas que están dirigidas a la atención de los mercados a través de obras de restauración, renovación, remodelación y rehabilitación."/>
    <s v="5000 BIENES MUEBLES, INMUEBLES E INTANGIBLES"/>
    <s v="5600 MAQUINARIA, OTROS EQUIPOS Y HERRAMIENTAS"/>
    <s v="567 HERRAMIENTAS Y MAQUINAS¿HERRAMIENTA"/>
    <n v="80000"/>
    <n v="80000"/>
    <n v="0"/>
    <n v="0"/>
    <n v="-80000"/>
    <n v="5"/>
    <s v="56"/>
  </r>
  <r>
    <n v="706"/>
    <x v="7"/>
    <m/>
    <s v="DIRECCION DE PARQUES Y JARDINES"/>
    <s v="PARQUES Y JARDINES"/>
    <s v="221 URBANIZACION"/>
    <s v="E PRESTACIÓN DE SERVICIOS PÚBLICOS"/>
    <s v="14 IMAGEN URBANA"/>
    <m/>
    <m/>
    <s v="Proyecto de eliminación de muerdago"/>
    <s v="3000 SERVICIOS GENERALES"/>
    <s v="3500 SERVICIOS DE INSTALACION, REPARACION, MANTENIMIENTO Y CONSERVACION"/>
    <s v="359 SERVICIOS DE JARDINERIA Y FUMIGACION"/>
    <n v="8000000"/>
    <n v="0"/>
    <n v="3200000"/>
    <n v="-8000000"/>
    <n v="-4800000"/>
    <n v="3"/>
    <s v="35"/>
  </r>
  <r>
    <n v="707"/>
    <x v="7"/>
    <m/>
    <s v="DIRECCION DE PARQUES Y JARDINES"/>
    <s v="PARQUES Y JARDINES"/>
    <s v="221 URBANIZACION"/>
    <s v="E PRESTACIÓN DE SERVICIOS PÚBLICOS"/>
    <s v="14 IMAGEN URBANA"/>
    <m/>
    <m/>
    <s v="Indispensable para los viveros así como para las áreas verdes municipales y camellones"/>
    <s v="3000 SERVICIOS GENERALES"/>
    <s v="3500 SERVICIOS DE INSTALACION, REPARACION, MANTENIMIENTO Y CONSERVACION"/>
    <s v="359 SERVICIOS DE JARDINERIA Y FUMIGACION"/>
    <n v="10000000"/>
    <n v="10000000"/>
    <n v="4000000"/>
    <n v="0"/>
    <n v="-6000000"/>
    <n v="3"/>
    <s v="35"/>
  </r>
  <r>
    <n v="708"/>
    <x v="7"/>
    <m/>
    <s v="DIRECCION DE PARQUES Y JARDINES"/>
    <s v="PARQUES Y JARDINES"/>
    <s v="221 URBANIZACION"/>
    <s v="E PRESTACIÓN DE SERVICIOS PÚBLICOS"/>
    <s v="14 IMAGEN URBANA"/>
    <m/>
    <m/>
    <m/>
    <s v="3000 SERVICIOS GENERALES"/>
    <s v="3300 SERVICIOS PROFESIONALES, CIENTIFICOS, TECNICOS Y OTROS SERVICIOS"/>
    <s v="339 SERVICIOS PROFESIONALES, CIENTIFICOS Y TECNICOS INTEGRALES"/>
    <n v="10000000"/>
    <n v="10000000"/>
    <n v="0"/>
    <n v="0"/>
    <n v="-10000000"/>
    <n v="3"/>
    <s v="33"/>
  </r>
  <r>
    <n v="709"/>
    <x v="7"/>
    <m/>
    <s v="DIRECCION DE PARQUES Y JARDINES"/>
    <s v="PARQUES Y JARDINES"/>
    <s v="221 URBANIZACION"/>
    <s v="E PRESTACIÓN DE SERVICIOS PÚBLICOS"/>
    <s v="14 IMAGEN URBANA"/>
    <m/>
    <m/>
    <s v="Necesarias para la operatividad del dia a día"/>
    <s v="5000 BIENES MUEBLES, INMUEBLES E INTANGIBLES"/>
    <s v="5600 MAQUINARIA, OTROS EQUIPOS Y HERRAMIENTAS"/>
    <s v="567 HERRAMIENTAS Y MAQUINAS¿HERRAMIENTA"/>
    <n v="4000000"/>
    <n v="4000000"/>
    <n v="0"/>
    <n v="0"/>
    <n v="-4000000"/>
    <n v="5"/>
    <s v="56"/>
  </r>
  <r>
    <n v="710"/>
    <x v="7"/>
    <m/>
    <s v="DIRECCION DE PARQUES Y JARDINES"/>
    <s v="PARQUES Y JARDINES"/>
    <s v="221 URBANIZACION"/>
    <s v="E PRESTACIÓN DE SERVICIOS PÚBLICOS"/>
    <s v="14 IMAGEN URBANA"/>
    <m/>
    <m/>
    <s v="Para compra de refacciones de maquinaria, además de material necesario para la operatividad"/>
    <s v="2000 MATERIALES Y SUMINISTROS"/>
    <s v="2900 HERRAMIENTAS, REFACCIONES Y ACCESORIOS MENORES"/>
    <s v="298 REFACCIONES Y ACCESORIOS MENORES DE MAQUINARIA Y OTROS EQUIPOS"/>
    <n v="1000000"/>
    <n v="1000000"/>
    <n v="800000"/>
    <n v="0"/>
    <n v="-200000"/>
    <n v="2"/>
    <s v="29"/>
  </r>
  <r>
    <n v="711"/>
    <x v="7"/>
    <m/>
    <s v="DIRECCION DE PARQUES Y JARDINES"/>
    <s v="PARQUES Y JARDINES"/>
    <s v="221 URBANIZACION"/>
    <s v="E PRESTACIÓN DE SERVICIOS PÚBLICOS"/>
    <s v="14 IMAGEN URBANA"/>
    <m/>
    <m/>
    <s v="Para el personal adscrito a la dependencia"/>
    <s v="2000 MATERIALES Y SUMINISTROS"/>
    <s v="2700 VESTUARIO, BLANCOS, PRENDAS DE PROTECCION Y ARTICULOS DEPORTIVOS"/>
    <s v="271 VESTUARIO Y UNIFORMES"/>
    <n v="675200"/>
    <n v="675200"/>
    <n v="270080"/>
    <n v="0"/>
    <n v="-405120"/>
    <n v="2"/>
    <s v="27"/>
  </r>
  <r>
    <n v="712"/>
    <x v="7"/>
    <m/>
    <s v="DIRECCION DE PARQUES Y JARDINES"/>
    <s v="PARQUES Y JARDINES"/>
    <s v="221 URBANIZACION"/>
    <s v="E PRESTACIÓN DE SERVICIOS PÚBLICOS"/>
    <s v="14 IMAGEN URBANA"/>
    <m/>
    <m/>
    <s v="Para el personal adscrito a la dependencia"/>
    <s v="2000 MATERIALES Y SUMINISTROS"/>
    <s v="2700 VESTUARIO, BLANCOS, PRENDAS DE PROTECCION Y ARTICULOS DEPORTIVOS"/>
    <s v="272 PRENDAS DE SEGURIDAD Y PROTECCION PERSONAL"/>
    <n v="600000"/>
    <n v="600000"/>
    <n v="360000"/>
    <n v="0"/>
    <n v="-240000"/>
    <n v="2"/>
    <s v="27"/>
  </r>
  <r>
    <n v="713"/>
    <x v="7"/>
    <m/>
    <s v="DIRECCION DE PARQUES Y JARDINES"/>
    <s v="PARQUES Y JARDINES"/>
    <s v="221 URBANIZACION"/>
    <s v="E PRESTACIÓN DE SERVICIOS PÚBLICOS"/>
    <s v="14 IMAGEN URBANA"/>
    <m/>
    <m/>
    <s v="Indispensable para la reparación de unidades"/>
    <s v="2000 MATERIALES Y SUMINISTROS"/>
    <s v="2900 HERRAMIENTAS, REFACCIONES Y ACCESORIOS MENORES"/>
    <s v="296 REFACCIONES Y ACCESORIOS MENORES DE EQUIPO DE TRANSPORTE"/>
    <n v="500000"/>
    <n v="500000"/>
    <n v="50000"/>
    <n v="0"/>
    <n v="-450000"/>
    <n v="2"/>
    <s v="29"/>
  </r>
  <r>
    <n v="714"/>
    <x v="7"/>
    <m/>
    <s v="DIRECCION DE PARQUES Y JARDINES"/>
    <s v="PARQUES Y JARDINES"/>
    <s v="221 URBANIZACION"/>
    <s v="E PRESTACIÓN DE SERVICIOS PÚBLICOS"/>
    <s v="14 IMAGEN URBANA"/>
    <m/>
    <m/>
    <s v="Indispensable para reparaciones emergentes de vehículos"/>
    <s v="3000 SERVICIOS GENERALES"/>
    <s v="3500 SERVICIOS DE INSTALACION, REPARACION, MANTENIMIENTO Y CONSERVACION"/>
    <s v="355 REPARACION Y MANTENIMIENTO DE EQUIPO DE TRANSPORTE"/>
    <n v="500000"/>
    <n v="0"/>
    <n v="0"/>
    <n v="-500000"/>
    <n v="-500000"/>
    <n v="3"/>
    <s v="35"/>
  </r>
  <r>
    <n v="715"/>
    <x v="7"/>
    <m/>
    <s v="DIRECCION DE PARQUES Y JARDINES"/>
    <s v="PARQUES Y JARDINES"/>
    <s v="221 URBANIZACION"/>
    <s v="E PRESTACIÓN DE SERVICIOS PÚBLICOS"/>
    <s v="14 IMAGEN URBANA"/>
    <m/>
    <m/>
    <s v="Indispensable para reparaciones emergentes de maquinaria"/>
    <s v="3000 SERVICIOS GENERALES"/>
    <s v="3500 SERVICIOS DE INSTALACION, REPARACION, MANTENIMIENTO Y CONSERVACION"/>
    <s v="357 INSTALACION, REPARACION Y MANTENIMIENTO DE MAQUINARIA, OTROS EQUIPOS Y HERRAMIENTA"/>
    <n v="500000"/>
    <n v="500000"/>
    <n v="0"/>
    <n v="0"/>
    <n v="-500000"/>
    <n v="3"/>
    <s v="35"/>
  </r>
  <r>
    <n v="716"/>
    <x v="7"/>
    <m/>
    <s v="DIRECCION DE PARQUES Y JARDINES"/>
    <s v="PARQUES Y JARDINES"/>
    <s v="221 URBANIZACION"/>
    <s v="E PRESTACIÓN DE SERVICIOS PÚBLICOS"/>
    <s v="14 IMAGEN URBANA"/>
    <m/>
    <m/>
    <s v="Para las distintas áreas operativas de la dependencia"/>
    <s v="2000 MATERIALES Y SUMINISTROS"/>
    <s v="2900 HERRAMIENTAS, REFACCIONES Y ACCESORIOS MENORES"/>
    <s v="291 HERRAMIENTAS MENORES"/>
    <n v="340000"/>
    <n v="340000"/>
    <n v="170000"/>
    <n v="0"/>
    <n v="-170000"/>
    <n v="2"/>
    <s v="29"/>
  </r>
  <r>
    <n v="717"/>
    <x v="7"/>
    <m/>
    <s v="DIRECCION DE PARQUES Y JARDINES"/>
    <s v="PARQUES Y JARDINES"/>
    <s v="221 URBANIZACION"/>
    <s v="E PRESTACIÓN DE SERVICIOS PÚBLICOS"/>
    <s v="14 IMAGEN URBANA"/>
    <m/>
    <m/>
    <s v="Escritorios, sillas, mesas etc."/>
    <s v="5000 BIENES MUEBLES, INMUEBLES E INTANGIBLES"/>
    <s v="5100 MOBILIARIO Y EQUIPO DE ADMINISTRACION"/>
    <s v="511 MUEBLES DE OFICINA Y ESTANTERIA"/>
    <n v="300000"/>
    <n v="300000"/>
    <n v="0"/>
    <n v="0"/>
    <n v="-300000"/>
    <n v="5"/>
    <s v="51"/>
  </r>
  <r>
    <n v="718"/>
    <x v="7"/>
    <m/>
    <s v="DIRECCION DE PARQUES Y JARDINES"/>
    <s v="PARQUES Y JARDINES"/>
    <s v="221 URBANIZACION"/>
    <s v="E PRESTACIÓN DE SERVICIOS PÚBLICOS"/>
    <s v="14 IMAGEN URBANA"/>
    <m/>
    <m/>
    <s v="Para la rehabilitación de áreas verdes y camellones"/>
    <s v="2000 MATERIALES Y SUMINISTROS"/>
    <s v="2400 MATERIALES Y ARTICULOS DE CONSTRUCCION Y DE REPARACION"/>
    <s v="241 PRODUCTOS MINERALES NO METALICOS"/>
    <n v="250000"/>
    <n v="250000"/>
    <n v="50000"/>
    <n v="0"/>
    <n v="-200000"/>
    <n v="2"/>
    <s v="24"/>
  </r>
  <r>
    <n v="719"/>
    <x v="7"/>
    <m/>
    <s v="DIRECCION DE PARQUES Y JARDINES"/>
    <s v="PARQUES Y JARDINES"/>
    <s v="221 URBANIZACION"/>
    <s v="E PRESTACIÓN DE SERVICIOS PÚBLICOS"/>
    <s v="14 IMAGEN URBANA"/>
    <m/>
    <m/>
    <s v="Necesario para el vivero y áreas verdes municipales"/>
    <s v="2000 MATERIALES Y SUMINISTROS"/>
    <s v="2500 PRODUCTOS QUIMICOS, FARMACEUTICOS Y DE LABORATORIO"/>
    <s v="252 FERTILIZANTES, PESTICIDAS Y OTROS AGROQUIMICOS"/>
    <n v="250000"/>
    <n v="250000"/>
    <n v="250000"/>
    <n v="0"/>
    <n v="0"/>
    <n v="2"/>
    <s v="25"/>
  </r>
  <r>
    <n v="720"/>
    <x v="7"/>
    <m/>
    <s v="DIRECCION DE PARQUES Y JARDINES"/>
    <s v="PARQUES Y JARDINES"/>
    <s v="221 URBANIZACION"/>
    <s v="E PRESTACIÓN DE SERVICIOS PÚBLICOS"/>
    <s v="14 IMAGEN URBANA"/>
    <m/>
    <m/>
    <s v="Necesario para embolsar la planta para su desarrollo, plastico para cubrir zonas de la plaga, separador para las áreas verdes municipales y los conos para cerrar algunas calles o carriles al estar podando áreas verdes o árbolado."/>
    <s v="2000 MATERIALES Y SUMINISTROS"/>
    <s v="2500 PRODUCTOS QUIMICOS, FARMACEUTICOS Y DE LABORATORIO"/>
    <s v="256 FIBRAS SINTETICAS, HULES, PLASTICOS Y DERIVADOS"/>
    <n v="250000"/>
    <n v="250000"/>
    <n v="100000"/>
    <n v="0"/>
    <n v="-150000"/>
    <n v="2"/>
    <s v="25"/>
  </r>
  <r>
    <n v="721"/>
    <x v="7"/>
    <m/>
    <s v="DIRECCION DE PARQUES Y JARDINES"/>
    <s v="PARQUES Y JARDINES"/>
    <s v="221 URBANIZACION"/>
    <s v="E PRESTACIÓN DE SERVICIOS PÚBLICOS"/>
    <s v="14 IMAGEN URBANA"/>
    <m/>
    <m/>
    <s v="Movimientos de desechos forestales en el vertedero la azucena para abrir caminos y realizar guardarallas."/>
    <s v="3000 SERVICIOS GENERALES"/>
    <s v="3200 SERVICIOS DE ARRENDAMIENTO"/>
    <s v="326 ARRENDAMIENTO DE MAQUINARIA, OTROS EQUIPOS Y HERRAMIENTAS"/>
    <n v="250000"/>
    <n v="250000"/>
    <n v="25000"/>
    <n v="0"/>
    <n v="-225000"/>
    <n v="3"/>
    <s v="32"/>
  </r>
  <r>
    <n v="722"/>
    <x v="7"/>
    <m/>
    <s v="DIRECCION DE PARQUES Y JARDINES"/>
    <s v="PARQUES Y JARDINES"/>
    <s v="221 URBANIZACION"/>
    <s v="E PRESTACIÓN DE SERVICIOS PÚBLICOS"/>
    <s v="14 IMAGEN URBANA"/>
    <m/>
    <m/>
    <s v="Computadoras para las distintas áreas"/>
    <s v="5000 BIENES MUEBLES, INMUEBLES E INTANGIBLES"/>
    <s v="5100 MOBILIARIO Y EQUIPO DE ADMINISTRACION"/>
    <s v="515 EQUIPO DE COMPUTO Y DE TECNOLOGIAS DE LA INFORMACION"/>
    <n v="250000"/>
    <n v="250000"/>
    <n v="0"/>
    <n v="0"/>
    <n v="-250000"/>
    <n v="5"/>
    <s v="51"/>
  </r>
  <r>
    <n v="723"/>
    <x v="7"/>
    <m/>
    <s v="DIRECCION DE PARQUES Y JARDINES"/>
    <s v="PARQUES Y JARDINES"/>
    <s v="221 URBANIZACION"/>
    <s v="E PRESTACIÓN DE SERVICIOS PÚBLICOS"/>
    <s v="14 IMAGEN URBANA"/>
    <m/>
    <m/>
    <s v="Indispensable para todas las áreas de la dependencia"/>
    <s v="2000 MATERIALES Y SUMINISTROS"/>
    <s v="2100 MATERIALES DE ADMINISTRACION, EMISION DE DOCUMENTOS Y ARTICULOS OFICIALES"/>
    <s v="211 MATERIALES, UTILES Y EQUIPOS MENORES DE OFICINA"/>
    <n v="200000"/>
    <n v="200000"/>
    <n v="40000"/>
    <n v="0"/>
    <n v="-160000"/>
    <n v="2"/>
    <s v="21"/>
  </r>
  <r>
    <n v="724"/>
    <x v="7"/>
    <m/>
    <s v="DIRECCION DE PARQUES Y JARDINES"/>
    <s v="PARQUES Y JARDINES"/>
    <s v="221 URBANIZACION"/>
    <s v="E PRESTACIÓN DE SERVICIOS PÚBLICOS"/>
    <s v="14 IMAGEN URBANA"/>
    <m/>
    <m/>
    <s v="Necesario para motosierras y desbrozadoras para el dia a día, algunas motobombas, relleno de vehículos y maquinaria en general."/>
    <s v="2000 MATERIALES Y SUMINISTROS"/>
    <s v="2600 COMBUSTIBLES, LUBRICANTES Y ADITIVOS"/>
    <s v="261 COMBUSTIBLES, LUBRICANTES Y ADITIVOS"/>
    <n v="200000"/>
    <n v="200000"/>
    <n v="160000"/>
    <n v="0"/>
    <n v="-40000"/>
    <n v="2"/>
    <s v="26"/>
  </r>
  <r>
    <n v="725"/>
    <x v="7"/>
    <m/>
    <s v="DIRECCION DE PARQUES Y JARDINES"/>
    <s v="PARQUES Y JARDINES"/>
    <s v="221 URBANIZACION"/>
    <s v="E PRESTACIÓN DE SERVICIOS PÚBLICOS"/>
    <s v="14 IMAGEN URBANA"/>
    <m/>
    <m/>
    <s v="Invernadero de lumbricultura"/>
    <s v="3000 SERVICIOS GENERALES"/>
    <s v="3500 SERVICIOS DE INSTALACION, REPARACION, MANTENIMIENTO Y CONSERVACION"/>
    <s v="351 CONSERVACION Y MANTENIMIENTO MENOR DE INMUEBLES"/>
    <n v="200000"/>
    <n v="200000"/>
    <n v="0"/>
    <n v="0"/>
    <n v="-200000"/>
    <n v="3"/>
    <s v="35"/>
  </r>
  <r>
    <n v="726"/>
    <x v="7"/>
    <m/>
    <s v="DIRECCION DE PARQUES Y JARDINES"/>
    <s v="PARQUES Y JARDINES"/>
    <s v="221 URBANIZACION"/>
    <s v="E PRESTACIÓN DE SERVICIOS PÚBLICOS"/>
    <s v="14 IMAGEN URBANA"/>
    <m/>
    <m/>
    <s v="Para rehabilitar y realizar nuevos sistemas de riego"/>
    <s v="2000 MATERIALES Y SUMINISTROS"/>
    <s v="2500 PRODUCTOS QUIMICOS, FARMACEUTICOS Y DE LABORATORIO"/>
    <s v="256 FIBRAS SINTETICAS, HULES, PLASTICOS Y DERIVADOS"/>
    <n v="150000"/>
    <n v="150000"/>
    <n v="60000"/>
    <n v="0"/>
    <n v="-90000"/>
    <n v="2"/>
    <s v="25"/>
  </r>
  <r>
    <n v="727"/>
    <x v="7"/>
    <m/>
    <s v="DIRECCION DE PARQUES Y JARDINES"/>
    <s v="PARQUES Y JARDINES"/>
    <s v="221 URBANIZACION"/>
    <s v="E PRESTACIÓN DE SERVICIOS PÚBLICOS"/>
    <s v="14 IMAGEN URBANA"/>
    <m/>
    <m/>
    <s v="Necesario para la operatividad en los viveros, así como en el área operativa"/>
    <s v="2000 MATERIALES Y SUMINISTROS"/>
    <s v="2100 MATERIALES DE ADMINISTRACION, EMISION DE DOCUMENTOS Y ARTICULOS OFICIALES"/>
    <s v="216 MATERIAL DE LIMPIEZA"/>
    <n v="122000"/>
    <n v="122000"/>
    <n v="97600"/>
    <n v="0"/>
    <n v="-24400"/>
    <n v="2"/>
    <s v="21"/>
  </r>
  <r>
    <n v="728"/>
    <x v="7"/>
    <m/>
    <s v="DIRECCION DE PARQUES Y JARDINES"/>
    <s v="PARQUES Y JARDINES"/>
    <s v="221 URBANIZACION"/>
    <s v="E PRESTACIÓN DE SERVICIOS PÚBLICOS"/>
    <s v="14 IMAGEN URBANA"/>
    <m/>
    <m/>
    <s v="Indispensable para todas las oficinas de la dependencia."/>
    <s v="2000 MATERIALES Y SUMINISTROS"/>
    <s v="2100 MATERIALES DE ADMINISTRACION, EMISION DE DOCUMENTOS Y ARTICULOS OFICIALES"/>
    <s v="216 MATERIAL DE LIMPIEZA"/>
    <n v="110000"/>
    <n v="110000"/>
    <n v="88000"/>
    <n v="0"/>
    <n v="-22000"/>
    <n v="2"/>
    <s v="21"/>
  </r>
  <r>
    <n v="729"/>
    <x v="7"/>
    <m/>
    <s v="DIRECCION DE PARQUES Y JARDINES"/>
    <s v="PARQUES Y JARDINES"/>
    <s v="221 URBANIZACION"/>
    <s v="E PRESTACIÓN DE SERVICIOS PÚBLICOS"/>
    <s v="14 IMAGEN URBANA"/>
    <m/>
    <m/>
    <s v="Necesario para realizar el riego de áreas verdes"/>
    <s v="2000 MATERIALES Y SUMINISTROS"/>
    <s v="2900 HERRAMIENTAS, REFACCIONES Y ACCESORIOS MENORES"/>
    <s v="296 REFACCIONES Y ACCESORIOS MENORES DE EQUIPO DE TRANSPORTE"/>
    <n v="100000"/>
    <n v="100000"/>
    <n v="10000"/>
    <n v="0"/>
    <n v="-90000"/>
    <n v="2"/>
    <s v="29"/>
  </r>
  <r>
    <n v="730"/>
    <x v="7"/>
    <m/>
    <s v="DIRECCION DE PARQUES Y JARDINES"/>
    <s v="PARQUES Y JARDINES"/>
    <s v="221 URBANIZACION"/>
    <s v="E PRESTACIÓN DE SERVICIOS PÚBLICOS"/>
    <s v="14 IMAGEN URBANA"/>
    <m/>
    <m/>
    <s v="Mantenimiento y ampliación de almácen general"/>
    <s v="2000 MATERIALES Y SUMINISTROS"/>
    <s v="2400 MATERIALES Y ARTICULOS DE CONSTRUCCION Y DE REPARACION"/>
    <s v="247 ARTICULOS METALICOS PARA LA CONSTRUCCION"/>
    <n v="90000"/>
    <n v="90000"/>
    <n v="9000"/>
    <n v="0"/>
    <n v="-81000"/>
    <n v="2"/>
    <s v="24"/>
  </r>
  <r>
    <n v="731"/>
    <x v="7"/>
    <m/>
    <s v="DIRECCION DE PARQUES Y JARDINES"/>
    <s v="PARQUES Y JARDINES"/>
    <s v="221 URBANIZACION"/>
    <s v="E PRESTACIÓN DE SERVICIOS PÚBLICOS"/>
    <s v="14 IMAGEN URBANA"/>
    <m/>
    <m/>
    <s v="Necesario para el festejo que se realiza año con año"/>
    <s v="3000 SERVICIOS GENERALES"/>
    <s v="3800 SERVICIOS OFICIALES"/>
    <s v="382 GASTOS DE ORDEN SOCIAL Y CULTURAL"/>
    <n v="90000"/>
    <n v="90000"/>
    <n v="0"/>
    <n v="0"/>
    <n v="-90000"/>
    <n v="3"/>
    <s v="38"/>
  </r>
  <r>
    <n v="732"/>
    <x v="7"/>
    <m/>
    <s v="DIRECCION DE PARQUES Y JARDINES"/>
    <s v="PARQUES Y JARDINES"/>
    <s v="221 URBANIZACION"/>
    <s v="E PRESTACIÓN DE SERVICIOS PÚBLICOS"/>
    <s v="14 IMAGEN URBANA"/>
    <m/>
    <m/>
    <s v="Necesario para el festejo que se realiza año con año"/>
    <s v="3000 SERVICIOS GENERALES"/>
    <s v="3800 SERVICIOS OFICIALES"/>
    <s v="382 GASTOS DE ORDEN SOCIAL Y CULTURAL"/>
    <n v="70000"/>
    <n v="70000"/>
    <n v="0"/>
    <n v="0"/>
    <n v="-70000"/>
    <n v="3"/>
    <s v="38"/>
  </r>
  <r>
    <n v="733"/>
    <x v="7"/>
    <m/>
    <s v="DIRECCION DE PARQUES Y JARDINES"/>
    <s v="PARQUES Y JARDINES"/>
    <s v="221 URBANIZACION"/>
    <s v="E PRESTACIÓN DE SERVICIOS PÚBLICOS"/>
    <s v="14 IMAGEN URBANA"/>
    <m/>
    <m/>
    <s v="Para la rehabilitación de sistemas de riego"/>
    <s v="2000 MATERIALES Y SUMINISTROS"/>
    <s v="2400 MATERIALES Y ARTICULOS DE CONSTRUCCION Y DE REPARACION"/>
    <s v="246 MATERIAL ELECTRICO Y ELECTRONICO"/>
    <n v="62000"/>
    <n v="62000"/>
    <n v="62000"/>
    <n v="0"/>
    <n v="0"/>
    <n v="2"/>
    <s v="24"/>
  </r>
  <r>
    <n v="734"/>
    <x v="7"/>
    <m/>
    <s v="DIRECCION DE PARQUES Y JARDINES"/>
    <s v="PARQUES Y JARDINES"/>
    <s v="221 URBANIZACION"/>
    <s v="E PRESTACIÓN DE SERVICIOS PÚBLICOS"/>
    <s v="14 IMAGEN URBANA"/>
    <m/>
    <m/>
    <s v="Mantenimiento y ampliación de almácen general"/>
    <s v="2000 MATERIALES Y SUMINISTROS"/>
    <s v="2400 MATERIALES Y ARTICULOS DE CONSTRUCCION Y DE REPARACION"/>
    <s v="243 CAL, YESO Y PRODUCTOS DE YESO"/>
    <n v="50000"/>
    <n v="50000"/>
    <n v="50000"/>
    <n v="0"/>
    <n v="0"/>
    <n v="2"/>
    <s v="24"/>
  </r>
  <r>
    <n v="735"/>
    <x v="7"/>
    <m/>
    <s v="DIRECCION DE PARQUES Y JARDINES"/>
    <s v="PARQUES Y JARDINES"/>
    <s v="221 URBANIZACION"/>
    <s v="E PRESTACIÓN DE SERVICIOS PÚBLICOS"/>
    <s v="14 IMAGEN URBANA"/>
    <m/>
    <m/>
    <s v="Material necesario para el festejo de día de muertos"/>
    <s v="2000 MATERIALES Y SUMINISTROS"/>
    <s v="2100 MATERIALES DE ADMINISTRACION, EMISION DE DOCUMENTOS Y ARTICULOS OFICIALES"/>
    <s v="217 MATERIALES Y UTILES DE ENSEÑANZA"/>
    <n v="40000"/>
    <n v="40000"/>
    <n v="8000"/>
    <n v="0"/>
    <n v="-32000"/>
    <n v="2"/>
    <s v="21"/>
  </r>
  <r>
    <n v="736"/>
    <x v="7"/>
    <m/>
    <s v="DIRECCION DE PARQUES Y JARDINES"/>
    <s v="PARQUES Y JARDINES"/>
    <s v="221 URBANIZACION"/>
    <s v="E PRESTACIÓN DE SERVICIOS PÚBLICOS"/>
    <s v="14 IMAGEN URBANA"/>
    <m/>
    <m/>
    <s v="Alimento necesario para los peces que se encuentran dentro del parque hundido."/>
    <s v="2000 MATERIALES Y SUMINISTROS"/>
    <s v="2200 ALIMENTOS Y UTENSILIOS"/>
    <s v="222 PRODUCTOS ALIMENTICIOS PARA ANIMALES"/>
    <n v="40000"/>
    <n v="40000"/>
    <n v="40000"/>
    <n v="0"/>
    <n v="0"/>
    <n v="2"/>
    <s v="22"/>
  </r>
  <r>
    <n v="737"/>
    <x v="7"/>
    <m/>
    <s v="DIRECCION DE PARQUES Y JARDINES"/>
    <s v="PARQUES Y JARDINES"/>
    <s v="221 URBANIZACION"/>
    <s v="E PRESTACIÓN DE SERVICIOS PÚBLICOS"/>
    <s v="14 IMAGEN URBANA"/>
    <m/>
    <m/>
    <s v="Necesario para funcionamientos de sistemas de riego"/>
    <s v="2000 MATERIALES Y SUMINISTROS"/>
    <s v="2400 MATERIALES Y ARTICULOS DE CONSTRUCCION Y DE REPARACION"/>
    <s v="247 ARTICULOS METALICOS PARA LA CONSTRUCCION"/>
    <n v="40000"/>
    <n v="40000"/>
    <n v="4000"/>
    <n v="0"/>
    <n v="-36000"/>
    <n v="2"/>
    <s v="24"/>
  </r>
  <r>
    <n v="738"/>
    <x v="7"/>
    <m/>
    <s v="DIRECCION DE PARQUES Y JARDINES"/>
    <s v="PARQUES Y JARDINES"/>
    <s v="221 URBANIZACION"/>
    <s v="E PRESTACIÓN DE SERVICIOS PÚBLICOS"/>
    <s v="14 IMAGEN URBANA"/>
    <m/>
    <m/>
    <s v="Mantenimiento y ampliación de almácen general"/>
    <s v="2000 MATERIALES Y SUMINISTROS"/>
    <s v="2400 MATERIALES Y ARTICULOS DE CONSTRUCCION Y DE REPARACION"/>
    <s v="242 CEMENTO Y PRODUCTOS DE CONCRETO"/>
    <n v="30000"/>
    <n v="30000"/>
    <n v="12000"/>
    <n v="0"/>
    <n v="-18000"/>
    <n v="2"/>
    <s v="24"/>
  </r>
  <r>
    <n v="739"/>
    <x v="7"/>
    <m/>
    <s v="DIRECCION DE PARQUES Y JARDINES"/>
    <s v="PARQUES Y JARDINES"/>
    <s v="221 URBANIZACION"/>
    <s v="E PRESTACIÓN DE SERVICIOS PÚBLICOS"/>
    <s v="14 IMAGEN URBANA"/>
    <m/>
    <m/>
    <s v="Motobombas para sistemas de riego"/>
    <s v="5000 BIENES MUEBLES, INMUEBLES E INTANGIBLES"/>
    <s v="5600 MAQUINARIA, OTROS EQUIPOS Y HERRAMIENTAS"/>
    <s v="562 MAQUINARIA Y EQUIPO INDUSTRIAL"/>
    <n v="30000"/>
    <n v="30000"/>
    <n v="0"/>
    <n v="0"/>
    <n v="-30000"/>
    <n v="5"/>
    <s v="56"/>
  </r>
  <r>
    <n v="740"/>
    <x v="7"/>
    <m/>
    <s v="DIRECCION DE PARQUES Y JARDINES"/>
    <s v="PARQUES Y JARDINES"/>
    <s v="221 URBANIZACION"/>
    <s v="E PRESTACIÓN DE SERVICIOS PÚBLICOS"/>
    <s v="14 IMAGEN URBANA"/>
    <m/>
    <m/>
    <s v="Para rehabilitar y realizar nuevos sistemas de riego"/>
    <s v="2000 MATERIALES Y SUMINISTROS"/>
    <s v="2400 MATERIALES Y ARTICULOS DE CONSTRUCCION Y DE REPARACION"/>
    <s v="249 OTROS MATERIALES Y ARTICULOS DE CONSTRUCCION Y REPARACION"/>
    <n v="25000"/>
    <n v="25000"/>
    <n v="25000"/>
    <n v="0"/>
    <n v="0"/>
    <n v="2"/>
    <s v="24"/>
  </r>
  <r>
    <n v="741"/>
    <x v="7"/>
    <m/>
    <s v="DIRECCION DE PARQUES Y JARDINES"/>
    <s v="PARQUES Y JARDINES"/>
    <s v="221 URBANIZACION"/>
    <s v="E PRESTACIÓN DE SERVICIOS PÚBLICOS"/>
    <s v="14 IMAGEN URBANA"/>
    <m/>
    <m/>
    <s v="Material necesario para lo niños que asisten al curso de verano que se otorga dentro de las instalaciones del parque hundido de la Dependencia."/>
    <s v="2000 MATERIALES Y SUMINISTROS"/>
    <s v="2100 MATERIALES DE ADMINISTRACION, EMISION DE DOCUMENTOS Y ARTICULOS OFICIALES"/>
    <s v="217 MATERIALES Y UTILES DE ENSEÑANZA"/>
    <n v="15000"/>
    <n v="15000"/>
    <n v="3000"/>
    <n v="0"/>
    <n v="-12000"/>
    <n v="2"/>
    <s v="21"/>
  </r>
  <r>
    <n v="742"/>
    <x v="7"/>
    <m/>
    <s v="DIRECCION DE PARQUES Y JARDINES"/>
    <s v="PARQUES Y JARDINES"/>
    <s v="221 URBANIZACION"/>
    <s v="E PRESTACIÓN DE SERVICIOS PÚBLICOS"/>
    <s v="14 IMAGEN URBANA"/>
    <m/>
    <m/>
    <s v="Curso de verano que se otorga en el parque hundido en el cual asisten aproximadamente entre 70 y 80 niños."/>
    <s v="2000 MATERIALES Y SUMINISTROS"/>
    <s v="2400 MATERIALES Y ARTICULOS DE CONSTRUCCION Y DE REPARACION"/>
    <s v="249 OTROS MATERIALES Y ARTICULOS DE CONSTRUCCION Y REPARACION"/>
    <n v="15000"/>
    <n v="15000"/>
    <n v="15000"/>
    <n v="0"/>
    <n v="0"/>
    <n v="2"/>
    <s v="24"/>
  </r>
  <r>
    <n v="743"/>
    <x v="7"/>
    <m/>
    <s v="DIRECCION DE PARQUES Y JARDINES"/>
    <s v="PARQUES Y JARDINES"/>
    <s v="221 URBANIZACION"/>
    <s v="E PRESTACIÓN DE SERVICIOS PÚBLICOS"/>
    <s v="14 IMAGEN URBANA"/>
    <m/>
    <m/>
    <s v="Para el personal de las disntintas áreas de la dependencia"/>
    <s v="2000 MATERIALES Y SUMINISTROS"/>
    <s v="2500 PRODUCTOS QUIMICOS, FARMACEUTICOS Y DE LABORATORIO"/>
    <s v="253 MEDICINAS Y PRODUCTOS FARMACEUTICOS"/>
    <n v="15000"/>
    <n v="15000"/>
    <n v="15000"/>
    <n v="0"/>
    <n v="0"/>
    <n v="2"/>
    <s v="25"/>
  </r>
  <r>
    <n v="744"/>
    <x v="7"/>
    <m/>
    <s v="DIRECCION DE PARQUES Y JARDINES"/>
    <s v="PARQUES Y JARDINES"/>
    <s v="221 URBANIZACION"/>
    <s v="E PRESTACIÓN DE SERVICIOS PÚBLICOS"/>
    <s v="14 IMAGEN URBANA"/>
    <m/>
    <m/>
    <s v="Para el personal de las disntintas áreas de la dependencia"/>
    <s v="2000 MATERIALES Y SUMINISTROS"/>
    <s v="2500 PRODUCTOS QUIMICOS, FARMACEUTICOS Y DE LABORATORIO"/>
    <s v="254 MATERIALES, ACCESORIOS Y SUMINISTROS MEDICOS"/>
    <n v="15000"/>
    <n v="15000"/>
    <n v="15000"/>
    <n v="0"/>
    <n v="0"/>
    <n v="2"/>
    <s v="25"/>
  </r>
  <r>
    <n v="745"/>
    <x v="7"/>
    <m/>
    <s v="DIRECCION DE PARQUES Y JARDINES"/>
    <s v="PARQUES Y JARDINES"/>
    <s v="221 URBANIZACION"/>
    <s v="E PRESTACIÓN DE SERVICIOS PÚBLICOS"/>
    <s v="14 IMAGEN URBANA"/>
    <m/>
    <m/>
    <s v="Periodico mural que se instala dentro de la dependencia, el cual se realiza cada mes del año"/>
    <s v="3000 SERVICIOS GENERALES"/>
    <s v="3300 SERVICIOS PROFESIONALES, CIENTIFICOS, TECNICOS Y OTROS SERVICIOS"/>
    <s v="337 SERVICIOS DE PROTECCION Y SEGURIDAD"/>
    <n v="4000"/>
    <n v="4000"/>
    <n v="4000"/>
    <n v="0"/>
    <n v="0"/>
    <n v="3"/>
    <s v="33"/>
  </r>
  <r>
    <n v="746"/>
    <x v="7"/>
    <m/>
    <s v="DIRECCION DE PARQUES Y JARDINES"/>
    <s v="PARQUES Y JARDINES"/>
    <s v="221 URBANIZACION"/>
    <s v="E PRESTACIÓN DE SERVICIOS PÚBLICOS"/>
    <s v="14 IMAGEN URBANA"/>
    <m/>
    <m/>
    <s v="Diplomas para festejo día de muertos"/>
    <s v="3000 SERVICIOS GENERALES"/>
    <s v="3300 SERVICIOS PROFESIONALES, CIENTIFICOS, TECNICOS Y OTROS SERVICIOS"/>
    <s v="336 SERVICIOS DE APOYO ADMINISTRATIVO, TRADUCCION, FOTOCOPIADO E IMPRESION"/>
    <n v="1000"/>
    <n v="1000"/>
    <n v="1000"/>
    <n v="0"/>
    <n v="0"/>
    <n v="3"/>
    <s v="33"/>
  </r>
  <r>
    <n v="747"/>
    <x v="7"/>
    <m/>
    <s v="DIRECCION DE PARQUES Y JARDINES"/>
    <s v="PARQUES Y JARDINES"/>
    <s v="221 URBANIZACION"/>
    <s v="E PRESTACIÓN DE SERVICIOS PÚBLICOS"/>
    <s v="14 IMAGEN URBANA"/>
    <m/>
    <m/>
    <s v="Diplomas para festejo día del jardinero"/>
    <s v="3000 SERVICIOS GENERALES"/>
    <s v="3300 SERVICIOS PROFESIONALES, CIENTIFICOS, TECNICOS Y OTROS SERVICIOS"/>
    <s v="336 SERVICIOS DE APOYO ADMINISTRATIVO, TRADUCCION, FOTOCOPIADO E IMPRESION"/>
    <n v="1000"/>
    <n v="1000"/>
    <n v="1000"/>
    <n v="0"/>
    <n v="0"/>
    <n v="3"/>
    <s v="33"/>
  </r>
  <r>
    <n v="748"/>
    <x v="7"/>
    <m/>
    <s v="DIRECCION DE PARQUES Y JARDINES"/>
    <s v="PARQUES Y JARDINES"/>
    <s v="221 URBANIZACION"/>
    <s v="E PRESTACIÓN DE SERVICIOS PÚBLICOS"/>
    <s v="14 IMAGEN URBANA"/>
    <m/>
    <m/>
    <s v="Diplomas para festejo día del niño"/>
    <s v="3000 SERVICIOS GENERALES"/>
    <s v="3300 SERVICIOS PROFESIONALES, CIENTIFICOS, TECNICOS Y OTROS SERVICIOS"/>
    <s v="336 SERVICIOS DE APOYO ADMINISTRATIVO, TRADUCCION, FOTOCOPIADO E IMPRESION"/>
    <n v="1000"/>
    <n v="1000"/>
    <n v="1000"/>
    <n v="0"/>
    <n v="0"/>
    <n v="3"/>
    <s v="33"/>
  </r>
  <r>
    <n v="749"/>
    <x v="7"/>
    <m/>
    <s v="DIRECCION DE PARQUES Y JARDINES"/>
    <s v="PARQUES Y JARDINES"/>
    <s v="221 URBANIZACION"/>
    <s v="E PRESTACIÓN DE SERVICIOS PÚBLICOS"/>
    <s v="14 IMAGEN URBANA"/>
    <m/>
    <m/>
    <s v="Maceta de plastico para curso de verano"/>
    <s v="2000 MATERIALES Y SUMINISTROS"/>
    <s v="2500 PRODUCTOS QUIMICOS, FARMACEUTICOS Y DE LABORATORIO"/>
    <s v="256 FIBRAS SINTETICAS, HULES, PLASTICOS Y DERIVADOS"/>
    <n v="500"/>
    <n v="500"/>
    <n v="500"/>
    <n v="0"/>
    <n v="0"/>
    <n v="2"/>
    <s v="25"/>
  </r>
  <r>
    <n v="750"/>
    <x v="7"/>
    <m/>
    <s v="DIRECCION DE PAVIMENTOS"/>
    <s v="PAVIMENTOS"/>
    <s v="221 URBANIZACION"/>
    <s v="E PRESTACIÓN DE SERVICIOS PÚBLICOS"/>
    <s v="14 IMAGEN URBANA"/>
    <m/>
    <m/>
    <s v="Insumo para la realización de las labores operativas de mantenimiento profundo y bacheo a vialidades del municipio."/>
    <s v="6000 INVERSION PUBLICA"/>
    <s v="6100 OBRA PUBLICA EN BIENES DE DOMINIO PUBLICO"/>
    <s v="614 DIVISION DE TERRENOS Y CONSTRUCCION DE OBRAS DE URBANIZACION"/>
    <n v="45000000"/>
    <n v="45000000"/>
    <n v="45000000"/>
    <n v="0"/>
    <n v="0"/>
    <n v="6"/>
    <s v="61"/>
  </r>
  <r>
    <n v="751"/>
    <x v="7"/>
    <m/>
    <s v="DIRECCION DE PAVIMENTOS"/>
    <s v="PAVIMENTOS"/>
    <s v="221 URBANIZACION"/>
    <s v="E PRESTACIÓN DE SERVICIOS PÚBLICOS"/>
    <s v="14 IMAGEN URBANA"/>
    <m/>
    <m/>
    <s v="Mantenimiento Preventivo y emergente de vialidades del municipio."/>
    <s v="6000 INVERSION PUBLICA"/>
    <s v="6100 OBRA PUBLICA EN BIENES DE DOMINIO PUBLICO"/>
    <s v="614 DIVISION DE TERRENOS Y CONSTRUCCION DE OBRAS DE URBANIZACION"/>
    <n v="33264000"/>
    <n v="33264000"/>
    <n v="33264000"/>
    <n v="0"/>
    <n v="0"/>
    <n v="6"/>
    <s v="61"/>
  </r>
  <r>
    <n v="752"/>
    <x v="7"/>
    <m/>
    <s v="DIRECCION DE PAVIMENTOS"/>
    <s v="PAVIMENTOS"/>
    <s v="221 URBANIZACION"/>
    <s v="E PRESTACIÓN DE SERVICIOS PÚBLICOS"/>
    <s v="14 IMAGEN URBANA"/>
    <m/>
    <m/>
    <s v="Equipamiento para el mejor desempeño en las labores de mantenimiento profundo a vialidades y bacheo."/>
    <s v="5000 BIENES MUEBLES, INMUEBLES E INTANGIBLES"/>
    <s v="5600 MAQUINARIA, OTROS EQUIPOS Y HERRAMIENTAS"/>
    <s v="563 MAQUINARIA Y EQUIPO DE CONSTRUCCION"/>
    <n v="10000000"/>
    <n v="10000000"/>
    <n v="0"/>
    <n v="0"/>
    <n v="-10000000"/>
    <n v="5"/>
    <s v="56"/>
  </r>
  <r>
    <n v="753"/>
    <x v="7"/>
    <m/>
    <s v="DIRECCION DE PAVIMENTOS"/>
    <s v="PAVIMENTOS"/>
    <s v="221 URBANIZACION"/>
    <s v="E PRESTACIÓN DE SERVICIOS PÚBLICOS"/>
    <s v="14 IMAGEN URBANA"/>
    <m/>
    <m/>
    <s v="Adecuada operación y desempeño de la maquinaria en insumos de desgaste y refacciones averiadas."/>
    <s v="2000 MATERIALES Y SUMINISTROS"/>
    <s v="2900 HERRAMIENTAS, REFACCIONES Y ACCESORIOS MENORES"/>
    <s v="298 REFACCIONES Y ACCESORIOS MENORES DE MAQUINARIA Y OTROS EQUIPOS"/>
    <n v="1500000"/>
    <n v="1500000"/>
    <n v="1200000"/>
    <n v="0"/>
    <n v="-300000"/>
    <n v="2"/>
    <s v="29"/>
  </r>
  <r>
    <n v="754"/>
    <x v="7"/>
    <m/>
    <s v="DIRECCION DE PAVIMENTOS"/>
    <s v="PAVIMENTOS"/>
    <s v="221 URBANIZACION"/>
    <s v="E PRESTACIÓN DE SERVICIOS PÚBLICOS"/>
    <s v="14 IMAGEN URBANA"/>
    <m/>
    <m/>
    <s v="Adecuada operación y desempeño de la maquinaria."/>
    <s v="3000 SERVICIOS GENERALES"/>
    <s v="3500 SERVICIOS DE INSTALACION, REPARACION, MANTENIMIENTO Y CONSERVACION"/>
    <s v="357 INSTALACION, REPARACION Y MANTENIMIENTO DE MAQUINARIA, OTROS EQUIPOS Y HERRAMIENTA"/>
    <n v="1500000"/>
    <n v="1500000"/>
    <n v="0"/>
    <n v="0"/>
    <n v="-1500000"/>
    <n v="3"/>
    <s v="35"/>
  </r>
  <r>
    <n v="755"/>
    <x v="7"/>
    <m/>
    <s v="DIRECCION DE PAVIMENTOS"/>
    <s v="PAVIMENTOS"/>
    <s v="221 URBANIZACION"/>
    <s v="E PRESTACIÓN DE SERVICIOS PÚBLICOS"/>
    <s v="14 IMAGEN URBANA"/>
    <m/>
    <m/>
    <s v="Equipamiento para el mejor desempeño en las labores de bacheo."/>
    <s v="5000 BIENES MUEBLES, INMUEBLES E INTANGIBLES"/>
    <s v="5600 MAQUINARIA, OTROS EQUIPOS Y HERRAMIENTAS"/>
    <s v="567 HERRAMIENTAS Y MAQUINAS¿HERRAMIENTA"/>
    <n v="1500000"/>
    <n v="1500000"/>
    <n v="0"/>
    <n v="0"/>
    <n v="-1500000"/>
    <n v="5"/>
    <s v="56"/>
  </r>
  <r>
    <n v="756"/>
    <x v="7"/>
    <m/>
    <s v="DIRECCION DE PAVIMENTOS"/>
    <s v="PAVIMENTOS"/>
    <s v="221 URBANIZACION"/>
    <s v="E PRESTACIÓN DE SERVICIOS PÚBLICOS"/>
    <s v="14 IMAGEN URBANA"/>
    <m/>
    <m/>
    <s v="Armado de laboratorio y de esta manera realizar pruebas internamente a las mezclas asfálticas."/>
    <s v="5000 BIENES MUEBLES, INMUEBLES E INTANGIBLES"/>
    <s v="5600 MAQUINARIA, OTROS EQUIPOS Y HERRAMIENTAS"/>
    <s v="569 OTROS EQUIPOS"/>
    <n v="1500000"/>
    <n v="1500000"/>
    <n v="0"/>
    <n v="0"/>
    <n v="-1500000"/>
    <n v="5"/>
    <s v="56"/>
  </r>
  <r>
    <n v="757"/>
    <x v="7"/>
    <m/>
    <s v="DIRECCION DE PAVIMENTOS"/>
    <s v="PAVIMENTOS"/>
    <s v="221 URBANIZACION"/>
    <s v="E PRESTACIÓN DE SERVICIOS PÚBLICOS"/>
    <s v="14 IMAGEN URBANA"/>
    <m/>
    <m/>
    <s v="Materiales de construcción para las labores operativas en el mantenimiento de vialidades."/>
    <s v="2000 MATERIALES Y SUMINISTROS"/>
    <s v="2400 MATERIALES Y ARTICULOS DE CONSTRUCCION Y DE REPARACION"/>
    <s v="241 PRODUCTOS MINERALES NO METALICOS"/>
    <n v="1000000"/>
    <n v="1000000"/>
    <n v="200000"/>
    <n v="0"/>
    <n v="-800000"/>
    <n v="2"/>
    <s v="24"/>
  </r>
  <r>
    <n v="758"/>
    <x v="7"/>
    <m/>
    <s v="DIRECCION DE PAVIMENTOS"/>
    <s v="PAVIMENTOS"/>
    <s v="221 URBANIZACION"/>
    <s v="E PRESTACIÓN DE SERVICIOS PÚBLICOS"/>
    <s v="14 IMAGEN URBANA"/>
    <m/>
    <m/>
    <s v="Análisis y muestreo de mezclas asfálticas"/>
    <s v="3000 SERVICIOS GENERALES"/>
    <s v="3300 SERVICIOS PROFESIONALES, CIENTIFICOS, TECNICOS Y OTROS SERVICIOS"/>
    <s v="339 SERVICIOS PROFESIONALES, CIENTIFICOS Y TECNICOS INTEGRALES"/>
    <n v="1000000"/>
    <n v="1000000"/>
    <n v="0"/>
    <n v="0"/>
    <n v="-1000000"/>
    <n v="3"/>
    <s v="33"/>
  </r>
  <r>
    <n v="759"/>
    <x v="7"/>
    <m/>
    <s v="DIRECCION DE PAVIMENTOS"/>
    <s v="PAVIMENTOS"/>
    <s v="221 URBANIZACION"/>
    <s v="E PRESTACIÓN DE SERVICIOS PÚBLICOS"/>
    <s v="14 IMAGEN URBANA"/>
    <m/>
    <m/>
    <s v="Materiales de apoyo en la realización de pruebas de calidad a mezclas asfálticas."/>
    <s v="2000 MATERIALES Y SUMINISTROS"/>
    <s v="2500 PRODUCTOS QUIMICOS, FARMACEUTICOS Y DE LABORATORIO"/>
    <s v="255 MATERIALES, ACCESORIOS Y SUMINISTROS DE LABORATORIO"/>
    <n v="700000"/>
    <n v="700000"/>
    <n v="70000"/>
    <n v="0"/>
    <n v="-630000"/>
    <n v="2"/>
    <s v="25"/>
  </r>
  <r>
    <n v="760"/>
    <x v="7"/>
    <m/>
    <s v="DIRECCION DE PAVIMENTOS"/>
    <s v="PAVIMENTOS"/>
    <s v="221 URBANIZACION"/>
    <s v="E PRESTACIÓN DE SERVICIOS PÚBLICOS"/>
    <s v="14 IMAGEN URBANA"/>
    <m/>
    <m/>
    <s v="Prendas adecuadas para la ejecución de las labores operativas."/>
    <s v="2000 MATERIALES Y SUMINISTROS"/>
    <s v="2700 VESTUARIO, BLANCOS, PRENDAS DE PROTECCION Y ARTICULOS DEPORTIVOS"/>
    <s v="271 VESTUARIO Y UNIFORMES"/>
    <n v="700000"/>
    <n v="700000"/>
    <n v="280000"/>
    <n v="0"/>
    <n v="-420000"/>
    <n v="2"/>
    <s v="27"/>
  </r>
  <r>
    <n v="761"/>
    <x v="7"/>
    <m/>
    <s v="DIRECCION DE PAVIMENTOS"/>
    <s v="PAVIMENTOS"/>
    <s v="221 URBANIZACION"/>
    <s v="E PRESTACIÓN DE SERVICIOS PÚBLICOS"/>
    <s v="14 IMAGEN URBANA"/>
    <m/>
    <m/>
    <s v="Insumo para la rehabilitación de vialidades con concreto hidráulico, empedrado zampeado, adoquín y registros."/>
    <s v="2000 MATERIALES Y SUMINISTROS"/>
    <s v="2400 MATERIALES Y ARTICULOS DE CONSTRUCCION Y DE REPARACION"/>
    <s v="242 CEMENTO Y PRODUCTOS DE CONCRETO"/>
    <n v="500000"/>
    <n v="500000"/>
    <n v="200000"/>
    <n v="0"/>
    <n v="-300000"/>
    <n v="2"/>
    <s v="24"/>
  </r>
  <r>
    <n v="762"/>
    <x v="7"/>
    <m/>
    <s v="DIRECCION DE PAVIMENTOS"/>
    <s v="PAVIMENTOS"/>
    <s v="221 URBANIZACION"/>
    <s v="E PRESTACIÓN DE SERVICIOS PÚBLICOS"/>
    <s v="14 IMAGEN URBANA"/>
    <m/>
    <m/>
    <s v="Equipo de seguridad personal para la ejecución de las labores operativas."/>
    <s v="2000 MATERIALES Y SUMINISTROS"/>
    <s v="2700 VESTUARIO, BLANCOS, PRENDAS DE PROTECCION Y ARTICULOS DEPORTIVOS"/>
    <s v="272 PRENDAS DE SEGURIDAD Y PROTECCION PERSONAL"/>
    <n v="500000"/>
    <n v="500000"/>
    <n v="300000"/>
    <n v="0"/>
    <n v="-200000"/>
    <n v="2"/>
    <s v="27"/>
  </r>
  <r>
    <n v="763"/>
    <x v="7"/>
    <m/>
    <s v="DIRECCION DE PAVIMENTOS"/>
    <s v="PAVIMENTOS"/>
    <s v="221 URBANIZACION"/>
    <s v="E PRESTACIÓN DE SERVICIOS PÚBLICOS"/>
    <s v="14 IMAGEN URBANA"/>
    <m/>
    <m/>
    <s v="Herramientas manuales básicas auxiliares en las labores operativas de mantenimiento a vialidades."/>
    <s v="2000 MATERIALES Y SUMINISTROS"/>
    <s v="2900 HERRAMIENTAS, REFACCIONES Y ACCESORIOS MENORES"/>
    <s v="291 HERRAMIENTAS MENORES"/>
    <n v="400000"/>
    <n v="400000"/>
    <n v="200000"/>
    <n v="0"/>
    <n v="-200000"/>
    <n v="2"/>
    <s v="29"/>
  </r>
  <r>
    <n v="764"/>
    <x v="7"/>
    <m/>
    <s v="DIRECCION DE PAVIMENTOS"/>
    <s v="PAVIMENTOS"/>
    <s v="221 URBANIZACION"/>
    <s v="E PRESTACIÓN DE SERVICIOS PÚBLICOS"/>
    <s v="14 IMAGEN URBANA"/>
    <m/>
    <m/>
    <s v="Aceites para cambio y relleno de vehículos para su adecuada operación."/>
    <s v="2000 MATERIALES Y SUMINISTROS"/>
    <s v="2600 COMBUSTIBLES, LUBRICANTES Y ADITIVOS"/>
    <s v="261 COMBUSTIBLES, LUBRICANTES Y ADITIVOS"/>
    <n v="200000"/>
    <n v="200000"/>
    <n v="160000"/>
    <n v="0"/>
    <n v="-40000"/>
    <n v="2"/>
    <s v="26"/>
  </r>
  <r>
    <n v="765"/>
    <x v="7"/>
    <m/>
    <s v="DIRECCION DE PAVIMENTOS"/>
    <s v="PAVIMENTOS"/>
    <s v="221 URBANIZACION"/>
    <s v="E PRESTACIÓN DE SERVICIOS PÚBLICOS"/>
    <s v="14 IMAGEN URBANA"/>
    <m/>
    <m/>
    <s v="Limpieza de instalaciones (Oficinas, baños, vestidores, almacén, áreas verdes, patio de maniobras y estacionamiento."/>
    <s v="2000 MATERIALES Y SUMINISTROS"/>
    <s v="2100 MATERIALES DE ADMINISTRACION, EMISION DE DOCUMENTOS Y ARTICULOS OFICIALES"/>
    <s v="216 MATERIAL DE LIMPIEZA"/>
    <n v="130000"/>
    <n v="130000"/>
    <n v="104000"/>
    <n v="0"/>
    <n v="-26000"/>
    <n v="2"/>
    <s v="21"/>
  </r>
  <r>
    <n v="766"/>
    <x v="7"/>
    <m/>
    <s v="DIRECCION DE PAVIMENTOS"/>
    <s v="PAVIMENTOS"/>
    <s v="221 URBANIZACION"/>
    <s v="E PRESTACIÓN DE SERVICIOS PÚBLICOS"/>
    <s v="14 IMAGEN URBANA"/>
    <m/>
    <m/>
    <s v="Aceros en tramos de diversos tipos para mantenimiento en estructuras de camionetas y refuerzo en área de almacén."/>
    <s v="2000 MATERIALES Y SUMINISTROS"/>
    <s v="2400 MATERIALES Y ARTICULOS DE CONSTRUCCION Y DE REPARACION"/>
    <s v="247 ARTICULOS METALICOS PARA LA CONSTRUCCION"/>
    <n v="92000"/>
    <n v="92000"/>
    <n v="92000"/>
    <n v="0"/>
    <n v="0"/>
    <n v="2"/>
    <s v="24"/>
  </r>
  <r>
    <n v="767"/>
    <x v="7"/>
    <m/>
    <s v="DIRECCION DE PAVIMENTOS"/>
    <s v="PAVIMENTOS"/>
    <s v="221 URBANIZACION"/>
    <s v="E PRESTACIÓN DE SERVICIOS PÚBLICOS"/>
    <s v="14 IMAGEN URBANA"/>
    <m/>
    <m/>
    <s v="Solicitud de equipo para cubrir al personal que no cuenta con ello."/>
    <s v="5000 BIENES MUEBLES, INMUEBLES E INTANGIBLES"/>
    <s v="5100 MOBILIARIO Y EQUIPO DE ADMINISTRACION"/>
    <s v="515 EQUIPO DE COMPUTO Y DE TECNOLOGIAS DE LA INFORMACION"/>
    <n v="80000"/>
    <n v="80000"/>
    <n v="0"/>
    <n v="0"/>
    <n v="-80000"/>
    <n v="5"/>
    <s v="51"/>
  </r>
  <r>
    <n v="768"/>
    <x v="7"/>
    <m/>
    <s v="DIRECCION DE PAVIMENTOS"/>
    <s v="PAVIMENTOS"/>
    <s v="221 URBANIZACION"/>
    <s v="E PRESTACIÓN DE SERVICIOS PÚBLICOS"/>
    <s v="14 IMAGEN URBANA"/>
    <m/>
    <m/>
    <s v="Equipamiento de la Dirección para el área de almacén, operativa y administrativa."/>
    <s v="5000 BIENES MUEBLES, INMUEBLES E INTANGIBLES"/>
    <s v="5100 MOBILIARIO Y EQUIPO DE ADMINISTRACION"/>
    <s v="519 OTROS MOBILIARIOS Y EQUIPOS DE ADMINISTRACION"/>
    <n v="75000"/>
    <n v="75000"/>
    <n v="0"/>
    <n v="0"/>
    <n v="-75000"/>
    <n v="5"/>
    <s v="51"/>
  </r>
  <r>
    <n v="769"/>
    <x v="7"/>
    <m/>
    <s v="DIRECCION DE PAVIMENTOS"/>
    <s v="PAVIMENTOS"/>
    <s v="221 URBANIZACION"/>
    <s v="E PRESTACIÓN DE SERVICIOS PÚBLICOS"/>
    <s v="14 IMAGEN URBANA"/>
    <m/>
    <m/>
    <s v="Mobiliario para el completo desempeño de labores administrativas."/>
    <s v="5000 BIENES MUEBLES, INMUEBLES E INTANGIBLES"/>
    <s v="5100 MOBILIARIO Y EQUIPO DE ADMINISTRACION"/>
    <s v="511 MUEBLES DE OFICINA Y ESTANTERIA"/>
    <n v="70000"/>
    <n v="70000"/>
    <n v="0"/>
    <n v="0"/>
    <n v="-70000"/>
    <n v="5"/>
    <s v="51"/>
  </r>
  <r>
    <n v="770"/>
    <x v="7"/>
    <m/>
    <s v="DIRECCION DE PAVIMENTOS"/>
    <s v="PAVIMENTOS"/>
    <s v="221 URBANIZACION"/>
    <s v="E PRESTACIÓN DE SERVICIOS PÚBLICOS"/>
    <s v="14 IMAGEN URBANA"/>
    <m/>
    <m/>
    <s v="Artículos de apoyo para las labores administrativas, oficios, generación de reportes, elaboración de inventario, etc."/>
    <s v="2000 MATERIALES Y SUMINISTROS"/>
    <s v="2100 MATERIALES DE ADMINISTRACION, EMISION DE DOCUMENTOS Y ARTICULOS OFICIALES"/>
    <s v="211 MATERIALES, UTILES Y EQUIPOS MENORES DE OFICINA"/>
    <n v="55000"/>
    <n v="55000"/>
    <n v="11000"/>
    <n v="0"/>
    <n v="-44000"/>
    <n v="2"/>
    <s v="21"/>
  </r>
  <r>
    <n v="771"/>
    <x v="7"/>
    <m/>
    <s v="DIRECCION DE PAVIMENTOS"/>
    <s v="PAVIMENTOS"/>
    <s v="221 URBANIZACION"/>
    <s v="E PRESTACIÓN DE SERVICIOS PÚBLICOS"/>
    <s v="14 IMAGEN URBANA"/>
    <m/>
    <m/>
    <s v="Para la protección de mezclas asfálticas en caliente en el traslado de planta al punto de intervención con el fin de mantener lo más posible la temperatura ideal."/>
    <s v="2000 MATERIALES Y SUMINISTROS"/>
    <s v="2500 PRODUCTOS QUIMICOS, FARMACEUTICOS Y DE LABORATORIO"/>
    <s v="256 FIBRAS SINTETICAS, HULES, PLASTICOS Y DERIVADOS"/>
    <n v="55000"/>
    <n v="55000"/>
    <n v="55000"/>
    <n v="0"/>
    <n v="0"/>
    <n v="2"/>
    <s v="25"/>
  </r>
  <r>
    <n v="772"/>
    <x v="7"/>
    <m/>
    <s v="DIRECCION DE PAVIMENTOS"/>
    <s v="PAVIMENTOS"/>
    <s v="221 URBANIZACION"/>
    <s v="E PRESTACIÓN DE SERVICIOS PÚBLICOS"/>
    <s v="14 IMAGEN URBANA"/>
    <m/>
    <m/>
    <s v="Polines de apoyo para maniobras y aseguramiento en el traslado de maquinaria pesada sobre cama baja. Duela para mantenimiento y reposición en carrocerías con este tipo de material."/>
    <s v="2000 MATERIALES Y SUMINISTROS"/>
    <s v="2400 MATERIALES Y ARTICULOS DE CONSTRUCCION Y DE REPARACION"/>
    <s v="244 MADERA Y PRODUCTOS DE MADERA"/>
    <n v="35000"/>
    <n v="35000"/>
    <n v="35000"/>
    <n v="0"/>
    <n v="0"/>
    <n v="2"/>
    <s v="24"/>
  </r>
  <r>
    <n v="773"/>
    <x v="7"/>
    <m/>
    <s v="DIRECCION DE PAVIMENTOS"/>
    <s v="PAVIMENTOS"/>
    <s v="221 URBANIZACION"/>
    <s v="E PRESTACIÓN DE SERVICIOS PÚBLICOS"/>
    <s v="14 IMAGEN URBANA"/>
    <m/>
    <m/>
    <s v="Para la señalización en puntos de intervención de mantenimiento profundo a vialidades."/>
    <s v="2000 MATERIALES Y SUMINISTROS"/>
    <s v="2400 MATERIALES Y ARTICULOS DE CONSTRUCCION Y DE REPARACION"/>
    <s v="249 OTROS MATERIALES Y ARTICULOS DE CONSTRUCCION Y REPARACION"/>
    <n v="32000"/>
    <n v="32000"/>
    <n v="32000"/>
    <n v="0"/>
    <n v="0"/>
    <n v="2"/>
    <s v="24"/>
  </r>
  <r>
    <n v="774"/>
    <x v="7"/>
    <m/>
    <s v="DIRECCION DE PAVIMENTOS"/>
    <s v="PAVIMENTOS"/>
    <s v="221 URBANIZACION"/>
    <s v="E PRESTACIÓN DE SERVICIOS PÚBLICOS"/>
    <s v="14 IMAGEN URBANA"/>
    <m/>
    <m/>
    <s v="Extensiones eléctricas de apoyo en las labores operativas nocturnas."/>
    <s v="2000 MATERIALES Y SUMINISTROS"/>
    <s v="2400 MATERIALES Y ARTICULOS DE CONSTRUCCION Y DE REPARACION"/>
    <s v="246 MATERIAL ELECTRICO Y ELECTRONICO"/>
    <n v="27000"/>
    <n v="27000"/>
    <n v="27000"/>
    <n v="0"/>
    <n v="0"/>
    <n v="2"/>
    <s v="24"/>
  </r>
  <r>
    <n v="775"/>
    <x v="7"/>
    <m/>
    <s v="DIRECCION DE PAVIMENTOS"/>
    <s v="PAVIMENTOS"/>
    <s v="221 URBANIZACION"/>
    <s v="E PRESTACIÓN DE SERVICIOS PÚBLICOS"/>
    <s v="14 IMAGEN URBANA"/>
    <m/>
    <m/>
    <s v="Soporte de información (respaldos y fotografías en el desempeño de las labores operativas)."/>
    <s v="2000 MATERIALES Y SUMINISTROS"/>
    <s v="2100 MATERIALES DE ADMINISTRACION, EMISION DE DOCUMENTOS Y ARTICULOS OFICIALES"/>
    <s v="214 MATERIALES, UTILES Y EQUIPOS MENORES DE TECNOLOGIAS DE LA INFORMACION Y COMUNICACIONES"/>
    <n v="25000"/>
    <n v="25000"/>
    <n v="7500"/>
    <n v="0"/>
    <n v="-17500"/>
    <n v="2"/>
    <s v="21"/>
  </r>
  <r>
    <n v="776"/>
    <x v="7"/>
    <m/>
    <s v="DIRECCION DE PAVIMENTOS"/>
    <s v="PAVIMENTOS"/>
    <s v="221 URBANIZACION"/>
    <s v="E PRESTACIÓN DE SERVICIOS PÚBLICOS"/>
    <s v="14 IMAGEN URBANA"/>
    <m/>
    <m/>
    <s v="Abastecimiento de botiquín para el personal en el alivio de malestares generales."/>
    <s v="2000 MATERIALES Y SUMINISTROS"/>
    <s v="2500 PRODUCTOS QUIMICOS, FARMACEUTICOS Y DE LABORATORIO"/>
    <s v="253 MEDICINAS Y PRODUCTOS FARMACEUTICOS"/>
    <n v="16000"/>
    <n v="16000"/>
    <n v="16000"/>
    <n v="0"/>
    <n v="0"/>
    <n v="2"/>
    <s v="25"/>
  </r>
  <r>
    <n v="777"/>
    <x v="7"/>
    <m/>
    <s v="DIRECCION DE PAVIMENTOS"/>
    <s v="PAVIMENTOS"/>
    <s v="221 URBANIZACION"/>
    <s v="E PRESTACIÓN DE SERVICIOS PÚBLICOS"/>
    <s v="14 IMAGEN URBANA"/>
    <m/>
    <m/>
    <s v="Control en Almacén "/>
    <s v="2000 MATERIALES Y SUMINISTROS"/>
    <s v="2100 MATERIALES DE ADMINISTRACION, EMISION DE DOCUMENTOS Y ARTICULOS OFICIALES"/>
    <s v="215 MATERIAL IMPRESO E INFORMACION DIGITAL"/>
    <n v="15000"/>
    <n v="15000"/>
    <n v="4500"/>
    <n v="0"/>
    <n v="-10500"/>
    <n v="2"/>
    <s v="21"/>
  </r>
  <r>
    <n v="778"/>
    <x v="7"/>
    <m/>
    <s v="DIRECCION DE PAVIMENTOS"/>
    <s v="PAVIMENTOS"/>
    <s v="221 URBANIZACION"/>
    <s v="E PRESTACIÓN DE SERVICIOS PÚBLICOS"/>
    <s v="14 IMAGEN URBANA"/>
    <m/>
    <m/>
    <s v="Abastecimiento de botiquín para el personal ante cualquier incidente menor (golpes, quemaduras, heridas o torceduras)."/>
    <s v="2000 MATERIALES Y SUMINISTROS"/>
    <s v="2500 PRODUCTOS QUIMICOS, FARMACEUTICOS Y DE LABORATORIO"/>
    <s v="254 MATERIALES, ACCESORIOS Y SUMINISTROS MEDICOS"/>
    <n v="15000"/>
    <n v="15000"/>
    <n v="15000"/>
    <n v="0"/>
    <n v="0"/>
    <n v="2"/>
    <s v="25"/>
  </r>
  <r>
    <n v="779"/>
    <x v="7"/>
    <m/>
    <s v="DIRECCION DE PAVIMENTOS"/>
    <s v="PAVIMENTOS"/>
    <s v="221 URBANIZACION"/>
    <s v="E PRESTACIÓN DE SERVICIOS PÚBLICOS"/>
    <s v="14 IMAGEN URBANA"/>
    <m/>
    <m/>
    <s v="Seguridad en instlaciones de la Dirección."/>
    <s v="2000 MATERIALES Y SUMINISTROS"/>
    <s v="2900 HERRAMIENTAS, REFACCIONES Y ACCESORIOS MENORES"/>
    <s v="292 REFACCIONES Y ACCESORIOS MENORES DE EDIFICIOS"/>
    <n v="14000"/>
    <n v="14000"/>
    <n v="2800"/>
    <n v="0"/>
    <n v="-11200"/>
    <n v="2"/>
    <s v="29"/>
  </r>
  <r>
    <n v="819"/>
    <x v="7"/>
    <m/>
    <s v="DIRECCION DE TIANGUIS Y COMERCIO EN ESPACIOS ABIERTOS"/>
    <s v="TIANGUIS"/>
    <s v="221 URBANIZACION"/>
    <s v="E PRESTACIÓN DE SERVICIOS PÚBLICOS"/>
    <s v="14 IMAGEN URBANA"/>
    <m/>
    <m/>
    <s v="Papelería para operación diaria de la dependencia"/>
    <s v="2000 MATERIALES Y SUMINISTROS"/>
    <s v="2100 MATERIALES DE ADMINISTRACION, EMISION DE DOCUMENTOS Y ARTICULOS OFICIALES"/>
    <s v="211 MATERIALES, UTILES Y EQUIPOS MENORES DE OFICINA"/>
    <n v="30000"/>
    <n v="30000"/>
    <n v="6000"/>
    <n v="0"/>
    <n v="-24000"/>
    <n v="2"/>
    <s v="21"/>
  </r>
  <r>
    <n v="820"/>
    <x v="7"/>
    <m/>
    <s v="DIRECCION DE TIANGUIS Y COMERCIO EN ESPACIOS ABIERTOS"/>
    <s v="TIANGUIS"/>
    <s v="221 URBANIZACION"/>
    <s v="E PRESTACIÓN DE SERVICIOS PÚBLICOS"/>
    <s v="14 IMAGEN URBANA"/>
    <m/>
    <m/>
    <s v="Formatos para la tramitología de ventanilla y la operación interna"/>
    <s v="2000 MATERIALES Y SUMINISTROS"/>
    <s v="2100 MATERIALES DE ADMINISTRACION, EMISION DE DOCUMENTOS Y ARTICULOS OFICIALES"/>
    <s v="215 MATERIAL IMPRESO E INFORMACION DIGITAL"/>
    <n v="12600"/>
    <n v="12600"/>
    <n v="3780"/>
    <n v="0"/>
    <n v="-8820"/>
    <n v="2"/>
    <s v="21"/>
  </r>
  <r>
    <n v="821"/>
    <x v="7"/>
    <m/>
    <s v="DIRECCION DE TIANGUIS Y COMERCIO EN ESPACIOS ABIERTOS"/>
    <s v="TIANGUIS"/>
    <s v="221 URBANIZACION"/>
    <s v="E PRESTACIÓN DE SERVICIOS PÚBLICOS"/>
    <s v="14 IMAGEN URBANA"/>
    <m/>
    <m/>
    <s v="Material de limpieza para el mantenimiento de las intalaciones"/>
    <s v="2000 MATERIALES Y SUMINISTROS"/>
    <s v="2100 MATERIALES DE ADMINISTRACION, EMISION DE DOCUMENTOS Y ARTICULOS OFICIALES"/>
    <s v="216 MATERIAL DE LIMPIEZA"/>
    <n v="35000"/>
    <n v="35000"/>
    <n v="28000"/>
    <n v="0"/>
    <n v="-7000"/>
    <n v="2"/>
    <s v="21"/>
  </r>
  <r>
    <n v="822"/>
    <x v="7"/>
    <m/>
    <s v="DIRECCION DE TIANGUIS Y COMERCIO EN ESPACIOS ABIERTOS"/>
    <s v="TIANGUIS"/>
    <s v="221 URBANIZACION"/>
    <s v="E PRESTACIÓN DE SERVICIOS PÚBLICOS"/>
    <s v="14 IMAGEN URBANA"/>
    <m/>
    <m/>
    <s v="Plafones para instalarlos en techo las instalaciones de la dependencia"/>
    <s v="2000 MATERIALES Y SUMINISTROS"/>
    <s v="2400 MATERIALES Y ARTICULOS DE CONSTRUCCION Y DE REPARACION"/>
    <s v="243 CAL, YESO Y PRODUCTOS DE YESO"/>
    <n v="7000"/>
    <n v="7000"/>
    <n v="7000"/>
    <n v="0"/>
    <n v="0"/>
    <n v="2"/>
    <s v="24"/>
  </r>
  <r>
    <n v="823"/>
    <x v="7"/>
    <m/>
    <s v="DIRECCION DE TIANGUIS Y COMERCIO EN ESPACIOS ABIERTOS"/>
    <s v="TIANGUIS"/>
    <s v="221 URBANIZACION"/>
    <s v="E PRESTACIÓN DE SERVICIOS PÚBLICOS"/>
    <s v="14 IMAGEN URBANA"/>
    <m/>
    <m/>
    <s v="Plafones para instalarlos en techo las instalaciones de la dependencia"/>
    <s v="2000 MATERIALES Y SUMINISTROS"/>
    <s v="2400 MATERIALES Y ARTICULOS DE CONSTRUCCION Y DE REPARACION"/>
    <s v="246 MATERIAL ELECTRICO Y ELECTRONICO"/>
    <n v="5000"/>
    <n v="5000"/>
    <n v="5000"/>
    <n v="0"/>
    <n v="0"/>
    <n v="2"/>
    <s v="24"/>
  </r>
  <r>
    <n v="824"/>
    <x v="7"/>
    <m/>
    <s v="DIRECCION DE TIANGUIS Y COMERCIO EN ESPACIOS ABIERTOS"/>
    <s v="TIANGUIS"/>
    <s v="221 URBANIZACION"/>
    <s v="E PRESTACIÓN DE SERVICIOS PÚBLICOS"/>
    <s v="14 IMAGEN URBANA"/>
    <m/>
    <m/>
    <s v="Pintura tráfico para el balizamiento de los espacios de comercio"/>
    <s v="2000 MATERIALES Y SUMINISTROS"/>
    <s v="2400 MATERIALES Y ARTICULOS DE CONSTRUCCION Y DE REPARACION"/>
    <s v="249 OTROS MATERIALES Y ARTICULOS DE CONSTRUCCION Y REPARACION"/>
    <n v="200000"/>
    <n v="200000"/>
    <n v="200000"/>
    <n v="0"/>
    <n v="0"/>
    <n v="2"/>
    <s v="24"/>
  </r>
  <r>
    <n v="825"/>
    <x v="7"/>
    <m/>
    <s v="DIRECCION DE TIANGUIS Y COMERCIO EN ESPACIOS ABIERTOS"/>
    <s v="TIANGUIS"/>
    <s v="221 URBANIZACION"/>
    <s v="E PRESTACIÓN DE SERVICIOS PÚBLICOS"/>
    <s v="14 IMAGEN URBANA"/>
    <m/>
    <m/>
    <s v="Rafía para el balizamiento"/>
    <s v="2000 MATERIALES Y SUMINISTROS"/>
    <s v="2500 PRODUCTOS QUIMICOS, FARMACEUTICOS Y DE LABORATORIO"/>
    <s v="256 FIBRAS SINTETICAS, HULES, PLASTICOS Y DERIVADOS"/>
    <n v="2000"/>
    <n v="2000"/>
    <n v="2000"/>
    <n v="0"/>
    <n v="0"/>
    <n v="2"/>
    <s v="25"/>
  </r>
  <r>
    <n v="826"/>
    <x v="7"/>
    <m/>
    <s v="DIRECCION DE TIANGUIS Y COMERCIO EN ESPACIOS ABIERTOS"/>
    <s v="TIANGUIS"/>
    <s v="221 URBANIZACION"/>
    <s v="E PRESTACIÓN DE SERVICIOS PÚBLICOS"/>
    <s v="14 IMAGEN URBANA"/>
    <m/>
    <m/>
    <s v="Botiquin para personal"/>
    <s v="2000 MATERIALES Y SUMINISTROS"/>
    <s v="2500 PRODUCTOS QUIMICOS, FARMACEUTICOS Y DE LABORATORIO"/>
    <s v="253 MEDICINAS Y PRODUCTOS FARMACEUTICOS"/>
    <n v="1500"/>
    <n v="1500"/>
    <n v="1500"/>
    <n v="0"/>
    <n v="0"/>
    <n v="2"/>
    <s v="25"/>
  </r>
  <r>
    <n v="827"/>
    <x v="7"/>
    <m/>
    <s v="DIRECCION DE TIANGUIS Y COMERCIO EN ESPACIOS ABIERTOS"/>
    <s v="TIANGUIS"/>
    <s v="221 URBANIZACION"/>
    <s v="E PRESTACIÓN DE SERVICIOS PÚBLICOS"/>
    <s v="14 IMAGEN URBANA"/>
    <m/>
    <m/>
    <s v="Botiquin para personal"/>
    <s v="2000 MATERIALES Y SUMINISTROS"/>
    <s v="2500 PRODUCTOS QUIMICOS, FARMACEUTICOS Y DE LABORATORIO"/>
    <s v="254 MATERIALES, ACCESORIOS Y SUMINISTROS MEDICOS"/>
    <n v="500"/>
    <n v="500"/>
    <n v="500"/>
    <n v="0"/>
    <n v="0"/>
    <n v="2"/>
    <s v="25"/>
  </r>
  <r>
    <n v="828"/>
    <x v="7"/>
    <m/>
    <s v="DIRECCION DE TIANGUIS Y COMERCIO EN ESPACIOS ABIERTOS"/>
    <s v="TIANGUIS"/>
    <s v="221 URBANIZACION"/>
    <s v="E PRESTACIÓN DE SERVICIOS PÚBLICOS"/>
    <s v="14 IMAGEN URBANA"/>
    <m/>
    <m/>
    <s v="Uniformes para el personal operativo"/>
    <s v="2000 MATERIALES Y SUMINISTROS"/>
    <s v="2700 VESTUARIO, BLANCOS, PRENDAS DE PROTECCION Y ARTICULOS DEPORTIVOS"/>
    <s v="271 VESTUARIO Y UNIFORMES"/>
    <n v="79000"/>
    <n v="79000"/>
    <n v="31600"/>
    <n v="0"/>
    <n v="-47400"/>
    <n v="2"/>
    <s v="27"/>
  </r>
  <r>
    <n v="829"/>
    <x v="7"/>
    <m/>
    <s v="DIRECCION DE TIANGUIS Y COMERCIO EN ESPACIOS ABIERTOS"/>
    <s v="TIANGUIS"/>
    <s v="221 URBANIZACION"/>
    <s v="E PRESTACIÓN DE SERVICIOS PÚBLICOS"/>
    <s v="14 IMAGEN URBANA"/>
    <m/>
    <m/>
    <s v="Herramientas menores utilizadas para balizar "/>
    <s v="2000 MATERIALES Y SUMINISTROS"/>
    <s v="2900 HERRAMIENTAS, REFACCIONES Y ACCESORIOS MENORES"/>
    <s v="291 HERRAMIENTAS MENORES"/>
    <n v="13000"/>
    <n v="13000"/>
    <n v="6500"/>
    <n v="0"/>
    <n v="-6500"/>
    <n v="2"/>
    <s v="29"/>
  </r>
  <r>
    <n v="830"/>
    <x v="7"/>
    <m/>
    <s v="DIRECCION DE TIANGUIS Y COMERCIO EN ESPACIOS ABIERTOS"/>
    <s v="TIANGUIS"/>
    <s v="221 URBANIZACION"/>
    <s v="E PRESTACIÓN DE SERVICIOS PÚBLICOS"/>
    <s v="14 IMAGEN URBANA"/>
    <m/>
    <m/>
    <s v="Refacciones para el mantenimiento preventivo del parque vehícular de la dependencia"/>
    <s v="2000 MATERIALES Y SUMINISTROS"/>
    <s v="2900 HERRAMIENTAS, REFACCIONES Y ACCESORIOS MENORES"/>
    <s v="296 REFACCIONES Y ACCESORIOS MENORES DE EQUIPO DE TRANSPORTE"/>
    <n v="20000"/>
    <n v="20000"/>
    <n v="2000"/>
    <n v="0"/>
    <n v="-18000"/>
    <n v="2"/>
    <s v="29"/>
  </r>
  <r>
    <n v="831"/>
    <x v="7"/>
    <m/>
    <s v="DIRECCION DE TIANGUIS Y COMERCIO EN ESPACIOS ABIERTOS"/>
    <s v="TIANGUIS"/>
    <s v="221 URBANIZACION"/>
    <s v="E PRESTACIÓN DE SERVICIOS PÚBLICOS"/>
    <s v="14 IMAGEN URBANA"/>
    <m/>
    <m/>
    <s v="Refacciones para la máquina pinta rallas (esprea)"/>
    <s v="2000 MATERIALES Y SUMINISTROS"/>
    <s v="2900 HERRAMIENTAS, REFACCIONES Y ACCESORIOS MENORES"/>
    <s v="298 REFACCIONES Y ACCESORIOS MENORES DE MAQUINARIA Y OTROS EQUIPOS"/>
    <n v="2000"/>
    <n v="2000"/>
    <n v="1600"/>
    <n v="0"/>
    <n v="-400"/>
    <n v="2"/>
    <s v="29"/>
  </r>
  <r>
    <n v="832"/>
    <x v="7"/>
    <m/>
    <s v="DIRECCION DE TIANGUIS Y COMERCIO EN ESPACIOS ABIERTOS"/>
    <s v="TIANGUIS"/>
    <s v="221 URBANIZACION"/>
    <s v="E PRESTACIÓN DE SERVICIOS PÚBLICOS"/>
    <s v="14 IMAGEN URBANA"/>
    <m/>
    <m/>
    <s v="Renta de datos móviles para la toma de asistencia de comerciantes en línea"/>
    <s v="3000 SERVICIOS GENERALES"/>
    <s v="3100 SERVICIOS BASICOS"/>
    <s v="315 TELEFONIA CELULAR"/>
    <n v="138600"/>
    <n v="138600"/>
    <n v="0"/>
    <n v="0"/>
    <n v="-138600"/>
    <n v="3"/>
    <s v="31"/>
  </r>
  <r>
    <n v="833"/>
    <x v="7"/>
    <m/>
    <s v="DIRECCION DE TIANGUIS Y COMERCIO EN ESPACIOS ABIERTOS"/>
    <s v="TIANGUIS"/>
    <s v="221 URBANIZACION"/>
    <s v="E PRESTACIÓN DE SERVICIOS PÚBLICOS"/>
    <s v="14 IMAGEN URBANA"/>
    <m/>
    <m/>
    <s v="Mantenimiento a los extintores de la dependencia"/>
    <s v="3000 SERVICIOS GENERALES"/>
    <s v="3500 SERVICIOS DE INSTALACION, REPARACION, MANTENIMIENTO Y CONSERVACION"/>
    <s v="352 INSTALACION, REPARACION Y MANTENIMIENTO DE MOBILIARIO Y EQUIPO DE ADMINISTRACION, EDUCACIONAL Y RECREATIVO"/>
    <n v="1000"/>
    <n v="1000"/>
    <n v="0"/>
    <n v="0"/>
    <n v="-1000"/>
    <n v="3"/>
    <s v="35"/>
  </r>
  <r>
    <n v="834"/>
    <x v="7"/>
    <m/>
    <s v="DIRECCION DE TIANGUIS Y COMERCIO EN ESPACIOS ABIERTOS"/>
    <s v="TIANGUIS"/>
    <s v="221 URBANIZACION"/>
    <s v="E PRESTACIÓN DE SERVICIOS PÚBLICOS"/>
    <s v="14 IMAGEN URBANA"/>
    <m/>
    <m/>
    <s v="Mantenimiento correctivo del parque vehícular de la dependencia"/>
    <s v="3000 SERVICIOS GENERALES"/>
    <s v="3500 SERVICIOS DE INSTALACION, REPARACION, MANTENIMIENTO Y CONSERVACION"/>
    <s v="355 REPARACION Y MANTENIMIENTO DE EQUIPO DE TRANSPORTE"/>
    <n v="30000"/>
    <n v="0"/>
    <n v="0"/>
    <n v="-30000"/>
    <n v="-30000"/>
    <n v="3"/>
    <s v="35"/>
  </r>
  <r>
    <n v="835"/>
    <x v="7"/>
    <m/>
    <s v="DIRECCION DE TIANGUIS Y COMERCIO EN ESPACIOS ABIERTOS"/>
    <s v="TIANGUIS"/>
    <s v="221 URBANIZACION"/>
    <s v="E PRESTACIÓN DE SERVICIOS PÚBLICOS"/>
    <s v="14 IMAGEN URBANA"/>
    <m/>
    <m/>
    <s v="Mobiliario para cambiarlo por existente en malas condiciones"/>
    <s v="5000 BIENES MUEBLES, INMUEBLES E INTANGIBLES"/>
    <s v="5100 MOBILIARIO Y EQUIPO DE ADMINISTRACION"/>
    <s v="511 MUEBLES DE OFICINA Y ESTANTERIA"/>
    <n v="103500"/>
    <n v="103500"/>
    <n v="0"/>
    <n v="0"/>
    <n v="-103500"/>
    <n v="5"/>
    <s v="51"/>
  </r>
  <r>
    <n v="836"/>
    <x v="7"/>
    <m/>
    <s v="DIRECCION DE TIANGUIS Y COMERCIO EN ESPACIOS ABIERTOS"/>
    <s v="TIANGUIS"/>
    <s v="221 URBANIZACION"/>
    <s v="E PRESTACIÓN DE SERVICIOS PÚBLICOS"/>
    <s v="14 IMAGEN URBANA"/>
    <m/>
    <m/>
    <s v="Para prevención "/>
    <s v="5000 BIENES MUEBLES, INMUEBLES E INTANGIBLES"/>
    <s v="5100 MOBILIARIO Y EQUIPO DE ADMINISTRACION"/>
    <s v="519 OTROS MOBILIARIOS Y EQUIPOS DE ADMINISTRACION"/>
    <n v="2000"/>
    <n v="2000"/>
    <n v="2000"/>
    <n v="0"/>
    <n v="0"/>
    <n v="5"/>
    <s v="51"/>
  </r>
  <r>
    <n v="837"/>
    <x v="7"/>
    <m/>
    <s v="DIRECCION DE TIANGUIS Y COMERCIO EN ESPACIOS ABIERTOS"/>
    <s v="TIANGUIS"/>
    <s v="221 URBANIZACION"/>
    <s v="E PRESTACIÓN DE SERVICIOS PÚBLICOS"/>
    <s v="14 IMAGEN URBANA"/>
    <m/>
    <m/>
    <s v="Para limpieza antes de realizar el balizamiento "/>
    <s v="5000 BIENES MUEBLES, INMUEBLES E INTANGIBLES"/>
    <s v="5600 MAQUINARIA, OTROS EQUIPOS Y HERRAMIENTAS"/>
    <s v="567 HERRAMIENTAS Y MAQUINAS¿HERRAMIENTA"/>
    <n v="10500"/>
    <n v="10500"/>
    <n v="10500"/>
    <n v="0"/>
    <n v="0"/>
    <n v="5"/>
    <s v="56"/>
  </r>
  <r>
    <n v="1379"/>
    <x v="7"/>
    <m/>
    <s v="DIRECCION DE ALUMBRADO PUBLICO"/>
    <s v=" IRREDUCTIBLE"/>
    <s v="221 URBANIZACION"/>
    <s v="E PRESTACIÓN DE SERVICIOS PÚBLICOS"/>
    <s v="14 IMAGEN URBANA"/>
    <m/>
    <m/>
    <s v="PAGO LUZ ALUMBRADO PÚBLICO"/>
    <s v="3000 SERVICIOS GENERALES"/>
    <s v="3100 SERVICIOS BASICOS"/>
    <s v="311 ENERGIA ELECTRICA"/>
    <n v="0"/>
    <n v="227000000"/>
    <n v="227000000"/>
    <n v="227000000"/>
    <n v="227000000"/>
    <n v="3"/>
    <s v="31"/>
  </r>
  <r>
    <n v="1382"/>
    <x v="7"/>
    <m/>
    <s v="DIRECCION DE ASEO PUBLICO"/>
    <m/>
    <s v="221 URBANIZACION"/>
    <s v="E PRESTACIÓN DE SERVICIOS PÚBLICOS"/>
    <s v="14 IMAGEN URBANA"/>
    <m/>
    <m/>
    <m/>
    <s v="3000 SERVICIOS GENERALES"/>
    <s v="3200 SERVICIOS DE ARRENDAMIENTO"/>
    <s v="325 ARRENDAMIENTO DE EQUIPO DE TRANSPORTE"/>
    <n v="0"/>
    <n v="26867579.119677722"/>
    <n v="26867579.119677722"/>
    <m/>
    <m/>
    <n v="3"/>
    <s v="32"/>
  </r>
  <r>
    <n v="591"/>
    <x v="7"/>
    <m/>
    <s v="DIRECCION DE ASEO PUBLICO"/>
    <s v="ASEO"/>
    <s v="214 REDUCCION DE LA CONTAMINACION"/>
    <s v="E PRESTACIÓN DE SERVICIOS PÚBLICOS"/>
    <s v="15 ESPACIOS PÚBLICOS SEGUROS Y SALUBRES"/>
    <m/>
    <m/>
    <s v="La Norma Oficial Mexicana NOM-083-SEMARNAT-2003, en el punto  7.2, señala que; se debe garantizar la extracción, captación, conducción y control del biogás generado en el sitio de disposición final. Una vez que los volúmenes y edad de los residuos propicien la generación de biogás._x000a_Por lo que es necesario dar mantenimiento a los diversos pozos de captación de biogás, requiriendo grava para el proceso de filtración de biogás"/>
    <s v="2000 MATERIALES Y SUMINISTROS"/>
    <s v="2400 MATERIALES Y ARTICULOS DE CONSTRUCCION Y DE REPARACION"/>
    <s v="241 PRODUCTOS MINERALES NO METALICOS"/>
    <n v="320000"/>
    <n v="320000"/>
    <n v="64000"/>
    <n v="0"/>
    <n v="-256000"/>
    <n v="2"/>
    <s v="24"/>
  </r>
  <r>
    <n v="592"/>
    <x v="7"/>
    <m/>
    <s v="DIRECCION DE ASEO PUBLICO"/>
    <s v="ASEO"/>
    <s v="214 REDUCCION DE LA CONTAMINACION"/>
    <s v="E PRESTACIÓN DE SERVICIOS PÚBLICOS"/>
    <s v="15 ESPACIOS PÚBLICOS SEGUROS Y SALUBRES"/>
    <m/>
    <m/>
    <s v="Para el cumplimiento de dicho señalamiento en el Relleno Sanitario de Picachos se tiene toda una infraestructura encaminada al manejo de los lixiviados generados en el sitio, la cual requiere de mantenimiento y sustitución constante de diversas piezas dañadas y así garantizar el adecuado manejo de los líquidos y evitar con ello posibles daños y afectaciones medio ambientales."/>
    <s v="2000 MATERIALES Y SUMINISTROS"/>
    <s v="2400 MATERIALES Y ARTICULOS DE CONSTRUCCION Y DE REPARACION"/>
    <s v="247 ARTICULOS METALICOS PARA LA CONSTRUCCION"/>
    <n v="12576.07"/>
    <n v="12576.07"/>
    <n v="12576.07"/>
    <n v="0"/>
    <n v="0"/>
    <n v="2"/>
    <s v="24"/>
  </r>
  <r>
    <n v="593"/>
    <x v="7"/>
    <m/>
    <s v="DIRECCION DE ASEO PUBLICO"/>
    <s v="ASEO"/>
    <s v="214 REDUCCION DE LA CONTAMINACION"/>
    <s v="E PRESTACIÓN DE SERVICIOS PÚBLICOS"/>
    <s v="15 ESPACIOS PÚBLICOS SEGUROS Y SALUBRES"/>
    <m/>
    <m/>
    <s v="El terreno que ocupan las instalaciones del Relleno Sanitario de Picachos tiene una superficie de 600 hectáreas en la cual se encuentra instalada diversa infraestructura la cual requiere de un mantenimiento constante, dicho mantenimiento en su mayor parte se por parte del personal adscrito al Departamento, por lo que se requieren de diversos insumos para ello."/>
    <s v="2000 MATERIALES Y SUMINISTROS"/>
    <s v="2400 MATERIALES Y ARTICULOS DE CONSTRUCCION Y DE REPARACION"/>
    <s v="249 OTROS MATERIALES Y ARTICULOS DE CONSTRUCCION Y REPARACION"/>
    <n v="3752.78"/>
    <n v="3752.78"/>
    <n v="3752.78"/>
    <n v="0"/>
    <n v="0"/>
    <n v="2"/>
    <s v="24"/>
  </r>
  <r>
    <n v="594"/>
    <x v="7"/>
    <m/>
    <s v="DIRECCION DE ASEO PUBLICO"/>
    <s v="ASEO"/>
    <s v="214 REDUCCION DE LA CONTAMINACION"/>
    <s v="E PRESTACIÓN DE SERVICIOS PÚBLICOS"/>
    <s v="15 ESPACIOS PÚBLICOS SEGUROS Y SALUBRES"/>
    <m/>
    <m/>
    <s v="Material necesario para el tratamienot del lixiviado que se genera en el Relleno Sanitario"/>
    <s v="2000 MATERIALES Y SUMINISTROS"/>
    <s v="2500 PRODUCTOS QUIMICOS, FARMACEUTICOS Y DE LABORATORIO"/>
    <s v="251 PRODUCTOS QUIMICOS BASICOS"/>
    <n v="15000000"/>
    <n v="15000000"/>
    <n v="3000000"/>
    <n v="0"/>
    <n v="-12000000"/>
    <n v="2"/>
    <s v="25"/>
  </r>
  <r>
    <n v="595"/>
    <x v="7"/>
    <m/>
    <s v="DIRECCION DE ASEO PUBLICO"/>
    <s v="ASEO"/>
    <s v="214 REDUCCION DE LA CONTAMINACION"/>
    <s v="E PRESTACIÓN DE SERVICIOS PÚBLICOS"/>
    <s v="15 ESPACIOS PÚBLICOS SEGUROS Y SALUBRES"/>
    <m/>
    <m/>
    <s v="Botiquin de primeros auxilios básico, obligatorio según el reglamento general de la Ley de Movilidad y Transporte del Estado de Jalisco."/>
    <s v="2000 MATERIALES Y SUMINISTROS"/>
    <s v="2500 PRODUCTOS QUIMICOS, FARMACEUTICOS Y DE LABORATORIO"/>
    <s v="254 MATERIALES, ACCESORIOS Y SUMINISTROS MEDICOS"/>
    <n v="40296"/>
    <n v="40296"/>
    <n v="40296"/>
    <n v="0"/>
    <n v="0"/>
    <n v="2"/>
    <s v="25"/>
  </r>
  <r>
    <n v="596"/>
    <x v="7"/>
    <m/>
    <s v="DIRECCION DE ASEO PUBLICO"/>
    <s v="ASEO"/>
    <s v="214 REDUCCION DE LA CONTAMINACION"/>
    <s v="E PRESTACIÓN DE SERVICIOS PÚBLICOS"/>
    <s v="15 ESPACIOS PÚBLICOS SEGUROS Y SALUBRES"/>
    <m/>
    <m/>
    <s v="Para el cumplimiento de dicho señalamiento en el Relleno Sanitario de Picachos se tiene toda una infraestructura encaminada al manejo de los lixiviados generados en el sitio, la cual requiere de mantenimiento y sustitución constante de diversas piezas dañadas y así garantizar el adecuado manejo de los líquidos y evitar con ello posibles daños y afectaciones medio ambientales."/>
    <s v="2000 MATERIALES Y SUMINISTROS"/>
    <s v="2500 PRODUCTOS QUIMICOS, FARMACEUTICOS Y DE LABORATORIO"/>
    <s v="256 FIBRAS SINTETICAS, HULES, PLASTICOS Y DERIVADOS"/>
    <n v="3165260.2"/>
    <n v="3165260.2"/>
    <n v="1266104.08"/>
    <n v="0"/>
    <n v="-1899156.12"/>
    <n v="2"/>
    <s v="25"/>
  </r>
  <r>
    <n v="597"/>
    <x v="7"/>
    <m/>
    <s v="DIRECCION DE ASEO PUBLICO"/>
    <s v="ASEO"/>
    <s v="214 REDUCCION DE LA CONTAMINACION"/>
    <s v="E PRESTACIÓN DE SERVICIOS PÚBLICOS"/>
    <s v="15 ESPACIOS PÚBLICOS SEGUROS Y SALUBRES"/>
    <m/>
    <m/>
    <s v="El municipio de Zapopan cuenta con una población total de 1,332,272 habitantes, la cual genera aproximadamente 1500 toneladas por día de residuos sólidos los cuales deben ser dispuestos y cubiertos en un plazo no mayor a 24 horas, conforme a lo establecido en le Norma Oficial Mexicana NOM-083-SEMARNAT-2003, por lo que se requiere de una flota de maquinaria que este en optimas condiciones, por lo que resulta necesario contar con un programa permanente y oportuno de lubricación de los equipos."/>
    <s v="2000 MATERIALES Y SUMINISTROS"/>
    <s v="2600 COMBUSTIBLES, LUBRICANTES Y ADITIVOS"/>
    <s v="261 COMBUSTIBLES, LUBRICANTES Y ADITIVOS"/>
    <n v="506137.7"/>
    <n v="506137.7"/>
    <n v="404910.16000000003"/>
    <n v="0"/>
    <n v="-101227.53999999998"/>
    <n v="2"/>
    <s v="26"/>
  </r>
  <r>
    <n v="598"/>
    <x v="7"/>
    <m/>
    <s v="DIRECCION DE ASEO PUBLICO"/>
    <s v="ASEO"/>
    <s v="214 REDUCCION DE LA CONTAMINACION"/>
    <s v="E PRESTACIÓN DE SERVICIOS PÚBLICOS"/>
    <s v="15 ESPACIOS PÚBLICOS SEGUROS Y SALUBRES"/>
    <m/>
    <m/>
    <s v="Los actividades realizadas por el personal adscrito a la Dirección de Aseo Publico y el  Departamento del Relleno Sanitario requiere de equipo de protección personal tal y como lo establece la NOM-017-STPS-1993, ya que efectúan trabajos que requieren equipos de protección personal especializado para evitar posibles afectaciones a su salud."/>
    <s v="2000 MATERIALES Y SUMINISTROS"/>
    <s v="2700 VESTUARIO, BLANCOS, PRENDAS DE PROTECCION Y ARTICULOS DEPORTIVOS"/>
    <s v="271 VESTUARIO Y UNIFORMES"/>
    <n v="2136129.77"/>
    <n v="2136129.77"/>
    <n v="854451.90800000005"/>
    <n v="0"/>
    <n v="-1281677.862"/>
    <n v="2"/>
    <s v="27"/>
  </r>
  <r>
    <n v="599"/>
    <x v="7"/>
    <m/>
    <s v="DIRECCION DE ASEO PUBLICO"/>
    <s v="ASEO"/>
    <s v="214 REDUCCION DE LA CONTAMINACION"/>
    <s v="E PRESTACIÓN DE SERVICIOS PÚBLICOS"/>
    <s v="15 ESPACIOS PÚBLICOS SEGUROS Y SALUBRES"/>
    <m/>
    <m/>
    <s v="Los actividades realizadas por el personal adscrito al Departamento del Relleno Sanitario requiere de equipo de protección personal tal y como lo establece la NOM-017-STPS-1993, ya que efectúan trabajos que requieren equipos de protección personal especializado para evitar posibles afectaciones a su salud."/>
    <s v="2000 MATERIALES Y SUMINISTROS"/>
    <s v="2700 VESTUARIO, BLANCOS, PRENDAS DE PROTECCION Y ARTICULOS DEPORTIVOS"/>
    <s v="272 PRENDAS DE SEGURIDAD Y PROTECCION PERSONAL"/>
    <n v="414324.25"/>
    <n v="414324.25"/>
    <n v="248594.55"/>
    <n v="0"/>
    <n v="-165729.70000000001"/>
    <n v="2"/>
    <s v="27"/>
  </r>
  <r>
    <n v="600"/>
    <x v="7"/>
    <m/>
    <s v="DIRECCION DE ASEO PUBLICO"/>
    <s v="ASEO"/>
    <s v="214 REDUCCION DE LA CONTAMINACION"/>
    <s v="E PRESTACIÓN DE SERVICIOS PÚBLICOS"/>
    <s v="15 ESPACIOS PÚBLICOS SEGUROS Y SALUBRES"/>
    <m/>
    <m/>
    <s v="Para el cumplimiento de dicho señalamiento en el Relleno Sanitario de Picachos se tiene toda una infraestructura encaminada al manejo de los lixiviados generados en el sitio, la cual requiere de mantenimiento y sustitución constante de diversas piezas dañadas y así garantizar el adecuado manejo de los líquidos y evitar con ello posibles daños y afectaciones medio ambientales."/>
    <s v="2000 MATERIALES Y SUMINISTROS"/>
    <s v="2900 HERRAMIENTAS, REFACCIONES Y ACCESORIOS MENORES"/>
    <s v="291 HERRAMIENTAS MENORES"/>
    <n v="277863.52"/>
    <n v="277863.52"/>
    <n v="138931.76"/>
    <n v="0"/>
    <n v="-138931.76"/>
    <n v="2"/>
    <s v="29"/>
  </r>
  <r>
    <n v="601"/>
    <x v="7"/>
    <m/>
    <s v="DIRECCION DE ASEO PUBLICO"/>
    <s v="ASEO"/>
    <s v="214 REDUCCION DE LA CONTAMINACION"/>
    <s v="E PRESTACIÓN DE SERVICIOS PÚBLICOS"/>
    <s v="15 ESPACIOS PÚBLICOS SEGUROS Y SALUBRES"/>
    <m/>
    <m/>
    <s v="En Aseo Publico se cuenta con un extenso parque vehicular; asi como en el Relleno Sanitario de Picachos se encuentran adscritos 6 volteos que se encargan de sumistrar diversos materiales para la operación de la celda diaria, en dicha celda se encuentran depositados diversos materiales corrosivos por lo que resulta necesario realizar cambios frecuentes de las llantas de los volteos; por ello es necesarios los insumos solicitados."/>
    <s v="2000 MATERIALES Y SUMINISTROS"/>
    <s v="2900 HERRAMIENTAS, REFACCIONES Y ACCESORIOS MENORES"/>
    <s v="296 REFACCIONES Y ACCESORIOS MENORES DE EQUIPO DE TRANSPORTE"/>
    <n v="10389097.52"/>
    <n v="10389097.52"/>
    <n v="1038909.752"/>
    <n v="0"/>
    <n v="-9350187.7679999992"/>
    <n v="2"/>
    <s v="29"/>
  </r>
  <r>
    <n v="602"/>
    <x v="7"/>
    <m/>
    <s v="DIRECCION DE ASEO PUBLICO"/>
    <s v="ASEO"/>
    <s v="214 REDUCCION DE LA CONTAMINACION"/>
    <s v="E PRESTACIÓN DE SERVICIOS PÚBLICOS"/>
    <s v="15 ESPACIOS PÚBLICOS SEGUROS Y SALUBRES"/>
    <m/>
    <m/>
    <s v="Para el cumplimiento de dicho señalamiento en el Relleno Sanitario de Picachos se tiene toda una infraestructura encaminada al manejo de los lixiviados generados en el sitio, la cual requiere de mantenimiento y sustitución constante de diversas piezas dañadas y así garantizar el adecuado manejo de los líquidos y evitar con ello posibles daños y afectaciones medio ambientales."/>
    <s v="2000 MATERIALES Y SUMINISTROS"/>
    <s v="2900 HERRAMIENTAS, REFACCIONES Y ACCESORIOS MENORES"/>
    <s v="298 REFACCIONES Y ACCESORIOS MENORES DE MAQUINARIA Y OTROS EQUIPOS"/>
    <n v="1959995.86"/>
    <n v="1959995.86"/>
    <n v="1567996.6880000001"/>
    <n v="0"/>
    <n v="-391999.17200000002"/>
    <n v="2"/>
    <s v="29"/>
  </r>
  <r>
    <n v="603"/>
    <x v="7"/>
    <m/>
    <s v="DIRECCION DE ASEO PUBLICO"/>
    <s v="ASEO"/>
    <s v="214 REDUCCION DE LA CONTAMINACION"/>
    <s v="E PRESTACIÓN DE SERVICIOS PÚBLICOS"/>
    <s v="15 ESPACIOS PÚBLICOS SEGUROS Y SALUBRES"/>
    <m/>
    <m/>
    <s v="La Norma Oficial Mexicana NOM-083-SEMARNAT-2003 establece las especificaciones de protección ambiental para la selección del sitio, diseño, construcción, operación, monitoreo, clausura y obras complementarias de un sitio de disposición final de residuos sólidos urbanos y de manejo especial. Concretamente en el Punto7.9, señala lo siguiente:_x000a_ 7.9 Los sitios de disposición final deberán contener las siguientes obras complementarias: Báscula_x000a_Actualmente se cuenta con una báscula que se encuentra colapsada y es necesario su sustitución total"/>
    <s v="3000 SERVICIOS GENERALES"/>
    <s v="3100 SERVICIOS BASICOS"/>
    <s v="319 SERVICIOS INTEGRALES Y OTROS SERVICIOS"/>
    <n v="2000000"/>
    <n v="2000000"/>
    <n v="0"/>
    <n v="0"/>
    <n v="-2000000"/>
    <n v="3"/>
    <s v="31"/>
  </r>
  <r>
    <n v="604"/>
    <x v="7"/>
    <m/>
    <s v="DIRECCION DE ASEO PUBLICO"/>
    <s v="ASEO"/>
    <s v="214 REDUCCION DE LA CONTAMINACION"/>
    <s v="E PRESTACIÓN DE SERVICIOS PÚBLICOS"/>
    <s v="15 ESPACIOS PÚBLICOS SEGUROS Y SALUBRES"/>
    <m/>
    <m/>
    <s v="Se tiene que tener previsto en caso de contingencia por falla de la maquinaria pesada, la opcion de arrendamiento de maquinaria para poder cumplir con la demanda diaria."/>
    <s v="3000 SERVICIOS GENERALES"/>
    <s v="3200 SERVICIOS DE ARRENDAMIENTO"/>
    <s v="326 ARRENDAMIENTO DE MAQUINARIA, OTROS EQUIPOS Y HERRAMIENTAS"/>
    <n v="2250000"/>
    <n v="2250000"/>
    <n v="225000"/>
    <n v="0"/>
    <n v="-2025000"/>
    <n v="3"/>
    <s v="32"/>
  </r>
  <r>
    <n v="605"/>
    <x v="7"/>
    <m/>
    <s v="DIRECCION DE ASEO PUBLICO"/>
    <s v="ASEO"/>
    <s v="214 REDUCCION DE LA CONTAMINACION"/>
    <s v="E PRESTACIÓN DE SERVICIOS PÚBLICOS"/>
    <s v="15 ESPACIOS PÚBLICOS SEGUROS Y SALUBRES"/>
    <m/>
    <m/>
    <s v="La Norma Oficial Mexicana NOM-083-SEMARTNAT-2003 establece las especificaciones de protección ambiental para la selección del sitio, diseño construcción, operación, monitoreo, clausura y obras complementarias de un sitio de disposición final de residuos sólidos urbanos y de manejo especial. concretamente en el punto 7.3, señala lo siguiente - Deberá construirse un sistema que garantice la captación y extracción del lixiviado generado en el sitio de disposición final. El lixiviado debe ser recirculado en las celdas de residuos confinados en función de los requerimientos de humedad para la descomposición de los residuos, o bien ser tratado, o una combinación de ambas. Ante tal situación en el Relleno Sanitario de Picachos se encuentra instalada una planta de tratamiento de lixiviados la cual no funciona desde la administración pasada en virtud de que resultó ineficiente y actualmente se encuentra obsoleta. "/>
    <s v="3000 SERVICIOS GENERALES"/>
    <s v="3500 SERVICIOS DE INSTALACION, REPARACION, MANTENIMIENTO Y CONSERVACION"/>
    <s v="351 CONSERVACION Y MANTENIMIENTO MENOR DE INMUEBLES"/>
    <n v="150000"/>
    <n v="150000"/>
    <n v="0"/>
    <n v="0"/>
    <n v="-150000"/>
    <n v="3"/>
    <s v="35"/>
  </r>
  <r>
    <n v="606"/>
    <x v="7"/>
    <m/>
    <s v="DIRECCION DE ASEO PUBLICO"/>
    <s v="ASEO"/>
    <s v="214 REDUCCION DE LA CONTAMINACION"/>
    <s v="E PRESTACIÓN DE SERVICIOS PÚBLICOS"/>
    <s v="15 ESPACIOS PÚBLICOS SEGUROS Y SALUBRES"/>
    <m/>
    <m/>
    <s v="Las normas oficial mexicana NOM-083-SEMARNAT-2003, establece la especificaciones de protección ambiental para la selección del sitio, diseño, construcción, congelación, monitoreo, clausura y obras complementarias de un sitio de disposición final de REsiduos SOlidos Urbanos  y de manejo especial. concretamente en el punto 7.3 señala, lo siguiente: - que debe garantizar la extracció´, captaci´pn conducción  y control de biogas generado en elmsiotio de disposicion final, una vez que los volumenes y la edad de los residuos propicie la generación del biogas y de no disponerse del sistema para su aprovechamiento conveniente, se procedera  a la quema, ya sea a traves de pozos individuales o mediante el establecimiento de una red con quemadores centrales. - al respecto, si bien, el relleno sanitario de picachos cuenta con algunos pozos de expanción y captacion de biogas, resulta necesario la instalación de los nuevos pozos, en virtud de que esl espacio que ocupa la celda I, II, III y IV carece de dichos sistemas."/>
    <s v="3000 SERVICIOS GENERALES"/>
    <s v="3500 SERVICIOS DE INSTALACION, REPARACION, MANTENIMIENTO Y CONSERVACION"/>
    <s v="351 CONSERVACION Y MANTENIMIENTO MENOR DE INMUEBLES"/>
    <n v="3500000"/>
    <n v="3500000"/>
    <n v="1400000"/>
    <n v="0"/>
    <n v="-2100000"/>
    <n v="3"/>
    <s v="35"/>
  </r>
  <r>
    <n v="607"/>
    <x v="7"/>
    <m/>
    <s v="DIRECCION DE ASEO PUBLICO"/>
    <s v="ASEO"/>
    <s v="214 REDUCCION DE LA CONTAMINACION"/>
    <s v="E PRESTACIÓN DE SERVICIOS PÚBLICOS"/>
    <s v="15 ESPACIOS PÚBLICOS SEGUROS Y SALUBRES"/>
    <m/>
    <m/>
    <s v="En las instalaciones del relleno solo se encuentgra adscrito un velador para resguardar diversos valores y procesos, los cuales se encuentran distribuidos en una superficie de 600 hectareas, razón por la cual se ha presentado el robo de piezas en maquinaria, unidades e infraestryctura instalada por lo que se requiere de equipo de apoyo para realizar una adecuada vigilancia."/>
    <s v="3000 SERVICIOS GENERALES"/>
    <s v="3500 SERVICIOS DE INSTALACION, REPARACION, MANTENIMIENTO Y CONSERVACION"/>
    <s v="353 INSTALACION, REPARACION Y MANTENIMIENTO DE EQUIPO DE COMPUTO Y TECNOLOGIA DE LA INFORMACION"/>
    <n v="400000"/>
    <n v="400000"/>
    <n v="0"/>
    <n v="0"/>
    <n v="-400000"/>
    <n v="3"/>
    <s v="35"/>
  </r>
  <r>
    <n v="608"/>
    <x v="7"/>
    <m/>
    <s v="DIRECCION DE ASEO PUBLICO"/>
    <s v="ASEO"/>
    <s v="214 REDUCCION DE LA CONTAMINACION"/>
    <s v="E PRESTACIÓN DE SERVICIOS PÚBLICOS"/>
    <s v="15 ESPACIOS PÚBLICOS SEGUROS Y SALUBRES"/>
    <m/>
    <m/>
    <s v="La reparación y renovación de la maquinaria es un proceso necesario para las operaciones del Relleno Sanitario de Picachos ya que dicho equipo actualmente se encuentra en pésimas condiciones, lo anterior por falta de mantenimiento y reparación oportuna de las unidades.   Es necesario señalar además que la vida útil de los equipos llegó a su fin, por lo que regularmente y a pesar de que se invierte dinero constantemente presentan descomposturas, por lo que resulta económicamente más viable mandar reconstruir totalmente los equipos en el entendido de que te entregan una maquina nueva."/>
    <s v="3000 SERVICIOS GENERALES"/>
    <s v="3500 SERVICIOS DE INSTALACION, REPARACION, MANTENIMIENTO Y CONSERVACION"/>
    <s v="357 INSTALACION, REPARACION Y MANTENIMIENTO DE MAQUINARIA, OTROS EQUIPOS Y HERRAMIENTA"/>
    <n v="10000000"/>
    <n v="10000000"/>
    <n v="0"/>
    <n v="0"/>
    <n v="-10000000"/>
    <n v="3"/>
    <s v="35"/>
  </r>
  <r>
    <n v="609"/>
    <x v="7"/>
    <m/>
    <s v="DIRECCION DE ASEO PUBLICO"/>
    <s v="ASEO"/>
    <s v="214 REDUCCION DE LA CONTAMINACION"/>
    <s v="E PRESTACIÓN DE SERVICIOS PÚBLICOS"/>
    <s v="15 ESPACIOS PÚBLICOS SEGUROS Y SALUBRES"/>
    <m/>
    <m/>
    <s v="Es tradición de cada año en la Dirección de Aseo Público, se celebra al Santo Patrono San Marín de Porres, ya que es el patrono del personal de recolección domiciliaria; siendo el día 03 de noviembre de cada año, en el cual se hace un convivio para todos los empleados de aseo público."/>
    <s v="3000 SERVICIOS GENERALES"/>
    <s v="3800 SERVICIOS OFICIALES"/>
    <s v="382 GASTOS DE ORDEN SOCIAL Y CULTURAL"/>
    <n v="350000"/>
    <n v="350000"/>
    <n v="0"/>
    <n v="0"/>
    <n v="-350000"/>
    <n v="3"/>
    <s v="38"/>
  </r>
  <r>
    <n v="610"/>
    <x v="7"/>
    <m/>
    <s v="DIRECCION DE ASEO PUBLICO"/>
    <s v="ASEO"/>
    <s v="214 REDUCCION DE LA CONTAMINACION"/>
    <s v="E PRESTACIÓN DE SERVICIOS PÚBLICOS"/>
    <s v="15 ESPACIOS PÚBLICOS SEGUROS Y SALUBRES"/>
    <m/>
    <m/>
    <s v="Por disposición e indicaciones de Protección Civil de Zapopan y el buen funcionamiento de los protocolos de seguridad y bienestar del personal y del inmueble de la Dirección d Aseo Publico"/>
    <s v="5000 BIENES MUEBLES, INMUEBLES E INTANGIBLES"/>
    <s v="5100 MOBILIARIO Y EQUIPO DE ADMINISTRACION"/>
    <s v="519 OTROS MOBILIARIOS Y EQUIPOS DE ADMINISTRACION"/>
    <n v="31900"/>
    <n v="31900"/>
    <n v="0"/>
    <n v="0"/>
    <n v="-31900"/>
    <n v="5"/>
    <s v="51"/>
  </r>
  <r>
    <n v="611"/>
    <x v="7"/>
    <m/>
    <s v="DIRECCION DE ASEO PUBLICO"/>
    <s v="ASEO"/>
    <s v="214 REDUCCION DE LA CONTAMINACION"/>
    <s v="E PRESTACIÓN DE SERVICIOS PÚBLICOS"/>
    <s v="15 ESPACIOS PÚBLICOS SEGUROS Y SALUBRES"/>
    <m/>
    <m/>
    <s v="El parque vehicular del área de centro histórico se encuentra en muy malas condiciones, ya que son modelos del año 2004; por lo cual, se encuentran en proceso de finalizar la vida útil de las unidades; es de gran necesidad realizar el remplazo para seguir otorgando el servicio oportuno a las dependencias públicas, así como a las escuelas de educación básica; evitando con ello que se desarrollen focos de infección que pudieran afectar a los menores de edad_x000a__x000a_"/>
    <s v="5000 BIENES MUEBLES, INMUEBLES E INTANGIBLES"/>
    <s v="5400 VEHICULOS Y EQUIPO DE TRANSPORTE"/>
    <s v="541 VEHICULOS Y EQUIPO TERRESTRE"/>
    <n v="9600000"/>
    <n v="9600000"/>
    <n v="0"/>
    <n v="0"/>
    <n v="-9600000"/>
    <n v="5"/>
    <s v="54"/>
  </r>
  <r>
    <n v="612"/>
    <x v="7"/>
    <m/>
    <s v="DIRECCION DE ASEO PUBLICO"/>
    <s v="ASEO"/>
    <s v="214 REDUCCION DE LA CONTAMINACION"/>
    <s v="E PRESTACIÓN DE SERVICIOS PÚBLICOS"/>
    <s v="15 ESPACIOS PÚBLICOS SEGUROS Y SALUBRES"/>
    <m/>
    <m/>
    <s v="Para el cumplimiento de dicho señalamiento en el Relleno Sanitario de Picachos se tiene toda una infraestructura encaminada al manejo de los lixiviados generados en el sitio, la cual requiere de mantenimiento y sustitución constante de diversas piezas dañadas y así garantizar el adecuado manejo de los líquidos y evitar con ello posibles daños y afectaciones medio ambientales."/>
    <s v="5000 BIENES MUEBLES, INMUEBLES E INTANGIBLES"/>
    <s v="5400 VEHICULOS Y EQUIPO DE TRANSPORTE"/>
    <s v="545 EMBARCACIONES"/>
    <n v="76000"/>
    <n v="76000"/>
    <n v="0"/>
    <n v="0"/>
    <n v="-76000"/>
    <n v="5"/>
    <s v="54"/>
  </r>
  <r>
    <n v="613"/>
    <x v="7"/>
    <m/>
    <s v="DIRECCION DE ASEO PUBLICO"/>
    <s v="ASEO"/>
    <s v="214 REDUCCION DE LA CONTAMINACION"/>
    <s v="E PRESTACIÓN DE SERVICIOS PÚBLICOS"/>
    <s v="15 ESPACIOS PÚBLICOS SEGUROS Y SALUBRES"/>
    <m/>
    <m/>
    <s v="El Relleno Sanitario de Picachos cuenta con procesos que requiere responder oportunamente a diversas emergencias que se presentan comúnmente, como la reparación de maquinaria, vehículos, sistemas de conducción y extracción de lixiviados, bombas e infraestructura presente en el Sitio de Disposición Final, por lo que es necesario contar con las herramientas necesarias para hacer frente a dicha situación."/>
    <s v="5000 BIENES MUEBLES, INMUEBLES E INTANGIBLES"/>
    <s v="5600 MAQUINARIA, OTROS EQUIPOS Y HERRAMIENTAS"/>
    <s v="561 MAQUINARIA Y EQUIPO AGROPECUARIO"/>
    <n v="138852"/>
    <n v="138852"/>
    <n v="0"/>
    <n v="0"/>
    <n v="-138852"/>
    <n v="5"/>
    <s v="56"/>
  </r>
  <r>
    <n v="614"/>
    <x v="7"/>
    <m/>
    <s v="DIRECCION DE ASEO PUBLICO"/>
    <s v="ASEO"/>
    <s v="214 REDUCCION DE LA CONTAMINACION"/>
    <s v="E PRESTACIÓN DE SERVICIOS PÚBLICOS"/>
    <s v="15 ESPACIOS PÚBLICOS SEGUROS Y SALUBRES"/>
    <m/>
    <m/>
    <s v="La Norma Oficial Mexicana NOM-083-SEMARNAT-2003 establece las especificaciones de protección ambiental para la selección del sitio, diseño, construcción, operación, monitoreo, clausura y obras complementarias de un sitio de disposición final de residuos sólidos urbanos y de manejo especial._x000a__x000a_Concretamente en el Punto7.3, señala lo siguiente:_x000a_-Deberá construirse un sistema que garantice la captación y extracción del lixiviado generado en el sitio de disposición final. El lixiviado debe ser recirculado en las celdas de residuos confinados en función de los requerimientos de humedad para la descomposición de los residuos, o bien ser tratado, o una combinación de ambas._x000a__x000a_Para el cumplimiento de dicho señalamiento en el Relleno Sanitario de Picachos se tiene toda una infraestructura encaminada al manejo de los lixiviados generados en el sitio, la cual requiere de mantenimiento y sustitución constante de diversas piezas dañadas y así garantizar el adecuado manejo de los líquidos y evitar con ello posibles daños y afectaciones medio ambientales._x000a_La parte fundamental del sistema de manejo de lixiviados es su sistema de bombeo, bajo el cual se recirculan más de 30,000, 000 (treinta millones) de litros de lixiviados anualmente, por  lo que las bombas tienen que ser sustituidas constantemente."/>
    <s v="5000 BIENES MUEBLES, INMUEBLES E INTANGIBLES"/>
    <s v="5600 MAQUINARIA, OTROS EQUIPOS Y HERRAMIENTAS"/>
    <s v="562 MAQUINARIA Y EQUIPO INDUSTRIAL"/>
    <n v="509120"/>
    <n v="509120"/>
    <n v="0"/>
    <n v="0"/>
    <n v="-509120"/>
    <n v="5"/>
    <s v="56"/>
  </r>
  <r>
    <n v="615"/>
    <x v="7"/>
    <m/>
    <s v="DIRECCION DE ASEO PUBLICO"/>
    <s v="ASEO"/>
    <s v="214 REDUCCION DE LA CONTAMINACION"/>
    <s v="E PRESTACIÓN DE SERVICIOS PÚBLICOS"/>
    <s v="15 ESPACIOS PÚBLICOS SEGUROS Y SALUBRES"/>
    <m/>
    <m/>
    <s v="El Relleno Sanitario de Picachos cuenta con procesos que requiere responder oportunamente a diversas emergencias que se presentan comúnmente, como la reparación de maquinaria, vehículos, sistemas de conducción y extracción de lixiviados, bombas e infraestructura presente en el Sitio de Disposición Final, por lo que es necesario contar con las herramientas necesarias para hacer frente a dicha situación."/>
    <s v="5000 BIENES MUEBLES, INMUEBLES E INTANGIBLES"/>
    <s v="5600 MAQUINARIA, OTROS EQUIPOS Y HERRAMIENTAS"/>
    <s v="567 HERRAMIENTAS Y MAQUINAS¿HERRAMIENTA"/>
    <n v="48427.1"/>
    <n v="48427.1"/>
    <n v="0"/>
    <n v="0"/>
    <n v="-48427.1"/>
    <n v="5"/>
    <s v="56"/>
  </r>
  <r>
    <n v="791"/>
    <x v="7"/>
    <m/>
    <s v="DIRECCION DE RASTRO MUNICIPAL"/>
    <s v="RASTRO"/>
    <s v="214 REDUCCION DE LA CONTAMINACION"/>
    <s v="E PRESTACIÓN DE SERVICIOS PÚBLICOS"/>
    <s v="15 ESPACIOS PÚBLICOS SEGUROS Y SALUBRES"/>
    <m/>
    <m/>
    <s v="Plumones, lápices de carne papel grado sanitario"/>
    <s v="2000 MATERIALES Y SUMINISTROS"/>
    <s v="2100 MATERIALES DE ADMINISTRACION, EMISION DE DOCUMENTOS Y ARTICULOS OFICIALES"/>
    <s v="211 MATERIALES, UTILES Y EQUIPOS MENORES DE OFICINA"/>
    <n v="150000"/>
    <n v="150000"/>
    <n v="30000"/>
    <n v="0"/>
    <n v="-120000"/>
    <n v="2"/>
    <s v="21"/>
  </r>
  <r>
    <n v="792"/>
    <x v="7"/>
    <m/>
    <s v="DIRECCION DE RASTRO MUNICIPAL"/>
    <s v="RASTRO"/>
    <s v="214 REDUCCION DE LA CONTAMINACION"/>
    <s v="E PRESTACIÓN DE SERVICIOS PÚBLICOS"/>
    <s v="15 ESPACIOS PÚBLICOS SEGUROS Y SALUBRES"/>
    <m/>
    <m/>
    <s v="Formatos y señalética"/>
    <s v="2000 MATERIALES Y SUMINISTROS"/>
    <s v="2100 MATERIALES DE ADMINISTRACION, EMISION DE DOCUMENTOS Y ARTICULOS OFICIALES"/>
    <s v="215 MATERIAL IMPRESO E INFORMACION DIGITAL"/>
    <n v="250000"/>
    <n v="250000"/>
    <n v="75000"/>
    <n v="0"/>
    <n v="-175000"/>
    <n v="2"/>
    <s v="21"/>
  </r>
  <r>
    <n v="793"/>
    <x v="7"/>
    <m/>
    <s v="DIRECCION DE RASTRO MUNICIPAL"/>
    <s v="RASTRO"/>
    <s v="214 REDUCCION DE LA CONTAMINACION"/>
    <s v="E PRESTACIÓN DE SERVICIOS PÚBLICOS"/>
    <s v="15 ESPACIOS PÚBLICOS SEGUROS Y SALUBRES"/>
    <m/>
    <m/>
    <s v="Mantenimiento de limpieza de instalaciones de corrales"/>
    <s v="2000 MATERIALES Y SUMINISTROS"/>
    <s v="2100 MATERIALES DE ADMINISTRACION, EMISION DE DOCUMENTOS Y ARTICULOS OFICIALES"/>
    <s v="216 MATERIAL DE LIMPIEZA"/>
    <n v="500000"/>
    <n v="500000"/>
    <n v="400000"/>
    <n v="0"/>
    <n v="-100000"/>
    <n v="2"/>
    <s v="21"/>
  </r>
  <r>
    <n v="794"/>
    <x v="7"/>
    <m/>
    <s v="DIRECCION DE RASTRO MUNICIPAL"/>
    <s v="RASTRO"/>
    <s v="214 REDUCCION DE LA CONTAMINACION"/>
    <s v="E PRESTACIÓN DE SERVICIOS PÚBLICOS"/>
    <s v="15 ESPACIOS PÚBLICOS SEGUROS Y SALUBRES"/>
    <m/>
    <m/>
    <s v="Materiales no metalicos"/>
    <s v="2000 MATERIALES Y SUMINISTROS"/>
    <s v="2400 MATERIALES Y ARTICULOS DE CONSTRUCCION Y DE REPARACION"/>
    <s v="241 PRODUCTOS MINERALES NO METALICOS"/>
    <n v="50000"/>
    <n v="50000"/>
    <n v="10000"/>
    <n v="0"/>
    <n v="-40000"/>
    <n v="2"/>
    <s v="24"/>
  </r>
  <r>
    <n v="795"/>
    <x v="7"/>
    <m/>
    <s v="DIRECCION DE RASTRO MUNICIPAL"/>
    <s v="RASTRO"/>
    <s v="214 REDUCCION DE LA CONTAMINACION"/>
    <s v="E PRESTACIÓN DE SERVICIOS PÚBLICOS"/>
    <s v="15 ESPACIOS PÚBLICOS SEGUROS Y SALUBRES"/>
    <m/>
    <m/>
    <s v="Concreto"/>
    <s v="2000 MATERIALES Y SUMINISTROS"/>
    <s v="2400 MATERIALES Y ARTICULOS DE CONSTRUCCION Y DE REPARACION"/>
    <s v="242 CEMENTO Y PRODUCTOS DE CONCRETO"/>
    <n v="60000"/>
    <n v="60000"/>
    <n v="24000"/>
    <n v="0"/>
    <n v="-36000"/>
    <n v="2"/>
    <s v="24"/>
  </r>
  <r>
    <n v="796"/>
    <x v="7"/>
    <m/>
    <s v="DIRECCION DE RASTRO MUNICIPAL"/>
    <s v="RASTRO"/>
    <s v="214 REDUCCION DE LA CONTAMINACION"/>
    <s v="E PRESTACIÓN DE SERVICIOS PÚBLICOS"/>
    <s v="15 ESPACIOS PÚBLICOS SEGUROS Y SALUBRES"/>
    <m/>
    <m/>
    <s v="Mantenimiento de piezas de madera"/>
    <s v="2000 MATERIALES Y SUMINISTROS"/>
    <s v="2400 MATERIALES Y ARTICULOS DE CONSTRUCCION Y DE REPARACION"/>
    <s v="244 MADERA Y PRODUCTOS DE MADERA"/>
    <n v="20000"/>
    <n v="20000"/>
    <n v="20000"/>
    <n v="0"/>
    <n v="0"/>
    <n v="2"/>
    <s v="24"/>
  </r>
  <r>
    <n v="797"/>
    <x v="7"/>
    <m/>
    <s v="DIRECCION DE RASTRO MUNICIPAL"/>
    <s v="RASTRO"/>
    <s v="214 REDUCCION DE LA CONTAMINACION"/>
    <s v="E PRESTACIÓN DE SERVICIOS PÚBLICOS"/>
    <s v="15 ESPACIOS PÚBLICOS SEGUROS Y SALUBRES"/>
    <m/>
    <m/>
    <s v="Mantenimiento de iluminación, manejo de ganado y sistema eléctrico"/>
    <s v="2000 MATERIALES Y SUMINISTROS"/>
    <s v="2400 MATERIALES Y ARTICULOS DE CONSTRUCCION Y DE REPARACION"/>
    <s v="246 MATERIAL ELECTRICO Y ELECTRONICO"/>
    <n v="350000"/>
    <n v="350000"/>
    <n v="350000"/>
    <n v="0"/>
    <n v="0"/>
    <n v="2"/>
    <s v="24"/>
  </r>
  <r>
    <n v="798"/>
    <x v="7"/>
    <m/>
    <s v="DIRECCION DE RASTRO MUNICIPAL"/>
    <s v="RASTRO"/>
    <s v="214 REDUCCION DE LA CONTAMINACION"/>
    <s v="E PRESTACIÓN DE SERVICIOS PÚBLICOS"/>
    <s v="15 ESPACIOS PÚBLICOS SEGUROS Y SALUBRES"/>
    <m/>
    <m/>
    <s v="Mantenimiento de corrales estructura metálica"/>
    <s v="2000 MATERIALES Y SUMINISTROS"/>
    <s v="2400 MATERIALES Y ARTICULOS DE CONSTRUCCION Y DE REPARACION"/>
    <s v="247 ARTICULOS METALICOS PARA LA CONSTRUCCION"/>
    <n v="1700000"/>
    <n v="1700000"/>
    <n v="170000"/>
    <n v="0"/>
    <n v="-1530000"/>
    <n v="2"/>
    <s v="24"/>
  </r>
  <r>
    <n v="799"/>
    <x v="7"/>
    <m/>
    <s v="DIRECCION DE RASTRO MUNICIPAL"/>
    <s v="RASTRO"/>
    <s v="214 REDUCCION DE LA CONTAMINACION"/>
    <s v="E PRESTACIÓN DE SERVICIOS PÚBLICOS"/>
    <s v="15 ESPACIOS PÚBLICOS SEGUROS Y SALUBRES"/>
    <m/>
    <m/>
    <s v="Mantenimiento de señaletica e instalaciones sanitarias"/>
    <s v="2000 MATERIALES Y SUMINISTROS"/>
    <s v="2400 MATERIALES Y ARTICULOS DE CONSTRUCCION Y DE REPARACION"/>
    <s v="249 OTROS MATERIALES Y ARTICULOS DE CONSTRUCCION Y REPARACION"/>
    <n v="150000"/>
    <n v="150000"/>
    <n v="150000"/>
    <n v="0"/>
    <n v="0"/>
    <n v="2"/>
    <s v="24"/>
  </r>
  <r>
    <n v="800"/>
    <x v="7"/>
    <m/>
    <s v="DIRECCION DE RASTRO MUNICIPAL"/>
    <s v="RASTRO"/>
    <s v="214 REDUCCION DE LA CONTAMINACION"/>
    <s v="E PRESTACIÓN DE SERVICIOS PÚBLICOS"/>
    <s v="15 ESPACIOS PÚBLICOS SEGUROS Y SALUBRES"/>
    <m/>
    <m/>
    <s v="Productos especializados de mantenimiento sanitario"/>
    <s v="2000 MATERIALES Y SUMINISTROS"/>
    <s v="2500 PRODUCTOS QUIMICOS, FARMACEUTICOS Y DE LABORATORIO"/>
    <s v="251 PRODUCTOS QUIMICOS BASICOS"/>
    <n v="150000"/>
    <n v="150000"/>
    <n v="150000"/>
    <n v="0"/>
    <n v="0"/>
    <n v="2"/>
    <s v="25"/>
  </r>
  <r>
    <n v="801"/>
    <x v="7"/>
    <m/>
    <s v="DIRECCION DE RASTRO MUNICIPAL"/>
    <s v="RASTRO"/>
    <s v="214 REDUCCION DE LA CONTAMINACION"/>
    <s v="E PRESTACIÓN DE SERVICIOS PÚBLICOS"/>
    <s v="15 ESPACIOS PÚBLICOS SEGUROS Y SALUBRES"/>
    <m/>
    <m/>
    <s v="Productos farmacéuticos"/>
    <s v="2000 MATERIALES Y SUMINISTROS"/>
    <s v="2500 PRODUCTOS QUIMICOS, FARMACEUTICOS Y DE LABORATORIO"/>
    <s v="253 MEDICINAS Y PRODUCTOS FARMACEUTICOS"/>
    <n v="50000"/>
    <n v="50000"/>
    <n v="50000"/>
    <n v="0"/>
    <n v="0"/>
    <n v="2"/>
    <s v="25"/>
  </r>
  <r>
    <n v="802"/>
    <x v="7"/>
    <m/>
    <s v="DIRECCION DE RASTRO MUNICIPAL"/>
    <s v="RASTRO"/>
    <s v="214 REDUCCION DE LA CONTAMINACION"/>
    <s v="E PRESTACIÓN DE SERVICIOS PÚBLICOS"/>
    <s v="15 ESPACIOS PÚBLICOS SEGUROS Y SALUBRES"/>
    <m/>
    <m/>
    <s v="materiales de apoyo a ergonomía del personal"/>
    <s v="2000 MATERIALES Y SUMINISTROS"/>
    <s v="2500 PRODUCTOS QUIMICOS, FARMACEUTICOS Y DE LABORATORIO"/>
    <s v="254 MATERIALES, ACCESORIOS Y SUMINISTROS MEDICOS"/>
    <n v="50000"/>
    <n v="50000"/>
    <n v="50000"/>
    <n v="0"/>
    <n v="0"/>
    <n v="2"/>
    <s v="25"/>
  </r>
  <r>
    <n v="803"/>
    <x v="7"/>
    <m/>
    <s v="DIRECCION DE RASTRO MUNICIPAL"/>
    <s v="RASTRO"/>
    <s v="214 REDUCCION DE LA CONTAMINACION"/>
    <s v="E PRESTACIÓN DE SERVICIOS PÚBLICOS"/>
    <s v="15 ESPACIOS PÚBLICOS SEGUROS Y SALUBRES"/>
    <m/>
    <m/>
    <s v="Recipientes, empaques, y tubería de pvc"/>
    <s v="2000 MATERIALES Y SUMINISTROS"/>
    <s v="2500 PRODUCTOS QUIMICOS, FARMACEUTICOS Y DE LABORATORIO"/>
    <s v="256 FIBRAS SINTETICAS, HULES, PLASTICOS Y DERIVADOS"/>
    <n v="1500000"/>
    <n v="1500000"/>
    <n v="600000"/>
    <n v="0"/>
    <n v="-900000"/>
    <n v="2"/>
    <s v="25"/>
  </r>
  <r>
    <n v="804"/>
    <x v="7"/>
    <m/>
    <s v="DIRECCION DE RASTRO MUNICIPAL"/>
    <s v="RASTRO"/>
    <s v="214 REDUCCION DE LA CONTAMINACION"/>
    <s v="E PRESTACIÓN DE SERVICIOS PÚBLICOS"/>
    <s v="15 ESPACIOS PÚBLICOS SEGUROS Y SALUBRES"/>
    <m/>
    <m/>
    <s v="Elementos de corte"/>
    <s v="2000 MATERIALES Y SUMINISTROS"/>
    <s v="2500 PRODUCTOS QUIMICOS, FARMACEUTICOS Y DE LABORATORIO"/>
    <s v="259 OTROS PRODUCTOS QUIMICOS"/>
    <n v="100000"/>
    <n v="100000"/>
    <n v="100000"/>
    <n v="0"/>
    <n v="0"/>
    <n v="2"/>
    <s v="25"/>
  </r>
  <r>
    <n v="805"/>
    <x v="7"/>
    <m/>
    <s v="DIRECCION DE RASTRO MUNICIPAL"/>
    <s v="RASTRO"/>
    <s v="214 REDUCCION DE LA CONTAMINACION"/>
    <s v="E PRESTACIÓN DE SERVICIOS PÚBLICOS"/>
    <s v="15 ESPACIOS PÚBLICOS SEGUROS Y SALUBRES"/>
    <m/>
    <m/>
    <s v="Lubricantes especializados"/>
    <s v="2000 MATERIALES Y SUMINISTROS"/>
    <s v="2600 COMBUSTIBLES, LUBRICANTES Y ADITIVOS"/>
    <s v="261 COMBUSTIBLES, LUBRICANTES Y ADITIVOS"/>
    <n v="350000"/>
    <n v="350000"/>
    <n v="280000"/>
    <n v="0"/>
    <n v="-70000"/>
    <n v="2"/>
    <s v="26"/>
  </r>
  <r>
    <n v="806"/>
    <x v="7"/>
    <m/>
    <s v="DIRECCION DE RASTRO MUNICIPAL"/>
    <s v="RASTRO"/>
    <s v="214 REDUCCION DE LA CONTAMINACION"/>
    <s v="E PRESTACIÓN DE SERVICIOS PÚBLICOS"/>
    <s v="15 ESPACIOS PÚBLICOS SEGUROS Y SALUBRES"/>
    <m/>
    <m/>
    <s v="Uniformes del personal"/>
    <s v="2000 MATERIALES Y SUMINISTROS"/>
    <s v="2700 VESTUARIO, BLANCOS, PRENDAS DE PROTECCION Y ARTICULOS DEPORTIVOS"/>
    <s v="271 VESTUARIO Y UNIFORMES"/>
    <n v="450000"/>
    <n v="450000"/>
    <n v="180000"/>
    <n v="0"/>
    <n v="-270000"/>
    <n v="2"/>
    <s v="27"/>
  </r>
  <r>
    <n v="807"/>
    <x v="7"/>
    <m/>
    <s v="DIRECCION DE RASTRO MUNICIPAL"/>
    <s v="RASTRO"/>
    <s v="214 REDUCCION DE LA CONTAMINACION"/>
    <s v="E PRESTACIÓN DE SERVICIOS PÚBLICOS"/>
    <s v="15 ESPACIOS PÚBLICOS SEGUROS Y SALUBRES"/>
    <m/>
    <m/>
    <s v="Equipo de seguridad a personal, para el cumplimiento Normativo "/>
    <s v="2000 MATERIALES Y SUMINISTROS"/>
    <s v="2700 VESTUARIO, BLANCOS, PRENDAS DE PROTECCION Y ARTICULOS DEPORTIVOS"/>
    <s v="272 PRENDAS DE SEGURIDAD Y PROTECCION PERSONAL"/>
    <n v="350000"/>
    <n v="350000"/>
    <n v="210000"/>
    <n v="0"/>
    <n v="-140000"/>
    <n v="2"/>
    <s v="27"/>
  </r>
  <r>
    <n v="808"/>
    <x v="7"/>
    <m/>
    <s v="DIRECCION DE RASTRO MUNICIPAL"/>
    <s v="RASTRO"/>
    <s v="214 REDUCCION DE LA CONTAMINACION"/>
    <s v="E PRESTACIÓN DE SERVICIOS PÚBLICOS"/>
    <s v="15 ESPACIOS PÚBLICOS SEGUROS Y SALUBRES"/>
    <m/>
    <m/>
    <s v="Adquisición de mantas, para canales de bovinos"/>
    <s v="2000 MATERIALES Y SUMINISTROS"/>
    <s v="2700 VESTUARIO, BLANCOS, PRENDAS DE PROTECCION Y ARTICULOS DEPORTIVOS"/>
    <s v="274 PRODUCTOS TEXTILES"/>
    <n v="100000"/>
    <n v="100000"/>
    <n v="10000"/>
    <n v="0"/>
    <n v="-90000"/>
    <n v="2"/>
    <s v="27"/>
  </r>
  <r>
    <n v="809"/>
    <x v="7"/>
    <m/>
    <s v="DIRECCION DE RASTRO MUNICIPAL"/>
    <s v="RASTRO"/>
    <s v="214 REDUCCION DE LA CONTAMINACION"/>
    <s v="E PRESTACIÓN DE SERVICIOS PÚBLICOS"/>
    <s v="15 ESPACIOS PÚBLICOS SEGUROS Y SALUBRES"/>
    <m/>
    <m/>
    <s v="Herramientas para llevar acabo el proceso de sacrificio, cuchillo, chairas,  ganchos de carga"/>
    <s v="2000 MATERIALES Y SUMINISTROS"/>
    <s v="2900 HERRAMIENTAS, REFACCIONES Y ACCESORIOS MENORES"/>
    <s v="291 HERRAMIENTAS MENORES"/>
    <n v="1200000"/>
    <n v="1200000"/>
    <n v="600000"/>
    <n v="0"/>
    <n v="-600000"/>
    <n v="2"/>
    <s v="29"/>
  </r>
  <r>
    <n v="810"/>
    <x v="7"/>
    <m/>
    <s v="DIRECCION DE RASTRO MUNICIPAL"/>
    <s v="RASTRO"/>
    <s v="214 REDUCCION DE LA CONTAMINACION"/>
    <s v="E PRESTACIÓN DE SERVICIOS PÚBLICOS"/>
    <s v="15 ESPACIOS PÚBLICOS SEGUROS Y SALUBRES"/>
    <m/>
    <m/>
    <s v="Refacciones de cambio"/>
    <s v="2000 MATERIALES Y SUMINISTROS"/>
    <s v="2900 HERRAMIENTAS, REFACCIONES Y ACCESORIOS MENORES"/>
    <s v="298 REFACCIONES Y ACCESORIOS MENORES DE MAQUINARIA Y OTROS EQUIPOS"/>
    <n v="1500000"/>
    <n v="1500000"/>
    <n v="1200000"/>
    <n v="0"/>
    <n v="-300000"/>
    <n v="2"/>
    <s v="29"/>
  </r>
  <r>
    <n v="811"/>
    <x v="7"/>
    <m/>
    <s v="DIRECCION DE RASTRO MUNICIPAL"/>
    <s v="RASTRO"/>
    <s v="214 REDUCCION DE LA CONTAMINACION"/>
    <s v="E PRESTACIÓN DE SERVICIOS PÚBLICOS"/>
    <s v="15 ESPACIOS PÚBLICOS SEGUROS Y SALUBRES"/>
    <m/>
    <m/>
    <m/>
    <s v="3000 SERVICIOS GENERALES"/>
    <s v="3200 SERVICIOS DE ARRENDAMIENTO"/>
    <s v="326 ARRENDAMIENTO DE MAQUINARIA, OTROS EQUIPOS Y HERRAMIENTAS"/>
    <n v="800000"/>
    <n v="800000"/>
    <n v="80000"/>
    <n v="0"/>
    <n v="-720000"/>
    <n v="3"/>
    <s v="32"/>
  </r>
  <r>
    <n v="812"/>
    <x v="7"/>
    <m/>
    <s v="DIRECCION DE RASTRO MUNICIPAL"/>
    <s v="RASTRO"/>
    <s v="214 REDUCCION DE LA CONTAMINACION"/>
    <s v="E PRESTACIÓN DE SERVICIOS PÚBLICOS"/>
    <s v="15 ESPACIOS PÚBLICOS SEGUROS Y SALUBRES"/>
    <m/>
    <m/>
    <s v="Capacitación"/>
    <s v="3000 SERVICIOS GENERALES"/>
    <s v="3300 SERVICIOS PROFESIONALES, CIENTIFICOS, TECNICOS Y OTROS SERVICIOS"/>
    <s v="334 SERVICIOS DE CAPACITACION"/>
    <n v="100000"/>
    <n v="100000"/>
    <n v="50000"/>
    <n v="0"/>
    <n v="-50000"/>
    <n v="3"/>
    <s v="33"/>
  </r>
  <r>
    <n v="813"/>
    <x v="7"/>
    <m/>
    <s v="DIRECCION DE RASTRO MUNICIPAL"/>
    <s v="RASTRO"/>
    <s v="214 REDUCCION DE LA CONTAMINACION"/>
    <s v="E PRESTACIÓN DE SERVICIOS PÚBLICOS"/>
    <s v="15 ESPACIOS PÚBLICOS SEGUROS Y SALUBRES"/>
    <m/>
    <m/>
    <s v="estudios de laboratorios "/>
    <s v="3000 SERVICIOS GENERALES"/>
    <s v="3300 SERVICIOS PROFESIONALES, CIENTIFICOS, TECNICOS Y OTROS SERVICIOS"/>
    <s v="339 SERVICIOS PROFESIONALES, CIENTIFICOS Y TECNICOS INTEGRALES"/>
    <n v="450000"/>
    <n v="450000"/>
    <n v="0"/>
    <n v="0"/>
    <n v="-450000"/>
    <n v="3"/>
    <s v="33"/>
  </r>
  <r>
    <n v="814"/>
    <x v="7"/>
    <m/>
    <s v="DIRECCION DE RASTRO MUNICIPAL"/>
    <s v="RASTRO"/>
    <s v="214 REDUCCION DE LA CONTAMINACION"/>
    <s v="E PRESTACIÓN DE SERVICIOS PÚBLICOS"/>
    <s v="15 ESPACIOS PÚBLICOS SEGUROS Y SALUBRES"/>
    <m/>
    <m/>
    <s v="Mantenimiento de maquinaria para continuar con el proceso"/>
    <s v="3000 SERVICIOS GENERALES"/>
    <s v="3500 SERVICIOS DE INSTALACION, REPARACION, MANTENIMIENTO Y CONSERVACION"/>
    <s v="357 INSTALACION, REPARACION Y MANTENIMIENTO DE MAQUINARIA, OTROS EQUIPOS Y HERRAMIENTA"/>
    <n v="4100000"/>
    <n v="4100000"/>
    <n v="4100000"/>
    <n v="0"/>
    <n v="0"/>
    <n v="3"/>
    <s v="35"/>
  </r>
  <r>
    <n v="815"/>
    <x v="7"/>
    <m/>
    <s v="DIRECCION DE RASTRO MUNICIPAL"/>
    <s v="RASTRO"/>
    <s v="214 REDUCCION DE LA CONTAMINACION"/>
    <s v="E PRESTACIÓN DE SERVICIOS PÚBLICOS"/>
    <s v="15 ESPACIOS PÚBLICOS SEGUROS Y SALUBRES"/>
    <m/>
    <m/>
    <s v="Recolección y disposición final de desechos"/>
    <s v="3000 SERVICIOS GENERALES"/>
    <s v="3500 SERVICIOS DE INSTALACION, REPARACION, MANTENIMIENTO Y CONSERVACION"/>
    <s v="358 SERVICIOS DE LIMPIEZA Y MANEJO DE DESECHOS"/>
    <n v="4500000"/>
    <n v="4500000"/>
    <n v="0"/>
    <n v="0"/>
    <n v="-4500000"/>
    <n v="3"/>
    <s v="35"/>
  </r>
  <r>
    <n v="816"/>
    <x v="7"/>
    <m/>
    <s v="DIRECCION DE RASTRO MUNICIPAL"/>
    <s v="RASTRO"/>
    <s v="214 REDUCCION DE LA CONTAMINACION"/>
    <s v="E PRESTACIÓN DE SERVICIOS PÚBLICOS"/>
    <s v="15 ESPACIOS PÚBLICOS SEGUROS Y SALUBRES"/>
    <m/>
    <m/>
    <s v="Fiesta del día del tablajero (carnicero)"/>
    <s v="3000 SERVICIOS GENERALES"/>
    <s v="3800 SERVICIOS OFICIALES"/>
    <s v="382 GASTOS DE ORDEN SOCIAL Y CULTURAL"/>
    <n v="100000"/>
    <n v="100000"/>
    <n v="0"/>
    <n v="0"/>
    <n v="-100000"/>
    <n v="3"/>
    <s v="38"/>
  </r>
  <r>
    <n v="817"/>
    <x v="7"/>
    <m/>
    <s v="DIRECCION DE RASTRO MUNICIPAL"/>
    <s v="RASTRO"/>
    <s v="214 REDUCCION DE LA CONTAMINACION"/>
    <s v="E PRESTACIÓN DE SERVICIOS PÚBLICOS"/>
    <s v="15 ESPACIOS PÚBLICOS SEGUROS Y SALUBRES"/>
    <m/>
    <m/>
    <m/>
    <s v="5000 BIENES MUEBLES, INMUEBLES E INTANGIBLES"/>
    <s v="5100 MOBILIARIO Y EQUIPO DE ADMINISTRACION"/>
    <s v="519 OTROS MOBILIARIOS Y EQUIPOS DE ADMINISTRACION"/>
    <n v="350000"/>
    <n v="350000"/>
    <n v="0"/>
    <n v="0"/>
    <n v="-350000"/>
    <n v="5"/>
    <s v="51"/>
  </r>
  <r>
    <n v="818"/>
    <x v="7"/>
    <m/>
    <s v="DIRECCION DE RASTRO MUNICIPAL"/>
    <s v="RASTRO"/>
    <s v="214 REDUCCION DE LA CONTAMINACION"/>
    <s v="E PRESTACIÓN DE SERVICIOS PÚBLICOS"/>
    <s v="15 ESPACIOS PÚBLICOS SEGUROS Y SALUBRES"/>
    <m/>
    <m/>
    <m/>
    <s v="5000 BIENES MUEBLES, INMUEBLES E INTANGIBLES"/>
    <s v="5600 MAQUINARIA, OTROS EQUIPOS Y HERRAMIENTAS"/>
    <s v="562 MAQUINARIA Y EQUIPO INDUSTRIAL"/>
    <n v="1000000"/>
    <n v="1000000"/>
    <n v="0"/>
    <n v="0"/>
    <n v="-1000000"/>
    <n v="5"/>
    <s v="56"/>
  </r>
  <r>
    <n v="870"/>
    <x v="7"/>
    <m/>
    <s v="COORDINACION GENERAL DE SERVICIOS MUNICIPALES"/>
    <s v="SERVICIOS MUNICIPALES"/>
    <s v="222 DESARROLLO COMUNITARIO"/>
    <s v="E PRESTACIÓN DE SERVICIOS PÚBLICOS"/>
    <s v="16 AMPLIACIÓN DE LA COBERTURA DE SERVICIOS PÚBLICOS"/>
    <m/>
    <m/>
    <m/>
    <s v="5000 BIENES MUEBLES, INMUEBLES E INTANGIBLES"/>
    <s v="5100 MOBILIARIO Y EQUIPO DE ADMINISTRACION"/>
    <s v="511 MUEBLES DE OFICINA Y ESTANTERIA"/>
    <n v="200000"/>
    <n v="200000"/>
    <n v="0"/>
    <n v="0"/>
    <n v="-200000"/>
    <n v="5"/>
    <s v="51"/>
  </r>
  <r>
    <n v="871"/>
    <x v="7"/>
    <m/>
    <s v="COORDINACION GENERAL DE SERVICIOS MUNICIPALES"/>
    <s v="SERVICIOS MUNICIPALES"/>
    <s v="222 DESARROLLO COMUNITARIO"/>
    <s v="E PRESTACIÓN DE SERVICIOS PÚBLICOS"/>
    <s v="16 AMPLIACIÓN DE LA COBERTURA DE SERVICIOS PÚBLICOS"/>
    <m/>
    <m/>
    <m/>
    <s v="5000 BIENES MUEBLES, INMUEBLES E INTANGIBLES"/>
    <s v="5200 MOBILIARIO Y EQUIPO EDUCACIONAL Y RECREATIVO"/>
    <s v="521 EQUIPOS Y APARATOS AUDIOVISUALES"/>
    <n v="20000"/>
    <n v="20000"/>
    <n v="20000"/>
    <n v="0"/>
    <n v="0"/>
    <n v="5"/>
    <s v="52"/>
  </r>
  <r>
    <n v="872"/>
    <x v="7"/>
    <m/>
    <s v="COORDINACION GENERAL DE SERVICIOS MUNICIPALES"/>
    <s v="SERVICIOS MUNICIPALES"/>
    <s v="222 DESARROLLO COMUNITARIO"/>
    <s v="E PRESTACIÓN DE SERVICIOS PÚBLICOS"/>
    <s v="16 AMPLIACIÓN DE LA COBERTURA DE SERVICIOS PÚBLICOS"/>
    <m/>
    <m/>
    <m/>
    <s v="5000 BIENES MUEBLES, INMUEBLES E INTANGIBLES"/>
    <s v="5200 MOBILIARIO Y EQUIPO EDUCACIONAL Y RECREATIVO"/>
    <s v="523 CAMARAS FOTOGRAFICAS Y DE VIDEO"/>
    <n v="25000"/>
    <n v="25000"/>
    <n v="0"/>
    <n v="0"/>
    <n v="-25000"/>
    <n v="5"/>
    <s v="52"/>
  </r>
  <r>
    <n v="873"/>
    <x v="7"/>
    <m/>
    <s v="COORDINACION GENERAL DE SERVICIOS MUNICIPALES"/>
    <s v="SERVICIOS MUNICIPALES"/>
    <s v="222 DESARROLLO COMUNITARIO"/>
    <s v="E PRESTACIÓN DE SERVICIOS PÚBLICOS"/>
    <s v="16 AMPLIACIÓN DE LA COBERTURA DE SERVICIOS PÚBLICOS"/>
    <m/>
    <m/>
    <m/>
    <s v="5000 BIENES MUEBLES, INMUEBLES E INTANGIBLES"/>
    <s v="5600 MAQUINARIA, OTROS EQUIPOS Y HERRAMIENTAS"/>
    <s v="566 EQUIPOS DE GENERACION ELECTRICA, APARATOS Y ACCESORIOS ELECTRICOS"/>
    <n v="100000"/>
    <n v="100000"/>
    <n v="0"/>
    <n v="0"/>
    <n v="-100000"/>
    <n v="5"/>
    <s v="56"/>
  </r>
  <r>
    <n v="874"/>
    <x v="7"/>
    <m/>
    <s v="COORDINACION GENERAL DE SERVICIOS MUNICIPALES"/>
    <s v="SERVICIOS MUNICIPALES"/>
    <s v="222 DESARROLLO COMUNITARIO"/>
    <s v="E PRESTACIÓN DE SERVICIOS PÚBLICOS"/>
    <s v="16 AMPLIACIÓN DE LA COBERTURA DE SERVICIOS PÚBLICOS"/>
    <m/>
    <m/>
    <m/>
    <s v="5000 BIENES MUEBLES, INMUEBLES E INTANGIBLES"/>
    <s v="5600 MAQUINARIA, OTROS EQUIPOS Y HERRAMIENTAS"/>
    <s v="567 HERRAMIENTAS Y MAQUINAS¿HERRAMIENTA"/>
    <n v="100000"/>
    <n v="100000"/>
    <n v="0"/>
    <n v="0"/>
    <n v="-100000"/>
    <n v="5"/>
    <s v="56"/>
  </r>
  <r>
    <n v="838"/>
    <x v="7"/>
    <m/>
    <s v="COORDINACION GENERAL DE SERVICIOS MUNICIPALES"/>
    <s v="SERVICIOS MUNICIPALES"/>
    <s v="221 URBANIZACION"/>
    <s v="E PRESTACIÓN DE SERVICIOS PÚBLICOS"/>
    <s v="17 PLANEACIÓN Y PREVENCION"/>
    <m/>
    <m/>
    <m/>
    <s v="2000 MATERIALES Y SUMINISTROS"/>
    <s v="2100 MATERIALES DE ADMINISTRACION, EMISION DE DOCUMENTOS Y ARTICULOS OFICIALES"/>
    <s v="211 MATERIALES, UTILES Y EQUIPOS MENORES DE OFICINA"/>
    <n v="500000"/>
    <n v="500000"/>
    <n v="100000"/>
    <n v="0"/>
    <n v="-400000"/>
    <n v="2"/>
    <s v="21"/>
  </r>
  <r>
    <n v="839"/>
    <x v="7"/>
    <m/>
    <s v="COORDINACION GENERAL DE SERVICIOS MUNICIPALES"/>
    <s v="SERVICIOS MUNICIPALES"/>
    <s v="221 URBANIZACION"/>
    <s v="E PRESTACIÓN DE SERVICIOS PÚBLICOS"/>
    <s v="17 PLANEACIÓN Y PREVENCION"/>
    <m/>
    <m/>
    <m/>
    <s v="2000 MATERIALES Y SUMINISTROS"/>
    <s v="2100 MATERIALES DE ADMINISTRACION, EMISION DE DOCUMENTOS Y ARTICULOS OFICIALES"/>
    <s v="213 MATERIAL ESTADISTICO Y GEOGRAFICO"/>
    <n v="3000"/>
    <n v="3000"/>
    <n v="3000"/>
    <n v="0"/>
    <n v="0"/>
    <n v="2"/>
    <s v="21"/>
  </r>
  <r>
    <n v="840"/>
    <x v="7"/>
    <m/>
    <s v="COORDINACION GENERAL DE SERVICIOS MUNICIPALES"/>
    <s v="SERVICIOS MUNICIPALES"/>
    <s v="221 URBANIZACION"/>
    <s v="E PRESTACIÓN DE SERVICIOS PÚBLICOS"/>
    <s v="17 PLANEACIÓN Y PREVENCION"/>
    <m/>
    <m/>
    <m/>
    <s v="2000 MATERIALES Y SUMINISTROS"/>
    <s v="2100 MATERIALES DE ADMINISTRACION, EMISION DE DOCUMENTOS Y ARTICULOS OFICIALES"/>
    <s v="214 MATERIALES, UTILES Y EQUIPOS MENORES DE TECNOLOGIAS DE LA INFORMACION Y COMUNICACIONES"/>
    <n v="5000"/>
    <n v="5000"/>
    <n v="1500"/>
    <n v="0"/>
    <n v="-3500"/>
    <n v="2"/>
    <s v="21"/>
  </r>
  <r>
    <n v="841"/>
    <x v="7"/>
    <m/>
    <s v="COORDINACION GENERAL DE SERVICIOS MUNICIPALES"/>
    <s v="SERVICIOS MUNICIPALES"/>
    <s v="221 URBANIZACION"/>
    <s v="E PRESTACIÓN DE SERVICIOS PÚBLICOS"/>
    <s v="17 PLANEACIÓN Y PREVENCION"/>
    <m/>
    <m/>
    <m/>
    <s v="2000 MATERIALES Y SUMINISTROS"/>
    <s v="2100 MATERIALES DE ADMINISTRACION, EMISION DE DOCUMENTOS Y ARTICULOS OFICIALES"/>
    <s v="215 MATERIAL IMPRESO E INFORMACION DIGITAL"/>
    <n v="50000"/>
    <n v="50000"/>
    <n v="15000"/>
    <n v="0"/>
    <n v="-35000"/>
    <n v="2"/>
    <s v="21"/>
  </r>
  <r>
    <n v="842"/>
    <x v="7"/>
    <m/>
    <s v="COORDINACION GENERAL DE SERVICIOS MUNICIPALES"/>
    <s v="SERVICIOS MUNICIPALES"/>
    <s v="221 URBANIZACION"/>
    <s v="E PRESTACIÓN DE SERVICIOS PÚBLICOS"/>
    <s v="17 PLANEACIÓN Y PREVENCION"/>
    <m/>
    <m/>
    <m/>
    <s v="2000 MATERIALES Y SUMINISTROS"/>
    <s v="2100 MATERIALES DE ADMINISTRACION, EMISION DE DOCUMENTOS Y ARTICULOS OFICIALES"/>
    <s v="216 MATERIAL DE LIMPIEZA"/>
    <n v="250000"/>
    <n v="250000"/>
    <n v="200000"/>
    <n v="0"/>
    <n v="-50000"/>
    <n v="2"/>
    <s v="21"/>
  </r>
  <r>
    <n v="843"/>
    <x v="7"/>
    <m/>
    <s v="COORDINACION GENERAL DE SERVICIOS MUNICIPALES"/>
    <s v="SERVICIOS MUNICIPALES"/>
    <s v="221 URBANIZACION"/>
    <s v="E PRESTACIÓN DE SERVICIOS PÚBLICOS"/>
    <s v="17 PLANEACIÓN Y PREVENCION"/>
    <m/>
    <m/>
    <m/>
    <s v="2000 MATERIALES Y SUMINISTROS"/>
    <s v="2200 ALIMENTOS Y UTENSILIOS"/>
    <s v="221 PRODUCTOS ALIMENTICIOS PARA PERSONAS"/>
    <n v="38000"/>
    <n v="38000"/>
    <n v="38000"/>
    <n v="0"/>
    <n v="0"/>
    <n v="2"/>
    <s v="22"/>
  </r>
  <r>
    <n v="844"/>
    <x v="7"/>
    <m/>
    <s v="COORDINACION GENERAL DE SERVICIOS MUNICIPALES"/>
    <s v="SERVICIOS MUNICIPALES"/>
    <s v="221 URBANIZACION"/>
    <s v="E PRESTACIÓN DE SERVICIOS PÚBLICOS"/>
    <s v="17 PLANEACIÓN Y PREVENCION"/>
    <m/>
    <m/>
    <m/>
    <s v="2000 MATERIALES Y SUMINISTROS"/>
    <s v="2400 MATERIALES Y ARTICULOS DE CONSTRUCCION Y DE REPARACION"/>
    <s v="242 CEMENTO Y PRODUCTOS DE CONCRETO"/>
    <n v="50000"/>
    <n v="50000"/>
    <n v="20000"/>
    <n v="0"/>
    <n v="-30000"/>
    <n v="2"/>
    <s v="24"/>
  </r>
  <r>
    <n v="845"/>
    <x v="7"/>
    <m/>
    <s v="COORDINACION GENERAL DE SERVICIOS MUNICIPALES"/>
    <s v="SERVICIOS MUNICIPALES"/>
    <s v="221 URBANIZACION"/>
    <s v="E PRESTACIÓN DE SERVICIOS PÚBLICOS"/>
    <s v="17 PLANEACIÓN Y PREVENCION"/>
    <m/>
    <m/>
    <m/>
    <s v="2000 MATERIALES Y SUMINISTROS"/>
    <s v="2400 MATERIALES Y ARTICULOS DE CONSTRUCCION Y DE REPARACION"/>
    <s v="243 CAL, YESO Y PRODUCTOS DE YESO"/>
    <n v="20000"/>
    <n v="20000"/>
    <n v="20000"/>
    <n v="0"/>
    <n v="0"/>
    <n v="2"/>
    <s v="24"/>
  </r>
  <r>
    <n v="846"/>
    <x v="7"/>
    <m/>
    <s v="COORDINACION GENERAL DE SERVICIOS MUNICIPALES"/>
    <s v="SERVICIOS MUNICIPALES"/>
    <s v="221 URBANIZACION"/>
    <s v="E PRESTACIÓN DE SERVICIOS PÚBLICOS"/>
    <s v="17 PLANEACIÓN Y PREVENCION"/>
    <m/>
    <m/>
    <m/>
    <s v="2000 MATERIALES Y SUMINISTROS"/>
    <s v="2400 MATERIALES Y ARTICULOS DE CONSTRUCCION Y DE REPARACION"/>
    <s v="245 VIDRIO Y PRODUCTOS DE VIDRIO"/>
    <n v="10000"/>
    <n v="10000"/>
    <n v="10000"/>
    <n v="0"/>
    <n v="0"/>
    <n v="2"/>
    <s v="24"/>
  </r>
  <r>
    <n v="847"/>
    <x v="7"/>
    <m/>
    <s v="COORDINACION GENERAL DE SERVICIOS MUNICIPALES"/>
    <s v="SERVICIOS MUNICIPALES"/>
    <s v="221 URBANIZACION"/>
    <s v="E PRESTACIÓN DE SERVICIOS PÚBLICOS"/>
    <s v="17 PLANEACIÓN Y PREVENCION"/>
    <m/>
    <m/>
    <m/>
    <s v="2000 MATERIALES Y SUMINISTROS"/>
    <s v="2400 MATERIALES Y ARTICULOS DE CONSTRUCCION Y DE REPARACION"/>
    <s v="246 MATERIAL ELECTRICO Y ELECTRONICO"/>
    <n v="10000"/>
    <n v="10000"/>
    <n v="10000"/>
    <n v="0"/>
    <n v="0"/>
    <n v="2"/>
    <s v="24"/>
  </r>
  <r>
    <n v="848"/>
    <x v="7"/>
    <m/>
    <s v="COORDINACION GENERAL DE SERVICIOS MUNICIPALES"/>
    <s v="SERVICIOS MUNICIPALES"/>
    <s v="221 URBANIZACION"/>
    <s v="E PRESTACIÓN DE SERVICIOS PÚBLICOS"/>
    <s v="17 PLANEACIÓN Y PREVENCION"/>
    <m/>
    <m/>
    <m/>
    <s v="2000 MATERIALES Y SUMINISTROS"/>
    <s v="2400 MATERIALES Y ARTICULOS DE CONSTRUCCION Y DE REPARACION"/>
    <s v="247 ARTICULOS METALICOS PARA LA CONSTRUCCION"/>
    <n v="50000"/>
    <n v="50000"/>
    <n v="50000"/>
    <n v="0"/>
    <n v="0"/>
    <n v="2"/>
    <s v="24"/>
  </r>
  <r>
    <n v="849"/>
    <x v="7"/>
    <m/>
    <s v="COORDINACION GENERAL DE SERVICIOS MUNICIPALES"/>
    <s v="SERVICIOS MUNICIPALES"/>
    <s v="221 URBANIZACION"/>
    <s v="E PRESTACIÓN DE SERVICIOS PÚBLICOS"/>
    <s v="17 PLANEACIÓN Y PREVENCION"/>
    <m/>
    <m/>
    <m/>
    <s v="2000 MATERIALES Y SUMINISTROS"/>
    <s v="2400 MATERIALES Y ARTICULOS DE CONSTRUCCION Y DE REPARACION"/>
    <s v="249 OTROS MATERIALES Y ARTICULOS DE CONSTRUCCION Y REPARACION"/>
    <n v="20000"/>
    <n v="20000"/>
    <n v="20000"/>
    <n v="0"/>
    <n v="0"/>
    <n v="2"/>
    <s v="24"/>
  </r>
  <r>
    <n v="850"/>
    <x v="7"/>
    <m/>
    <s v="COORDINACION GENERAL DE SERVICIOS MUNICIPALES"/>
    <s v="SERVICIOS MUNICIPALES"/>
    <s v="221 URBANIZACION"/>
    <s v="E PRESTACIÓN DE SERVICIOS PÚBLICOS"/>
    <s v="17 PLANEACIÓN Y PREVENCION"/>
    <m/>
    <m/>
    <m/>
    <s v="2000 MATERIALES Y SUMINISTROS"/>
    <s v="2500 PRODUCTOS QUIMICOS, FARMACEUTICOS Y DE LABORATORIO"/>
    <s v="252 FERTILIZANTES, PESTICIDAS Y OTROS AGROQUIMICOS"/>
    <n v="20000"/>
    <n v="20000"/>
    <n v="20000"/>
    <n v="0"/>
    <n v="0"/>
    <n v="2"/>
    <s v="25"/>
  </r>
  <r>
    <n v="851"/>
    <x v="7"/>
    <m/>
    <s v="COORDINACION GENERAL DE SERVICIOS MUNICIPALES"/>
    <s v="SERVICIOS MUNICIPALES"/>
    <s v="221 URBANIZACION"/>
    <s v="E PRESTACIÓN DE SERVICIOS PÚBLICOS"/>
    <s v="17 PLANEACIÓN Y PREVENCION"/>
    <m/>
    <m/>
    <m/>
    <s v="2000 MATERIALES Y SUMINISTROS"/>
    <s v="2500 PRODUCTOS QUIMICOS, FARMACEUTICOS Y DE LABORATORIO"/>
    <s v="253 MEDICINAS Y PRODUCTOS FARMACEUTICOS"/>
    <n v="5000"/>
    <n v="5000"/>
    <n v="5000"/>
    <n v="0"/>
    <n v="0"/>
    <n v="2"/>
    <s v="25"/>
  </r>
  <r>
    <n v="852"/>
    <x v="7"/>
    <m/>
    <s v="COORDINACION GENERAL DE SERVICIOS MUNICIPALES"/>
    <s v="SERVICIOS MUNICIPALES"/>
    <s v="221 URBANIZACION"/>
    <s v="E PRESTACIÓN DE SERVICIOS PÚBLICOS"/>
    <s v="17 PLANEACIÓN Y PREVENCION"/>
    <m/>
    <m/>
    <m/>
    <s v="2000 MATERIALES Y SUMINISTROS"/>
    <s v="2500 PRODUCTOS QUIMICOS, FARMACEUTICOS Y DE LABORATORIO"/>
    <s v="256 FIBRAS SINTETICAS, HULES, PLASTICOS Y DERIVADOS"/>
    <n v="38000"/>
    <n v="38000"/>
    <n v="38000"/>
    <n v="0"/>
    <n v="0"/>
    <n v="2"/>
    <s v="25"/>
  </r>
  <r>
    <n v="853"/>
    <x v="7"/>
    <m/>
    <s v="COORDINACION GENERAL DE SERVICIOS MUNICIPALES"/>
    <s v="SERVICIOS MUNICIPALES"/>
    <s v="221 URBANIZACION"/>
    <s v="E PRESTACIÓN DE SERVICIOS PÚBLICOS"/>
    <s v="17 PLANEACIÓN Y PREVENCION"/>
    <m/>
    <m/>
    <m/>
    <s v="2000 MATERIALES Y SUMINISTROS"/>
    <s v="2500 PRODUCTOS QUIMICOS, FARMACEUTICOS Y DE LABORATORIO"/>
    <s v="259 OTROS PRODUCTOS QUIMICOS"/>
    <n v="5000"/>
    <n v="5000"/>
    <n v="5000"/>
    <n v="0"/>
    <n v="0"/>
    <n v="2"/>
    <s v="25"/>
  </r>
  <r>
    <n v="854"/>
    <x v="7"/>
    <m/>
    <s v="COORDINACION GENERAL DE SERVICIOS MUNICIPALES"/>
    <s v="SERVICIOS MUNICIPALES"/>
    <s v="221 URBANIZACION"/>
    <s v="E PRESTACIÓN DE SERVICIOS PÚBLICOS"/>
    <s v="17 PLANEACIÓN Y PREVENCION"/>
    <m/>
    <m/>
    <m/>
    <s v="2000 MATERIALES Y SUMINISTROS"/>
    <s v="2600 COMBUSTIBLES, LUBRICANTES Y ADITIVOS"/>
    <s v="261 COMBUSTIBLES, LUBRICANTES Y ADITIVOS"/>
    <n v="300000"/>
    <n v="300000"/>
    <n v="240000"/>
    <n v="0"/>
    <n v="-60000"/>
    <n v="2"/>
    <s v="26"/>
  </r>
  <r>
    <n v="855"/>
    <x v="7"/>
    <m/>
    <s v="COORDINACION GENERAL DE SERVICIOS MUNICIPALES"/>
    <s v="SERVICIOS MUNICIPALES"/>
    <s v="221 URBANIZACION"/>
    <s v="E PRESTACIÓN DE SERVICIOS PÚBLICOS"/>
    <s v="17 PLANEACIÓN Y PREVENCION"/>
    <m/>
    <m/>
    <m/>
    <s v="2000 MATERIALES Y SUMINISTROS"/>
    <s v="2700 VESTUARIO, BLANCOS, PRENDAS DE PROTECCION Y ARTICULOS DEPORTIVOS"/>
    <s v="271 VESTUARIO Y UNIFORMES"/>
    <n v="150000"/>
    <n v="150000"/>
    <n v="60000"/>
    <n v="0"/>
    <n v="-90000"/>
    <n v="2"/>
    <s v="27"/>
  </r>
  <r>
    <n v="856"/>
    <x v="7"/>
    <m/>
    <s v="COORDINACION GENERAL DE SERVICIOS MUNICIPALES"/>
    <s v="SERVICIOS MUNICIPALES"/>
    <s v="221 URBANIZACION"/>
    <s v="E PRESTACIÓN DE SERVICIOS PÚBLICOS"/>
    <s v="17 PLANEACIÓN Y PREVENCION"/>
    <m/>
    <m/>
    <m/>
    <s v="2000 MATERIALES Y SUMINISTROS"/>
    <s v="2700 VESTUARIO, BLANCOS, PRENDAS DE PROTECCION Y ARTICULOS DEPORTIVOS"/>
    <s v="272 PRENDAS DE SEGURIDAD Y PROTECCION PERSONAL"/>
    <n v="150000"/>
    <n v="150000"/>
    <n v="90000"/>
    <n v="0"/>
    <n v="-60000"/>
    <n v="2"/>
    <s v="27"/>
  </r>
  <r>
    <n v="857"/>
    <x v="7"/>
    <m/>
    <s v="COORDINACION GENERAL DE SERVICIOS MUNICIPALES"/>
    <s v="SERVICIOS MUNICIPALES"/>
    <s v="221 URBANIZACION"/>
    <s v="E PRESTACIÓN DE SERVICIOS PÚBLICOS"/>
    <s v="17 PLANEACIÓN Y PREVENCION"/>
    <m/>
    <m/>
    <m/>
    <s v="2000 MATERIALES Y SUMINISTROS"/>
    <s v="2900 HERRAMIENTAS, REFACCIONES Y ACCESORIOS MENORES"/>
    <s v="291 HERRAMIENTAS MENORES"/>
    <n v="100000"/>
    <n v="100000"/>
    <n v="50000"/>
    <n v="0"/>
    <n v="-50000"/>
    <n v="2"/>
    <s v="29"/>
  </r>
  <r>
    <n v="858"/>
    <x v="7"/>
    <m/>
    <s v="COORDINACION GENERAL DE SERVICIOS MUNICIPALES"/>
    <s v="SERVICIOS MUNICIPALES"/>
    <s v="221 URBANIZACION"/>
    <s v="E PRESTACIÓN DE SERVICIOS PÚBLICOS"/>
    <s v="17 PLANEACIÓN Y PREVENCION"/>
    <m/>
    <m/>
    <m/>
    <s v="2000 MATERIALES Y SUMINISTROS"/>
    <s v="2900 HERRAMIENTAS, REFACCIONES Y ACCESORIOS MENORES"/>
    <s v="292 REFACCIONES Y ACCESORIOS MENORES DE EDIFICIOS"/>
    <n v="100000"/>
    <n v="100000"/>
    <n v="20000"/>
    <n v="0"/>
    <n v="-80000"/>
    <n v="2"/>
    <s v="29"/>
  </r>
  <r>
    <n v="859"/>
    <x v="7"/>
    <m/>
    <s v="COORDINACION GENERAL DE SERVICIOS MUNICIPALES"/>
    <s v="SERVICIOS MUNICIPALES"/>
    <s v="221 URBANIZACION"/>
    <s v="E PRESTACIÓN DE SERVICIOS PÚBLICOS"/>
    <s v="17 PLANEACIÓN Y PREVENCION"/>
    <m/>
    <m/>
    <m/>
    <s v="2000 MATERIALES Y SUMINISTROS"/>
    <s v="2900 HERRAMIENTAS, REFACCIONES Y ACCESORIOS MENORES"/>
    <s v="296 REFACCIONES Y ACCESORIOS MENORES DE EQUIPO DE TRANSPORTE"/>
    <n v="1466000"/>
    <n v="1466000"/>
    <n v="146600"/>
    <n v="0"/>
    <n v="-1319400"/>
    <n v="2"/>
    <s v="29"/>
  </r>
  <r>
    <n v="860"/>
    <x v="7"/>
    <m/>
    <s v="COORDINACION GENERAL DE SERVICIOS MUNICIPALES"/>
    <s v="SERVICIOS MUNICIPALES"/>
    <s v="221 URBANIZACION"/>
    <s v="E PRESTACIÓN DE SERVICIOS PÚBLICOS"/>
    <s v="17 PLANEACIÓN Y PREVENCION"/>
    <m/>
    <m/>
    <m/>
    <s v="2000 MATERIALES Y SUMINISTROS"/>
    <s v="2900 HERRAMIENTAS, REFACCIONES Y ACCESORIOS MENORES"/>
    <s v="298 REFACCIONES Y ACCESORIOS MENORES DE MAQUINARIA Y OTROS EQUIPOS"/>
    <n v="200000"/>
    <n v="200000"/>
    <n v="160000"/>
    <n v="0"/>
    <n v="-40000"/>
    <n v="2"/>
    <s v="29"/>
  </r>
  <r>
    <n v="861"/>
    <x v="7"/>
    <m/>
    <s v="COORDINACION GENERAL DE SERVICIOS MUNICIPALES"/>
    <s v="SERVICIOS MUNICIPALES"/>
    <s v="221 URBANIZACION"/>
    <s v="E PRESTACIÓN DE SERVICIOS PÚBLICOS"/>
    <s v="17 PLANEACIÓN Y PREVENCION"/>
    <m/>
    <m/>
    <m/>
    <s v="3000 SERVICIOS GENERALES"/>
    <s v="3200 SERVICIOS DE ARRENDAMIENTO"/>
    <s v="329 OTROS ARRENDAMIENTOS"/>
    <n v="500000"/>
    <n v="500000"/>
    <n v="0"/>
    <n v="0"/>
    <n v="-500000"/>
    <n v="3"/>
    <s v="32"/>
  </r>
  <r>
    <n v="862"/>
    <x v="7"/>
    <m/>
    <s v="COORDINACION GENERAL DE SERVICIOS MUNICIPALES"/>
    <s v="SERVICIOS MUNICIPALES"/>
    <s v="221 URBANIZACION"/>
    <s v="E PRESTACIÓN DE SERVICIOS PÚBLICOS"/>
    <s v="17 PLANEACIÓN Y PREVENCION"/>
    <m/>
    <m/>
    <m/>
    <s v="3000 SERVICIOS GENERALES"/>
    <s v="3300 SERVICIOS PROFESIONALES, CIENTIFICOS, TECNICOS Y OTROS SERVICIOS"/>
    <s v="334 SERVICIOS DE CAPACITACION"/>
    <n v="200000"/>
    <n v="200000"/>
    <n v="100000"/>
    <n v="0"/>
    <n v="-100000"/>
    <n v="3"/>
    <s v="33"/>
  </r>
  <r>
    <n v="863"/>
    <x v="7"/>
    <m/>
    <s v="COORDINACION GENERAL DE SERVICIOS MUNICIPALES"/>
    <s v="SERVICIOS MUNICIPALES"/>
    <s v="221 URBANIZACION"/>
    <s v="E PRESTACIÓN DE SERVICIOS PÚBLICOS"/>
    <s v="17 PLANEACIÓN Y PREVENCION"/>
    <m/>
    <m/>
    <m/>
    <s v="3000 SERVICIOS GENERALES"/>
    <s v="3300 SERVICIOS PROFESIONALES, CIENTIFICOS, TECNICOS Y OTROS SERVICIOS"/>
    <s v="336 SERVICIOS DE APOYO ADMINISTRATIVO, TRADUCCION, FOTOCOPIADO E IMPRESION"/>
    <n v="100000"/>
    <n v="100000"/>
    <n v="100000"/>
    <n v="0"/>
    <n v="0"/>
    <n v="3"/>
    <s v="33"/>
  </r>
  <r>
    <n v="864"/>
    <x v="7"/>
    <m/>
    <s v="COORDINACION GENERAL DE SERVICIOS MUNICIPALES"/>
    <s v="SERVICIOS MUNICIPALES"/>
    <s v="221 URBANIZACION"/>
    <s v="E PRESTACIÓN DE SERVICIOS PÚBLICOS"/>
    <s v="17 PLANEACIÓN Y PREVENCION"/>
    <m/>
    <m/>
    <m/>
    <s v="3000 SERVICIOS GENERALES"/>
    <s v="3300 SERVICIOS PROFESIONALES, CIENTIFICOS, TECNICOS Y OTROS SERVICIOS"/>
    <s v="339 SERVICIOS PROFESIONALES, CIENTIFICOS Y TECNICOS INTEGRALES"/>
    <n v="3000000"/>
    <n v="3000000"/>
    <n v="0"/>
    <n v="0"/>
    <n v="-3000000"/>
    <n v="3"/>
    <s v="33"/>
  </r>
  <r>
    <n v="865"/>
    <x v="7"/>
    <m/>
    <s v="COORDINACION GENERAL DE SERVICIOS MUNICIPALES"/>
    <s v="SERVICIOS MUNICIPALES"/>
    <s v="221 URBANIZACION"/>
    <s v="E PRESTACIÓN DE SERVICIOS PÚBLICOS"/>
    <s v="17 PLANEACIÓN Y PREVENCION"/>
    <m/>
    <m/>
    <m/>
    <s v="3000 SERVICIOS GENERALES"/>
    <s v="3500 SERVICIOS DE INSTALACION, REPARACION, MANTENIMIENTO Y CONSERVACION"/>
    <s v="351 CONSERVACION Y MANTENIMIENTO MENOR DE INMUEBLES"/>
    <n v="250000"/>
    <n v="250000"/>
    <n v="0"/>
    <n v="0"/>
    <n v="-250000"/>
    <n v="3"/>
    <s v="35"/>
  </r>
  <r>
    <n v="866"/>
    <x v="7"/>
    <m/>
    <s v="COORDINACION GENERAL DE SERVICIOS MUNICIPALES"/>
    <s v="SERVICIOS MUNICIPALES"/>
    <s v="221 URBANIZACION"/>
    <s v="E PRESTACIÓN DE SERVICIOS PÚBLICOS"/>
    <s v="17 PLANEACIÓN Y PREVENCION"/>
    <m/>
    <m/>
    <m/>
    <s v="3000 SERVICIOS GENERALES"/>
    <s v="3500 SERVICIOS DE INSTALACION, REPARACION, MANTENIMIENTO Y CONSERVACION"/>
    <s v="352 INSTALACION, REPARACION Y MANTENIMIENTO DE MOBILIARIO Y EQUIPO DE ADMINISTRACION, EDUCACIONAL Y RECREATIVO"/>
    <n v="15000"/>
    <n v="15000"/>
    <n v="0"/>
    <n v="0"/>
    <n v="-15000"/>
    <n v="3"/>
    <s v="35"/>
  </r>
  <r>
    <n v="867"/>
    <x v="7"/>
    <m/>
    <s v="COORDINACION GENERAL DE SERVICIOS MUNICIPALES"/>
    <s v="SERVICIOS MUNICIPALES"/>
    <s v="221 URBANIZACION"/>
    <s v="E PRESTACIÓN DE SERVICIOS PÚBLICOS"/>
    <s v="17 PLANEACIÓN Y PREVENCION"/>
    <m/>
    <m/>
    <m/>
    <s v="3000 SERVICIOS GENERALES"/>
    <s v="3500 SERVICIOS DE INSTALACION, REPARACION, MANTENIMIENTO Y CONSERVACION"/>
    <s v="355 REPARACION Y MANTENIMIENTO DE EQUIPO DE TRANSPORTE"/>
    <n v="800000"/>
    <n v="0"/>
    <n v="0"/>
    <n v="-800000"/>
    <n v="-800000"/>
    <n v="3"/>
    <s v="35"/>
  </r>
  <r>
    <n v="868"/>
    <x v="7"/>
    <m/>
    <s v="COORDINACION GENERAL DE SERVICIOS MUNICIPALES"/>
    <s v="SERVICIOS MUNICIPALES"/>
    <s v="221 URBANIZACION"/>
    <s v="E PRESTACIÓN DE SERVICIOS PÚBLICOS"/>
    <s v="17 PLANEACIÓN Y PREVENCION"/>
    <m/>
    <m/>
    <m/>
    <s v="3000 SERVICIOS GENERALES"/>
    <s v="3500 SERVICIOS DE INSTALACION, REPARACION, MANTENIMIENTO Y CONSERVACION"/>
    <s v="357 INSTALACION, REPARACION Y MANTENIMIENTO DE MAQUINARIA, OTROS EQUIPOS Y HERRAMIENTA"/>
    <n v="750000"/>
    <n v="750000"/>
    <n v="750000"/>
    <n v="0"/>
    <n v="0"/>
    <n v="3"/>
    <s v="35"/>
  </r>
  <r>
    <n v="869"/>
    <x v="7"/>
    <m/>
    <s v="COORDINACION GENERAL DE SERVICIOS MUNICIPALES"/>
    <s v="SERVICIOS MUNICIPALES"/>
    <s v="221 URBANIZACION"/>
    <s v="E PRESTACIÓN DE SERVICIOS PÚBLICOS"/>
    <s v="17 PLANEACIÓN Y PREVENCION"/>
    <m/>
    <m/>
    <m/>
    <s v="3000 SERVICIOS GENERALES"/>
    <s v="3800 SERVICIOS OFICIALES"/>
    <s v="382 GASTOS DE ORDEN SOCIAL Y CULTURAL"/>
    <n v="400000"/>
    <n v="400000"/>
    <n v="400000"/>
    <n v="0"/>
    <n v="0"/>
    <n v="3"/>
    <s v="38"/>
  </r>
  <r>
    <n v="780"/>
    <x v="7"/>
    <m/>
    <s v="DIRECCION DE SOCIALIZACION Y PROYECTOS"/>
    <s v="PROYECTOS"/>
    <s v="226 SERVICIOS COMUNALES"/>
    <s v="E PRESTACIÓN DE SERVICIOS PÚBLICOS"/>
    <s v="18 SERVICIOS PÚBLICOS DE EXCELENCIA."/>
    <m/>
    <m/>
    <m/>
    <s v="2000 MATERIALES Y SUMINISTROS"/>
    <s v="2100 MATERIALES DE ADMINISTRACION, EMISION DE DOCUMENTOS Y ARTICULOS OFICIALES"/>
    <s v="212 MATERIALES Y UTILES DE IMPRESION Y REPRODUCCION"/>
    <n v="20000"/>
    <n v="20000"/>
    <n v="20000"/>
    <n v="0"/>
    <n v="0"/>
    <n v="2"/>
    <s v="21"/>
  </r>
  <r>
    <n v="781"/>
    <x v="7"/>
    <m/>
    <s v="DIRECCION DE SOCIALIZACION Y PROYECTOS"/>
    <s v="PROYECTOS"/>
    <s v="226 SERVICIOS COMUNALES"/>
    <s v="E PRESTACIÓN DE SERVICIOS PÚBLICOS"/>
    <s v="18 SERVICIOS PÚBLICOS DE EXCELENCIA."/>
    <m/>
    <m/>
    <m/>
    <s v="2000 MATERIALES Y SUMINISTROS"/>
    <s v="2100 MATERIALES DE ADMINISTRACION, EMISION DE DOCUMENTOS Y ARTICULOS OFICIALES"/>
    <s v="215 MATERIAL IMPRESO E INFORMACION DIGITAL"/>
    <n v="100000"/>
    <n v="100000"/>
    <n v="30000"/>
    <n v="0"/>
    <n v="-70000"/>
    <n v="2"/>
    <s v="21"/>
  </r>
  <r>
    <n v="782"/>
    <x v="7"/>
    <m/>
    <s v="DIRECCION DE SOCIALIZACION Y PROYECTOS"/>
    <s v="PROYECTOS"/>
    <s v="226 SERVICIOS COMUNALES"/>
    <s v="E PRESTACIÓN DE SERVICIOS PÚBLICOS"/>
    <s v="18 SERVICIOS PÚBLICOS DE EXCELENCIA."/>
    <m/>
    <m/>
    <m/>
    <s v="2000 MATERIALES Y SUMINISTROS"/>
    <s v="2600 COMBUSTIBLES, LUBRICANTES Y ADITIVOS"/>
    <s v="261 COMBUSTIBLES, LUBRICANTES Y ADITIVOS"/>
    <n v="96000"/>
    <n v="96000"/>
    <n v="76800"/>
    <n v="0"/>
    <n v="-19200"/>
    <n v="2"/>
    <s v="26"/>
  </r>
  <r>
    <n v="783"/>
    <x v="7"/>
    <m/>
    <s v="DIRECCION DE SOCIALIZACION Y PROYECTOS"/>
    <s v="PROYECTOS"/>
    <s v="226 SERVICIOS COMUNALES"/>
    <s v="E PRESTACIÓN DE SERVICIOS PÚBLICOS"/>
    <s v="18 SERVICIOS PÚBLICOS DE EXCELENCIA."/>
    <m/>
    <m/>
    <m/>
    <s v="2000 MATERIALES Y SUMINISTROS"/>
    <s v="2700 VESTUARIO, BLANCOS, PRENDAS DE PROTECCION Y ARTICULOS DEPORTIVOS"/>
    <s v="271 VESTUARIO Y UNIFORMES"/>
    <n v="121800"/>
    <n v="121800"/>
    <n v="48720"/>
    <n v="0"/>
    <n v="-73080"/>
    <n v="2"/>
    <s v="27"/>
  </r>
  <r>
    <n v="784"/>
    <x v="7"/>
    <m/>
    <s v="DIRECCION DE SOCIALIZACION Y PROYECTOS"/>
    <s v="PROYECTOS"/>
    <s v="226 SERVICIOS COMUNALES"/>
    <s v="E PRESTACIÓN DE SERVICIOS PÚBLICOS"/>
    <s v="18 SERVICIOS PÚBLICOS DE EXCELENCIA."/>
    <m/>
    <m/>
    <m/>
    <s v="2000 MATERIALES Y SUMINISTROS"/>
    <s v="2900 HERRAMIENTAS, REFACCIONES Y ACCESORIOS MENORES"/>
    <s v="296 REFACCIONES Y ACCESORIOS MENORES DE EQUIPO DE TRANSPORTE"/>
    <n v="243600"/>
    <n v="243600"/>
    <n v="24360"/>
    <n v="0"/>
    <n v="-219240"/>
    <n v="2"/>
    <s v="29"/>
  </r>
  <r>
    <n v="785"/>
    <x v="7"/>
    <m/>
    <s v="DIRECCION DE SOCIALIZACION Y PROYECTOS"/>
    <s v="PROYECTOS"/>
    <s v="226 SERVICIOS COMUNALES"/>
    <s v="E PRESTACIÓN DE SERVICIOS PÚBLICOS"/>
    <s v="18 SERVICIOS PÚBLICOS DE EXCELENCIA."/>
    <m/>
    <m/>
    <m/>
    <s v="3000 SERVICIOS GENERALES"/>
    <s v="3300 SERVICIOS PROFESIONALES, CIENTIFICOS, TECNICOS Y OTROS SERVICIOS"/>
    <s v="336 SERVICIOS DE APOYO ADMINISTRATIVO, TRADUCCION, FOTOCOPIADO E IMPRESION"/>
    <n v="7500000"/>
    <n v="7500000"/>
    <n v="0"/>
    <n v="0"/>
    <n v="-7500000"/>
    <n v="3"/>
    <s v="33"/>
  </r>
  <r>
    <n v="786"/>
    <x v="7"/>
    <m/>
    <s v="DIRECCION DE SOCIALIZACION Y PROYECTOS"/>
    <s v="PROYECTOS"/>
    <s v="226 SERVICIOS COMUNALES"/>
    <s v="E PRESTACIÓN DE SERVICIOS PÚBLICOS"/>
    <s v="18 SERVICIOS PÚBLICOS DE EXCELENCIA."/>
    <m/>
    <m/>
    <m/>
    <s v="3000 SERVICIOS GENERALES"/>
    <s v="3500 SERVICIOS DE INSTALACION, REPARACION, MANTENIMIENTO Y CONSERVACION"/>
    <s v="355 REPARACION Y MANTENIMIENTO DE EQUIPO DE TRANSPORTE"/>
    <n v="20000"/>
    <n v="0"/>
    <n v="0"/>
    <n v="-20000"/>
    <n v="-20000"/>
    <n v="3"/>
    <s v="35"/>
  </r>
  <r>
    <n v="787"/>
    <x v="7"/>
    <m/>
    <s v="DIRECCION DE SOCIALIZACION Y PROYECTOS"/>
    <s v="PROYECTOS"/>
    <s v="226 SERVICIOS COMUNALES"/>
    <s v="E PRESTACIÓN DE SERVICIOS PÚBLICOS"/>
    <s v="18 SERVICIOS PÚBLICOS DE EXCELENCIA."/>
    <m/>
    <m/>
    <m/>
    <s v="3000 SERVICIOS GENERALES"/>
    <s v="3600 SERVICIOS DE COMUNICACION SOCIAL Y PUBLICIDAD"/>
    <s v="361 DIFUSION POR RADIO, TELEVISION Y OTROS MEDIOS DE MENSAJES SOBRE PROGRAMAS Y ACTIVIDADES GUBERNAMENTALES"/>
    <n v="500000"/>
    <n v="0"/>
    <n v="0"/>
    <n v="-500000"/>
    <n v="-500000"/>
    <n v="3"/>
    <s v="36"/>
  </r>
  <r>
    <n v="788"/>
    <x v="7"/>
    <m/>
    <s v="DIRECCION DE SOCIALIZACION Y PROYECTOS"/>
    <s v="PROYECTOS"/>
    <s v="226 SERVICIOS COMUNALES"/>
    <s v="E PRESTACIÓN DE SERVICIOS PÚBLICOS"/>
    <s v="18 SERVICIOS PÚBLICOS DE EXCELENCIA."/>
    <m/>
    <m/>
    <m/>
    <s v="3000 SERVICIOS GENERALES"/>
    <s v="3600 SERVICIOS DE COMUNICACION SOCIAL Y PUBLICIDAD"/>
    <s v="366 SERVICIO DE CREACION Y DIFUSION DE CONTENIDO EXCLUSIVAMENTE A TRAVES DE INTERNET"/>
    <n v="1000000"/>
    <n v="0"/>
    <n v="0"/>
    <n v="-1000000"/>
    <n v="-1000000"/>
    <n v="3"/>
    <s v="36"/>
  </r>
  <r>
    <n v="789"/>
    <x v="7"/>
    <m/>
    <s v="DIRECCION DE SOCIALIZACION Y PROYECTOS"/>
    <s v="PROYECTOS"/>
    <s v="226 SERVICIOS COMUNALES"/>
    <s v="E PRESTACIÓN DE SERVICIOS PÚBLICOS"/>
    <s v="18 SERVICIOS PÚBLICOS DE EXCELENCIA."/>
    <m/>
    <m/>
    <m/>
    <s v="3000 SERVICIOS GENERALES"/>
    <s v="3600 SERVICIOS DE COMUNICACION SOCIAL Y PUBLICIDAD"/>
    <s v="369 OTROS SERVICIOS DE INFORMACION"/>
    <n v="200000"/>
    <n v="0"/>
    <n v="0"/>
    <n v="-200000"/>
    <n v="-200000"/>
    <n v="3"/>
    <s v="36"/>
  </r>
  <r>
    <n v="790"/>
    <x v="7"/>
    <m/>
    <s v="DIRECCION DE SOCIALIZACION Y PROYECTOS"/>
    <s v="PROYECTOS"/>
    <s v="226 SERVICIOS COMUNALES"/>
    <s v="E PRESTACIÓN DE SERVICIOS PÚBLICOS"/>
    <s v="18 SERVICIOS PÚBLICOS DE EXCELENCIA."/>
    <m/>
    <m/>
    <m/>
    <s v="5000 BIENES MUEBLES, INMUEBLES E INTANGIBLES"/>
    <s v="5100 MOBILIARIO Y EQUIPO DE ADMINISTRACION"/>
    <s v="515 EQUIPO DE COMPUTO Y DE TECNOLOGIAS DE LA INFORMACION"/>
    <n v="121993"/>
    <n v="121993"/>
    <n v="0"/>
    <n v="0"/>
    <n v="-121993"/>
    <n v="5"/>
    <s v="51"/>
  </r>
  <r>
    <n v="144"/>
    <x v="8"/>
    <m/>
    <s v="DIRECCION DE INNOVACION GUBERNAMENTAL"/>
    <s v="INNOVACIÓN"/>
    <s v="134 FUNCION PUBLICA"/>
    <s v="O APOYO A LA FUNCIÓN PÚBLICA Y AL MEJORAMIENTO DE LA GESTIÓN"/>
    <s v="19 TECNOLOGIAS DE LA INFORMACION Y LA COMUNICACIÓN."/>
    <m/>
    <m/>
    <s v="Estación de trabajo digital para soldar y desoldar "/>
    <s v="2000 MATERIALES Y SUMINISTROS"/>
    <s v="2900 HERRAMIENTAS, REFACCIONES Y ACCESORIOS MENORES"/>
    <s v="294 REFACCIONES Y ACCESORIOS MENORES DE EQUIPO DE COMPUTO Y TECNOLOGIAS DE LA INFORMACION"/>
    <n v="37500"/>
    <n v="37500"/>
    <n v="1875"/>
    <n v="0"/>
    <n v="-35625"/>
    <n v="2"/>
    <s v="29"/>
  </r>
  <r>
    <n v="145"/>
    <x v="8"/>
    <m/>
    <s v="DIRECCION DE INNOVACION GUBERNAMENTAL"/>
    <s v="INNOVACIÓN"/>
    <s v="134 FUNCION PUBLICA"/>
    <s v="O APOYO A LA FUNCIÓN PÚBLICA Y AL MEJORAMIENTO DE LA GESTIÓN"/>
    <s v="19 TECNOLOGIAS DE LA INFORMACION Y LA COMUNICACIÓN."/>
    <m/>
    <m/>
    <s v="Maletín de herramientas para sitio. "/>
    <s v="2000 MATERIALES Y SUMINISTROS"/>
    <s v="2900 HERRAMIENTAS, REFACCIONES Y ACCESORIOS MENORES"/>
    <s v="294 REFACCIONES Y ACCESORIOS MENORES DE EQUIPO DE COMPUTO Y TECNOLOGIAS DE LA INFORMACION"/>
    <n v="36000"/>
    <n v="36000"/>
    <n v="1800"/>
    <n v="0"/>
    <n v="-34200"/>
    <n v="2"/>
    <s v="29"/>
  </r>
  <r>
    <n v="146"/>
    <x v="8"/>
    <m/>
    <s v="DIRECCION DE INNOVACION GUBERNAMENTAL"/>
    <s v="INNOVACIÓN"/>
    <s v="134 FUNCION PUBLICA"/>
    <s v="O APOYO A LA FUNCIÓN PÚBLICA Y AL MEJORAMIENTO DE LA GESTIÓN"/>
    <s v="19 TECNOLOGIAS DE LA INFORMACION Y LA COMUNICACIÓN."/>
    <m/>
    <m/>
    <s v="Kit de rollos de soldadura de 60% sn y torres."/>
    <s v="2000 MATERIALES Y SUMINISTROS"/>
    <s v="2900 HERRAMIENTAS, REFACCIONES Y ACCESORIOS MENORES"/>
    <s v="294 REFACCIONES Y ACCESORIOS MENORES DE EQUIPO DE COMPUTO Y TECNOLOGIAS DE LA INFORMACION"/>
    <n v="1060"/>
    <n v="1060"/>
    <n v="1060"/>
    <n v="0"/>
    <n v="0"/>
    <n v="2"/>
    <s v="29"/>
  </r>
  <r>
    <n v="147"/>
    <x v="8"/>
    <m/>
    <s v="DIRECCION DE INNOVACION GUBERNAMENTAL"/>
    <s v="INNOVACIÓN"/>
    <s v="134 FUNCION PUBLICA"/>
    <s v="O APOYO A LA FUNCIÓN PÚBLICA Y AL MEJORAMIENTO DE LA GESTIÓN"/>
    <s v="19 TECNOLOGIAS DE LA INFORMACION Y LA COMUNICACIÓN."/>
    <m/>
    <m/>
    <s v="Kit de herramientas pata laboratorio de radios."/>
    <s v="2000 MATERIALES Y SUMINISTROS"/>
    <s v="2900 HERRAMIENTAS, REFACCIONES Y ACCESORIOS MENORES"/>
    <s v="294 REFACCIONES Y ACCESORIOS MENORES DE EQUIPO DE COMPUTO Y TECNOLOGIAS DE LA INFORMACION"/>
    <n v="24900"/>
    <n v="24900"/>
    <n v="1245"/>
    <n v="0"/>
    <n v="-23655"/>
    <n v="2"/>
    <s v="29"/>
  </r>
  <r>
    <n v="148"/>
    <x v="8"/>
    <m/>
    <s v="DIRECCION DE INNOVACION GUBERNAMENTAL"/>
    <s v="INNOVACIÓN"/>
    <s v="134 FUNCION PUBLICA"/>
    <s v="O APOYO A LA FUNCIÓN PÚBLICA Y AL MEJORAMIENTO DE LA GESTIÓN"/>
    <s v="19 TECNOLOGIAS DE LA INFORMACION Y LA COMUNICACIÓN."/>
    <m/>
    <m/>
    <s v="Sacabocado para montaje de antena."/>
    <s v="2000 MATERIALES Y SUMINISTROS"/>
    <s v="2900 HERRAMIENTAS, REFACCIONES Y ACCESORIOS MENORES"/>
    <s v="294 REFACCIONES Y ACCESORIOS MENORES DE EQUIPO DE COMPUTO Y TECNOLOGIAS DE LA INFORMACION"/>
    <n v="5220"/>
    <n v="5220"/>
    <n v="5220"/>
    <n v="0"/>
    <n v="0"/>
    <n v="2"/>
    <s v="29"/>
  </r>
  <r>
    <n v="149"/>
    <x v="8"/>
    <m/>
    <s v="DIRECCION DE INNOVACION GUBERNAMENTAL"/>
    <s v="INNOVACIÓN"/>
    <s v="134 FUNCION PUBLICA"/>
    <s v="O APOYO A LA FUNCIÓN PÚBLICA Y AL MEJORAMIENTO DE LA GESTIÓN"/>
    <s v="19 TECNOLOGIAS DE LA INFORMACION Y LA COMUNICACIÓN."/>
    <m/>
    <m/>
    <s v="Repuesto de segueta sacabocado."/>
    <s v="2000 MATERIALES Y SUMINISTROS"/>
    <s v="2900 HERRAMIENTAS, REFACCIONES Y ACCESORIOS MENORES"/>
    <s v="294 REFACCIONES Y ACCESORIOS MENORES DE EQUIPO DE COMPUTO Y TECNOLOGIAS DE LA INFORMACION"/>
    <n v="2960"/>
    <n v="2960"/>
    <n v="2960"/>
    <n v="0"/>
    <n v="0"/>
    <n v="2"/>
    <s v="29"/>
  </r>
  <r>
    <n v="150"/>
    <x v="8"/>
    <m/>
    <s v="DIRECCION DE INNOVACION GUBERNAMENTAL"/>
    <s v="INNOVACIÓN"/>
    <s v="134 FUNCION PUBLICA"/>
    <s v="O APOYO A LA FUNCIÓN PÚBLICA Y AL MEJORAMIENTO DE LA GESTIÓN"/>
    <s v="19 TECNOLOGIAS DE LA INFORMACION Y LA COMUNICACIÓN."/>
    <m/>
    <m/>
    <s v="Lámpara de led en correa frontal con lente de aumento."/>
    <s v="2000 MATERIALES Y SUMINISTROS"/>
    <s v="2900 HERRAMIENTAS, REFACCIONES Y ACCESORIOS MENORES"/>
    <s v="294 REFACCIONES Y ACCESORIOS MENORES DE EQUIPO DE COMPUTO Y TECNOLOGIAS DE LA INFORMACION"/>
    <n v="700"/>
    <n v="700"/>
    <n v="700"/>
    <n v="0"/>
    <n v="0"/>
    <n v="2"/>
    <s v="29"/>
  </r>
  <r>
    <n v="151"/>
    <x v="8"/>
    <m/>
    <s v="DIRECCION DE INNOVACION GUBERNAMENTAL"/>
    <s v="INNOVACIÓN"/>
    <s v="134 FUNCION PUBLICA"/>
    <s v="O APOYO A LA FUNCIÓN PÚBLICA Y AL MEJORAMIENTO DE LA GESTIÓN"/>
    <s v="19 TECNOLOGIAS DE LA INFORMACION Y LA COMUNICACIÓN."/>
    <m/>
    <m/>
    <s v="Banco de baterías para reemplazo de los equipos ubicados en el sitio de cerro alto, cerro del tequila y cerro del 4"/>
    <s v="2000 MATERIALES Y SUMINISTROS"/>
    <s v="2900 HERRAMIENTAS, REFACCIONES Y ACCESORIOS MENORES"/>
    <s v="294 REFACCIONES Y ACCESORIOS MENORES DE EQUIPO DE COMPUTO Y TECNOLOGIAS DE LA INFORMACION"/>
    <n v="129500"/>
    <n v="129500"/>
    <n v="6475"/>
    <n v="0"/>
    <n v="-123025"/>
    <n v="2"/>
    <s v="29"/>
  </r>
  <r>
    <n v="152"/>
    <x v="8"/>
    <m/>
    <s v="DIRECCION DE INNOVACION GUBERNAMENTAL"/>
    <s v="INNOVACIÓN"/>
    <s v="134 FUNCION PUBLICA"/>
    <s v="O APOYO A LA FUNCIÓN PÚBLICA Y AL MEJORAMIENTO DE LA GESTIÓN"/>
    <s v="19 TECNOLOGIAS DE LA INFORMACION Y LA COMUNICACIÓN."/>
    <m/>
    <m/>
    <s v="Equipo laboratorio, analizador de espectro en sistemas de radios digitales."/>
    <s v="2000 MATERIALES Y SUMINISTROS"/>
    <s v="2900 HERRAMIENTAS, REFACCIONES Y ACCESORIOS MENORES"/>
    <s v="294 REFACCIONES Y ACCESORIOS MENORES DE EQUIPO DE COMPUTO Y TECNOLOGIAS DE LA INFORMACION"/>
    <n v="541500"/>
    <n v="541500"/>
    <n v="27075"/>
    <n v="0"/>
    <n v="-514425"/>
    <n v="2"/>
    <s v="29"/>
  </r>
  <r>
    <n v="153"/>
    <x v="8"/>
    <m/>
    <s v="DIRECCION DE INNOVACION GUBERNAMENTAL"/>
    <s v="INNOVACIÓN"/>
    <s v="134 FUNCION PUBLICA"/>
    <s v="O APOYO A LA FUNCIÓN PÚBLICA Y AL MEJORAMIENTO DE LA GESTIÓN"/>
    <s v="19 TECNOLOGIAS DE LA INFORMACION Y LA COMUNICACIÓN."/>
    <m/>
    <m/>
    <s v="Batería para taladro"/>
    <s v="2000 MATERIALES Y SUMINISTROS"/>
    <s v="2900 HERRAMIENTAS, REFACCIONES Y ACCESORIOS MENORES"/>
    <s v="294 REFACCIONES Y ACCESORIOS MENORES DE EQUIPO DE COMPUTO Y TECNOLOGIAS DE LA INFORMACION"/>
    <n v="2800"/>
    <n v="2800"/>
    <n v="2800"/>
    <n v="0"/>
    <n v="0"/>
    <n v="2"/>
    <s v="29"/>
  </r>
  <r>
    <n v="154"/>
    <x v="8"/>
    <m/>
    <s v="DIRECCION DE INNOVACION GUBERNAMENTAL"/>
    <s v="INNOVACIÓN"/>
    <s v="134 FUNCION PUBLICA"/>
    <s v="O APOYO A LA FUNCIÓN PÚBLICA Y AL MEJORAMIENTO DE LA GESTIÓN"/>
    <s v="19 TECNOLOGIAS DE LA INFORMACION Y LA COMUNICACIÓN."/>
    <m/>
    <m/>
    <s v="1 Equipo repetidor digital, para instalación en el Cerro Alto "/>
    <s v="5000 BIENES MUEBLES, INMUEBLES E INTANGIBLES"/>
    <s v="5600 MAQUINARIA, OTROS EQUIPOS Y HERRAMIENTAS"/>
    <s v="565 EQUIPO DE COMUNICACION Y TELECOMUNICACION"/>
    <n v="216371"/>
    <n v="216371"/>
    <n v="0"/>
    <n v="0"/>
    <n v="-216371"/>
    <n v="5"/>
    <s v="56"/>
  </r>
  <r>
    <n v="155"/>
    <x v="8"/>
    <m/>
    <s v="DIRECCION DE INNOVACION GUBERNAMENTAL"/>
    <s v="INNOVACIÓN"/>
    <s v="134 FUNCION PUBLICA"/>
    <s v="O APOYO A LA FUNCIÓN PÚBLICA Y AL MEJORAMIENTO DE LA GESTIÓN"/>
    <s v="19 TECNOLOGIAS DE LA INFORMACION Y LA COMUNICACIÓN."/>
    <m/>
    <m/>
    <s v="90 Radios portátiles digitales sin localizador satelital "/>
    <s v="5000 BIENES MUEBLES, INMUEBLES E INTANGIBLES"/>
    <s v="5600 MAQUINARIA, OTROS EQUIPOS Y HERRAMIENTAS"/>
    <s v="565 EQUIPO DE COMUNICACION Y TELECOMUNICACION"/>
    <n v="991666.67"/>
    <n v="991666.67"/>
    <n v="0"/>
    <n v="0"/>
    <n v="-991666.67"/>
    <n v="5"/>
    <s v="56"/>
  </r>
  <r>
    <n v="156"/>
    <x v="8"/>
    <m/>
    <s v="DIRECCION DE INNOVACION GUBERNAMENTAL"/>
    <s v="INNOVACIÓN"/>
    <s v="134 FUNCION PUBLICA"/>
    <s v="O APOYO A LA FUNCIÓN PÚBLICA Y AL MEJORAMIENTO DE LA GESTIÓN"/>
    <s v="19 TECNOLOGIAS DE LA INFORMACION Y LA COMUNICACIÓN."/>
    <m/>
    <m/>
    <s v="18 Radios portátiles ejecutivos con localizador satelital"/>
    <s v="5000 BIENES MUEBLES, INMUEBLES E INTANGIBLES"/>
    <s v="5600 MAQUINARIA, OTROS EQUIPOS Y HERRAMIENTAS"/>
    <s v="565 EQUIPO DE COMUNICACION Y TELECOMUNICACION"/>
    <n v="666666.67000000004"/>
    <n v="666666.67000000004"/>
    <n v="0"/>
    <n v="0"/>
    <n v="-666666.67000000004"/>
    <n v="5"/>
    <s v="56"/>
  </r>
  <r>
    <n v="157"/>
    <x v="8"/>
    <m/>
    <s v="DIRECCION DE INNOVACION GUBERNAMENTAL"/>
    <s v="INNOVACIÓN"/>
    <s v="134 FUNCION PUBLICA"/>
    <s v="O APOYO A LA FUNCIÓN PÚBLICA Y AL MEJORAMIENTO DE LA GESTIÓN"/>
    <s v="19 TECNOLOGIAS DE LA INFORMACION Y LA COMUNICACIÓN."/>
    <m/>
    <m/>
    <s v="12 Radios móviles digitales  con localizador satelital."/>
    <s v="5000 BIENES MUEBLES, INMUEBLES E INTANGIBLES"/>
    <s v="5600 MAQUINARIA, OTROS EQUIPOS Y HERRAMIENTAS"/>
    <s v="565 EQUIPO DE COMUNICACION Y TELECOMUNICACION"/>
    <n v="366666.67"/>
    <n v="366666.67"/>
    <n v="0"/>
    <n v="0"/>
    <n v="-366666.67"/>
    <n v="5"/>
    <s v="56"/>
  </r>
  <r>
    <n v="158"/>
    <x v="8"/>
    <m/>
    <s v="DIRECCION DE INNOVACION GUBERNAMENTAL"/>
    <s v="INNOVACIÓN"/>
    <s v="134 FUNCION PUBLICA"/>
    <s v="O APOYO A LA FUNCIÓN PÚBLICA Y AL MEJORAMIENTO DE LA GESTIÓN"/>
    <s v="19 TECNOLOGIAS DE LA INFORMACION Y LA COMUNICACIÓN."/>
    <m/>
    <m/>
    <s v="23 Radios móviles digitales sin localizador satelital "/>
    <s v="5000 BIENES MUEBLES, INMUEBLES E INTANGIBLES"/>
    <s v="5600 MAQUINARIA, OTROS EQUIPOS Y HERRAMIENTAS"/>
    <s v="565 EQUIPO DE COMUNICACION Y TELECOMUNICACION"/>
    <n v="426666.67"/>
    <n v="426666.67"/>
    <n v="0"/>
    <n v="0"/>
    <n v="-426666.67"/>
    <n v="5"/>
    <s v="56"/>
  </r>
  <r>
    <n v="159"/>
    <x v="8"/>
    <m/>
    <s v="DIRECCION DE INNOVACION GUBERNAMENTAL"/>
    <s v="INNOVACIÓN"/>
    <s v="134 FUNCION PUBLICA"/>
    <s v="O APOYO A LA FUNCIÓN PÚBLICA Y AL MEJORAMIENTO DE LA GESTIÓN"/>
    <s v="19 TECNOLOGIAS DE LA INFORMACION Y LA COMUNICACIÓN."/>
    <m/>
    <m/>
    <s v="5 Radios bases digitales."/>
    <s v="5000 BIENES MUEBLES, INMUEBLES E INTANGIBLES"/>
    <s v="5600 MAQUINARIA, OTROS EQUIPOS Y HERRAMIENTAS"/>
    <s v="565 EQUIPO DE COMUNICACION Y TELECOMUNICACION"/>
    <n v="166666.67000000001"/>
    <n v="166666.67000000001"/>
    <n v="0"/>
    <n v="0"/>
    <n v="-166666.67000000001"/>
    <n v="5"/>
    <s v="56"/>
  </r>
  <r>
    <n v="160"/>
    <x v="8"/>
    <m/>
    <s v="DIRECCION DE INNOVACION GUBERNAMENTAL"/>
    <s v="INNOVACIÓN"/>
    <s v="134 FUNCION PUBLICA"/>
    <s v="O APOYO A LA FUNCIÓN PÚBLICA Y AL MEJORAMIENTO DE LA GESTIÓN"/>
    <s v="19 TECNOLOGIAS DE LA INFORMACION Y LA COMUNICACIÓN."/>
    <m/>
    <m/>
    <s v="Equipo de cómputo, sistema de monitoreo GPS."/>
    <s v="5000 BIENES MUEBLES, INMUEBLES E INTANGIBLES"/>
    <s v="5100 MOBILIARIO Y EQUIPO DE ADMINISTRACION"/>
    <s v="515 EQUIPO DE COMPUTO Y DE TECNOLOGIAS DE LA INFORMACION"/>
    <n v="145000"/>
    <n v="145000"/>
    <n v="0"/>
    <n v="0"/>
    <n v="-145000"/>
    <n v="5"/>
    <s v="51"/>
  </r>
  <r>
    <n v="161"/>
    <x v="8"/>
    <m/>
    <s v="DIRECCION DE INNOVACION GUBERNAMENTAL"/>
    <s v="INNOVACIÓN"/>
    <s v="134 FUNCION PUBLICA"/>
    <s v="O APOYO A LA FUNCIÓN PÚBLICA Y AL MEJORAMIENTO DE LA GESTIÓN"/>
    <s v="19 TECNOLOGIAS DE LA INFORMACION Y LA COMUNICACIÓN."/>
    <m/>
    <m/>
    <s v="1229 Baterías de alta capacidad"/>
    <s v="5000 BIENES MUEBLES, INMUEBLES E INTANGIBLES"/>
    <s v="5600 MAQUINARIA, OTROS EQUIPOS Y HERRAMIENTAS"/>
    <s v="565 EQUIPO DE COMUNICACION Y TELECOMUNICACION"/>
    <n v="1843500"/>
    <n v="1843500"/>
    <n v="0"/>
    <n v="0"/>
    <n v="-1843500"/>
    <n v="5"/>
    <s v="56"/>
  </r>
  <r>
    <n v="162"/>
    <x v="8"/>
    <m/>
    <s v="DIRECCION DE INNOVACION GUBERNAMENTAL"/>
    <s v="INNOVACIÓN"/>
    <s v="134 FUNCION PUBLICA"/>
    <s v="O APOYO A LA FUNCIÓN PÚBLICA Y AL MEJORAMIENTO DE LA GESTIÓN"/>
    <s v="19 TECNOLOGIAS DE LA INFORMACION Y LA COMUNICACIÓN."/>
    <m/>
    <m/>
    <s v="91 Baterías de alta capacidad"/>
    <s v="5000 BIENES MUEBLES, INMUEBLES E INTANGIBLES"/>
    <s v="5600 MAQUINARIA, OTROS EQUIPOS Y HERRAMIENTAS"/>
    <s v="565 EQUIPO DE COMUNICACION Y TELECOMUNICACION"/>
    <n v="182000"/>
    <n v="182000"/>
    <n v="0"/>
    <n v="0"/>
    <n v="-182000"/>
    <n v="5"/>
    <s v="56"/>
  </r>
  <r>
    <n v="163"/>
    <x v="8"/>
    <m/>
    <s v="DIRECCION DE INNOVACION GUBERNAMENTAL"/>
    <s v="INNOVACIÓN"/>
    <s v="134 FUNCION PUBLICA"/>
    <s v="O APOYO A LA FUNCIÓN PÚBLICA Y AL MEJORAMIENTO DE LA GESTIÓN"/>
    <s v="19 TECNOLOGIAS DE LA INFORMACION Y LA COMUNICACIÓN."/>
    <m/>
    <m/>
    <s v="50 Micrófono / audífono para radio portátil."/>
    <s v="5000 BIENES MUEBLES, INMUEBLES E INTANGIBLES"/>
    <s v="5600 MAQUINARIA, OTROS EQUIPOS Y HERRAMIENTAS"/>
    <s v="565 EQUIPO DE COMUNICACION Y TELECOMUNICACION"/>
    <n v="17500"/>
    <n v="17500"/>
    <n v="17500"/>
    <n v="0"/>
    <n v="0"/>
    <n v="5"/>
    <s v="56"/>
  </r>
  <r>
    <n v="164"/>
    <x v="8"/>
    <m/>
    <s v="DIRECCION DE INNOVACION GUBERNAMENTAL"/>
    <s v="INNOVACIÓN"/>
    <s v="134 FUNCION PUBLICA"/>
    <s v="O APOYO A LA FUNCIÓN PÚBLICA Y AL MEJORAMIENTO DE LA GESTIÓN"/>
    <s v="19 TECNOLOGIAS DE LA INFORMACION Y LA COMUNICACIÓN."/>
    <m/>
    <m/>
    <s v="4 Actualización a Licencias de ArcGIS Desktop y ArcGIS 3D Analyst."/>
    <s v="3000 SERVICIOS GENERALES"/>
    <s v="3200 SERVICIOS DE ARRENDAMIENTO"/>
    <s v="327 ARRENDAMIENTO DE ACTIVOS INTANGIBLES"/>
    <n v="700000"/>
    <n v="700000"/>
    <n v="700000"/>
    <n v="0"/>
    <n v="0"/>
    <n v="3"/>
    <s v="32"/>
  </r>
  <r>
    <n v="165"/>
    <x v="8"/>
    <m/>
    <s v="DIRECCION DE INNOVACION GUBERNAMENTAL"/>
    <s v="INNOVACIÓN"/>
    <s v="134 FUNCION PUBLICA"/>
    <s v="O APOYO A LA FUNCIÓN PÚBLICA Y AL MEJORAMIENTO DE LA GESTIÓN"/>
    <s v="19 TECNOLOGIAS DE LA INFORMACION Y LA COMUNICACIÓN."/>
    <m/>
    <m/>
    <s v="Software de plataforma multifinalitaria GIS web móvil, para la recolección, almacenamiento, análisis,  procesamiento de información georeferenciada."/>
    <s v="5000 BIENES MUEBLES, INMUEBLES E INTANGIBLES"/>
    <s v="5900 ACTIVOS INTANGIBLES"/>
    <s v="591 SOFTWARE"/>
    <n v="3712000"/>
    <n v="3712000"/>
    <n v="3712000"/>
    <n v="0"/>
    <n v="0"/>
    <n v="5"/>
    <s v="59"/>
  </r>
  <r>
    <n v="166"/>
    <x v="8"/>
    <m/>
    <s v="DIRECCION DE INNOVACION GUBERNAMENTAL"/>
    <s v="INNOVACIÓN"/>
    <s v="134 FUNCION PUBLICA"/>
    <s v="O APOYO A LA FUNCIÓN PÚBLICA Y AL MEJORAMIENTO DE LA GESTIÓN"/>
    <s v="19 TECNOLOGIAS DE LA INFORMACION Y LA COMUNICACIÓN."/>
    <m/>
    <m/>
    <s v="20 Tablets para uso de aplicativo móvil"/>
    <s v="5000 BIENES MUEBLES, INMUEBLES E INTANGIBLES"/>
    <s v="5100 MOBILIARIO Y EQUIPO DE ADMINISTRACION"/>
    <s v="515 EQUIPO DE COMPUTO Y DE TECNOLOGIAS DE LA INFORMACION"/>
    <n v="429200"/>
    <n v="429200"/>
    <n v="0"/>
    <n v="0"/>
    <n v="-429200"/>
    <n v="5"/>
    <s v="51"/>
  </r>
  <r>
    <n v="167"/>
    <x v="8"/>
    <m/>
    <s v="DIRECCION DE INNOVACION GUBERNAMENTAL"/>
    <s v="INNOVACIÓN"/>
    <s v="134 FUNCION PUBLICA"/>
    <s v="O APOYO A LA FUNCIÓN PÚBLICA Y AL MEJORAMIENTO DE LA GESTIÓN"/>
    <s v="19 TECNOLOGIAS DE LA INFORMACION Y LA COMUNICACIÓN."/>
    <m/>
    <m/>
    <s v="Servicio de actualización Cartográfica con drones,  60 km2 al año  (vuelo, procesamiento, ortofoto y restitución)"/>
    <s v="3000 SERVICIOS GENERALES"/>
    <s v="3300 SERVICIOS PROFESIONALES, CIENTIFICOS, TECNICOS Y OTROS SERVICIOS"/>
    <s v="333 SERVICIOS DE CONSULTORIA ADMINISTRATIVA, PROCESOS, TECNICA Y EN TECNOLOGIAS DE LA INFORMACION"/>
    <n v="1972000"/>
    <n v="1972000"/>
    <n v="1972000"/>
    <n v="0"/>
    <n v="0"/>
    <n v="3"/>
    <s v="33"/>
  </r>
  <r>
    <n v="168"/>
    <x v="8"/>
    <m/>
    <s v="DIRECCION DE INNOVACION GUBERNAMENTAL"/>
    <s v="INNOVACIÓN"/>
    <s v="134 FUNCION PUBLICA"/>
    <s v="O APOYO A LA FUNCIÓN PÚBLICA Y AL MEJORAMIENTO DE LA GESTIÓN"/>
    <s v="19 TECNOLOGIAS DE LA INFORMACION Y LA COMUNICACIÓN."/>
    <m/>
    <m/>
    <s v="Convenio ERMEX (costo anual.)"/>
    <s v="3000 SERVICIOS GENERALES"/>
    <s v="3200 SERVICIOS DE ARRENDAMIENTO"/>
    <s v="327 ARRENDAMIENTO DE ACTIVOS INTANGIBLES"/>
    <n v="100000"/>
    <n v="100000"/>
    <n v="100000"/>
    <n v="0"/>
    <n v="0"/>
    <n v="3"/>
    <s v="32"/>
  </r>
  <r>
    <n v="169"/>
    <x v="8"/>
    <m/>
    <s v="DIRECCION DE INNOVACION GUBERNAMENTAL"/>
    <s v="INNOVACIÓN"/>
    <s v="134 FUNCION PUBLICA"/>
    <s v="O APOYO A LA FUNCIÓN PÚBLICA Y AL MEJORAMIENTO DE LA GESTIÓN"/>
    <s v="19 TECNOLOGIAS DE LA INFORMACION Y LA COMUNICACIÓN."/>
    <m/>
    <m/>
    <s v="2 GPS Submétricos ($32,480.00 c/u)"/>
    <s v="5000 BIENES MUEBLES, INMUEBLES E INTANGIBLES"/>
    <s v="5100 MOBILIARIO Y EQUIPO DE ADMINISTRACION"/>
    <s v="515 EQUIPO DE COMPUTO Y DE TECNOLOGIAS DE LA INFORMACION"/>
    <n v="64960"/>
    <n v="64960"/>
    <n v="0"/>
    <n v="0"/>
    <n v="-64960"/>
    <n v="5"/>
    <s v="51"/>
  </r>
  <r>
    <n v="170"/>
    <x v="8"/>
    <m/>
    <s v="DIRECCION DE INNOVACION GUBERNAMENTAL"/>
    <s v="INNOVACIÓN"/>
    <s v="134 FUNCION PUBLICA"/>
    <s v="O APOYO A LA FUNCIÓN PÚBLICA Y AL MEJORAMIENTO DE LA GESTIÓN"/>
    <s v="19 TECNOLOGIAS DE LA INFORMACION Y LA COMUNICACIÓN."/>
    <m/>
    <m/>
    <s v="1 Estación total  láser Leica TS-06-5&quot; R-500"/>
    <s v="5000 BIENES MUEBLES, INMUEBLES E INTANGIBLES"/>
    <s v="5100 MOBILIARIO Y EQUIPO DE ADMINISTRACION"/>
    <s v="515 EQUIPO DE COMPUTO Y DE TECNOLOGIAS DE LA INFORMACION"/>
    <n v="185600"/>
    <n v="185600"/>
    <n v="0"/>
    <n v="0"/>
    <n v="-185600"/>
    <n v="5"/>
    <s v="51"/>
  </r>
  <r>
    <n v="171"/>
    <x v="8"/>
    <m/>
    <s v="DIRECCION DE INNOVACION GUBERNAMENTAL"/>
    <s v="INNOVACIÓN"/>
    <s v="134 FUNCION PUBLICA"/>
    <s v="O APOYO A LA FUNCIÓN PÚBLICA Y AL MEJORAMIENTO DE LA GESTIÓN"/>
    <s v="19 TECNOLOGIAS DE LA INFORMACION Y LA COMUNICACIÓN."/>
    <m/>
    <m/>
    <s v="Impresora HP DesignJet T1700dr de 44” PostScript  _x000a_(Escaneo y copia planos)"/>
    <s v="5000 BIENES MUEBLES, INMUEBLES E INTANGIBLES"/>
    <s v="5100 MOBILIARIO Y EQUIPO DE ADMINISTRACION"/>
    <s v="515 EQUIPO DE COMPUTO Y DE TECNOLOGIAS DE LA INFORMACION"/>
    <n v="415114"/>
    <n v="415114"/>
    <n v="0"/>
    <n v="0"/>
    <n v="-415114"/>
    <n v="5"/>
    <s v="51"/>
  </r>
  <r>
    <n v="172"/>
    <x v="8"/>
    <m/>
    <s v="DIRECCION DE INNOVACION GUBERNAMENTAL"/>
    <s v="INNOVACIÓN"/>
    <s v="134 FUNCION PUBLICA"/>
    <s v="O APOYO A LA FUNCIÓN PÚBLICA Y AL MEJORAMIENTO DE LA GESTIÓN"/>
    <s v="19 TECNOLOGIAS DE LA INFORMACION Y LA COMUNICACIÓN."/>
    <m/>
    <m/>
    <s v="4 Equipos de cómputo tipo WorkStation con monitores de 24&quot;"/>
    <s v="5000 BIENES MUEBLES, INMUEBLES E INTANGIBLES"/>
    <s v="5100 MOBILIARIO Y EQUIPO DE ADMINISTRACION"/>
    <s v="515 EQUIPO DE COMPUTO Y DE TECNOLOGIAS DE LA INFORMACION"/>
    <n v="466800"/>
    <n v="466800"/>
    <n v="0"/>
    <n v="0"/>
    <n v="-466800"/>
    <n v="5"/>
    <s v="51"/>
  </r>
  <r>
    <n v="173"/>
    <x v="8"/>
    <m/>
    <s v="DIRECCION DE INNOVACION GUBERNAMENTAL"/>
    <s v="INNOVACIÓN"/>
    <s v="134 FUNCION PUBLICA"/>
    <s v="O APOYO A LA FUNCIÓN PÚBLICA Y AL MEJORAMIENTO DE LA GESTIÓN"/>
    <s v="19 TECNOLOGIAS DE LA INFORMACION Y LA COMUNICACIÓN."/>
    <m/>
    <m/>
    <s v="Servicio de Call Center para operadora telefónica "/>
    <s v="3000 SERVICIOS GENERALES"/>
    <s v="3300 SERVICIOS PROFESIONALES, CIENTIFICOS, TECNICOS Y OTROS SERVICIOS"/>
    <s v="333 SERVICIOS DE CONSULTORIA ADMINISTRATIVA, PROCESOS, TECNICA Y EN TECNOLOGIAS DE LA INFORMACION"/>
    <n v="800000"/>
    <n v="800000"/>
    <n v="800000"/>
    <n v="0"/>
    <n v="0"/>
    <n v="3"/>
    <s v="33"/>
  </r>
  <r>
    <n v="174"/>
    <x v="8"/>
    <m/>
    <s v="DIRECCION DE INNOVACION GUBERNAMENTAL"/>
    <s v="INNOVACIÓN"/>
    <s v="134 FUNCION PUBLICA"/>
    <s v="O APOYO A LA FUNCIÓN PÚBLICA Y AL MEJORAMIENTO DE LA GESTIÓN"/>
    <s v="19 TECNOLOGIAS DE LA INFORMACION Y LA COMUNICACIÓN."/>
    <m/>
    <m/>
    <s v="Sistema para Recursos Humanos Eslabón"/>
    <s v="3000 SERVICIOS GENERALES"/>
    <s v="3500 SERVICIOS DE INSTALACION, REPARACION, MANTENIMIENTO Y CONSERVACION"/>
    <s v="353 INSTALACION, REPARACION Y MANTENIMIENTO DE EQUIPO DE COMPUTO Y TECNOLOGIA DE LA INFORMACION"/>
    <n v="1820732"/>
    <n v="1820732"/>
    <n v="1820732"/>
    <n v="0"/>
    <n v="0"/>
    <n v="3"/>
    <s v="35"/>
  </r>
  <r>
    <n v="175"/>
    <x v="8"/>
    <m/>
    <s v="DIRECCION DE INNOVACION GUBERNAMENTAL"/>
    <s v="INNOVACIÓN"/>
    <s v="134 FUNCION PUBLICA"/>
    <s v="O APOYO A LA FUNCIÓN PÚBLICA Y AL MEJORAMIENTO DE LA GESTIÓN"/>
    <s v="19 TECNOLOGIAS DE LA INFORMACION Y LA COMUNICACIÓN."/>
    <m/>
    <m/>
    <s v="Renta de alojamiento y mantenimiento de repetidores a BEFETEL en cerro Alto"/>
    <s v="3000 SERVICIOS GENERALES"/>
    <s v="3500 SERVICIOS DE INSTALACION, REPARACION, MANTENIMIENTO Y CONSERVACION"/>
    <s v="353 INSTALACION, REPARACION Y MANTENIMIENTO DE EQUIPO DE COMPUTO Y TECNOLOGIA DE LA INFORMACION"/>
    <n v="680000"/>
    <n v="680000"/>
    <n v="680000"/>
    <n v="0"/>
    <n v="0"/>
    <n v="3"/>
    <s v="35"/>
  </r>
  <r>
    <n v="176"/>
    <x v="8"/>
    <m/>
    <s v="DIRECCION DE INNOVACION GUBERNAMENTAL"/>
    <s v="INNOVACIÓN"/>
    <s v="134 FUNCION PUBLICA"/>
    <s v="O APOYO A LA FUNCIÓN PÚBLICA Y AL MEJORAMIENTO DE LA GESTIÓN"/>
    <s v="19 TECNOLOGIAS DE LA INFORMACION Y LA COMUNICACIÓN."/>
    <m/>
    <m/>
    <s v="Renta de alojamiento y mantenimiento de repetidores a UNICOM  en cerro del tequila"/>
    <s v="3000 SERVICIOS GENERALES"/>
    <s v="3500 SERVICIOS DE INSTALACION, REPARACION, MANTENIMIENTO Y CONSERVACION"/>
    <s v="353 INSTALACION, REPARACION Y MANTENIMIENTO DE EQUIPO DE COMPUTO Y TECNOLOGIA DE LA INFORMACION"/>
    <n v="130000"/>
    <n v="130000"/>
    <n v="130000"/>
    <n v="0"/>
    <n v="0"/>
    <n v="3"/>
    <s v="35"/>
  </r>
  <r>
    <n v="177"/>
    <x v="8"/>
    <m/>
    <s v="DIRECCION DE INNOVACION GUBERNAMENTAL"/>
    <s v="INNOVACIÓN"/>
    <s v="134 FUNCION PUBLICA"/>
    <s v="O APOYO A LA FUNCIÓN PÚBLICA Y AL MEJORAMIENTO DE LA GESTIÓN"/>
    <s v="19 TECNOLOGIAS DE LA INFORMACION Y LA COMUNICACIÓN."/>
    <m/>
    <m/>
    <s v="Mantenimiento y soporte de Data Center"/>
    <s v="3000 SERVICIOS GENERALES"/>
    <s v="3500 SERVICIOS DE INSTALACION, REPARACION, MANTENIMIENTO Y CONSERVACION"/>
    <s v="353 INSTALACION, REPARACION Y MANTENIMIENTO DE EQUIPO DE COMPUTO Y TECNOLOGIA DE LA INFORMACION"/>
    <n v="1000000"/>
    <n v="1000000"/>
    <n v="1000000"/>
    <n v="0"/>
    <n v="0"/>
    <n v="3"/>
    <s v="35"/>
  </r>
  <r>
    <n v="178"/>
    <x v="8"/>
    <m/>
    <s v="DIRECCION DE INNOVACION GUBERNAMENTAL"/>
    <s v="INNOVACIÓN"/>
    <s v="134 FUNCION PUBLICA"/>
    <s v="O APOYO A LA FUNCIÓN PÚBLICA Y AL MEJORAMIENTO DE LA GESTIÓN"/>
    <s v="19 TECNOLOGIAS DE LA INFORMACION Y LA COMUNICACIÓN."/>
    <m/>
    <m/>
    <s v="Estrasol, mantenimiento de los quioscos e islas"/>
    <s v="3000 SERVICIOS GENERALES"/>
    <s v="3500 SERVICIOS DE INSTALACION, REPARACION, MANTENIMIENTO Y CONSERVACION"/>
    <s v="353 INSTALACION, REPARACION Y MANTENIMIENTO DE EQUIPO DE COMPUTO Y TECNOLOGIA DE LA INFORMACION"/>
    <n v="1769000"/>
    <n v="1769000"/>
    <n v="1769000"/>
    <n v="0"/>
    <n v="0"/>
    <n v="3"/>
    <s v="35"/>
  </r>
  <r>
    <n v="179"/>
    <x v="8"/>
    <m/>
    <s v="DIRECCION DE INNOVACION GUBERNAMENTAL"/>
    <s v="INNOVACIÓN"/>
    <s v="134 FUNCION PUBLICA"/>
    <s v="O APOYO A LA FUNCIÓN PÚBLICA Y AL MEJORAMIENTO DE LA GESTIÓN"/>
    <s v="19 TECNOLOGIAS DE LA INFORMACION Y LA COMUNICACIÓN."/>
    <m/>
    <m/>
    <s v="Renovación certificado de seguridad SSL"/>
    <s v="5000 BIENES MUEBLES, INMUEBLES E INTANGIBLES"/>
    <s v="5900 ACTIVOS INTANGIBLES"/>
    <s v="591 SOFTWARE"/>
    <n v="15000"/>
    <n v="15000"/>
    <n v="15000"/>
    <n v="0"/>
    <n v="0"/>
    <n v="5"/>
    <s v="59"/>
  </r>
  <r>
    <n v="180"/>
    <x v="8"/>
    <m/>
    <s v="DIRECCION DE INNOVACION GUBERNAMENTAL"/>
    <s v="INNOVACIÓN"/>
    <s v="134 FUNCION PUBLICA"/>
    <s v="O APOYO A LA FUNCIÓN PÚBLICA Y AL MEJORAMIENTO DE LA GESTIÓN"/>
    <s v="19 TECNOLOGIAS DE LA INFORMACION Y LA COMUNICACIÓN."/>
    <m/>
    <m/>
    <s v="Servicio de tienda en línea para descargar aplicativos del Gobierno Municipal en Itunes "/>
    <s v="3000 SERVICIOS GENERALES"/>
    <s v="3200 SERVICIOS DE ARRENDAMIENTO"/>
    <s v="327 ARRENDAMIENTO DE ACTIVOS INTANGIBLES"/>
    <n v="2300"/>
    <n v="2300"/>
    <n v="2300"/>
    <n v="0"/>
    <n v="0"/>
    <n v="3"/>
    <s v="32"/>
  </r>
  <r>
    <n v="181"/>
    <x v="8"/>
    <m/>
    <s v="DIRECCION DE INNOVACION GUBERNAMENTAL"/>
    <s v="INNOVACIÓN"/>
    <s v="134 FUNCION PUBLICA"/>
    <s v="O APOYO A LA FUNCIÓN PÚBLICA Y AL MEJORAMIENTO DE LA GESTIÓN"/>
    <s v="19 TECNOLOGIAS DE LA INFORMACION Y LA COMUNICACIÓN."/>
    <m/>
    <m/>
    <s v="Servicio de tienda en línea para descargar aplicativos del Gobierno Municipal en Android"/>
    <s v="3000 SERVICIOS GENERALES"/>
    <s v="3200 SERVICIOS DE ARRENDAMIENTO"/>
    <s v="327 ARRENDAMIENTO DE ACTIVOS INTANGIBLES"/>
    <n v="1000"/>
    <n v="1000"/>
    <n v="1000"/>
    <n v="0"/>
    <n v="0"/>
    <n v="3"/>
    <s v="32"/>
  </r>
  <r>
    <n v="182"/>
    <x v="8"/>
    <m/>
    <s v="DIRECCION DE INNOVACION GUBERNAMENTAL"/>
    <s v="INNOVACIÓN"/>
    <s v="134 FUNCION PUBLICA"/>
    <s v="O APOYO A LA FUNCIÓN PÚBLICA Y AL MEJORAMIENTO DE LA GESTIÓN"/>
    <s v="19 TECNOLOGIAS DE LA INFORMACION Y LA COMUNICACIÓN."/>
    <m/>
    <m/>
    <s v="Ipad, Tablets"/>
    <s v="5000 BIENES MUEBLES, INMUEBLES E INTANGIBLES"/>
    <s v="5100 MOBILIARIO Y EQUIPO DE ADMINISTRACION"/>
    <s v="515 EQUIPO DE COMPUTO Y DE TECNOLOGIAS DE LA INFORMACION"/>
    <n v="50000"/>
    <n v="50000"/>
    <n v="0"/>
    <n v="0"/>
    <n v="-50000"/>
    <n v="5"/>
    <s v="51"/>
  </r>
  <r>
    <n v="183"/>
    <x v="8"/>
    <m/>
    <s v="DIRECCION DE INNOVACION GUBERNAMENTAL"/>
    <s v="INNOVACIÓN"/>
    <s v="134 FUNCION PUBLICA"/>
    <s v="O APOYO A LA FUNCIÓN PÚBLICA Y AL MEJORAMIENTO DE LA GESTIÓN"/>
    <s v="19 TECNOLOGIAS DE LA INFORMACION Y LA COMUNICACIÓN."/>
    <m/>
    <m/>
    <s v="Licencias de Software"/>
    <s v="5000 BIENES MUEBLES, INMUEBLES E INTANGIBLES"/>
    <s v="5900 ACTIVOS INTANGIBLES"/>
    <s v="591 SOFTWARE"/>
    <n v="450000"/>
    <n v="450000"/>
    <n v="450000"/>
    <n v="0"/>
    <n v="0"/>
    <n v="5"/>
    <s v="59"/>
  </r>
  <r>
    <n v="184"/>
    <x v="8"/>
    <m/>
    <s v="DIRECCION DE INNOVACION GUBERNAMENTAL"/>
    <s v="INNOVACIÓN"/>
    <s v="134 FUNCION PUBLICA"/>
    <s v="O APOYO A LA FUNCIÓN PÚBLICA Y AL MEJORAMIENTO DE LA GESTIÓN"/>
    <s v="19 TECNOLOGIAS DE LA INFORMACION Y LA COMUNICACIÓN."/>
    <m/>
    <m/>
    <s v="Compra de vuelos para eventos y congresos de la CONAMER"/>
    <s v="3000 SERVICIOS GENERALES"/>
    <s v="3700 SERVICIOS DE TRASLADO Y VIATICOS"/>
    <s v="371 PASAJES AEREOS"/>
    <n v="40000"/>
    <n v="40000"/>
    <n v="16000"/>
    <n v="0"/>
    <n v="-24000"/>
    <n v="3"/>
    <s v="37"/>
  </r>
  <r>
    <n v="185"/>
    <x v="8"/>
    <m/>
    <s v="DIRECCION DE INNOVACION GUBERNAMENTAL"/>
    <s v="INNOVACIÓN"/>
    <s v="134 FUNCION PUBLICA"/>
    <s v="O APOYO A LA FUNCIÓN PÚBLICA Y AL MEJORAMIENTO DE LA GESTIÓN"/>
    <s v="19 TECNOLOGIAS DE LA INFORMACION Y LA COMUNICACIÓN."/>
    <m/>
    <m/>
    <s v="Pago de servicio de traslado terrestre para los eventos que desarrolla al CONAMER en el 2019"/>
    <s v="3000 SERVICIOS GENERALES"/>
    <s v="3700 SERVICIOS DE TRASLADO Y VIATICOS"/>
    <s v="372 PASAJES TERRESTRES"/>
    <n v="20000"/>
    <n v="20000"/>
    <n v="2000"/>
    <n v="0"/>
    <n v="-18000"/>
    <n v="3"/>
    <s v="37"/>
  </r>
  <r>
    <n v="186"/>
    <x v="8"/>
    <m/>
    <s v="DIRECCION DE INNOVACION GUBERNAMENTAL"/>
    <s v="INNOVACIÓN"/>
    <s v="134 FUNCION PUBLICA"/>
    <s v="O APOYO A LA FUNCIÓN PÚBLICA Y AL MEJORAMIENTO DE LA GESTIÓN"/>
    <s v="19 TECNOLOGIAS DE LA INFORMACION Y LA COMUNICACIÓN."/>
    <m/>
    <m/>
    <s v="Pago de servicios de hospedaje y alimentación en los congresos desarrollados por la CONAMER"/>
    <s v="3000 SERVICIOS GENERALES"/>
    <s v="3700 SERVICIOS DE TRASLADO Y VIATICOS"/>
    <s v="375 VIATICOS EN EL PAIS"/>
    <n v="50000"/>
    <n v="50000"/>
    <n v="5000"/>
    <n v="0"/>
    <n v="-45000"/>
    <n v="3"/>
    <s v="37"/>
  </r>
  <r>
    <n v="187"/>
    <x v="8"/>
    <m/>
    <s v="DIRECCION DE INNOVACION GUBERNAMENTAL"/>
    <s v="INNOVACIÓN"/>
    <s v="134 FUNCION PUBLICA"/>
    <s v="O APOYO A LA FUNCIÓN PÚBLICA Y AL MEJORAMIENTO DE LA GESTIÓN"/>
    <s v="19 TECNOLOGIAS DE LA INFORMACION Y LA COMUNICACIÓN."/>
    <m/>
    <m/>
    <s v="Contratación de auditoría de tercera parte y certificación en la norma ISO 9001/2015"/>
    <s v="3000 SERVICIOS GENERALES"/>
    <s v="3300 SERVICIOS PROFESIONALES, CIENTIFICOS, TECNICOS Y OTROS SERVICIOS"/>
    <s v="333 SERVICIOS DE CONSULTORIA ADMINISTRATIVA, PROCESOS, TECNICA Y EN TECNOLOGIAS DE LA INFORMACION"/>
    <n v="275000"/>
    <n v="275000"/>
    <n v="275000"/>
    <n v="0"/>
    <n v="0"/>
    <n v="3"/>
    <s v="33"/>
  </r>
  <r>
    <n v="188"/>
    <x v="8"/>
    <m/>
    <s v="DIRECCION DE INNOVACION GUBERNAMENTAL"/>
    <s v="INNOVACIÓN"/>
    <s v="134 FUNCION PUBLICA"/>
    <s v="O APOYO A LA FUNCIÓN PÚBLICA Y AL MEJORAMIENTO DE LA GESTIÓN"/>
    <s v="19 TECNOLOGIAS DE LA INFORMACION Y LA COMUNICACIÓN."/>
    <m/>
    <m/>
    <s v="Se requieren personificadores, pines, plumas con impresión, caballetes con protocolo de atención"/>
    <s v="3000 SERVICIOS GENERALES"/>
    <s v="3300 SERVICIOS PROFESIONALES, CIENTIFICOS, TECNICOS Y OTROS SERVICIOS"/>
    <s v="336 SERVICIOS DE APOYO ADMINISTRATIVO, TRADUCCION, FOTOCOPIADO E IMPRESION"/>
    <n v="90000"/>
    <n v="90000"/>
    <n v="90000"/>
    <n v="0"/>
    <n v="0"/>
    <n v="3"/>
    <s v="33"/>
  </r>
  <r>
    <n v="189"/>
    <x v="8"/>
    <m/>
    <s v="DIRECCION DE INNOVACION GUBERNAMENTAL"/>
    <s v="INNOVACIÓN"/>
    <s v="134 FUNCION PUBLICA"/>
    <s v="O APOYO A LA FUNCIÓN PÚBLICA Y AL MEJORAMIENTO DE LA GESTIÓN"/>
    <s v="19 TECNOLOGIAS DE LA INFORMACION Y LA COMUNICACIÓN."/>
    <m/>
    <m/>
    <s v="Se requieren la compra de algunos elementos tecnológicos para el proyecto Gatos negros, como: Cargadores,  bocinas, USB, entre otros"/>
    <s v="2000 MATERIALES Y SUMINISTROS"/>
    <s v="2900 HERRAMIENTAS, REFACCIONES Y ACCESORIOS MENORES"/>
    <s v="294 REFACCIONES Y ACCESORIOS MENORES DE EQUIPO DE COMPUTO Y TECNOLOGIAS DE LA INFORMACION"/>
    <n v="50000"/>
    <n v="50000"/>
    <n v="2500"/>
    <n v="0"/>
    <n v="-47500"/>
    <n v="2"/>
    <s v="29"/>
  </r>
  <r>
    <n v="190"/>
    <x v="8"/>
    <m/>
    <s v="DIRECCION DE INNOVACION GUBERNAMENTAL"/>
    <s v="INNOVACIÓN"/>
    <s v="134 FUNCION PUBLICA"/>
    <s v="O APOYO A LA FUNCIÓN PÚBLICA Y AL MEJORAMIENTO DE LA GESTIÓN"/>
    <s v="19 TECNOLOGIAS DE LA INFORMACION Y LA COMUNICACIÓN."/>
    <m/>
    <m/>
    <s v="Licenciamiento anual del software QuicktapSurvey (5 licencias actuales)"/>
    <s v="5000 BIENES MUEBLES, INMUEBLES E INTANGIBLES"/>
    <s v="5900 ACTIVOS INTANGIBLES"/>
    <s v="597 LICENCIAS INFORMATICAS E INTELECTUALES"/>
    <n v="32000"/>
    <n v="32000"/>
    <n v="32000"/>
    <n v="0"/>
    <n v="0"/>
    <n v="5"/>
    <s v="59"/>
  </r>
  <r>
    <n v="191"/>
    <x v="8"/>
    <m/>
    <s v="DIRECCION DE INNOVACION GUBERNAMENTAL"/>
    <s v="INNOVACIÓN"/>
    <s v="134 FUNCION PUBLICA"/>
    <s v="O APOYO A LA FUNCIÓN PÚBLICA Y AL MEJORAMIENTO DE LA GESTIÓN"/>
    <s v="19 TECNOLOGIAS DE LA INFORMACION Y LA COMUNICACIÓN."/>
    <m/>
    <m/>
    <s v="110 Licencias Software Antivirus"/>
    <s v="5000 BIENES MUEBLES, INMUEBLES E INTANGIBLES"/>
    <s v="5900 ACTIVOS INTANGIBLES"/>
    <s v="591 SOFTWARE"/>
    <n v="38000"/>
    <n v="38000"/>
    <n v="38000"/>
    <n v="0"/>
    <n v="0"/>
    <n v="5"/>
    <s v="59"/>
  </r>
  <r>
    <n v="192"/>
    <x v="8"/>
    <m/>
    <s v="DIRECCION DE INNOVACION GUBERNAMENTAL"/>
    <s v="INNOVACIÓN"/>
    <s v="134 FUNCION PUBLICA"/>
    <s v="O APOYO A LA FUNCIÓN PÚBLICA Y AL MEJORAMIENTO DE LA GESTIÓN"/>
    <s v="19 TECNOLOGIAS DE LA INFORMACION Y LA COMUNICACIÓN."/>
    <m/>
    <m/>
    <s v="Póliza de mantenimiento para el sistema de cámara de video vigilancia CCTV Urbano"/>
    <s v="3000 SERVICIOS GENERALES"/>
    <s v="3500 SERVICIOS DE INSTALACION, REPARACION, MANTENIMIENTO Y CONSERVACION"/>
    <s v="353 INSTALACION, REPARACION Y MANTENIMIENTO DE EQUIPO DE COMPUTO Y TECNOLOGIA DE LA INFORMACION"/>
    <n v="23080405.829999998"/>
    <n v="23080405.829999998"/>
    <n v="9232162.3320000004"/>
    <n v="0"/>
    <n v="-13848243.497999998"/>
    <n v="3"/>
    <s v="35"/>
  </r>
  <r>
    <n v="193"/>
    <x v="8"/>
    <m/>
    <s v="DIRECCION DE INNOVACION GUBERNAMENTAL"/>
    <s v="INNOVACIÓN"/>
    <s v="134 FUNCION PUBLICA"/>
    <s v="O APOYO A LA FUNCIÓN PÚBLICA Y AL MEJORAMIENTO DE LA GESTIÓN"/>
    <s v="19 TECNOLOGIAS DE LA INFORMACION Y LA COMUNICACIÓN."/>
    <m/>
    <m/>
    <s v="Renovación de la infraestructura tecnológica que soporta el sistema de video vigilancia CCTV Urbano "/>
    <s v="3000 SERVICIOS GENERALES"/>
    <s v="3500 SERVICIOS DE INSTALACION, REPARACION, MANTENIMIENTO Y CONSERVACION"/>
    <s v="353 INSTALACION, REPARACION Y MANTENIMIENTO DE EQUIPO DE COMPUTO Y TECNOLOGIA DE LA INFORMACION"/>
    <n v="54967241.200000003"/>
    <n v="54967241.200000003"/>
    <n v="21986896.480000004"/>
    <n v="0"/>
    <n v="-32980344.719999999"/>
    <n v="3"/>
    <s v="35"/>
  </r>
  <r>
    <n v="194"/>
    <x v="8"/>
    <m/>
    <s v="DIRECCION DE INNOVACION GUBERNAMENTAL"/>
    <s v="INNOVACIÓN"/>
    <s v="134 FUNCION PUBLICA"/>
    <s v="O APOYO A LA FUNCIÓN PÚBLICA Y AL MEJORAMIENTO DE LA GESTIÓN"/>
    <s v="19 TECNOLOGIAS DE LA INFORMACION Y LA COMUNICACIÓN."/>
    <m/>
    <m/>
    <s v="Enlace de fibra óptica alterno"/>
    <s v="3000 SERVICIOS GENERALES"/>
    <s v="3100 SERVICIOS BASICOS"/>
    <s v="317 SERVICIOS DE ACCESO DE INTERNET, REDES Y PROCESAMIENTO DE INFORMACION"/>
    <n v="120000"/>
    <n v="120000"/>
    <n v="0"/>
    <n v="0"/>
    <n v="-120000"/>
    <n v="3"/>
    <s v="31"/>
  </r>
  <r>
    <n v="195"/>
    <x v="8"/>
    <m/>
    <s v="DIRECCION DE INNOVACION GUBERNAMENTAL"/>
    <s v="INNOVACIÓN"/>
    <s v="134 FUNCION PUBLICA"/>
    <s v="O APOYO A LA FUNCIÓN PÚBLICA Y AL MEJORAMIENTO DE LA GESTIÓN"/>
    <s v="19 TECNOLOGIAS DE LA INFORMACION Y LA COMUNICACIÓN."/>
    <m/>
    <m/>
    <s v="Renovación  de Telefonía Municipal"/>
    <s v="5000 BIENES MUEBLES, INMUEBLES E INTANGIBLES"/>
    <s v="5100 MOBILIARIO Y EQUIPO DE ADMINISTRACION"/>
    <s v="515 EQUIPO DE COMPUTO Y DE TECNOLOGIAS DE LA INFORMACION"/>
    <n v="3000000"/>
    <n v="223958.56"/>
    <n v="0"/>
    <n v="-2776041.44"/>
    <n v="-3000000"/>
    <n v="5"/>
    <s v="51"/>
  </r>
  <r>
    <n v="196"/>
    <x v="8"/>
    <m/>
    <s v="DIRECCION DE INNOVACION GUBERNAMENTAL"/>
    <s v="INNOVACIÓN"/>
    <s v="134 FUNCION PUBLICA"/>
    <s v="O APOYO A LA FUNCIÓN PÚBLICA Y AL MEJORAMIENTO DE LA GESTIÓN"/>
    <s v="19 TECNOLOGIAS DE LA INFORMACION Y LA COMUNICACIÓN."/>
    <m/>
    <m/>
    <s v="Renovación Equipo de Red del Municipio"/>
    <s v="5000 BIENES MUEBLES, INMUEBLES E INTANGIBLES"/>
    <s v="5100 MOBILIARIO Y EQUIPO DE ADMINISTRACION"/>
    <s v="515 EQUIPO DE COMPUTO Y DE TECNOLOGIAS DE LA INFORMACION"/>
    <n v="1500000"/>
    <n v="1500000"/>
    <n v="0"/>
    <n v="0"/>
    <n v="-1500000"/>
    <n v="5"/>
    <s v="51"/>
  </r>
  <r>
    <n v="197"/>
    <x v="8"/>
    <m/>
    <s v="DIRECCION DE INNOVACION GUBERNAMENTAL"/>
    <s v="INNOVACIÓN"/>
    <s v="134 FUNCION PUBLICA"/>
    <s v="O APOYO A LA FUNCIÓN PÚBLICA Y AL MEJORAMIENTO DE LA GESTIÓN"/>
    <s v="19 TECNOLOGIAS DE LA INFORMACION Y LA COMUNICACIÓN."/>
    <m/>
    <m/>
    <s v="Refacciones y accesorios para equipos de cómputo portátiles y de escritorio"/>
    <s v="2000 MATERIALES Y SUMINISTROS"/>
    <s v="2900 HERRAMIENTAS, REFACCIONES Y ACCESORIOS MENORES"/>
    <s v="294 REFACCIONES Y ACCESORIOS MENORES DE EQUIPO DE COMPUTO Y TECNOLOGIAS DE LA INFORMACION"/>
    <n v="600000"/>
    <n v="600000"/>
    <n v="30000"/>
    <n v="0"/>
    <n v="-570000"/>
    <n v="2"/>
    <s v="29"/>
  </r>
  <r>
    <n v="198"/>
    <x v="8"/>
    <m/>
    <s v="DIRECCION DE INNOVACION GUBERNAMENTAL"/>
    <s v="INNOVACIÓN"/>
    <s v="134 FUNCION PUBLICA"/>
    <s v="O APOYO A LA FUNCIÓN PÚBLICA Y AL MEJORAMIENTO DE LA GESTIÓN"/>
    <s v="19 TECNOLOGIAS DE LA INFORMACION Y LA COMUNICACIÓN."/>
    <m/>
    <m/>
    <s v="Renta de equipo de impresión y copiado"/>
    <s v="3000 SERVICIOS GENERALES"/>
    <s v="3200 SERVICIOS DE ARRENDAMIENTO"/>
    <s v="323 ARRENDAMIENTO DE MOBILIARIO Y EQUIPO DE ADMINISTRACION, EDUCACIONAL Y RECREATIVO"/>
    <n v="10000000"/>
    <n v="10000000"/>
    <n v="10000000"/>
    <n v="0"/>
    <n v="0"/>
    <n v="3"/>
    <s v="32"/>
  </r>
  <r>
    <n v="199"/>
    <x v="8"/>
    <m/>
    <s v="DIRECCION DE INNOVACION GUBERNAMENTAL"/>
    <s v="INNOVACIÓN"/>
    <s v="134 FUNCION PUBLICA"/>
    <s v="O APOYO A LA FUNCIÓN PÚBLICA Y AL MEJORAMIENTO DE LA GESTIÓN"/>
    <s v="19 TECNOLOGIAS DE LA INFORMACION Y LA COMUNICACIÓN."/>
    <m/>
    <m/>
    <s v="Material para cableado e instalaciones"/>
    <s v="2000 MATERIALES Y SUMINISTROS"/>
    <s v="2900 HERRAMIENTAS, REFACCIONES Y ACCESORIOS MENORES"/>
    <s v="294 REFACCIONES Y ACCESORIOS MENORES DE EQUIPO DE COMPUTO Y TECNOLOGIAS DE LA INFORMACION"/>
    <n v="100000"/>
    <n v="100000"/>
    <n v="5000"/>
    <n v="0"/>
    <n v="-95000"/>
    <n v="2"/>
    <s v="29"/>
  </r>
  <r>
    <n v="200"/>
    <x v="8"/>
    <m/>
    <s v="DIRECCION DE INNOVACION GUBERNAMENTAL"/>
    <s v="INNOVACIÓN"/>
    <s v="134 FUNCION PUBLICA"/>
    <s v="O APOYO A LA FUNCIÓN PÚBLICA Y AL MEJORAMIENTO DE LA GESTIÓN"/>
    <s v="19 TECNOLOGIAS DE LA INFORMACION Y LA COMUNICACIÓN."/>
    <m/>
    <m/>
    <s v="Soporte técnico y actualización de la herramienta Service Desk x 3 meses"/>
    <s v="3000 SERVICIOS GENERALES"/>
    <s v="3500 SERVICIOS DE INSTALACION, REPARACION, MANTENIMIENTO Y CONSERVACION"/>
    <s v="353 INSTALACION, REPARACION Y MANTENIMIENTO DE EQUIPO DE COMPUTO Y TECNOLOGIA DE LA INFORMACION"/>
    <n v="195989"/>
    <n v="195989"/>
    <n v="195989"/>
    <n v="0"/>
    <n v="0"/>
    <n v="3"/>
    <s v="35"/>
  </r>
  <r>
    <n v="201"/>
    <x v="8"/>
    <m/>
    <s v="DIRECCION DE INNOVACION GUBERNAMENTAL"/>
    <s v="INNOVACIÓN"/>
    <s v="134 FUNCION PUBLICA"/>
    <s v="O APOYO A LA FUNCIÓN PÚBLICA Y AL MEJORAMIENTO DE LA GESTIÓN"/>
    <s v="19 TECNOLOGIAS DE LA INFORMACION Y LA COMUNICACIÓN."/>
    <m/>
    <m/>
    <s v="2000 Licencias Microsoft Office x 1 año"/>
    <s v="5000 BIENES MUEBLES, INMUEBLES E INTANGIBLES"/>
    <s v="5900 ACTIVOS INTANGIBLES"/>
    <s v="597 LICENCIAS INFORMATICAS E INTELECTUALES"/>
    <n v="2600000"/>
    <n v="2600000"/>
    <n v="2600000"/>
    <n v="0"/>
    <n v="0"/>
    <n v="5"/>
    <s v="59"/>
  </r>
  <r>
    <n v="202"/>
    <x v="8"/>
    <m/>
    <s v="DIRECCION DE INNOVACION GUBERNAMENTAL"/>
    <s v="INNOVACIÓN"/>
    <s v="134 FUNCION PUBLICA"/>
    <s v="O APOYO A LA FUNCIÓN PÚBLICA Y AL MEJORAMIENTO DE LA GESTIÓN"/>
    <s v="19 TECNOLOGIAS DE LA INFORMACION Y LA COMUNICACIÓN."/>
    <m/>
    <m/>
    <s v="18 Licencias Adobe x 1 año"/>
    <s v="5000 BIENES MUEBLES, INMUEBLES E INTANGIBLES"/>
    <s v="5900 ACTIVOS INTANGIBLES"/>
    <s v="597 LICENCIAS INFORMATICAS E INTELECTUALES"/>
    <n v="212000"/>
    <n v="212000"/>
    <n v="212000"/>
    <n v="0"/>
    <n v="0"/>
    <n v="5"/>
    <s v="59"/>
  </r>
  <r>
    <n v="203"/>
    <x v="8"/>
    <m/>
    <s v="DIRECCION DE INNOVACION GUBERNAMENTAL"/>
    <s v="INNOVACIÓN"/>
    <s v="134 FUNCION PUBLICA"/>
    <s v="O APOYO A LA FUNCIÓN PÚBLICA Y AL MEJORAMIENTO DE LA GESTIÓN"/>
    <s v="19 TECNOLOGIAS DE LA INFORMACION Y LA COMUNICACIÓN."/>
    <m/>
    <m/>
    <s v="30 Licencias AUTOCAD x 1 año"/>
    <s v="5000 BIENES MUEBLES, INMUEBLES E INTANGIBLES"/>
    <s v="5900 ACTIVOS INTANGIBLES"/>
    <s v="597 LICENCIAS INFORMATICAS E INTELECTUALES"/>
    <n v="1937400"/>
    <n v="1937400"/>
    <n v="1937400"/>
    <n v="0"/>
    <n v="0"/>
    <n v="5"/>
    <s v="59"/>
  </r>
  <r>
    <n v="204"/>
    <x v="8"/>
    <m/>
    <s v="DIRECCION DE INNOVACION GUBERNAMENTAL"/>
    <s v="INNOVACIÓN"/>
    <s v="134 FUNCION PUBLICA"/>
    <s v="O APOYO A LA FUNCIÓN PÚBLICA Y AL MEJORAMIENTO DE LA GESTIÓN"/>
    <s v="19 TECNOLOGIAS DE LA INFORMACION Y LA COMUNICACIÓN."/>
    <m/>
    <m/>
    <s v="2 Licencias CorelDraw x 1 año"/>
    <s v="5000 BIENES MUEBLES, INMUEBLES E INTANGIBLES"/>
    <s v="5900 ACTIVOS INTANGIBLES"/>
    <s v="597 LICENCIAS INFORMATICAS E INTELECTUALES"/>
    <n v="8200"/>
    <n v="8200"/>
    <n v="8200"/>
    <n v="0"/>
    <n v="0"/>
    <n v="5"/>
    <s v="59"/>
  </r>
  <r>
    <n v="205"/>
    <x v="8"/>
    <m/>
    <s v="DIRECCION DE INNOVACION GUBERNAMENTAL"/>
    <s v="INNOVACIÓN"/>
    <s v="134 FUNCION PUBLICA"/>
    <s v="O APOYO A LA FUNCIÓN PÚBLICA Y AL MEJORAMIENTO DE LA GESTIÓN"/>
    <s v="19 TECNOLOGIAS DE LA INFORMACION Y LA COMUNICACIÓN."/>
    <m/>
    <m/>
    <s v="2650 Cuentas de Correo de Microsoft"/>
    <s v="5000 BIENES MUEBLES, INMUEBLES E INTANGIBLES"/>
    <s v="5900 ACTIVOS INTANGIBLES"/>
    <s v="597 LICENCIAS INFORMATICAS E INTELECTUALES"/>
    <n v="2544000"/>
    <n v="2544000"/>
    <n v="2544000"/>
    <n v="0"/>
    <n v="0"/>
    <n v="5"/>
    <s v="59"/>
  </r>
  <r>
    <n v="206"/>
    <x v="8"/>
    <m/>
    <s v="DIRECCION DE INNOVACION GUBERNAMENTAL"/>
    <s v="INNOVACIÓN"/>
    <s v="134 FUNCION PUBLICA"/>
    <s v="O APOYO A LA FUNCIÓN PÚBLICA Y AL MEJORAMIENTO DE LA GESTIÓN"/>
    <s v="19 TECNOLOGIAS DE LA INFORMACION Y LA COMUNICACIÓN."/>
    <m/>
    <m/>
    <s v="Adquisición de 200 equipos de cómputo"/>
    <s v="5000 BIENES MUEBLES, INMUEBLES E INTANGIBLES"/>
    <s v="5100 MOBILIARIO Y EQUIPO DE ADMINISTRACION"/>
    <s v="515 EQUIPO DE COMPUTO Y DE TECNOLOGIAS DE LA INFORMACION"/>
    <n v="2800000"/>
    <n v="0"/>
    <n v="0"/>
    <n v="-2800000"/>
    <n v="-2800000"/>
    <n v="5"/>
    <s v="51"/>
  </r>
  <r>
    <n v="207"/>
    <x v="8"/>
    <m/>
    <s v="DIRECCION DE INNOVACION GUBERNAMENTAL"/>
    <s v="INNOVACIÓN"/>
    <s v="134 FUNCION PUBLICA"/>
    <s v="O APOYO A LA FUNCIÓN PÚBLICA Y AL MEJORAMIENTO DE LA GESTIÓN"/>
    <s v="19 TECNOLOGIAS DE LA INFORMACION Y LA COMUNICACIÓN."/>
    <m/>
    <m/>
    <s v="300 Compra de Teléfonos"/>
    <s v="5000 BIENES MUEBLES, INMUEBLES E INTANGIBLES"/>
    <s v="5100 MOBILIARIO Y EQUIPO DE ADMINISTRACION"/>
    <s v="515 EQUIPO DE COMPUTO Y DE TECNOLOGIAS DE LA INFORMACION"/>
    <n v="450000"/>
    <n v="450000"/>
    <n v="0"/>
    <n v="0"/>
    <n v="-450000"/>
    <n v="5"/>
    <s v="51"/>
  </r>
  <r>
    <n v="208"/>
    <x v="8"/>
    <m/>
    <s v="DIRECCION DE INNOVACION GUBERNAMENTAL"/>
    <s v="INNOVACIÓN"/>
    <s v="134 FUNCION PUBLICA"/>
    <s v="O APOYO A LA FUNCIÓN PÚBLICA Y AL MEJORAMIENTO DE LA GESTIÓN"/>
    <s v="19 TECNOLOGIAS DE LA INFORMACION Y LA COMUNICACIÓN."/>
    <m/>
    <m/>
    <s v="450 Licencias Software Antivirus"/>
    <s v="5000 BIENES MUEBLES, INMUEBLES E INTANGIBLES"/>
    <s v="5900 ACTIVOS INTANGIBLES"/>
    <s v="591 SOFTWARE"/>
    <n v="200000"/>
    <n v="200000"/>
    <n v="200000"/>
    <n v="0"/>
    <n v="0"/>
    <n v="5"/>
    <s v="59"/>
  </r>
  <r>
    <n v="209"/>
    <x v="8"/>
    <m/>
    <s v="DIRECCION DE INNOVACION GUBERNAMENTAL"/>
    <s v="INNOVACIÓN"/>
    <s v="134 FUNCION PUBLICA"/>
    <s v="O APOYO A LA FUNCIÓN PÚBLICA Y AL MEJORAMIENTO DE LA GESTIÓN"/>
    <s v="19 TECNOLOGIAS DE LA INFORMACION Y LA COMUNICACIÓN."/>
    <m/>
    <m/>
    <s v="Consumible para Plotter"/>
    <s v="2000 MATERIALES Y SUMINISTROS"/>
    <s v="2100 MATERIALES DE ADMINISTRACION, EMISION DE DOCUMENTOS Y ARTICULOS OFICIALES"/>
    <s v="214 MATERIALES, UTILES Y EQUIPOS MENORES DE TECNOLOGIAS DE LA INFORMACION Y COMUNICACIONES"/>
    <n v="90000"/>
    <n v="90000"/>
    <n v="27000"/>
    <n v="0"/>
    <n v="-63000"/>
    <n v="2"/>
    <s v="21"/>
  </r>
  <r>
    <n v="210"/>
    <x v="8"/>
    <m/>
    <s v="DIRECCION DE INNOVACION GUBERNAMENTAL"/>
    <s v="INNOVACIÓN"/>
    <s v="134 FUNCION PUBLICA"/>
    <s v="O APOYO A LA FUNCIÓN PÚBLICA Y AL MEJORAMIENTO DE LA GESTIÓN"/>
    <s v="19 TECNOLOGIAS DE LA INFORMACION Y LA COMUNICACIÓN."/>
    <m/>
    <m/>
    <s v="Ciudapp"/>
    <s v="5000 BIENES MUEBLES, INMUEBLES E INTANGIBLES"/>
    <s v="5900 ACTIVOS INTANGIBLES"/>
    <s v="591 SOFTWARE"/>
    <n v="3000000"/>
    <n v="3000000"/>
    <n v="3000000"/>
    <n v="0"/>
    <n v="0"/>
    <n v="5"/>
    <s v="59"/>
  </r>
  <r>
    <n v="211"/>
    <x v="8"/>
    <m/>
    <s v="DIRECCION DE INNOVACION GUBERNAMENTAL"/>
    <s v="INNOVACIÓN"/>
    <s v="134 FUNCION PUBLICA"/>
    <s v="O APOYO A LA FUNCIÓN PÚBLICA Y AL MEJORAMIENTO DE LA GESTIÓN"/>
    <s v="19 TECNOLOGIAS DE LA INFORMACION Y LA COMUNICACIÓN."/>
    <m/>
    <m/>
    <s v="SAC  "/>
    <s v="5000 BIENES MUEBLES, INMUEBLES E INTANGIBLES"/>
    <s v="5900 ACTIVOS INTANGIBLES"/>
    <s v="591 SOFTWARE"/>
    <n v="12200000"/>
    <n v="12200000"/>
    <n v="12200000"/>
    <n v="0"/>
    <n v="0"/>
    <n v="5"/>
    <s v="59"/>
  </r>
  <r>
    <n v="212"/>
    <x v="8"/>
    <m/>
    <s v="DIRECCION DE INNOVACION GUBERNAMENTAL"/>
    <s v="INNOVACIÓN"/>
    <s v="134 FUNCION PUBLICA"/>
    <s v="O APOYO A LA FUNCIÓN PÚBLICA Y AL MEJORAMIENTO DE LA GESTIÓN"/>
    <s v="19 TECNOLOGIAS DE LA INFORMACION Y LA COMUNICACIÓN."/>
    <m/>
    <m/>
    <s v="Geoware"/>
    <s v="3000 SERVICIOS GENERALES"/>
    <s v="3300 SERVICIOS PROFESIONALES, CIENTIFICOS, TECNICOS Y OTROS SERVICIOS"/>
    <s v="339 SERVICIOS PROFESIONALES, CIENTIFICOS Y TECNICOS INTEGRALES"/>
    <n v="20000000"/>
    <n v="20000000"/>
    <n v="20000000"/>
    <n v="0"/>
    <n v="0"/>
    <n v="3"/>
    <s v="33"/>
  </r>
  <r>
    <n v="213"/>
    <x v="8"/>
    <m/>
    <s v="DIRECCION DE INNOVACION GUBERNAMENTAL"/>
    <s v="INNOVACIÓN"/>
    <s v="134 FUNCION PUBLICA"/>
    <s v="O APOYO A LA FUNCIÓN PÚBLICA Y AL MEJORAMIENTO DE LA GESTIÓN"/>
    <s v="19 TECNOLOGIAS DE LA INFORMACION Y LA COMUNICACIÓN."/>
    <m/>
    <m/>
    <s v="Sigob / Sir"/>
    <s v="5000 BIENES MUEBLES, INMUEBLES E INTANGIBLES"/>
    <s v="5900 ACTIVOS INTANGIBLES"/>
    <s v="591 SOFTWARE"/>
    <n v="7700000"/>
    <n v="7700000"/>
    <n v="7700000"/>
    <n v="0"/>
    <n v="0"/>
    <n v="5"/>
    <s v="59"/>
  </r>
  <r>
    <n v="214"/>
    <x v="8"/>
    <m/>
    <s v="DIRECCION DE INNOVACION GUBERNAMENTAL"/>
    <s v="INNOVACIÓN"/>
    <s v="134 FUNCION PUBLICA"/>
    <s v="O APOYO A LA FUNCIÓN PÚBLICA Y AL MEJORAMIENTO DE LA GESTIÓN"/>
    <s v="19 TECNOLOGIAS DE LA INFORMACION Y LA COMUNICACIÓN."/>
    <m/>
    <m/>
    <s v="5 Licencia GEV Catastro "/>
    <s v="5000 BIENES MUEBLES, INMUEBLES E INTANGIBLES"/>
    <s v="5900 ACTIVOS INTANGIBLES"/>
    <s v="591 SOFTWARE"/>
    <n v="1260000"/>
    <n v="1260000"/>
    <n v="1260000"/>
    <n v="0"/>
    <n v="0"/>
    <n v="5"/>
    <s v="59"/>
  </r>
  <r>
    <n v="1384"/>
    <x v="8"/>
    <m/>
    <s v="DIRECCION DE INNOVACION GUBERNAMENTAL"/>
    <s v="INNOVACIÓN"/>
    <s v="134 FUNCION PUBLICA"/>
    <s v="O APOYO A LA FUNCIÓN PÚBLICA Y AL MEJORAMIENTO DE LA GESTIÓN"/>
    <s v="19 TECNOLOGIAS DE LA INFORMACION Y LA COMUNICACIÓN."/>
    <m/>
    <m/>
    <s v="Arrendamiento  de computadoras solicitado por regidor Abel Salgado"/>
    <s v="3000 SERVICIOS GENERALES"/>
    <s v="3200 SERVICIOS DE ARRENDAMIENTO"/>
    <s v="323 ARRENDAMIENTO DE MOBILIARIO Y EQUIPO DE ADMINISTRACION, EDUCACIONAL Y RECREATIVO"/>
    <n v="0"/>
    <n v="10000000"/>
    <n v="10000000"/>
    <m/>
    <m/>
    <n v="3"/>
    <s v="32"/>
  </r>
  <r>
    <n v="1385"/>
    <x v="8"/>
    <m/>
    <s v="DIRECCION DE ADMINISTRACION"/>
    <s v="PATRIMONIO"/>
    <s v="134 FUNCION PUBLICA"/>
    <s v="O APOYO A LA FUNCIÓN PÚBLICA Y AL MEJORAMIENTO DE LA GESTIÓN"/>
    <s v="19 TECNOLOGIAS DE LA INFORMACION Y LA COMUNICACIÓN."/>
    <m/>
    <m/>
    <s v="Compra 100 camaras solicitadas por el Regidor Abel Salgado para C5"/>
    <s v="5000 BIENES MUEBLES, INMUEBLES E INTANGIBLES"/>
    <s v="5200 MOBILIARIO Y EQUIPO EDUCACIONAL Y RECREATIVO"/>
    <s v="523 CAMARAS FOTOGRAFICAS Y DE VIDEO"/>
    <n v="0"/>
    <n v="5000000"/>
    <m/>
    <m/>
    <m/>
    <n v="5"/>
    <s v="52"/>
  </r>
  <r>
    <n v="240"/>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100 MATERIALES DE ADMINISTRACION, EMISION DE DOCUMENTOS Y ARTICULOS OFICIALES"/>
    <s v="215 MATERIAL IMPRESO E INFORMACION DIGITAL"/>
    <n v="50000"/>
    <n v="50000"/>
    <n v="15000"/>
    <n v="0"/>
    <n v="-35000"/>
    <n v="2"/>
    <s v="21"/>
  </r>
  <r>
    <n v="241"/>
    <x v="8"/>
    <m/>
    <s v="DIRECCION DE ADMINISTRACION"/>
    <s v="EDIFICIOS"/>
    <s v="134 FUNCION PUBLICA"/>
    <s v="O APOYO A LA FUNCIÓN PÚBLICA Y AL MEJORAMIENTO DE LA GESTIÓN"/>
    <s v="20 MANTENIMIENTO"/>
    <m/>
    <m/>
    <s v="Servicio de intendencia en los edificios público"/>
    <s v="2000 MATERIALES Y SUMINISTROS"/>
    <s v="2100 MATERIALES DE ADMINISTRACION, EMISION DE DOCUMENTOS Y ARTICULOS OFICIALES"/>
    <s v="216 MATERIAL DE LIMPIEZA"/>
    <n v="2000000"/>
    <n v="2000000"/>
    <n v="2000000"/>
    <n v="0"/>
    <n v="0"/>
    <n v="2"/>
    <s v="21"/>
  </r>
  <r>
    <n v="242"/>
    <x v="8"/>
    <m/>
    <s v="DIRECCION DE ADMINISTRACION"/>
    <s v="EDIFICIOS"/>
    <s v="134 FUNCION PUBLICA"/>
    <s v="O APOYO A LA FUNCIÓN PÚBLICA Y AL MEJORAMIENTO DE LA GESTIÓN"/>
    <s v="20 MANTENIMIENTO"/>
    <m/>
    <m/>
    <s v="Distribución de garrafones de agua todas las dependencias del municipio."/>
    <s v="2000 MATERIALES Y SUMINISTROS"/>
    <s v="2200 ALIMENTOS Y UTENSILIOS"/>
    <s v="221 PRODUCTOS ALIMENTICIOS PARA PERSONAS"/>
    <n v="1795000"/>
    <n v="1795000"/>
    <n v="538500"/>
    <n v="0"/>
    <n v="-1256500"/>
    <n v="2"/>
    <s v="22"/>
  </r>
  <r>
    <n v="243"/>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400 MATERIALES Y ARTICULOS DE CONSTRUCCION Y DE REPARACION"/>
    <s v="241 PRODUCTOS MINERALES NO METALICOS"/>
    <n v="51840"/>
    <n v="51840"/>
    <n v="51840"/>
    <n v="0"/>
    <n v="0"/>
    <n v="2"/>
    <s v="24"/>
  </r>
  <r>
    <n v="244"/>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400 MATERIALES Y ARTICULOS DE CONSTRUCCION Y DE REPARACION"/>
    <s v="242 CEMENTO Y PRODUCTOS DE CONCRETO"/>
    <n v="45000"/>
    <n v="45000"/>
    <n v="18000"/>
    <n v="0"/>
    <n v="-27000"/>
    <n v="2"/>
    <s v="24"/>
  </r>
  <r>
    <n v="245"/>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400 MATERIALES Y ARTICULOS DE CONSTRUCCION Y DE REPARACION"/>
    <s v="243 CAL, YESO Y PRODUCTOS DE YESO"/>
    <n v="162000"/>
    <n v="162000"/>
    <n v="162000"/>
    <n v="0"/>
    <n v="0"/>
    <n v="2"/>
    <s v="24"/>
  </r>
  <r>
    <n v="246"/>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400 MATERIALES Y ARTICULOS DE CONSTRUCCION Y DE REPARACION"/>
    <s v="244 MADERA Y PRODUCTOS DE MADERA"/>
    <n v="5400"/>
    <n v="5400"/>
    <n v="5400"/>
    <n v="0"/>
    <n v="0"/>
    <n v="2"/>
    <s v="24"/>
  </r>
  <r>
    <n v="247"/>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400 MATERIALES Y ARTICULOS DE CONSTRUCCION Y DE REPARACION"/>
    <s v="245 VIDRIO Y PRODUCTOS DE VIDRIO"/>
    <n v="15000"/>
    <n v="15000"/>
    <n v="15000"/>
    <n v="0"/>
    <n v="0"/>
    <n v="2"/>
    <s v="24"/>
  </r>
  <r>
    <n v="248"/>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400 MATERIALES Y ARTICULOS DE CONSTRUCCION Y DE REPARACION"/>
    <s v="246 MATERIAL ELECTRICO Y ELECTRONICO"/>
    <n v="1000000"/>
    <n v="1000000"/>
    <n v="100000"/>
    <n v="0"/>
    <n v="-900000"/>
    <n v="2"/>
    <s v="24"/>
  </r>
  <r>
    <n v="249"/>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400 MATERIALES Y ARTICULOS DE CONSTRUCCION Y DE REPARACION"/>
    <s v="247 ARTICULOS METALICOS PARA LA CONSTRUCCION"/>
    <n v="335600"/>
    <n v="335600"/>
    <n v="100680"/>
    <n v="0"/>
    <n v="-234920"/>
    <n v="2"/>
    <s v="24"/>
  </r>
  <r>
    <n v="250"/>
    <x v="8"/>
    <m/>
    <s v="DIRECCION DE ADMINISTRACION"/>
    <s v="EDIFICIOS"/>
    <s v="134 FUNCION PUBLICA"/>
    <s v="O APOYO A LA FUNCIÓN PÚBLICA Y AL MEJORAMIENTO DE LA GESTIÓN"/>
    <s v="20 MANTENIMIENTO"/>
    <m/>
    <m/>
    <s v="Atención a solicitudes de remodelación y/o servicio mayor en edificios públicos"/>
    <s v="2000 MATERIALES Y SUMINISTROS"/>
    <s v="2400 MATERIALES Y ARTICULOS DE CONSTRUCCION Y DE REPARACION"/>
    <s v="248 MATERIALES COMPLEMENTARIOS"/>
    <n v="250000"/>
    <n v="250000"/>
    <n v="75000"/>
    <n v="0"/>
    <n v="-175000"/>
    <n v="2"/>
    <s v="24"/>
  </r>
  <r>
    <n v="251"/>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400 MATERIALES Y ARTICULOS DE CONSTRUCCION Y DE REPARACION"/>
    <s v="249 OTROS MATERIALES Y ARTICULOS DE CONSTRUCCION Y REPARACION"/>
    <n v="700000"/>
    <n v="700000"/>
    <n v="280000"/>
    <n v="0"/>
    <n v="-420000"/>
    <n v="2"/>
    <s v="24"/>
  </r>
  <r>
    <n v="252"/>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500 PRODUCTOS QUIMICOS, FARMACEUTICOS Y DE LABORATORIO"/>
    <s v="256 FIBRAS SINTETICAS, HULES, PLASTICOS Y DERIVADOS"/>
    <n v="85000"/>
    <n v="85000"/>
    <n v="8500"/>
    <n v="0"/>
    <n v="-76500"/>
    <n v="2"/>
    <s v="25"/>
  </r>
  <r>
    <n v="253"/>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600 COMBUSTIBLES, LUBRICANTES Y ADITIVOS"/>
    <s v="261 COMBUSTIBLES, LUBRICANTES Y ADITIVOS"/>
    <n v="3000"/>
    <n v="3000"/>
    <n v="0"/>
    <n v="0"/>
    <n v="-3000"/>
    <n v="2"/>
    <s v="26"/>
  </r>
  <r>
    <n v="254"/>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700 VESTUARIO, BLANCOS, PRENDAS DE PROTECCION Y ARTICULOS DEPORTIVOS"/>
    <s v="271 VESTUARIO Y UNIFORMES"/>
    <n v="200000"/>
    <n v="200000"/>
    <n v="120000"/>
    <n v="0"/>
    <n v="-80000"/>
    <n v="2"/>
    <s v="27"/>
  </r>
  <r>
    <n v="255"/>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700 VESTUARIO, BLANCOS, PRENDAS DE PROTECCION Y ARTICULOS DEPORTIVOS"/>
    <s v="272 PRENDAS DE SEGURIDAD Y PROTECCION PERSONAL"/>
    <n v="130000"/>
    <n v="130000"/>
    <n v="65000"/>
    <n v="0"/>
    <n v="-65000"/>
    <n v="2"/>
    <s v="27"/>
  </r>
  <r>
    <n v="256"/>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900 HERRAMIENTAS, REFACCIONES Y ACCESORIOS MENORES"/>
    <s v="291 HERRAMIENTAS MENORES"/>
    <n v="250000"/>
    <n v="250000"/>
    <n v="50000"/>
    <n v="0"/>
    <n v="-200000"/>
    <n v="2"/>
    <s v="29"/>
  </r>
  <r>
    <n v="257"/>
    <x v="8"/>
    <m/>
    <s v="DIRECCION DE ADMINISTRACION"/>
    <s v="EDIFICIOS"/>
    <s v="134 FUNCION PUBLICA"/>
    <s v="O APOYO A LA FUNCIÓN PÚBLICA Y AL MEJORAMIENTO DE LA GESTIÓN"/>
    <s v="20 MANTENIMIENTO"/>
    <m/>
    <m/>
    <s v="Atención a solicitudes de remodelación y/o servicio mayor en edificios públicos"/>
    <s v="2000 MATERIALES Y SUMINISTROS"/>
    <s v="2900 HERRAMIENTAS, REFACCIONES Y ACCESORIOS MENORES"/>
    <s v="292 REFACCIONES Y ACCESORIOS MENORES DE EDIFICIOS"/>
    <n v="609900"/>
    <n v="609900"/>
    <n v="304950"/>
    <n v="0"/>
    <n v="-304950"/>
    <n v="2"/>
    <s v="29"/>
  </r>
  <r>
    <n v="258"/>
    <x v="8"/>
    <m/>
    <s v="DIRECCION DE ADMINISTRACION"/>
    <s v="EDIFICIOS"/>
    <s v="134 FUNCION PUBLICA"/>
    <s v="O APOYO A LA FUNCIÓN PÚBLICA Y AL MEJORAMIENTO DE LA GESTIÓN"/>
    <s v="20 MANTENIMIENTO"/>
    <m/>
    <m/>
    <s v="Atención a solicitudes de reparación/ servicios menores en edificios públicos"/>
    <s v="2000 MATERIALES Y SUMINISTROS"/>
    <s v="2900 HERRAMIENTAS, REFACCIONES Y ACCESORIOS MENORES"/>
    <s v="293 REFACCIONES Y ACCESORIOS MENORES DE MOBILIARIO Y EQUIPO DE ADMINISTRACION, EDUCACIONAL Y RECREATIVO"/>
    <n v="15000"/>
    <n v="15000"/>
    <n v="1500"/>
    <n v="0"/>
    <n v="-13500"/>
    <n v="2"/>
    <s v="29"/>
  </r>
  <r>
    <n v="259"/>
    <x v="8"/>
    <m/>
    <s v="DIRECCION DE ADMINISTRACION"/>
    <s v="EDIFICIOS"/>
    <s v="134 FUNCION PUBLICA"/>
    <s v="O APOYO A LA FUNCIÓN PÚBLICA Y AL MEJORAMIENTO DE LA GESTIÓN"/>
    <s v="20 MANTENIMIENTO"/>
    <m/>
    <m/>
    <s v="Atención a solicitudes de reparación/ servicios menores en edificios públicos"/>
    <s v="3000 SERVICIOS GENERALES"/>
    <s v="3200 SERVICIOS DE ARRENDAMIENTO"/>
    <s v="329 OTROS ARRENDAMIENTOS"/>
    <n v="20000"/>
    <n v="20000"/>
    <n v="20000"/>
    <n v="0"/>
    <n v="0"/>
    <n v="3"/>
    <s v="32"/>
  </r>
  <r>
    <n v="260"/>
    <x v="8"/>
    <m/>
    <s v="DIRECCION DE ADMINISTRACION"/>
    <s v="EDIFICIOS"/>
    <s v="134 FUNCION PUBLICA"/>
    <s v="O APOYO A LA FUNCIÓN PÚBLICA Y AL MEJORAMIENTO DE LA GESTIÓN"/>
    <s v="20 MANTENIMIENTO"/>
    <m/>
    <m/>
    <s v="Atención a solicitudes de remodelación y/o servicio mayor en edificios públicos"/>
    <s v="3000 SERVICIOS GENERALES"/>
    <s v="3300 SERVICIOS PROFESIONALES, CIENTIFICOS, TECNICOS Y OTROS SERVICIOS"/>
    <s v="339 SERVICIOS PROFESIONALES, CIENTIFICOS Y TECNICOS INTEGRALES"/>
    <n v="150000"/>
    <n v="150000"/>
    <n v="150000"/>
    <n v="0"/>
    <n v="0"/>
    <n v="3"/>
    <s v="33"/>
  </r>
  <r>
    <n v="261"/>
    <x v="8"/>
    <m/>
    <s v="DIRECCION DE ADMINISTRACION"/>
    <s v="EDIFICIOS"/>
    <s v="134 FUNCION PUBLICA"/>
    <s v="O APOYO A LA FUNCIÓN PÚBLICA Y AL MEJORAMIENTO DE LA GESTIÓN"/>
    <s v="20 MANTENIMIENTO"/>
    <m/>
    <m/>
    <s v="Atención a solicitudes de remodelación y/o servicio mayor en edificios públicos"/>
    <s v="3000 SERVICIOS GENERALES"/>
    <s v="3400 SERVICIOS FINANCIEROS, BANCARIOS Y COMERCIALES"/>
    <s v="347 FLETES Y MANIOBRAS"/>
    <n v="500000"/>
    <n v="500000"/>
    <n v="0"/>
    <n v="0"/>
    <n v="-500000"/>
    <n v="3"/>
    <s v="34"/>
  </r>
  <r>
    <n v="262"/>
    <x v="8"/>
    <m/>
    <s v="DIRECCION DE ADMINISTRACION"/>
    <s v="EDIFICIOS"/>
    <s v="134 FUNCION PUBLICA"/>
    <s v="O APOYO A LA FUNCIÓN PÚBLICA Y AL MEJORAMIENTO DE LA GESTIÓN"/>
    <s v="20 MANTENIMIENTO"/>
    <m/>
    <m/>
    <s v="Atención a solicitudes de remodelación y/o servicio mayor en edificios públicos"/>
    <s v="3000 SERVICIOS GENERALES"/>
    <s v="3500 SERVICIOS DE INSTALACION, REPARACION, MANTENIMIENTO Y CONSERVACION"/>
    <s v="351 CONSERVACION Y MANTENIMIENTO MENOR DE INMUEBLES"/>
    <n v="22000000"/>
    <n v="17600000"/>
    <n v="8800000"/>
    <n v="-4400000"/>
    <n v="-13200000"/>
    <n v="3"/>
    <s v="35"/>
  </r>
  <r>
    <n v="263"/>
    <x v="8"/>
    <m/>
    <s v="DIRECCION DE ADMINISTRACION"/>
    <s v="EDIFICIOS"/>
    <s v="134 FUNCION PUBLICA"/>
    <s v="O APOYO A LA FUNCIÓN PÚBLICA Y AL MEJORAMIENTO DE LA GESTIÓN"/>
    <s v="20 MANTENIMIENTO"/>
    <m/>
    <m/>
    <s v="Mantenimiento a extintores de unidad basílica Presidencia y Otras Areas"/>
    <s v="3000 SERVICIOS GENERALES"/>
    <s v="3500 SERVICIOS DE INSTALACION, REPARACION, MANTENIMIENTO Y CONSERVACION"/>
    <s v="352 INSTALACION, REPARACION Y MANTENIMIENTO DE MOBILIARIO Y EQUIPO DE ADMINISTRACION, EDUCACIONAL Y RECREATIVO"/>
    <n v="100000"/>
    <n v="100000"/>
    <n v="60000"/>
    <n v="0"/>
    <n v="-40000"/>
    <n v="3"/>
    <s v="35"/>
  </r>
  <r>
    <n v="264"/>
    <x v="8"/>
    <m/>
    <s v="DIRECCION DE ADMINISTRACION"/>
    <s v="EDIFICIOS"/>
    <s v="134 FUNCION PUBLICA"/>
    <s v="O APOYO A LA FUNCIÓN PÚBLICA Y AL MEJORAMIENTO DE LA GESTIÓN"/>
    <s v="20 MANTENIMIENTO"/>
    <m/>
    <m/>
    <s v="Servicio de intendencia en los edificios público"/>
    <s v="3000 SERVICIOS GENERALES"/>
    <s v="3500 SERVICIOS DE INSTALACION, REPARACION, MANTENIMIENTO Y CONSERVACION"/>
    <s v="358 SERVICIOS DE LIMPIEZA Y MANEJO DE DESECHOS"/>
    <n v="100000"/>
    <n v="100000"/>
    <n v="100000"/>
    <n v="0"/>
    <n v="0"/>
    <n v="3"/>
    <s v="35"/>
  </r>
  <r>
    <n v="265"/>
    <x v="8"/>
    <m/>
    <s v="DIRECCION DE ADMINISTRACION"/>
    <s v="EDIFICIOS"/>
    <s v="134 FUNCION PUBLICA"/>
    <s v="O APOYO A LA FUNCIÓN PÚBLICA Y AL MEJORAMIENTO DE LA GESTIÓN"/>
    <s v="20 MANTENIMIENTO"/>
    <m/>
    <m/>
    <s v="Servicio de Fumigación en los inmuebles municipales"/>
    <s v="3000 SERVICIOS GENERALES"/>
    <s v="3500 SERVICIOS DE INSTALACION, REPARACION, MANTENIMIENTO Y CONSERVACION"/>
    <s v="359 SERVICIOS DE JARDINERIA Y FUMIGACION"/>
    <n v="1500000"/>
    <n v="1500000"/>
    <n v="900000"/>
    <n v="0"/>
    <n v="-600000"/>
    <n v="3"/>
    <s v="35"/>
  </r>
  <r>
    <n v="266"/>
    <x v="8"/>
    <m/>
    <s v="DIRECCION DE ADMINISTRACION"/>
    <s v="EDIFICIOS"/>
    <s v="134 FUNCION PUBLICA"/>
    <s v="O APOYO A LA FUNCIÓN PÚBLICA Y AL MEJORAMIENTO DE LA GESTIÓN"/>
    <s v="20 MANTENIMIENTO"/>
    <m/>
    <m/>
    <s v="Reservación de auditorios"/>
    <s v="5000 BIENES MUEBLES, INMUEBLES E INTANGIBLES"/>
    <s v="5100 MOBILIARIO Y EQUIPO DE ADMINISTRACION"/>
    <s v="511 MUEBLES DE OFICINA Y ESTANTERIA"/>
    <n v="150000"/>
    <n v="150000"/>
    <n v="0"/>
    <n v="0"/>
    <n v="-150000"/>
    <n v="5"/>
    <s v="51"/>
  </r>
  <r>
    <n v="267"/>
    <x v="8"/>
    <m/>
    <s v="DIRECCION DE ADMINISTRACION"/>
    <s v="EDIFICIOS"/>
    <s v="134 FUNCION PUBLICA"/>
    <s v="O APOYO A LA FUNCIÓN PÚBLICA Y AL MEJORAMIENTO DE LA GESTIÓN"/>
    <s v="20 MANTENIMIENTO"/>
    <m/>
    <m/>
    <s v="Atención a solicitudes de remodelación y/o servicio mayor en edificios públicos"/>
    <s v="5000 BIENES MUEBLES, INMUEBLES E INTANGIBLES"/>
    <s v="5100 MOBILIARIO Y EQUIPO DE ADMINISTRACION"/>
    <s v="519 OTROS MOBILIARIOS Y EQUIPOS DE ADMINISTRACION"/>
    <n v="250000"/>
    <n v="250000"/>
    <n v="0"/>
    <n v="0"/>
    <n v="-250000"/>
    <n v="5"/>
    <s v="51"/>
  </r>
  <r>
    <n v="268"/>
    <x v="8"/>
    <m/>
    <s v="DIRECCION DE ADMINISTRACION"/>
    <s v="EDIFICIOS"/>
    <s v="134 FUNCION PUBLICA"/>
    <s v="O APOYO A LA FUNCIÓN PÚBLICA Y AL MEJORAMIENTO DE LA GESTIÓN"/>
    <s v="20 MANTENIMIENTO"/>
    <m/>
    <m/>
    <s v="Reservación de auditorios"/>
    <s v="5000 BIENES MUEBLES, INMUEBLES E INTANGIBLES"/>
    <s v="5200 MOBILIARIO Y EQUIPO EDUCACIONAL Y RECREATIVO"/>
    <s v="521 EQUIPOS Y APARATOS AUDIOVISUALES"/>
    <n v="50000"/>
    <n v="50000"/>
    <n v="0"/>
    <n v="0"/>
    <n v="-50000"/>
    <n v="5"/>
    <s v="52"/>
  </r>
  <r>
    <n v="269"/>
    <x v="8"/>
    <m/>
    <s v="DIRECCION DE ADMINISTRACION"/>
    <s v="EDIFICIOS"/>
    <s v="134 FUNCION PUBLICA"/>
    <s v="O APOYO A LA FUNCIÓN PÚBLICA Y AL MEJORAMIENTO DE LA GESTIÓN"/>
    <s v="20 MANTENIMIENTO"/>
    <m/>
    <m/>
    <s v="Atención a solicitudes de reparación/ servicios menores en edificios públicos"/>
    <s v="5000 BIENES MUEBLES, INMUEBLES E INTANGIBLES"/>
    <s v="5600 MAQUINARIA, OTROS EQUIPOS Y HERRAMIENTAS"/>
    <s v="562 MAQUINARIA Y EQUIPO INDUSTRIAL"/>
    <n v="100000"/>
    <n v="100000"/>
    <n v="0"/>
    <n v="0"/>
    <n v="-100000"/>
    <n v="5"/>
    <s v="56"/>
  </r>
  <r>
    <n v="270"/>
    <x v="8"/>
    <m/>
    <s v="DIRECCION DE ADMINISTRACION"/>
    <s v="EDIFICIOS"/>
    <s v="134 FUNCION PUBLICA"/>
    <s v="O APOYO A LA FUNCIÓN PÚBLICA Y AL MEJORAMIENTO DE LA GESTIÓN"/>
    <s v="20 MANTENIMIENTO"/>
    <m/>
    <m/>
    <s v="Atención a solicitudes de reparación/ servicios menores en edificios públicos"/>
    <s v="5000 BIENES MUEBLES, INMUEBLES E INTANGIBLES"/>
    <s v="5600 MAQUINARIA, OTROS EQUIPOS Y HERRAMIENTAS"/>
    <s v="567 HERRAMIENTAS Y MAQUINAS¿HERRAMIENTA"/>
    <n v="170000"/>
    <n v="170000"/>
    <n v="0"/>
    <n v="0"/>
    <n v="-170000"/>
    <n v="5"/>
    <s v="56"/>
  </r>
  <r>
    <n v="271"/>
    <x v="8"/>
    <m/>
    <s v="DIRECCION DE ADMINISTRACION"/>
    <s v="EDIFICIOS"/>
    <s v="134 FUNCION PUBLICA"/>
    <s v="O APOYO A LA FUNCIÓN PÚBLICA Y AL MEJORAMIENTO DE LA GESTIÓN"/>
    <s v="20 MANTENIMIENTO"/>
    <m/>
    <m/>
    <s v="Atención a solicitudes de remodelación y/o servicio mayor en edificios públicos"/>
    <s v="5000 BIENES MUEBLES, INMUEBLES E INTANGIBLES"/>
    <s v="5600 MAQUINARIA, OTROS EQUIPOS Y HERRAMIENTAS"/>
    <s v="564 SISTEMAS DE AIRE ACONDICIONADO, CALEFACCION Y DE REFRIGERACION INDUSTRIAL Y COMERCIAL"/>
    <n v="500000"/>
    <n v="500000"/>
    <n v="0"/>
    <n v="0"/>
    <n v="-500000"/>
    <n v="5"/>
    <s v="56"/>
  </r>
  <r>
    <n v="272"/>
    <x v="8"/>
    <m/>
    <s v="DIRECCION DE ADMINISTRACION"/>
    <s v="MANTENIMIENTO VEHICULAR"/>
    <s v="134 FUNCION PUBLICA"/>
    <s v="O APOYO A LA FUNCIÓN PÚBLICA Y AL MEJORAMIENTO DE LA GESTIÓN"/>
    <s v="20 MANTENIMIENTO"/>
    <m/>
    <m/>
    <s v="impresión de vales "/>
    <s v="2000 MATERIALES Y SUMINISTROS"/>
    <s v="2100 MATERIALES DE ADMINISTRACION, EMISION DE DOCUMENTOS Y ARTICULOS OFICIALES"/>
    <s v="215 MATERIAL IMPRESO E INFORMACION DIGITAL"/>
    <n v="50000"/>
    <n v="50000"/>
    <n v="15000"/>
    <n v="0"/>
    <n v="-35000"/>
    <n v="2"/>
    <s v="21"/>
  </r>
  <r>
    <n v="273"/>
    <x v="8"/>
    <m/>
    <s v="DIRECCION DE ADMINISTRACION"/>
    <s v="MANTENIMIENTO VEHICULAR"/>
    <s v="134 FUNCION PUBLICA"/>
    <s v="O APOYO A LA FUNCIÓN PÚBLICA Y AL MEJORAMIENTO DE LA GESTIÓN"/>
    <s v="20 MANTENIMIENTO"/>
    <m/>
    <m/>
    <s v="paileria para reparacion de vehiculos incluye soldadura y laminas, por lo general este servicio se brinda a los camiones de aseo publico"/>
    <s v="2000 MATERIALES Y SUMINISTROS"/>
    <s v="2400 MATERIALES Y ARTICULOS DE CONSTRUCCION Y DE REPARACION"/>
    <s v="247 ARTICULOS METALICOS PARA LA CONSTRUCCION"/>
    <n v="1000000"/>
    <n v="1000000"/>
    <n v="300000"/>
    <n v="0"/>
    <n v="-700000"/>
    <n v="2"/>
    <s v="24"/>
  </r>
  <r>
    <n v="274"/>
    <x v="8"/>
    <m/>
    <s v="DIRECCION DE ADMINISTRACION"/>
    <s v="MANTENIMIENTO VEHICULAR"/>
    <s v="134 FUNCION PUBLICA"/>
    <s v="O APOYO A LA FUNCIÓN PÚBLICA Y AL MEJORAMIENTO DE LA GESTIÓN"/>
    <s v="20 MANTENIMIENTO"/>
    <m/>
    <m/>
    <s v="COMPRA DE ARTICULOS PARA REPARACION DE CAJAS HIDRAULICAS DE LOS CAMIONES"/>
    <s v="2000 MATERIALES Y SUMINISTROS"/>
    <s v="2400 MATERIALES Y ARTICULOS DE CONSTRUCCION Y DE REPARACION"/>
    <s v="249 OTROS MATERIALES Y ARTICULOS DE CONSTRUCCION Y REPARACION"/>
    <n v="1000000"/>
    <n v="1000000"/>
    <n v="400000"/>
    <n v="0"/>
    <n v="-600000"/>
    <n v="2"/>
    <s v="24"/>
  </r>
  <r>
    <n v="275"/>
    <x v="8"/>
    <m/>
    <s v="DIRECCION DE ADMINISTRACION"/>
    <s v="MANTENIMIENTO VEHICULAR"/>
    <s v="134 FUNCION PUBLICA"/>
    <s v="O APOYO A LA FUNCIÓN PÚBLICA Y AL MEJORAMIENTO DE LA GESTIÓN"/>
    <s v="20 MANTENIMIENTO"/>
    <m/>
    <m/>
    <s v="surtir botiquin en cada area para cualquier contingencia presentada, debido a que se manejan quimicos y herramienta "/>
    <s v="2000 MATERIALES Y SUMINISTROS"/>
    <s v="2500 PRODUCTOS QUIMICOS, FARMACEUTICOS Y DE LABORATORIO"/>
    <s v="253 MEDICINAS Y PRODUCTOS FARMACEUTICOS"/>
    <n v="5000"/>
    <n v="5000"/>
    <n v="5000"/>
    <n v="0"/>
    <n v="0"/>
    <n v="2"/>
    <s v="25"/>
  </r>
  <r>
    <n v="276"/>
    <x v="8"/>
    <m/>
    <s v="DIRECCION DE ADMINISTRACION"/>
    <s v="MANTENIMIENTO VEHICULAR"/>
    <s v="134 FUNCION PUBLICA"/>
    <s v="O APOYO A LA FUNCIÓN PÚBLICA Y AL MEJORAMIENTO DE LA GESTIÓN"/>
    <s v="20 MANTENIMIENTO"/>
    <m/>
    <m/>
    <s v="compra de aceites y lubricantes para los vehiculos ,este servicio se presenta de acuerdo al diagnostico o cuando se solicita por medio de las dependencia"/>
    <s v="2000 MATERIALES Y SUMINISTROS"/>
    <s v="2600 COMBUSTIBLES, LUBRICANTES Y ADITIVOS"/>
    <s v="261 COMBUSTIBLES, LUBRICANTES Y ADITIVOS"/>
    <n v="8000000"/>
    <n v="0"/>
    <n v="0"/>
    <n v="-8000000"/>
    <n v="-8000000"/>
    <n v="2"/>
    <s v="26"/>
  </r>
  <r>
    <n v="277"/>
    <x v="8"/>
    <m/>
    <s v="DIRECCION DE ADMINISTRACION"/>
    <s v="MANTENIMIENTO VEHICULAR"/>
    <s v="134 FUNCION PUBLICA"/>
    <s v="O APOYO A LA FUNCIÓN PÚBLICA Y AL MEJORAMIENTO DE LA GESTIÓN"/>
    <s v="20 MANTENIMIENTO"/>
    <m/>
    <m/>
    <s v="compra de uniformes, por imagen para el personal ya que se dañan por las grasas y el uso rudo que les da debido a la reparacion de vehiculos"/>
    <s v="2000 MATERIALES Y SUMINISTROS"/>
    <s v="2700 VESTUARIO, BLANCOS, PRENDAS DE PROTECCION Y ARTICULOS DEPORTIVOS"/>
    <s v="271 VESTUARIO Y UNIFORMES"/>
    <n v="200000"/>
    <n v="200000"/>
    <n v="120000"/>
    <n v="0"/>
    <n v="-80000"/>
    <n v="2"/>
    <s v="27"/>
  </r>
  <r>
    <n v="278"/>
    <x v="8"/>
    <m/>
    <s v="DIRECCION DE ADMINISTRACION"/>
    <s v="MANTENIMIENTO VEHICULAR"/>
    <s v="134 FUNCION PUBLICA"/>
    <s v="O APOYO A LA FUNCIÓN PÚBLICA Y AL MEJORAMIENTO DE LA GESTIÓN"/>
    <s v="20 MANTENIMIENTO"/>
    <m/>
    <m/>
    <s v="COMPRA DE VESTUARIO 2 VECES POR AÑO DE ACUERDO A LAS POLITICAS DE FRANQUICIAS PEMEX"/>
    <s v="2000 MATERIALES Y SUMINISTROS"/>
    <s v="2700 VESTUARIO, BLANCOS, PRENDAS DE PROTECCION Y ARTICULOS DEPORTIVOS"/>
    <s v="271 VESTUARIO Y UNIFORMES"/>
    <n v="60000"/>
    <n v="60000"/>
    <n v="36000"/>
    <n v="0"/>
    <n v="-24000"/>
    <n v="2"/>
    <s v="27"/>
  </r>
  <r>
    <n v="279"/>
    <x v="8"/>
    <m/>
    <s v="DIRECCION DE ADMINISTRACION"/>
    <s v="MANTENIMIENTO VEHICULAR"/>
    <s v="134 FUNCION PUBLICA"/>
    <s v="O APOYO A LA FUNCIÓN PÚBLICA Y AL MEJORAMIENTO DE LA GESTIÓN"/>
    <s v="20 MANTENIMIENTO"/>
    <m/>
    <m/>
    <s v="por seguridad del perdonal que les debe proporcionar el equipo debido para realizar la reparacion de vehiculos"/>
    <s v="2000 MATERIALES Y SUMINISTROS"/>
    <s v="2700 VESTUARIO, BLANCOS, PRENDAS DE PROTECCION Y ARTICULOS DEPORTIVOS"/>
    <s v="272 PRENDAS DE SEGURIDAD Y PROTECCION PERSONAL"/>
    <n v="130000"/>
    <n v="130000"/>
    <n v="65000"/>
    <n v="0"/>
    <n v="-65000"/>
    <n v="2"/>
    <s v="27"/>
  </r>
  <r>
    <n v="280"/>
    <x v="8"/>
    <m/>
    <s v="DIRECCION DE ADMINISTRACION"/>
    <s v="MANTENIMIENTO VEHICULAR"/>
    <s v="134 FUNCION PUBLICA"/>
    <s v="O APOYO A LA FUNCIÓN PÚBLICA Y AL MEJORAMIENTO DE LA GESTIÓN"/>
    <s v="20 MANTENIMIENTO"/>
    <m/>
    <m/>
    <s v="ARTICULOS PARA PRETECCION PERSONAL E IMPERMIABLES."/>
    <s v="2000 MATERIALES Y SUMINISTROS"/>
    <s v="2700 VESTUARIO, BLANCOS, PRENDAS DE PROTECCION Y ARTICULOS DEPORTIVOS"/>
    <s v="272 PRENDAS DE SEGURIDAD Y PROTECCION PERSONAL"/>
    <n v="30000"/>
    <n v="30000"/>
    <n v="15000"/>
    <n v="0"/>
    <n v="-15000"/>
    <n v="2"/>
    <s v="27"/>
  </r>
  <r>
    <n v="281"/>
    <x v="8"/>
    <m/>
    <s v="DIRECCION DE ADMINISTRACION"/>
    <s v="MANTENIMIENTO VEHICULAR"/>
    <s v="134 FUNCION PUBLICA"/>
    <s v="O APOYO A LA FUNCIÓN PÚBLICA Y AL MEJORAMIENTO DE LA GESTIÓN"/>
    <s v="20 MANTENIMIENTO"/>
    <m/>
    <m/>
    <s v="compra de herramientas,debido a que con el uso que se les da al reparar los vehiculos sufren desgaste"/>
    <s v="2000 MATERIALES Y SUMINISTROS"/>
    <s v="2900 HERRAMIENTAS, REFACCIONES Y ACCESORIOS MENORES"/>
    <s v="291 HERRAMIENTAS MENORES"/>
    <n v="1000000"/>
    <n v="1000000"/>
    <n v="200000"/>
    <n v="0"/>
    <n v="-800000"/>
    <n v="2"/>
    <s v="29"/>
  </r>
  <r>
    <n v="282"/>
    <x v="8"/>
    <m/>
    <s v="DIRECCION DE ADMINISTRACION"/>
    <s v="MANTENIMIENTO VEHICULAR"/>
    <s v="134 FUNCION PUBLICA"/>
    <s v="O APOYO A LA FUNCIÓN PÚBLICA Y AL MEJORAMIENTO DE LA GESTIÓN"/>
    <s v="20 MANTENIMIENTO"/>
    <m/>
    <m/>
    <s v="compra de refacciones, se pretende cambiar las llantas de las unidades de aseo publico al igual que tener un amplio stock refacciones en almacen para reparacionde vehiculos."/>
    <s v="2000 MATERIALES Y SUMINISTROS"/>
    <s v="2900 HERRAMIENTAS, REFACCIONES Y ACCESORIOS MENORES"/>
    <s v="296 REFACCIONES Y ACCESORIOS MENORES DE EQUIPO DE TRANSPORTE"/>
    <n v="45000000"/>
    <n v="37000000"/>
    <n v="31499999.999999996"/>
    <n v="-8000000"/>
    <n v="-13500000.000000004"/>
    <n v="2"/>
    <s v="29"/>
  </r>
  <r>
    <n v="283"/>
    <x v="8"/>
    <m/>
    <s v="DIRECCION DE ADMINISTRACION"/>
    <s v="MANTENIMIENTO VEHICULAR"/>
    <s v="134 FUNCION PUBLICA"/>
    <s v="O APOYO A LA FUNCIÓN PÚBLICA Y AL MEJORAMIENTO DE LA GESTIÓN"/>
    <s v="20 MANTENIMIENTO"/>
    <m/>
    <m/>
    <s v="COMPRA DE ACCESORIOS PARA ESTACINES ABASTECEDORAS."/>
    <s v="2000 MATERIALES Y SUMINISTROS"/>
    <s v="2900 HERRAMIENTAS, REFACCIONES Y ACCESORIOS MENORES"/>
    <s v="298 REFACCIONES Y ACCESORIOS MENORES DE MAQUINARIA Y OTROS EQUIPOS"/>
    <n v="300000"/>
    <n v="300000"/>
    <n v="30000"/>
    <n v="0"/>
    <n v="-270000"/>
    <n v="2"/>
    <s v="29"/>
  </r>
  <r>
    <n v="284"/>
    <x v="8"/>
    <m/>
    <s v="DIRECCION DE ADMINISTRACION"/>
    <s v="MANTENIMIENTO VEHICULAR"/>
    <s v="134 FUNCION PUBLICA"/>
    <s v="O APOYO A LA FUNCIÓN PÚBLICA Y AL MEJORAMIENTO DE LA GESTIÓN"/>
    <s v="20 MANTENIMIENTO"/>
    <m/>
    <m/>
    <s v="SISTEMA OPERATIVO CONTROLNET"/>
    <s v="3000 SERVICIOS GENERALES"/>
    <s v="3100 SERVICIOS BASICOS"/>
    <s v="317 SERVICIOS DE ACCESO DE INTERNET, REDES Y PROCESAMIENTO DE INFORMACION"/>
    <n v="1920000"/>
    <n v="1920000"/>
    <n v="0"/>
    <n v="0"/>
    <n v="-1920000"/>
    <n v="3"/>
    <s v="31"/>
  </r>
  <r>
    <n v="285"/>
    <x v="8"/>
    <m/>
    <s v="DIRECCION DE ADMINISTRACION"/>
    <s v="MANTENIMIENTO VEHICULAR"/>
    <s v="134 FUNCION PUBLICA"/>
    <s v="O APOYO A LA FUNCIÓN PÚBLICA Y AL MEJORAMIENTO DE LA GESTIÓN"/>
    <s v="20 MANTENIMIENTO"/>
    <m/>
    <m/>
    <s v="para servicios preventivos de vehiculos al igual que sus respectivas verificaciones con hologramas incluyendo motos y patrullas. Cabe mencionar que en aseo publico cuentan con 550 vehiculos diesel para servicio lo que implica un gasto de 14 millones,servicio de patrullas 8 millones, servicio de motocicletas 2 millones y 2.5 millones de 90 posibles unidades de seguridad publica."/>
    <s v="3000 SERVICIOS GENERALES"/>
    <s v="3500 SERVICIOS DE INSTALACION, REPARACION, MANTENIMIENTO Y CONSERVACION"/>
    <s v="355 REPARACION Y MANTENIMIENTO DE EQUIPO DE TRANSPORTE"/>
    <n v="50000000"/>
    <n v="20858948"/>
    <n v="25000000"/>
    <n v="-29141052"/>
    <n v="-25000000"/>
    <n v="3"/>
    <s v="35"/>
  </r>
  <r>
    <n v="286"/>
    <x v="8"/>
    <m/>
    <s v="DIRECCION DE ADMINISTRACION"/>
    <s v="MANTENIMIENTO VEHICULAR"/>
    <s v="134 FUNCION PUBLICA"/>
    <s v="O APOYO A LA FUNCIÓN PÚBLICA Y AL MEJORAMIENTO DE LA GESTIÓN"/>
    <s v="20 MANTENIMIENTO"/>
    <m/>
    <m/>
    <m/>
    <s v="3000 SERVICIOS GENERALES"/>
    <s v="3500 SERVICIOS DE INSTALACION, REPARACION, MANTENIMIENTO Y CONSERVACION"/>
    <s v="357 INSTALACION, REPARACION Y MANTENIMIENTO DE MAQUINARIA, OTROS EQUIPOS Y HERRAMIENTA"/>
    <n v="80000"/>
    <n v="80000"/>
    <n v="80000"/>
    <n v="0"/>
    <n v="0"/>
    <n v="3"/>
    <s v="35"/>
  </r>
  <r>
    <n v="287"/>
    <x v="8"/>
    <m/>
    <s v="DIRECCION DE ADMINISTRACION"/>
    <s v="MANTENIMIENTO VEHICULAR"/>
    <s v="134 FUNCION PUBLICA"/>
    <s v="O APOYO A LA FUNCIÓN PÚBLICA Y AL MEJORAMIENTO DE LA GESTIÓN"/>
    <s v="20 MANTENIMIENTO"/>
    <m/>
    <m/>
    <s v="traslado de aceites y lubricantes desechados de los vehiculos"/>
    <s v="3000 SERVICIOS GENERALES"/>
    <s v="3500 SERVICIOS DE INSTALACION, REPARACION, MANTENIMIENTO Y CONSERVACION"/>
    <s v="358 SERVICIOS DE LIMPIEZA Y MANEJO DE DESECHOS"/>
    <n v="10000"/>
    <n v="10000"/>
    <n v="10000"/>
    <n v="0"/>
    <n v="0"/>
    <n v="3"/>
    <s v="35"/>
  </r>
  <r>
    <n v="288"/>
    <x v="8"/>
    <m/>
    <s v="DIRECCION DE ADMINISTRACION"/>
    <s v="MANTENIMIENTO VEHICULAR"/>
    <s v="134 FUNCION PUBLICA"/>
    <s v="O APOYO A LA FUNCIÓN PÚBLICA Y AL MEJORAMIENTO DE LA GESTIÓN"/>
    <s v="20 MANTENIMIENTO"/>
    <m/>
    <m/>
    <s v="LIMPIEZA ECOLOGICA TRIMESTRAL PARA CUMPLIR CON ESTANDARIZACION PEMEX"/>
    <s v="3000 SERVICIOS GENERALES"/>
    <s v="3500 SERVICIOS DE INSTALACION, REPARACION, MANTENIMIENTO Y CONSERVACION"/>
    <s v="358 SERVICIOS DE LIMPIEZA Y MANEJO DE DESECHOS"/>
    <n v="30000"/>
    <n v="30000"/>
    <n v="30000"/>
    <n v="0"/>
    <n v="0"/>
    <n v="3"/>
    <s v="35"/>
  </r>
  <r>
    <n v="289"/>
    <x v="8"/>
    <m/>
    <s v="DIRECCION DE ADMINISTRACION"/>
    <s v="MANTENIMIENTO VEHICULAR"/>
    <s v="134 FUNCION PUBLICA"/>
    <s v="O APOYO A LA FUNCIÓN PÚBLICA Y AL MEJORAMIENTO DE LA GESTIÓN"/>
    <s v="20 MANTENIMIENTO"/>
    <m/>
    <m/>
    <s v="tramite de Verificacion vehicular"/>
    <s v="3000 SERVICIOS GENERALES"/>
    <s v="3900 OTROS SERVICIOS GENERALES"/>
    <s v="392 IMPUESTOS Y DERECHOS"/>
    <n v="1000000"/>
    <n v="1000000"/>
    <n v="1000000"/>
    <n v="0"/>
    <n v="0"/>
    <n v="3"/>
    <s v="39"/>
  </r>
  <r>
    <n v="290"/>
    <x v="8"/>
    <m/>
    <s v="DIRECCION DE ADMINISTRACION"/>
    <s v="MANTENIMIENTO VEHICULAR"/>
    <s v="134 FUNCION PUBLICA"/>
    <s v="O APOYO A LA FUNCIÓN PÚBLICA Y AL MEJORAMIENTO DE LA GESTIÓN"/>
    <s v="20 MANTENIMIENTO"/>
    <m/>
    <m/>
    <s v="COMPRA DE HERRAMIENTAS DE USO RUDO, LABORATORIO DE DIESEL, PRENSAS, MAQUINAS PARA SOLDAR, ENTRE OTRAS ARTICULOS, YA QUE EL EQUIPO CON EL QUE SE CUENTA YA NO ESTA EN BUENAS CONDICIONES NI APTO PARA LABORAR"/>
    <s v="5000 BIENES MUEBLES, INMUEBLES E INTANGIBLES"/>
    <s v="5600 MAQUINARIA, OTROS EQUIPOS Y HERRAMIENTAS"/>
    <s v="567 HERRAMIENTAS Y MAQUINAS¿HERRAMIENTA"/>
    <n v="2000000"/>
    <n v="2000000"/>
    <n v="0"/>
    <n v="0"/>
    <n v="-2000000"/>
    <n v="5"/>
    <s v="56"/>
  </r>
  <r>
    <n v="291"/>
    <x v="8"/>
    <m/>
    <s v="DIRECCION DE ADMINISTRACION"/>
    <s v="MANTENIMIENTO VEHICULAR"/>
    <s v="134 FUNCION PUBLICA"/>
    <s v="O APOYO A LA FUNCIÓN PÚBLICA Y AL MEJORAMIENTO DE LA GESTIÓN"/>
    <s v="20 MANTENIMIENTO"/>
    <m/>
    <m/>
    <s v="COMPRA DE PLANTAS PARA CUMPLIR CON ESTANDARIZACION PEMEX"/>
    <s v="5000 BIENES MUEBLES, INMUEBLES E INTANGIBLES"/>
    <s v="5700 ACTIVOS BIOLOGICOS"/>
    <s v="578 ÁRBOLES Y PLANTAS"/>
    <n v="5000"/>
    <n v="5000"/>
    <n v="5000"/>
    <n v="0"/>
    <n v="0"/>
    <n v="5"/>
    <s v="57"/>
  </r>
  <r>
    <n v="292"/>
    <x v="8"/>
    <m/>
    <s v="DIRECCION DE ADQUISICIONES"/>
    <s v="ADQUISICIONES"/>
    <s v="134 FUNCION PUBLICA"/>
    <s v="O APOYO A LA FUNCIÓN PÚBLICA Y AL MEJORAMIENTO DE LA GESTIÓN"/>
    <s v="20 MANTENIMIENTO"/>
    <m/>
    <m/>
    <s v="Tóner para impresoras a color"/>
    <s v="2000 MATERIALES Y SUMINISTROS"/>
    <s v="2100 MATERIALES DE ADMINISTRACION, EMISION DE DOCUMENTOS Y ARTICULOS OFICIALES"/>
    <s v="214 MATERIALES, UTILES Y EQUIPOS MENORES DE TECNOLOGIAS DE LA INFORMACION Y COMUNICACIONES"/>
    <n v="60000"/>
    <n v="60000"/>
    <n v="18000"/>
    <n v="0"/>
    <n v="-42000"/>
    <n v="2"/>
    <s v="21"/>
  </r>
  <r>
    <n v="293"/>
    <x v="8"/>
    <m/>
    <s v="DIRECCION DE ADQUISICIONES"/>
    <s v="ADQUISICIONES"/>
    <s v="134 FUNCION PUBLICA"/>
    <s v="O APOYO A LA FUNCIÓN PÚBLICA Y AL MEJORAMIENTO DE LA GESTIÓN"/>
    <s v="20 MANTENIMIENTO"/>
    <m/>
    <m/>
    <s v="SERVICIO INTEGRAL VAMOS COMERCIANDO"/>
    <s v="3000 SERVICIOS GENERALES"/>
    <s v="3800 SERVICIOS OFICIALES"/>
    <s v="382 GASTOS DE ORDEN SOCIAL Y CULTURAL"/>
    <n v="90000"/>
    <n v="90000"/>
    <n v="90000"/>
    <n v="0"/>
    <n v="0"/>
    <n v="3"/>
    <s v="38"/>
  </r>
  <r>
    <n v="294"/>
    <x v="8"/>
    <m/>
    <s v="DIRECCION DE ADQUISICIONES"/>
    <s v="ADQUISICIONES"/>
    <s v="134 FUNCION PUBLICA"/>
    <s v="O APOYO A LA FUNCIÓN PÚBLICA Y AL MEJORAMIENTO DE LA GESTIÓN"/>
    <s v="20 MANTENIMIENTO"/>
    <m/>
    <m/>
    <s v="ARRENDAMIENTO DE STAND VAMOS COMERCIANDO"/>
    <s v="3000 SERVICIOS GENERALES"/>
    <s v="3200 SERVICIOS DE ARRENDAMIENTO"/>
    <s v="329 OTROS ARRENDAMIENTOS"/>
    <n v="70000"/>
    <n v="70000"/>
    <n v="70000"/>
    <n v="0"/>
    <n v="0"/>
    <n v="3"/>
    <s v="32"/>
  </r>
  <r>
    <n v="295"/>
    <x v="8"/>
    <m/>
    <s v="DIRECCION DE ADQUISICIONES"/>
    <s v="ADQUISICIONES"/>
    <s v="134 FUNCION PUBLICA"/>
    <s v="O APOYO A LA FUNCIÓN PÚBLICA Y AL MEJORAMIENTO DE LA GESTIÓN"/>
    <s v="20 MANTENIMIENTO"/>
    <m/>
    <m/>
    <s v="3 SCANNER DE ALTA VELOCIDAD"/>
    <s v="5000 BIENES MUEBLES, INMUEBLES E INTANGIBLES"/>
    <s v="5100 MOBILIARIO Y EQUIPO DE ADMINISTRACION"/>
    <s v="515 EQUIPO DE COMPUTO Y DE TECNOLOGIAS DE LA INFORMACION"/>
    <n v="250000"/>
    <n v="250000"/>
    <n v="0"/>
    <n v="0"/>
    <n v="-250000"/>
    <n v="5"/>
    <s v="51"/>
  </r>
  <r>
    <n v="296"/>
    <x v="8"/>
    <m/>
    <s v="DIRECCION DE ADQUISICIONES"/>
    <s v="ADQUISICIONES"/>
    <s v="134 FUNCION PUBLICA"/>
    <s v="O APOYO A LA FUNCIÓN PÚBLICA Y AL MEJORAMIENTO DE LA GESTIÓN"/>
    <s v="20 MANTENIMIENTO"/>
    <m/>
    <m/>
    <s v="SOFTWARE PARA TRANSCRIBIR AUDIOS CON USO DE CLOUD"/>
    <s v="5000 BIENES MUEBLES, INMUEBLES E INTANGIBLES"/>
    <s v="5900 ACTIVOS INTANGIBLES"/>
    <s v="597 LICENCIAS INFORMATICAS E INTELECTUALES"/>
    <n v="1000000"/>
    <n v="1000000"/>
    <n v="1000000"/>
    <n v="0"/>
    <n v="0"/>
    <n v="5"/>
    <s v="59"/>
  </r>
  <r>
    <n v="297"/>
    <x v="8"/>
    <m/>
    <s v="DIRECCION DE ADQUISICIONES"/>
    <s v="ADQUISICIONES"/>
    <s v="134 FUNCION PUBLICA"/>
    <s v="O APOYO A LA FUNCIÓN PÚBLICA Y AL MEJORAMIENTO DE LA GESTIÓN"/>
    <s v="20 MANTENIMIENTO"/>
    <m/>
    <m/>
    <s v="equipo de grabación con micrófonos ambientales para audios en sala de juntas"/>
    <s v="5000 BIENES MUEBLES, INMUEBLES E INTANGIBLES"/>
    <s v="5100 MOBILIARIO Y EQUIPO DE ADMINISTRACION"/>
    <s v="515 EQUIPO DE COMPUTO Y DE TECNOLOGIAS DE LA INFORMACION"/>
    <n v="35000"/>
    <n v="35000"/>
    <n v="0"/>
    <n v="0"/>
    <n v="-35000"/>
    <n v="5"/>
    <s v="51"/>
  </r>
  <r>
    <n v="298"/>
    <x v="8"/>
    <m/>
    <s v="DIRECCION DE ADMINISTRACION"/>
    <s v="PATRIMONIO"/>
    <s v="134 FUNCION PUBLICA"/>
    <s v="O APOYO A LA FUNCIÓN PÚBLICA Y AL MEJORAMIENTO DE LA GESTIÓN"/>
    <s v="20 MANTENIMIENTO"/>
    <m/>
    <m/>
    <s v="Equipamiento en diversas oficinas como son Bibliotecas, Delegaciones, Agencias, Comunidad Digna, Registro Civil (s)."/>
    <s v="5000 BIENES MUEBLES, INMUEBLES E INTANGIBLES"/>
    <s v="5100 MOBILIARIO Y EQUIPO DE ADMINISTRACION"/>
    <s v="511 MUEBLES DE OFICINA Y ESTANTERIA"/>
    <n v="100000"/>
    <n v="100000"/>
    <n v="0"/>
    <n v="0"/>
    <n v="-100000"/>
    <n v="5"/>
    <s v="51"/>
  </r>
  <r>
    <n v="299"/>
    <x v="8"/>
    <m/>
    <s v="DIRECCION DE ADMINISTRACION"/>
    <s v="PATRIMONIO"/>
    <s v="134 FUNCION PUBLICA"/>
    <s v="O APOYO A LA FUNCIÓN PÚBLICA Y AL MEJORAMIENTO DE LA GESTIÓN"/>
    <s v="20 MANTENIMIENTO"/>
    <m/>
    <m/>
    <s v="Apoyo de emergencias para diversas operativas (Mamparas, cama, estufa, colchonetas, parrilla, burro de planchar, atril, biombo, etc.)"/>
    <s v="5000 BIENES MUEBLES, INMUEBLES E INTANGIBLES"/>
    <s v="5100 MOBILIARIO Y EQUIPO DE ADMINISTRACION"/>
    <s v="512 MUEBLES, EXCEPTO DE OFICINA Y ESTANTERIA"/>
    <n v="50000"/>
    <n v="50000"/>
    <n v="0"/>
    <n v="0"/>
    <n v="-50000"/>
    <n v="5"/>
    <s v="51"/>
  </r>
  <r>
    <n v="300"/>
    <x v="8"/>
    <m/>
    <s v="DIRECCION DE ADMINISTRACION"/>
    <s v="PATRIMONIO"/>
    <s v="134 FUNCION PUBLICA"/>
    <s v="O APOYO A LA FUNCIÓN PÚBLICA Y AL MEJORAMIENTO DE LA GESTIÓN"/>
    <s v="20 MANTENIMIENTO"/>
    <m/>
    <m/>
    <s v="Apoyo de emergencias para oficinas (Bandera, ventilador, enfriador, frigobar, guillotina, engargoladora, etc.)"/>
    <s v="5000 BIENES MUEBLES, INMUEBLES E INTANGIBLES"/>
    <s v="5100 MOBILIARIO Y EQUIPO DE ADMINISTRACION"/>
    <s v="519 OTROS MOBILIARIOS Y EQUIPOS DE ADMINISTRACION"/>
    <n v="30000"/>
    <n v="30000"/>
    <n v="0"/>
    <n v="0"/>
    <n v="-30000"/>
    <n v="5"/>
    <s v="51"/>
  </r>
  <r>
    <n v="301"/>
    <x v="8"/>
    <m/>
    <s v="DIRECCION DE ADMINISTRACION"/>
    <s v="PATRIMONIO"/>
    <s v="134 FUNCION PUBLICA"/>
    <s v="O APOYO A LA FUNCIÓN PÚBLICA Y AL MEJORAMIENTO DE LA GESTIÓN"/>
    <s v="20 MANTENIMIENTO"/>
    <m/>
    <m/>
    <s v="Apoyo de emergencias para oficinas operativas. (Camara fotografica, videocamara, pantalla, lente, etc.)"/>
    <s v="5000 BIENES MUEBLES, INMUEBLES E INTANGIBLES"/>
    <s v="5200 MOBILIARIO Y EQUIPO EDUCACIONAL Y RECREATIVO"/>
    <s v="523 CAMARAS FOTOGRAFICAS Y DE VIDEO"/>
    <n v="100000"/>
    <n v="100000"/>
    <n v="0"/>
    <n v="0"/>
    <n v="-100000"/>
    <n v="5"/>
    <s v="52"/>
  </r>
  <r>
    <n v="302"/>
    <x v="8"/>
    <m/>
    <s v="DIRECCION DE ADMINISTRACION"/>
    <s v="PATRIMONIO"/>
    <s v="134 FUNCION PUBLICA"/>
    <s v="O APOYO A LA FUNCIÓN PÚBLICA Y AL MEJORAMIENTO DE LA GESTIÓN"/>
    <s v="20 MANTENIMIENTO"/>
    <m/>
    <m/>
    <s v="Vestuario y equipo de Seguridad; personal operativos que laboran en bodega recibiendo bienes en mal estado, deshecho, estibandolos y haciendo entrega de los mismos."/>
    <s v="2000 MATERIALES Y SUMINISTROS"/>
    <s v="2700 VESTUARIO, BLANCOS, PRENDAS DE PROTECCION Y ARTICULOS DEPORTIVOS"/>
    <s v="272 PRENDAS DE SEGURIDAD Y PROTECCION PERSONAL"/>
    <n v="50000"/>
    <n v="50000"/>
    <n v="25000"/>
    <n v="0"/>
    <n v="-25000"/>
    <n v="2"/>
    <s v="27"/>
  </r>
  <r>
    <n v="303"/>
    <x v="8"/>
    <m/>
    <s v="DIRECCION DE ADMINISTRACION"/>
    <s v="VEHICULOS"/>
    <s v="134 FUNCION PUBLICA"/>
    <s v="O APOYO A LA FUNCIÓN PÚBLICA Y AL MEJORAMIENTO DE LA GESTIÓN"/>
    <s v="20 MANTENIMIENTO"/>
    <m/>
    <m/>
    <s v="Materiales y útiles de impresión y reproducción/ Proyecto 026 Alta de vehiculos en inventario oficial"/>
    <s v="2000 MATERIALES Y SUMINISTROS"/>
    <s v="2100 MATERIALES DE ADMINISTRACION, EMISION DE DOCUMENTOS Y ARTICULOS OFICIALES"/>
    <s v="212 MATERIALES Y UTILES DE IMPRESION Y REPRODUCCION"/>
    <n v="125000"/>
    <n v="125000"/>
    <n v="25000"/>
    <n v="0"/>
    <n v="-100000"/>
    <n v="2"/>
    <s v="21"/>
  </r>
  <r>
    <n v="304"/>
    <x v="8"/>
    <m/>
    <s v="DIRECCION DE ADMINISTRACION"/>
    <s v="VEHICULOS"/>
    <s v="134 FUNCION PUBLICA"/>
    <s v="O APOYO A LA FUNCIÓN PÚBLICA Y AL MEJORAMIENTO DE LA GESTIÓN"/>
    <s v="20 MANTENIMIENTO"/>
    <m/>
    <m/>
    <s v="Material impreso e información digital/ Proyecto 026 Alta de vehiculos en inventario oficial"/>
    <s v="2000 MATERIALES Y SUMINISTROS"/>
    <s v="2100 MATERIALES DE ADMINISTRACION, EMISION DE DOCUMENTOS Y ARTICULOS OFICIALES"/>
    <s v="215 MATERIAL IMPRESO E INFORMACION DIGITAL"/>
    <n v="600000"/>
    <n v="600000"/>
    <n v="180000"/>
    <n v="0"/>
    <n v="-420000"/>
    <n v="2"/>
    <s v="21"/>
  </r>
  <r>
    <n v="305"/>
    <x v="8"/>
    <m/>
    <s v="DIRECCION DE ADMINISTRACION"/>
    <s v="VEHICULOS"/>
    <s v="134 FUNCION PUBLICA"/>
    <s v="O APOYO A LA FUNCIÓN PÚBLICA Y AL MEJORAMIENTO DE LA GESTIÓN"/>
    <s v="20 MANTENIMIENTO"/>
    <m/>
    <m/>
    <s v="Impuestos y derechos/ Proyecto 026 Alta de vehiculos en inventario oficial"/>
    <s v="3000 SERVICIOS GENERALES"/>
    <s v="3900 OTROS SERVICIOS GENERALES"/>
    <s v="392 IMPUESTOS Y DERECHOS"/>
    <n v="600000"/>
    <n v="600000"/>
    <n v="600000"/>
    <n v="0"/>
    <n v="0"/>
    <n v="3"/>
    <s v="39"/>
  </r>
  <r>
    <n v="306"/>
    <x v="8"/>
    <m/>
    <s v="DIRECCION DE ADMINISTRACION"/>
    <s v="VEHICULOS"/>
    <s v="134 FUNCION PUBLICA"/>
    <s v="O APOYO A LA FUNCIÓN PÚBLICA Y AL MEJORAMIENTO DE LA GESTIÓN"/>
    <s v="20 MANTENIMIENTO"/>
    <m/>
    <m/>
    <s v="Impuestos y derechos/ Proyecto 097 Baja de Vehículos en inventario oficial "/>
    <s v="3000 SERVICIOS GENERALES"/>
    <s v="3900 OTROS SERVICIOS GENERALES"/>
    <s v="392 IMPUESTOS Y DERECHOS"/>
    <n v="600000"/>
    <n v="600000"/>
    <n v="600000"/>
    <n v="0"/>
    <n v="0"/>
    <n v="3"/>
    <s v="39"/>
  </r>
  <r>
    <n v="307"/>
    <x v="8"/>
    <m/>
    <s v="DIRECCION DE ADMINISTRACION"/>
    <s v="VEHICULOS"/>
    <s v="134 FUNCION PUBLICA"/>
    <s v="O APOYO A LA FUNCIÓN PÚBLICA Y AL MEJORAMIENTO DE LA GESTIÓN"/>
    <s v="20 MANTENIMIENTO"/>
    <m/>
    <m/>
    <s v="Otros gastos por responsabilidades/ Proyecto 0370 Integración de Expedientes para requerir el pago de Deducibles "/>
    <s v="3000 SERVICIOS GENERALES"/>
    <s v="3900 OTROS SERVICIOS GENERALES"/>
    <s v="396 OTROS GASTOS POR RESPONSABILIDADES"/>
    <n v="1500000"/>
    <n v="1500000"/>
    <n v="1500000"/>
    <n v="0"/>
    <n v="0"/>
    <n v="3"/>
    <s v="39"/>
  </r>
  <r>
    <n v="308"/>
    <x v="8"/>
    <m/>
    <s v="DIRECCION DE ADMINISTRACION"/>
    <s v="VEHICULOS"/>
    <s v="134 FUNCION PUBLICA"/>
    <s v="O APOYO A LA FUNCIÓN PÚBLICA Y AL MEJORAMIENTO DE LA GESTIÓN"/>
    <s v="20 MANTENIMIENTO"/>
    <m/>
    <m/>
    <s v="Impuestos y derechos/ Proyecto0386 Liberación de Vehículos"/>
    <s v="3000 SERVICIOS GENERALES"/>
    <s v="3900 OTROS SERVICIOS GENERALES"/>
    <s v="392 IMPUESTOS Y DERECHOS"/>
    <n v="300000"/>
    <n v="300000"/>
    <n v="300000"/>
    <n v="0"/>
    <n v="0"/>
    <n v="3"/>
    <s v="39"/>
  </r>
  <r>
    <n v="309"/>
    <x v="8"/>
    <m/>
    <s v="DIRECCION DE ADMINISTRACION"/>
    <s v="VEHICULOS"/>
    <s v="134 FUNCION PUBLICA"/>
    <s v="O APOYO A LA FUNCIÓN PÚBLICA Y AL MEJORAMIENTO DE LA GESTIÓN"/>
    <s v="20 MANTENIMIENTO"/>
    <m/>
    <m/>
    <s v="Arrendamiento de Equipo de transporte/ Servicio de Gruas"/>
    <s v="3000 SERVICIOS GENERALES"/>
    <s v="3200 SERVICIOS DE ARRENDAMIENTO"/>
    <s v="325 ARRENDAMIENTO DE EQUIPO DE TRANSPORTE"/>
    <n v="20000"/>
    <n v="20000"/>
    <n v="20000"/>
    <n v="0"/>
    <n v="0"/>
    <n v="3"/>
    <s v="32"/>
  </r>
  <r>
    <n v="310"/>
    <x v="8"/>
    <m/>
    <s v="DIRECCION DE ADMINISTRACION"/>
    <s v="VEHICULOS"/>
    <s v="134 FUNCION PUBLICA"/>
    <s v="O APOYO A LA FUNCIÓN PÚBLICA Y AL MEJORAMIENTO DE LA GESTIÓN"/>
    <s v="20 MANTENIMIENTO"/>
    <m/>
    <m/>
    <s v="Impuestos y derechos/ Proyecto 0656 Trámite anual para refrendos "/>
    <s v="3000 SERVICIOS GENERALES"/>
    <s v="3900 OTROS SERVICIOS GENERALES"/>
    <s v="392 IMPUESTOS Y DERECHOS"/>
    <n v="1500000"/>
    <n v="1500000"/>
    <n v="1500000"/>
    <n v="0"/>
    <n v="0"/>
    <n v="3"/>
    <s v="39"/>
  </r>
  <r>
    <n v="311"/>
    <x v="8"/>
    <m/>
    <s v="DIRECCION DE ADMINISTRACION"/>
    <s v="INMUEBLES"/>
    <s v="134 FUNCION PUBLICA"/>
    <s v="O APOYO A LA FUNCIÓN PÚBLICA Y AL MEJORAMIENTO DE LA GESTIÓN"/>
    <s v="20 MANTENIMIENTO"/>
    <m/>
    <m/>
    <s v="Equipo para el correcto desempeño del personal operativo en cuanto a la instalacion de letreros propiedad municipal y demas tareas para coadyuvar a la recuperacion de un inmueble y preservar la propiedad Municipal"/>
    <s v="2000 MATERIALES Y SUMINISTROS"/>
    <s v="2400 MATERIALES Y ARTICULOS DE CONSTRUCCION Y DE REPARACION"/>
    <s v="247 ARTICULOS METALICOS PARA LA CONSTRUCCION"/>
    <n v="60000"/>
    <n v="60000"/>
    <n v="18000"/>
    <n v="0"/>
    <n v="-42000"/>
    <n v="2"/>
    <s v="24"/>
  </r>
  <r>
    <n v="312"/>
    <x v="8"/>
    <m/>
    <s v="DIRECCION DE ADMINISTRACION"/>
    <s v="INMUEBLES"/>
    <s v="134 FUNCION PUBLICA"/>
    <s v="O APOYO A LA FUNCIÓN PÚBLICA Y AL MEJORAMIENTO DE LA GESTIÓN"/>
    <s v="20 MANTENIMIENTO"/>
    <m/>
    <m/>
    <s v="Para dar respuesta a la solicitud de diversas Dependencias sobre el valor comercial de predios, los cuales se pretendan llevar diversos tramites administrativos y/o Acuerdos de Ayuntamiento"/>
    <s v="3000 SERVICIOS GENERALES"/>
    <s v="3400 SERVICIOS FINANCIEROS, BANCARIOS Y COMERCIALES"/>
    <s v="341 SERVICIOS FINANCIEROS Y BANCARIOS"/>
    <n v="2000000"/>
    <n v="2000000"/>
    <n v="0"/>
    <n v="0"/>
    <n v="-2000000"/>
    <n v="3"/>
    <s v="34"/>
  </r>
  <r>
    <n v="313"/>
    <x v="8"/>
    <m/>
    <s v="DIRECCION DE ADMINISTRACION"/>
    <s v="INMUEBLES"/>
    <s v="134 FUNCION PUBLICA"/>
    <s v="O APOYO A LA FUNCIÓN PÚBLICA Y AL MEJORAMIENTO DE LA GESTIÓN"/>
    <s v="20 MANTENIMIENTO"/>
    <m/>
    <m/>
    <s v="Apoyo a oficinas que realizan impresiones en grandes dimensiones (planos, mapas, etc.)"/>
    <s v="5000 BIENES MUEBLES, INMUEBLES E INTANGIBLES"/>
    <s v="5100 MOBILIARIO Y EQUIPO DE ADMINISTRACION"/>
    <s v="515 EQUIPO DE COMPUTO Y DE TECNOLOGIAS DE LA INFORMACION"/>
    <n v="200000"/>
    <n v="200000"/>
    <n v="0"/>
    <n v="0"/>
    <n v="-200000"/>
    <n v="5"/>
    <s v="51"/>
  </r>
  <r>
    <n v="314"/>
    <x v="8"/>
    <m/>
    <s v="DIRECCION DE ADMINISTRACION"/>
    <s v="INMUEBLES"/>
    <s v="134 FUNCION PUBLICA"/>
    <s v="O APOYO A LA FUNCIÓN PÚBLICA Y AL MEJORAMIENTO DE LA GESTIÓN"/>
    <s v="20 MANTENIMIENTO"/>
    <m/>
    <m/>
    <s v="mantenimiento, calibracion y reparacion del equipo utilizado para la realizacion de trabajos topograficos para dar un certero seguimiento a las solicitudes de diversas Dependencias, para la demarcacion de predios propiedad Municipal, y remision de dichos trabajos"/>
    <s v="3000 SERVICIOS GENERALES"/>
    <s v="3500 SERVICIOS DE INSTALACION, REPARACION, MANTENIMIENTO Y CONSERVACION"/>
    <s v="357 INSTALACION, REPARACION Y MANTENIMIENTO DE MAQUINARIA, OTROS EQUIPOS Y HERRAMIENTA"/>
    <n v="30000"/>
    <n v="30000"/>
    <n v="30000"/>
    <n v="0"/>
    <n v="0"/>
    <n v="3"/>
    <s v="35"/>
  </r>
  <r>
    <n v="315"/>
    <x v="8"/>
    <m/>
    <s v="DIRECCION DE ADMINISTRACION"/>
    <s v="ESCRITURACIÓN"/>
    <s v="134 FUNCION PUBLICA"/>
    <s v="O APOYO A LA FUNCIÓN PÚBLICA Y AL MEJORAMIENTO DE LA GESTIÓN"/>
    <s v="20 MANTENIMIENTO"/>
    <m/>
    <m/>
    <s v="Resulta necesario cubrir honorarios de los Notarios y profesionistas externos que presten sus servicios al Municipio por conducto de esta Unidad de Patrimonio, a fin de protocolizar las compraventas de inmuebles."/>
    <s v="3000 SERVICIOS GENERALES"/>
    <s v="3300 SERVICIOS PROFESIONALES, CIENTIFICOS, TECNICOS Y OTROS SERVICIOS"/>
    <s v="331 SERVICIOS LEGALES, DE CONTABILIDAD, AUDITORIA Y RELACIONADOS"/>
    <n v="1500000"/>
    <n v="1500000"/>
    <n v="600000"/>
    <n v="0"/>
    <n v="-900000"/>
    <n v="3"/>
    <s v="33"/>
  </r>
  <r>
    <n v="316"/>
    <x v="8"/>
    <m/>
    <s v="DIRECCION DE ADMINISTRACION"/>
    <s v="ESCRITURACIÓN"/>
    <s v="134 FUNCION PUBLICA"/>
    <s v="O APOYO A LA FUNCIÓN PÚBLICA Y AL MEJORAMIENTO DE LA GESTIÓN"/>
    <s v="20 MANTENIMIENTO"/>
    <m/>
    <m/>
    <s v="Resulta necesario cubrir honorarios de los Notarios y profesionistas externos que presten sus servicios al Municipio por conducto de esta Unidad de Patrimonio, a fin de protocolizar las compraventas de inmuebles. En especifico cuando sea donaciones "/>
    <s v="3000 SERVICIOS GENERALES"/>
    <s v="3300 SERVICIOS PROFESIONALES, CIENTIFICOS, TECNICOS Y OTROS SERVICIOS"/>
    <s v="331 SERVICIOS LEGALES, DE CONTABILIDAD, AUDITORIA Y RELACIONADOS"/>
    <n v="500000"/>
    <n v="500000"/>
    <n v="200000"/>
    <n v="0"/>
    <n v="-300000"/>
    <n v="3"/>
    <s v="33"/>
  </r>
  <r>
    <n v="317"/>
    <x v="8"/>
    <m/>
    <s v="DIRECCION DE ADMINISTRACION"/>
    <s v="ESCRITURACIÓN"/>
    <s v="134 FUNCION PUBLICA"/>
    <s v="O APOYO A LA FUNCIÓN PÚBLICA Y AL MEJORAMIENTO DE LA GESTIÓN"/>
    <s v="20 MANTENIMIENTO"/>
    <m/>
    <m/>
    <s v="Resulta necesario cubrir honorarios de los Notarios y profesionistas externos que presten sus servicios al Municipio por conducto de esta Unidad de Patrimonio, a fin de protocolizar las compraventas de inmuebles. En especifico cuando sea donaciones lisa y llana "/>
    <s v="3000 SERVICIOS GENERALES"/>
    <s v="3300 SERVICIOS PROFESIONALES, CIENTIFICOS, TECNICOS Y OTROS SERVICIOS"/>
    <s v="331 SERVICIOS LEGALES, DE CONTABILIDAD, AUDITORIA Y RELACIONADOS"/>
    <n v="500000"/>
    <n v="500000"/>
    <n v="200000"/>
    <n v="0"/>
    <n v="-300000"/>
    <n v="3"/>
    <s v="33"/>
  </r>
  <r>
    <n v="318"/>
    <x v="8"/>
    <m/>
    <s v="DIRECCION DE ADMINISTRACION"/>
    <s v="ESCRITURACIÓN"/>
    <s v="134 FUNCION PUBLICA"/>
    <s v="O APOYO A LA FUNCIÓN PÚBLICA Y AL MEJORAMIENTO DE LA GESTIÓN"/>
    <s v="20 MANTENIMIENTO"/>
    <m/>
    <m/>
    <s v="Dado que no contamos en muchas ocasiones con la maquinaria de reproducción de diversos documentos resulta necesario acudir a establecimientos que cuenten con ellos, resultando necesario cubrir los gastos que por ello se generen"/>
    <s v="3000 SERVICIOS GENERALES"/>
    <s v="3300 SERVICIOS PROFESIONALES, CIENTIFICOS, TECNICOS Y OTROS SERVICIOS"/>
    <s v="336 SERVICIOS DE APOYO ADMINISTRATIVO, TRADUCCION, FOTOCOPIADO E IMPRESION"/>
    <n v="30000"/>
    <n v="30000"/>
    <n v="30000"/>
    <n v="0"/>
    <n v="0"/>
    <n v="3"/>
    <s v="33"/>
  </r>
  <r>
    <n v="319"/>
    <x v="8"/>
    <m/>
    <s v="DIRECCION DE ADMINISTRACION"/>
    <s v="ESCRITURACIÓN"/>
    <s v="134 FUNCION PUBLICA"/>
    <s v="O APOYO A LA FUNCIÓN PÚBLICA Y AL MEJORAMIENTO DE LA GESTIÓN"/>
    <s v="20 MANTENIMIENTO"/>
    <m/>
    <m/>
    <s v="Por instrucciones del Pleno o por necesidad de la unidad resulta necesario contratar peritos valuadores a fin de obtener avalúos específicos de inmuebles municipales o respecto de los predios propiedad particular que quiera adquirir el Municipio, siendo esta partida para cubrir los honorarios de los profesionistas en valuación"/>
    <s v="3000 SERVICIOS GENERALES"/>
    <s v="3400 SERVICIOS FINANCIEROS, BANCARIOS Y COMERCIALES"/>
    <s v="341 SERVICIOS FINANCIEROS Y BANCARIOS"/>
    <n v="500000"/>
    <n v="500000"/>
    <n v="500000"/>
    <n v="0"/>
    <n v="0"/>
    <n v="3"/>
    <s v="34"/>
  </r>
  <r>
    <n v="320"/>
    <x v="8"/>
    <m/>
    <s v="DIRECCION DE ADMINISTRACION"/>
    <s v="ESCRITURACIÓN"/>
    <s v="134 FUNCION PUBLICA"/>
    <s v="O APOYO A LA FUNCIÓN PÚBLICA Y AL MEJORAMIENTO DE LA GESTIÓN"/>
    <s v="20 MANTENIMIENTO"/>
    <m/>
    <m/>
    <s v="Por instrucciones del Pleno o por necesidad de la unidad resulta necesario contratar peritos valuadores a fin de obtener avalúos específicos de inmuebles municipales o respecto de los predios propiedad particular que quiera adquirir el Municipio, siendo esta partida para cubrir los honorarios de los profesionistas en valuación, en especifico cuando sea por medio de donación "/>
    <s v="3000 SERVICIOS GENERALES"/>
    <s v="3400 SERVICIOS FINANCIEROS, BANCARIOS Y COMERCIALES"/>
    <s v="341 SERVICIOS FINANCIEROS Y BANCARIOS"/>
    <n v="500000"/>
    <n v="500000"/>
    <n v="500000"/>
    <n v="0"/>
    <n v="0"/>
    <n v="3"/>
    <s v="34"/>
  </r>
  <r>
    <n v="321"/>
    <x v="8"/>
    <m/>
    <s v="DIRECCION DE ADMINISTRACION"/>
    <s v="ESCRITURACIÓN"/>
    <s v="134 FUNCION PUBLICA"/>
    <s v="O APOYO A LA FUNCIÓN PÚBLICA Y AL MEJORAMIENTO DE LA GESTIÓN"/>
    <s v="20 MANTENIMIENTO"/>
    <m/>
    <m/>
    <s v="Por instrucciones del Pleno o por necesidad de la unidad resulta necesario contratar peritos valuadores a fin de obtener avalúos específicos de inmuebles municipales o respecto de los predios propiedad particular que quiera adquirir el Municipio, siendo esta partida para cubrir los honorarios de los profesionistas en valuación, en especifico cuando sea por medio de donación lisa y llana "/>
    <s v="3000 SERVICIOS GENERALES"/>
    <s v="3400 SERVICIOS FINANCIEROS, BANCARIOS Y COMERCIALES"/>
    <s v="341 SERVICIOS FINANCIEROS Y BANCARIOS"/>
    <n v="500000"/>
    <n v="500000"/>
    <n v="0"/>
    <n v="0"/>
    <n v="-500000"/>
    <n v="3"/>
    <s v="34"/>
  </r>
  <r>
    <n v="322"/>
    <x v="8"/>
    <m/>
    <s v="DIRECCION DE ADMINISTRACION"/>
    <s v="ESCRITURACIÓN"/>
    <s v="134 FUNCION PUBLICA"/>
    <s v="O APOYO A LA FUNCIÓN PÚBLICA Y AL MEJORAMIENTO DE LA GESTIÓN"/>
    <s v="20 MANTENIMIENTO"/>
    <m/>
    <m/>
    <s v="Esta cantidad resulta necesaria a fin de poder adquirir los terrenos propiedad particular que el Pleno ordene "/>
    <s v="5000 BIENES MUEBLES, INMUEBLES E INTANGIBLES"/>
    <s v="5800 BIENES INMUEBLES"/>
    <s v="581 TERRENOS"/>
    <n v="5000000"/>
    <n v="5000000"/>
    <n v="0"/>
    <n v="0"/>
    <n v="-5000000"/>
    <n v="5"/>
    <s v="58"/>
  </r>
  <r>
    <n v="323"/>
    <x v="8"/>
    <m/>
    <s v="DIRECCION DE ADMINISTRACION"/>
    <s v="ESCRITURACIÓN"/>
    <s v="134 FUNCION PUBLICA"/>
    <s v="O APOYO A LA FUNCIÓN PÚBLICA Y AL MEJORAMIENTO DE LA GESTIÓN"/>
    <s v="20 MANTENIMIENTO"/>
    <m/>
    <m/>
    <s v="Esta cantidad resulta necesaria a fin de poder adquirir inmuebles (Que no se pueda catalogar como terrenos) por instrucción del Pleno"/>
    <s v="5000 BIENES MUEBLES, INMUEBLES E INTANGIBLES"/>
    <s v="5800 BIENES INMUEBLES"/>
    <s v="589 OTROS BIENES INMUEBLES"/>
    <n v="2500000"/>
    <n v="2500000"/>
    <n v="0"/>
    <n v="0"/>
    <n v="-2500000"/>
    <n v="5"/>
    <s v="58"/>
  </r>
  <r>
    <n v="324"/>
    <x v="8"/>
    <m/>
    <s v="DIRECCION DE RECURSOS HUMANOS"/>
    <s v="RECURSOS HUMANOS"/>
    <s v="134 FUNCION PUBLICA"/>
    <s v="O APOYO A LA FUNCIÓN PÚBLICA Y AL MEJORAMIENTO DE LA GESTIÓN"/>
    <s v="20 MANTENIMIENTO"/>
    <m/>
    <m/>
    <s v="Compra de Toners para la impresión de gafetes para los empleados"/>
    <s v="2000 MATERIALES Y SUMINISTROS"/>
    <s v="2100 MATERIALES DE ADMINISTRACION, EMISION DE DOCUMENTOS Y ARTICULOS OFICIALES"/>
    <s v="214 MATERIALES, UTILES Y EQUIPOS MENORES DE TECNOLOGIAS DE LA INFORMACION Y COMUNICACIONES"/>
    <n v="18000"/>
    <n v="18000"/>
    <n v="5400"/>
    <n v="0"/>
    <n v="-12600"/>
    <n v="2"/>
    <s v="21"/>
  </r>
  <r>
    <n v="325"/>
    <x v="8"/>
    <m/>
    <s v="DIRECCION DE RECURSOS HUMANOS"/>
    <s v="RECURSOS HUMANOS"/>
    <s v="134 FUNCION PUBLICA"/>
    <s v="O APOYO A LA FUNCIÓN PÚBLICA Y AL MEJORAMIENTO DE LA GESTIÓN"/>
    <s v="20 MANTENIMIENTO"/>
    <m/>
    <m/>
    <s v="Compra de insumos para Coffee Breaks en curso de inducción para contratación de inspectoras multimodales"/>
    <s v="2000 MATERIALES Y SUMINISTROS"/>
    <s v="2200 ALIMENTOS Y UTENSILIOS"/>
    <s v="221 PRODUCTOS ALIMENTICIOS PARA PERSONAS"/>
    <n v="5000"/>
    <n v="5000"/>
    <n v="5000"/>
    <n v="0"/>
    <n v="0"/>
    <n v="2"/>
    <s v="22"/>
  </r>
  <r>
    <n v="326"/>
    <x v="8"/>
    <m/>
    <s v="DIRECCION DE RECURSOS HUMANOS"/>
    <s v="RECURSOS HUMANOS"/>
    <s v="134 FUNCION PUBLICA"/>
    <s v="O APOYO A LA FUNCIÓN PÚBLICA Y AL MEJORAMIENTO DE LA GESTIÓN"/>
    <s v="20 MANTENIMIENTO"/>
    <m/>
    <m/>
    <s v="Medicamentos para surtir los vales a los empleados derivados de un riesgo de trabajo"/>
    <s v="2000 MATERIALES Y SUMINISTROS"/>
    <s v="2500 PRODUCTOS QUIMICOS, FARMACEUTICOS Y DE LABORATORIO"/>
    <s v="253 MEDICINAS Y PRODUCTOS FARMACEUTICOS"/>
    <n v="450000"/>
    <n v="450000"/>
    <n v="450000"/>
    <n v="0"/>
    <n v="0"/>
    <n v="2"/>
    <s v="25"/>
  </r>
  <r>
    <n v="327"/>
    <x v="8"/>
    <m/>
    <s v="DIRECCION DE RECURSOS HUMANOS"/>
    <s v="RECURSOS HUMANOS"/>
    <s v="134 FUNCION PUBLICA"/>
    <s v="O APOYO A LA FUNCIÓN PÚBLICA Y AL MEJORAMIENTO DE LA GESTIÓN"/>
    <s v="20 MANTENIMIENTO"/>
    <m/>
    <m/>
    <s v="Suminsitros medicos tales como tornillos, ferulas, placas, etc. del personal por riesgo de trabajo"/>
    <s v="2000 MATERIALES Y SUMINISTROS"/>
    <s v="2500 PRODUCTOS QUIMICOS, FARMACEUTICOS Y DE LABORATORIO"/>
    <s v="254 MATERIALES, ACCESORIOS Y SUMINISTROS MEDICOS"/>
    <n v="430000"/>
    <n v="430000"/>
    <n v="430000"/>
    <n v="0"/>
    <n v="0"/>
    <n v="2"/>
    <s v="25"/>
  </r>
  <r>
    <n v="328"/>
    <x v="8"/>
    <m/>
    <s v="DIRECCION DE RECURSOS HUMANOS"/>
    <s v="RECURSOS HUMANOS"/>
    <s v="134 FUNCION PUBLICA"/>
    <s v="O APOYO A LA FUNCIÓN PÚBLICA Y AL MEJORAMIENTO DE LA GESTIÓN"/>
    <s v="20 MANTENIMIENTO"/>
    <m/>
    <m/>
    <s v="Renta de equipo médico para el tratamiento médico de los trabajadores"/>
    <s v="3000 SERVICIOS GENERALES"/>
    <s v="3200 SERVICIOS DE ARRENDAMIENTO"/>
    <s v="324 ARRENDAMIENTO DE EQUIPO E INSTRUMENTAL MEDICO Y DE LABORATORIO"/>
    <n v="120000"/>
    <n v="120000"/>
    <n v="120000"/>
    <n v="0"/>
    <n v="0"/>
    <n v="3"/>
    <s v="32"/>
  </r>
  <r>
    <n v="329"/>
    <x v="8"/>
    <m/>
    <s v="DIRECCION DE RECURSOS HUMANOS"/>
    <s v="RECURSOS HUMANOS"/>
    <s v="134 FUNCION PUBLICA"/>
    <s v="O APOYO A LA FUNCIÓN PÚBLICA Y AL MEJORAMIENTO DE LA GESTIÓN"/>
    <s v="20 MANTENIMIENTO"/>
    <m/>
    <m/>
    <s v="Pago del Dictamen Fiscal del IMSS deacuerdo a al Ley del seguro social ya que se paga la parte correspondiente al 2017 y 2018 ademas de Contratación de consultoría para asesorias fiscales para la Unidad de Nóminas RH"/>
    <s v="3000 SERVICIOS GENERALES"/>
    <s v="3300 SERVICIOS PROFESIONALES, CIENTIFICOS, TECNICOS Y OTROS SERVICIOS"/>
    <s v="331 SERVICIOS LEGALES, DE CONTABILIDAD, AUDITORIA Y RELACIONADOS"/>
    <n v="600000"/>
    <n v="600000"/>
    <n v="240000"/>
    <n v="0"/>
    <n v="-360000"/>
    <n v="3"/>
    <s v="33"/>
  </r>
  <r>
    <n v="330"/>
    <x v="8"/>
    <m/>
    <s v="DIRECCION DE RECURSOS HUMANOS"/>
    <s v="RECURSOS HUMANOS"/>
    <s v="134 FUNCION PUBLICA"/>
    <s v="O APOYO A LA FUNCIÓN PÚBLICA Y AL MEJORAMIENTO DE LA GESTIÓN"/>
    <s v="20 MANTENIMIENTO"/>
    <m/>
    <m/>
    <s v="Paquete de Movimientos Afiliatorios Sistemea IDSE "/>
    <s v="3000 SERVICIOS GENERALES"/>
    <s v="3300 SERVICIOS PROFESIONALES, CIENTIFICOS, TECNICOS Y OTROS SERVICIOS"/>
    <s v="333 SERVICIOS DE CONSULTORIA ADMINISTRATIVA, PROCESOS, TECNICA Y EN TECNOLOGIAS DE LA INFORMACION"/>
    <n v="200000"/>
    <n v="200000"/>
    <n v="200000"/>
    <n v="0"/>
    <n v="0"/>
    <n v="3"/>
    <s v="33"/>
  </r>
  <r>
    <n v="331"/>
    <x v="8"/>
    <m/>
    <s v="DIRECCION DE RECURSOS HUMANOS"/>
    <s v="RECURSOS HUMANOS"/>
    <s v="134 FUNCION PUBLICA"/>
    <s v="O APOYO A LA FUNCIÓN PÚBLICA Y AL MEJORAMIENTO DE LA GESTIÓN"/>
    <s v="20 MANTENIMIENTO"/>
    <m/>
    <m/>
    <s v="Impresión de formatos oficiales de Carta Designación de Beneficiarios y Carta Convenio e Impresión de carteles e invitaciones oficiales"/>
    <s v="3000 SERVICIOS GENERALES"/>
    <s v="3300 SERVICIOS PROFESIONALES, CIENTIFICOS, TECNICOS Y OTROS SERVICIOS"/>
    <s v="336 SERVICIOS DE APOYO ADMINISTRATIVO, TRADUCCION, FOTOCOPIADO E IMPRESION"/>
    <n v="50000"/>
    <n v="50000"/>
    <n v="50000"/>
    <n v="0"/>
    <n v="0"/>
    <n v="3"/>
    <s v="33"/>
  </r>
  <r>
    <n v="332"/>
    <x v="8"/>
    <m/>
    <s v="DIRECCION DE RECURSOS HUMANOS"/>
    <s v="RECURSOS HUMANOS"/>
    <s v="134 FUNCION PUBLICA"/>
    <s v="O APOYO A LA FUNCIÓN PÚBLICA Y AL MEJORAMIENTO DE LA GESTIÓN"/>
    <s v="20 MANTENIMIENTO"/>
    <m/>
    <m/>
    <s v="Pago de servicios de rehabilitaciones derivadas de riesgos de trabajo además de la contratación de una empresa que elabore lo exámenes psicométricos para la campaña de contratación de inspectoras multimodales segunda fase."/>
    <s v="3000 SERVICIOS GENERALES"/>
    <s v="3300 SERVICIOS PROFESIONALES, CIENTIFICOS, TECNICOS Y OTROS SERVICIOS"/>
    <s v="339 SERVICIOS PROFESIONALES, CIENTIFICOS Y TECNICOS INTEGRALES"/>
    <n v="220000"/>
    <n v="220000"/>
    <n v="220000"/>
    <n v="0"/>
    <n v="0"/>
    <n v="3"/>
    <s v="33"/>
  </r>
  <r>
    <n v="333"/>
    <x v="8"/>
    <m/>
    <s v="DIRECCION DE RECURSOS HUMANOS"/>
    <s v="RECURSOS HUMANOS"/>
    <s v="134 FUNCION PUBLICA"/>
    <s v="O APOYO A LA FUNCIÓN PÚBLICA Y AL MEJORAMIENTO DE LA GESTIÓN"/>
    <s v="20 MANTENIMIENTO"/>
    <m/>
    <m/>
    <s v="Contratación de servicio de alimentos para la ceremonia de entrega de reconocimientos por antigüedad al personal."/>
    <s v="3000 SERVICIOS GENERALES"/>
    <s v="3800 SERVICIOS OFICIALES"/>
    <s v="382 GASTOS DE ORDEN SOCIAL Y CULTURAL"/>
    <n v="27000"/>
    <n v="27000"/>
    <n v="27000"/>
    <n v="0"/>
    <n v="0"/>
    <n v="3"/>
    <s v="38"/>
  </r>
  <r>
    <n v="334"/>
    <x v="8"/>
    <m/>
    <s v="DIRECCION DE RECURSOS HUMANOS"/>
    <s v="RECURSOS HUMANOS"/>
    <s v="134 FUNCION PUBLICA"/>
    <s v="O APOYO A LA FUNCIÓN PÚBLICA Y AL MEJORAMIENTO DE LA GESTIÓN"/>
    <s v="20 MANTENIMIENTO"/>
    <m/>
    <m/>
    <s v="Para dar cumplimiento al ordenamiento por el  Tribunal, validado por las areas jurídicas y evitar sanciones por parte de dicha entidad para pagar, penas, multas, actualizaciones y recargos de laudos ante IPEJAL."/>
    <s v="3000 SERVICIOS GENERALES"/>
    <s v="3900 OTROS SERVICIOS GENERALES"/>
    <s v="395 PENAS, MULTAS, ACCESORIOS Y ACTUALIZACIONES"/>
    <n v="7000000"/>
    <n v="7000000"/>
    <n v="2800000"/>
    <n v="0"/>
    <n v="-4200000"/>
    <n v="3"/>
    <s v="39"/>
  </r>
  <r>
    <n v="335"/>
    <x v="8"/>
    <m/>
    <s v="DIRECCION DE RECURSOS HUMANOS"/>
    <s v="RECURSOS HUMANOS"/>
    <s v="134 FUNCION PUBLICA"/>
    <s v="O APOYO A LA FUNCIÓN PÚBLICA Y AL MEJORAMIENTO DE LA GESTIÓN"/>
    <s v="20 MANTENIMIENTO"/>
    <m/>
    <m/>
    <s v="Entrega de Vale de juguetes, día de la madre, premio de antigüedad, utiles escolares conforme a las Condiciones Generales."/>
    <s v="4000 TRANSFERENCIAS, ASIGNACIONES, SUBSIDIOS Y OTRAS AYUDAS"/>
    <s v="4400 AYUDAS SOCIALES"/>
    <s v="441 AYUDAS SOCIALES A PERSONAS"/>
    <n v="4344516"/>
    <n v="4344516"/>
    <n v="1737806.4000000001"/>
    <n v="0"/>
    <n v="-2606709.5999999996"/>
    <n v="4"/>
    <s v="44"/>
  </r>
  <r>
    <n v="336"/>
    <x v="8"/>
    <m/>
    <s v="DIRECCION DE RECURSOS HUMANOS"/>
    <s v="RECURSOS HUMANOS"/>
    <s v="134 FUNCION PUBLICA"/>
    <s v="O APOYO A LA FUNCIÓN PÚBLICA Y AL MEJORAMIENTO DE LA GESTIÓN"/>
    <s v="20 MANTENIMIENTO"/>
    <m/>
    <m/>
    <s v="Apoyo pagos a los 8 sindicatos por conceptos de vales de útiles, día de la madre y día del servidor público"/>
    <s v="4000 TRANSFERENCIAS, ASIGNACIONES, SUBSIDIOS Y OTRAS AYUDAS"/>
    <s v="4400 AYUDAS SOCIALES"/>
    <s v="445 AYUDAS SOCIALES A INSTITUCIONES SIN FINES DE LUCRO"/>
    <n v="265000"/>
    <n v="265000"/>
    <n v="265000"/>
    <n v="0"/>
    <n v="0"/>
    <n v="4"/>
    <s v="44"/>
  </r>
  <r>
    <n v="337"/>
    <x v="8"/>
    <m/>
    <s v="DIRECCION DE RECURSOS HUMANOS"/>
    <s v="RECURSOS HUMANOS"/>
    <s v="134 FUNCION PUBLICA"/>
    <s v="O APOYO A LA FUNCIÓN PÚBLICA Y AL MEJORAMIENTO DE LA GESTIÓN"/>
    <s v="20 MANTENIMIENTO"/>
    <m/>
    <m/>
    <s v="Requerida para el desahogo de los trabajos propios de la Dirección de Recursos Humanos y las presentaciones de información porporcionadas al Alcalde y Jefe de Gabinete."/>
    <s v="5000 BIENES MUEBLES, INMUEBLES E INTANGIBLES"/>
    <s v="5100 MOBILIARIO Y EQUIPO DE ADMINISTRACION"/>
    <s v="515 EQUIPO DE COMPUTO Y DE TECNOLOGIAS DE LA INFORMACION"/>
    <n v="69000"/>
    <n v="69000"/>
    <n v="0"/>
    <n v="0"/>
    <n v="-69000"/>
    <n v="5"/>
    <s v="51"/>
  </r>
  <r>
    <n v="338"/>
    <x v="8"/>
    <m/>
    <s v="COORDINACION GENERAL DE ADMINISTRACION E INNOVACION GUBERNAMENTAL"/>
    <s v="ADMINISTRACIÓN E INNOVACIÓN GUBERNAMENTAL"/>
    <s v="134 FUNCION PUBLICA"/>
    <s v="O APOYO A LA FUNCIÓN PÚBLICA Y AL MEJORAMIENTO DE LA GESTIÓN"/>
    <s v="20 MANTENIMIENTO"/>
    <m/>
    <m/>
    <s v="Compra de papeleria para la Coordinacion y la Unidad de Control Gestion "/>
    <s v="2000 MATERIALES Y SUMINISTROS"/>
    <s v="2100 MATERIALES DE ADMINISTRACION, EMISION DE DOCUMENTOS Y ARTICULOS OFICIALES"/>
    <s v="211 MATERIALES, UTILES Y EQUIPOS MENORES DE OFICINA"/>
    <n v="600000"/>
    <n v="600000"/>
    <n v="480000"/>
    <n v="0"/>
    <n v="-120000"/>
    <n v="2"/>
    <s v="21"/>
  </r>
  <r>
    <n v="339"/>
    <x v="8"/>
    <m/>
    <s v="COORDINACION GENERAL DE ADMINISTRACION E INNOVACION GUBERNAMENTAL"/>
    <s v="ADMINISTRACIÓN E INNOVACIÓN GUBERNAMENTAL"/>
    <s v="134 FUNCION PUBLICA"/>
    <s v="O APOYO A LA FUNCIÓN PÚBLICA Y AL MEJORAMIENTO DE LA GESTIÓN"/>
    <s v="20 MANTENIMIENTO"/>
    <m/>
    <m/>
    <s v="Viajes de Trabajo del Coordinador"/>
    <s v="3000 SERVICIOS GENERALES"/>
    <s v="3700 SERVICIOS DE TRASLADO Y VIATICOS"/>
    <s v="371 PASAJES AEREOS"/>
    <n v="100000"/>
    <n v="100000"/>
    <n v="40000"/>
    <n v="0"/>
    <n v="-60000"/>
    <n v="3"/>
    <s v="37"/>
  </r>
  <r>
    <n v="340"/>
    <x v="8"/>
    <m/>
    <s v="COORDINACION GENERAL DE ADMINISTRACION E INNOVACION GUBERNAMENTAL"/>
    <s v="ADMINISTRACIÓN E INNOVACIÓN GUBERNAMENTAL"/>
    <s v="134 FUNCION PUBLICA"/>
    <s v="O APOYO A LA FUNCIÓN PÚBLICA Y AL MEJORAMIENTO DE LA GESTIÓN"/>
    <s v="20 MANTENIMIENTO"/>
    <m/>
    <m/>
    <s v="Viajes de Trabajo del Coordinador"/>
    <s v="3000 SERVICIOS GENERALES"/>
    <s v="3700 SERVICIOS DE TRASLADO Y VIATICOS"/>
    <s v="372 PASAJES TERRESTRES"/>
    <n v="25000"/>
    <n v="25000"/>
    <n v="2500"/>
    <n v="0"/>
    <n v="-22500"/>
    <n v="3"/>
    <s v="37"/>
  </r>
  <r>
    <n v="341"/>
    <x v="8"/>
    <m/>
    <s v="COORDINACION GENERAL DE ADMINISTRACION E INNOVACION GUBERNAMENTAL"/>
    <s v="ADMINISTRACIÓN E INNOVACIÓN GUBERNAMENTAL"/>
    <s v="134 FUNCION PUBLICA"/>
    <s v="O APOYO A LA FUNCIÓN PÚBLICA Y AL MEJORAMIENTO DE LA GESTIÓN"/>
    <s v="20 MANTENIMIENTO"/>
    <m/>
    <m/>
    <s v="Viajes de Trabajo del Coordinador"/>
    <s v="3000 SERVICIOS GENERALES"/>
    <s v="3700 SERVICIOS DE TRASLADO Y VIATICOS"/>
    <s v="375 VIATICOS EN EL PAIS"/>
    <n v="47000"/>
    <n v="47000"/>
    <n v="4700"/>
    <n v="0"/>
    <n v="-42300"/>
    <n v="3"/>
    <s v="37"/>
  </r>
  <r>
    <n v="342"/>
    <x v="8"/>
    <m/>
    <s v="COORDINACION GENERAL DE ADMINISTRACION E INNOVACION GUBERNAMENTAL"/>
    <s v="ADMINISTRACIÓN E INNOVACIÓN GUBERNAMENTAL"/>
    <s v="134 FUNCION PUBLICA"/>
    <s v="O APOYO A LA FUNCIÓN PÚBLICA Y AL MEJORAMIENTO DE LA GESTIÓN"/>
    <s v="20 MANTENIMIENTO"/>
    <m/>
    <m/>
    <s v="Viajes de Trabajo del Coordinador"/>
    <s v="3000 SERVICIOS GENERALES"/>
    <s v="3700 SERVICIOS DE TRASLADO Y VIATICOS"/>
    <s v="376 VIATICOS EN EL EXTRANJERO"/>
    <n v="100000"/>
    <n v="100000"/>
    <n v="20000"/>
    <n v="0"/>
    <n v="-80000"/>
    <n v="3"/>
    <s v="37"/>
  </r>
  <r>
    <n v="875"/>
    <x v="8"/>
    <m/>
    <s v="DIRECCION DE RECURSOS HUMANOS"/>
    <s v=" 1000 SERVICIOS PERSONALES"/>
    <s v="134 FUNCION PUBLICA"/>
    <s v="O APOYO A LA FUNCIÓN PÚBLICA Y AL MEJORAMIENTO DE LA GESTIÓN"/>
    <s v="20 MANTENIMIENTO"/>
    <m/>
    <m/>
    <m/>
    <s v="1000 SERVICIOS PERSONALES"/>
    <s v="1100 REMUNERACIONES AL PERSONAL DE CARACTER PERMANENTE"/>
    <s v="111 DIETAS"/>
    <n v="22573235.52"/>
    <n v="22573235.52"/>
    <n v="22573235.52"/>
    <n v="0"/>
    <n v="0"/>
    <n v="1"/>
    <s v="11"/>
  </r>
  <r>
    <n v="876"/>
    <x v="8"/>
    <m/>
    <s v="DIRECCION DE RECURSOS HUMANOS"/>
    <s v=" 1000 SERVICIOS PERSONALES"/>
    <s v="134 FUNCION PUBLICA"/>
    <s v="O APOYO A LA FUNCIÓN PÚBLICA Y AL MEJORAMIENTO DE LA GESTIÓN"/>
    <s v="20 MANTENIMIENTO"/>
    <m/>
    <m/>
    <m/>
    <s v="1000 SERVICIOS PERSONALES"/>
    <s v="1100 REMUNERACIONES AL PERSONAL DE CARACTER PERMANENTE"/>
    <s v="113 SUELDOS BASE AL PERSONAL PERMANENTE"/>
    <n v="1728738984.8399999"/>
    <n v="1728738984.8399999"/>
    <n v="1728738984.8399999"/>
    <n v="0"/>
    <n v="0"/>
    <n v="1"/>
    <s v="11"/>
  </r>
  <r>
    <n v="877"/>
    <x v="8"/>
    <m/>
    <s v="DIRECCION DE RECURSOS HUMANOS"/>
    <s v=" 1000 SERVICIOS PERSONALES"/>
    <s v="134 FUNCION PUBLICA"/>
    <s v="O APOYO A LA FUNCIÓN PÚBLICA Y AL MEJORAMIENTO DE LA GESTIÓN"/>
    <s v="20 MANTENIMIENTO"/>
    <m/>
    <m/>
    <m/>
    <s v="1000 SERVICIOS PERSONALES"/>
    <s v="1200 REMUNERACIONES AL PERSONAL DE CARACTER TRANSITORIO"/>
    <s v="121 HONORARIOS ASIMILABLES A SALARIOS"/>
    <n v="8500000"/>
    <n v="8500000"/>
    <n v="8500000"/>
    <n v="0"/>
    <n v="0"/>
    <n v="1"/>
    <s v="12"/>
  </r>
  <r>
    <n v="878"/>
    <x v="8"/>
    <m/>
    <s v="DIRECCION DE RECURSOS HUMANOS"/>
    <s v=" 1000 SERVICIOS PERSONALES"/>
    <s v="134 FUNCION PUBLICA"/>
    <s v="O APOYO A LA FUNCIÓN PÚBLICA Y AL MEJORAMIENTO DE LA GESTIÓN"/>
    <s v="20 MANTENIMIENTO"/>
    <m/>
    <m/>
    <m/>
    <s v="1000 SERVICIOS PERSONALES"/>
    <s v="1200 REMUNERACIONES AL PERSONAL DE CARACTER TRANSITORIO"/>
    <s v="122 SUELDOS BASE AL PERSONAL EVENTUAL"/>
    <n v="109997760"/>
    <n v="109997760"/>
    <n v="109997760"/>
    <n v="0"/>
    <n v="0"/>
    <n v="1"/>
    <s v="12"/>
  </r>
  <r>
    <n v="879"/>
    <x v="8"/>
    <m/>
    <s v="DIRECCION DE RECURSOS HUMANOS"/>
    <s v=" 1000 SERVICIOS PERSONALES"/>
    <s v="134 FUNCION PUBLICA"/>
    <s v="O APOYO A LA FUNCIÓN PÚBLICA Y AL MEJORAMIENTO DE LA GESTIÓN"/>
    <s v="20 MANTENIMIENTO"/>
    <m/>
    <m/>
    <m/>
    <s v="1000 SERVICIOS PERSONALES"/>
    <s v="1300 REMUNERACIONES ADICIONALES Y ESPECIALES"/>
    <s v="132 PRIMAS DE VACACIONES, DOMINICAL Y GRATIFICACION DE FIN DE AÑO"/>
    <n v="342475824.48000002"/>
    <n v="342475824.48000002"/>
    <n v="342475824.48000002"/>
    <n v="0"/>
    <n v="0"/>
    <n v="1"/>
    <s v="13"/>
  </r>
  <r>
    <n v="880"/>
    <x v="8"/>
    <m/>
    <s v="DIRECCION DE RECURSOS HUMANOS"/>
    <s v=" 1000 SERVICIOS PERSONALES"/>
    <s v="134 FUNCION PUBLICA"/>
    <s v="O APOYO A LA FUNCIÓN PÚBLICA Y AL MEJORAMIENTO DE LA GESTIÓN"/>
    <s v="20 MANTENIMIENTO"/>
    <m/>
    <m/>
    <m/>
    <s v="1000 SERVICIOS PERSONALES"/>
    <s v="1300 REMUNERACIONES ADICIONALES Y ESPECIALES"/>
    <s v="133 HORAS EXTRAORDINARIAS"/>
    <n v="17439028.43"/>
    <n v="17439028.43"/>
    <n v="17439028.43"/>
    <n v="0"/>
    <n v="0"/>
    <n v="1"/>
    <s v="13"/>
  </r>
  <r>
    <n v="881"/>
    <x v="8"/>
    <m/>
    <s v="DIRECCION DE RECURSOS HUMANOS"/>
    <s v=" 1000 SERVICIOS PERSONALES"/>
    <s v="134 FUNCION PUBLICA"/>
    <s v="O APOYO A LA FUNCIÓN PÚBLICA Y AL MEJORAMIENTO DE LA GESTIÓN"/>
    <s v="20 MANTENIMIENTO"/>
    <m/>
    <m/>
    <m/>
    <s v="1000 SERVICIOS PERSONALES"/>
    <s v="1400 SEGURIDAD SOCIAL"/>
    <s v="141 APORTACIONES DE SEGURIDAD SOCIAL"/>
    <n v="83680288.5"/>
    <n v="83680288.5"/>
    <n v="83680288.5"/>
    <n v="0"/>
    <n v="0"/>
    <n v="1"/>
    <s v="14"/>
  </r>
  <r>
    <n v="882"/>
    <x v="8"/>
    <m/>
    <s v="DIRECCION DE RECURSOS HUMANOS"/>
    <s v=" 1000 SERVICIOS PERSONALES"/>
    <s v="134 FUNCION PUBLICA"/>
    <s v="O APOYO A LA FUNCIÓN PÚBLICA Y AL MEJORAMIENTO DE LA GESTIÓN"/>
    <s v="20 MANTENIMIENTO"/>
    <m/>
    <m/>
    <m/>
    <s v="1000 SERVICIOS PERSONALES"/>
    <s v="1400 SEGURIDAD SOCIAL"/>
    <s v="142 APORTACIONES A FONDOS DE VIVIENDA"/>
    <n v="54982374.68"/>
    <n v="54982374.68"/>
    <n v="54982374.68"/>
    <n v="0"/>
    <n v="0"/>
    <n v="1"/>
    <s v="14"/>
  </r>
  <r>
    <n v="883"/>
    <x v="8"/>
    <m/>
    <s v="DIRECCION DE RECURSOS HUMANOS"/>
    <s v=" 1000 SERVICIOS PERSONALES"/>
    <s v="134 FUNCION PUBLICA"/>
    <s v="O APOYO A LA FUNCIÓN PÚBLICA Y AL MEJORAMIENTO DE LA GESTIÓN"/>
    <s v="20 MANTENIMIENTO"/>
    <m/>
    <m/>
    <m/>
    <s v="1000 SERVICIOS PERSONALES"/>
    <s v="1400 SEGURIDAD SOCIAL"/>
    <s v="143 APORTACIONES AL SISTEMA PARA EL RETIRO"/>
    <n v="342729929.47000003"/>
    <n v="342729929.47000003"/>
    <n v="342729929.47000003"/>
    <n v="0"/>
    <n v="0"/>
    <n v="1"/>
    <s v="14"/>
  </r>
  <r>
    <n v="884"/>
    <x v="8"/>
    <m/>
    <s v="DIRECCION DE RECURSOS HUMANOS"/>
    <s v=" 1000 SERVICIOS PERSONALES"/>
    <s v="134 FUNCION PUBLICA"/>
    <s v="O APOYO A LA FUNCIÓN PÚBLICA Y AL MEJORAMIENTO DE LA GESTIÓN"/>
    <s v="20 MANTENIMIENTO"/>
    <m/>
    <m/>
    <m/>
    <s v="1000 SERVICIOS PERSONALES"/>
    <s v="1400 SEGURIDAD SOCIAL"/>
    <s v="144 APORTACIONES PARA SEGUROS"/>
    <n v="57272000"/>
    <n v="57272000"/>
    <n v="57272000"/>
    <n v="0"/>
    <n v="0"/>
    <n v="1"/>
    <s v="14"/>
  </r>
  <r>
    <n v="885"/>
    <x v="8"/>
    <m/>
    <s v="DIRECCION DE RECURSOS HUMANOS"/>
    <s v=" 1000 SERVICIOS PERSONALES"/>
    <s v="134 FUNCION PUBLICA"/>
    <s v="O APOYO A LA FUNCIÓN PÚBLICA Y AL MEJORAMIENTO DE LA GESTIÓN"/>
    <s v="20 MANTENIMIENTO"/>
    <m/>
    <m/>
    <m/>
    <s v="1000 SERVICIOS PERSONALES"/>
    <s v="1500 OTRAS PRESTACIONES SOCIALES Y ECONOMICAS"/>
    <s v="152 INDEMNIZACIONES"/>
    <n v="4000000"/>
    <n v="4000000"/>
    <n v="4000000"/>
    <n v="0"/>
    <n v="0"/>
    <n v="1"/>
    <s v="15"/>
  </r>
  <r>
    <n v="886"/>
    <x v="8"/>
    <m/>
    <s v="DIRECCION DE RECURSOS HUMANOS"/>
    <s v=" 1000 SERVICIOS PERSONALES"/>
    <s v="134 FUNCION PUBLICA"/>
    <s v="O APOYO A LA FUNCIÓN PÚBLICA Y AL MEJORAMIENTO DE LA GESTIÓN"/>
    <s v="20 MANTENIMIENTO"/>
    <m/>
    <m/>
    <m/>
    <s v="1000 SERVICIOS PERSONALES"/>
    <s v="1500 OTRAS PRESTACIONES SOCIALES Y ECONOMICAS"/>
    <s v="154 PRESTACIONES CONTRACTUALES"/>
    <n v="513666024.44"/>
    <n v="513666024.44"/>
    <n v="513666024.44"/>
    <n v="0"/>
    <n v="0"/>
    <n v="1"/>
    <s v="15"/>
  </r>
  <r>
    <n v="887"/>
    <x v="8"/>
    <m/>
    <s v="DIRECCION DE RECURSOS HUMANOS"/>
    <s v=" 1000 SERVICIOS PERSONALES"/>
    <s v="134 FUNCION PUBLICA"/>
    <s v="O APOYO A LA FUNCIÓN PÚBLICA Y AL MEJORAMIENTO DE LA GESTIÓN"/>
    <s v="20 MANTENIMIENTO"/>
    <m/>
    <m/>
    <m/>
    <s v="1000 SERVICIOS PERSONALES"/>
    <s v="1600 PREVISIONES"/>
    <s v="161 PREVISIONES DE CARACTER LABORAL, ECONOMICA Y DE SEGURIDAD SOCIAL"/>
    <n v="97504875"/>
    <n v="97504875"/>
    <n v="97504875"/>
    <n v="0"/>
    <n v="0"/>
    <n v="1"/>
    <s v="16"/>
  </r>
  <r>
    <n v="888"/>
    <x v="8"/>
    <m/>
    <s v="DIRECCION DE RECURSOS HUMANOS"/>
    <s v=" 1000 SERVICIOS PERSONALES"/>
    <s v="134 FUNCION PUBLICA"/>
    <s v="O APOYO A LA FUNCIÓN PÚBLICA Y AL MEJORAMIENTO DE LA GESTIÓN"/>
    <s v="20 MANTENIMIENTO"/>
    <m/>
    <m/>
    <m/>
    <s v="1000 SERVICIOS PERSONALES"/>
    <s v="1700 PAGO DE ESTIMULOS A SERVIDORES PUBLICOS"/>
    <s v="171 ESTIMULOS"/>
    <n v="49270726.640000001"/>
    <n v="49270726.640000001"/>
    <n v="49270726.640000001"/>
    <n v="0"/>
    <n v="0"/>
    <n v="1"/>
    <s v="17"/>
  </r>
  <r>
    <n v="1099"/>
    <x v="8"/>
    <m/>
    <s v="DIRECCION DE ADMINISTRACION"/>
    <s v=" IRREDUCTIBLE"/>
    <s v="134 FUNCION PUBLICA"/>
    <s v="O APOYO A LA FUNCIÓN PÚBLICA Y AL MEJORAMIENTO DE LA GESTIÓN"/>
    <s v="20 MANTENIMIENTO"/>
    <m/>
    <m/>
    <s v=" IRREDUCTIBLE"/>
    <s v="2000 MATERIALES Y SUMINISTROS"/>
    <s v="2600 COMBUSTIBLES, LUBRICANTES Y ADITIVOS"/>
    <s v="261 COMBUSTIBLES, LUBRICANTES Y ADITIVOS"/>
    <n v="160915590"/>
    <n v="160915590"/>
    <n v="156088122.29999998"/>
    <n v="0"/>
    <n v="-4827467.7000000179"/>
    <n v="2"/>
    <s v="26"/>
  </r>
  <r>
    <n v="1100"/>
    <x v="8"/>
    <m/>
    <s v="DIRECCION DE ADMINISTRACION"/>
    <s v=" IRREDUCTIBLE"/>
    <s v="134 FUNCION PUBLICA"/>
    <s v="O APOYO A LA FUNCIÓN PÚBLICA Y AL MEJORAMIENTO DE LA GESTIÓN"/>
    <s v="20 MANTENIMIENTO"/>
    <m/>
    <m/>
    <s v="PAGO LUZ EDIFICIOS"/>
    <s v="3000 SERVICIOS GENERALES"/>
    <s v="3100 SERVICIOS BASICOS"/>
    <s v="311 ENERGIA ELECTRICA"/>
    <n v="305000000"/>
    <n v="78000000"/>
    <n v="78000000"/>
    <n v="-227000000"/>
    <n v="-227000000"/>
    <n v="3"/>
    <s v="31"/>
  </r>
  <r>
    <n v="1101"/>
    <x v="8"/>
    <m/>
    <s v="DIRECCION DE ADMINISTRACION"/>
    <s v=" IRREDUCTIBLE"/>
    <s v="134 FUNCION PUBLICA"/>
    <s v="O APOYO A LA FUNCIÓN PÚBLICA Y AL MEJORAMIENTO DE LA GESTIÓN"/>
    <s v="20 MANTENIMIENTO"/>
    <m/>
    <m/>
    <s v=" IRREDUCTIBLE"/>
    <s v="3000 SERVICIOS GENERALES"/>
    <s v="3100 SERVICIOS BASICOS"/>
    <s v="312 GAS"/>
    <n v="700000"/>
    <n v="700000"/>
    <n v="700000"/>
    <n v="0"/>
    <n v="0"/>
    <n v="3"/>
    <s v="31"/>
  </r>
  <r>
    <n v="1102"/>
    <x v="8"/>
    <m/>
    <s v="DIRECCION DE ADMINISTRACION"/>
    <s v=" IRREDUCTIBLE"/>
    <s v="134 FUNCION PUBLICA"/>
    <s v="O APOYO A LA FUNCIÓN PÚBLICA Y AL MEJORAMIENTO DE LA GESTIÓN"/>
    <s v="20 MANTENIMIENTO"/>
    <m/>
    <m/>
    <s v=" IRREDUCTIBLE"/>
    <s v="3000 SERVICIOS GENERALES"/>
    <s v="3100 SERVICIOS BASICOS"/>
    <s v="314 TELEFONIA TRADICIONAL"/>
    <n v="2897449"/>
    <n v="2897449"/>
    <n v="2897449"/>
    <n v="0"/>
    <n v="0"/>
    <n v="3"/>
    <s v="31"/>
  </r>
  <r>
    <n v="1103"/>
    <x v="8"/>
    <m/>
    <s v="DIRECCION DE ADMINISTRACION"/>
    <s v=" IRREDUCTIBLE"/>
    <s v="134 FUNCION PUBLICA"/>
    <s v="O APOYO A LA FUNCIÓN PÚBLICA Y AL MEJORAMIENTO DE LA GESTIÓN"/>
    <s v="20 MANTENIMIENTO"/>
    <m/>
    <m/>
    <s v=" IRREDUCTIBLE"/>
    <s v="3000 SERVICIOS GENERALES"/>
    <s v="3100 SERVICIOS BASICOS"/>
    <s v="317 SERVICIOS DE ACCESO DE INTERNET, REDES Y PROCESAMIENTO DE INFORMACION"/>
    <n v="7395423"/>
    <n v="7395423"/>
    <n v="7395423"/>
    <n v="0"/>
    <n v="0"/>
    <n v="3"/>
    <s v="31"/>
  </r>
  <r>
    <n v="1104"/>
    <x v="8"/>
    <m/>
    <s v="DIRECCION DE ADMINISTRACION"/>
    <s v=" IRREDUCTIBLE"/>
    <s v="134 FUNCION PUBLICA"/>
    <s v="O APOYO A LA FUNCIÓN PÚBLICA Y AL MEJORAMIENTO DE LA GESTIÓN"/>
    <s v="20 MANTENIMIENTO"/>
    <m/>
    <m/>
    <s v=" IRREDUCTIBLE"/>
    <s v="3000 SERVICIOS GENERALES"/>
    <s v="3200 SERVICIOS DE ARRENDAMIENTO"/>
    <s v="322 ARRENDAMIENTO DE EDIFICIOS"/>
    <n v="14118000"/>
    <n v="14118000"/>
    <n v="14118000"/>
    <n v="0"/>
    <n v="0"/>
    <n v="3"/>
    <s v="32"/>
  </r>
  <r>
    <n v="1105"/>
    <x v="8"/>
    <m/>
    <s v="DIRECCION DE ADMINISTRACION"/>
    <s v=" IRREDUCTIBLE"/>
    <s v="134 FUNCION PUBLICA"/>
    <s v="O APOYO A LA FUNCIÓN PÚBLICA Y AL MEJORAMIENTO DE LA GESTIÓN"/>
    <s v="20 MANTENIMIENTO"/>
    <m/>
    <m/>
    <s v=" IRREDUCTIBLE"/>
    <s v="3000 SERVICIOS GENERALES"/>
    <s v="3400 SERVICIOS FINANCIEROS, BANCARIOS Y COMERCIALES"/>
    <s v="345 SEGURO DE BIENES PATRIMONIALES"/>
    <n v="46000000"/>
    <n v="46000000"/>
    <n v="46000000"/>
    <n v="0"/>
    <n v="0"/>
    <n v="3"/>
    <s v="34"/>
  </r>
  <r>
    <n v="1106"/>
    <x v="8"/>
    <m/>
    <s v="DIRECCION DE ADMINISTRACION"/>
    <s v=" IRREDUCTIBLE"/>
    <s v="134 FUNCION PUBLICA"/>
    <s v="O APOYO A LA FUNCIÓN PÚBLICA Y AL MEJORAMIENTO DE LA GESTIÓN"/>
    <s v="20 MANTENIMIENTO"/>
    <m/>
    <m/>
    <s v=" IRREDUCTIBLE"/>
    <s v="3000 SERVICIOS GENERALES"/>
    <s v="3100 SERVICIOS BASICOS"/>
    <s v="313 AGUA"/>
    <n v="22000000"/>
    <n v="22000000"/>
    <n v="22000000"/>
    <n v="0"/>
    <n v="0"/>
    <n v="3"/>
    <s v="31"/>
  </r>
  <r>
    <n v="1380"/>
    <x v="8"/>
    <m/>
    <s v="DIRECCION DE ADMINISTRACION"/>
    <m/>
    <s v="134 FUNCION PUBLICA"/>
    <s v="O APOYO A LA FUNCIÓN PÚBLICA Y AL MEJORAMIENTO DE LA GESTIÓN"/>
    <s v="20 MANTENIMIENTO"/>
    <m/>
    <m/>
    <s v="ADQUISICIÓN DE VEHICULOS POR LEASING"/>
    <s v="3000 SERVICIOS GENERALES"/>
    <s v="3200 SERVICIOS DE ARRENDAMIENTO"/>
    <s v="325 ARRENDAMIENTO DE EQUIPO DE TRANSPORTE"/>
    <n v="0"/>
    <n v="43291736.339758299"/>
    <n v="20150684.339758292"/>
    <n v="43291736.339758299"/>
    <n v="20150684.339758292"/>
    <n v="3"/>
    <s v="32"/>
  </r>
  <r>
    <n v="215"/>
    <x v="4"/>
    <m/>
    <s v="DIRECCION DE INSPECCION Y VIGILANCIA"/>
    <s v="INSPECCIÓN Y VIGILANCIA"/>
    <s v="185 OTROS"/>
    <s v="G REGULACIÓN Y SUPERVISIÓN"/>
    <s v="21 INSPECCIÓN DE LUGARES QUE REQUIEREN LICENCIA O PERMISO"/>
    <m/>
    <m/>
    <s v="INSUMOS Y CONSUMIBLES DE COMPUTO"/>
    <s v="2000 MATERIALES Y SUMINISTROS"/>
    <s v="2100 MATERIALES DE ADMINISTRACION, EMISION DE DOCUMENTOS Y ARTICULOS OFICIALES"/>
    <s v="214 MATERIALES, UTILES Y EQUIPOS MENORES DE TECNOLOGIAS DE LA INFORMACION Y COMUNICACIONES"/>
    <n v="50000"/>
    <n v="50000"/>
    <n v="15000"/>
    <n v="0"/>
    <n v="-35000"/>
    <n v="2"/>
    <s v="21"/>
  </r>
  <r>
    <n v="216"/>
    <x v="4"/>
    <m/>
    <s v="DIRECCION DE INSPECCION Y VIGILANCIA"/>
    <s v="INSPECCIÓN Y VIGILANCIA"/>
    <s v="185 OTROS"/>
    <s v="G REGULACIÓN Y SUPERVISIÓN"/>
    <s v="21 INSPECCIÓN DE LUGARES QUE REQUIEREN LICENCIA O PERMISO"/>
    <m/>
    <m/>
    <s v="FORMAS VALORADAS, FORMATOS OFICIALES E IMPRESIÓN DE CAMINEROS"/>
    <s v="2000 MATERIALES Y SUMINISTROS"/>
    <s v="2100 MATERIALES DE ADMINISTRACION, EMISION DE DOCUMENTOS Y ARTICULOS OFICIALES"/>
    <s v="215 MATERIAL IMPRESO E INFORMACION DIGITAL"/>
    <n v="450000"/>
    <n v="450000"/>
    <n v="135000"/>
    <n v="0"/>
    <n v="-315000"/>
    <n v="2"/>
    <s v="21"/>
  </r>
  <r>
    <n v="217"/>
    <x v="4"/>
    <m/>
    <s v="DIRECCION DE INSPECCION Y VIGILANCIA"/>
    <s v="INSPECCIÓN Y VIGILANCIA"/>
    <s v="185 OTROS"/>
    <s v="G REGULACIÓN Y SUPERVISIÓN"/>
    <s v="21 INSPECCIÓN DE LUGARES QUE REQUIEREN LICENCIA O PERMISO"/>
    <m/>
    <m/>
    <s v="OPERATIVOS ESPECIALES, EVENTOS MASIVOS Y HORARIOS ESPECIALES"/>
    <s v="2000 MATERIALES Y SUMINISTROS"/>
    <s v="2200 ALIMENTOS Y UTENSILIOS"/>
    <s v="221 PRODUCTOS ALIMENTICIOS PARA PERSONAS"/>
    <n v="30000"/>
    <n v="30000"/>
    <n v="30000"/>
    <n v="0"/>
    <n v="0"/>
    <n v="2"/>
    <s v="22"/>
  </r>
  <r>
    <n v="218"/>
    <x v="4"/>
    <m/>
    <s v="DIRECCION DE INSPECCION Y VIGILANCIA"/>
    <s v="INSPECCIÓN Y VIGILANCIA"/>
    <s v="185 OTROS"/>
    <s v="G REGULACIÓN Y SUPERVISIÓN"/>
    <s v="21 INSPECCIÓN DE LUGARES QUE REQUIEREN LICENCIA O PERMISO"/>
    <m/>
    <m/>
    <s v="HERRAMIENTAS PARA PERSONAL DE RASTROS EN TECNICA"/>
    <s v="2000 MATERIALES Y SUMINISTROS"/>
    <s v="2200 ALIMENTOS Y UTENSILIOS"/>
    <s v="223 UTENSILIOS PARA EL SERVICIO DE ALIMENTACION"/>
    <n v="5000"/>
    <n v="5000"/>
    <n v="5000"/>
    <n v="0"/>
    <n v="0"/>
    <n v="2"/>
    <s v="22"/>
  </r>
  <r>
    <n v="219"/>
    <x v="4"/>
    <m/>
    <s v="DIRECCION DE INSPECCION Y VIGILANCIA"/>
    <s v="INSPECCIÓN Y VIGILANCIA"/>
    <s v="185 OTROS"/>
    <s v="G REGULACIÓN Y SUPERVISIÓN"/>
    <s v="21 INSPECCIÓN DE LUGARES QUE REQUIEREN LICENCIA O PERMISO"/>
    <m/>
    <m/>
    <s v="CABLES, MULTICONTACTOS, CONEXCIONES, APAGADORES"/>
    <s v="2000 MATERIALES Y SUMINISTROS"/>
    <s v="2400 MATERIALES Y ARTICULOS DE CONSTRUCCION Y DE REPARACION"/>
    <s v="246 MATERIAL ELECTRICO Y ELECTRONICO"/>
    <n v="8000"/>
    <n v="8000"/>
    <n v="8000"/>
    <n v="0"/>
    <n v="0"/>
    <n v="2"/>
    <s v="24"/>
  </r>
  <r>
    <n v="220"/>
    <x v="4"/>
    <m/>
    <s v="DIRECCION DE INSPECCION Y VIGILANCIA"/>
    <s v="INSPECCIÓN Y VIGILANCIA"/>
    <s v="185 OTROS"/>
    <s v="G REGULACIÓN Y SUPERVISIÓN"/>
    <s v="21 INSPECCIÓN DE LUGARES QUE REQUIEREN LICENCIA O PERMISO"/>
    <m/>
    <m/>
    <s v="INSUMOS PARA LIMPIEZA DE SANITARIOS"/>
    <s v="2000 MATERIALES Y SUMINISTROS"/>
    <s v="2500 PRODUCTOS QUIMICOS, FARMACEUTICOS Y DE LABORATORIO"/>
    <s v="256 FIBRAS SINTETICAS, HULES, PLASTICOS Y DERIVADOS"/>
    <n v="120000"/>
    <n v="120000"/>
    <n v="12000"/>
    <n v="0"/>
    <n v="-108000"/>
    <n v="2"/>
    <s v="25"/>
  </r>
  <r>
    <n v="221"/>
    <x v="4"/>
    <m/>
    <s v="DIRECCION DE INSPECCION Y VIGILANCIA"/>
    <s v="INSPECCIÓN Y VIGILANCIA"/>
    <s v="185 OTROS"/>
    <s v="G REGULACIÓN Y SUPERVISIÓN"/>
    <s v="21 INSPECCIÓN DE LUGARES QUE REQUIEREN LICENCIA O PERMISO"/>
    <m/>
    <m/>
    <s v="UNIFORMES COMPLETOS PARA TODA LA SEMANA DEL PERSONAL OPERATIVO"/>
    <s v="2000 MATERIALES Y SUMINISTROS"/>
    <s v="2700 VESTUARIO, BLANCOS, PRENDAS DE PROTECCION Y ARTICULOS DEPORTIVOS"/>
    <s v="271 VESTUARIO Y UNIFORMES"/>
    <n v="500000"/>
    <n v="500000"/>
    <n v="300000"/>
    <n v="0"/>
    <n v="-200000"/>
    <n v="2"/>
    <s v="27"/>
  </r>
  <r>
    <n v="222"/>
    <x v="4"/>
    <m/>
    <s v="DIRECCION DE INSPECCION Y VIGILANCIA"/>
    <s v="INSPECCIÓN Y VIGILANCIA"/>
    <s v="185 OTROS"/>
    <s v="G REGULACIÓN Y SUPERVISIÓN"/>
    <s v="21 INSPECCIÓN DE LUGARES QUE REQUIEREN LICENCIA O PERMISO"/>
    <m/>
    <m/>
    <s v="PARA PERSONAL DE CONSTRUCCION, TECNICA Y HORARIOS ESPECIALES"/>
    <s v="2000 MATERIALES Y SUMINISTROS"/>
    <s v="2700 VESTUARIO, BLANCOS, PRENDAS DE PROTECCION Y ARTICULOS DEPORTIVOS"/>
    <s v="272 PRENDAS DE SEGURIDAD Y PROTECCION PERSONAL"/>
    <n v="180000"/>
    <n v="180000"/>
    <n v="90000"/>
    <n v="0"/>
    <n v="-90000"/>
    <n v="2"/>
    <s v="27"/>
  </r>
  <r>
    <n v="223"/>
    <x v="4"/>
    <m/>
    <s v="DIRECCION DE INSPECCION Y VIGILANCIA"/>
    <s v="INSPECCIÓN Y VIGILANCIA"/>
    <s v="185 OTROS"/>
    <s v="G REGULACIÓN Y SUPERVISIÓN"/>
    <s v="21 INSPECCIÓN DE LUGARES QUE REQUIEREN LICENCIA O PERMISO"/>
    <m/>
    <m/>
    <s v="MACUILAS PARA PERSONAL OPERATIVO DE LOS TRES TURNOS"/>
    <s v="2000 MATERIALES Y SUMINISTROS"/>
    <s v="2700 VESTUARIO, BLANCOS, PRENDAS DE PROTECCION Y ARTICULOS DEPORTIVOS"/>
    <s v="273 ARTICULOS DEPORTIVOS"/>
    <n v="50000"/>
    <n v="50000"/>
    <n v="5000"/>
    <n v="0"/>
    <n v="-45000"/>
    <n v="2"/>
    <s v="27"/>
  </r>
  <r>
    <n v="224"/>
    <x v="4"/>
    <m/>
    <s v="DIRECCION DE INSPECCION Y VIGILANCIA"/>
    <s v="INSPECCIÓN Y VIGILANCIA"/>
    <s v="185 OTROS"/>
    <s v="G REGULACIÓN Y SUPERVISIÓN"/>
    <s v="21 INSPECCIÓN DE LUGARES QUE REQUIEREN LICENCIA O PERMISO"/>
    <m/>
    <m/>
    <s v="CORTINAS PARA EDIFICIO Y OFICINAS"/>
    <s v="2000 MATERIALES Y SUMINISTROS"/>
    <s v="2700 VESTUARIO, BLANCOS, PRENDAS DE PROTECCION Y ARTICULOS DEPORTIVOS"/>
    <s v="274 PRODUCTOS TEXTILES"/>
    <n v="40000"/>
    <n v="40000"/>
    <n v="4000"/>
    <n v="0"/>
    <n v="-36000"/>
    <n v="2"/>
    <s v="27"/>
  </r>
  <r>
    <n v="225"/>
    <x v="4"/>
    <m/>
    <s v="DIRECCION DE INSPECCION Y VIGILANCIA"/>
    <s v="INSPECCIÓN Y VIGILANCIA"/>
    <s v="185 OTROS"/>
    <s v="G REGULACIÓN Y SUPERVISIÓN"/>
    <s v="21 INSPECCIÓN DE LUGARES QUE REQUIEREN LICENCIA O PERMISO"/>
    <m/>
    <m/>
    <s v="CONSERVACION DEL MOBILIARIOS DE OFICINA"/>
    <s v="2000 MATERIALES Y SUMINISTROS"/>
    <s v="2900 HERRAMIENTAS, REFACCIONES Y ACCESORIOS MENORES"/>
    <s v="293 REFACCIONES Y ACCESORIOS MENORES DE MOBILIARIO Y EQUIPO DE ADMINISTRACION, EDUCACIONAL Y RECREATIVO"/>
    <n v="25000"/>
    <n v="25000"/>
    <n v="2500"/>
    <n v="0"/>
    <n v="-22500"/>
    <n v="2"/>
    <s v="29"/>
  </r>
  <r>
    <n v="226"/>
    <x v="4"/>
    <m/>
    <s v="DIRECCION DE INSPECCION Y VIGILANCIA"/>
    <s v="INSPECCIÓN Y VIGILANCIA"/>
    <s v="185 OTROS"/>
    <s v="G REGULACIÓN Y SUPERVISIÓN"/>
    <s v="21 INSPECCIÓN DE LUGARES QUE REQUIEREN LICENCIA O PERMISO"/>
    <m/>
    <m/>
    <s v="CONSERVACION DEL EQUIPO DE COMPUTO"/>
    <s v="2000 MATERIALES Y SUMINISTROS"/>
    <s v="2900 HERRAMIENTAS, REFACCIONES Y ACCESORIOS MENORES"/>
    <s v="294 REFACCIONES Y ACCESORIOS MENORES DE EQUIPO DE COMPUTO Y TECNOLOGIAS DE LA INFORMACION"/>
    <n v="50000"/>
    <n v="50000"/>
    <n v="2500"/>
    <n v="0"/>
    <n v="-47500"/>
    <n v="2"/>
    <s v="29"/>
  </r>
  <r>
    <n v="227"/>
    <x v="4"/>
    <m/>
    <s v="DIRECCION DE INSPECCION Y VIGILANCIA"/>
    <s v="INSPECCIÓN Y VIGILANCIA"/>
    <s v="185 OTROS"/>
    <s v="G REGULACIÓN Y SUPERVISIÓN"/>
    <s v="21 INSPECCIÓN DE LUGARES QUE REQUIEREN LICENCIA O PERMISO"/>
    <m/>
    <m/>
    <s v="ACCESORIOS DEL PARQUE VEHICULAR"/>
    <s v="2000 MATERIALES Y SUMINISTROS"/>
    <s v="2900 HERRAMIENTAS, REFACCIONES Y ACCESORIOS MENORES"/>
    <s v="296 REFACCIONES Y ACCESORIOS MENORES DE EQUIPO DE TRANSPORTE"/>
    <n v="30000"/>
    <n v="30000"/>
    <n v="30000"/>
    <n v="0"/>
    <n v="0"/>
    <n v="2"/>
    <s v="29"/>
  </r>
  <r>
    <n v="228"/>
    <x v="4"/>
    <m/>
    <s v="DIRECCION DE INSPECCION Y VIGILANCIA"/>
    <s v="INSPECCIÓN Y VIGILANCIA"/>
    <s v="185 OTROS"/>
    <s v="G REGULACIÓN Y SUPERVISIÓN"/>
    <s v="21 INSPECCIÓN DE LUGARES QUE REQUIEREN LICENCIA O PERMISO"/>
    <m/>
    <m/>
    <s v="CONSERVACION CON REFACCIONES PARA EQUIPOS MENORES"/>
    <s v="2000 MATERIALES Y SUMINISTROS"/>
    <s v="2900 HERRAMIENTAS, REFACCIONES Y ACCESORIOS MENORES"/>
    <s v="298 REFACCIONES Y ACCESORIOS MENORES DE MAQUINARIA Y OTROS EQUIPOS"/>
    <n v="15000"/>
    <n v="15000"/>
    <n v="1500"/>
    <n v="0"/>
    <n v="-13500"/>
    <n v="2"/>
    <s v="29"/>
  </r>
  <r>
    <n v="229"/>
    <x v="4"/>
    <m/>
    <s v="DIRECCION DE INSPECCION Y VIGILANCIA"/>
    <s v="INSPECCIÓN Y VIGILANCIA"/>
    <s v="185 OTROS"/>
    <s v="G REGULACIÓN Y SUPERVISIÓN"/>
    <s v="21 INSPECCIÓN DE LUGARES QUE REQUIEREN LICENCIA O PERMISO"/>
    <m/>
    <m/>
    <s v="CONTRATACION PAQUETE DE DATOS NUEVO SISTEMA DE INFRACCIONES"/>
    <s v="3000 SERVICIOS GENERALES"/>
    <s v="3100 SERVICIOS BASICOS"/>
    <s v="317 SERVICIOS DE ACCESO DE INTERNET, REDES Y PROCESAMIENTO DE INFORMACION"/>
    <n v="380000"/>
    <n v="380000"/>
    <n v="0"/>
    <n v="0"/>
    <n v="-380000"/>
    <n v="3"/>
    <s v="31"/>
  </r>
  <r>
    <n v="230"/>
    <x v="4"/>
    <m/>
    <s v="DIRECCION DE INSPECCION Y VIGILANCIA"/>
    <s v="INSPECCIÓN Y VIGILANCIA"/>
    <s v="185 OTROS"/>
    <s v="G REGULACIÓN Y SUPERVISIÓN"/>
    <s v="21 INSPECCIÓN DE LUGARES QUE REQUIEREN LICENCIA O PERMISO"/>
    <m/>
    <m/>
    <s v="EVENTOS ESPECIALES Y/O MASIVOS"/>
    <s v="3000 SERVICIOS GENERALES"/>
    <s v="3200 SERVICIOS DE ARRENDAMIENTO"/>
    <s v="325 ARRENDAMIENTO DE EQUIPO DE TRANSPORTE"/>
    <n v="50000"/>
    <n v="50000"/>
    <n v="50000"/>
    <n v="0"/>
    <n v="0"/>
    <n v="3"/>
    <s v="32"/>
  </r>
  <r>
    <n v="231"/>
    <x v="4"/>
    <m/>
    <s v="DIRECCION DE INSPECCION Y VIGILANCIA"/>
    <s v="INSPECCIÓN Y VIGILANCIA"/>
    <s v="185 OTROS"/>
    <s v="G REGULACIÓN Y SUPERVISIÓN"/>
    <s v="21 INSPECCIÓN DE LUGARES QUE REQUIEREN LICENCIA O PERMISO"/>
    <m/>
    <m/>
    <s v="FOTOCOPIADORAS FALTA EN AREA TECNICA Y JURIDICO"/>
    <s v="3000 SERVICIOS GENERALES"/>
    <s v="3300 SERVICIOS PROFESIONALES, CIENTIFICOS, TECNICOS Y OTROS SERVICIOS"/>
    <s v="336 SERVICIOS DE APOYO ADMINISTRATIVO, TRADUCCION, FOTOCOPIADO E IMPRESION"/>
    <n v="90000"/>
    <n v="90000"/>
    <n v="90000"/>
    <n v="0"/>
    <n v="0"/>
    <n v="3"/>
    <s v="33"/>
  </r>
  <r>
    <n v="232"/>
    <x v="4"/>
    <m/>
    <s v="DIRECCION DE INSPECCION Y VIGILANCIA"/>
    <s v="INSPECCIÓN Y VIGILANCIA"/>
    <s v="185 OTROS"/>
    <s v="G REGULACIÓN Y SUPERVISIÓN"/>
    <s v="21 INSPECCIÓN DE LUGARES QUE REQUIEREN LICENCIA O PERMISO"/>
    <m/>
    <m/>
    <s v="CAPACITACION ESPECIALIZADA EN AREA DE JURIDICO, CONSTRUCCION, TECNICA E INFORMATICA"/>
    <s v="3000 SERVICIOS GENERALES"/>
    <s v="3300 SERVICIOS PROFESIONALES, CIENTIFICOS, TECNICOS Y OTROS SERVICIOS"/>
    <s v="339 SERVICIOS PROFESIONALES, CIENTIFICOS Y TECNICOS INTEGRALES"/>
    <n v="320000"/>
    <n v="320000"/>
    <n v="320000"/>
    <n v="0"/>
    <n v="0"/>
    <n v="3"/>
    <s v="33"/>
  </r>
  <r>
    <n v="233"/>
    <x v="4"/>
    <m/>
    <s v="DIRECCION DE INSPECCION Y VIGILANCIA"/>
    <s v="INSPECCIÓN Y VIGILANCIA"/>
    <s v="185 OTROS"/>
    <s v="G REGULACIÓN Y SUPERVISIÓN"/>
    <s v="21 INSPECCIÓN DE LUGARES QUE REQUIEREN LICENCIA O PERMISO"/>
    <m/>
    <m/>
    <s v="RETIRO Y MANIOBRAS DE ANUNCIOS ESPECTACULARES, ANTENAS Y ESTRUCTURAS METALICAS"/>
    <s v="3000 SERVICIOS GENERALES"/>
    <s v="3400 SERVICIOS FINANCIEROS, BANCARIOS Y COMERCIALES"/>
    <s v="347 FLETES Y MANIOBRAS"/>
    <n v="5000000"/>
    <n v="5000000"/>
    <n v="1000000"/>
    <n v="0"/>
    <n v="-4000000"/>
    <n v="3"/>
    <s v="34"/>
  </r>
  <r>
    <n v="234"/>
    <x v="4"/>
    <m/>
    <s v="DIRECCION DE INSPECCION Y VIGILANCIA"/>
    <s v="INSPECCIÓN Y VIGILANCIA"/>
    <s v="185 OTROS"/>
    <s v="G REGULACIÓN Y SUPERVISIÓN"/>
    <s v="21 INSPECCIÓN DE LUGARES QUE REQUIEREN LICENCIA O PERMISO"/>
    <m/>
    <m/>
    <s v="COMPUTADORAS E IMPRESORA A COLOR PARA CREDENCIALES DE INSPECTORES"/>
    <s v="5000 BIENES MUEBLES, INMUEBLES E INTANGIBLES"/>
    <s v="5100 MOBILIARIO Y EQUIPO DE ADMINISTRACION"/>
    <s v="515 EQUIPO DE COMPUTO Y DE TECNOLOGIAS DE LA INFORMACION"/>
    <n v="150000"/>
    <n v="150000"/>
    <n v="0"/>
    <n v="0"/>
    <n v="-150000"/>
    <n v="5"/>
    <s v="51"/>
  </r>
  <r>
    <n v="235"/>
    <x v="4"/>
    <m/>
    <s v="DIRECCION DE INSPECCION Y VIGILANCIA"/>
    <s v="INSPECCIÓN Y VIGILANCIA"/>
    <s v="185 OTROS"/>
    <s v="G REGULACIÓN Y SUPERVISIÓN"/>
    <s v="21 INSPECCIÓN DE LUGARES QUE REQUIEREN LICENCIA O PERMISO"/>
    <m/>
    <m/>
    <s v="CCTV, ALARMA PARA EDIFICIO, ALMACENES Y AREA DE ESTACIONAMIENTO"/>
    <s v="5000 BIENES MUEBLES, INMUEBLES E INTANGIBLES"/>
    <s v="5100 MOBILIARIO Y EQUIPO DE ADMINISTRACION"/>
    <s v="519 OTROS MOBILIARIOS Y EQUIPOS DE ADMINISTRACION"/>
    <n v="80000"/>
    <n v="80000"/>
    <n v="0"/>
    <n v="0"/>
    <n v="-80000"/>
    <n v="5"/>
    <s v="51"/>
  </r>
  <r>
    <n v="236"/>
    <x v="4"/>
    <m/>
    <s v="DIRECCION DE INSPECCION Y VIGILANCIA"/>
    <s v="INSPECCIÓN Y VIGILANCIA"/>
    <s v="185 OTROS"/>
    <s v="G REGULACIÓN Y SUPERVISIÓN"/>
    <s v="21 INSPECCIÓN DE LUGARES QUE REQUIEREN LICENCIA O PERMISO"/>
    <m/>
    <m/>
    <s v="RESPALDO Y CARGA DE TRANSPORTE ELECTRICO"/>
    <s v="5000 BIENES MUEBLES, INMUEBLES E INTANGIBLES"/>
    <s v="5600 MAQUINARIA, OTROS EQUIPOS Y HERRAMIENTAS"/>
    <s v="566 EQUIPOS DE GENERACION ELECTRICA, APARATOS Y ACCESORIOS ELECTRICOS"/>
    <n v="80000"/>
    <n v="80000"/>
    <n v="0"/>
    <n v="0"/>
    <n v="-80000"/>
    <n v="5"/>
    <s v="56"/>
  </r>
  <r>
    <n v="237"/>
    <x v="4"/>
    <m/>
    <s v="DIRECCION DE INSPECCION Y VIGILANCIA"/>
    <s v="INSPECCIÓN Y VIGILANCIA"/>
    <s v="185 OTROS"/>
    <s v="G REGULACIÓN Y SUPERVISIÓN"/>
    <s v="21 INSPECCIÓN DE LUGARES QUE REQUIEREN LICENCIA O PERMISO"/>
    <m/>
    <m/>
    <s v="SONOMETROS, TERMOMETROS LASER, EQUIPO PARA AREA DE CONSTRUCCION"/>
    <s v="5000 BIENES MUEBLES, INMUEBLES E INTANGIBLES"/>
    <s v="5600 MAQUINARIA, OTROS EQUIPOS Y HERRAMIENTAS"/>
    <s v="567 HERRAMIENTAS Y MAQUINAS¿HERRAMIENTA"/>
    <n v="45000"/>
    <n v="45000"/>
    <n v="0"/>
    <n v="0"/>
    <n v="-45000"/>
    <n v="5"/>
    <s v="56"/>
  </r>
  <r>
    <n v="238"/>
    <x v="4"/>
    <m/>
    <s v="DIRECCION DE INSPECCION Y VIGILANCIA"/>
    <s v="INSPECCIÓN Y VIGILANCIA"/>
    <s v="185 OTROS"/>
    <s v="G REGULACIÓN Y SUPERVISIÓN"/>
    <s v="21 INSPECCIÓN DE LUGARES QUE REQUIEREN LICENCIA O PERMISO"/>
    <m/>
    <m/>
    <s v="SISTEMA DE CONTROL DE INVENTARIOS Y ALMACENES (DECOMISOS) Y ACTAS"/>
    <s v="5000 BIENES MUEBLES, INMUEBLES E INTANGIBLES"/>
    <s v="5900 ACTIVOS INTANGIBLES"/>
    <s v="597 LICENCIAS INFORMATICAS E INTELECTUALES"/>
    <n v="200000"/>
    <n v="200000"/>
    <n v="200000"/>
    <n v="0"/>
    <n v="0"/>
    <n v="5"/>
    <s v="59"/>
  </r>
  <r>
    <n v="239"/>
    <x v="4"/>
    <m/>
    <s v="DIRECCION DE INSPECCION Y VIGILANCIA"/>
    <s v="INSPECCIÓN Y VIGILANCIA"/>
    <s v="185 OTROS"/>
    <s v="G REGULACIÓN Y SUPERVISIÓN"/>
    <s v="21 INSPECCIÓN DE LUGARES QUE REQUIEREN LICENCIA O PERMISO"/>
    <m/>
    <m/>
    <s v="SISTEMA DE CONTROL DE INVENTARIOS Y ALMACENES (DECOMISOS) Y ACTAS"/>
    <s v="5000 BIENES MUEBLES, INMUEBLES E INTANGIBLES"/>
    <s v="5900 ACTIVOS INTANGIBLES"/>
    <s v="597 LICENCIAS INFORMATICAS E INTELECTUALES"/>
    <n v="200000"/>
    <n v="200000"/>
    <n v="200000"/>
    <n v="0"/>
    <n v="0"/>
    <n v="5"/>
    <s v="59"/>
  </r>
  <r>
    <n v="916"/>
    <x v="9"/>
    <m/>
    <s v="INSTITUTO DE CAPACITACION Y OFERTA EDUCATIVA"/>
    <s v="ICOE"/>
    <s v="268 OTROS GRUPOS VULNERABLES"/>
    <s v="P PLANEACIÓN, SEGUIMIENTO Y EVALUACIÓN DE POLÍTICAS PÚBLICAS"/>
    <s v="22 ACCESO AL MERCADO LABORAL"/>
    <m/>
    <m/>
    <s v="SE REQUIERE MATERIAL DE  PAPELERIA PARA EL INSTITUTO DE CAPACITACION Y OFERTA EDUCATIVA"/>
    <s v="2000 MATERIALES Y SUMINISTROS"/>
    <s v="2100 MATERIALES DE ADMINISTRACION, EMISION DE DOCUMENTOS Y ARTICULOS OFICIALES"/>
    <s v="211 MATERIALES, UTILES Y EQUIPOS MENORES DE OFICINA"/>
    <n v="30000"/>
    <n v="30000"/>
    <n v="12000"/>
    <n v="0"/>
    <n v="-18000"/>
    <n v="2"/>
    <s v="21"/>
  </r>
  <r>
    <n v="917"/>
    <x v="9"/>
    <m/>
    <s v="INSTITUTO DE CAPACITACION Y OFERTA EDUCATIVA"/>
    <s v="ICOE"/>
    <s v="268 OTROS GRUPOS VULNERABLES"/>
    <s v="P PLANEACIÓN, SEGUIMIENTO Y EVALUACIÓN DE POLÍTICAS PÚBLICAS"/>
    <s v="22 ACCESO AL MERCADO LABORAL"/>
    <m/>
    <m/>
    <s v=" MATERIAL PARA DIFUSIÓN DEL PROGRAMA "/>
    <s v="3000 SERVICIOS GENERALES"/>
    <s v="3300 SERVICIOS PROFESIONALES, CIENTIFICOS, TECNICOS Y OTROS SERVICIOS"/>
    <s v="336 SERVICIOS DE APOYO ADMINISTRATIVO, TRADUCCION, FOTOCOPIADO E IMPRESION"/>
    <n v="5800"/>
    <n v="5800"/>
    <n v="1160"/>
    <n v="0"/>
    <n v="-4640"/>
    <n v="3"/>
    <s v="33"/>
  </r>
  <r>
    <n v="918"/>
    <x v="9"/>
    <m/>
    <s v="INSTITUTO DE CAPACITACION Y OFERTA EDUCATIVA"/>
    <s v="ICOE"/>
    <s v="268 OTROS GRUPOS VULNERABLES"/>
    <s v="P PLANEACIÓN, SEGUIMIENTO Y EVALUACIÓN DE POLÍTICAS PÚBLICAS"/>
    <s v="22 ACCESO AL MERCADO LABORAL"/>
    <m/>
    <m/>
    <s v=" MATERIAL PARA DIFUSIÓN DEL PROGRAMA "/>
    <s v="3000 SERVICIOS GENERALES"/>
    <s v="3300 SERVICIOS PROFESIONALES, CIENTIFICOS, TECNICOS Y OTROS SERVICIOS"/>
    <s v="336 SERVICIOS DE APOYO ADMINISTRATIVO, TRADUCCION, FOTOCOPIADO E IMPRESION"/>
    <n v="11750"/>
    <n v="11750"/>
    <n v="2350"/>
    <n v="0"/>
    <n v="-9400"/>
    <n v="3"/>
    <s v="33"/>
  </r>
  <r>
    <n v="919"/>
    <x v="9"/>
    <m/>
    <s v="INSTITUTO DE CAPACITACION Y OFERTA EDUCATIVA"/>
    <s v="ICOE"/>
    <s v="268 OTROS GRUPOS VULNERABLES"/>
    <s v="P PLANEACIÓN, SEGUIMIENTO Y EVALUACIÓN DE POLÍTICAS PÚBLICAS"/>
    <s v="22 ACCESO AL MERCADO LABORAL"/>
    <m/>
    <m/>
    <s v=" MATERIAL PARA DIFUSIÓN DEL PROGRAMA "/>
    <s v="3000 SERVICIOS GENERALES"/>
    <s v="3300 SERVICIOS PROFESIONALES, CIENTIFICOS, TECNICOS Y OTROS SERVICIOS"/>
    <s v="336 SERVICIOS DE APOYO ADMINISTRATIVO, TRADUCCION, FOTOCOPIADO E IMPRESION"/>
    <n v="92000"/>
    <n v="92000"/>
    <n v="18400"/>
    <n v="0"/>
    <n v="-73600"/>
    <n v="3"/>
    <s v="33"/>
  </r>
  <r>
    <n v="920"/>
    <x v="9"/>
    <m/>
    <s v="INSTITUTO DE CAPACITACION Y OFERTA EDUCATIVA"/>
    <s v="ICOE"/>
    <s v="268 OTROS GRUPOS VULNERABLES"/>
    <s v="P PLANEACIÓN, SEGUIMIENTO Y EVALUACIÓN DE POLÍTICAS PÚBLICAS"/>
    <s v="22 ACCESO AL MERCADO LABORAL"/>
    <m/>
    <m/>
    <s v="MATERIAL PARA DIFUSION  DEL PROGRAMA"/>
    <s v="3000 SERVICIOS GENERALES"/>
    <s v="3300 SERVICIOS PROFESIONALES, CIENTIFICOS, TECNICOS Y OTROS SERVICIOS"/>
    <s v="336 SERVICIOS DE APOYO ADMINISTRATIVO, TRADUCCION, FOTOCOPIADO E IMPRESION"/>
    <n v="45000"/>
    <n v="45000"/>
    <n v="9000"/>
    <n v="0"/>
    <n v="-36000"/>
    <n v="3"/>
    <s v="33"/>
  </r>
  <r>
    <n v="921"/>
    <x v="9"/>
    <m/>
    <s v="INSTITUTO DE CAPACITACION Y OFERTA EDUCATIVA"/>
    <s v="ICOE"/>
    <s v="268 OTROS GRUPOS VULNERABLES"/>
    <s v="P PLANEACIÓN, SEGUIMIENTO Y EVALUACIÓN DE POLÍTICAS PÚBLICAS"/>
    <s v="22 ACCESO AL MERCADO LABORAL"/>
    <m/>
    <m/>
    <s v=" MATERIAL PARA DIFUSIÓN DEL PROGRAMA "/>
    <s v="3000 SERVICIOS GENERALES"/>
    <s v="3300 SERVICIOS PROFESIONALES, CIENTIFICOS, TECNICOS Y OTROS SERVICIOS"/>
    <s v="336 SERVICIOS DE APOYO ADMINISTRATIVO, TRADUCCION, FOTOCOPIADO E IMPRESION"/>
    <n v="50000"/>
    <n v="50000"/>
    <n v="10000"/>
    <n v="0"/>
    <n v="-40000"/>
    <n v="3"/>
    <s v="33"/>
  </r>
  <r>
    <n v="922"/>
    <x v="9"/>
    <m/>
    <s v="INSTITUTO DE CAPACITACION Y OFERTA EDUCATIVA"/>
    <s v="ICOE"/>
    <s v="268 OTROS GRUPOS VULNERABLES"/>
    <s v="P PLANEACIÓN, SEGUIMIENTO Y EVALUACIÓN DE POLÍTICAS PÚBLICAS"/>
    <s v="22 ACCESO AL MERCADO LABORAL"/>
    <m/>
    <m/>
    <s v=" REALIZACIÓN DE EVENTO PARA ENTREGA DE CONSTANCIAS Y CIERRE DEL PROGRAMA  "/>
    <s v="3000 SERVICIOS GENERALES"/>
    <s v="3800 SERVICIOS OFICIALES"/>
    <s v="382 GASTOS DE ORDEN SOCIAL Y CULTURAL"/>
    <n v="100000"/>
    <n v="100000"/>
    <n v="30000"/>
    <n v="0"/>
    <n v="-70000"/>
    <n v="3"/>
    <s v="38"/>
  </r>
  <r>
    <n v="923"/>
    <x v="9"/>
    <m/>
    <s v="INSTITUTO DE CAPACITACION Y OFERTA EDUCATIVA"/>
    <s v="ICOE"/>
    <s v="268 OTROS GRUPOS VULNERABLES"/>
    <s v="P PLANEACIÓN, SEGUIMIENTO Y EVALUACIÓN DE POLÍTICAS PÚBLICAS"/>
    <s v="22 ACCESO AL MERCADO LABORAL"/>
    <m/>
    <m/>
    <s v=" REALIZACIÓN DE EVENTO PARA ENTREGA DE CONSTANCIAS Y CIERRE DE CAPACITACIONES "/>
    <s v="3000 SERVICIOS GENERALES"/>
    <s v="3800 SERVICIOS OFICIALES"/>
    <s v="382 GASTOS DE ORDEN SOCIAL Y CULTURAL"/>
    <n v="33000"/>
    <n v="33000"/>
    <n v="9900"/>
    <n v="0"/>
    <n v="-23100"/>
    <n v="3"/>
    <s v="38"/>
  </r>
  <r>
    <n v="924"/>
    <x v="9"/>
    <m/>
    <s v="INSTITUTO DE CAPACITACION Y OFERTA EDUCATIVA"/>
    <s v="ICOE"/>
    <s v="268 OTROS GRUPOS VULNERABLES"/>
    <s v="P PLANEACIÓN, SEGUIMIENTO Y EVALUACIÓN DE POLÍTICAS PÚBLICAS"/>
    <s v="22 ACCESO AL MERCADO LABORAL"/>
    <m/>
    <m/>
    <s v=" REALIZACIÓN DE EVENTO PARA ENTREGA DE CONSTANCIAS Y CIERRE DEL PROGRAMA  "/>
    <s v="3000 SERVICIOS GENERALES"/>
    <s v="3800 SERVICIOS OFICIALES"/>
    <s v="382 GASTOS DE ORDEN SOCIAL Y CULTURAL"/>
    <n v="180000"/>
    <n v="180000"/>
    <n v="54000"/>
    <n v="0"/>
    <n v="-126000"/>
    <n v="3"/>
    <s v="38"/>
  </r>
  <r>
    <n v="925"/>
    <x v="9"/>
    <m/>
    <s v="INSTITUTO DE CAPACITACION Y OFERTA EDUCATIVA"/>
    <s v="ICOE"/>
    <s v="268 OTROS GRUPOS VULNERABLES"/>
    <s v="P PLANEACIÓN, SEGUIMIENTO Y EVALUACIÓN DE POLÍTICAS PÚBLICAS"/>
    <s v="22 ACCESO AL MERCADO LABORAL"/>
    <m/>
    <m/>
    <s v=" REALIZACIÓN DE EVENTO PARA ENTREGA DE CONSTANCIAS Y CIERRE DEL PROGRAMA  "/>
    <s v="3000 SERVICIOS GENERALES"/>
    <s v="3800 SERVICIOS OFICIALES"/>
    <s v="382 GASTOS DE ORDEN SOCIAL Y CULTURAL"/>
    <n v="80000"/>
    <n v="80000"/>
    <n v="24000"/>
    <n v="0"/>
    <n v="-56000"/>
    <n v="3"/>
    <s v="38"/>
  </r>
  <r>
    <n v="926"/>
    <x v="9"/>
    <m/>
    <s v="INSTITUTO DE CAPACITACION Y OFERTA EDUCATIVA"/>
    <s v="ICOE"/>
    <s v="268 OTROS GRUPOS VULNERABLES"/>
    <s v="P PLANEACIÓN, SEGUIMIENTO Y EVALUACIÓN DE POLÍTICAS PÚBLICAS"/>
    <s v="22 ACCESO AL MERCADO LABORAL"/>
    <m/>
    <m/>
    <s v=" PAGO DE CURSOS Y CAPACITACIONES A ASOCIACIONES CIVILES, INSTITUCIONES EDUCATIVAS Y  PERSONAS FISICAS  "/>
    <s v="4000 TRANSFERENCIAS, ASIGNACIONES, SUBSIDIOS Y OTRAS AYUDAS"/>
    <s v="4100 TRANSFERENCIAS INTERNAS Y ASIGNACIONES AL SECTOR PUBLICO"/>
    <s v="417 TRANSFERENCIAS INTERNAS OTORGADAS A FIDEICOMISOS PUBLICOS EMPRESARIALES Y NO FINANCIEROS"/>
    <n v="1300000"/>
    <n v="1300000"/>
    <n v="1170000"/>
    <n v="0"/>
    <n v="-130000"/>
    <n v="4"/>
    <s v="41"/>
  </r>
  <r>
    <n v="927"/>
    <x v="9"/>
    <m/>
    <s v="INSTITUTO DE CAPACITACION Y OFERTA EDUCATIVA"/>
    <s v="ICOE"/>
    <s v="268 OTROS GRUPOS VULNERABLES"/>
    <s v="P PLANEACIÓN, SEGUIMIENTO Y EVALUACIÓN DE POLÍTICAS PÚBLICAS"/>
    <s v="22 ACCESO AL MERCADO LABORAL"/>
    <m/>
    <m/>
    <s v="COMPRA DE CARTUCHOS PARA IMPRESIÓN DE CONSTANCIAS PARA LOS ALUMNOS QUE NO CUENTAN CON LOS MEDIOS PARA OBTNERLAS. "/>
    <s v="4000 TRANSFERENCIAS, ASIGNACIONES, SUBSIDIOS Y OTRAS AYUDAS"/>
    <s v="4100 TRANSFERENCIAS INTERNAS Y ASIGNACIONES AL SECTOR PUBLICO"/>
    <s v="417 TRANSFERENCIAS INTERNAS OTORGADAS A FIDEICOMISOS PUBLICOS EMPRESARIALES Y NO FINANCIEROS"/>
    <n v="3408"/>
    <n v="3408"/>
    <n v="3067.2000000000003"/>
    <n v="0"/>
    <n v="-340.79999999999973"/>
    <n v="4"/>
    <s v="41"/>
  </r>
  <r>
    <n v="928"/>
    <x v="9"/>
    <m/>
    <s v="INSTITUTO DE CAPACITACION Y OFERTA EDUCATIVA"/>
    <s v="ICOE"/>
    <s v="268 OTROS GRUPOS VULNERABLES"/>
    <s v="P PLANEACIÓN, SEGUIMIENTO Y EVALUACIÓN DE POLÍTICAS PÚBLICAS"/>
    <s v="22 ACCESO AL MERCADO LABORAL"/>
    <m/>
    <m/>
    <s v="COMPRA DE HOJAS TIPO OPALINA TAMAÑO CARTA PARA LOS ALUMNOS QUE NO CUENTAN CON MEDIOS ELECTRÓNICOS PARA LA IMPRESIÓN DE SU CONSTANCIA."/>
    <s v="4000 TRANSFERENCIAS, ASIGNACIONES, SUBSIDIOS Y OTRAS AYUDAS"/>
    <s v="4100 TRANSFERENCIAS INTERNAS Y ASIGNACIONES AL SECTOR PUBLICO"/>
    <s v="417 TRANSFERENCIAS INTERNAS OTORGADAS A FIDEICOMISOS PUBLICOS EMPRESARIALES Y NO FINANCIEROS"/>
    <n v="16400"/>
    <n v="16400"/>
    <n v="14760"/>
    <n v="0"/>
    <n v="-1640"/>
    <n v="4"/>
    <s v="41"/>
  </r>
  <r>
    <n v="929"/>
    <x v="9"/>
    <m/>
    <s v="INSTITUTO DE CAPACITACION Y OFERTA EDUCATIVA"/>
    <s v="ICOE"/>
    <s v="268 OTROS GRUPOS VULNERABLES"/>
    <s v="P PLANEACIÓN, SEGUIMIENTO Y EVALUACIÓN DE POLÍTICAS PÚBLICAS"/>
    <s v="22 ACCESO AL MERCADO LABORAL"/>
    <m/>
    <m/>
    <s v="C0MPRA DE PIZARRONES  BLANCOS   NECESARIO PARA EL DESARROLLO DEL CURSO _x000a_"/>
    <s v="4000 TRANSFERENCIAS, ASIGNACIONES, SUBSIDIOS Y OTRAS AYUDAS"/>
    <s v="4100 TRANSFERENCIAS INTERNAS Y ASIGNACIONES AL SECTOR PUBLICO"/>
    <s v="417 TRANSFERENCIAS INTERNAS OTORGADAS A FIDEICOMISOS PUBLICOS EMPRESARIALES Y NO FINANCIEROS"/>
    <n v="5870"/>
    <n v="5870"/>
    <n v="5283"/>
    <n v="0"/>
    <n v="-587"/>
    <n v="4"/>
    <s v="41"/>
  </r>
  <r>
    <n v="930"/>
    <x v="9"/>
    <m/>
    <s v="INSTITUTO DE CAPACITACION Y OFERTA EDUCATIVA"/>
    <s v="ICOE"/>
    <s v="268 OTROS GRUPOS VULNERABLES"/>
    <s v="P PLANEACIÓN, SEGUIMIENTO Y EVALUACIÓN DE POLÍTICAS PÚBLICAS"/>
    <s v="22 ACCESO AL MERCADO LABORAL"/>
    <m/>
    <m/>
    <s v="COMPRA DE MARCADORES PARA PIZARRÓN NECESARIO PARA EL DESARROLLO DEL CURSO _x000a_"/>
    <s v="4000 TRANSFERENCIAS, ASIGNACIONES, SUBSIDIOS Y OTRAS AYUDAS"/>
    <s v="4100 TRANSFERENCIAS INTERNAS Y ASIGNACIONES AL SECTOR PUBLICO"/>
    <s v="417 TRANSFERENCIAS INTERNAS OTORGADAS A FIDEICOMISOS PUBLICOS EMPRESARIALES Y NO FINANCIEROS"/>
    <n v="6864"/>
    <n v="6864"/>
    <n v="6177.6"/>
    <n v="0"/>
    <n v="-686.39999999999964"/>
    <n v="4"/>
    <s v="41"/>
  </r>
  <r>
    <n v="931"/>
    <x v="9"/>
    <m/>
    <s v="INSTITUTO DE CAPACITACION Y OFERTA EDUCATIVA"/>
    <s v="ICOE"/>
    <s v="268 OTROS GRUPOS VULNERABLES"/>
    <s v="P PLANEACIÓN, SEGUIMIENTO Y EVALUACIÓN DE POLÍTICAS PÚBLICAS"/>
    <s v="22 ACCESO AL MERCADO LABORAL"/>
    <m/>
    <m/>
    <s v="COMPRA DE PARRILLAS  ELÉCTRICAS NECESARIAS PARA EL DESARROLLO DEL CURSO _x000a_"/>
    <s v="4000 TRANSFERENCIAS, ASIGNACIONES, SUBSIDIOS Y OTRAS AYUDAS"/>
    <s v="4100 TRANSFERENCIAS INTERNAS Y ASIGNACIONES AL SECTOR PUBLICO"/>
    <s v="417 TRANSFERENCIAS INTERNAS OTORGADAS A FIDEICOMISOS PUBLICOS EMPRESARIALES Y NO FINANCIEROS"/>
    <n v="5250"/>
    <n v="5250"/>
    <n v="4725"/>
    <n v="0"/>
    <n v="-525"/>
    <n v="4"/>
    <s v="41"/>
  </r>
  <r>
    <n v="932"/>
    <x v="9"/>
    <m/>
    <s v="INSTITUTO DE CAPACITACION Y OFERTA EDUCATIVA"/>
    <s v="ICOE"/>
    <s v="268 OTROS GRUPOS VULNERABLES"/>
    <s v="P PLANEACIÓN, SEGUIMIENTO Y EVALUACIÓN DE POLÍTICAS PÚBLICAS"/>
    <s v="22 ACCESO AL MERCADO LABORAL"/>
    <m/>
    <m/>
    <s v="COMPRA DE CAMAS PARA CURSOS DE MASAJES NECESARIAS PARA EL DESARROLLO DEL CURSOS "/>
    <s v="4000 TRANSFERENCIAS, ASIGNACIONES, SUBSIDIOS Y OTRAS AYUDAS"/>
    <s v="4100 TRANSFERENCIAS INTERNAS Y ASIGNACIONES AL SECTOR PUBLICO"/>
    <s v="417 TRANSFERENCIAS INTERNAS OTORGADAS A FIDEICOMISOS PUBLICOS EMPRESARIALES Y NO FINANCIEROS"/>
    <n v="45000"/>
    <n v="45000"/>
    <n v="40500"/>
    <n v="0"/>
    <n v="-4500"/>
    <n v="4"/>
    <s v="41"/>
  </r>
  <r>
    <n v="933"/>
    <x v="9"/>
    <m/>
    <s v="INSTITUTO DE CAPACITACION Y OFERTA EDUCATIVA"/>
    <s v="ICOE"/>
    <s v="268 OTROS GRUPOS VULNERABLES"/>
    <s v="P PLANEACIÓN, SEGUIMIENTO Y EVALUACIÓN DE POLÍTICAS PÚBLICAS"/>
    <s v="22 ACCESO AL MERCADO LABORAL"/>
    <m/>
    <m/>
    <s v="COMPRA DE TABLONES NECESARIO PARA EL DESARROLLO DEL CURSO _x000a_"/>
    <s v="4000 TRANSFERENCIAS, ASIGNACIONES, SUBSIDIOS Y OTRAS AYUDAS"/>
    <s v="4100 TRANSFERENCIAS INTERNAS Y ASIGNACIONES AL SECTOR PUBLICO"/>
    <s v="417 TRANSFERENCIAS INTERNAS OTORGADAS A FIDEICOMISOS PUBLICOS EMPRESARIALES Y NO FINANCIEROS"/>
    <n v="48000"/>
    <n v="48000"/>
    <n v="43200"/>
    <n v="0"/>
    <n v="-4800"/>
    <n v="4"/>
    <s v="41"/>
  </r>
  <r>
    <n v="934"/>
    <x v="9"/>
    <m/>
    <s v="INSTITUTO DE CAPACITACION Y OFERTA EDUCATIVA"/>
    <s v="ICOE"/>
    <s v="268 OTROS GRUPOS VULNERABLES"/>
    <s v="P PLANEACIÓN, SEGUIMIENTO Y EVALUACIÓN DE POLÍTICAS PÚBLICAS"/>
    <s v="22 ACCESO AL MERCADO LABORAL"/>
    <m/>
    <m/>
    <s v="COMPRA DE SILLAS NECESARIO PARA EL DESARROLLO DEL CURSO _x000a_"/>
    <s v="4000 TRANSFERENCIAS, ASIGNACIONES, SUBSIDIOS Y OTRAS AYUDAS"/>
    <s v="4100 TRANSFERENCIAS INTERNAS Y ASIGNACIONES AL SECTOR PUBLICO"/>
    <s v="417 TRANSFERENCIAS INTERNAS OTORGADAS A FIDEICOMISOS PUBLICOS EMPRESARIALES Y NO FINANCIEROS"/>
    <n v="18900"/>
    <n v="18900"/>
    <n v="17010"/>
    <n v="0"/>
    <n v="-1890"/>
    <n v="4"/>
    <s v="41"/>
  </r>
  <r>
    <n v="935"/>
    <x v="9"/>
    <m/>
    <s v="INSTITUTO DE CAPACITACION Y OFERTA EDUCATIVA"/>
    <s v="ICOE"/>
    <s v="268 OTROS GRUPOS VULNERABLES"/>
    <s v="P PLANEACIÓN, SEGUIMIENTO Y EVALUACIÓN DE POLÍTICAS PÚBLICAS"/>
    <s v="22 ACCESO AL MERCADO LABORAL"/>
    <m/>
    <m/>
    <s v="COMPRA DE HORNO DE MICROONDAS MATERIAL  NECESARIO PARA EL DESARROLLO DEL CURSO "/>
    <s v="4000 TRANSFERENCIAS, ASIGNACIONES, SUBSIDIOS Y OTRAS AYUDAS"/>
    <s v="4100 TRANSFERENCIAS INTERNAS Y ASIGNACIONES AL SECTOR PUBLICO"/>
    <s v="417 TRANSFERENCIAS INTERNAS OTORGADAS A FIDEICOMISOS PUBLICOS EMPRESARIALES Y NO FINANCIEROS"/>
    <n v="5000"/>
    <n v="5000"/>
    <n v="4500"/>
    <n v="0"/>
    <n v="-500"/>
    <n v="4"/>
    <s v="41"/>
  </r>
  <r>
    <n v="936"/>
    <x v="9"/>
    <m/>
    <s v="INSTITUTO DE CAPACITACION Y OFERTA EDUCATIVA"/>
    <s v="ICOE"/>
    <s v="268 OTROS GRUPOS VULNERABLES"/>
    <s v="P PLANEACIÓN, SEGUIMIENTO Y EVALUACIÓN DE POLÍTICAS PÚBLICAS"/>
    <s v="22 ACCESO AL MERCADO LABORAL"/>
    <m/>
    <m/>
    <s v="COMPRA DE EXTENCIONES NECESARIAS  PARA EL DESARROLLO DEL CURSO _x000a_"/>
    <s v="4000 TRANSFERENCIAS, ASIGNACIONES, SUBSIDIOS Y OTRAS AYUDAS"/>
    <s v="4100 TRANSFERENCIAS INTERNAS Y ASIGNACIONES AL SECTOR PUBLICO"/>
    <s v="417 TRANSFERENCIAS INTERNAS OTORGADAS A FIDEICOMISOS PUBLICOS EMPRESARIALES Y NO FINANCIEROS"/>
    <n v="2000"/>
    <n v="2000"/>
    <n v="1800"/>
    <n v="0"/>
    <n v="-200"/>
    <n v="4"/>
    <s v="41"/>
  </r>
  <r>
    <n v="937"/>
    <x v="9"/>
    <m/>
    <s v="INSTITUTO DE CAPACITACION Y OFERTA EDUCATIVA"/>
    <s v="ICOE"/>
    <s v="268 OTROS GRUPOS VULNERABLES"/>
    <s v="P PLANEACIÓN, SEGUIMIENTO Y EVALUACIÓN DE POLÍTICAS PÚBLICAS"/>
    <s v="22 ACCESO AL MERCADO LABORAL"/>
    <m/>
    <m/>
    <s v="COMPRA DE TOLDOS NECESARIOS PARA EL DESARROLLO DEL CURSO "/>
    <s v="4000 TRANSFERENCIAS, ASIGNACIONES, SUBSIDIOS Y OTRAS AYUDAS"/>
    <s v="4100 TRANSFERENCIAS INTERNAS Y ASIGNACIONES AL SECTOR PUBLICO"/>
    <s v="417 TRANSFERENCIAS INTERNAS OTORGADAS A FIDEICOMISOS PUBLICOS EMPRESARIALES Y NO FINANCIEROS"/>
    <n v="14800"/>
    <n v="14800"/>
    <n v="13320"/>
    <n v="0"/>
    <n v="-1480"/>
    <n v="4"/>
    <s v="41"/>
  </r>
  <r>
    <n v="938"/>
    <x v="9"/>
    <m/>
    <s v="INSTITUTO DE CAPACITACION Y OFERTA EDUCATIVA"/>
    <s v="ICOE"/>
    <s v="268 OTROS GRUPOS VULNERABLES"/>
    <s v="P PLANEACIÓN, SEGUIMIENTO Y EVALUACIÓN DE POLÍTICAS PÚBLICAS"/>
    <s v="22 ACCESO AL MERCADO LABORAL"/>
    <m/>
    <m/>
    <s v=" PAGO DE BECAS A INSTITUCIONES EDUCATIVAS Y/O ASOCIACIONES CIVILES  "/>
    <s v="4000 TRANSFERENCIAS, ASIGNACIONES, SUBSIDIOS Y OTRAS AYUDAS"/>
    <s v="4100 TRANSFERENCIAS INTERNAS Y ASIGNACIONES AL SECTOR PUBLICO"/>
    <s v="417 TRANSFERENCIAS INTERNAS OTORGADAS A FIDEICOMISOS PUBLICOS EMPRESARIALES Y NO FINANCIEROS"/>
    <n v="1400000"/>
    <n v="1400000"/>
    <n v="1260000"/>
    <n v="0"/>
    <n v="-140000"/>
    <n v="4"/>
    <s v="41"/>
  </r>
  <r>
    <n v="939"/>
    <x v="9"/>
    <m/>
    <s v="INSTITUTO DE CAPACITACION Y OFERTA EDUCATIVA"/>
    <s v="ICOE"/>
    <s v="268 OTROS GRUPOS VULNERABLES"/>
    <s v="P PLANEACIÓN, SEGUIMIENTO Y EVALUACIÓN DE POLÍTICAS PÚBLICAS"/>
    <s v="22 ACCESO AL MERCADO LABORAL"/>
    <m/>
    <m/>
    <s v="COMPRA E ARTICULOS PROMOCIONALES"/>
    <s v="4000 TRANSFERENCIAS, ASIGNACIONES, SUBSIDIOS Y OTRAS AYUDAS"/>
    <s v="4100 TRANSFERENCIAS INTERNAS Y ASIGNACIONES AL SECTOR PUBLICO"/>
    <s v="417 TRANSFERENCIAS INTERNAS OTORGADAS A FIDEICOMISOS PUBLICOS EMPRESARIALES Y NO FINANCIEROS"/>
    <n v="500000"/>
    <n v="500000"/>
    <n v="450000"/>
    <n v="0"/>
    <n v="-50000"/>
    <n v="4"/>
    <s v="41"/>
  </r>
  <r>
    <n v="940"/>
    <x v="9"/>
    <m/>
    <s v="INSTITUTO DE CAPACITACION Y OFERTA EDUCATIVA"/>
    <s v="ICOE"/>
    <s v="268 OTROS GRUPOS VULNERABLES"/>
    <s v="P PLANEACIÓN, SEGUIMIENTO Y EVALUACIÓN DE POLÍTICAS PÚBLICAS"/>
    <s v="22 ACCESO AL MERCADO LABORAL"/>
    <m/>
    <m/>
    <s v=" PAGO A CAPACITACIÓNES PARA SERVIDORES PUBLICOS "/>
    <s v="4000 TRANSFERENCIAS, ASIGNACIONES, SUBSIDIOS Y OTRAS AYUDAS"/>
    <s v="4100 TRANSFERENCIAS INTERNAS Y ASIGNACIONES AL SECTOR PUBLICO"/>
    <s v="417 TRANSFERENCIAS INTERNAS OTORGADAS A FIDEICOMISOS PUBLICOS EMPRESARIALES Y NO FINANCIEROS"/>
    <n v="1000000"/>
    <n v="1000000"/>
    <n v="900000"/>
    <n v="0"/>
    <n v="-100000"/>
    <n v="4"/>
    <s v="41"/>
  </r>
  <r>
    <n v="941"/>
    <x v="9"/>
    <m/>
    <s v="INSTITUTO DE CAPACITACION Y OFERTA EDUCATIVA"/>
    <s v="ICOE"/>
    <s v="268 OTROS GRUPOS VULNERABLES"/>
    <s v="P PLANEACIÓN, SEGUIMIENTO Y EVALUACIÓN DE POLÍTICAS PÚBLICAS"/>
    <s v="22 ACCESO AL MERCADO LABORAL"/>
    <m/>
    <m/>
    <s v=" PAGO A CAPACITACIÓNES PARA SERVIDORES PUBLICOS "/>
    <s v="4000 TRANSFERENCIAS, ASIGNACIONES, SUBSIDIOS Y OTRAS AYUDAS"/>
    <s v="4100 TRANSFERENCIAS INTERNAS Y ASIGNACIONES AL SECTOR PUBLICO"/>
    <s v="417 TRANSFERENCIAS INTERNAS OTORGADAS A FIDEICOMISOS PUBLICOS EMPRESARIALES Y NO FINANCIEROS"/>
    <n v="1300000"/>
    <n v="1300000"/>
    <n v="1170000"/>
    <n v="0"/>
    <n v="-130000"/>
    <n v="4"/>
    <s v="41"/>
  </r>
  <r>
    <n v="942"/>
    <x v="9"/>
    <m/>
    <s v="INSTITUTO DE CAPACITACION Y OFERTA EDUCATIVA"/>
    <s v="ICOE"/>
    <s v="268 OTROS GRUPOS VULNERABLES"/>
    <s v="P PLANEACIÓN, SEGUIMIENTO Y EVALUACIÓN DE POLÍTICAS PÚBLICAS"/>
    <s v="22 ACCESO AL MERCADO LABORAL"/>
    <m/>
    <m/>
    <s v="CAPACITACION PARA JOVENES EN INNOVACION Y EMPRENDIMIENTO EN COLABORACION CON EL CUCEA"/>
    <s v="4000 TRANSFERENCIAS, ASIGNACIONES, SUBSIDIOS Y OTRAS AYUDAS"/>
    <s v="4100 TRANSFERENCIAS INTERNAS Y ASIGNACIONES AL SECTOR PUBLICO"/>
    <s v="417 TRANSFERENCIAS INTERNAS OTORGADAS A FIDEICOMISOS PUBLICOS EMPRESARIALES Y NO FINANCIEROS"/>
    <n v="500000"/>
    <n v="500000"/>
    <n v="450000"/>
    <n v="0"/>
    <n v="-50000"/>
    <n v="4"/>
    <s v="41"/>
  </r>
  <r>
    <n v="943"/>
    <x v="9"/>
    <m/>
    <s v="INSTITUTO DE CAPACITACION Y OFERTA EDUCATIVA"/>
    <s v="ICOE"/>
    <s v="268 OTROS GRUPOS VULNERABLES"/>
    <s v="P PLANEACIÓN, SEGUIMIENTO Y EVALUACIÓN DE POLÍTICAS PÚBLICAS"/>
    <s v="22 ACCESO AL MERCADO LABORAL"/>
    <m/>
    <m/>
    <s v=" PAGO DE BECAS A INSTITUCIONES EDUCATIVAS Y/O ASOCIACIONES CIVILES  "/>
    <s v="4000 TRANSFERENCIAS, ASIGNACIONES, SUBSIDIOS Y OTRAS AYUDAS"/>
    <s v="4100 TRANSFERENCIAS INTERNAS Y ASIGNACIONES AL SECTOR PUBLICO"/>
    <s v="417 TRANSFERENCIAS INTERNAS OTORGADAS A FIDEICOMISOS PUBLICOS EMPRESARIALES Y NO FINANCIEROS"/>
    <n v="3000000"/>
    <n v="3000000"/>
    <n v="2700000"/>
    <n v="0"/>
    <n v="-300000"/>
    <n v="4"/>
    <s v="41"/>
  </r>
  <r>
    <n v="944"/>
    <x v="9"/>
    <m/>
    <s v="INSTITUTO DE CAPACITACION Y OFERTA EDUCATIVA"/>
    <s v="ICOE"/>
    <s v="268 OTROS GRUPOS VULNERABLES"/>
    <s v="P PLANEACIÓN, SEGUIMIENTO Y EVALUACIÓN DE POLÍTICAS PÚBLICAS"/>
    <s v="22 ACCESO AL MERCADO LABORAL"/>
    <m/>
    <m/>
    <s v="OPERACIÓN Y MANTENIMIENTO DE PLATAFORMA EN LINEA"/>
    <s v="4000 TRANSFERENCIAS, ASIGNACIONES, SUBSIDIOS Y OTRAS AYUDAS"/>
    <s v="4100 TRANSFERENCIAS INTERNAS Y ASIGNACIONES AL SECTOR PUBLICO"/>
    <s v="417 TRANSFERENCIAS INTERNAS OTORGADAS A FIDEICOMISOS PUBLICOS EMPRESARIALES Y NO FINANCIEROS"/>
    <n v="50000"/>
    <n v="50000"/>
    <n v="45000"/>
    <n v="0"/>
    <n v="-5000"/>
    <n v="4"/>
    <s v="41"/>
  </r>
  <r>
    <n v="945"/>
    <x v="9"/>
    <m/>
    <s v="INSTITUTO DE CAPACITACION Y OFERTA EDUCATIVA"/>
    <s v="ICOE"/>
    <s v="268 OTROS GRUPOS VULNERABLES"/>
    <s v="P PLANEACIÓN, SEGUIMIENTO Y EVALUACIÓN DE POLÍTICAS PÚBLICAS"/>
    <s v="22 ACCESO AL MERCADO LABORAL"/>
    <m/>
    <m/>
    <s v=" PAGO A CAPACITACIÓNES PARA PERSONAL DE BIBLIOTECAS BASADO EN EL MODELO  EDUCATIVO FINLANDES "/>
    <s v="4000 TRANSFERENCIAS, ASIGNACIONES, SUBSIDIOS Y OTRAS AYUDAS"/>
    <s v="4100 TRANSFERENCIAS INTERNAS Y ASIGNACIONES AL SECTOR PUBLICO"/>
    <s v="417 TRANSFERENCIAS INTERNAS OTORGADAS A FIDEICOMISOS PUBLICOS EMPRESARIALES Y NO FINANCIEROS"/>
    <n v="200000"/>
    <n v="200000"/>
    <n v="180000"/>
    <n v="0"/>
    <n v="-20000"/>
    <n v="4"/>
    <s v="41"/>
  </r>
  <r>
    <n v="946"/>
    <x v="9"/>
    <m/>
    <s v="INSTITUTO DE CAPACITACION Y OFERTA EDUCATIVA"/>
    <s v="ICOE"/>
    <s v="268 OTROS GRUPOS VULNERABLES"/>
    <s v="P PLANEACIÓN, SEGUIMIENTO Y EVALUACIÓN DE POLÍTICAS PÚBLICAS"/>
    <s v="22 ACCESO AL MERCADO LABORAL"/>
    <m/>
    <m/>
    <s v=" PAGO A CAPACITACIÓNES PARA PERSONAL DE BIBLIOTECAS BASADO EN EL MODELO  EDUCATIVO FINLANDES "/>
    <s v="4000 TRANSFERENCIAS, ASIGNACIONES, SUBSIDIOS Y OTRAS AYUDAS"/>
    <s v="4100 TRANSFERENCIAS INTERNAS Y ASIGNACIONES AL SECTOR PUBLICO"/>
    <s v="417 TRANSFERENCIAS INTERNAS OTORGADAS A FIDEICOMISOS PUBLICOS EMPRESARIALES Y NO FINANCIEROS"/>
    <n v="38000"/>
    <n v="38000"/>
    <n v="34200"/>
    <n v="0"/>
    <n v="-3800"/>
    <n v="4"/>
    <s v="41"/>
  </r>
  <r>
    <n v="947"/>
    <x v="9"/>
    <m/>
    <s v="INSTITUTO DE CAPACITACION Y OFERTA EDUCATIVA"/>
    <s v="ICOE"/>
    <s v="268 OTROS GRUPOS VULNERABLES"/>
    <s v="P PLANEACIÓN, SEGUIMIENTO Y EVALUACIÓN DE POLÍTICAS PÚBLICAS"/>
    <s v="22 ACCESO AL MERCADO LABORAL"/>
    <m/>
    <m/>
    <s v="CONTRATACIÓN DE SERVICIOS PROFESIONALES EN MATERIA DE SOFTWARE (MANTENIMIENTO Y HOSTING) PARA LA PERMANENCIA DE LA PLATAFORMA DE INNOVACIÓN ABIERTA &quot;MIZAPOPAN&quot;"/>
    <s v="4000 TRANSFERENCIAS, ASIGNACIONES, SUBSIDIOS Y OTRAS AYUDAS"/>
    <s v="4100 TRANSFERENCIAS INTERNAS Y ASIGNACIONES AL SECTOR PUBLICO"/>
    <s v="417 TRANSFERENCIAS INTERNAS OTORGADAS A FIDEICOMISOS PUBLICOS EMPRESARIALES Y NO FINANCIEROS"/>
    <n v="350000"/>
    <n v="350000"/>
    <n v="315000"/>
    <n v="0"/>
    <n v="-35000"/>
    <n v="4"/>
    <s v="41"/>
  </r>
  <r>
    <n v="948"/>
    <x v="9"/>
    <m/>
    <s v="INSTITUTO DE CAPACITACION Y OFERTA EDUCATIVA"/>
    <s v="ICOE"/>
    <s v="268 OTROS GRUPOS VULNERABLES"/>
    <s v="P PLANEACIÓN, SEGUIMIENTO Y EVALUACIÓN DE POLÍTICAS PÚBLICAS"/>
    <s v="22 ACCESO AL MERCADO LABORAL"/>
    <m/>
    <m/>
    <s v="DISEÑO E IMPLEMENTACIÓN DE ESTRATEGIAS TERRITORIALES PARA EL POSICIONAMIENTO DE LA PLATAFORMA DE UNNOVACIÓN ABIERTA &quot;MIZAPOPAN&quot;"/>
    <s v="4000 TRANSFERENCIAS, ASIGNACIONES, SUBSIDIOS Y OTRAS AYUDAS"/>
    <s v="4100 TRANSFERENCIAS INTERNAS Y ASIGNACIONES AL SECTOR PUBLICO"/>
    <s v="417 TRANSFERENCIAS INTERNAS OTORGADAS A FIDEICOMISOS PUBLICOS EMPRESARIALES Y NO FINANCIEROS"/>
    <n v="600000"/>
    <n v="600000"/>
    <n v="540000"/>
    <n v="0"/>
    <n v="-60000"/>
    <n v="4"/>
    <s v="41"/>
  </r>
  <r>
    <n v="949"/>
    <x v="9"/>
    <m/>
    <s v="INSTITUTO DE CAPACITACION Y OFERTA EDUCATIVA"/>
    <s v="ICOE"/>
    <s v="268 OTROS GRUPOS VULNERABLES"/>
    <s v="P PLANEACIÓN, SEGUIMIENTO Y EVALUACIÓN DE POLÍTICAS PÚBLICAS"/>
    <s v="22 ACCESO AL MERCADO LABORAL"/>
    <m/>
    <m/>
    <s v="COMPRA Y ADAPTACIÓN DE BICILITECAS PARA EL PROYECTO DE &quot;BILIOBICIS&quot; PARA ACTIVACIONES INTINERANTES "/>
    <s v="4000 TRANSFERENCIAS, ASIGNACIONES, SUBSIDIOS Y OTRAS AYUDAS"/>
    <s v="4100 TRANSFERENCIAS INTERNAS Y ASIGNACIONES AL SECTOR PUBLICO"/>
    <s v="417 TRANSFERENCIAS INTERNAS OTORGADAS A FIDEICOMISOS PUBLICOS EMPRESARIALES Y NO FINANCIEROS"/>
    <n v="32000"/>
    <n v="32000"/>
    <n v="28800"/>
    <n v="0"/>
    <n v="-3200"/>
    <n v="4"/>
    <s v="41"/>
  </r>
  <r>
    <n v="950"/>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27499.99"/>
    <n v="27499.99"/>
    <n v="24749.991000000002"/>
    <n v="0"/>
    <n v="-2749.9989999999998"/>
    <n v="4"/>
    <s v="41"/>
  </r>
  <r>
    <n v="951"/>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9000"/>
    <n v="9000"/>
    <n v="8100"/>
    <n v="0"/>
    <n v="-900"/>
    <n v="4"/>
    <s v="41"/>
  </r>
  <r>
    <n v="952"/>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9890"/>
    <n v="9890"/>
    <n v="8901"/>
    <n v="0"/>
    <n v="-989"/>
    <n v="4"/>
    <s v="41"/>
  </r>
  <r>
    <n v="953"/>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60000"/>
    <n v="60000"/>
    <n v="54000"/>
    <n v="0"/>
    <n v="-6000"/>
    <n v="4"/>
    <s v="41"/>
  </r>
  <r>
    <n v="954"/>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11250"/>
    <n v="11250"/>
    <n v="10125"/>
    <n v="0"/>
    <n v="-1125"/>
    <n v="4"/>
    <s v="41"/>
  </r>
  <r>
    <n v="955"/>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440000"/>
    <n v="440000"/>
    <n v="396000"/>
    <n v="0"/>
    <n v="-44000"/>
    <n v="4"/>
    <s v="41"/>
  </r>
  <r>
    <n v="956"/>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18000"/>
    <n v="18000"/>
    <n v="16200"/>
    <n v="0"/>
    <n v="-1800"/>
    <n v="4"/>
    <s v="41"/>
  </r>
  <r>
    <n v="957"/>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2240"/>
    <n v="2240"/>
    <n v="2016"/>
    <n v="0"/>
    <n v="-224"/>
    <n v="4"/>
    <s v="41"/>
  </r>
  <r>
    <n v="958"/>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13320"/>
    <n v="13320"/>
    <n v="11988"/>
    <n v="0"/>
    <n v="-1332"/>
    <n v="4"/>
    <s v="41"/>
  </r>
  <r>
    <n v="959"/>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15400"/>
    <n v="15400"/>
    <n v="13860"/>
    <n v="0"/>
    <n v="-1540"/>
    <n v="4"/>
    <s v="41"/>
  </r>
  <r>
    <n v="960"/>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32000"/>
    <n v="32000"/>
    <n v="28800"/>
    <n v="0"/>
    <n v="-3200"/>
    <n v="4"/>
    <s v="41"/>
  </r>
  <r>
    <n v="961"/>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4500"/>
    <n v="4500"/>
    <n v="4050"/>
    <n v="0"/>
    <n v="-450"/>
    <n v="4"/>
    <s v="41"/>
  </r>
  <r>
    <n v="962"/>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7750"/>
    <n v="7750"/>
    <n v="6975"/>
    <n v="0"/>
    <n v="-775"/>
    <n v="4"/>
    <s v="41"/>
  </r>
  <r>
    <n v="963"/>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8400"/>
    <n v="8400"/>
    <n v="7560"/>
    <n v="0"/>
    <n v="-840"/>
    <n v="4"/>
    <s v="41"/>
  </r>
  <r>
    <n v="964"/>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3296"/>
    <n v="3296"/>
    <n v="2966.4"/>
    <n v="0"/>
    <n v="-329.59999999999991"/>
    <n v="4"/>
    <s v="41"/>
  </r>
  <r>
    <n v="965"/>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12266"/>
    <n v="12266"/>
    <n v="11039.4"/>
    <n v="0"/>
    <n v="-1226.6000000000004"/>
    <n v="4"/>
    <s v="41"/>
  </r>
  <r>
    <n v="966"/>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55200"/>
    <n v="55200"/>
    <n v="49680"/>
    <n v="0"/>
    <n v="-5520"/>
    <n v="4"/>
    <s v="41"/>
  </r>
  <r>
    <n v="967"/>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54000"/>
    <n v="54000"/>
    <n v="48600"/>
    <n v="0"/>
    <n v="-5400"/>
    <n v="4"/>
    <s v="41"/>
  </r>
  <r>
    <n v="968"/>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2250"/>
    <n v="2250"/>
    <n v="2025"/>
    <n v="0"/>
    <n v="-225"/>
    <n v="4"/>
    <s v="41"/>
  </r>
  <r>
    <n v="969"/>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60000"/>
    <n v="60000"/>
    <n v="54000"/>
    <n v="0"/>
    <n v="-6000"/>
    <n v="4"/>
    <s v="41"/>
  </r>
  <r>
    <n v="970"/>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57600"/>
    <n v="57600"/>
    <n v="51840"/>
    <n v="0"/>
    <n v="-5760"/>
    <n v="4"/>
    <s v="41"/>
  </r>
  <r>
    <n v="971"/>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84000"/>
    <n v="84000"/>
    <n v="75600"/>
    <n v="0"/>
    <n v="-8400"/>
    <n v="4"/>
    <s v="41"/>
  </r>
  <r>
    <n v="972"/>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58000"/>
    <n v="58000"/>
    <n v="52200"/>
    <n v="0"/>
    <n v="-5800"/>
    <n v="4"/>
    <s v="41"/>
  </r>
  <r>
    <n v="973"/>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25130"/>
    <n v="25130"/>
    <n v="22617"/>
    <n v="0"/>
    <n v="-2513"/>
    <n v="4"/>
    <s v="41"/>
  </r>
  <r>
    <n v="974"/>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180000"/>
    <n v="180000"/>
    <n v="162000"/>
    <n v="0"/>
    <n v="-18000"/>
    <n v="4"/>
    <s v="41"/>
  </r>
  <r>
    <n v="975"/>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90000"/>
    <n v="90000"/>
    <n v="81000"/>
    <n v="0"/>
    <n v="-9000"/>
    <n v="4"/>
    <s v="41"/>
  </r>
  <r>
    <n v="976"/>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80000"/>
    <n v="80000"/>
    <n v="72000"/>
    <n v="0"/>
    <n v="-8000"/>
    <n v="4"/>
    <s v="41"/>
  </r>
  <r>
    <n v="977"/>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72200"/>
    <n v="72200"/>
    <n v="64980"/>
    <n v="0"/>
    <n v="-7220"/>
    <n v="4"/>
    <s v="41"/>
  </r>
  <r>
    <n v="978"/>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11945"/>
    <n v="11945"/>
    <n v="10750.5"/>
    <n v="0"/>
    <n v="-1194.5"/>
    <n v="4"/>
    <s v="41"/>
  </r>
  <r>
    <n v="979"/>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1500000"/>
    <n v="1500000"/>
    <n v="1350000"/>
    <n v="0"/>
    <n v="-150000"/>
    <n v="4"/>
    <s v="41"/>
  </r>
  <r>
    <n v="980"/>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320000"/>
    <n v="320000"/>
    <n v="288000"/>
    <n v="0"/>
    <n v="-32000"/>
    <n v="4"/>
    <s v="41"/>
  </r>
  <r>
    <n v="981"/>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200000"/>
    <n v="200000"/>
    <n v="180000"/>
    <n v="0"/>
    <n v="-20000"/>
    <n v="4"/>
    <s v="41"/>
  </r>
  <r>
    <n v="982"/>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10450"/>
    <n v="10450"/>
    <n v="9405"/>
    <n v="0"/>
    <n v="-1045"/>
    <n v="4"/>
    <s v="41"/>
  </r>
  <r>
    <n v="983"/>
    <x v="9"/>
    <m/>
    <s v="INSTITUTO DE CAPACITACION Y OFERTA EDUCATIVA"/>
    <s v="ICOE"/>
    <s v="268 OTROS GRUPOS VULNERABLES"/>
    <s v="P PLANEACIÓN, SEGUIMIENTO Y EVALUACIÓN DE POLÍTICAS PÚBLICAS"/>
    <s v="22 ACCESO AL MERCADO LABORAL"/>
    <m/>
    <m/>
    <s v="EQUIPAMIENTO DE ESPACIOS EDUCATIVOS "/>
    <s v="4000 TRANSFERENCIAS, ASIGNACIONES, SUBSIDIOS Y OTRAS AYUDAS"/>
    <s v="4100 TRANSFERENCIAS INTERNAS Y ASIGNACIONES AL SECTOR PUBLICO"/>
    <s v="417 TRANSFERENCIAS INTERNAS OTORGADAS A FIDEICOMISOS PUBLICOS EMPRESARIALES Y NO FINANCIEROS"/>
    <n v="500000"/>
    <n v="500000"/>
    <n v="450000"/>
    <n v="0"/>
    <n v="-50000"/>
    <n v="4"/>
    <s v="41"/>
  </r>
  <r>
    <n v="984"/>
    <x v="9"/>
    <m/>
    <s v="INSTITUTO DE CAPACITACION Y OFERTA EDUCATIVA"/>
    <s v="ICOE"/>
    <s v="268 OTROS GRUPOS VULNERABLES"/>
    <s v="P PLANEACIÓN, SEGUIMIENTO Y EVALUACIÓN DE POLÍTICAS PÚBLICAS"/>
    <s v="22 ACCESO AL MERCADO LABORAL"/>
    <m/>
    <m/>
    <s v="IMPRESIÓN DE DIPLOMAS Y RECONOCIMIENTOS PARA CURSOS DE ACADEMIAS Y BILIOTECAS MUNICIPALES"/>
    <s v="4000 TRANSFERENCIAS, ASIGNACIONES, SUBSIDIOS Y OTRAS AYUDAS"/>
    <s v="4100 TRANSFERENCIAS INTERNAS Y ASIGNACIONES AL SECTOR PUBLICO"/>
    <s v="417 TRANSFERENCIAS INTERNAS OTORGADAS A FIDEICOMISOS PUBLICOS EMPRESARIALES Y NO FINANCIEROS"/>
    <n v="14000"/>
    <n v="14000"/>
    <n v="12600"/>
    <n v="0"/>
    <n v="-1400"/>
    <n v="4"/>
    <s v="41"/>
  </r>
  <r>
    <n v="985"/>
    <x v="9"/>
    <m/>
    <s v="INSTITUTO DE CAPACITACION Y OFERTA EDUCATIVA"/>
    <s v="ICOE"/>
    <s v="268 OTROS GRUPOS VULNERABLES"/>
    <s v="P PLANEACIÓN, SEGUIMIENTO Y EVALUACIÓN DE POLÍTICAS PÚBLICAS"/>
    <s v="22 ACCESO AL MERCADO LABORAL"/>
    <m/>
    <m/>
    <s v="IMPRESIÓN DE DIPLOMAS Y RECONOCIMIENTOS PARA CURSOS DE ACADEMIAS Y BILIOTECAS MUNICIPALES"/>
    <s v="4000 TRANSFERENCIAS, ASIGNACIONES, SUBSIDIOS Y OTRAS AYUDAS"/>
    <s v="4100 TRANSFERENCIAS INTERNAS Y ASIGNACIONES AL SECTOR PUBLICO"/>
    <s v="417 TRANSFERENCIAS INTERNAS OTORGADAS A FIDEICOMISOS PUBLICOS EMPRESARIALES Y NO FINANCIEROS"/>
    <n v="16400"/>
    <n v="16400"/>
    <n v="14760"/>
    <n v="0"/>
    <n v="-1640"/>
    <n v="4"/>
    <s v="41"/>
  </r>
  <r>
    <n v="986"/>
    <x v="9"/>
    <m/>
    <s v="INSTITUTO DE CAPACITACION Y OFERTA EDUCATIVA"/>
    <s v="ICOE"/>
    <s v="268 OTROS GRUPOS VULNERABLES"/>
    <s v="P PLANEACIÓN, SEGUIMIENTO Y EVALUACIÓN DE POLÍTICAS PÚBLICAS"/>
    <s v="22 ACCESO AL MERCADO LABORAL"/>
    <m/>
    <m/>
    <s v="MATERIAL DE LIMPIEZA PARA LAS 14 ACADEMIAS Y 19 BIBLIOTECAS "/>
    <s v="4000 TRANSFERENCIAS, ASIGNACIONES, SUBSIDIOS Y OTRAS AYUDAS"/>
    <s v="4100 TRANSFERENCIAS INTERNAS Y ASIGNACIONES AL SECTOR PUBLICO"/>
    <s v="417 TRANSFERENCIAS INTERNAS OTORGADAS A FIDEICOMISOS PUBLICOS EMPRESARIALES Y NO FINANCIEROS"/>
    <n v="30240"/>
    <n v="30240"/>
    <n v="27216"/>
    <n v="0"/>
    <n v="-3024"/>
    <n v="4"/>
    <s v="41"/>
  </r>
  <r>
    <n v="987"/>
    <x v="9"/>
    <m/>
    <s v="INSTITUTO DE CAPACITACION Y OFERTA EDUCATIVA"/>
    <s v="ICOE"/>
    <s v="268 OTROS GRUPOS VULNERABLES"/>
    <s v="P PLANEACIÓN, SEGUIMIENTO Y EVALUACIÓN DE POLÍTICAS PÚBLICAS"/>
    <s v="22 ACCESO AL MERCADO LABORAL"/>
    <m/>
    <m/>
    <s v="MANTENIMIENTO Y REHABILITACIÓN DE 7 ACADEMIAS MUNICIPALES "/>
    <s v="4000 TRANSFERENCIAS, ASIGNACIONES, SUBSIDIOS Y OTRAS AYUDAS"/>
    <s v="4100 TRANSFERENCIAS INTERNAS Y ASIGNACIONES AL SECTOR PUBLICO"/>
    <s v="417 TRANSFERENCIAS INTERNAS OTORGADAS A FIDEICOMISOS PUBLICOS EMPRESARIALES Y NO FINANCIEROS"/>
    <n v="1000000"/>
    <n v="1000000"/>
    <n v="900000"/>
    <n v="0"/>
    <n v="-100000"/>
    <n v="4"/>
    <s v="41"/>
  </r>
  <r>
    <n v="988"/>
    <x v="9"/>
    <m/>
    <s v="INSTITUTO DE CAPACITACION Y OFERTA EDUCATIVA"/>
    <s v="ICOE"/>
    <s v="268 OTROS GRUPOS VULNERABLES"/>
    <s v="P PLANEACIÓN, SEGUIMIENTO Y EVALUACIÓN DE POLÍTICAS PÚBLICAS"/>
    <s v="22 ACCESO AL MERCADO LABORAL"/>
    <m/>
    <m/>
    <s v="MANTENIMIENTO Y REHABILITACIÓN DE 19 BIBLIOTECAS MUNICIPALES"/>
    <s v="4000 TRANSFERENCIAS, ASIGNACIONES, SUBSIDIOS Y OTRAS AYUDAS"/>
    <s v="4100 TRANSFERENCIAS INTERNAS Y ASIGNACIONES AL SECTOR PUBLICO"/>
    <s v="417 TRANSFERENCIAS INTERNAS OTORGADAS A FIDEICOMISOS PUBLICOS EMPRESARIALES Y NO FINANCIEROS"/>
    <n v="2500000"/>
    <n v="2500000"/>
    <n v="2250000"/>
    <n v="0"/>
    <n v="-250000"/>
    <n v="4"/>
    <s v="41"/>
  </r>
  <r>
    <n v="989"/>
    <x v="9"/>
    <m/>
    <s v="INSTITUTO DE CAPACITACION Y OFERTA EDUCATIVA"/>
    <s v="ICOE"/>
    <s v="268 OTROS GRUPOS VULNERABLES"/>
    <s v="P PLANEACIÓN, SEGUIMIENTO Y EVALUACIÓN DE POLÍTICAS PÚBLICAS"/>
    <s v="22 ACCESO AL MERCADO LABORAL"/>
    <m/>
    <m/>
    <s v="IMPLEMENTACIÓN DE CURSOS DE CAPACITACIÓN EN ACADEMIAS MUNICIPALES PARA NIÑOS Y JOVENES"/>
    <s v="4000 TRANSFERENCIAS, ASIGNACIONES, SUBSIDIOS Y OTRAS AYUDAS"/>
    <s v="4100 TRANSFERENCIAS INTERNAS Y ASIGNACIONES AL SECTOR PUBLICO"/>
    <s v="417 TRANSFERENCIAS INTERNAS OTORGADAS A FIDEICOMISOS PUBLICOS EMPRESARIALES Y NO FINANCIEROS"/>
    <n v="600000"/>
    <n v="600000"/>
    <n v="540000"/>
    <n v="0"/>
    <n v="-60000"/>
    <n v="4"/>
    <s v="41"/>
  </r>
  <r>
    <n v="990"/>
    <x v="9"/>
    <m/>
    <s v="INSTITUTO DE CAPACITACION Y OFERTA EDUCATIVA"/>
    <s v="ICOE"/>
    <s v="268 OTROS GRUPOS VULNERABLES"/>
    <s v="P PLANEACIÓN, SEGUIMIENTO Y EVALUACIÓN DE POLÍTICAS PÚBLICAS"/>
    <s v="22 ACCESO AL MERCADO LABORAL"/>
    <m/>
    <m/>
    <s v="SE REQUIERE PARA LA PROYECCIÓN DEL MATERIAL DIDÁCTICO DE LOS EXPOSITORES DURANTE LAS CAPACITACIONES, COMO INSTRUMENTO PEDAGÓGICO PARA TRANSMITIR LA INFORMACIÓN DE MANERA VISUAL"/>
    <s v="5000 BIENES MUEBLES, INMUEBLES E INTANGIBLES"/>
    <s v="5200 MOBILIARIO Y EQUIPO EDUCACIONAL Y RECREATIVO"/>
    <s v="521 EQUIPOS Y APARATOS AUDIOVISUALES"/>
    <n v="15000"/>
    <n v="15000"/>
    <n v="15000"/>
    <n v="0"/>
    <n v="0"/>
    <n v="5"/>
    <s v="52"/>
  </r>
  <r>
    <n v="893"/>
    <x v="9"/>
    <m/>
    <s v="DIRECCION DE GESTION DE PROGRAMAS SOCIALES ESTATALES Y FEDERALES"/>
    <s v="GESTIÓN DE PROGRAMAS SOCIALES ESTATALES Y MUNICIPALES"/>
    <s v="268 OTROS GRUPOS VULNERABLES"/>
    <s v="P PLANEACIÓN, SEGUIMIENTO Y EVALUACIÓN DE POLÍTICAS PÚBLICAS"/>
    <s v="23 COMBATE A LA DESIGUALDAD"/>
    <m/>
    <m/>
    <s v="LA PARTICIPACIÓN MUNICIPAL CON EL GOBIERNO DEL ESTADO TIENE COMO OBJETO BUSCAR LA COHESION SOCIAL, MENDIANTE EL IMPULSO A LOS PROYECTOS DE MANERA CONJUNTA DONDE LOS PLANTEAMIENTOS DE CONTROL, SEGUIMIENTO Y FISCALIZACIÓN PERMITA UN MANEJO CLARO, TRANSPARENTE, EFICAZ Y EFICIENTE DE LOS MISMOS."/>
    <s v="4000 TRANSFERENCIAS, ASIGNACIONES, SUBSIDIOS Y OTRAS AYUDAS"/>
    <s v="4200 TRANSFERENCIAS AL RESTO DEL SECTOR PUBLICO"/>
    <s v="424 TRANSFERENCIAS OTORGADAS A ENTIDADES FEDERATIVAS Y MUNICIPIOS"/>
    <n v="250000"/>
    <n v="250000"/>
    <n v="250000"/>
    <n v="0"/>
    <n v="0"/>
    <n v="4"/>
    <s v="42"/>
  </r>
  <r>
    <n v="894"/>
    <x v="9"/>
    <m/>
    <s v="DIRECCION DE GESTION DE PROGRAMAS SOCIALES ESTATALES Y FEDERALES"/>
    <s v="GESTIÓN DE PROGRAMAS SOCIALES ESTATALES Y MUNICIPALES"/>
    <s v="268 OTROS GRUPOS VULNERABLES"/>
    <s v="P PLANEACIÓN, SEGUIMIENTO Y EVALUACIÓN DE POLÍTICAS PÚBLICAS"/>
    <s v="23 COMBATE A LA DESIGUALDAD"/>
    <m/>
    <m/>
    <s v="DISPONER DE RECURSOS DONDE LA PARTICIPACIÓN MUNICIPAL SEA INDISPENSABLE PARA LA OPERACIÓN Y ACCESO A FONDOS FEDERALES MEDIANTE PLANTEAMIENTOS DE CONTROL, SEGUIMIENTO Y REGLAS DE OPERACIÓN DE LOS PROGRAMAS DEL RAMO FEDERAL, QUE PERMITAN ACCEDER A APOYOS A LOS CIUDADANOS DE ZAPOPAN"/>
    <s v="4000 TRANSFERENCIAS, ASIGNACIONES, SUBSIDIOS Y OTRAS AYUDAS"/>
    <s v="4200 TRANSFERENCIAS AL RESTO DEL SECTOR PUBLICO"/>
    <s v="424 TRANSFERENCIAS OTORGADAS A ENTIDADES FEDERATIVAS Y MUNICIPIOS"/>
    <n v="250000"/>
    <n v="250000"/>
    <n v="0"/>
    <n v="0"/>
    <n v="-250000"/>
    <n v="4"/>
    <s v="42"/>
  </r>
  <r>
    <n v="991"/>
    <x v="9"/>
    <m/>
    <s v="DIRECCION DE PROGRAMAS SOCIALES MUNICIPALES"/>
    <s v="PROGRAMAS SOCIALES MUNICIPALES"/>
    <s v="268 OTROS GRUPOS VULNERABLES"/>
    <s v="P PLANEACIÓN, SEGUIMIENTO Y EVALUACIÓN DE POLÍTICAS PÚBLICAS"/>
    <s v="23 COMBATE A LA DESIGUALDAD"/>
    <m/>
    <m/>
    <s v="PAPELERIA NECESARIA PARA TODAS LAS AREAS DE LA DIRECCIÓN "/>
    <s v="2000 MATERIALES Y SUMINISTROS"/>
    <s v="2100 MATERIALES DE ADMINISTRACION, EMISION DE DOCUMENTOS Y ARTICULOS OFICIALES"/>
    <s v="211 MATERIALES, UTILES Y EQUIPOS MENORES DE OFICINA"/>
    <n v="100000"/>
    <n v="100000"/>
    <n v="40000"/>
    <n v="0"/>
    <n v="-60000"/>
    <n v="2"/>
    <s v="21"/>
  </r>
  <r>
    <n v="992"/>
    <x v="9"/>
    <m/>
    <s v="DIRECCION DE PROGRAMAS SOCIALES MUNICIPALES"/>
    <s v="PROGRAMAS SOCIALES MUNICIPALES"/>
    <s v="268 OTROS GRUPOS VULNERABLES"/>
    <s v="P PLANEACIÓN, SEGUIMIENTO Y EVALUACIÓN DE POLÍTICAS PÚBLICAS"/>
    <s v="23 COMBATE A LA DESIGUALDAD"/>
    <m/>
    <m/>
    <s v="PROPORCIONAR A LOS USUARIOS LAS HERRAMIENTAS NECESARIAS , PARA PODER BRINDAR EL MEJOR SERVICIO POSIBLE A LA CIUDADANÍA"/>
    <s v="2000 MATERIALES Y SUMINISTROS"/>
    <s v="2100 MATERIALES DE ADMINISTRACION, EMISION DE DOCUMENTOS Y ARTICULOS OFICIALES"/>
    <s v="211 MATERIALES, UTILES Y EQUIPOS MENORES DE OFICINA"/>
    <n v="65000"/>
    <n v="65000"/>
    <n v="26000"/>
    <n v="0"/>
    <n v="-39000"/>
    <n v="2"/>
    <s v="21"/>
  </r>
  <r>
    <n v="993"/>
    <x v="9"/>
    <m/>
    <s v="DIRECCION DE PROGRAMAS SOCIALES MUNICIPALES"/>
    <s v="PROGRAMAS SOCIALES MUNICIPALES"/>
    <s v="268 OTROS GRUPOS VULNERABLES"/>
    <s v="P PLANEACIÓN, SEGUIMIENTO Y EVALUACIÓN DE POLÍTICAS PÚBLICAS"/>
    <s v="23 COMBATE A LA DESIGUALDAD"/>
    <m/>
    <m/>
    <s v="PAPELERÍA BÁSICA PARA EL FUNCIONAMIENTO DEL PROGRAMA (MATERIAL PARA OPERATIVO)"/>
    <s v="2000 MATERIALES Y SUMINISTROS"/>
    <s v="2100 MATERIALES DE ADMINISTRACION, EMISION DE DOCUMENTOS Y ARTICULOS OFICIALES"/>
    <s v="211 MATERIALES, UTILES Y EQUIPOS MENORES DE OFICINA"/>
    <n v="95000"/>
    <n v="95000"/>
    <n v="38000"/>
    <n v="0"/>
    <n v="-57000"/>
    <n v="2"/>
    <s v="21"/>
  </r>
  <r>
    <n v="994"/>
    <x v="9"/>
    <m/>
    <s v="DIRECCION DE PROGRAMAS SOCIALES MUNICIPALES"/>
    <s v="PROGRAMAS SOCIALES MUNICIPALES"/>
    <s v="268 OTROS GRUPOS VULNERABLES"/>
    <s v="P PLANEACIÓN, SEGUIMIENTO Y EVALUACIÓN DE POLÍTICAS PÚBLICAS"/>
    <s v="23 COMBATE A LA DESIGUALDAD"/>
    <m/>
    <m/>
    <s v="PAPELERÍA BÁSICA PARA EL FUNCIONAMIENTO DEL PROGRAMA"/>
    <s v="2000 MATERIALES Y SUMINISTROS"/>
    <s v="2100 MATERIALES DE ADMINISTRACION, EMISION DE DOCUMENTOS Y ARTICULOS OFICIALES"/>
    <s v="211 MATERIALES, UTILES Y EQUIPOS MENORES DE OFICINA"/>
    <n v="150000"/>
    <n v="150000"/>
    <n v="60000"/>
    <n v="0"/>
    <n v="-90000"/>
    <n v="2"/>
    <s v="21"/>
  </r>
  <r>
    <n v="995"/>
    <x v="9"/>
    <m/>
    <s v="DIRECCION DE PROGRAMAS SOCIALES MUNICIPALES"/>
    <s v="PROGRAMAS SOCIALES MUNICIPALES"/>
    <s v="268 OTROS GRUPOS VULNERABLES"/>
    <s v="P PLANEACIÓN, SEGUIMIENTO Y EVALUACIÓN DE POLÍTICAS PÚBLICAS"/>
    <s v="23 COMBATE A LA DESIGUALDAD"/>
    <m/>
    <m/>
    <s v="EQUIPO DE PROCESAMIENTO Y ALMACENAMIENTO DE INFORMACION DEL MUNICIPIO"/>
    <s v="2000 MATERIALES Y SUMINISTROS"/>
    <s v="2100 MATERIALES DE ADMINISTRACION, EMISION DE DOCUMENTOS Y ARTICULOS OFICIALES"/>
    <s v="214 MATERIALES, UTILES Y EQUIPOS MENORES DE TECNOLOGIAS DE LA INFORMACION Y COMUNICACIONES"/>
    <n v="25000"/>
    <n v="25000"/>
    <n v="20000"/>
    <n v="0"/>
    <n v="-5000"/>
    <n v="2"/>
    <s v="21"/>
  </r>
  <r>
    <n v="996"/>
    <x v="9"/>
    <m/>
    <s v="DIRECCION DE PROGRAMAS SOCIALES MUNICIPALES"/>
    <s v="PROGRAMAS SOCIALES MUNICIPALES"/>
    <s v="268 OTROS GRUPOS VULNERABLES"/>
    <s v="P PLANEACIÓN, SEGUIMIENTO Y EVALUACIÓN DE POLÍTICAS PÚBLICAS"/>
    <s v="23 COMBATE A LA DESIGUALDAD"/>
    <m/>
    <m/>
    <s v="DAR A CONOCER Y AGRADECER POR EL APOYO A 800 AUTORIDADES DEL SISTEMA DE EDUCACIÓN PÚBLICA DE NIVEL PREESCOLAR, PRIMARIA Y SECUNDARIA"/>
    <s v="2000 MATERIALES Y SUMINISTROS"/>
    <s v="2100 MATERIALES DE ADMINISTRACION, EMISION DE DOCUMENTOS Y ARTICULOS OFICIALES"/>
    <s v="214 MATERIALES, UTILES Y EQUIPOS MENORES DE TECNOLOGIAS DE LA INFORMACION Y COMUNICACIONES"/>
    <n v="173548.76"/>
    <n v="173548.76"/>
    <n v="138839.008"/>
    <n v="0"/>
    <n v="-34709.752000000008"/>
    <n v="2"/>
    <s v="21"/>
  </r>
  <r>
    <n v="997"/>
    <x v="9"/>
    <m/>
    <s v="DIRECCION DE PROGRAMAS SOCIALES MUNICIPALES"/>
    <s v="PROGRAMAS SOCIALES MUNICIPALES"/>
    <s v="268 OTROS GRUPOS VULNERABLES"/>
    <s v="P PLANEACIÓN, SEGUIMIENTO Y EVALUACIÓN DE POLÍTICAS PÚBLICAS"/>
    <s v="23 COMBATE A LA DESIGUALDAD"/>
    <m/>
    <m/>
    <s v="DAR IMAGEN Y SENTIDO DE PERTENENCIA AL EQUIPO, ASI COMO TRANSMITIR SEGURIDAD Y CONFIANZA A LOS DIRECTIVOS Y PADRES EN LAS ESCUELAS CON PERSONAL UNIFORMADO QUE LE IDENTIFIQUE COMO PARTE DEL PROGRAMA "/>
    <s v="2000 MATERIALES Y SUMINISTROS"/>
    <s v="2100 MATERIALES DE ADMINISTRACION, EMISION DE DOCUMENTOS Y ARTICULOS OFICIALES"/>
    <s v="215 MATERIAL IMPRESO E INFORMACION DIGITAL"/>
    <n v="15000"/>
    <n v="15000"/>
    <n v="4500"/>
    <n v="0"/>
    <n v="-10500"/>
    <n v="2"/>
    <s v="21"/>
  </r>
  <r>
    <n v="998"/>
    <x v="9"/>
    <m/>
    <s v="DIRECCION DE PROGRAMAS SOCIALES MUNICIPALES"/>
    <s v="PROGRAMAS SOCIALES MUNICIPALES"/>
    <s v="268 OTROS GRUPOS VULNERABLES"/>
    <s v="P PLANEACIÓN, SEGUIMIENTO Y EVALUACIÓN DE POLÍTICAS PÚBLICAS"/>
    <s v="23 COMBATE A LA DESIGUALDAD"/>
    <m/>
    <m/>
    <s v="PARA EL MANTENIMIENTO DE LAS OFICNAS DE TODAS LAS AREAS DE LA DIRECCIÓN "/>
    <s v="2000 MATERIALES Y SUMINISTROS"/>
    <s v="2100 MATERIALES DE ADMINISTRACION, EMISION DE DOCUMENTOS Y ARTICULOS OFICIALES"/>
    <s v="216 MATERIAL DE LIMPIEZA"/>
    <n v="100000"/>
    <n v="100000"/>
    <n v="20000"/>
    <n v="0"/>
    <n v="-80000"/>
    <n v="2"/>
    <s v="21"/>
  </r>
  <r>
    <n v="999"/>
    <x v="9"/>
    <m/>
    <s v="DIRECCION DE PROGRAMAS SOCIALES MUNICIPALES"/>
    <s v="PROGRAMAS SOCIALES MUNICIPALES"/>
    <s v="268 OTROS GRUPOS VULNERABLES"/>
    <s v="P PLANEACIÓN, SEGUIMIENTO Y EVALUACIÓN DE POLÍTICAS PÚBLICAS"/>
    <s v="23 COMBATE A LA DESIGUALDAD"/>
    <m/>
    <m/>
    <s v="PARA CUMPLIR CON LOS OBJETIVOS Y METAS PLANTEADOS EN EL PROGRAMA ZAPOPAN MI COLONIA"/>
    <s v="2000 MATERIALES Y SUMINISTROS"/>
    <s v="2400 MATERIALES Y ARTICULOS DE CONSTRUCCION Y DE REPARACION"/>
    <s v="242 CEMENTO Y PRODUCTOS DE CONCRETO"/>
    <n v="200000"/>
    <n v="200000"/>
    <n v="20000"/>
    <n v="0"/>
    <n v="-180000"/>
    <n v="2"/>
    <s v="24"/>
  </r>
  <r>
    <n v="1000"/>
    <x v="9"/>
    <m/>
    <s v="DIRECCION DE PROGRAMAS SOCIALES MUNICIPALES"/>
    <s v="PROGRAMAS SOCIALES MUNICIPALES"/>
    <s v="268 OTROS GRUPOS VULNERABLES"/>
    <s v="P PLANEACIÓN, SEGUIMIENTO Y EVALUACIÓN DE POLÍTICAS PÚBLICAS"/>
    <s v="23 COMBATE A LA DESIGUALDAD"/>
    <m/>
    <m/>
    <s v="PARA CUMPLIR CON LOS OBJETIVOS Y METAS PLANTEADOS EN EL PROGRAMA ZAPOPAN MI COLONIA"/>
    <s v="2000 MATERIALES Y SUMINISTROS"/>
    <s v="2400 MATERIALES Y ARTICULOS DE CONSTRUCCION Y DE REPARACION"/>
    <s v="243 CAL, YESO Y PRODUCTOS DE YESO"/>
    <n v="10000"/>
    <n v="10000"/>
    <n v="10000"/>
    <n v="0"/>
    <n v="0"/>
    <n v="2"/>
    <s v="24"/>
  </r>
  <r>
    <n v="1001"/>
    <x v="9"/>
    <m/>
    <s v="DIRECCION DE PROGRAMAS SOCIALES MUNICIPALES"/>
    <s v="PROGRAMAS SOCIALES MUNICIPALES"/>
    <s v="268 OTROS GRUPOS VULNERABLES"/>
    <s v="P PLANEACIÓN, SEGUIMIENTO Y EVALUACIÓN DE POLÍTICAS PÚBLICAS"/>
    <s v="23 COMBATE A LA DESIGUALDAD"/>
    <m/>
    <m/>
    <s v="HERRAMIENTA NECESARIA PARA LA INSTALACIÓN DE LONAS INFORMATIVAS"/>
    <s v="2000 MATERIALES Y SUMINISTROS"/>
    <s v="2400 MATERIALES Y ARTICULOS DE CONSTRUCCION Y DE REPARACION"/>
    <s v="247 ARTICULOS METALICOS PARA LA CONSTRUCCION"/>
    <n v="5000"/>
    <n v="5000"/>
    <n v="5000"/>
    <n v="0"/>
    <n v="0"/>
    <n v="2"/>
    <s v="24"/>
  </r>
  <r>
    <n v="1002"/>
    <x v="9"/>
    <m/>
    <s v="DIRECCION DE PROGRAMAS SOCIALES MUNICIPALES"/>
    <s v="PROGRAMAS SOCIALES MUNICIPALES"/>
    <s v="268 OTROS GRUPOS VULNERABLES"/>
    <s v="P PLANEACIÓN, SEGUIMIENTO Y EVALUACIÓN DE POLÍTICAS PÚBLICAS"/>
    <s v="23 COMBATE A LA DESIGUALDAD"/>
    <m/>
    <m/>
    <s v=" RESCATE DE ESPACIOS PÚBLICOS POR MEDIO DEL ARTE URBANO"/>
    <s v="2000 MATERIALES Y SUMINISTROS"/>
    <s v="2400 MATERIALES Y ARTICULOS DE CONSTRUCCION Y DE REPARACION"/>
    <s v="249 OTROS MATERIALES Y ARTICULOS DE CONSTRUCCION Y REPARACION"/>
    <n v="4000000"/>
    <n v="4000000"/>
    <n v="1200000"/>
    <n v="0"/>
    <n v="-2800000"/>
    <n v="2"/>
    <s v="24"/>
  </r>
  <r>
    <n v="1003"/>
    <x v="9"/>
    <m/>
    <s v="DIRECCION DE PROGRAMAS SOCIALES MUNICIPALES"/>
    <s v="PROGRAMAS SOCIALES MUNICIPALES"/>
    <s v="268 OTROS GRUPOS VULNERABLES"/>
    <s v="P PLANEACIÓN, SEGUIMIENTO Y EVALUACIÓN DE POLÍTICAS PÚBLICAS"/>
    <s v="23 COMBATE A LA DESIGUALDAD"/>
    <m/>
    <m/>
    <s v="PARA DAR UNA BUENA IMAGEN A LA CIUDADANIA ASI COMO INCENTIVAR A MEJORAR LA CALIDAD DE LOS SERVICIOS DE LOS COLOABORADORES"/>
    <s v="2000 MATERIALES Y SUMINISTROS"/>
    <s v="2700 VESTUARIO, BLANCOS, PRENDAS DE PROTECCION Y ARTICULOS DEPORTIVOS"/>
    <s v="271 VESTUARIO Y UNIFORMES"/>
    <n v="80000"/>
    <n v="80000"/>
    <n v="0"/>
    <n v="0"/>
    <n v="-80000"/>
    <n v="2"/>
    <s v="27"/>
  </r>
  <r>
    <n v="1004"/>
    <x v="9"/>
    <m/>
    <s v="DIRECCION DE PROGRAMAS SOCIALES MUNICIPALES"/>
    <s v="PROGRAMAS SOCIALES MUNICIPALES"/>
    <s v="268 OTROS GRUPOS VULNERABLES"/>
    <s v="P PLANEACIÓN, SEGUIMIENTO Y EVALUACIÓN DE POLÍTICAS PÚBLICAS"/>
    <s v="23 COMBATE A LA DESIGUALDAD"/>
    <m/>
    <m/>
    <s v="PARA DAR UNA BUENA IMAGEN A LA CIUDADANIA ASI COMO INCENTIVAR A MEJORAR LA CALIDAD DE LOS SERVICIOS DE LOS COLOABORADORES"/>
    <s v="2000 MATERIALES Y SUMINISTROS"/>
    <s v="2700 VESTUARIO, BLANCOS, PRENDAS DE PROTECCION Y ARTICULOS DEPORTIVOS"/>
    <s v="272 PRENDAS DE SEGURIDAD Y PROTECCION PERSONAL"/>
    <n v="20000"/>
    <n v="20000"/>
    <n v="20000"/>
    <n v="0"/>
    <n v="0"/>
    <n v="2"/>
    <s v="27"/>
  </r>
  <r>
    <n v="1006"/>
    <x v="9"/>
    <m/>
    <s v="DIRECCION DE PROGRAMAS SOCIALES MUNICIPALES"/>
    <s v="PROGRAMAS SOCIALES MUNICIPALES"/>
    <s v="268 OTROS GRUPOS VULNERABLES"/>
    <s v="P PLANEACIÓN, SEGUIMIENTO Y EVALUACIÓN DE POLÍTICAS PÚBLICAS"/>
    <s v="23 COMBATE A LA DESIGUALDAD"/>
    <m/>
    <m/>
    <s v=" RESCATE DE ESPACIOS PÚBLICOS POR MEDIO DEL ARTE URBANO"/>
    <s v="3000 SERVICIOS GENERALES"/>
    <s v="3200 SERVICIOS DE ARRENDAMIENTO"/>
    <s v="326 ARRENDAMIENTO DE MAQUINARIA, OTROS EQUIPOS Y HERRAMIENTAS"/>
    <n v="100000"/>
    <n v="100000"/>
    <n v="10000"/>
    <n v="0"/>
    <n v="-90000"/>
    <n v="3"/>
    <s v="32"/>
  </r>
  <r>
    <n v="1007"/>
    <x v="9"/>
    <m/>
    <s v="DIRECCION DE PROGRAMAS SOCIALES MUNICIPALES"/>
    <s v="PROGRAMAS SOCIALES MUNICIPALES"/>
    <s v="268 OTROS GRUPOS VULNERABLES"/>
    <s v="P PLANEACIÓN, SEGUIMIENTO Y EVALUACIÓN DE POLÍTICAS PÚBLICAS"/>
    <s v="23 COMBATE A LA DESIGUALDAD"/>
    <m/>
    <m/>
    <s v="CAPACITACION A PERSONAL DOCENTE DEL SISTEMA DE EDUCACIÓN PÚBLICA DE NIVEL PREESCOLAR, PRIMARIA Y SECUNDARIA Y PADRES DE FAMILIA, REFERENTE A COMO FUNCIONA EL PROGRAMA Y LAS ENTREGAS"/>
    <s v="3000 SERVICIOS GENERALES"/>
    <s v="3200 SERVICIOS DE ARRENDAMIENTO"/>
    <s v="329 OTROS ARRENDAMIENTOS"/>
    <n v="35000"/>
    <n v="35000"/>
    <n v="35000"/>
    <n v="0"/>
    <n v="0"/>
    <n v="3"/>
    <s v="32"/>
  </r>
  <r>
    <n v="1008"/>
    <x v="9"/>
    <m/>
    <s v="DIRECCION DE PROGRAMAS SOCIALES MUNICIPALES"/>
    <s v="PROGRAMAS SOCIALES MUNICIPALES"/>
    <s v="268 OTROS GRUPOS VULNERABLES"/>
    <s v="P PLANEACIÓN, SEGUIMIENTO Y EVALUACIÓN DE POLÍTICAS PÚBLICAS"/>
    <s v="23 COMBATE A LA DESIGUALDAD"/>
    <m/>
    <m/>
    <s v="PAPELERIA NECESARIA PARA KITS DE ENTREGA, IMPRESIÓN DE FORMATOS Y VALES DE INCIDENCIA, E IMPRESIÓN DE LONAS INFORMATIVAS A COLOCAR EN LOS PLANTELES  CON INFORMACION DE FECHAS DE ENTREGA"/>
    <s v="3000 SERVICIOS GENERALES"/>
    <s v="3300 SERVICIOS PROFESIONALES, CIENTIFICOS, TECNICOS Y OTROS SERVICIOS"/>
    <s v="336 SERVICIOS DE APOYO ADMINISTRATIVO, TRADUCCION, FOTOCOPIADO E IMPRESION"/>
    <n v="130000"/>
    <n v="130000"/>
    <n v="26000"/>
    <n v="0"/>
    <n v="-104000"/>
    <n v="3"/>
    <s v="33"/>
  </r>
  <r>
    <n v="1010"/>
    <x v="9"/>
    <m/>
    <s v="DIRECCION DE PROGRAMAS SOCIALES MUNICIPALES"/>
    <s v="PROGRAMAS SOCIALES MUNICIPALES"/>
    <s v="268 OTROS GRUPOS VULNERABLES"/>
    <s v="P PLANEACIÓN, SEGUIMIENTO Y EVALUACIÓN DE POLÍTICAS PÚBLICAS"/>
    <s v="23 COMBATE A LA DESIGUALDAD"/>
    <m/>
    <m/>
    <s v="IMPRESIONES VARIAS (VALES, LONAS, FLYERS,)"/>
    <s v="3000 SERVICIOS GENERALES"/>
    <s v="3300 SERVICIOS PROFESIONALES, CIENTIFICOS, TECNICOS Y OTROS SERVICIOS"/>
    <s v="336 SERVICIOS DE APOYO ADMINISTRATIVO, TRADUCCION, FOTOCOPIADO E IMPRESION"/>
    <n v="100000"/>
    <n v="100000"/>
    <n v="20000"/>
    <n v="0"/>
    <n v="-80000"/>
    <n v="3"/>
    <s v="33"/>
  </r>
  <r>
    <n v="1011"/>
    <x v="9"/>
    <m/>
    <s v="DIRECCION DE PROGRAMAS SOCIALES MUNICIPALES"/>
    <s v="PROGRAMAS SOCIALES MUNICIPALES"/>
    <s v="268 OTROS GRUPOS VULNERABLES"/>
    <s v="P PLANEACIÓN, SEGUIMIENTO Y EVALUACIÓN DE POLÍTICAS PÚBLICAS"/>
    <s v="23 COMBATE A LA DESIGUALDAD"/>
    <m/>
    <m/>
    <s v="ASIGNACIONES DESTINADAS A CUBRIR EL COSTO DE LONAS, FLYERS, CARTELONES, Y DEMÁS SERVICIOS DE IMPRESIÓN Y ELABORACIÓN DE MATERIAL INFORMATIVO, PARA DAR A CONOCER FECHAS DE LAS CONVOCATORIAS PARA QUE LOS ALUMNOS DE NIVEL BACHILLERATO CONOZCAN EL PROGRAMA Y LOS BENEFICIOS A LOS QUE PUEDEN ACCEDER AL INSCRIBIRSE AL PROGRAMA, PADRONES DE BENEFICIARIOS,  REGLAS DE OPERACIÓN, MANUALES DE ORGANIZACIÓN DE PROCEDIMIENTOS."/>
    <s v="3000 SERVICIOS GENERALES"/>
    <s v="3300 SERVICIOS PROFESIONALES, CIENTIFICOS, TECNICOS Y OTROS SERVICIOS"/>
    <s v="336 SERVICIOS DE APOYO ADMINISTRATIVO, TRADUCCION, FOTOCOPIADO E IMPRESION"/>
    <n v="100000"/>
    <n v="100000"/>
    <n v="20000"/>
    <n v="0"/>
    <n v="-80000"/>
    <n v="3"/>
    <s v="33"/>
  </r>
  <r>
    <n v="1014"/>
    <x v="9"/>
    <m/>
    <s v="DIRECCION DE PROGRAMAS SOCIALES MUNICIPALES"/>
    <s v="PROGRAMAS SOCIALES MUNICIPALES"/>
    <s v="268 OTROS GRUPOS VULNERABLES"/>
    <s v="P PLANEACIÓN, SEGUIMIENTO Y EVALUACIÓN DE POLÍTICAS PÚBLICAS"/>
    <s v="23 COMBATE A LA DESIGUALDAD"/>
    <m/>
    <m/>
    <s v="CERTIFICAR LA CALIDAD DE LA TELA DE LOS UNIFORMES Y PLAYERAS QUE SERÁN ENTREGADOS A 200,000 BENEFICIARIOS"/>
    <s v="3000 SERVICIOS GENERALES"/>
    <s v="3300 SERVICIOS PROFESIONALES, CIENTIFICOS, TECNICOS Y OTROS SERVICIOS"/>
    <s v="339 SERVICIOS PROFESIONALES, CIENTIFICOS Y TECNICOS INTEGRALES"/>
    <n v="25000"/>
    <n v="25000"/>
    <n v="25000"/>
    <n v="0"/>
    <n v="0"/>
    <n v="3"/>
    <s v="33"/>
  </r>
  <r>
    <n v="1015"/>
    <x v="9"/>
    <m/>
    <s v="DIRECCION DE PROGRAMAS SOCIALES MUNICIPALES"/>
    <s v="PROGRAMAS SOCIALES MUNICIPALES"/>
    <s v="268 OTROS GRUPOS VULNERABLES"/>
    <s v="P PLANEACIÓN, SEGUIMIENTO Y EVALUACIÓN DE POLÍTICAS PÚBLICAS"/>
    <s v="23 COMBATE A LA DESIGUALDAD"/>
    <m/>
    <m/>
    <s v="SERVICIOS PROFESIONALES  PARA CONTINUAR CON EL RED MUNDIAL CIUDADES AMIGABLES."/>
    <s v="3000 SERVICIOS GENERALES"/>
    <s v="3300 SERVICIOS PROFESIONALES, CIENTIFICOS, TECNICOS Y OTROS SERVICIOS"/>
    <s v="339 SERVICIOS PROFESIONALES, CIENTIFICOS Y TECNICOS INTEGRALES"/>
    <n v="1900000"/>
    <n v="1900000"/>
    <n v="1900000"/>
    <n v="0"/>
    <n v="0"/>
    <n v="3"/>
    <s v="33"/>
  </r>
  <r>
    <n v="1016"/>
    <x v="9"/>
    <m/>
    <s v="DIRECCION DE PROGRAMAS SOCIALES MUNICIPALES"/>
    <s v="PROGRAMAS SOCIALES MUNICIPALES"/>
    <s v="268 OTROS GRUPOS VULNERABLES"/>
    <s v="P PLANEACIÓN, SEGUIMIENTO Y EVALUACIÓN DE POLÍTICAS PÚBLICAS"/>
    <s v="23 COMBATE A LA DESIGUALDAD"/>
    <m/>
    <m/>
    <s v=" RESCATE DE ESPACIOS PÚBLICOS POR MEDIO DEL ARTE URBANO"/>
    <s v="3000 SERVICIOS GENERALES"/>
    <s v="3300 SERVICIOS PROFESIONALES, CIENTIFICOS, TECNICOS Y OTROS SERVICIOS"/>
    <s v="339 SERVICIOS PROFESIONALES, CIENTIFICOS Y TECNICOS INTEGRALES"/>
    <n v="800000"/>
    <n v="800000"/>
    <n v="800000"/>
    <n v="0"/>
    <n v="0"/>
    <n v="3"/>
    <s v="33"/>
  </r>
  <r>
    <n v="1017"/>
    <x v="9"/>
    <m/>
    <s v="DIRECCION DE PROGRAMAS SOCIALES MUNICIPALES"/>
    <s v="PROGRAMAS SOCIALES MUNICIPALES"/>
    <s v="268 OTROS GRUPOS VULNERABLES"/>
    <s v="P PLANEACIÓN, SEGUIMIENTO Y EVALUACIÓN DE POLÍTICAS PÚBLICAS"/>
    <s v="23 COMBATE A LA DESIGUALDAD"/>
    <m/>
    <m/>
    <s v="COMISIÓN POR SERVICIO DE DISPERSIÓN E IMPRESIÓN DE 100,000 VALES CANJEABLES POR ÚTILES ESCOLARES"/>
    <s v="3000 SERVICIOS GENERALES"/>
    <s v="3400 SERVICIOS FINANCIEROS, BANCARIOS Y COMERCIALES"/>
    <s v="341 SERVICIOS FINANCIEROS Y BANCARIOS"/>
    <n v="600000"/>
    <n v="600000"/>
    <n v="600000"/>
    <n v="0"/>
    <n v="0"/>
    <n v="3"/>
    <s v="34"/>
  </r>
  <r>
    <n v="1018"/>
    <x v="9"/>
    <m/>
    <s v="DIRECCION DE PROGRAMAS SOCIALES MUNICIPALES"/>
    <s v="PROGRAMAS SOCIALES MUNICIPALES"/>
    <s v="268 OTROS GRUPOS VULNERABLES"/>
    <s v="P PLANEACIÓN, SEGUIMIENTO Y EVALUACIÓN DE POLÍTICAS PÚBLICAS"/>
    <s v="23 COMBATE A LA DESIGUALDAD"/>
    <m/>
    <m/>
    <s v="ASIGNACIONES DESTINADAS A CUBRIR EL PAGO A INSTITUCIONES FINANCIERAS POR LA DISPERSIÓN DEL APOYO ECONÓMICO ASIGNADO A LOS ALUMNOS BECADOS."/>
    <s v="3000 SERVICIOS GENERALES"/>
    <s v="3400 SERVICIOS FINANCIEROS, BANCARIOS Y COMERCIALES"/>
    <s v="341 SERVICIOS FINANCIEROS Y BANCARIOS"/>
    <n v="500000"/>
    <n v="500000"/>
    <n v="0"/>
    <n v="0"/>
    <n v="-500000"/>
    <n v="3"/>
    <s v="34"/>
  </r>
  <r>
    <n v="1019"/>
    <x v="9"/>
    <m/>
    <s v="DIRECCION DE PROGRAMAS SOCIALES MUNICIPALES"/>
    <s v="PROGRAMAS SOCIALES MUNICIPALES"/>
    <s v="268 OTROS GRUPOS VULNERABLES"/>
    <s v="P PLANEACIÓN, SEGUIMIENTO Y EVALUACIÓN DE POLÍTICAS PÚBLICAS"/>
    <s v="23 COMBATE A LA DESIGUALDAD"/>
    <m/>
    <m/>
    <s v="ALMACENAMIENTO DE MATERIAL PARA SU CONTROL Y RESGUARDO, ASÍ COMO EL EMBALAJE Y ARMADO DE KITS ESCOLARES POR PLANTEL"/>
    <s v="3000 SERVICIOS GENERALES"/>
    <s v="3400 SERVICIOS FINANCIEROS, BANCARIOS Y COMERCIALES"/>
    <s v="346 ALMACENAJE, ENVASE Y EMBALAJE"/>
    <n v="12327250"/>
    <n v="12327250"/>
    <n v="12327250"/>
    <n v="0"/>
    <n v="0"/>
    <n v="3"/>
    <s v="34"/>
  </r>
  <r>
    <n v="1021"/>
    <x v="9"/>
    <m/>
    <s v="DIRECCION DE PROGRAMAS SOCIALES MUNICIPALES"/>
    <s v="PROGRAMAS SOCIALES MUNICIPALES"/>
    <s v="268 OTROS GRUPOS VULNERABLES"/>
    <s v="P PLANEACIÓN, SEGUIMIENTO Y EVALUACIÓN DE POLÍTICAS PÚBLICAS"/>
    <s v="23 COMBATE A LA DESIGUALDAD"/>
    <m/>
    <m/>
    <s v="ESPACIOS PARA COMERCIALIZACIÓN, PROMOCIÓN, DIFUSIÓN  APOYO A EMPRENDEDORES (EVENTOS) Y EXPOS,CRÉDITOS A PROYECTOS PRODUCTIVOS EN GRUPO SOLIDARIOS ,ARTICULOS VARIOS PARA PROMOCIÓN Y DIFUSIÓN,ELABORACIÓN DE MANUALES, FLYERS, POSTERS, MATERIAL DIDACTICO TALLERES,ELABORACIÓN VIDEOS PROMOCIONALES, VIDEOS Y  TALLERES "/>
    <s v="4000 TRANSFERENCIAS, ASIGNACIONES, SUBSIDIOS Y OTRAS AYUDAS"/>
    <s v="4100 TRANSFERENCIAS INTERNAS Y ASIGNACIONES AL SECTOR PUBLICO"/>
    <s v="417 TRANSFERENCIAS INTERNAS OTORGADAS A FIDEICOMISOS PUBLICOS EMPRESARIALES Y NO FINANCIEROS"/>
    <n v="1000000"/>
    <n v="1000000"/>
    <n v="900000"/>
    <n v="0"/>
    <n v="-100000"/>
    <n v="4"/>
    <s v="41"/>
  </r>
  <r>
    <n v="1022"/>
    <x v="9"/>
    <m/>
    <s v="DIRECCION DE PROGRAMAS SOCIALES MUNICIPALES"/>
    <s v="PROGRAMAS SOCIALES MUNICIPALES"/>
    <s v="268 OTROS GRUPOS VULNERABLES"/>
    <s v="P PLANEACIÓN, SEGUIMIENTO Y EVALUACIÓN DE POLÍTICAS PÚBLICAS"/>
    <s v="23 COMBATE A LA DESIGUALDAD"/>
    <m/>
    <m/>
    <s v="A TRAVÉS DE LOS CENTROS DE ATENCIÓN INFANTIL (CAI) "/>
    <s v="4000 TRANSFERENCIAS, ASIGNACIONES, SUBSIDIOS Y OTRAS AYUDAS"/>
    <s v="4800 DONATIVOS"/>
    <s v="481 DONATIVOS A INSTITUCIONES SIN FINES DE LUCRO"/>
    <n v="17200000"/>
    <n v="17200000"/>
    <n v="6880000"/>
    <n v="0"/>
    <n v="-10320000"/>
    <n v="4"/>
    <s v="48"/>
  </r>
  <r>
    <n v="1023"/>
    <x v="9"/>
    <m/>
    <s v="DIRECCION DE PROGRAMAS SOCIALES MUNICIPALES"/>
    <s v="PROGRAMAS SOCIALES MUNICIPALES"/>
    <s v="268 OTROS GRUPOS VULNERABLES"/>
    <s v="P PLANEACIÓN, SEGUIMIENTO Y EVALUACIÓN DE POLÍTICAS PÚBLICAS"/>
    <s v="23 COMBATE A LA DESIGUALDAD"/>
    <m/>
    <m/>
    <s v="PARA CUMPLIR CON LOS OBJETIVOS Y METAS PLANTEADOS EN EL PROGRAMA ZAPOPAN MI COLONIA"/>
    <s v="5000 BIENES MUEBLES, INMUEBLES E INTANGIBLES"/>
    <s v="5200 MOBILIARIO Y EQUIPO EDUCACIONAL Y RECREATIVO"/>
    <s v="522 APARATOS DEPORTIVOS"/>
    <n v="2500000"/>
    <n v="2500000"/>
    <n v="0"/>
    <n v="0"/>
    <n v="-2500000"/>
    <n v="5"/>
    <s v="52"/>
  </r>
  <r>
    <n v="1024"/>
    <x v="9"/>
    <m/>
    <s v="DIRECCION DE PROGRAMAS SOCIALES MUNICIPALES"/>
    <s v="PROGRAMAS SOCIALES MUNICIPALES"/>
    <s v="268 OTROS GRUPOS VULNERABLES"/>
    <s v="P PLANEACIÓN, SEGUIMIENTO Y EVALUACIÓN DE POLÍTICAS PÚBLICAS"/>
    <s v="23 COMBATE A LA DESIGUALDAD"/>
    <m/>
    <m/>
    <s v="PARA CUMPLIR CON LOS OBJETIVOS Y METAS PLANTEADOS EN EL PROGRAMA ZAPOPAN MI COLONIA"/>
    <s v="4000 TRANSFERENCIAS, ASIGNACIONES, SUBSIDIOS Y OTRAS AYUDAS"/>
    <s v="4400 AYUDAS SOCIALES"/>
    <s v="441 AYUDAS SOCIALES A PERSONAS"/>
    <n v="10000000"/>
    <n v="8000000"/>
    <n v="6000000"/>
    <n v="-2000000"/>
    <n v="-4000000"/>
    <n v="4"/>
    <s v="44"/>
  </r>
  <r>
    <n v="1026"/>
    <x v="9"/>
    <m/>
    <s v="DIRECCION DE PROGRAMAS SOCIALES MUNICIPALES"/>
    <s v="PROGRAMAS SOCIALES MUNICIPALES"/>
    <s v="268 OTROS GRUPOS VULNERABLES"/>
    <s v="P PLANEACIÓN, SEGUIMIENTO Y EVALUACIÓN DE POLÍTICAS PÚBLICAS"/>
    <s v="23 COMBATE A LA DESIGUALDAD"/>
    <m/>
    <m/>
    <s v="A PARTIR DE LA IMPLEMENTACIÓN DEL PROGRAMA SONRIE ZAPOPAN, SE OFRECE UNA ALTERNATIVA DE APOYO A PADRES Y TUTORES PARA QUE PUEDAN RECURRIR A ESTANCIAS INFANTILES PRIVADAS QUE TIENEN CONVENIO CON EL MUNICIPIO DE ZAPOPAN, COMPLEMENTANDO A TRAVÉS DEL SUBSIDIO OTORGADO, LA CUOTA O MENSUALIDAD DE LA ESTANCIA INFANTIL Y Y BENEFICIANDO DE ESTA FORMA LA ECONOMIA DE LAS FAMILIAS ZAPOPANAS. "/>
    <s v="4000 TRANSFERENCIAS, ASIGNACIONES, SUBSIDIOS Y OTRAS AYUDAS"/>
    <s v="4400 AYUDAS SOCIALES"/>
    <s v="441 AYUDAS SOCIALES A PERSONAS"/>
    <n v="5000000"/>
    <n v="4000000"/>
    <n v="3000000"/>
    <n v="-1000000"/>
    <n v="-2000000"/>
    <n v="4"/>
    <s v="44"/>
  </r>
  <r>
    <n v="1027"/>
    <x v="9"/>
    <m/>
    <s v="DIRECCION DE PROGRAMAS SOCIALES MUNICIPALES"/>
    <s v="PROGRAMAS SOCIALES MUNICIPALES"/>
    <s v="268 OTROS GRUPOS VULNERABLES"/>
    <s v="P PLANEACIÓN, SEGUIMIENTO Y EVALUACIÓN DE POLÍTICAS PÚBLICAS"/>
    <s v="23 COMBATE A LA DESIGUALDAD"/>
    <m/>
    <m/>
    <s v="BECAS ESTUDIANTES NIVEL MEDIA SUPERIOR "/>
    <s v="4000 TRANSFERENCIAS, ASIGNACIONES, SUBSIDIOS Y OTRAS AYUDAS"/>
    <s v="4400 AYUDAS SOCIALES"/>
    <s v="441 AYUDAS SOCIALES A PERSONAS"/>
    <n v="15000000"/>
    <n v="2000000"/>
    <n v="9000000"/>
    <n v="-13000000"/>
    <n v="-6000000"/>
    <n v="4"/>
    <s v="44"/>
  </r>
  <r>
    <n v="1028"/>
    <x v="9"/>
    <m/>
    <s v="DIRECCION DE PROGRAMAS SOCIALES MUNICIPALES"/>
    <s v="PROGRAMAS SOCIALES MUNICIPALES"/>
    <s v="268 OTROS GRUPOS VULNERABLES"/>
    <s v="P PLANEACIÓN, SEGUIMIENTO Y EVALUACIÓN DE POLÍTICAS PÚBLICAS"/>
    <s v="23 COMBATE A LA DESIGUALDAD"/>
    <m/>
    <m/>
    <s v="APOYO DESPENSAS PADRON DE 6,000 BENEFICIARIOS, 72 MIL DESPENSAS ANUALES "/>
    <s v="4000 TRANSFERENCIAS, ASIGNACIONES, SUBSIDIOS Y OTRAS AYUDAS"/>
    <s v="4400 AYUDAS SOCIALES"/>
    <s v="441 AYUDAS SOCIALES A PERSONAS"/>
    <n v="7000000"/>
    <n v="5600000"/>
    <n v="4200000"/>
    <n v="-1400000"/>
    <n v="-2800000"/>
    <n v="4"/>
    <s v="44"/>
  </r>
  <r>
    <n v="1029"/>
    <x v="9"/>
    <m/>
    <s v="DIRECCION DE PROGRAMAS SOCIALES MUNICIPALES"/>
    <s v="PROGRAMAS SOCIALES MUNICIPALES"/>
    <s v="268 OTROS GRUPOS VULNERABLES"/>
    <s v="P PLANEACIÓN, SEGUIMIENTO Y EVALUACIÓN DE POLÍTICAS PÚBLICAS"/>
    <s v="23 COMBATE A LA DESIGUALDAD"/>
    <m/>
    <m/>
    <s v="APOYO DESPENSAS PADRON DE 12,000 BENEFICIARIAS, 150,000 DESPENSAS ANUALES "/>
    <s v="4000 TRANSFERENCIAS, ASIGNACIONES, SUBSIDIOS Y OTRAS AYUDAS"/>
    <s v="4400 AYUDAS SOCIALES"/>
    <s v="441 AYUDAS SOCIALES A PERSONAS"/>
    <n v="15000000"/>
    <n v="12000000"/>
    <n v="9000000"/>
    <n v="-3000000"/>
    <n v="-6000000"/>
    <n v="4"/>
    <s v="44"/>
  </r>
  <r>
    <n v="1030"/>
    <x v="9"/>
    <m/>
    <s v="DIRECCION DE PROGRAMAS SOCIALES MUNICIPALES"/>
    <s v="PROGRAMAS SOCIALES MUNICIPALES"/>
    <s v="268 OTROS GRUPOS VULNERABLES"/>
    <s v="P PLANEACIÓN, SEGUIMIENTO Y EVALUACIÓN DE POLÍTICAS PÚBLICAS"/>
    <s v="23 COMBATE A LA DESIGUALDAD"/>
    <m/>
    <m/>
    <s v="APOYO EN ESPECIE PARA NIÑOS DE COLONIAS VULNERABLES"/>
    <s v="4000 TRANSFERENCIAS, ASIGNACIONES, SUBSIDIOS Y OTRAS AYUDAS"/>
    <s v="4400 AYUDAS SOCIALES"/>
    <s v="441 AYUDAS SOCIALES A PERSONAS"/>
    <n v="600000"/>
    <n v="600000"/>
    <n v="600000"/>
    <n v="0"/>
    <n v="0"/>
    <n v="4"/>
    <s v="44"/>
  </r>
  <r>
    <n v="1335"/>
    <x v="9"/>
    <m/>
    <s v="COORDINACION GENERAL DE DESARROLLO ECONOMICO Y COMBATE A LA DESIGUALDAD"/>
    <s v="02 JEFATURA DE GABINETE"/>
    <s v="268 OTROS GRUPOS VULNERABLES"/>
    <s v="P PLANEACIÓN, SEGUIMIENTO Y EVALUACIÓN DE POLÍTICAS PÚBLICAS"/>
    <s v="23 COMBATE A LA DESIGUALDAD"/>
    <m/>
    <m/>
    <s v="Donativos extraordinarios "/>
    <s v="4000 TRANSFERENCIAS, ASIGNACIONES, SUBSIDIOS Y OTRAS AYUDAS"/>
    <s v="4800 DONATIVOS"/>
    <s v="481 DONATIVOS A INSTITUCIONES SIN FINES DE LUCRO"/>
    <n v="2560000"/>
    <n v="2560000"/>
    <n v="2560000"/>
    <n v="0"/>
    <n v="0"/>
    <n v="4"/>
    <s v="48"/>
  </r>
  <r>
    <n v="1336"/>
    <x v="9"/>
    <m/>
    <s v="COORDINACION GENERAL DE DESARROLLO ECONOMICO Y COMBATE A LA DESIGUALDAD"/>
    <s v="02 JEFATURA DE GABINETE"/>
    <s v="268 OTROS GRUPOS VULNERABLES"/>
    <s v="P PLANEACIÓN, SEGUIMIENTO Y EVALUACIÓN DE POLÍTICAS PÚBLICAS"/>
    <s v="23 COMBATE A LA DESIGUALDAD"/>
    <m/>
    <m/>
    <s v="PAPIROLAS"/>
    <s v="4000 TRANSFERENCIAS, ASIGNACIONES, SUBSIDIOS Y OTRAS AYUDAS"/>
    <s v="4800 DONATIVOS"/>
    <s v="481 DONATIVOS A INSTITUCIONES SIN FINES DE LUCRO"/>
    <n v="500000"/>
    <n v="500000"/>
    <n v="500000"/>
    <n v="0"/>
    <n v="0"/>
    <n v="4"/>
    <s v="48"/>
  </r>
  <r>
    <n v="1337"/>
    <x v="9"/>
    <m/>
    <s v="COORDINACION GENERAL DE DESARROLLO ECONOMICO Y COMBATE A LA DESIGUALDAD"/>
    <s v="02 JEFATURA DE GABINETE"/>
    <s v="268 OTROS GRUPOS VULNERABLES"/>
    <s v="P PLANEACIÓN, SEGUIMIENTO Y EVALUACIÓN DE POLÍTICAS PÚBLICAS"/>
    <s v="23 COMBATE A LA DESIGUALDAD"/>
    <m/>
    <m/>
    <s v="FICG"/>
    <s v="4000 TRANSFERENCIAS, ASIGNACIONES, SUBSIDIOS Y OTRAS AYUDAS"/>
    <s v="4800 DONATIVOS"/>
    <s v="481 DONATIVOS A INSTITUCIONES SIN FINES DE LUCRO"/>
    <n v="2000000"/>
    <n v="2000000"/>
    <n v="2000000"/>
    <n v="0"/>
    <n v="0"/>
    <n v="4"/>
    <s v="48"/>
  </r>
  <r>
    <n v="1338"/>
    <x v="9"/>
    <m/>
    <s v="COORDINACION GENERAL DE DESARROLLO ECONOMICO Y COMBATE A LA DESIGUALDAD"/>
    <s v="02 JEFATURA DE GABINETE"/>
    <s v="268 OTROS GRUPOS VULNERABLES"/>
    <s v="P PLANEACIÓN, SEGUIMIENTO Y EVALUACIÓN DE POLÍTICAS PÚBLICAS"/>
    <s v="23 COMBATE A LA DESIGUALDAD"/>
    <m/>
    <m/>
    <s v="COLEGIO DE JALISCO"/>
    <s v="4000 TRANSFERENCIAS, ASIGNACIONES, SUBSIDIOS Y OTRAS AYUDAS"/>
    <s v="4800 DONATIVOS"/>
    <s v="481 DONATIVOS A INSTITUCIONES SIN FINES DE LUCRO"/>
    <n v="760000"/>
    <n v="760000"/>
    <n v="760000"/>
    <n v="0"/>
    <n v="0"/>
    <n v="4"/>
    <s v="48"/>
  </r>
  <r>
    <n v="1339"/>
    <x v="9"/>
    <m/>
    <s v="COORDINACION GENERAL DE DESARROLLO ECONOMICO Y COMBATE A LA DESIGUALDAD"/>
    <s v="02 JEFATURA DE GABINETE"/>
    <s v="268 OTROS GRUPOS VULNERABLES"/>
    <s v="P PLANEACIÓN, SEGUIMIENTO Y EVALUACIÓN DE POLÍTICAS PÚBLICAS"/>
    <s v="23 COMBATE A LA DESIGUALDAD"/>
    <m/>
    <m/>
    <s v="EXTRA"/>
    <s v="4000 TRANSFERENCIAS, ASIGNACIONES, SUBSIDIOS Y OTRAS AYUDAS"/>
    <s v="4800 DONATIVOS"/>
    <s v="481 DONATIVOS A INSTITUCIONES SIN FINES DE LUCRO"/>
    <n v="3000000"/>
    <n v="3000000"/>
    <n v="3000000"/>
    <n v="0"/>
    <n v="0"/>
    <n v="4"/>
    <s v="48"/>
  </r>
  <r>
    <n v="1340"/>
    <x v="9"/>
    <m/>
    <s v="COORDINACION GENERAL DE DESARROLLO ECONOMICO Y COMBATE A LA DESIGUALDAD"/>
    <s v="02 JEFATURA DE GABINETE"/>
    <s v="268 OTROS GRUPOS VULNERABLES"/>
    <s v="P PLANEACIÓN, SEGUIMIENTO Y EVALUACIÓN DE POLÍTICAS PÚBLICAS"/>
    <s v="23 COMBATE A LA DESIGUALDAD"/>
    <m/>
    <m/>
    <s v="TELETON"/>
    <s v="4000 TRANSFERENCIAS, ASIGNACIONES, SUBSIDIOS Y OTRAS AYUDAS"/>
    <s v="4800 DONATIVOS"/>
    <s v="481 DONATIVOS A INSTITUCIONES SIN FINES DE LUCRO"/>
    <n v="14000000"/>
    <n v="12000000"/>
    <n v="12000000"/>
    <n v="-2000000"/>
    <n v="-2000000"/>
    <n v="4"/>
    <s v="48"/>
  </r>
  <r>
    <n v="1341"/>
    <x v="9"/>
    <m/>
    <s v="COORDINACION GENERAL DE DESARROLLO ECONOMICO Y COMBATE A LA DESIGUALDAD"/>
    <s v="02 JEFATURA DE GABINETE"/>
    <s v="268 OTROS GRUPOS VULNERABLES"/>
    <s v="P PLANEACIÓN, SEGUIMIENTO Y EVALUACIÓN DE POLÍTICAS PÚBLICAS"/>
    <s v="23 COMBATE A LA DESIGUALDAD"/>
    <m/>
    <m/>
    <s v="Juntos por lo demás"/>
    <s v="4000 TRANSFERENCIAS, ASIGNACIONES, SUBSIDIOS Y OTRAS AYUDAS"/>
    <s v="4800 DONATIVOS"/>
    <s v="481 DONATIVOS A INSTITUCIONES SIN FINES DE LUCRO"/>
    <n v="250000"/>
    <n v="250000"/>
    <n v="250000"/>
    <n v="0"/>
    <n v="0"/>
    <n v="4"/>
    <s v="48"/>
  </r>
  <r>
    <n v="1342"/>
    <x v="9"/>
    <m/>
    <s v="COORDINACION GENERAL DE DESARROLLO ECONOMICO Y COMBATE A LA DESIGUALDAD"/>
    <s v="02 JEFATURA DE GABINETE"/>
    <s v="268 OTROS GRUPOS VULNERABLES"/>
    <s v="P PLANEACIÓN, SEGUIMIENTO Y EVALUACIÓN DE POLÍTICAS PÚBLICAS"/>
    <s v="23 COMBATE A LA DESIGUALDAD"/>
    <m/>
    <m/>
    <s v="UDG CCU"/>
    <s v="4000 TRANSFERENCIAS, ASIGNACIONES, SUBSIDIOS Y OTRAS AYUDAS"/>
    <s v="4800 DONATIVOS"/>
    <s v="481 DONATIVOS A INSTITUCIONES SIN FINES DE LUCRO"/>
    <n v="50000000"/>
    <n v="25000000"/>
    <n v="25000000"/>
    <n v="-25000000"/>
    <n v="-25000000"/>
    <n v="4"/>
    <s v="48"/>
  </r>
  <r>
    <n v="1343"/>
    <x v="9"/>
    <m/>
    <s v="COORDINACION GENERAL DE DESARROLLO ECONOMICO Y COMBATE A LA DESIGUALDAD"/>
    <s v="02 JEFATURA DE GABINETE"/>
    <s v="268 OTROS GRUPOS VULNERABLES"/>
    <s v="P PLANEACIÓN, SEGUIMIENTO Y EVALUACIÓN DE POLÍTICAS PÚBLICAS"/>
    <s v="23 COMBATE A LA DESIGUALDAD"/>
    <m/>
    <m/>
    <s v="FIL"/>
    <s v="4000 TRANSFERENCIAS, ASIGNACIONES, SUBSIDIOS Y OTRAS AYUDAS"/>
    <s v="4800 DONATIVOS"/>
    <s v="481 DONATIVOS A INSTITUCIONES SIN FINES DE LUCRO"/>
    <n v="1200000"/>
    <n v="1200000"/>
    <n v="1200000"/>
    <n v="0"/>
    <n v="0"/>
    <n v="4"/>
    <s v="48"/>
  </r>
  <r>
    <n v="1344"/>
    <x v="9"/>
    <m/>
    <s v="COORDINACION GENERAL DE DESARROLLO ECONOMICO Y COMBATE A LA DESIGUALDAD"/>
    <s v="02 JEFATURA DE GABINETE"/>
    <s v="268 OTROS GRUPOS VULNERABLES"/>
    <s v="P PLANEACIÓN, SEGUIMIENTO Y EVALUACIÓN DE POLÍTICAS PÚBLICAS"/>
    <s v="23 COMBATE A LA DESIGUALDAD"/>
    <m/>
    <m/>
    <s v="Cruz Roja"/>
    <s v="4000 TRANSFERENCIAS, ASIGNACIONES, SUBSIDIOS Y OTRAS AYUDAS"/>
    <s v="4800 DONATIVOS"/>
    <s v="481 DONATIVOS A INSTITUCIONES SIN FINES DE LUCRO"/>
    <n v="300000"/>
    <n v="300000"/>
    <n v="300000"/>
    <n v="0"/>
    <n v="0"/>
    <n v="4"/>
    <s v="48"/>
  </r>
  <r>
    <n v="1345"/>
    <x v="9"/>
    <m/>
    <s v="COORDINACION GENERAL DE DESARROLLO ECONOMICO Y COMBATE A LA DESIGUALDAD"/>
    <s v="02 JEFATURA DE GABINETE"/>
    <s v="268 OTROS GRUPOS VULNERABLES"/>
    <s v="P PLANEACIÓN, SEGUIMIENTO Y EVALUACIÓN DE POLÍTICAS PÚBLICAS"/>
    <s v="23 COMBATE A LA DESIGUALDAD"/>
    <m/>
    <m/>
    <s v="Canal 44 (UDG)"/>
    <s v="4000 TRANSFERENCIAS, ASIGNACIONES, SUBSIDIOS Y OTRAS AYUDAS"/>
    <s v="4800 DONATIVOS"/>
    <s v="481 DONATIVOS A INSTITUCIONES SIN FINES DE LUCRO"/>
    <n v="500000"/>
    <n v="500000"/>
    <n v="500000"/>
    <n v="0"/>
    <n v="0"/>
    <n v="4"/>
    <s v="48"/>
  </r>
  <r>
    <n v="1346"/>
    <x v="9"/>
    <m/>
    <s v="COORDINACION GENERAL DE DESARROLLO ECONOMICO Y COMBATE A LA DESIGUALDAD"/>
    <s v="02 JEFATURA DE GABINETE"/>
    <s v="268 OTROS GRUPOS VULNERABLES"/>
    <s v="P PLANEACIÓN, SEGUIMIENTO Y EVALUACIÓN DE POLÍTICAS PÚBLICAS"/>
    <s v="23 COMBATE A LA DESIGUALDAD"/>
    <m/>
    <m/>
    <s v="Pro Dignidad"/>
    <s v="4000 TRANSFERENCIAS, ASIGNACIONES, SUBSIDIOS Y OTRAS AYUDAS"/>
    <s v="4800 DONATIVOS"/>
    <s v="481 DONATIVOS A INSTITUCIONES SIN FINES DE LUCRO"/>
    <n v="300000"/>
    <n v="300000"/>
    <n v="300000"/>
    <n v="0"/>
    <n v="0"/>
    <n v="4"/>
    <s v="48"/>
  </r>
  <r>
    <n v="1045"/>
    <x v="9"/>
    <m/>
    <s v="DIRECCION DE TURISMO Y CENTRO HISTORICO"/>
    <s v="TURISMO Y CENTRO HISTÓRICO"/>
    <s v="311 ASUNTOS ECONOMICOS Y COMERCIALES EN GENERAL"/>
    <s v="F PROMOCIÓN Y FOMENTO"/>
    <s v="24 TURISMO"/>
    <m/>
    <m/>
    <s v="El sello actual es de Unidad y cambia a Dirección de Turismo y Centro Histórico, la guillotina se requiere como insumo básico de oficina. "/>
    <s v="2000 MATERIALES Y SUMINISTROS"/>
    <s v="2100 MATERIALES DE ADMINISTRACION, EMISION DE DOCUMENTOS Y ARTICULOS OFICIALES"/>
    <s v="211 MATERIALES, UTILES Y EQUIPOS MENORES DE OFICINA"/>
    <n v="3000"/>
    <n v="3000"/>
    <n v="1200"/>
    <n v="0"/>
    <n v="-1800"/>
    <n v="2"/>
    <s v="21"/>
  </r>
  <r>
    <n v="1046"/>
    <x v="9"/>
    <m/>
    <s v="DIRECCION DE TURISMO Y CENTRO HISTORICO"/>
    <s v="TURISMO Y CENTRO HISTÓRICO"/>
    <s v="311 ASUNTOS ECONOMICOS Y COMERCIALES EN GENERAL"/>
    <s v="F PROMOCIÓN Y FOMENTO"/>
    <s v="24 TURISMO"/>
    <m/>
    <m/>
    <s v="Mantenimiento de cadenas en el acceso a la Plaza de las Américas San Juan Pablo II"/>
    <s v="2000 MATERIALES Y SUMINISTROS"/>
    <s v="2900 HERRAMIENTAS, REFACCIONES Y ACCESORIOS MENORES"/>
    <s v="292 REFACCIONES Y ACCESORIOS MENORES DE EDIFICIOS"/>
    <n v="15000"/>
    <n v="15000"/>
    <n v="6000"/>
    <n v="0"/>
    <n v="-9000"/>
    <n v="2"/>
    <s v="29"/>
  </r>
  <r>
    <n v="1047"/>
    <x v="9"/>
    <m/>
    <s v="DIRECCION DE TURISMO Y CENTRO HISTORICO"/>
    <s v="TURISMO Y CENTRO HISTÓRICO"/>
    <s v="311 ASUNTOS ECONOMICOS Y COMERCIALES EN GENERAL"/>
    <s v="F PROMOCIÓN Y FOMENTO"/>
    <s v="24 TURISMO"/>
    <m/>
    <m/>
    <s v="Estas verbenas se llevan a cabo en plazas públicas que carecen de este servicio de baños, "/>
    <s v="3000 SERVICIOS GENERALES"/>
    <s v="3200 SERVICIOS DE ARRENDAMIENTO"/>
    <s v="329 OTROS ARRENDAMIENTOS"/>
    <n v="50000"/>
    <n v="50000"/>
    <n v="50000"/>
    <n v="0"/>
    <n v="0"/>
    <n v="3"/>
    <s v="32"/>
  </r>
  <r>
    <n v="1048"/>
    <x v="9"/>
    <m/>
    <s v="DIRECCION DE TURISMO Y CENTRO HISTORICO"/>
    <s v="TURISMO Y CENTRO HISTÓRICO"/>
    <s v="311 ASUNTOS ECONOMICOS Y COMERCIALES EN GENERAL"/>
    <s v="F PROMOCIÓN Y FOMENTO"/>
    <s v="24 TURISMO"/>
    <m/>
    <m/>
    <s v="Materiales para promoción turística "/>
    <s v="3000 SERVICIOS GENERALES"/>
    <s v="3300 SERVICIOS PROFESIONALES, CIENTIFICOS, TECNICOS Y OTROS SERVICIOS"/>
    <s v="336 SERVICIOS DE APOYO ADMINISTRATIVO, TRADUCCION, FOTOCOPIADO E IMPRESION"/>
    <n v="200000"/>
    <n v="200000"/>
    <n v="40000"/>
    <n v="0"/>
    <n v="-160000"/>
    <n v="3"/>
    <s v="33"/>
  </r>
  <r>
    <n v="1049"/>
    <x v="9"/>
    <m/>
    <s v="DIRECCION DE TURISMO Y CENTRO HISTORICO"/>
    <s v="TURISMO Y CENTRO HISTÓRICO"/>
    <s v="311 ASUNTOS ECONOMICOS Y COMERCIALES EN GENERAL"/>
    <s v="F PROMOCIÓN Y FOMENTO"/>
    <s v="24 TURISMO"/>
    <m/>
    <m/>
    <s v="Turismo no cuenta con un Banco profesional de fotografias de los diversos atractivos turísticos del Municipio,  indispensables para ser integradas en los materiales de promoción. "/>
    <s v="3000 SERVICIOS GENERALES"/>
    <s v="3300 SERVICIOS PROFESIONALES, CIENTIFICOS, TECNICOS Y OTROS SERVICIOS"/>
    <s v="339 SERVICIOS PROFESIONALES, CIENTIFICOS Y TECNICOS INTEGRALES"/>
    <n v="150000"/>
    <n v="150000"/>
    <n v="150000"/>
    <n v="0"/>
    <n v="0"/>
    <n v="3"/>
    <s v="33"/>
  </r>
  <r>
    <n v="1050"/>
    <x v="9"/>
    <m/>
    <s v="DIRECCION DE TURISMO Y CENTRO HISTORICO"/>
    <s v="TURISMO Y CENTRO HISTÓRICO"/>
    <s v="311 ASUNTOS ECONOMICOS Y COMERCIALES EN GENERAL"/>
    <s v="F PROMOCIÓN Y FOMENTO"/>
    <s v="24 TURISMO"/>
    <m/>
    <m/>
    <s v="Asistencia y participación en el Tianguis Turístico edición 44,  que en 2019 tendrá como sede Acapulco, Guerrero  del 7 al 10 de Abril."/>
    <s v="3000 SERVICIOS GENERALES"/>
    <s v="3700 SERVICIOS DE TRASLADO Y VIATICOS"/>
    <s v="371 PASAJES AEREOS"/>
    <n v="30000"/>
    <n v="30000"/>
    <n v="12000"/>
    <n v="0"/>
    <n v="-18000"/>
    <n v="3"/>
    <s v="37"/>
  </r>
  <r>
    <n v="1051"/>
    <x v="9"/>
    <m/>
    <s v="DIRECCION DE TURISMO Y CENTRO HISTORICO"/>
    <s v="TURISMO Y CENTRO HISTÓRICO"/>
    <s v="311 ASUNTOS ECONOMICOS Y COMERCIALES EN GENERAL"/>
    <s v="F PROMOCIÓN Y FOMENTO"/>
    <s v="24 TURISMO"/>
    <m/>
    <m/>
    <s v="Viajes de promoción turistica"/>
    <s v="3000 SERVICIOS GENERALES"/>
    <s v="3700 SERVICIOS DE TRASLADO Y VIATICOS"/>
    <s v="372 PASAJES TERRESTRES"/>
    <n v="5000"/>
    <n v="5000"/>
    <n v="5000"/>
    <n v="0"/>
    <n v="0"/>
    <n v="3"/>
    <s v="37"/>
  </r>
  <r>
    <n v="1052"/>
    <x v="9"/>
    <m/>
    <s v="DIRECCION DE TURISMO Y CENTRO HISTORICO"/>
    <s v="TURISMO Y CENTRO HISTÓRICO"/>
    <s v="311 ASUNTOS ECONOMICOS Y COMERCIALES EN GENERAL"/>
    <s v="F PROMOCIÓN Y FOMENTO"/>
    <s v="24 TURISMO"/>
    <m/>
    <m/>
    <s v="Viajes de promoción turistica"/>
    <s v="3000 SERVICIOS GENERALES"/>
    <s v="3700 SERVICIOS DE TRASLADO Y VIATICOS"/>
    <s v="375 VIATICOS EN EL PAIS"/>
    <n v="30000"/>
    <n v="30000"/>
    <n v="3000"/>
    <n v="0"/>
    <n v="-27000"/>
    <n v="3"/>
    <s v="37"/>
  </r>
  <r>
    <n v="1053"/>
    <x v="9"/>
    <m/>
    <s v="DIRECCION DE TURISMO Y CENTRO HISTORICO"/>
    <s v="TURISMO Y CENTRO HISTÓRICO"/>
    <s v="311 ASUNTOS ECONOMICOS Y COMERCIALES EN GENERAL"/>
    <s v="F PROMOCIÓN Y FOMENTO"/>
    <s v="24 TURISMO"/>
    <m/>
    <m/>
    <s v="Llevar la música tradicional a pobladores, turistas y visitantes así como promocionar los lugares donde se llevan a cabo los eventos.                          ( Plaza de las américas, delegaciones y/o colonias emblématicas). "/>
    <s v="3000 SERVICIOS GENERALES"/>
    <s v="3800 SERVICIOS OFICIALES"/>
    <s v="382 GASTOS DE ORDEN SOCIAL Y CULTURAL"/>
    <n v="1500000"/>
    <n v="1500000"/>
    <n v="450000"/>
    <n v="0"/>
    <n v="-1050000"/>
    <n v="3"/>
    <s v="38"/>
  </r>
  <r>
    <n v="1054"/>
    <x v="9"/>
    <m/>
    <s v="DIRECCION DE TURISMO Y CENTRO HISTORICO"/>
    <s v="TURISMO Y CENTRO HISTÓRICO"/>
    <s v="311 ASUNTOS ECONOMICOS Y COMERCIALES EN GENERAL"/>
    <s v="F PROMOCIÓN Y FOMENTO"/>
    <s v="24 TURISMO"/>
    <m/>
    <m/>
    <s v="Programa de conservación de la zona arqueológica,  así como llevar actividades culturales a los espacios públicos. "/>
    <s v="3000 SERVICIOS GENERALES"/>
    <s v="3800 SERVICIOS OFICIALES"/>
    <s v="382 GASTOS DE ORDEN SOCIAL Y CULTURAL"/>
    <n v="110000"/>
    <n v="110000"/>
    <n v="33000"/>
    <n v="0"/>
    <n v="-77000"/>
    <n v="3"/>
    <s v="38"/>
  </r>
  <r>
    <n v="1055"/>
    <x v="9"/>
    <m/>
    <s v="DIRECCION DE TURISMO Y CENTRO HISTORICO"/>
    <s v="TURISMO Y CENTRO HISTÓRICO"/>
    <s v="311 ASUNTOS ECONOMICOS Y COMERCIALES EN GENERAL"/>
    <s v="F PROMOCIÓN Y FOMENTO"/>
    <s v="24 TURISMO"/>
    <m/>
    <m/>
    <s v="Invitación a productores y artesanos para impulsar la economía en este sector. Para exposición y venta"/>
    <s v="3000 SERVICIOS GENERALES"/>
    <s v="3800 SERVICIOS OFICIALES"/>
    <s v="382 GASTOS DE ORDEN SOCIAL Y CULTURAL"/>
    <n v="80000"/>
    <n v="80000"/>
    <n v="24000"/>
    <n v="0"/>
    <n v="-56000"/>
    <n v="3"/>
    <s v="38"/>
  </r>
  <r>
    <n v="1056"/>
    <x v="9"/>
    <m/>
    <s v="DIRECCION DE TURISMO Y CENTRO HISTORICO"/>
    <s v="TURISMO Y CENTRO HISTÓRICO"/>
    <s v="311 ASUNTOS ECONOMICOS Y COMERCIALES EN GENERAL"/>
    <s v="F PROMOCIÓN Y FOMENTO"/>
    <s v="24 TURISMO"/>
    <m/>
    <m/>
    <s v="Gestión de espacios en plazas comerciales de artesanos para impulsar la economía 9 Ferias"/>
    <s v="3000 SERVICIOS GENERALES"/>
    <s v="3800 SERVICIOS OFICIALES"/>
    <s v="382 GASTOS DE ORDEN SOCIAL Y CULTURAL"/>
    <n v="100000"/>
    <n v="100000"/>
    <n v="30000"/>
    <n v="0"/>
    <n v="-70000"/>
    <n v="3"/>
    <s v="38"/>
  </r>
  <r>
    <n v="1057"/>
    <x v="9"/>
    <m/>
    <s v="DIRECCION DE TURISMO Y CENTRO HISTORICO"/>
    <s v="TURISMO Y CENTRO HISTÓRICO"/>
    <s v="311 ASUNTOS ECONOMICOS Y COMERCIALES EN GENERAL"/>
    <s v="F PROMOCIÓN Y FOMENTO"/>
    <s v="24 TURISMO"/>
    <m/>
    <m/>
    <s v="Actividad para impulsar la actividad económica en los mercados (10 eventos) "/>
    <s v="3000 SERVICIOS GENERALES"/>
    <s v="3800 SERVICIOS OFICIALES"/>
    <s v="382 GASTOS DE ORDEN SOCIAL Y CULTURAL"/>
    <n v="300000"/>
    <n v="300000"/>
    <n v="90000"/>
    <n v="0"/>
    <n v="-210000"/>
    <n v="3"/>
    <s v="38"/>
  </r>
  <r>
    <n v="1058"/>
    <x v="9"/>
    <m/>
    <s v="DIRECCION DE TURISMO Y CENTRO HISTORICO"/>
    <s v="TURISMO Y CENTRO HISTÓRICO"/>
    <s v="311 ASUNTOS ECONOMICOS Y COMERCIALES EN GENERAL"/>
    <s v="F PROMOCIÓN Y FOMENTO"/>
    <s v="24 TURISMO"/>
    <m/>
    <m/>
    <s v=" Establecer una agenda de trabajo para impulsar el turismo tomando en cuenta a los principales actores en el tema de turismo. "/>
    <s v="3000 SERVICIOS GENERALES"/>
    <s v="3800 SERVICIOS OFICIALES"/>
    <s v="382 GASTOS DE ORDEN SOCIAL Y CULTURAL"/>
    <n v="15000"/>
    <n v="15000"/>
    <n v="4500"/>
    <n v="0"/>
    <n v="-10500"/>
    <n v="3"/>
    <s v="38"/>
  </r>
  <r>
    <n v="1059"/>
    <x v="9"/>
    <m/>
    <s v="DIRECCION DE TURISMO Y CENTRO HISTORICO"/>
    <s v="TURISMO Y CENTRO HISTÓRICO"/>
    <s v="311 ASUNTOS ECONOMICOS Y COMERCIALES EN GENERAL"/>
    <s v="F PROMOCIÓN Y FOMENTO"/>
    <s v="24 TURISMO"/>
    <m/>
    <m/>
    <s v="Conmeración de la fecha del aniversario del Municipio de Zapopan"/>
    <s v="3000 SERVICIOS GENERALES"/>
    <s v="3800 SERVICIOS OFICIALES"/>
    <s v="382 GASTOS DE ORDEN SOCIAL Y CULTURAL"/>
    <n v="100000"/>
    <n v="100000"/>
    <n v="30000"/>
    <n v="0"/>
    <n v="-70000"/>
    <n v="3"/>
    <s v="38"/>
  </r>
  <r>
    <n v="1060"/>
    <x v="9"/>
    <m/>
    <s v="DIRECCION DE TURISMO Y CENTRO HISTORICO"/>
    <s v="TURISMO Y CENTRO HISTÓRICO"/>
    <s v="311 ASUNTOS ECONOMICOS Y COMERCIALES EN GENERAL"/>
    <s v="F PROMOCIÓN Y FOMENTO"/>
    <s v="24 TURISMO"/>
    <m/>
    <m/>
    <s v="Promoción de Restaurantes del Centro Histórico."/>
    <s v="3000 SERVICIOS GENERALES"/>
    <s v="3800 SERVICIOS OFICIALES"/>
    <s v="382 GASTOS DE ORDEN SOCIAL Y CULTURAL"/>
    <n v="200000"/>
    <n v="200000"/>
    <n v="60000"/>
    <n v="0"/>
    <n v="-140000"/>
    <n v="3"/>
    <s v="38"/>
  </r>
  <r>
    <n v="1061"/>
    <x v="9"/>
    <m/>
    <s v="DIRECCION DE TURISMO Y CENTRO HISTORICO"/>
    <s v="TURISMO Y CENTRO HISTÓRICO"/>
    <s v="311 ASUNTOS ECONOMICOS Y COMERCIALES EN GENERAL"/>
    <s v="F PROMOCIÓN Y FOMENTO"/>
    <s v="24 TURISMO"/>
    <m/>
    <m/>
    <s v="Promoción del Turismo en la zona Centro de Zapopan"/>
    <s v="3000 SERVICIOS GENERALES"/>
    <s v="3800 SERVICIOS OFICIALES"/>
    <s v="382 GASTOS DE ORDEN SOCIAL Y CULTURAL"/>
    <n v="330000"/>
    <n v="330000"/>
    <n v="99000"/>
    <n v="0"/>
    <n v="-231000"/>
    <n v="3"/>
    <s v="38"/>
  </r>
  <r>
    <n v="1062"/>
    <x v="9"/>
    <m/>
    <s v="DIRECCION DE TURISMO Y CENTRO HISTORICO"/>
    <s v="TURISMO Y CENTRO HISTÓRICO"/>
    <s v="311 ASUNTOS ECONOMICOS Y COMERCIALES EN GENERAL"/>
    <s v="F PROMOCIÓN Y FOMENTO"/>
    <s v="24 TURISMO"/>
    <m/>
    <m/>
    <s v="Entrenamiento a promotores turisticos"/>
    <s v="3000 SERVICIOS GENERALES"/>
    <s v="3800 SERVICIOS OFICIALES"/>
    <s v="382 GASTOS DE ORDEN SOCIAL Y CULTURAL"/>
    <n v="100000"/>
    <n v="100000"/>
    <n v="30000"/>
    <n v="0"/>
    <n v="-70000"/>
    <n v="3"/>
    <s v="38"/>
  </r>
  <r>
    <n v="1063"/>
    <x v="9"/>
    <m/>
    <s v="DIRECCION DE TURISMO Y CENTRO HISTORICO"/>
    <s v="TURISMO Y CENTRO HISTÓRICO"/>
    <s v="311 ASUNTOS ECONOMICOS Y COMERCIALES EN GENERAL"/>
    <s v="F PROMOCIÓN Y FOMENTO"/>
    <s v="24 TURISMO"/>
    <m/>
    <m/>
    <s v="Programa para enseñar a los niños de diferentes zonas de zapopan los beneficios turísticos con los que cuenta el Municipio. "/>
    <s v="3000 SERVICIOS GENERALES"/>
    <s v="3800 SERVICIOS OFICIALES"/>
    <s v="382 GASTOS DE ORDEN SOCIAL Y CULTURAL"/>
    <n v="50000"/>
    <n v="50000"/>
    <n v="15000"/>
    <n v="0"/>
    <n v="-35000"/>
    <n v="3"/>
    <s v="38"/>
  </r>
  <r>
    <n v="1064"/>
    <x v="9"/>
    <m/>
    <s v="DIRECCION DE TURISMO Y CENTRO HISTORICO"/>
    <s v="TURISMO Y CENTRO HISTÓRICO"/>
    <s v="311 ASUNTOS ECONOMICOS Y COMERCIALES EN GENERAL"/>
    <s v="F PROMOCIÓN Y FOMENTO"/>
    <s v="24 TURISMO"/>
    <m/>
    <m/>
    <s v="Realizar un festival en conmemoración al día de Muertos conservando las tradiciones en combinación con lo contemporaneo. ofreciendo a los Zapopanos una serie de actividades en el Centro Histórico para la celebración de este tradicional día."/>
    <s v="3000 SERVICIOS GENERALES"/>
    <s v="3800 SERVICIOS OFICIALES"/>
    <s v="382 GASTOS DE ORDEN SOCIAL Y CULTURAL"/>
    <n v="200000"/>
    <n v="200000"/>
    <n v="60000"/>
    <n v="0"/>
    <n v="-140000"/>
    <n v="3"/>
    <s v="38"/>
  </r>
  <r>
    <n v="1065"/>
    <x v="9"/>
    <m/>
    <s v="DIRECCION DE TURISMO Y CENTRO HISTORICO"/>
    <s v="TURISMO Y CENTRO HISTÓRICO"/>
    <s v="311 ASUNTOS ECONOMICOS Y COMERCIALES EN GENERAL"/>
    <s v="F PROMOCIÓN Y FOMENTO"/>
    <s v="24 TURISMO"/>
    <m/>
    <m/>
    <s v="Colaboración de Turismo de Zapopan con la Universidad de Guadalajara a través de los estudiantes de la carrera de turismo en la implemetación de Recorridos turísticos para incrementar las visitas Turísticas al Municipio. "/>
    <s v="3000 SERVICIOS GENERALES"/>
    <s v="3800 SERVICIOS OFICIALES"/>
    <s v="382 GASTOS DE ORDEN SOCIAL Y CULTURAL"/>
    <n v="60000"/>
    <n v="60000"/>
    <n v="18000"/>
    <n v="0"/>
    <n v="-42000"/>
    <n v="3"/>
    <s v="38"/>
  </r>
  <r>
    <n v="1066"/>
    <x v="9"/>
    <m/>
    <s v="DIRECCION DE TURISMO Y CENTRO HISTORICO"/>
    <s v="TURISMO Y CENTRO HISTÓRICO"/>
    <s v="311 ASUNTOS ECONOMICOS Y COMERCIALES EN GENERAL"/>
    <s v="F PROMOCIÓN Y FOMENTO"/>
    <s v="24 TURISMO"/>
    <m/>
    <m/>
    <s v="Conmemoracion del día mundial del Turismo (27 de Septiembre) celebrando en conjunto el 51 Aniversario de la Carrera de Turismo de la Universidad de Guadalajara. "/>
    <s v="3000 SERVICIOS GENERALES"/>
    <s v="3800 SERVICIOS OFICIALES"/>
    <s v="382 GASTOS DE ORDEN SOCIAL Y CULTURAL"/>
    <n v="80000"/>
    <n v="80000"/>
    <n v="24000"/>
    <n v="0"/>
    <n v="-56000"/>
    <n v="3"/>
    <s v="38"/>
  </r>
  <r>
    <n v="1067"/>
    <x v="9"/>
    <m/>
    <s v="DIRECCION DE TURISMO Y CENTRO HISTORICO"/>
    <s v="TURISMO Y CENTRO HISTÓRICO"/>
    <s v="311 ASUNTOS ECONOMICOS Y COMERCIALES EN GENERAL"/>
    <s v="F PROMOCIÓN Y FOMENTO"/>
    <s v="24 TURISMO"/>
    <m/>
    <m/>
    <s v="Contar con recursos para llevar a cabo eventos estratégicos que no estén planeados pero que surgen de alguna actividad de la Coordinación, Dirección o Presidencia. "/>
    <s v="3000 SERVICIOS GENERALES"/>
    <s v="3800 SERVICIOS OFICIALES"/>
    <s v="382 GASTOS DE ORDEN SOCIAL Y CULTURAL"/>
    <n v="300000"/>
    <n v="300000"/>
    <n v="90000"/>
    <n v="0"/>
    <n v="-210000"/>
    <n v="3"/>
    <s v="38"/>
  </r>
  <r>
    <n v="1068"/>
    <x v="9"/>
    <m/>
    <s v="DIRECCION DE TURISMO Y CENTRO HISTORICO"/>
    <s v="TURISMO Y CENTRO HISTÓRICO"/>
    <s v="311 ASUNTOS ECONOMICOS Y COMERCIALES EN GENERAL"/>
    <s v="F PROMOCIÓN Y FOMENTO"/>
    <s v="24 TURISMO"/>
    <m/>
    <m/>
    <s v="Material necesario para identificación "/>
    <s v="3000 SERVICIOS GENERALES"/>
    <s v="3800 SERVICIOS OFICIALES"/>
    <s v="383 CONGRESOS Y CONVENCIONES"/>
    <n v="10000"/>
    <n v="10000"/>
    <n v="10000"/>
    <n v="0"/>
    <n v="0"/>
    <n v="3"/>
    <s v="38"/>
  </r>
  <r>
    <n v="1069"/>
    <x v="9"/>
    <m/>
    <s v="DIRECCION DE TURISMO Y CENTRO HISTORICO"/>
    <s v="TURISMO Y CENTRO HISTÓRICO"/>
    <s v="311 ASUNTOS ECONOMICOS Y COMERCIALES EN GENERAL"/>
    <s v="F PROMOCIÓN Y FOMENTO"/>
    <s v="24 TURISMO"/>
    <m/>
    <m/>
    <s v="Necesarios para el desarrollo de las actividades de esta Unidad"/>
    <s v="5000 BIENES MUEBLES, INMUEBLES E INTANGIBLES"/>
    <s v="5100 MOBILIARIO Y EQUIPO DE ADMINISTRACION"/>
    <s v="511 MUEBLES DE OFICINA Y ESTANTERIA"/>
    <n v="15000"/>
    <n v="15000"/>
    <n v="15000"/>
    <n v="0"/>
    <n v="0"/>
    <n v="5"/>
    <s v="51"/>
  </r>
  <r>
    <n v="1070"/>
    <x v="9"/>
    <m/>
    <s v="DIRECCION DE TURISMO Y CENTRO HISTORICO"/>
    <s v="TURISMO Y CENTRO HISTÓRICO"/>
    <s v="311 ASUNTOS ECONOMICOS Y COMERCIALES EN GENERAL"/>
    <s v="F PROMOCIÓN Y FOMENTO"/>
    <s v="24 TURISMO"/>
    <m/>
    <m/>
    <s v="Equipo necesario para los diversos eventos en Turismo y Centro Histórico"/>
    <s v="5000 BIENES MUEBLES, INMUEBLES E INTANGIBLES"/>
    <s v="5200 MOBILIARIO Y EQUIPO EDUCACIONAL Y RECREATIVO"/>
    <s v="521 EQUIPOS Y APARATOS AUDIOVISUALES"/>
    <n v="30000"/>
    <n v="30000"/>
    <n v="0"/>
    <n v="0"/>
    <n v="-30000"/>
    <n v="5"/>
    <s v="52"/>
  </r>
  <r>
    <n v="1071"/>
    <x v="9"/>
    <m/>
    <s v="DIRECCION DE TURISMO Y CENTRO HISTORICO"/>
    <s v="TURISMO Y CENTRO HISTÓRICO"/>
    <s v="311 ASUNTOS ECONOMICOS Y COMERCIALES EN GENERAL"/>
    <s v="F PROMOCIÓN Y FOMENTO"/>
    <s v="24 TURISMO"/>
    <m/>
    <m/>
    <s v="De acuerdo a Instrucción recibida por el Pleno del Ayuntamiento. "/>
    <s v="3000 SERVICIOS GENERALES"/>
    <s v="3500 SERVICIOS DE INSTALACION, REPARACION, MANTENIMIENTO Y CONSERVACION"/>
    <s v="351 CONSERVACION Y MANTENIMIENTO MENOR DE INMUEBLES"/>
    <n v="600000"/>
    <n v="600000"/>
    <n v="0"/>
    <n v="0"/>
    <n v="-600000"/>
    <n v="3"/>
    <s v="35"/>
  </r>
  <r>
    <n v="1072"/>
    <x v="9"/>
    <m/>
    <s v="DIRECCION DE TURISMO Y CENTRO HISTORICO"/>
    <s v="TURISMO Y CENTRO HISTÓRICO"/>
    <s v="311 ASUNTOS ECONOMICOS Y COMERCIALES EN GENERAL"/>
    <s v="F PROMOCIÓN Y FOMENTO"/>
    <s v="24 TURISMO"/>
    <m/>
    <m/>
    <s v="Se requiere reemplazar la cámara actual"/>
    <s v="5000 BIENES MUEBLES, INMUEBLES E INTANGIBLES"/>
    <s v="5200 MOBILIARIO Y EQUIPO EDUCACIONAL Y RECREATIVO"/>
    <s v="523 CAMARAS FOTOGRAFICAS Y DE VIDEO"/>
    <n v="30000"/>
    <n v="30000"/>
    <n v="0"/>
    <n v="0"/>
    <n v="-30000"/>
    <n v="5"/>
    <s v="52"/>
  </r>
  <r>
    <n v="889"/>
    <x v="9"/>
    <m/>
    <s v="DIRECCION DE PADRON Y LICENCIAS"/>
    <s v="PADRON Y LICENCIAS"/>
    <s v="311 ASUNTOS ECONOMICOS Y COMERCIALES EN GENERAL"/>
    <s v="F PROMOCIÓN Y FOMENTO"/>
    <s v="25 EMPRENDEDORES"/>
    <m/>
    <m/>
    <s v="Proporcionar a los usuarios las herramientas necesarias , para poder brindar el mejor servicio posible a la ciudadanía"/>
    <s v="2000 MATERIALES Y SUMINISTROS"/>
    <s v="2100 MATERIALES DE ADMINISTRACION, EMISION DE DOCUMENTOS Y ARTICULOS OFICIALES"/>
    <s v="211 MATERIALES, UTILES Y EQUIPOS MENORES DE OFICINA"/>
    <n v="250000"/>
    <n v="250000"/>
    <n v="100000"/>
    <n v="0"/>
    <n v="-150000"/>
    <n v="2"/>
    <s v="21"/>
  </r>
  <r>
    <n v="890"/>
    <x v="9"/>
    <m/>
    <s v="DIRECCION DE PADRON Y LICENCIAS"/>
    <s v="PADRON Y LICENCIAS"/>
    <s v="311 ASUNTOS ECONOMICOS Y COMERCIALES EN GENERAL"/>
    <s v="F PROMOCIÓN Y FOMENTO"/>
    <s v="25 EMPRENDEDORES"/>
    <m/>
    <m/>
    <s v="Proporcionar a los usuarios las herramientas necesarias , para poder brindar el mejor servicio posible a la ciudadanía."/>
    <s v="2000 MATERIALES Y SUMINISTROS"/>
    <s v="2700 VESTUARIO, BLANCOS, PRENDAS DE PROTECCION Y ARTICULOS DEPORTIVOS"/>
    <s v="271 VESTUARIO Y UNIFORMES"/>
    <n v="80000"/>
    <n v="80000"/>
    <n v="0"/>
    <n v="0"/>
    <n v="-80000"/>
    <n v="2"/>
    <s v="27"/>
  </r>
  <r>
    <n v="891"/>
    <x v="9"/>
    <m/>
    <s v="DIRECCION DE PADRON Y LICENCIAS"/>
    <s v="PADRON Y LICENCIAS"/>
    <s v="311 ASUNTOS ECONOMICOS Y COMERCIALES EN GENERAL"/>
    <s v="F PROMOCIÓN Y FOMENTO"/>
    <s v="25 EMPRENDEDORES"/>
    <m/>
    <m/>
    <s v="Proporcionar a los usuarios las herramientas necesarias , para poder brindar el mejor servicio posible a la ciudadanía."/>
    <s v="3000 SERVICIOS GENERALES"/>
    <s v="3300 SERVICIOS PROFESIONALES, CIENTIFICOS, TECNICOS Y OTROS SERVICIOS"/>
    <s v="336 SERVICIOS DE APOYO ADMINISTRATIVO, TRADUCCION, FOTOCOPIADO E IMPRESION"/>
    <n v="350000"/>
    <n v="350000"/>
    <n v="70000"/>
    <n v="0"/>
    <n v="-280000"/>
    <n v="3"/>
    <s v="33"/>
  </r>
  <r>
    <n v="892"/>
    <x v="9"/>
    <m/>
    <s v="DIRECCION DE PADRON Y LICENCIAS"/>
    <s v="PADRON Y LICENCIAS"/>
    <s v="311 ASUNTOS ECONOMICOS Y COMERCIALES EN GENERAL"/>
    <s v="F PROMOCIÓN Y FOMENTO"/>
    <s v="25 EMPRENDEDORES"/>
    <m/>
    <m/>
    <s v="Proporcionar a los usuarios las herramientas necesarias , para poder brindar el mejor servicio posible a la ciudadanía."/>
    <s v="5000 BIENES MUEBLES, INMUEBLES E INTANGIBLES"/>
    <s v="5100 MOBILIARIO Y EQUIPO DE ADMINISTRACION"/>
    <s v="515 EQUIPO DE COMPUTO Y DE TECNOLOGIAS DE LA INFORMACION"/>
    <n v="150000"/>
    <n v="150000"/>
    <n v="0"/>
    <n v="0"/>
    <n v="-150000"/>
    <n v="5"/>
    <s v="51"/>
  </r>
  <r>
    <n v="895"/>
    <x v="9"/>
    <m/>
    <s v="DIRECCION DE DESARROLLO AGROPECUARIO"/>
    <s v="DESARROLLO AGROPECUARIO"/>
    <s v="311 ASUNTOS ECONOMICOS Y COMERCIALES EN GENERAL"/>
    <s v="F PROMOCIÓN Y FOMENTO"/>
    <s v="25 EMPRENDEDORES"/>
    <m/>
    <m/>
    <s v="LEY FEDERAL DEL TRABAJO/TITULO CUARTO/CAPITULO I/ARTÍCULO 132.- FRACCIÓN: III/LEY DE SERVIDORES PUBLICOS DEL ESTADO DE JALISCO/TÍTULO TERCERO/CAPÍTULO I/ARTÍCULO 56.- FRACCION V:                                                                     PLAN MUNICIPAL DE DESARROLLO/PROGRAMA ZAPOPAN VERDE Y SUSTENTABLE/ ODZ1-2-3-4/LINEAS DE ACCION: E. APROVECHAMIENTO SUSTENTABLES DE LOS ECOSISTEMAS PRODUCTIVOS/ UTILES,INSTRUMENTOS Y MATERIALES DE TRABAJO Y SEGURIDAD PARA PERSONAL OPERATIVO DE LA UNIDAD DE DESARROLLO AGROPECUARIO. (EQUIPO DE PROTECCIÓN Y SEGURIDAD PARA PERSONAL QUE CUBRE EL PROGRAMA PORCICOLA DE TRASPATIO)"/>
    <s v="2000 MATERIALES Y SUMINISTROS"/>
    <s v="2500 PRODUCTOS QUIMICOS, FARMACEUTICOS Y DE LABORATORIO"/>
    <s v="254 MATERIALES, ACCESORIOS Y SUMINISTROS MEDICOS"/>
    <n v="500"/>
    <n v="500"/>
    <n v="500"/>
    <n v="0"/>
    <n v="0"/>
    <n v="2"/>
    <s v="25"/>
  </r>
  <r>
    <n v="896"/>
    <x v="9"/>
    <m/>
    <s v="DIRECCION DE DESARROLLO AGROPECUARIO"/>
    <s v="DESARROLLO AGROPECUARIO"/>
    <s v="311 ASUNTOS ECONOMICOS Y COMERCIALES EN GENERAL"/>
    <s v="F PROMOCIÓN Y FOMENTO"/>
    <s v="25 EMPRENDEDORES"/>
    <m/>
    <m/>
    <s v="LEY FEDERAL DEL TRABAJO/TITULO CUARTO/CAPITULO I/ARTÍCULO 132.- FRACCIÓN: III/LEY DE SERVIDORES PUBLICOS DEL ESTADO DE JALISCO/TÍTULO TERCERO/CAPÍTULO I/ARTÍCULO 56.- FRACCION V:                                                                     PLAN MUNICIPAL DE DESARROLLO/PROGRAMA ZAPOPAN VERDE Y SUSTENTABLE/ ODZ1-2-3-4/LINEAS DE ACCION: E. APROVECHAMIENTO SUSTENTABLES DE LOS ECOSISTEMAS PRODUCTIVOS/ UTILES,INSTRUMENTOS Y MATERIALES DE TRABAJO Y SEGURIDAD PARA PERSONAL OPERATIVO DE LA UNIDAD DE DESARROLLO AGROPECUARIO. (EQUIPO DE PROTECCIÓN Y SEGURIDAD PARA PERSONAL QUE CUBRE EL PROGRAMA PORCICOLA DE TRASPATIO)"/>
    <s v="2000 MATERIALES Y SUMINISTROS"/>
    <s v="2500 PRODUCTOS QUIMICOS, FARMACEUTICOS Y DE LABORATORIO"/>
    <s v="254 MATERIALES, ACCESORIOS Y SUMINISTROS MEDICOS"/>
    <n v="500"/>
    <n v="500"/>
    <n v="500"/>
    <n v="0"/>
    <n v="0"/>
    <n v="2"/>
    <s v="25"/>
  </r>
  <r>
    <n v="897"/>
    <x v="9"/>
    <m/>
    <s v="DIRECCION DE DESARROLLO AGROPECUARIO"/>
    <s v="DESARROLLO AGROPECUARIO"/>
    <s v="311 ASUNTOS ECONOMICOS Y COMERCIALES EN GENERAL"/>
    <s v="F PROMOCIÓN Y FOMENTO"/>
    <s v="25 EMPRENDEDORES"/>
    <m/>
    <m/>
    <s v="LEY FEDERAL DEL TRABAJO/TITULO CUARTO/CAPITULO I/ARTÍCULO 132.- FRACCIÓN: III/LEY DE SERVIDORES PUBLICOS DEL ESTADO DE JALISCO/TÍTULO TERCERO/CAPÍTULO I/ARTÍCULO 56.- FRACCION V:                                                                     PLAN MUNICIPAL DE DESARROLLO/PROGRAMA ZAPOPAN VERDE Y SUSTENTABLE/ ODZ1-2-3-4/LINEAS DE ACCION: E. APROVECHAMIENTO SUSTENTABLES DE LOS ECOSISTEMAS PRODUCTIVOS/ UTILES,INSTRUMENTOS Y MATERIALES DE TRABAJO Y SEGURIDAD PARA PERSONAL OPERATIVO DE LA UNIDAD DE DESARROLLO AGROPECUARIO. (EQUIPO DE PROTECCIÓN Y SEGURIDAD PARA PERSONAL QUE CUBRE EL PROGRAMA PORCICOLA DE TRASPATIO)"/>
    <s v="2000 MATERIALES Y SUMINISTROS"/>
    <s v="2500 PRODUCTOS QUIMICOS, FARMACEUTICOS Y DE LABORATORIO"/>
    <s v="254 MATERIALES, ACCESORIOS Y SUMINISTROS MEDICOS"/>
    <n v="2500"/>
    <n v="2500"/>
    <n v="2500"/>
    <n v="0"/>
    <n v="0"/>
    <n v="2"/>
    <s v="25"/>
  </r>
  <r>
    <n v="898"/>
    <x v="9"/>
    <m/>
    <s v="DIRECCION DE DESARROLLO AGROPECUARIO"/>
    <s v="DESARROLLO AGROPECUARIO"/>
    <s v="311 ASUNTOS ECONOMICOS Y COMERCIALES EN GENERAL"/>
    <s v="F PROMOCIÓN Y FOMENTO"/>
    <s v="25 EMPRENDEDORES"/>
    <m/>
    <m/>
    <s v="LEY FEDERAL DEL TRABAJO/TITULO CUARTO/CAPITULO I/ARTÍCULO 132.- FRACCIÓN: III/LEY DE SERVIDORES PUBLICOS DEL ESTADO DE JALISCO/TÍTULO TERCERO/CAPÍTULO I/ARTÍCULO 56.- FRACCION V:                                             UTILES,INSTRUMENTOS Y MATERIALES DE TRABAJO Y SEGURIDAD PARA PERSONAL OPERATIVO DE LA UNIDAD DE DESARROLLO AGROPECUARIO."/>
    <s v="2000 MATERIALES Y SUMINISTROS"/>
    <s v="2700 VESTUARIO, BLANCOS, PRENDAS DE PROTECCION Y ARTICULOS DEPORTIVOS"/>
    <s v="272 PRENDAS DE SEGURIDAD Y PROTECCION PERSONAL"/>
    <n v="5000"/>
    <n v="5000"/>
    <n v="5000"/>
    <n v="0"/>
    <n v="0"/>
    <n v="2"/>
    <s v="27"/>
  </r>
  <r>
    <n v="899"/>
    <x v="9"/>
    <m/>
    <s v="DIRECCION DE DESARROLLO AGROPECUARIO"/>
    <s v="DESARROLLO AGROPECUARIO"/>
    <s v="311 ASUNTOS ECONOMICOS Y COMERCIALES EN GENERAL"/>
    <s v="F PROMOCIÓN Y FOMENTO"/>
    <s v="25 EMPRENDEDORES"/>
    <m/>
    <m/>
    <s v="LEY FEDERAL DEL TRABAJO/TITULO CUARTO/CAPITULO I/ARTÍCULO 132.- FRACCIÓN: III/LEY DE SERVIDORES PUBLICOS DEL ESTADO DE JALISCO/TÍTULO TERCERO/CAPÍTULO I/ARTÍCULO 56.- FRACCION V:                                                                     PLAN MUNICIPAL DE DESARROLLO/PROGRAMA ZAPOPAN VERDE Y SUSTENTABLE/ ODZ1-2-3-4/LINEAS DE ACCION: E. APROVECHAMIENTO SUSTENTABLES DE LOS ECOSISTEMAS PRODUCTIVOS/ UTILES,INSTRUMENTOS Y MATERIALES DE TRABAJO Y SEGURIDAD PARA PERSONAL OPERATIVO DE LA UNIDAD DE DESARROLLO AGROPECUARIO. (EQUIPO DE PROTECCIÓN Y SEGURIDAD PARA PERSONAL QUE CUBRE EL PROGRAMA PORCICOLA DE TRASPATIO)"/>
    <s v="2000 MATERIALES Y SUMINISTROS"/>
    <s v="2700 VESTUARIO, BLANCOS, PRENDAS DE PROTECCION Y ARTICULOS DEPORTIVOS"/>
    <s v="272 PRENDAS DE SEGURIDAD Y PROTECCION PERSONAL"/>
    <n v="20000"/>
    <n v="20000"/>
    <n v="20000"/>
    <n v="0"/>
    <n v="0"/>
    <n v="2"/>
    <s v="27"/>
  </r>
  <r>
    <n v="900"/>
    <x v="9"/>
    <m/>
    <s v="DIRECCION DE DESARROLLO AGROPECUARIO"/>
    <s v="DESARROLLO AGROPECUARIO"/>
    <s v="311 ASUNTOS ECONOMICOS Y COMERCIALES EN GENERAL"/>
    <s v="F PROMOCIÓN Y FOMENTO"/>
    <s v="25 EMPRENDEDORES"/>
    <m/>
    <m/>
    <s v="PLAN MUNICIPAL DE DESARROLLO/PROGRAMA ZAPOPAN VERDE Y SUSTENTABLE/ ODZ1-2-3-4/LINEAS DE ACCION: E. APROVECHAMIENTO SUSTENTABLES DE LOS ECOSISTEMAS PRODUCTIVOS. PARA USO EN CENTRO DE COMPOSTAJE MUNICIPAL"/>
    <s v="2000 MATERIALES Y SUMINISTROS"/>
    <s v="2900 HERRAMIENTAS, REFACCIONES Y ACCESORIOS MENORES"/>
    <s v="291 HERRAMIENTAS MENORES"/>
    <n v="15000"/>
    <n v="15000"/>
    <n v="3000"/>
    <n v="0"/>
    <n v="-12000"/>
    <n v="2"/>
    <s v="29"/>
  </r>
  <r>
    <n v="901"/>
    <x v="9"/>
    <m/>
    <s v="DIRECCION DE DESARROLLO AGROPECUARIO"/>
    <s v="DESARROLLO AGROPECUARIO"/>
    <s v="311 ASUNTOS ECONOMICOS Y COMERCIALES EN GENERAL"/>
    <s v="F PROMOCIÓN Y FOMENTO"/>
    <s v="25 EMPRENDEDORES"/>
    <m/>
    <m/>
    <s v="PLAN MUNICIPAL DE DESARROLLO/PROGRAMA ZAPOPAN VERDE Y SUSTENTABLE/ ODZ1-2-3-4/LINEAS DE ACCION: E. APROVECHAMIENTO SUSTENTABLES DE LOS ECOSISTEMAS PRODUCTIVOS. PARA USO EN CENTRO DE COMPOSTAJE MUNICIPAL"/>
    <s v="2000 MATERIALES Y SUMINISTROS"/>
    <s v="2900 HERRAMIENTAS, REFACCIONES Y ACCESORIOS MENORES"/>
    <s v="291 HERRAMIENTAS MENORES"/>
    <n v="40000"/>
    <n v="40000"/>
    <n v="8000"/>
    <n v="0"/>
    <n v="-32000"/>
    <n v="2"/>
    <s v="29"/>
  </r>
  <r>
    <n v="902"/>
    <x v="9"/>
    <m/>
    <s v="DIRECCION DE DESARROLLO AGROPECUARIO"/>
    <s v="DESARROLLO AGROPECUARIO"/>
    <s v="311 ASUNTOS ECONOMICOS Y COMERCIALES EN GENERAL"/>
    <s v="F PROMOCIÓN Y FOMENTO"/>
    <s v="25 EMPRENDEDORES"/>
    <m/>
    <m/>
    <s v="PLAN MUNICIPAL DE DESARROLLO/PROGRAMA ZAPOPAN VERDE Y SUSTENTABLE/ ODZ1-2-3-4/LINEAS DE ACCION: E. APROVECHAMIENTO SUSTENTABLES DE LOS ECOSISTEMAS PRODUCTIVOS. PARA USO EN CENTRO DE COMPOSTAJE MUNICIPAL"/>
    <s v="2000 MATERIALES Y SUMINISTROS"/>
    <s v="2900 HERRAMIENTAS, REFACCIONES Y ACCESORIOS MENORES"/>
    <s v="291 HERRAMIENTAS MENORES"/>
    <n v="20000"/>
    <n v="20000"/>
    <n v="4000"/>
    <n v="0"/>
    <n v="-16000"/>
    <n v="2"/>
    <s v="29"/>
  </r>
  <r>
    <n v="903"/>
    <x v="9"/>
    <m/>
    <s v="DIRECCION DE DESARROLLO AGROPECUARIO"/>
    <s v="DESARROLLO AGROPECUARIO"/>
    <s v="311 ASUNTOS ECONOMICOS Y COMERCIALES EN GENERAL"/>
    <s v="F PROMOCIÓN Y FOMENTO"/>
    <s v="25 EMPRENDEDORES"/>
    <m/>
    <m/>
    <s v="PLAN MUNICIPAL DE DESARROLLO/PROGRAMA ZAPOPAN VERDE Y SUSTENTABLE/ ODZ1-2-3-4/LINEAS DE ACCION: E. APROVECHAMIENTO SUSTENTABLES DE LOS ECOSISTEMAS PRODUCTIVOS. PARA USO EN CENTRO DE COMPOSTAJE MUNICIPAL"/>
    <s v="2000 MATERIALES Y SUMINISTROS"/>
    <s v="2900 HERRAMIENTAS, REFACCIONES Y ACCESORIOS MENORES"/>
    <s v="291 HERRAMIENTAS MENORES"/>
    <n v="10000"/>
    <n v="10000"/>
    <n v="2000"/>
    <n v="0"/>
    <n v="-8000"/>
    <n v="2"/>
    <s v="29"/>
  </r>
  <r>
    <n v="904"/>
    <x v="9"/>
    <m/>
    <s v="DIRECCION DE DESARROLLO AGROPECUARIO"/>
    <s v="DESARROLLO AGROPECUARIO"/>
    <s v="311 ASUNTOS ECONOMICOS Y COMERCIALES EN GENERAL"/>
    <s v="F PROMOCIÓN Y FOMENTO"/>
    <s v="25 EMPRENDEDORES"/>
    <m/>
    <m/>
    <s v="PLAN MUNICIPAL DE DESARROLLO/PROGRAMA ZAPOPAN VERDE Y SUSTENTABLE/ ODZ1-2-3-4/LINEAS DE ACCION: E. APROVECHAMIENTO SUSTENTABLES DE LOS ECOSISTEMAS PRODUCTIVOS. PARA USO EN CENTRO DE COMPOSTAJE MUNICIPAL"/>
    <s v="3000 SERVICIOS GENERALES"/>
    <s v="3200 SERVICIOS DE ARRENDAMIENTO"/>
    <s v="326 ARRENDAMIENTO DE MAQUINARIA, OTROS EQUIPOS Y HERRAMIENTAS"/>
    <n v="350000"/>
    <n v="350000"/>
    <n v="35000"/>
    <n v="0"/>
    <n v="-315000"/>
    <n v="3"/>
    <s v="32"/>
  </r>
  <r>
    <n v="905"/>
    <x v="9"/>
    <m/>
    <s v="DIRECCION DE DESARROLLO AGROPECUARIO"/>
    <s v="DESARROLLO AGROPECUARIO"/>
    <s v="311 ASUNTOS ECONOMICOS Y COMERCIALES EN GENERAL"/>
    <s v="F PROMOCIÓN Y FOMENTO"/>
    <s v="25 EMPRENDEDORES"/>
    <m/>
    <m/>
    <s v="BRINDAR ASESORIAS TECNICAS A LOS INTEGRANTES DE LA COMUNIDAD PARA EL FORTALECIMIENTO DEL PROGRAMA DE APROVECHAMIENTO SUSTENTABLE DE LOS ECOSISTEMAS PRODUCTIVOS (PMDZ)"/>
    <s v="3000 SERVICIOS GENERALES"/>
    <s v="3300 SERVICIOS PROFESIONALES, CIENTIFICOS, TECNICOS Y OTROS SERVICIOS"/>
    <s v="336 SERVICIOS DE APOYO ADMINISTRATIVO, TRADUCCION, FOTOCOPIADO E IMPRESION"/>
    <n v="40000"/>
    <n v="40000"/>
    <n v="8000"/>
    <n v="0"/>
    <n v="-32000"/>
    <n v="3"/>
    <s v="33"/>
  </r>
  <r>
    <n v="906"/>
    <x v="9"/>
    <m/>
    <s v="DIRECCION DE DESARROLLO AGROPECUARIO"/>
    <s v="DESARROLLO AGROPECUARIO"/>
    <s v="311 ASUNTOS ECONOMICOS Y COMERCIALES EN GENERAL"/>
    <s v="F PROMOCIÓN Y FOMENTO"/>
    <s v="25 EMPRENDEDORES"/>
    <m/>
    <m/>
    <s v="REACTIVAR EL MERCADO INTERNO PARA MEJORAR LOS INGRESOS DE LA GENTE DEDICADA A LA ACTIVIDAD AGROPECUARIA. "/>
    <s v="3000 SERVICIOS GENERALES"/>
    <s v="3800 SERVICIOS OFICIALES"/>
    <s v="382 GASTOS DE ORDEN SOCIAL Y CULTURAL"/>
    <n v="200000"/>
    <n v="200000"/>
    <n v="60000"/>
    <n v="0"/>
    <n v="-140000"/>
    <n v="3"/>
    <s v="38"/>
  </r>
  <r>
    <n v="907"/>
    <x v="9"/>
    <m/>
    <s v="DIRECCION DE DESARROLLO AGROPECUARIO"/>
    <s v="DESARROLLO AGROPECUARIO"/>
    <s v="311 ASUNTOS ECONOMICOS Y COMERCIALES EN GENERAL"/>
    <s v="F PROMOCIÓN Y FOMENTO"/>
    <s v="25 EMPRENDEDORES"/>
    <m/>
    <m/>
    <s v="INCENTIVO A LOS PRODUCTORES APICOLAS DEL MUNICIPIO PARA INCREMENTAR LA PRODUCCIÓN DE MIEL Y SUS DERIVADOS."/>
    <s v="4000 TRANSFERENCIAS, ASIGNACIONES, SUBSIDIOS Y OTRAS AYUDAS"/>
    <s v="4300 SUBSIDIOS Y SUBVENCIONES"/>
    <s v="431 SUBSIDIOS A LA PRODUCCION"/>
    <n v="150000"/>
    <n v="150000"/>
    <n v="150000"/>
    <n v="0"/>
    <n v="0"/>
    <n v="4"/>
    <s v="43"/>
  </r>
  <r>
    <n v="908"/>
    <x v="9"/>
    <m/>
    <s v="DIRECCION DE DESARROLLO AGROPECUARIO"/>
    <s v="DESARROLLO AGROPECUARIO"/>
    <s v="311 ASUNTOS ECONOMICOS Y COMERCIALES EN GENERAL"/>
    <s v="F PROMOCIÓN Y FOMENTO"/>
    <s v="25 EMPRENDEDORES"/>
    <m/>
    <m/>
    <s v="INCENTIVO A LOS PRODUCTORES AGROPECUARIOS PARA AUMENTAR LA PRODUCCION PECUARIA EN BENEFICIO DE LA ECONOMIA LOCAL Y FAMILIAR."/>
    <s v="4000 TRANSFERENCIAS, ASIGNACIONES, SUBSIDIOS Y OTRAS AYUDAS"/>
    <s v="4300 SUBSIDIOS Y SUBVENCIONES"/>
    <s v="431 SUBSIDIOS A LA PRODUCCION"/>
    <n v="60000"/>
    <n v="1060000"/>
    <n v="60000"/>
    <n v="1000000"/>
    <n v="0"/>
    <n v="4"/>
    <s v="43"/>
  </r>
  <r>
    <n v="909"/>
    <x v="9"/>
    <m/>
    <s v="DIRECCION DE DESARROLLO AGROPECUARIO"/>
    <s v="DESARROLLO AGROPECUARIO"/>
    <s v="311 ASUNTOS ECONOMICOS Y COMERCIALES EN GENERAL"/>
    <s v="F PROMOCIÓN Y FOMENTO"/>
    <s v="25 EMPRENDEDORES"/>
    <m/>
    <m/>
    <s v="PLAN MUNICIPAL DE DESARROLLO/PROGRAMA ZAPOPAN VERDE Y SUSTENTABLE/ ODZ1-2-3-4/LINEAS DE ACCION: E. APROVECHAMIENTO SUSTENTABLES DE LOS ECOSISTEMAS PRODUCTIVOS. IMPLEMENTAR UN PROGRAMA INTEGRAL DE APOYO A LA PRODUCTIVIDAD RURAL, QUE CONTRIBUYA EN LA ECONOMIA DE FAMILIAS DEL SECTOR RURAL, PARA DISMINUIR LOS COSTOS DE PRODUCCION Y POR ENDE INCREMENTAR SU RENTABILIDAD."/>
    <s v="4000 TRANSFERENCIAS, ASIGNACIONES, SUBSIDIOS Y OTRAS AYUDAS"/>
    <s v="4300 SUBSIDIOS Y SUBVENCIONES"/>
    <s v="431 SUBSIDIOS A LA PRODUCCION"/>
    <n v="14234000"/>
    <n v="14234000"/>
    <n v="14234000"/>
    <n v="0"/>
    <n v="0"/>
    <n v="4"/>
    <s v="43"/>
  </r>
  <r>
    <n v="910"/>
    <x v="9"/>
    <m/>
    <s v="DIRECCION DE DESARROLLO AGROPECUARIO"/>
    <s v="DESARROLLO AGROPECUARIO"/>
    <s v="311 ASUNTOS ECONOMICOS Y COMERCIALES EN GENERAL"/>
    <s v="F PROMOCIÓN Y FOMENTO"/>
    <s v="25 EMPRENDEDORES"/>
    <m/>
    <m/>
    <s v="IMPLEMENTAR MODULOS PRODUTIVOS Y ALTERNATIVOS DE FOMENTO AL SECTOR, QUE PERMITAN MEJORAR LOS PARAMETROS PRODUCTIVOS COMERCIALES, AUMENTANDO LOS INDICES DE PRODUCTIVIDAD CON EL USO DE TECNOLOGIA ADEACUADA Y APLICACIÓN DE LA INOCUIDAD PARA PODER GARANTIZAR UNA MEJOR CALIDAD DE VIDA AL PRODUCTOR"/>
    <s v="4000 TRANSFERENCIAS, ASIGNACIONES, SUBSIDIOS Y OTRAS AYUDAS"/>
    <s v="4300 SUBSIDIOS Y SUBVENCIONES"/>
    <s v="431 SUBSIDIOS A LA PRODUCCION"/>
    <n v="500000"/>
    <n v="500000"/>
    <n v="500000"/>
    <n v="0"/>
    <n v="0"/>
    <n v="4"/>
    <s v="43"/>
  </r>
  <r>
    <n v="911"/>
    <x v="9"/>
    <m/>
    <s v="DIRECCION DE DESARROLLO AGROPECUARIO"/>
    <s v="DESARROLLO AGROPECUARIO"/>
    <s v="311 ASUNTOS ECONOMICOS Y COMERCIALES EN GENERAL"/>
    <s v="F PROMOCIÓN Y FOMENTO"/>
    <s v="25 EMPRENDEDORES"/>
    <m/>
    <m/>
    <s v="PLAN MUNICIPAL DE DESARROLLO/PROGRAMA ZAPOPAN VERDE Y SUSTENTABLE/ ODZ1-2-3-4/LINEAS DE ACCION: E. APROVECHAMIENTO SUSTENTABLES DE LOS ECOSISTEMAS PRODUCTIVOS/ INCENTIVO PARA EL PROGRAMA PORCICOLA DE TRASPATIO"/>
    <s v="4000 TRANSFERENCIAS, ASIGNACIONES, SUBSIDIOS Y OTRAS AYUDAS"/>
    <s v="4300 SUBSIDIOS Y SUBVENCIONES"/>
    <s v="431 SUBSIDIOS A LA PRODUCCION"/>
    <n v="1000"/>
    <n v="1000"/>
    <n v="1000"/>
    <n v="0"/>
    <n v="0"/>
    <n v="4"/>
    <s v="43"/>
  </r>
  <r>
    <n v="912"/>
    <x v="9"/>
    <m/>
    <s v="DIRECCION DE DESARROLLO AGROPECUARIO"/>
    <s v="DESARROLLO AGROPECUARIO"/>
    <s v="311 ASUNTOS ECONOMICOS Y COMERCIALES EN GENERAL"/>
    <s v="F PROMOCIÓN Y FOMENTO"/>
    <s v="25 EMPRENDEDORES"/>
    <m/>
    <m/>
    <s v="PLAN MUNICIPAL DE DESARROLLO/PROGRAMA ZAPOPAN VERDE Y SUSTENTABLE/ ODZ1-2-3-4/LINEAS DE ACCION: E. APROVECHAMIENTO SUSTENTABLES DE LOS ECOSISTEMAS PRODUCTIVOS/ INCENTIVO PARA EL PROGRAMA PORCICOLA DE TRASPATIO"/>
    <s v="4000 TRANSFERENCIAS, ASIGNACIONES, SUBSIDIOS Y OTRAS AYUDAS"/>
    <s v="4300 SUBSIDIOS Y SUBVENCIONES"/>
    <s v="431 SUBSIDIOS A LA PRODUCCION"/>
    <n v="800"/>
    <n v="800"/>
    <n v="800"/>
    <n v="0"/>
    <n v="0"/>
    <n v="4"/>
    <s v="43"/>
  </r>
  <r>
    <n v="913"/>
    <x v="9"/>
    <m/>
    <s v="DIRECCION DE DESARROLLO AGROPECUARIO"/>
    <s v="DESARROLLO AGROPECUARIO"/>
    <s v="311 ASUNTOS ECONOMICOS Y COMERCIALES EN GENERAL"/>
    <s v="F PROMOCIÓN Y FOMENTO"/>
    <s v="25 EMPRENDEDORES"/>
    <m/>
    <m/>
    <s v="PLAN MUNICIPAL DE DESARROLLO/PROGRAMA ZAPOPAN VERDE Y SUSTENTABLE/ ODZ1-2-3-4/LINEAS DE ACCION: E. APROVECHAMIENTO SUSTENTABLES DE LOS ECOSISTEMAS PRODUCTIVOS/ INCENTIVO PARA EL PROGRAMA PORCICOLA DE TRASPATIO"/>
    <s v="4000 TRANSFERENCIAS, ASIGNACIONES, SUBSIDIOS Y OTRAS AYUDAS"/>
    <s v="4300 SUBSIDIOS Y SUBVENCIONES"/>
    <s v="431 SUBSIDIOS A LA PRODUCCION"/>
    <n v="1500"/>
    <n v="1500"/>
    <n v="1500"/>
    <n v="0"/>
    <n v="0"/>
    <n v="4"/>
    <s v="43"/>
  </r>
  <r>
    <n v="914"/>
    <x v="9"/>
    <m/>
    <s v="DIRECCION DE DESARROLLO AGROPECUARIO"/>
    <s v="DESARROLLO AGROPECUARIO"/>
    <s v="311 ASUNTOS ECONOMICOS Y COMERCIALES EN GENERAL"/>
    <s v="F PROMOCIÓN Y FOMENTO"/>
    <s v="25 EMPRENDEDORES"/>
    <m/>
    <m/>
    <s v="PLAN MUNICIPAL DE DESARROLLO/PROGRAMA ZAPOPAN VERDE Y SUSTENTABLE/ ODZ1-2-3-4/LINEAS DE ACCION: E. APROVECHAMIENTO SUSTENTABLES DE LOS ECOSISTEMAS PRODUCTIVOS/ INCENTIVO PARA EL PROGRAMA PORCICOLA DE TRASPATIO"/>
    <s v="4000 TRANSFERENCIAS, ASIGNACIONES, SUBSIDIOS Y OTRAS AYUDAS"/>
    <s v="4300 SUBSIDIOS Y SUBVENCIONES"/>
    <s v="431 SUBSIDIOS A LA PRODUCCION"/>
    <n v="500"/>
    <n v="500"/>
    <n v="500"/>
    <n v="0"/>
    <n v="0"/>
    <n v="4"/>
    <s v="43"/>
  </r>
  <r>
    <n v="915"/>
    <x v="9"/>
    <m/>
    <s v="DIRECCION DE DESARROLLO AGROPECUARIO"/>
    <s v="DESARROLLO AGROPECUARIO"/>
    <s v="311 ASUNTOS ECONOMICOS Y COMERCIALES EN GENERAL"/>
    <s v="F PROMOCIÓN Y FOMENTO"/>
    <s v="25 EMPRENDEDORES"/>
    <m/>
    <m/>
    <s v="PLAN MUNICIPAL DE DESARROLLO/PROGRAMA ZAPOPAN VERDE Y SUSTENTABLE/ ODZ1-2-3-4/LINEAS DE ACCION: E. APROVECHAMIENTO SUSTENTABLES DE LOS ECOSISTEMAS PRODUCTIVOS. PARA USO EN CENTRO DE COMPOSTAJE MUNICIPAL"/>
    <s v="5000 BIENES MUEBLES, INMUEBLES E INTANGIBLES"/>
    <s v="5600 MAQUINARIA, OTROS EQUIPOS Y HERRAMIENTAS"/>
    <s v="569 OTROS EQUIPOS"/>
    <n v="50000"/>
    <n v="50000"/>
    <n v="0"/>
    <n v="0"/>
    <n v="-50000"/>
    <n v="5"/>
    <s v="56"/>
  </r>
  <r>
    <n v="1031"/>
    <x v="9"/>
    <m/>
    <s v="DIRECCION DE PROMOCION ECONOMICA"/>
    <s v="FOMENTO AL EMPLEO Y EMPRENDURISMO"/>
    <s v="311 ASUNTOS ECONOMICOS Y COMERCIALES EN GENERAL"/>
    <s v="F PROMOCIÓN Y FOMENTO"/>
    <s v="25 EMPRENDEDORES"/>
    <m/>
    <m/>
    <s v="USO DIARIO DE PAPELERIA Y EQUIPOS MENORES DE OFICINA"/>
    <s v="2000 MATERIALES Y SUMINISTROS"/>
    <s v="2100 MATERIALES DE ADMINISTRACION, EMISION DE DOCUMENTOS Y ARTICULOS OFICIALES"/>
    <s v="211 MATERIALES, UTILES Y EQUIPOS MENORES DE OFICINA"/>
    <n v="50000"/>
    <n v="50000"/>
    <n v="20000"/>
    <n v="0"/>
    <n v="-30000"/>
    <n v="2"/>
    <s v="21"/>
  </r>
  <r>
    <n v="1032"/>
    <x v="9"/>
    <m/>
    <s v="DIRECCION DE PROMOCION ECONOMICA"/>
    <s v="FOMENTO AL EMPLEO Y EMPRENDURISMO"/>
    <s v="311 ASUNTOS ECONOMICOS Y COMERCIALES EN GENERAL"/>
    <s v="F PROMOCIÓN Y FOMENTO"/>
    <s v="25 EMPRENDEDORES"/>
    <m/>
    <m/>
    <s v="PARA LIMPIEZA Y MANTENIMIENTO DE LAS AREAS"/>
    <s v="2000 MATERIALES Y SUMINISTROS"/>
    <s v="2100 MATERIALES DE ADMINISTRACION, EMISION DE DOCUMENTOS Y ARTICULOS OFICIALES"/>
    <s v="216 MATERIAL DE LIMPIEZA"/>
    <n v="60000"/>
    <n v="60000"/>
    <n v="12000"/>
    <n v="0"/>
    <n v="-48000"/>
    <n v="2"/>
    <s v="21"/>
  </r>
  <r>
    <n v="1033"/>
    <x v="9"/>
    <m/>
    <s v="DIRECCION DE PROMOCION ECONOMICA"/>
    <s v="FOMENTO AL EMPLEO Y EMPRENDURISMO"/>
    <s v="311 ASUNTOS ECONOMICOS Y COMERCIALES EN GENERAL"/>
    <s v="F PROMOCIÓN Y FOMENTO"/>
    <s v="25 EMPRENDEDORES"/>
    <m/>
    <m/>
    <s v="DISTRIBUCIÓN DE MATERIAL PROMOCIONAL A ORGANISMOS EMPRESARIALES"/>
    <s v="3000 SERVICIOS GENERALES"/>
    <s v="3100 SERVICIOS BASICOS"/>
    <s v="318 SERVICIOS POSTALES Y TELEGRAFICOS"/>
    <n v="20000"/>
    <n v="20000"/>
    <n v="20000"/>
    <n v="0"/>
    <n v="0"/>
    <n v="3"/>
    <s v="31"/>
  </r>
  <r>
    <n v="1034"/>
    <x v="9"/>
    <m/>
    <s v="DIRECCION DE PROMOCION ECONOMICA"/>
    <s v="FOMENTO AL EMPLEO Y EMPRENDURISMO"/>
    <s v="311 ASUNTOS ECONOMICOS Y COMERCIALES EN GENERAL"/>
    <s v="F PROMOCIÓN Y FOMENTO"/>
    <s v="25 EMPRENDEDORES"/>
    <m/>
    <m/>
    <s v="DISTRIBUCIÓN DE MATERIAL PROMOCIONAL A DELEGACIONES O CIUDADES HERMANAS"/>
    <s v="3000 SERVICIOS GENERALES"/>
    <s v="3100 SERVICIOS BASICOS"/>
    <s v="318 SERVICIOS POSTALES Y TELEGRAFICOS"/>
    <n v="20000"/>
    <n v="20000"/>
    <n v="20000"/>
    <n v="0"/>
    <n v="0"/>
    <n v="3"/>
    <s v="31"/>
  </r>
  <r>
    <n v="1035"/>
    <x v="9"/>
    <m/>
    <s v="DIRECCION DE PROMOCION ECONOMICA"/>
    <s v="FOMENTO AL EMPLEO Y EMPRENDURISMO"/>
    <s v="311 ASUNTOS ECONOMICOS Y COMERCIALES EN GENERAL"/>
    <s v="F PROMOCIÓN Y FOMENTO"/>
    <s v="25 EMPRENDEDORES"/>
    <m/>
    <m/>
    <s v="RENTA DE TOLDO, MESAS Y SILLAS PARA CARAVANAS METROPOLITANAS"/>
    <s v="3000 SERVICIOS GENERALES"/>
    <s v="3200 SERVICIOS DE ARRENDAMIENTO"/>
    <s v="329 OTROS ARRENDAMIENTOS"/>
    <n v="30000"/>
    <n v="30000"/>
    <n v="30000"/>
    <n v="0"/>
    <n v="0"/>
    <n v="3"/>
    <s v="32"/>
  </r>
  <r>
    <n v="1036"/>
    <x v="9"/>
    <m/>
    <s v="DIRECCION DE PROMOCION ECONOMICA"/>
    <s v="FOMENTO AL EMPLEO Y EMPRENDURISMO"/>
    <s v="311 ASUNTOS ECONOMICOS Y COMERCIALES EN GENERAL"/>
    <s v="F PROMOCIÓN Y FOMENTO"/>
    <s v="25 EMPRENDEDORES"/>
    <m/>
    <m/>
    <s v="PROMOVER LAS VENTAJAS DE INVERTIR EN ZAPOPAN, Y QUE LOS EMPRESARIOS DECIDAN INSTALARSE EN NUESTRO MUNICIPIO."/>
    <s v="3000 SERVICIOS GENERALES"/>
    <s v="3300 SERVICIOS PROFESIONALES, CIENTIFICOS, TECNICOS Y OTROS SERVICIOS"/>
    <s v="336 SERVICIOS DE APOYO ADMINISTRATIVO, TRADUCCION, FOTOCOPIADO E IMPRESION"/>
    <n v="25000"/>
    <n v="25000"/>
    <n v="5000"/>
    <n v="0"/>
    <n v="-20000"/>
    <n v="3"/>
    <s v="33"/>
  </r>
  <r>
    <n v="1037"/>
    <x v="9"/>
    <m/>
    <s v="DIRECCION DE PROMOCION ECONOMICA"/>
    <s v="FOMENTO AL EMPLEO Y EMPRENDURISMO"/>
    <s v="311 ASUNTOS ECONOMICOS Y COMERCIALES EN GENERAL"/>
    <s v="F PROMOCIÓN Y FOMENTO"/>
    <s v="25 EMPRENDEDORES"/>
    <m/>
    <m/>
    <s v="COMPRA DE MATERIAL IMPRESO PARA DIFUSION DE CARAVANAS"/>
    <s v="3000 SERVICIOS GENERALES"/>
    <s v="3300 SERVICIOS PROFESIONALES, CIENTIFICOS, TECNICOS Y OTROS SERVICIOS"/>
    <s v="336 SERVICIOS DE APOYO ADMINISTRATIVO, TRADUCCION, FOTOCOPIADO E IMPRESION"/>
    <n v="30000"/>
    <n v="30000"/>
    <n v="6000"/>
    <n v="0"/>
    <n v="-24000"/>
    <n v="3"/>
    <s v="33"/>
  </r>
  <r>
    <n v="1038"/>
    <x v="9"/>
    <m/>
    <s v="DIRECCION DE PROMOCION ECONOMICA"/>
    <s v="FOMENTO AL EMPLEO Y EMPRENDURISMO"/>
    <s v="311 ASUNTOS ECONOMICOS Y COMERCIALES EN GENERAL"/>
    <s v="F PROMOCIÓN Y FOMENTO"/>
    <s v="25 EMPRENDEDORES"/>
    <m/>
    <m/>
    <s v="COMPRA DE BOLETOS DE AVION PARA TRASLADOS EN EL PAIS"/>
    <s v="3000 SERVICIOS GENERALES"/>
    <s v="3700 SERVICIOS DE TRASLADO Y VIATICOS"/>
    <s v="371 PASAJES AEREOS"/>
    <n v="30000"/>
    <n v="30000"/>
    <n v="12000"/>
    <n v="0"/>
    <n v="-18000"/>
    <n v="3"/>
    <s v="37"/>
  </r>
  <r>
    <n v="1039"/>
    <x v="9"/>
    <m/>
    <s v="DIRECCION DE PROMOCION ECONOMICA"/>
    <s v="FOMENTO AL EMPLEO Y EMPRENDURISMO"/>
    <s v="311 ASUNTOS ECONOMICOS Y COMERCIALES EN GENERAL"/>
    <s v="F PROMOCIÓN Y FOMENTO"/>
    <s v="25 EMPRENDEDORES"/>
    <m/>
    <m/>
    <s v="VIAJES PARA ACUDIR A COMPROMISOS O COMISIONES DE CABILDO O DEL COORDINADOR "/>
    <s v="3000 SERVICIOS GENERALES"/>
    <s v="3700 SERVICIOS DE TRASLADO Y VIATICOS"/>
    <s v="372 PASAJES TERRESTRES"/>
    <n v="5000"/>
    <n v="5000"/>
    <n v="5000"/>
    <n v="0"/>
    <n v="0"/>
    <n v="3"/>
    <s v="37"/>
  </r>
  <r>
    <n v="1040"/>
    <x v="9"/>
    <m/>
    <s v="DIRECCION DE PROMOCION ECONOMICA"/>
    <s v="FOMENTO AL EMPLEO Y EMPRENDURISMO"/>
    <s v="311 ASUNTOS ECONOMICOS Y COMERCIALES EN GENERAL"/>
    <s v="F PROMOCIÓN Y FOMENTO"/>
    <s v="25 EMPRENDEDORES"/>
    <m/>
    <m/>
    <s v="VIAJES PARA ACUDIR A COMPROMISOS O COMISIONES DE CABILDO O DEL COORDINADOR "/>
    <s v="3000 SERVICIOS GENERALES"/>
    <s v="3700 SERVICIOS DE TRASLADO Y VIATICOS"/>
    <s v="375 VIATICOS EN EL PAIS"/>
    <n v="30000"/>
    <n v="30000"/>
    <n v="3000"/>
    <n v="0"/>
    <n v="-27000"/>
    <n v="3"/>
    <s v="37"/>
  </r>
  <r>
    <n v="1041"/>
    <x v="9"/>
    <m/>
    <s v="DIRECCION DE PROMOCION ECONOMICA"/>
    <s v="FOMENTO AL EMPLEO Y EMPRENDURISMO"/>
    <s v="311 ASUNTOS ECONOMICOS Y COMERCIALES EN GENERAL"/>
    <s v="F PROMOCIÓN Y FOMENTO"/>
    <s v="25 EMPRENDEDORES"/>
    <m/>
    <m/>
    <s v="REPRESENTACIÓN OFICIAL CON DELEGACIONES O CIUDADES HERMANAS"/>
    <s v="3000 SERVICIOS GENERALES"/>
    <s v="3700 SERVICIOS DE TRASLADO Y VIATICOS"/>
    <s v="376 VIATICOS EN EL EXTRANJERO"/>
    <n v="80000"/>
    <n v="80000"/>
    <n v="16000"/>
    <n v="0"/>
    <n v="-64000"/>
    <n v="3"/>
    <s v="37"/>
  </r>
  <r>
    <n v="1042"/>
    <x v="9"/>
    <m/>
    <s v="DIRECCION DE PROMOCION ECONOMICA"/>
    <s v="FOMENTO AL EMPLEO Y EMPRENDURISMO"/>
    <s v="311 ASUNTOS ECONOMICOS Y COMERCIALES EN GENERAL"/>
    <s v="F PROMOCIÓN Y FOMENTO"/>
    <s v="25 EMPRENDEDORES"/>
    <m/>
    <m/>
    <s v="IMPLEMENTACION DE 3 MACRO-CARAVANAS DEL EMPLEO"/>
    <s v="3000 SERVICIOS GENERALES"/>
    <s v="3800 SERVICIOS OFICIALES"/>
    <s v="382 GASTOS DE ORDEN SOCIAL Y CULTURAL"/>
    <n v="145000"/>
    <n v="145000"/>
    <n v="43500"/>
    <n v="0"/>
    <n v="-101500"/>
    <n v="3"/>
    <s v="38"/>
  </r>
  <r>
    <n v="1043"/>
    <x v="9"/>
    <m/>
    <s v="DIRECCION DE PROMOCION ECONOMICA"/>
    <s v="FOMENTO AL EMPLEO Y EMPRENDURISMO"/>
    <s v="311 ASUNTOS ECONOMICOS Y COMERCIALES EN GENERAL"/>
    <s v="F PROMOCIÓN Y FOMENTO"/>
    <s v="25 EMPRENDEDORES"/>
    <m/>
    <m/>
    <s v="FINANCIAMIENTO PARA LOS EMPRENDEDORES Y LAS MICRO Y PEQUEÑAS EMPRESAS DE ZAPOPAN (EMPRENDE, RETO ZAPOPAN, SONRIE ZAPOPAN, MUJERES DE ZAPOPAN, CONSTRUYE ZAPOPAN)"/>
    <s v="4000 TRANSFERENCIAS, ASIGNACIONES, SUBSIDIOS Y OTRAS AYUDAS"/>
    <s v="4100 TRANSFERENCIAS INTERNAS Y ASIGNACIONES AL SECTOR PUBLICO"/>
    <s v="417 TRANSFERENCIAS INTERNAS OTORGADAS A FIDEICOMISOS PUBLICOS EMPRESARIALES Y NO FINANCIEROS"/>
    <n v="2000000"/>
    <n v="2000000"/>
    <n v="1800000"/>
    <n v="0"/>
    <n v="-200000"/>
    <n v="4"/>
    <s v="41"/>
  </r>
  <r>
    <n v="1044"/>
    <x v="9"/>
    <m/>
    <s v="DIRECCION DE PROMOCION ECONOMICA"/>
    <s v="FOMENTO AL EMPLEO Y EMPRENDURISMO"/>
    <s v="311 ASUNTOS ECONOMICOS Y COMERCIALES EN GENERAL"/>
    <s v="F PROMOCIÓN Y FOMENTO"/>
    <s v="25 EMPRENDEDORES"/>
    <m/>
    <m/>
    <s v="PROGRAMAS CAPACITACIÓN GRUPOS VULNERABLES, CAPACITACIÓN SMF, PROGRAMAS CAPACITACIÓN PARA VALIDACIÓN IDEA NEGOCIO, PROGRAMAS CAPACITACIÓN DESARROLLO DE HABILIDADES, BÚSQUEDA EVENTOS LOCALES, REGIONALES, ESTATALES EXPOSICIÓN SICE PROGRAMAS CAPACITACIÓN PARA GENERAR HERRAMIENTAS PARA FORTALECER  EL MODELO DE NEGOCIOS Y EL PLAN PUESTO EN MARCHA LIDERAZGO Y FORTALECIMIENTO PERSONAL AL EMPRENDEDOR, CONVOCATORIA, DIFUSIÓN E IMPRESOS"/>
    <s v="4000 TRANSFERENCIAS, ASIGNACIONES, SUBSIDIOS Y OTRAS AYUDAS"/>
    <s v="4100 TRANSFERENCIAS INTERNAS Y ASIGNACIONES AL SECTOR PUBLICO"/>
    <s v="417 TRANSFERENCIAS INTERNAS OTORGADAS A FIDEICOMISOS PUBLICOS EMPRESARIALES Y NO FINANCIEROS"/>
    <n v="600000"/>
    <n v="600000"/>
    <n v="540000"/>
    <n v="0"/>
    <n v="-60000"/>
    <n v="4"/>
    <s v="41"/>
  </r>
  <r>
    <n v="1073"/>
    <x v="9"/>
    <m/>
    <s v="DIRECCION DE PROMOCION ECONOMICA"/>
    <s v="DESARROLLO ECONÓMICO"/>
    <s v="311 ASUNTOS ECONOMICOS Y COMERCIALES EN GENERAL"/>
    <s v="F PROMOCIÓN Y FOMENTO"/>
    <s v="25 EMPRENDEDORES"/>
    <m/>
    <m/>
    <s v="Compra de papelería para abastecer todas las direcciones y areas de la Coordinacíon "/>
    <s v="2000 MATERIALES Y SUMINISTROS"/>
    <s v="2100 MATERIALES DE ADMINISTRACION, EMISION DE DOCUMENTOS Y ARTICULOS OFICIALES"/>
    <s v="211 MATERIALES, UTILES Y EQUIPOS MENORES DE OFICINA"/>
    <n v="547250"/>
    <n v="547250"/>
    <n v="218900"/>
    <n v="0"/>
    <n v="-328350"/>
    <n v="2"/>
    <s v="21"/>
  </r>
  <r>
    <n v="1074"/>
    <x v="9"/>
    <m/>
    <s v="DIRECCION DE PROMOCION ECONOMICA"/>
    <s v="DESARROLLO ECONÓMICO"/>
    <s v="311 ASUNTOS ECONOMICOS Y COMERCIALES EN GENERAL"/>
    <s v="F PROMOCIÓN Y FOMENTO"/>
    <s v="25 EMPRENDEDORES"/>
    <m/>
    <m/>
    <s v="&quot;Zapopan en paz&quot; Desarrollar las capacidades de base local para el empleo (Acceso al mercado laboral). "/>
    <s v="2000 MATERIALES Y SUMINISTROS"/>
    <s v="2100 MATERIALES DE ADMINISTRACION, EMISION DE DOCUMENTOS Y ARTICULOS OFICIALES"/>
    <s v="215 MATERIAL IMPRESO E INFORMACION DIGITAL"/>
    <n v="1650"/>
    <n v="1650"/>
    <n v="495"/>
    <n v="0"/>
    <n v="-1155"/>
    <n v="2"/>
    <s v="21"/>
  </r>
  <r>
    <n v="1075"/>
    <x v="9"/>
    <m/>
    <s v="DIRECCION DE PROMOCION ECONOMICA"/>
    <s v="DESARROLLO ECONÓMICO"/>
    <s v="311 ASUNTOS ECONOMICOS Y COMERCIALES EN GENERAL"/>
    <s v="F PROMOCIÓN Y FOMENTO"/>
    <s v="25 EMPRENDEDORES"/>
    <m/>
    <m/>
    <s v="&quot;Zapopan en paz&quot; Fomentar un desarrollo economico incluyente para emprendedores y crear encadenamientos productivos. "/>
    <s v="2000 MATERIALES Y SUMINISTROS"/>
    <s v="2100 MATERIALES DE ADMINISTRACION, EMISION DE DOCUMENTOS Y ARTICULOS OFICIALES"/>
    <s v="215 MATERIAL IMPRESO E INFORMACION DIGITAL"/>
    <n v="77000"/>
    <n v="77000"/>
    <n v="23100"/>
    <n v="0"/>
    <n v="-53900"/>
    <n v="2"/>
    <s v="21"/>
  </r>
  <r>
    <n v="1076"/>
    <x v="9"/>
    <m/>
    <s v="DIRECCION DE PROMOCION ECONOMICA"/>
    <s v="DESARROLLO ECONÓMICO"/>
    <s v="311 ASUNTOS ECONOMICOS Y COMERCIALES EN GENERAL"/>
    <s v="F PROMOCIÓN Y FOMENTO"/>
    <s v="25 EMPRENDEDORES"/>
    <m/>
    <m/>
    <s v="&quot;Zapopan Funcional&quot; Atendender a la poblacion marginada para abatir las carencias. "/>
    <s v="2000 MATERIALES Y SUMINISTROS"/>
    <s v="2400 MATERIALES Y ARTICULOS DE CONSTRUCCION Y DE REPARACION"/>
    <s v="247 ARTICULOS METALICOS PARA LA CONSTRUCCION"/>
    <n v="2200"/>
    <n v="2200"/>
    <n v="2200"/>
    <n v="0"/>
    <n v="0"/>
    <n v="2"/>
    <s v="24"/>
  </r>
  <r>
    <n v="1077"/>
    <x v="9"/>
    <m/>
    <s v="DIRECCION DE PROMOCION ECONOMICA"/>
    <s v="DESARROLLO ECONÓMICO"/>
    <s v="311 ASUNTOS ECONOMICOS Y COMERCIALES EN GENERAL"/>
    <s v="F PROMOCIÓN Y FOMENTO"/>
    <s v="25 EMPRENDEDORES"/>
    <m/>
    <m/>
    <s v="Zapopan en paz Fomentar un desarrollo economico incluyente para emprendedores y crear encadenamientos productivos. "/>
    <s v="2000 MATERIALES Y SUMINISTROS"/>
    <s v="2400 MATERIALES Y ARTICULOS DE CONSTRUCCION Y DE REPARACION"/>
    <s v="247 ARTICULOS METALICOS PARA LA CONSTRUCCION"/>
    <n v="223217.5"/>
    <n v="223217.5"/>
    <n v="22321.75"/>
    <n v="0"/>
    <n v="-200895.75"/>
    <n v="2"/>
    <s v="24"/>
  </r>
  <r>
    <n v="1078"/>
    <x v="9"/>
    <m/>
    <s v="DIRECCION DE PROMOCION ECONOMICA"/>
    <s v="DESARROLLO ECONÓMICO"/>
    <s v="311 ASUNTOS ECONOMICOS Y COMERCIALES EN GENERAL"/>
    <s v="F PROMOCIÓN Y FOMENTO"/>
    <s v="25 EMPRENDEDORES"/>
    <m/>
    <m/>
    <s v="&quot;Zapopan en paz&quot; Desarrollar las capacidades de base local para el empleo (Acceso al mercado laboral). "/>
    <s v="2000 MATERIALES Y SUMINISTROS"/>
    <s v="2500 PRODUCTOS QUIMICOS, FARMACEUTICOS Y DE LABORATORIO"/>
    <s v="254 MATERIALES, ACCESORIOS Y SUMINISTROS MEDICOS"/>
    <n v="911.41"/>
    <n v="911.41"/>
    <n v="911.41"/>
    <n v="0"/>
    <n v="0"/>
    <n v="2"/>
    <s v="25"/>
  </r>
  <r>
    <n v="1079"/>
    <x v="9"/>
    <m/>
    <s v="DIRECCION DE PROMOCION ECONOMICA"/>
    <s v="DESARROLLO ECONÓMICO"/>
    <s v="311 ASUNTOS ECONOMICOS Y COMERCIALES EN GENERAL"/>
    <s v="F PROMOCIÓN Y FOMENTO"/>
    <s v="25 EMPRENDEDORES"/>
    <m/>
    <m/>
    <s v="&quot;Zapopan en paz&quot; Fomentar un desarrollo economico incluyente para emprendedores y crear encadenamientos productivos. "/>
    <s v="2000 MATERIALES Y SUMINISTROS"/>
    <s v="2500 PRODUCTOS QUIMICOS, FARMACEUTICOS Y DE LABORATORIO"/>
    <s v="256 FIBRAS SINTETICAS, HULES, PLASTICOS Y DERIVADOS"/>
    <n v="49777.2"/>
    <n v="49777.2"/>
    <n v="49777.2"/>
    <n v="0"/>
    <n v="0"/>
    <n v="2"/>
    <s v="25"/>
  </r>
  <r>
    <n v="1080"/>
    <x v="9"/>
    <m/>
    <s v="DIRECCION DE PROMOCION ECONOMICA"/>
    <s v="DESARROLLO ECONÓMICO"/>
    <s v="311 ASUNTOS ECONOMICOS Y COMERCIALES EN GENERAL"/>
    <s v="F PROMOCIÓN Y FOMENTO"/>
    <s v="25 EMPRENDEDORES"/>
    <m/>
    <m/>
    <s v="&quot;Zapopan en paz&quot; Desarrollar las capacidades de base local para el empleo (Acceso al mercado laboral). "/>
    <s v="2000 MATERIALES Y SUMINISTROS"/>
    <s v="2700 VESTUARIO, BLANCOS, PRENDAS DE PROTECCION Y ARTICULOS DEPORTIVOS"/>
    <s v="272 PRENDAS DE SEGURIDAD Y PROTECCION PERSONAL"/>
    <n v="19580"/>
    <n v="19580"/>
    <n v="19580"/>
    <n v="0"/>
    <n v="0"/>
    <n v="2"/>
    <s v="27"/>
  </r>
  <r>
    <n v="1081"/>
    <x v="9"/>
    <m/>
    <s v="DIRECCION DE PROMOCION ECONOMICA"/>
    <s v="DESARROLLO ECONÓMICO"/>
    <s v="311 ASUNTOS ECONOMICOS Y COMERCIALES EN GENERAL"/>
    <s v="F PROMOCIÓN Y FOMENTO"/>
    <s v="25 EMPRENDEDORES"/>
    <m/>
    <m/>
    <s v="&quot;Zapopan en paz&quot; Desarrollar las capacidades de base local para el empleo (Acceso al mercado laboral). "/>
    <s v="2000 MATERIALES Y SUMINISTROS"/>
    <s v="2900 HERRAMIENTAS, REFACCIONES Y ACCESORIOS MENORES"/>
    <s v="291 HERRAMIENTAS MENORES"/>
    <n v="13585"/>
    <n v="13585"/>
    <n v="2717"/>
    <n v="0"/>
    <n v="-10868"/>
    <n v="2"/>
    <s v="29"/>
  </r>
  <r>
    <n v="1082"/>
    <x v="9"/>
    <m/>
    <s v="DIRECCION DE PROMOCION ECONOMICA"/>
    <s v="DESARROLLO ECONÓMICO"/>
    <s v="311 ASUNTOS ECONOMICOS Y COMERCIALES EN GENERAL"/>
    <s v="F PROMOCIÓN Y FOMENTO"/>
    <s v="25 EMPRENDEDORES"/>
    <m/>
    <m/>
    <s v="&quot;Zapopan Funcional&quot; Atendender a la poblacion marginada para abatir las carencias. "/>
    <s v="3000 SERVICIOS GENERALES"/>
    <s v="3200 SERVICIOS DE ARRENDAMIENTO"/>
    <s v="329 OTROS ARRENDAMIENTOS"/>
    <n v="6600"/>
    <n v="6600"/>
    <n v="6600"/>
    <n v="0"/>
    <n v="0"/>
    <n v="3"/>
    <s v="32"/>
  </r>
  <r>
    <n v="1083"/>
    <x v="9"/>
    <m/>
    <s v="DIRECCION DE PROMOCION ECONOMICA"/>
    <s v="DESARROLLO ECONÓMICO"/>
    <s v="311 ASUNTOS ECONOMICOS Y COMERCIALES EN GENERAL"/>
    <s v="F PROMOCIÓN Y FOMENTO"/>
    <s v="25 EMPRENDEDORES"/>
    <m/>
    <m/>
    <s v="&quot;Zapopan en paz&quot; Fomentar un desarrollo economico incluyente para emprendedores y crear encadenamientos productivos. "/>
    <s v="3000 SERVICIOS GENERALES"/>
    <s v="3200 SERVICIOS DE ARRENDAMIENTO"/>
    <s v="329 OTROS ARRENDAMIENTOS"/>
    <n v="22000"/>
    <n v="22000"/>
    <n v="22000"/>
    <n v="0"/>
    <n v="0"/>
    <n v="3"/>
    <s v="32"/>
  </r>
  <r>
    <n v="1084"/>
    <x v="9"/>
    <m/>
    <s v="DIRECCION DE PROMOCION ECONOMICA"/>
    <s v="DESARROLLO ECONÓMICO"/>
    <s v="311 ASUNTOS ECONOMICOS Y COMERCIALES EN GENERAL"/>
    <s v="F PROMOCIÓN Y FOMENTO"/>
    <s v="25 EMPRENDEDORES"/>
    <m/>
    <m/>
    <s v="&quot;Zapopan en paz&quot; Fomentar un desarrollo economico incluyente para emprendedores y crear encadenamientos productivos. "/>
    <s v="3000 SERVICIOS GENERALES"/>
    <s v="3300 SERVICIOS PROFESIONALES, CIENTIFICOS, TECNICOS Y OTROS SERVICIOS"/>
    <s v="336 SERVICIOS DE APOYO ADMINISTRATIVO, TRADUCCION, FOTOCOPIADO E IMPRESION"/>
    <n v="26158"/>
    <n v="26158"/>
    <n v="5231.6000000000004"/>
    <n v="0"/>
    <n v="-20926.400000000001"/>
    <n v="3"/>
    <s v="33"/>
  </r>
  <r>
    <n v="1085"/>
    <x v="9"/>
    <m/>
    <s v="DIRECCION DE PROMOCION ECONOMICA"/>
    <s v="DESARROLLO ECONÓMICO"/>
    <s v="311 ASUNTOS ECONOMICOS Y COMERCIALES EN GENERAL"/>
    <s v="F PROMOCIÓN Y FOMENTO"/>
    <s v="25 EMPRENDEDORES"/>
    <m/>
    <m/>
    <s v="&quot;Zapopan en paz&quot; Fomentar un desarrollo economico incluyente para emprendedores y crear encadenamientos productivos. "/>
    <s v="3000 SERVICIOS GENERALES"/>
    <s v="3300 SERVICIOS PROFESIONALES, CIENTIFICOS, TECNICOS Y OTROS SERVICIOS"/>
    <s v="339 SERVICIOS PROFESIONALES, CIENTIFICOS Y TECNICOS INTEGRALES"/>
    <n v="710600"/>
    <n v="710600"/>
    <n v="710600"/>
    <n v="0"/>
    <n v="0"/>
    <n v="3"/>
    <s v="33"/>
  </r>
  <r>
    <n v="1086"/>
    <x v="9"/>
    <m/>
    <s v="DIRECCION DE PROMOCION ECONOMICA"/>
    <s v="DESARROLLO ECONÓMICO"/>
    <s v="311 ASUNTOS ECONOMICOS Y COMERCIALES EN GENERAL"/>
    <s v="F PROMOCIÓN Y FOMENTO"/>
    <s v="25 EMPRENDEDORES"/>
    <m/>
    <m/>
    <s v="&quot;Zapopan Funcional&quot; Atendender a la poblacion marginada para abatir las carencias. "/>
    <s v="3000 SERVICIOS GENERALES"/>
    <s v="3400 SERVICIOS FINANCIEROS, BANCARIOS Y COMERCIALES"/>
    <s v="347 FLETES Y MANIOBRAS"/>
    <n v="2047980"/>
    <n v="2047980"/>
    <n v="0"/>
    <n v="0"/>
    <n v="-2047980"/>
    <n v="3"/>
    <s v="34"/>
  </r>
  <r>
    <n v="1087"/>
    <x v="9"/>
    <m/>
    <s v="DIRECCION DE PROMOCION ECONOMICA"/>
    <s v="DESARROLLO ECONÓMICO"/>
    <s v="311 ASUNTOS ECONOMICOS Y COMERCIALES EN GENERAL"/>
    <s v="F PROMOCIÓN Y FOMENTO"/>
    <s v="25 EMPRENDEDORES"/>
    <m/>
    <m/>
    <s v="&quot;Zapopan en paz&quot; Fomentar un desarrollo economico incluyente para emprendedores y crear encadenamientos productivos. "/>
    <s v="3000 SERVICIOS GENERALES"/>
    <s v="3700 SERVICIOS DE TRASLADO Y VIATICOS"/>
    <s v="371 PASAJES AEREOS"/>
    <n v="44000"/>
    <n v="44000"/>
    <n v="17600"/>
    <n v="0"/>
    <n v="-26400"/>
    <n v="3"/>
    <s v="37"/>
  </r>
  <r>
    <n v="1088"/>
    <x v="9"/>
    <m/>
    <s v="DIRECCION DE PROMOCION ECONOMICA"/>
    <s v="DESARROLLO ECONÓMICO"/>
    <s v="311 ASUNTOS ECONOMICOS Y COMERCIALES EN GENERAL"/>
    <s v="F PROMOCIÓN Y FOMENTO"/>
    <s v="25 EMPRENDEDORES"/>
    <m/>
    <m/>
    <s v="&quot;Zapopan en paz&quot; Fomentar un desarrollo economico incluyente para emprendedores y crear encadenamientos productivos. "/>
    <s v="3000 SERVICIOS GENERALES"/>
    <s v="3700 SERVICIOS DE TRASLADO Y VIATICOS"/>
    <s v="372 PASAJES TERRESTRES"/>
    <n v="5500"/>
    <n v="5500"/>
    <n v="5500"/>
    <n v="0"/>
    <n v="0"/>
    <n v="3"/>
    <s v="37"/>
  </r>
  <r>
    <n v="1089"/>
    <x v="9"/>
    <m/>
    <s v="DIRECCION DE PROMOCION ECONOMICA"/>
    <s v="DESARROLLO ECONÓMICO"/>
    <s v="311 ASUNTOS ECONOMICOS Y COMERCIALES EN GENERAL"/>
    <s v="F PROMOCIÓN Y FOMENTO"/>
    <s v="25 EMPRENDEDORES"/>
    <m/>
    <m/>
    <s v="&quot;Zapopan en paz&quot; Fomentar un desarrollo economico incluyente para emprendedores y crear encadenamientos productivos. "/>
    <s v="3000 SERVICIOS GENERALES"/>
    <s v="3700 SERVICIOS DE TRASLADO Y VIATICOS"/>
    <s v="375 VIATICOS EN EL PAIS"/>
    <n v="33000"/>
    <n v="33000"/>
    <n v="3300"/>
    <n v="0"/>
    <n v="-29700"/>
    <n v="3"/>
    <s v="37"/>
  </r>
  <r>
    <n v="1090"/>
    <x v="9"/>
    <m/>
    <s v="DIRECCION DE PROMOCION ECONOMICA"/>
    <s v="DESARROLLO ECONÓMICO"/>
    <s v="311 ASUNTOS ECONOMICOS Y COMERCIALES EN GENERAL"/>
    <s v="F PROMOCIÓN Y FOMENTO"/>
    <s v="25 EMPRENDEDORES"/>
    <m/>
    <m/>
    <s v="Zapopan Emprendedor&quot; Fomentar un desarrollo economico incluyente con personas."/>
    <s v="3000 SERVICIOS GENERALES"/>
    <s v="3700 SERVICIOS DE TRASLADO Y VIATICOS"/>
    <s v="376 VIATICOS EN EL EXTRANJERO"/>
    <n v="44000"/>
    <n v="44000"/>
    <n v="8800"/>
    <n v="0"/>
    <n v="-35200"/>
    <n v="3"/>
    <s v="37"/>
  </r>
  <r>
    <n v="1091"/>
    <x v="9"/>
    <m/>
    <s v="DIRECCION DE PROMOCION ECONOMICA"/>
    <s v="DESARROLLO ECONÓMICO"/>
    <s v="311 ASUNTOS ECONOMICOS Y COMERCIALES EN GENERAL"/>
    <s v="F PROMOCIÓN Y FOMENTO"/>
    <s v="25 EMPRENDEDORES"/>
    <m/>
    <m/>
    <s v="LA UNIDAD DE RETO ZAPOPAN SE CONFORMA DE DIVERSAS LÍNEAS DE ACCIÓN AL SERVICIO DE EMPRENDEDORES, EMPRESARIOS Y CREATIVOS. LOS PROGRAMAS QUE CONFORMAN LA UNIDAD SON: RETO ZAPOPAN, DIRIGIDO A EMPRENDEDORES DE ALTO IMPACTO, HECHO EN ZAPOPAN, DIRIGIDO A MICRO Y PEQUEÑAS EMPRESAS EN SECTORES TRADICIONALES DEL MUNICIPIO, LIN ZAPOPAN DIRIGIDO A EMPRENDEDORES, ESTUDIANTES Y PÚBLICO EN GENERAL QUE BUSQUEN CREAR PROTOTIPOS FUNCIONALES, RETO KIDS DIRIGIDO A NIÑAS Y NIÑOS CON ESPÍRITU EMPRENDEDOR Y ROCKET SESSIONS DIRIGIDO A PUBLICO EN GENERAL CON EL PROPÓSITO DE INSPIRAR AL ÉXITO."/>
    <s v="4000 TRANSFERENCIAS, ASIGNACIONES, SUBSIDIOS Y OTRAS AYUDAS"/>
    <s v="4100 TRANSFERENCIAS INTERNAS Y ASIGNACIONES AL SECTOR PUBLICO"/>
    <s v="417 TRANSFERENCIAS INTERNAS OTORGADAS A FIDEICOMISOS PUBLICOS EMPRESARIALES Y NO FINANCIEROS"/>
    <n v="14000000"/>
    <n v="14000000"/>
    <n v="12600000"/>
    <n v="0"/>
    <n v="-1400000"/>
    <n v="4"/>
    <s v="41"/>
  </r>
  <r>
    <n v="1092"/>
    <x v="9"/>
    <m/>
    <s v="DIRECCION DE PROMOCION ECONOMICA"/>
    <s v="DESARROLLO ECONÓMICO"/>
    <s v="311 ASUNTOS ECONOMICOS Y COMERCIALES EN GENERAL"/>
    <s v="F PROMOCIÓN Y FOMENTO"/>
    <s v="25 EMPRENDEDORES"/>
    <m/>
    <m/>
    <s v="Posicionar difundir y capitalizar los distintos programas y logors de la Coordinación. "/>
    <s v="4000 TRANSFERENCIAS, ASIGNACIONES, SUBSIDIOS Y OTRAS AYUDAS"/>
    <s v="4100 TRANSFERENCIAS INTERNAS Y ASIGNACIONES AL SECTOR PUBLICO"/>
    <s v="417 TRANSFERENCIAS INTERNAS OTORGADAS A FIDEICOMISOS PUBLICOS EMPRESARIALES Y NO FINANCIEROS"/>
    <n v="200000"/>
    <n v="200000"/>
    <n v="180000"/>
    <n v="0"/>
    <n v="-20000"/>
    <n v="4"/>
    <s v="41"/>
  </r>
  <r>
    <n v="1093"/>
    <x v="9"/>
    <m/>
    <s v="DIRECCION DE PROMOCION ECONOMICA"/>
    <s v="DESARROLLO ECONÓMICO"/>
    <s v="311 ASUNTOS ECONOMICOS Y COMERCIALES EN GENERAL"/>
    <s v="F PROMOCIÓN Y FOMENTO"/>
    <s v="25 EMPRENDEDORES"/>
    <m/>
    <m/>
    <s v="&quot;Zapopan Funcional&quot; Atendender a la poblacion marginada para abatir las carencias. "/>
    <s v="4000 TRANSFERENCIAS, ASIGNACIONES, SUBSIDIOS Y OTRAS AYUDAS"/>
    <s v="4200 TRANSFERENCIAS AL RESTO DEL SECTOR PUBLICO"/>
    <s v="424 TRANSFERENCIAS OTORGADAS A ENTIDADES FEDERATIVAS Y MUNICIPIOS"/>
    <n v="275000"/>
    <n v="275000"/>
    <n v="0"/>
    <n v="0"/>
    <n v="-275000"/>
    <n v="4"/>
    <s v="42"/>
  </r>
  <r>
    <n v="1094"/>
    <x v="9"/>
    <m/>
    <s v="DIRECCION DE PROMOCION ECONOMICA"/>
    <s v="DESARROLLO ECONÓMICO"/>
    <s v="311 ASUNTOS ECONOMICOS Y COMERCIALES EN GENERAL"/>
    <s v="F PROMOCIÓN Y FOMENTO"/>
    <s v="25 EMPRENDEDORES"/>
    <m/>
    <m/>
    <s v="Vinculación Ciudadana, como ente que recibe, atiende, gestiona y canaliza las peticiones de los ciudadanos en materia de desarrollo económico y combate a la desigualdad, pretende continuar con actividades en las colonias que ayuden a difundir lo que la Coordinación de Desarrollo Económico y Combate a la Desigualdad tiene para ofrecer a la ciudadanía. Estos eventos son culturales, como el festejo de día de muertos, día de la madre, día del niño y posadas navideñas; donde aprovechamos para promover una transversalidad entre las dependencias de la Coordinación e involucrarlos con las colonias en situación de marginación, y así generar un acercamiento eficaz y permanente con la ciudadanía. "/>
    <s v="4000 TRANSFERENCIAS, ASIGNACIONES, SUBSIDIOS Y OTRAS AYUDAS"/>
    <s v="4400 AYUDAS SOCIALES"/>
    <s v="441 AYUDAS SOCIALES A PERSONAS"/>
    <n v="75000"/>
    <n v="0"/>
    <n v="0"/>
    <n v="-75000"/>
    <n v="-75000"/>
    <n v="4"/>
    <s v="44"/>
  </r>
  <r>
    <n v="1095"/>
    <x v="9"/>
    <m/>
    <s v="DIRECCION DE PROMOCION ECONOMICA"/>
    <s v="DESARROLLO ECONÓMICO"/>
    <s v="311 ASUNTOS ECONOMICOS Y COMERCIALES EN GENERAL"/>
    <s v="F PROMOCIÓN Y FOMENTO"/>
    <s v="25 EMPRENDEDORES"/>
    <m/>
    <m/>
    <s v="&quot;Zapopan Funcional&quot; Atendender a la poblacion marginada para abatir las carencias. "/>
    <s v="4000 TRANSFERENCIAS, ASIGNACIONES, SUBSIDIOS Y OTRAS AYUDAS"/>
    <s v="4400 AYUDAS SOCIALES"/>
    <s v="441 AYUDAS SOCIALES A PERSONAS"/>
    <n v="1650000"/>
    <n v="0"/>
    <n v="0"/>
    <n v="-1650000"/>
    <n v="-1650000"/>
    <n v="4"/>
    <s v="44"/>
  </r>
  <r>
    <n v="1096"/>
    <x v="9"/>
    <m/>
    <s v="DIRECCION DE PROMOCION ECONOMICA"/>
    <s v="DESARROLLO ECONÓMICO"/>
    <s v="311 ASUNTOS ECONOMICOS Y COMERCIALES EN GENERAL"/>
    <s v="F PROMOCIÓN Y FOMENTO"/>
    <s v="25 EMPRENDEDORES"/>
    <m/>
    <m/>
    <s v="&quot;Zapopan Funcional&quot; Atendender a la poblacion marginada para abatir las carencias. "/>
    <s v="4000 TRANSFERENCIAS, ASIGNACIONES, SUBSIDIOS Y OTRAS AYUDAS"/>
    <s v="4400 AYUDAS SOCIALES"/>
    <s v="445 AYUDAS SOCIALES A INSTITUCIONES SIN FINES DE LUCRO"/>
    <n v="3062400"/>
    <n v="3062400"/>
    <n v="1224960"/>
    <n v="0"/>
    <n v="-1837440"/>
    <n v="4"/>
    <s v="44"/>
  </r>
  <r>
    <n v="1097"/>
    <x v="9"/>
    <m/>
    <s v="DIRECCION DE PROMOCION ECONOMICA"/>
    <s v="DESARROLLO ECONÓMICO"/>
    <s v="311 ASUNTOS ECONOMICOS Y COMERCIALES EN GENERAL"/>
    <s v="F PROMOCIÓN Y FOMENTO"/>
    <s v="25 EMPRENDEDORES"/>
    <m/>
    <m/>
    <s v="&quot;Zapopan en paz&quot; Fomentar un desarrollo economico incluyente para emprendedores y crear encadenamientos productivos. "/>
    <s v="4000 TRANSFERENCIAS, ASIGNACIONES, SUBSIDIOS Y OTRAS AYUDAS"/>
    <s v="4800 DONATIVOS"/>
    <s v="481 DONATIVOS A INSTITUCIONES SIN FINES DE LUCRO"/>
    <n v="1192400"/>
    <n v="1192400"/>
    <n v="1192400"/>
    <n v="0"/>
    <n v="0"/>
    <n v="4"/>
    <s v="48"/>
  </r>
  <r>
    <n v="1098"/>
    <x v="9"/>
    <m/>
    <s v="DIRECCION DE PROMOCION ECONOMICA"/>
    <s v="DESARROLLO ECONÓMICO"/>
    <s v="311 ASUNTOS ECONOMICOS Y COMERCIALES EN GENERAL"/>
    <s v="F PROMOCIÓN Y FOMENTO"/>
    <s v="25 EMPRENDEDORES"/>
    <m/>
    <m/>
    <s v="&quot;Zapopan en paz&quot; Desarrollar las capacidades de base local para el empleo (Acceso al mercado laboral). "/>
    <s v="5000 BIENES MUEBLES, INMUEBLES E INTANGIBLES"/>
    <s v="5600 MAQUINARIA, OTROS EQUIPOS Y HERRAMIENTAS"/>
    <s v="569 OTROS EQUIPOS"/>
    <n v="110000"/>
    <n v="110000"/>
    <n v="0"/>
    <n v="0"/>
    <n v="-110000"/>
    <n v="5"/>
    <s v="56"/>
  </r>
  <r>
    <n v="1005"/>
    <x v="9"/>
    <m/>
    <s v="DIRECCION DE PROGRAMAS SOCIALES MUNICIPALES"/>
    <s v="PROGRAMAS SOCIALES MUNICIPALES"/>
    <s v="268 OTROS GRUPOS VULNERABLES"/>
    <s v="P PLANEACIÓN, SEGUIMIENTO Y EVALUACIÓN DE POLÍTICAS PÚBLICAS"/>
    <s v="26 ZAPOPAN PRESENTE"/>
    <m/>
    <m/>
    <s v="BRINDAR SEGURIDAD Y SOPORTE FISICO PARA LOS OPERADORES TANTO EXTERNOS COMO INTERNOS QUE APOYAN EL PROGRAMA ZAPOPAN PRESENTE EN EL AREA OPERATIVA  Y DE BODEGA"/>
    <s v="2000 MATERIALES Y SUMINISTROS"/>
    <s v="2700 VESTUARIO, BLANCOS, PRENDAS DE PROTECCION Y ARTICULOS DEPORTIVOS"/>
    <s v="272 PRENDAS DE SEGURIDAD Y PROTECCION PERSONAL"/>
    <n v="10742"/>
    <n v="10742"/>
    <n v="10742"/>
    <n v="0"/>
    <n v="0"/>
    <n v="2"/>
    <s v="27"/>
  </r>
  <r>
    <n v="1009"/>
    <x v="9"/>
    <m/>
    <s v="DIRECCION DE PROGRAMAS SOCIALES MUNICIPALES"/>
    <s v="PROGRAMAS SOCIALES MUNICIPALES"/>
    <s v="268 OTROS GRUPOS VULNERABLES"/>
    <s v="P PLANEACIÓN, SEGUIMIENTO Y EVALUACIÓN DE POLÍTICAS PÚBLICAS"/>
    <s v="26 ZAPOPAN PRESENTE"/>
    <m/>
    <m/>
    <s v="VALES DE SUBSIDIO IMPRESOS NECESARIOS PARA LA COMPROBACIÓN DEL GASTO EROGADO, QUE SON FIRMADOS POR LOS BENEFICIARIOS DEL PROGRAMA. Y LONAS OFICIALES QUE SE COLOCAN EN LAS ESTANCIAS"/>
    <s v="3000 SERVICIOS GENERALES"/>
    <s v="3300 SERVICIOS PROFESIONALES, CIENTIFICOS, TECNICOS Y OTROS SERVICIOS"/>
    <s v="336 SERVICIOS DE APOYO ADMINISTRATIVO, TRADUCCION, FOTOCOPIADO E IMPRESION"/>
    <n v="50000"/>
    <n v="50000"/>
    <n v="10000"/>
    <n v="0"/>
    <n v="-40000"/>
    <n v="3"/>
    <s v="33"/>
  </r>
  <r>
    <n v="1012"/>
    <x v="9"/>
    <m/>
    <s v="DIRECCION DE PROGRAMAS SOCIALES MUNICIPALES"/>
    <s v="PROGRAMAS SOCIALES MUNICIPALES"/>
    <s v="268 OTROS GRUPOS VULNERABLES"/>
    <s v="P PLANEACIÓN, SEGUIMIENTO Y EVALUACIÓN DE POLÍTICAS PÚBLICAS"/>
    <s v="26 ZAPOPAN PRESENTE"/>
    <m/>
    <m/>
    <s v="VALES IMPRESOS NECESARIOS PARA LA COMPROBACIÓN DEL GASTO EROGADO, QUE SON FIRMADOS POR LOS BENEFICIARIOS DEL PROGRAMA. E IMPRESIÓN PLAN ESTRATÉGICO CIUDAD AMIGABLE  100 EJEMPLARES. "/>
    <s v="3000 SERVICIOS GENERALES"/>
    <s v="3300 SERVICIOS PROFESIONALES, CIENTIFICOS, TECNICOS Y OTROS SERVICIOS"/>
    <s v="336 SERVICIOS DE APOYO ADMINISTRATIVO, TRADUCCION, FOTOCOPIADO E IMPRESION"/>
    <n v="130000"/>
    <n v="130000"/>
    <n v="26000"/>
    <n v="0"/>
    <n v="-104000"/>
    <n v="3"/>
    <s v="33"/>
  </r>
  <r>
    <n v="1013"/>
    <x v="9"/>
    <m/>
    <s v="DIRECCION DE PROGRAMAS SOCIALES MUNICIPALES"/>
    <s v="PROGRAMAS SOCIALES MUNICIPALES"/>
    <s v="268 OTROS GRUPOS VULNERABLES"/>
    <s v="P PLANEACIÓN, SEGUIMIENTO Y EVALUACIÓN DE POLÍTICAS PÚBLICAS"/>
    <s v="26 ZAPOPAN PRESENTE"/>
    <m/>
    <m/>
    <s v="VALES IMPRESOS NECESARIOS PARA LA COMPROBACIÓN DEL GASTO EROGADO, QUE SON FIRMADOS POR LOS BENEFICIARIOS DEL PROGRAMA. "/>
    <s v="3000 SERVICIOS GENERALES"/>
    <s v="3300 SERVICIOS PROFESIONALES, CIENTIFICOS, TECNICOS Y OTROS SERVICIOS"/>
    <s v="336 SERVICIOS DE APOYO ADMINISTRATIVO, TRADUCCION, FOTOCOPIADO E IMPRESION"/>
    <n v="60000"/>
    <n v="60000"/>
    <n v="12000"/>
    <n v="0"/>
    <n v="-48000"/>
    <n v="3"/>
    <s v="33"/>
  </r>
  <r>
    <n v="1020"/>
    <x v="9"/>
    <m/>
    <s v="DIRECCION DE PROGRAMAS SOCIALES MUNICIPALES"/>
    <s v="PROGRAMAS SOCIALES MUNICIPALES"/>
    <s v="268 OTROS GRUPOS VULNERABLES"/>
    <s v="P PLANEACIÓN, SEGUIMIENTO Y EVALUACIÓN DE POLÍTICAS PÚBLICAS"/>
    <s v="26 ZAPOPAN PRESENTE"/>
    <m/>
    <m/>
    <s v="ENVÍO DE KITS ESCOLARES EN DOS ETAPAS A 800 ESCUELAS DEL SISTEMA DE EDUCACIÓN PÚBLICA DE NIVEL PREESCOLAR, PRIMARIA Y SECUNDARIA PARTICIPANTES EN EL PROGRAMA ZAPOPAN ¡PRESENTE!"/>
    <s v="3000 SERVICIOS GENERALES"/>
    <s v="3400 SERVICIOS FINANCIEROS, BANCARIOS Y COMERCIALES"/>
    <s v="347 FLETES Y MANIOBRAS"/>
    <n v="1861800"/>
    <n v="1861800"/>
    <n v="1861800"/>
    <n v="0"/>
    <n v="0"/>
    <n v="3"/>
    <s v="34"/>
  </r>
  <r>
    <n v="1025"/>
    <x v="9"/>
    <m/>
    <s v="DIRECCION DE PROGRAMAS SOCIALES MUNICIPALES"/>
    <s v="PROGRAMAS SOCIALES MUNICIPALES"/>
    <s v="268 OTROS GRUPOS VULNERABLES"/>
    <s v="P PLANEACIÓN, SEGUIMIENTO Y EVALUACIÓN DE POLÍTICAS PÚBLICAS"/>
    <s v="26 ZAPOPAN PRESENTE"/>
    <m/>
    <m/>
    <s v="MONTO QUE CUBRE EL COSTO DE UNIFORMES DEPORTIVOS, PLAYERA TIPO POLO Y TENNIS PARA EL TOTAL DE PADRON DE NIÑOS CALCULADO EN 200,000  ALUMNOS QUE SE ENCUENTREN EN LA MATRICULA DEL SISTEMA DE EDUCACIÓN PÚBLICA DE NIVEL PREESCOLAR, PRIMARIA Y SECUNDARIA, ASI COMO DE MOCHILAS Y VALES PARA CANJE DE PAQUETES DE UTILES ESCOLARES"/>
    <s v="4000 TRANSFERENCIAS, ASIGNACIONES, SUBSIDIOS Y OTRAS AYUDAS"/>
    <s v="4400 AYUDAS SOCIALES"/>
    <s v="441 AYUDAS SOCIALES A PERSONAS"/>
    <n v="200000000"/>
    <n v="160000000"/>
    <n v="120000000"/>
    <n v="-40000000"/>
    <n v="-80000000"/>
    <n v="4"/>
    <s v="44"/>
  </r>
  <r>
    <n v="137"/>
    <x v="10"/>
    <m/>
    <s v="COORDINACION GENERAL DE GESTION INTEGRAL DE LA CIUDAD"/>
    <s v="GESTIÓN INTEGRAL DE LA CIUDAD"/>
    <s v="221 URBANIZACION"/>
    <s v="E PRESTACIÓN DE SERVICIOS PÚBLICOS"/>
    <s v="27 AUTORIDAD DEL ESPACIO PÚBLICO MUNICIPAL"/>
    <m/>
    <m/>
    <s v="CONTAR CON LOS INSUMOS NECESARIOS PARA EL ADECUADO FUNCIONAMIENTO ADMINISTRATIVO DE LA COORDINACIÓN."/>
    <s v="2000 MATERIALES Y SUMINISTROS"/>
    <s v="2100 MATERIALES DE ADMINISTRACION, EMISION DE DOCUMENTOS Y ARTICULOS OFICIALES"/>
    <s v="211 MATERIALES, UTILES Y EQUIPOS MENORES DE OFICINA"/>
    <n v="66000"/>
    <n v="66000"/>
    <n v="66000"/>
    <n v="0"/>
    <n v="0"/>
    <n v="2"/>
    <s v="21"/>
  </r>
  <r>
    <n v="138"/>
    <x v="10"/>
    <m/>
    <s v="COORDINACION GENERAL DE GESTION INTEGRAL DE LA CIUDAD"/>
    <s v="GESTIÓN INTEGRAL DE LA CIUDAD"/>
    <s v="221 URBANIZACION"/>
    <s v="E PRESTACIÓN DE SERVICIOS PÚBLICOS"/>
    <s v="27 AUTORIDAD DEL ESPACIO PÚBLICO MUNICIPAL"/>
    <m/>
    <m/>
    <s v="APOYO AL PERSONAL  QUE REALIZA FUNCIONES QUE NO CORRESPONDEN A SU NOMBRAMIENTO"/>
    <s v="1000 SERVICIOS PERSONALES"/>
    <s v="1300 REMUNERACIONES ADICIONALES Y ESPECIALES"/>
    <s v="134 COMPENSACIONES"/>
    <n v="66000"/>
    <n v="0"/>
    <n v="0"/>
    <n v="-66000"/>
    <n v="-66000"/>
    <n v="1"/>
    <s v="13"/>
  </r>
  <r>
    <n v="139"/>
    <x v="10"/>
    <m/>
    <s v="COORDINACION GENERAL DE GESTION INTEGRAL DE LA CIUDAD"/>
    <s v="GESTIÓN INTEGRAL DE LA CIUDAD"/>
    <s v="221 URBANIZACION"/>
    <s v="E PRESTACIÓN DE SERVICIOS PÚBLICOS"/>
    <s v="27 AUTORIDAD DEL ESPACIO PÚBLICO MUNICIPAL"/>
    <m/>
    <m/>
    <s v="MATERIAL NECESARIO PARA LA LIMPIEZA DE LAS INSTALACIONES DE LA COORDIANCIÓN ASÍ COMO DE SUS DIRECCIONES."/>
    <s v="2000 MATERIALES Y SUMINISTROS"/>
    <s v="2100 MATERIALES DE ADMINISTRACION, EMISION DE DOCUMENTOS Y ARTICULOS OFICIALES"/>
    <s v="216 MATERIAL DE LIMPIEZA"/>
    <n v="88000"/>
    <n v="88000"/>
    <n v="17600"/>
    <n v="0"/>
    <n v="-70400"/>
    <n v="2"/>
    <s v="21"/>
  </r>
  <r>
    <n v="140"/>
    <x v="10"/>
    <m/>
    <s v="COORDINACION GENERAL DE GESTION INTEGRAL DE LA CIUDAD"/>
    <s v="GESTIÓN INTEGRAL DE LA CIUDAD"/>
    <s v="221 URBANIZACION"/>
    <s v="E PRESTACIÓN DE SERVICIOS PÚBLICOS"/>
    <s v="27 AUTORIDAD DEL ESPACIO PÚBLICO MUNICIPAL"/>
    <m/>
    <m/>
    <s v="IMPRESIÓN DE LONAS Y POSTERS PARA LOS PROGRAMAS QUE SE MANEJAN EN LA COORDINACIÓN"/>
    <s v="3000 SERVICIOS GENERALES"/>
    <s v="3300 SERVICIOS PROFESIONALES, CIENTIFICOS, TECNICOS Y OTROS SERVICIOS"/>
    <s v="336 SERVICIOS DE APOYO ADMINISTRATIVO, TRADUCCION, FOTOCOPIADO E IMPRESION"/>
    <n v="5500"/>
    <n v="5500"/>
    <n v="5500"/>
    <n v="0"/>
    <n v="0"/>
    <n v="3"/>
    <s v="33"/>
  </r>
  <r>
    <n v="141"/>
    <x v="10"/>
    <m/>
    <s v="COORDINACION GENERAL DE GESTION INTEGRAL DE LA CIUDAD"/>
    <s v="GESTIÓN INTEGRAL DE LA CIUDAD"/>
    <s v="221 URBANIZACION"/>
    <s v="E PRESTACIÓN DE SERVICIOS PÚBLICOS"/>
    <s v="27 AUTORIDAD DEL ESPACIO PÚBLICO MUNICIPAL"/>
    <m/>
    <m/>
    <s v="COFFE BREAK Y ALIMENTOS QUE SE OFRECEN EN REUNIONES Y CONSEJOS QUE PRESIDE LA COORDINACIÓN"/>
    <s v="2000 MATERIALES Y SUMINISTROS"/>
    <s v="2200 ALIMENTOS Y UTENSILIOS"/>
    <s v="221 PRODUCTOS ALIMENTICIOS PARA PERSONAS"/>
    <n v="22000"/>
    <n v="22000"/>
    <n v="22000"/>
    <n v="0"/>
    <n v="0"/>
    <n v="2"/>
    <s v="22"/>
  </r>
  <r>
    <n v="142"/>
    <x v="10"/>
    <m/>
    <s v="COORDINACION GENERAL DE GESTION INTEGRAL DE LA CIUDAD"/>
    <s v="GESTIÓN INTEGRAL DE LA CIUDAD"/>
    <s v="221 URBANIZACION"/>
    <s v="E PRESTACIÓN DE SERVICIOS PÚBLICOS"/>
    <s v="27 AUTORIDAD DEL ESPACIO PÚBLICO MUNICIPAL"/>
    <m/>
    <m/>
    <s v="PRESEA QUE SE ENTREGA A LOS GANADORES DEL MÉRITO AMBIENTAL "/>
    <s v="3000 SERVICIOS GENERALES"/>
    <s v="3800 SERVICIOS OFICIALES"/>
    <s v="382 GASTOS DE ORDEN SOCIAL Y CULTURAL"/>
    <n v="3300"/>
    <n v="3300"/>
    <n v="3300"/>
    <n v="0"/>
    <n v="0"/>
    <n v="3"/>
    <s v="38"/>
  </r>
  <r>
    <n v="143"/>
    <x v="10"/>
    <m/>
    <s v="COORDINACION GENERAL DE GESTION INTEGRAL DE LA CIUDAD"/>
    <s v="GESTIÓN INTEGRAL DE LA CIUDAD"/>
    <s v="221 URBANIZACION"/>
    <s v="E PRESTACIÓN DE SERVICIOS PÚBLICOS"/>
    <s v="27 AUTORIDAD DEL ESPACIO PÚBLICO MUNICIPAL"/>
    <m/>
    <m/>
    <s v="PROYECTOS DE SEGUIMIENTO DE PLANES PARCIALES Y POEL"/>
    <s v="3000 SERVICIOS GENERALES"/>
    <s v="3300 SERVICIOS PROFESIONALES, CIENTIFICOS, TECNICOS Y OTROS SERVICIOS"/>
    <s v="339 SERVICIOS PROFESIONALES, CIENTIFICOS Y TECNICOS INTEGRALES"/>
    <n v="2000000"/>
    <n v="2000000"/>
    <n v="2000000"/>
    <n v="0"/>
    <n v="0"/>
    <n v="3"/>
    <s v="33"/>
  </r>
  <r>
    <n v="117"/>
    <x v="10"/>
    <m/>
    <s v="DIRECCION DE COPLADEMUN"/>
    <s v="COPLADEMUN"/>
    <s v="221 URBANIZACION"/>
    <s v="E PRESTACIÓN DE SERVICIOS PÚBLICOS"/>
    <s v="28 ORDENAMIENTO DEL TERRITORIO"/>
    <m/>
    <m/>
    <s v="Organizar la documentación por colonia, para evitar extravío de documentos"/>
    <s v="2000 MATERIALES Y SUMINISTROS"/>
    <s v="2100 MATERIALES DE ADMINISTRACION, EMISION DE DOCUMENTOS Y ARTICULOS OFICIALES"/>
    <s v="211 MATERIALES, UTILES Y EQUIPOS MENORES DE OFICINA"/>
    <n v="2400"/>
    <n v="2400"/>
    <n v="2400"/>
    <n v="0"/>
    <n v="0"/>
    <n v="2"/>
    <s v="21"/>
  </r>
  <r>
    <n v="118"/>
    <x v="10"/>
    <m/>
    <s v="DIRECCION DE COPLADEMUN"/>
    <s v="COPLADEMUN"/>
    <s v="221 URBANIZACION"/>
    <s v="E PRESTACIÓN DE SERVICIOS PÚBLICOS"/>
    <s v="28 ORDENAMIENTO DEL TERRITORIO"/>
    <m/>
    <m/>
    <s v="Indispensble como herramienta de trabajo de acceso inmediato de informacion; para el cronograma de actividades diaria"/>
    <s v="2000 MATERIALES Y SUMINISTROS"/>
    <s v="2100 MATERIALES DE ADMINISTRACION, EMISION DE DOCUMENTOS Y ARTICULOS OFICIALES"/>
    <s v="215 MATERIAL IMPRESO E INFORMACION DIGITAL"/>
    <n v="5250"/>
    <n v="5250"/>
    <n v="1575"/>
    <n v="0"/>
    <n v="-3675"/>
    <n v="2"/>
    <s v="21"/>
  </r>
  <r>
    <n v="119"/>
    <x v="10"/>
    <m/>
    <s v="DIRECCION DE COPLADEMUN"/>
    <s v="COPLADEMUN"/>
    <s v="221 URBANIZACION"/>
    <s v="E PRESTACIÓN DE SERVICIOS PÚBLICOS"/>
    <s v="28 ORDENAMIENTO DEL TERRITORIO"/>
    <m/>
    <m/>
    <s v="Para identificacion institucional ante la ciudadania, lo que permitira generar  confianza con esta."/>
    <s v="2000 MATERIALES Y SUMINISTROS"/>
    <s v="2100 MATERIALES DE ADMINISTRACION, EMISION DE DOCUMENTOS Y ARTICULOS OFICIALES"/>
    <s v="218 MATERIALES PARA EL REGISTRO E IDENTIFICACION DE BIENES Y PERSONAS"/>
    <n v="750"/>
    <n v="750"/>
    <n v="750"/>
    <n v="0"/>
    <n v="0"/>
    <n v="2"/>
    <s v="21"/>
  </r>
  <r>
    <n v="120"/>
    <x v="10"/>
    <m/>
    <s v="DIRECCION DE COPLADEMUN"/>
    <s v="COPLADEMUN"/>
    <s v="221 URBANIZACION"/>
    <s v="E PRESTACIÓN DE SERVICIOS PÚBLICOS"/>
    <s v="28 ORDENAMIENTO DEL TERRITORIO"/>
    <m/>
    <m/>
    <s v="Para mostrar una imagen institucional ante la ciudadania, lo que permitira generar  confianza con esta."/>
    <s v="2000 MATERIALES Y SUMINISTROS"/>
    <s v="2700 VESTUARIO, BLANCOS, PRENDAS DE PROTECCION Y ARTICULOS DEPORTIVOS"/>
    <s v="271 VESTUARIO Y UNIFORMES"/>
    <n v="10500"/>
    <n v="10500"/>
    <n v="0"/>
    <n v="0"/>
    <n v="-10500"/>
    <n v="2"/>
    <s v="27"/>
  </r>
  <r>
    <n v="121"/>
    <x v="10"/>
    <m/>
    <s v="DIRECCION DE COPLADEMUN"/>
    <s v="COPLADEMUN"/>
    <s v="221 URBANIZACION"/>
    <s v="E PRESTACIÓN DE SERVICIOS PÚBLICOS"/>
    <s v="28 ORDENAMIENTO DEL TERRITORIO"/>
    <m/>
    <m/>
    <s v="Para mostrar una imagen institucional ante la ciudadania, lo que permitira generar  confianza con esta."/>
    <s v="2000 MATERIALES Y SUMINISTROS"/>
    <s v="2700 VESTUARIO, BLANCOS, PRENDAS DE PROTECCION Y ARTICULOS DEPORTIVOS"/>
    <s v="271 VESTUARIO Y UNIFORMES"/>
    <n v="9000"/>
    <n v="9000"/>
    <n v="0"/>
    <n v="0"/>
    <n v="-9000"/>
    <n v="2"/>
    <s v="27"/>
  </r>
  <r>
    <n v="122"/>
    <x v="10"/>
    <m/>
    <s v="DIRECCION DE COPLADEMUN"/>
    <s v="COPLADEMUN"/>
    <s v="221 URBANIZACION"/>
    <s v="E PRESTACIÓN DE SERVICIOS PÚBLICOS"/>
    <s v="28 ORDENAMIENTO DEL TERRITORIO"/>
    <m/>
    <m/>
    <s v="Para proteccion solar en campo, ya que el trabajo en calle es exaustivo"/>
    <s v="2000 MATERIALES Y SUMINISTROS"/>
    <s v="2700 VESTUARIO, BLANCOS, PRENDAS DE PROTECCION Y ARTICULOS DEPORTIVOS"/>
    <s v="272 PRENDAS DE SEGURIDAD Y PROTECCION PERSONAL"/>
    <n v="18000"/>
    <n v="18000"/>
    <n v="18000"/>
    <n v="0"/>
    <n v="0"/>
    <n v="2"/>
    <s v="27"/>
  </r>
  <r>
    <n v="123"/>
    <x v="10"/>
    <m/>
    <s v="DIRECCION DE COPLADEMUN"/>
    <s v="COPLADEMUN"/>
    <s v="221 URBANIZACION"/>
    <s v="E PRESTACIÓN DE SERVICIOS PÚBLICOS"/>
    <s v="28 ORDENAMIENTO DEL TERRITORIO"/>
    <m/>
    <m/>
    <s v="Para protegerse en el temporal de lluvia, pricipalmente la documentacion y/o equipos tecnologicos que se tengan en el momento"/>
    <s v="2000 MATERIALES Y SUMINISTROS"/>
    <s v="2700 VESTUARIO, BLANCOS, PRENDAS DE PROTECCION Y ARTICULOS DEPORTIVOS"/>
    <s v="272 PRENDAS DE SEGURIDAD Y PROTECCION PERSONAL"/>
    <n v="4350"/>
    <n v="4350"/>
    <n v="4350"/>
    <n v="0"/>
    <n v="0"/>
    <n v="2"/>
    <s v="27"/>
  </r>
  <r>
    <n v="124"/>
    <x v="10"/>
    <m/>
    <s v="DIRECCION DE COPLADEMUN"/>
    <s v="COPLADEMUN"/>
    <s v="221 URBANIZACION"/>
    <s v="E PRESTACIÓN DE SERVICIOS PÚBLICOS"/>
    <s v="28 ORDENAMIENTO DEL TERRITORIO"/>
    <m/>
    <m/>
    <s v="Para el traslado de documentacion e insumos necesarios para el trabajo en campo"/>
    <s v="2000 MATERIALES Y SUMINISTROS"/>
    <s v="2700 VESTUARIO, BLANCOS, PRENDAS DE PROTECCION Y ARTICULOS DEPORTIVOS"/>
    <s v="272 PRENDAS DE SEGURIDAD Y PROTECCION PERSONAL"/>
    <n v="45000"/>
    <n v="45000"/>
    <n v="45000"/>
    <n v="0"/>
    <n v="0"/>
    <n v="2"/>
    <s v="27"/>
  </r>
  <r>
    <n v="125"/>
    <x v="10"/>
    <m/>
    <s v="DIRECCION DE COPLADEMUN"/>
    <s v="COPLADEMUN"/>
    <s v="221 URBANIZACION"/>
    <s v="E PRESTACIÓN DE SERVICIOS PÚBLICOS"/>
    <s v="28 ORDENAMIENTO DEL TERRITORIO"/>
    <m/>
    <m/>
    <s v="Facilita el caminar en las colinas con topografias irregulares y evita algun tipo de accidente o lesion por lo complicado de los caminos o brechas"/>
    <s v="2000 MATERIALES Y SUMINISTROS"/>
    <s v="2700 VESTUARIO, BLANCOS, PRENDAS DE PROTECCION Y ARTICULOS DEPORTIVOS"/>
    <s v="272 PRENDAS DE SEGURIDAD Y PROTECCION PERSONAL"/>
    <n v="21000"/>
    <n v="21000"/>
    <n v="21000"/>
    <n v="0"/>
    <n v="0"/>
    <n v="2"/>
    <s v="27"/>
  </r>
  <r>
    <n v="126"/>
    <x v="10"/>
    <m/>
    <s v="DIRECCION DE COPLADEMUN"/>
    <s v="COPLADEMUN"/>
    <s v="221 URBANIZACION"/>
    <s v="E PRESTACIÓN DE SERVICIOS PÚBLICOS"/>
    <s v="28 ORDENAMIENTO DEL TERRITORIO"/>
    <m/>
    <m/>
    <s v="Visualizacion de los programas de trabajo en campo, mediante un sistema para geo referenciar a tiempo real las actividades, para comunicación en video con instancias de participacion social"/>
    <s v="5000 BIENES MUEBLES, INMUEBLES E INTANGIBLES"/>
    <s v="5200 MOBILIARIO Y EQUIPO EDUCACIONAL Y RECREATIVO"/>
    <s v="521 EQUIPOS Y APARATOS AUDIOVISUALES"/>
    <n v="8500"/>
    <n v="8500"/>
    <n v="8500"/>
    <n v="0"/>
    <n v="0"/>
    <n v="5"/>
    <s v="52"/>
  </r>
  <r>
    <n v="127"/>
    <x v="10"/>
    <m/>
    <s v="DIRECCION DE COPLADEMUN"/>
    <s v="COPLADEMUN"/>
    <s v="221 URBANIZACION"/>
    <s v="E PRESTACIÓN DE SERVICIOS PÚBLICOS"/>
    <s v="28 ORDENAMIENTO DEL TERRITORIO"/>
    <m/>
    <m/>
    <s v="Para dar capacitaciones al equipo de organización, socializar tablas y contenidos de trabajo. Así mismo para las exposiciones de plamneacion y coordinacion de actividades en campo y oficina"/>
    <s v="5000 BIENES MUEBLES, INMUEBLES E INTANGIBLES"/>
    <s v="5200 MOBILIARIO Y EQUIPO EDUCACIONAL Y RECREATIVO"/>
    <s v="521 EQUIPOS Y APARATOS AUDIOVISUALES"/>
    <n v="2500"/>
    <n v="2500"/>
    <n v="2500"/>
    <n v="0"/>
    <n v="0"/>
    <n v="5"/>
    <s v="52"/>
  </r>
  <r>
    <n v="128"/>
    <x v="10"/>
    <m/>
    <s v="DIRECCION DE COPLADEMUN"/>
    <s v="COPLADEMUN"/>
    <s v="221 URBANIZACION"/>
    <s v="E PRESTACIÓN DE SERVICIOS PÚBLICOS"/>
    <s v="28 ORDENAMIENTO DEL TERRITORIO"/>
    <m/>
    <m/>
    <s v="Para ver de manera clara y eficaz las proyecciones de trabajo en la oficina."/>
    <s v="5000 BIENES MUEBLES, INMUEBLES E INTANGIBLES"/>
    <s v="5200 MOBILIARIO Y EQUIPO EDUCACIONAL Y RECREATIVO"/>
    <s v="529 OTRO MOBILIARIO Y EQUIPO EDUCACIONAL Y RECREATIVO"/>
    <n v="2000"/>
    <n v="2000"/>
    <n v="2000"/>
    <n v="0"/>
    <n v="0"/>
    <n v="5"/>
    <s v="52"/>
  </r>
  <r>
    <n v="129"/>
    <x v="10"/>
    <m/>
    <s v="DIRECCION DE COPLADEMUN"/>
    <s v="COPLADEMUN"/>
    <s v="221 URBANIZACION"/>
    <s v="E PRESTACIÓN DE SERVICIOS PÚBLICOS"/>
    <s v="28 ORDENAMIENTO DEL TERRITORIO"/>
    <m/>
    <m/>
    <s v="Para el desarrollo de las mesas de trabajo de Organización y coordinacion de las acticidades "/>
    <s v="5000 BIENES MUEBLES, INMUEBLES E INTANGIBLES"/>
    <s v="5200 MOBILIARIO Y EQUIPO EDUCACIONAL Y RECREATIVO"/>
    <s v="529 OTRO MOBILIARIO Y EQUIPO EDUCACIONAL Y RECREATIVO"/>
    <n v="800"/>
    <n v="800"/>
    <n v="800"/>
    <n v="0"/>
    <n v="0"/>
    <n v="5"/>
    <s v="52"/>
  </r>
  <r>
    <n v="130"/>
    <x v="10"/>
    <m/>
    <s v="DIRECCION DE COPLADEMUN"/>
    <s v="COPLADEMUN"/>
    <s v="221 URBANIZACION"/>
    <s v="E PRESTACIÓN DE SERVICIOS PÚBLICOS"/>
    <s v="28 ORDENAMIENTO DEL TERRITORIO"/>
    <m/>
    <m/>
    <s v="Para las sesiones informativas o reuniones de exposicion de diferentes tematicas con la ciudadania en sus colonias"/>
    <s v="5000 BIENES MUEBLES, INMUEBLES E INTANGIBLES"/>
    <s v="5200 MOBILIARIO Y EQUIPO EDUCACIONAL Y RECREATIVO"/>
    <s v="529 OTRO MOBILIARIO Y EQUIPO EDUCACIONAL Y RECREATIVO"/>
    <n v="6450"/>
    <n v="6450"/>
    <n v="6450"/>
    <n v="0"/>
    <n v="0"/>
    <n v="5"/>
    <s v="52"/>
  </r>
  <r>
    <n v="131"/>
    <x v="10"/>
    <m/>
    <s v="DIRECCION DE ORDENAMIENTO DEL TERRITORIO"/>
    <s v="ORDENAMIENTO"/>
    <s v="221 URBANIZACION"/>
    <s v="E PRESTACIÓN DE SERVICIOS PÚBLICOS"/>
    <s v="28 ORDENAMIENTO DEL TERRITORIO"/>
    <m/>
    <m/>
    <s v="HERRAMIENTAS NECESARIAS PARA CUMPLIR CON LAS FUNCIONES INTRINSÉCAS DE LA DIRECCIÓN. "/>
    <s v="2000 MATERIALES Y SUMINISTROS"/>
    <s v="2900 HERRAMIENTAS, REFACCIONES Y ACCESORIOS MENORES"/>
    <s v="291 HERRAMIENTAS MENORES"/>
    <n v="54450"/>
    <n v="54450"/>
    <n v="21780"/>
    <n v="0"/>
    <n v="-32670"/>
    <n v="2"/>
    <s v="29"/>
  </r>
  <r>
    <n v="132"/>
    <x v="10"/>
    <m/>
    <s v="DIRECCION DE ORDENAMIENTO DEL TERRITORIO"/>
    <s v="ORDENAMIENTO"/>
    <s v="221 URBANIZACION"/>
    <s v="E PRESTACIÓN DE SERVICIOS PÚBLICOS"/>
    <s v="28 ORDENAMIENTO DEL TERRITORIO"/>
    <m/>
    <m/>
    <s v="REPARACIÓN Y MANTENIMEINTO DE EQUIPO TOPOGRAFÍCO"/>
    <s v="3000 SERVICIOS GENERALES"/>
    <s v="3500 SERVICIOS DE INSTALACION, REPARACION, MANTENIMIENTO Y CONSERVACION"/>
    <s v="357 INSTALACION, REPARACION Y MANTENIMIENTO DE MAQUINARIA, OTROS EQUIPOS Y HERRAMIENTA"/>
    <n v="55000"/>
    <n v="55000"/>
    <n v="55000"/>
    <n v="0"/>
    <n v="0"/>
    <n v="3"/>
    <s v="35"/>
  </r>
  <r>
    <n v="133"/>
    <x v="10"/>
    <m/>
    <s v="DIRECCION DE ORDENAMIENTO DEL TERRITORIO"/>
    <s v="ORDENAMIENTO"/>
    <s v="221 URBANIZACION"/>
    <s v="E PRESTACIÓN DE SERVICIOS PÚBLICOS"/>
    <s v="28 ORDENAMIENTO DEL TERRITORIO"/>
    <m/>
    <m/>
    <s v="PAPEL SEGURIDAD"/>
    <s v="3000 SERVICIOS GENERALES"/>
    <s v="3300 SERVICIOS PROFESIONALES, CIENTIFICOS, TECNICOS Y OTROS SERVICIOS"/>
    <s v="336 SERVICIOS DE APOYO ADMINISTRATIVO, TRADUCCION, FOTOCOPIADO E IMPRESION"/>
    <n v="190000"/>
    <n v="190000"/>
    <n v="190000"/>
    <n v="0"/>
    <n v="0"/>
    <n v="3"/>
    <s v="33"/>
  </r>
  <r>
    <n v="134"/>
    <x v="10"/>
    <m/>
    <s v="DIRECCION DE ORDENAMIENTO DEL TERRITORIO"/>
    <s v="ORDENAMIENTO"/>
    <s v="221 URBANIZACION"/>
    <s v="E PRESTACIÓN DE SERVICIOS PÚBLICOS"/>
    <s v="28 ORDENAMIENTO DEL TERRITORIO"/>
    <m/>
    <m/>
    <s v="INSUMOS NECESARIOS PARA LAS FUNCIONES ADMINISTRATIVAS"/>
    <s v="2000 MATERIALES Y SUMINISTROS"/>
    <s v="2100 MATERIALES DE ADMINISTRACION, EMISION DE DOCUMENTOS Y ARTICULOS OFICIALES"/>
    <s v="211 MATERIALES, UTILES Y EQUIPOS MENORES DE OFICINA"/>
    <n v="200000"/>
    <n v="200000"/>
    <n v="200000"/>
    <n v="0"/>
    <n v="0"/>
    <n v="2"/>
    <s v="21"/>
  </r>
  <r>
    <n v="135"/>
    <x v="10"/>
    <m/>
    <s v="DIRECCION DE ORDENAMIENTO DEL TERRITORIO"/>
    <s v="ORDENAMIENTO"/>
    <s v="221 URBANIZACION"/>
    <s v="E PRESTACIÓN DE SERVICIOS PÚBLICOS"/>
    <s v="28 ORDENAMIENTO DEL TERRITORIO"/>
    <m/>
    <m/>
    <s v="COMPRA DE INSUMOS COMO TINTA VARIOS COLORES, TONER Y CABEZALES PARA PLOTTER; ESTO  SE NECESITA PARA DAR RESPUESTA A: SOLICITUDES DE LA CIUDADANIA, ARCHIVO CARTOGRAFICO Y BASE DE DATOS DE INFORMACION GEOGRAFICA, IMPRESIÓN DE PLANOS PARA SOLICITUDES DE AUDITORIAS DEL ESTADO Y MUNICIPALES, PARA PROYECTOS DE URBANIZACIÓN E INTEGRACIÓN URBANA."/>
    <s v="2000 MATERIALES Y SUMINISTROS"/>
    <s v="2100 MATERIALES DE ADMINISTRACION, EMISION DE DOCUMENTOS Y ARTICULOS OFICIALES"/>
    <s v="214 MATERIALES, UTILES Y EQUIPOS MENORES DE TECNOLOGIAS DE LA INFORMACION Y COMUNICACIONES"/>
    <n v="100000"/>
    <n v="100000"/>
    <n v="100000"/>
    <n v="0"/>
    <n v="0"/>
    <n v="2"/>
    <s v="21"/>
  </r>
  <r>
    <n v="136"/>
    <x v="10"/>
    <m/>
    <s v="DIRECCION DE ORDENAMIENTO DEL TERRITORIO"/>
    <s v="ORDENAMIENTO"/>
    <s v="221 URBANIZACION"/>
    <s v="E PRESTACIÓN DE SERVICIOS PÚBLICOS"/>
    <s v="28 ORDENAMIENTO DEL TERRITORIO"/>
    <m/>
    <m/>
    <s v="IMPRESIÓN DE PLANOS PARA LOS DICTAMÉNES"/>
    <s v="2000 MATERIALES Y SUMINISTROS"/>
    <s v="2100 MATERIALES DE ADMINISTRACION, EMISION DE DOCUMENTOS Y ARTICULOS OFICIALES"/>
    <s v="212 MATERIALES Y UTILES DE IMPRESION Y REPRODUCCION"/>
    <n v="36000"/>
    <n v="36000"/>
    <n v="7200"/>
    <n v="0"/>
    <n v="-28800"/>
    <n v="2"/>
    <s v="21"/>
  </r>
  <r>
    <n v="57"/>
    <x v="10"/>
    <m/>
    <s v="DIRECCION DE MOVILIDAD Y TRANSPORTE"/>
    <s v="MOVILIDAD"/>
    <s v="221 URBANIZACION"/>
    <s v="E PRESTACIÓN DE SERVICIOS PÚBLICOS"/>
    <s v="29 MOVILIDAD Y TRANSPORTE"/>
    <m/>
    <m/>
    <s v="FUNCIONALIDAD DE LA OFICINA"/>
    <s v="2000 MATERIALES Y SUMINISTROS"/>
    <s v="2100 MATERIALES DE ADMINISTRACION, EMISION DE DOCUMENTOS Y ARTICULOS OFICIALES"/>
    <s v="211 MATERIALES, UTILES Y EQUIPOS MENORES DE OFICINA"/>
    <n v="80000"/>
    <n v="80000"/>
    <n v="80000"/>
    <n v="0"/>
    <n v="0"/>
    <n v="2"/>
    <s v="21"/>
  </r>
  <r>
    <n v="58"/>
    <x v="10"/>
    <m/>
    <s v="DIRECCION DE MOVILIDAD Y TRANSPORTE"/>
    <s v="MOVILIDAD"/>
    <s v="221 URBANIZACION"/>
    <s v="E PRESTACIÓN DE SERVICIOS PÚBLICOS"/>
    <s v="29 MOVILIDAD Y TRANSPORTE"/>
    <m/>
    <m/>
    <s v="HORAS EXTRAS LABORADAS"/>
    <s v="1000 SERVICIOS PERSONALES"/>
    <s v="1100 REMUNERACIONES AL PERSONAL DE CARACTER PERMANENTE"/>
    <s v="113 SUELDOS BASE AL PERSONAL PERMANENTE"/>
    <n v="680000"/>
    <n v="0"/>
    <n v="0"/>
    <n v="-680000"/>
    <n v="-680000"/>
    <n v="1"/>
    <s v="11"/>
  </r>
  <r>
    <n v="59"/>
    <x v="10"/>
    <m/>
    <s v="DIRECCION DE MOVILIDAD Y TRANSPORTE"/>
    <s v="MOVILIDAD"/>
    <s v="221 URBANIZACION"/>
    <s v="E PRESTACIÓN DE SERVICIOS PÚBLICOS"/>
    <s v="29 MOVILIDAD Y TRANSPORTE"/>
    <m/>
    <m/>
    <s v="APLICACIÓN DIGITAL DE FOLIOS DE INFRACCIÓN"/>
    <s v="2000 MATERIALES Y SUMINISTROS"/>
    <s v="2100 MATERIALES DE ADMINISTRACION, EMISION DE DOCUMENTOS Y ARTICULOS OFICIALES"/>
    <s v="212 MATERIALES Y UTILES DE IMPRESION Y REPRODUCCION"/>
    <n v="500000"/>
    <n v="500000"/>
    <n v="100000"/>
    <n v="0"/>
    <n v="-400000"/>
    <n v="2"/>
    <s v="21"/>
  </r>
  <r>
    <n v="60"/>
    <x v="10"/>
    <m/>
    <s v="DIRECCION DE MOVILIDAD Y TRANSPORTE"/>
    <s v="MOVILIDAD"/>
    <s v="221 URBANIZACION"/>
    <s v="E PRESTACIÓN DE SERVICIOS PÚBLICOS"/>
    <s v="29 MOVILIDAD Y TRANSPORTE"/>
    <m/>
    <m/>
    <s v="ELABORACIÓN DE PLANOS"/>
    <s v="2000 MATERIALES Y SUMINISTROS"/>
    <s v="2100 MATERIALES DE ADMINISTRACION, EMISION DE DOCUMENTOS Y ARTICULOS OFICIALES"/>
    <s v="212 MATERIALES Y UTILES DE IMPRESION Y REPRODUCCION"/>
    <n v="4000"/>
    <n v="4000"/>
    <n v="800"/>
    <n v="0"/>
    <n v="-3200"/>
    <n v="2"/>
    <s v="21"/>
  </r>
  <r>
    <n v="61"/>
    <x v="10"/>
    <m/>
    <s v="DIRECCION DE MOVILIDAD Y TRANSPORTE"/>
    <s v="MOVILIDAD"/>
    <s v="221 URBANIZACION"/>
    <s v="E PRESTACIÓN DE SERVICIOS PÚBLICOS"/>
    <s v="29 MOVILIDAD Y TRANSPORTE"/>
    <m/>
    <m/>
    <s v="ELABORACIÓN DE PLANOS"/>
    <s v="2000 MATERIALES Y SUMINISTROS"/>
    <s v="2100 MATERIALES DE ADMINISTRACION, EMISION DE DOCUMENTOS Y ARTICULOS OFICIALES"/>
    <s v="214 MATERIALES, UTILES Y EQUIPOS MENORES DE TECNOLOGIAS DE LA INFORMACION Y COMUNICACIONES"/>
    <n v="30000"/>
    <n v="30000"/>
    <n v="30000"/>
    <n v="0"/>
    <n v="0"/>
    <n v="2"/>
    <s v="21"/>
  </r>
  <r>
    <n v="62"/>
    <x v="10"/>
    <m/>
    <s v="DIRECCION DE MOVILIDAD Y TRANSPORTE"/>
    <s v="MOVILIDAD"/>
    <s v="221 URBANIZACION"/>
    <s v="E PRESTACIÓN DE SERVICIOS PÚBLICOS"/>
    <s v="29 MOVILIDAD Y TRANSPORTE"/>
    <m/>
    <m/>
    <s v="CARTAS DERECHOS DE PEATON"/>
    <s v="2000 MATERIALES Y SUMINISTROS"/>
    <s v="2100 MATERIALES DE ADMINISTRACION, EMISION DE DOCUMENTOS Y ARTICULOS OFICIALES"/>
    <s v="215 MATERIAL IMPRESO E INFORMACION DIGITAL"/>
    <n v="250000"/>
    <n v="250000"/>
    <n v="75000"/>
    <n v="0"/>
    <n v="-175000"/>
    <n v="2"/>
    <s v="21"/>
  </r>
  <r>
    <n v="63"/>
    <x v="10"/>
    <m/>
    <s v="DIRECCION DE MOVILIDAD Y TRANSPORTE"/>
    <s v="MOVILIDAD"/>
    <s v="221 URBANIZACION"/>
    <s v="E PRESTACIÓN DE SERVICIOS PÚBLICOS"/>
    <s v="29 MOVILIDAD Y TRANSPORTE"/>
    <m/>
    <m/>
    <s v="EJECUCIÓN SOLUCIÓN"/>
    <s v="2000 MATERIALES Y SUMINISTROS"/>
    <s v="2100 MATERIALES DE ADMINISTRACION, EMISION DE DOCUMENTOS Y ARTICULOS OFICIALES"/>
    <s v="215 MATERIAL IMPRESO E INFORMACION DIGITAL"/>
    <n v="75000"/>
    <n v="75000"/>
    <n v="22500"/>
    <n v="0"/>
    <n v="-52500"/>
    <n v="2"/>
    <s v="21"/>
  </r>
  <r>
    <n v="64"/>
    <x v="10"/>
    <m/>
    <s v="DIRECCION DE MOVILIDAD Y TRANSPORTE"/>
    <s v="MOVILIDAD"/>
    <s v="221 URBANIZACION"/>
    <s v="E PRESTACIÓN DE SERVICIOS PÚBLICOS"/>
    <s v="29 MOVILIDAD Y TRANSPORTE"/>
    <m/>
    <m/>
    <s v="BALIZAMIENTO"/>
    <s v="2000 MATERIALES Y SUMINISTROS"/>
    <s v="2100 MATERIALES DE ADMINISTRACION, EMISION DE DOCUMENTOS Y ARTICULOS OFICIALES"/>
    <s v="215 MATERIAL IMPRESO E INFORMACION DIGITAL"/>
    <n v="40000"/>
    <n v="40000"/>
    <n v="12000"/>
    <n v="0"/>
    <n v="-28000"/>
    <n v="2"/>
    <s v="21"/>
  </r>
  <r>
    <n v="65"/>
    <x v="10"/>
    <m/>
    <s v="DIRECCION DE MOVILIDAD Y TRANSPORTE"/>
    <s v="MOVILIDAD"/>
    <s v="221 URBANIZACION"/>
    <s v="E PRESTACIÓN DE SERVICIOS PÚBLICOS"/>
    <s v="29 MOVILIDAD Y TRANSPORTE"/>
    <m/>
    <m/>
    <s v="ACREDITACIONES PARA PERSONAS CON DISCAPACIDAD"/>
    <s v="2000 MATERIALES Y SUMINISTROS"/>
    <s v="2100 MATERIALES DE ADMINISTRACION, EMISION DE DOCUMENTOS Y ARTICULOS OFICIALES"/>
    <s v="215 MATERIAL IMPRESO E INFORMACION DIGITAL"/>
    <n v="70000"/>
    <n v="70000"/>
    <n v="21000"/>
    <n v="0"/>
    <n v="-49000"/>
    <n v="2"/>
    <s v="21"/>
  </r>
  <r>
    <n v="66"/>
    <x v="10"/>
    <m/>
    <s v="DIRECCION DE MOVILIDAD Y TRANSPORTE"/>
    <s v="MOVILIDAD"/>
    <s v="221 URBANIZACION"/>
    <s v="E PRESTACIÓN DE SERVICIOS PÚBLICOS"/>
    <s v="29 MOVILIDAD Y TRANSPORTE"/>
    <m/>
    <m/>
    <s v="DICTAMINACIÓN"/>
    <s v="2000 MATERIALES Y SUMINISTROS"/>
    <s v="2100 MATERIALES DE ADMINISTRACION, EMISION DE DOCUMENTOS Y ARTICULOS OFICIALES"/>
    <s v="215 MATERIAL IMPRESO E INFORMACION DIGITAL"/>
    <n v="100000"/>
    <n v="100000"/>
    <n v="30000"/>
    <n v="0"/>
    <n v="-70000"/>
    <n v="2"/>
    <s v="21"/>
  </r>
  <r>
    <n v="67"/>
    <x v="10"/>
    <m/>
    <s v="DIRECCION DE MOVILIDAD Y TRANSPORTE"/>
    <s v="MOVILIDAD"/>
    <s v="221 URBANIZACION"/>
    <s v="E PRESTACIÓN DE SERVICIOS PÚBLICOS"/>
    <s v="29 MOVILIDAD Y TRANSPORTE"/>
    <m/>
    <m/>
    <s v="EJECUCIÓN SOLUCIÓN"/>
    <s v="2000 MATERIALES Y SUMINISTROS"/>
    <s v="2100 MATERIALES DE ADMINISTRACION, EMISION DE DOCUMENTOS Y ARTICULOS OFICIALES"/>
    <s v="215 MATERIAL IMPRESO E INFORMACION DIGITAL"/>
    <n v="3580000"/>
    <n v="3580000"/>
    <n v="1074000"/>
    <n v="0"/>
    <n v="-2506000"/>
    <n v="2"/>
    <s v="21"/>
  </r>
  <r>
    <n v="68"/>
    <x v="10"/>
    <m/>
    <s v="DIRECCION DE MOVILIDAD Y TRANSPORTE"/>
    <s v="MOVILIDAD"/>
    <s v="221 URBANIZACION"/>
    <s v="E PRESTACIÓN DE SERVICIOS PÚBLICOS"/>
    <s v="29 MOVILIDAD Y TRANSPORTE"/>
    <m/>
    <m/>
    <s v="EJECUCIÓN SOLUCIÓN"/>
    <s v="2000 MATERIALES Y SUMINISTROS"/>
    <s v="2400 MATERIALES Y ARTICULOS DE CONSTRUCCION Y DE REPARACION"/>
    <s v="247 ARTICULOS METALICOS PARA LA CONSTRUCCION"/>
    <n v="450800"/>
    <n v="450800"/>
    <n v="45080"/>
    <n v="0"/>
    <n v="-405720"/>
    <n v="2"/>
    <s v="24"/>
  </r>
  <r>
    <n v="69"/>
    <x v="10"/>
    <m/>
    <s v="DIRECCION DE MOVILIDAD Y TRANSPORTE"/>
    <s v="MOVILIDAD"/>
    <s v="221 URBANIZACION"/>
    <s v="E PRESTACIÓN DE SERVICIOS PÚBLICOS"/>
    <s v="29 MOVILIDAD Y TRANSPORTE"/>
    <m/>
    <m/>
    <s v="NUEVA INFRAESTRUCTURA (NO INCLUYE OBRA PÚBLICA)"/>
    <s v="2000 MATERIALES Y SUMINISTROS"/>
    <s v="2400 MATERIALES Y ARTICULOS DE CONSTRUCCION Y DE REPARACION"/>
    <s v="247 ARTICULOS METALICOS PARA LA CONSTRUCCION"/>
    <n v="2000000"/>
    <n v="2000000"/>
    <n v="200000"/>
    <n v="0"/>
    <n v="-1800000"/>
    <n v="2"/>
    <s v="24"/>
  </r>
  <r>
    <n v="70"/>
    <x v="10"/>
    <m/>
    <s v="DIRECCION DE MOVILIDAD Y TRANSPORTE"/>
    <s v="MOVILIDAD"/>
    <s v="221 URBANIZACION"/>
    <s v="E PRESTACIÓN DE SERVICIOS PÚBLICOS"/>
    <s v="29 MOVILIDAD Y TRANSPORTE"/>
    <m/>
    <m/>
    <s v="EJECUCIÓN SOLUCIÓN"/>
    <s v="2000 MATERIALES Y SUMINISTROS"/>
    <s v="2400 MATERIALES Y ARTICULOS DE CONSTRUCCION Y DE REPARACION"/>
    <s v="249 OTROS MATERIALES Y ARTICULOS DE CONSTRUCCION Y REPARACION"/>
    <n v="2250000"/>
    <n v="2250000"/>
    <n v="225000"/>
    <n v="0"/>
    <n v="-2025000"/>
    <n v="2"/>
    <s v="24"/>
  </r>
  <r>
    <n v="71"/>
    <x v="10"/>
    <m/>
    <s v="DIRECCION DE MOVILIDAD Y TRANSPORTE"/>
    <s v="MOVILIDAD"/>
    <s v="221 URBANIZACION"/>
    <s v="E PRESTACIÓN DE SERVICIOS PÚBLICOS"/>
    <s v="29 MOVILIDAD Y TRANSPORTE"/>
    <m/>
    <m/>
    <s v="BALIZAMIENTO"/>
    <s v="2000 MATERIALES Y SUMINISTROS"/>
    <s v="2400 MATERIALES Y ARTICULOS DE CONSTRUCCION Y DE REPARACION"/>
    <s v="249 OTROS MATERIALES Y ARTICULOS DE CONSTRUCCION Y REPARACION"/>
    <n v="100000"/>
    <n v="100000"/>
    <n v="100000"/>
    <n v="0"/>
    <n v="0"/>
    <n v="2"/>
    <s v="24"/>
  </r>
  <r>
    <n v="72"/>
    <x v="10"/>
    <m/>
    <s v="DIRECCION DE MOVILIDAD Y TRANSPORTE"/>
    <s v="MOVILIDAD"/>
    <s v="221 URBANIZACION"/>
    <s v="E PRESTACIÓN DE SERVICIOS PÚBLICOS"/>
    <s v="29 MOVILIDAD Y TRANSPORTE"/>
    <m/>
    <m/>
    <s v="BALIZAMIENTO"/>
    <s v="2000 MATERIALES Y SUMINISTROS"/>
    <s v="2400 MATERIALES Y ARTICULOS DE CONSTRUCCION Y DE REPARACION"/>
    <s v="249 OTROS MATERIALES Y ARTICULOS DE CONSTRUCCION Y REPARACION"/>
    <n v="20000"/>
    <n v="20000"/>
    <n v="20000"/>
    <n v="0"/>
    <n v="0"/>
    <n v="2"/>
    <s v="24"/>
  </r>
  <r>
    <n v="73"/>
    <x v="10"/>
    <m/>
    <s v="DIRECCION DE MOVILIDAD Y TRANSPORTE"/>
    <s v="MOVILIDAD"/>
    <s v="221 URBANIZACION"/>
    <s v="E PRESTACIÓN DE SERVICIOS PÚBLICOS"/>
    <s v="29 MOVILIDAD Y TRANSPORTE"/>
    <m/>
    <m/>
    <s v="EJECUCIÓN SOLUCIÓN"/>
    <s v="2000 MATERIALES Y SUMINISTROS"/>
    <s v="2500 PRODUCTOS QUIMICOS, FARMACEUTICOS Y DE LABORATORIO"/>
    <s v="256 FIBRAS SINTETICAS, HULES, PLASTICOS Y DERIVADOS"/>
    <n v="2404700"/>
    <n v="2404700"/>
    <n v="240470"/>
    <n v="0"/>
    <n v="-2164230"/>
    <n v="2"/>
    <s v="25"/>
  </r>
  <r>
    <n v="74"/>
    <x v="10"/>
    <m/>
    <s v="DIRECCION DE MOVILIDAD Y TRANSPORTE"/>
    <s v="MOVILIDAD"/>
    <s v="221 URBANIZACION"/>
    <s v="E PRESTACIÓN DE SERVICIOS PÚBLICOS"/>
    <s v="29 MOVILIDAD Y TRANSPORTE"/>
    <m/>
    <m/>
    <s v="EJECUCIÓN SOLUCIÓN"/>
    <s v="2000 MATERIALES Y SUMINISTROS"/>
    <s v="2500 PRODUCTOS QUIMICOS, FARMACEUTICOS Y DE LABORATORIO"/>
    <s v="256 FIBRAS SINTETICAS, HULES, PLASTICOS Y DERIVADOS"/>
    <n v="2000000"/>
    <n v="2000000"/>
    <n v="200000"/>
    <n v="0"/>
    <n v="-1800000"/>
    <n v="2"/>
    <s v="25"/>
  </r>
  <r>
    <n v="75"/>
    <x v="10"/>
    <m/>
    <s v="DIRECCION DE MOVILIDAD Y TRANSPORTE"/>
    <s v="MOVILIDAD"/>
    <s v="221 URBANIZACION"/>
    <s v="E PRESTACIÓN DE SERVICIOS PÚBLICOS"/>
    <s v="29 MOVILIDAD Y TRANSPORTE"/>
    <m/>
    <m/>
    <s v="UNIFORMES AGENTES DE MOVILIDAD"/>
    <s v="2000 MATERIALES Y SUMINISTROS"/>
    <s v="2700 VESTUARIO, BLANCOS, PRENDAS DE PROTECCION Y ARTICULOS DEPORTIVOS"/>
    <s v="271 VESTUARIO Y UNIFORMES"/>
    <n v="300000"/>
    <n v="300000"/>
    <n v="0"/>
    <n v="0"/>
    <n v="-300000"/>
    <n v="2"/>
    <s v="27"/>
  </r>
  <r>
    <n v="76"/>
    <x v="10"/>
    <m/>
    <s v="DIRECCION DE MOVILIDAD Y TRANSPORTE"/>
    <s v="MOVILIDAD"/>
    <s v="221 URBANIZACION"/>
    <s v="E PRESTACIÓN DE SERVICIOS PÚBLICOS"/>
    <s v="29 MOVILIDAD Y TRANSPORTE"/>
    <m/>
    <m/>
    <s v="BALIZAMIENTO"/>
    <s v="2000 MATERIALES Y SUMINISTROS"/>
    <s v="2900 HERRAMIENTAS, REFACCIONES Y ACCESORIOS MENORES"/>
    <s v="291 HERRAMIENTAS MENORES"/>
    <n v="10000"/>
    <n v="10000"/>
    <n v="4000"/>
    <n v="0"/>
    <n v="-6000"/>
    <n v="2"/>
    <s v="29"/>
  </r>
  <r>
    <n v="77"/>
    <x v="10"/>
    <m/>
    <s v="DIRECCION DE MOVILIDAD Y TRANSPORTE"/>
    <s v="MOVILIDAD"/>
    <s v="221 URBANIZACION"/>
    <s v="E PRESTACIÓN DE SERVICIOS PÚBLICOS"/>
    <s v="29 MOVILIDAD Y TRANSPORTE"/>
    <m/>
    <m/>
    <s v="ELABORACIÓN DE PLANOS"/>
    <s v="2000 MATERIALES Y SUMINISTROS"/>
    <s v="2900 HERRAMIENTAS, REFACCIONES Y ACCESORIOS MENORES"/>
    <s v="294 REFACCIONES Y ACCESORIOS MENORES DE EQUIPO DE COMPUTO Y TECNOLOGIAS DE LA INFORMACION"/>
    <n v="2000"/>
    <n v="2000"/>
    <n v="2000"/>
    <n v="0"/>
    <n v="0"/>
    <n v="2"/>
    <s v="29"/>
  </r>
  <r>
    <n v="78"/>
    <x v="10"/>
    <m/>
    <s v="DIRECCION DE MOVILIDAD Y TRANSPORTE"/>
    <s v="MOVILIDAD"/>
    <s v="221 URBANIZACION"/>
    <s v="E PRESTACIÓN DE SERVICIOS PÚBLICOS"/>
    <s v="29 MOVILIDAD Y TRANSPORTE"/>
    <m/>
    <m/>
    <s v="APLICACIÓN DIGITAL DE FOLIOS DE INFRACCIÓN"/>
    <s v="3000 SERVICIOS GENERALES"/>
    <s v="3100 SERVICIOS BASICOS"/>
    <s v="316 SERVICIOS DE TELECOMUNICACIONES Y SATELITES"/>
    <n v="350000"/>
    <n v="350000"/>
    <n v="35000"/>
    <n v="0"/>
    <n v="-315000"/>
    <n v="3"/>
    <s v="31"/>
  </r>
  <r>
    <n v="79"/>
    <x v="10"/>
    <m/>
    <s v="DIRECCION DE MOVILIDAD Y TRANSPORTE"/>
    <s v="MOVILIDAD"/>
    <s v="221 URBANIZACION"/>
    <s v="E PRESTACIÓN DE SERVICIOS PÚBLICOS"/>
    <s v="29 MOVILIDAD Y TRANSPORTE"/>
    <m/>
    <m/>
    <s v="DISFRACES, PLAYERAS, MASCARAS, MALLAS, ETC."/>
    <s v="3000 SERVICIOS GENERALES"/>
    <s v="3300 SERVICIOS PROFESIONALES, CIENTIFICOS, TECNICOS Y OTROS SERVICIOS"/>
    <s v="336 SERVICIOS DE APOYO ADMINISTRATIVO, TRADUCCION, FOTOCOPIADO E IMPRESION"/>
    <n v="60000"/>
    <n v="60000"/>
    <n v="60000"/>
    <n v="0"/>
    <n v="0"/>
    <n v="3"/>
    <s v="33"/>
  </r>
  <r>
    <n v="80"/>
    <x v="10"/>
    <m/>
    <s v="DIRECCION DE MOVILIDAD Y TRANSPORTE"/>
    <s v="MOVILIDAD"/>
    <s v="221 URBANIZACION"/>
    <s v="E PRESTACIÓN DE SERVICIOS PÚBLICOS"/>
    <s v="29 MOVILIDAD Y TRANSPORTE"/>
    <m/>
    <m/>
    <s v="APLICACIÓN DE FOLIOS DE INFRACCIÓN"/>
    <s v="3000 SERVICIOS GENERALES"/>
    <s v="3300 SERVICIOS PROFESIONALES, CIENTIFICOS, TECNICOS Y OTROS SERVICIOS"/>
    <s v="336 SERVICIOS DE APOYO ADMINISTRATIVO, TRADUCCION, FOTOCOPIADO E IMPRESION"/>
    <n v="100000"/>
    <n v="100000"/>
    <n v="100000"/>
    <n v="0"/>
    <n v="0"/>
    <n v="3"/>
    <s v="33"/>
  </r>
  <r>
    <n v="81"/>
    <x v="10"/>
    <m/>
    <s v="DIRECCION DE MOVILIDAD Y TRANSPORTE"/>
    <s v="MOVILIDAD"/>
    <s v="221 URBANIZACION"/>
    <s v="E PRESTACIÓN DE SERVICIOS PÚBLICOS"/>
    <s v="29 MOVILIDAD Y TRANSPORTE"/>
    <m/>
    <m/>
    <s v="APLICACIÓN DE APERCIBIMIENTOS "/>
    <s v="3000 SERVICIOS GENERALES"/>
    <s v="3300 SERVICIOS PROFESIONALES, CIENTIFICOS, TECNICOS Y OTROS SERVICIOS"/>
    <s v="336 SERVICIOS DE APOYO ADMINISTRATIVO, TRADUCCION, FOTOCOPIADO E IMPRESION"/>
    <n v="100000"/>
    <n v="100000"/>
    <n v="100000"/>
    <n v="0"/>
    <n v="0"/>
    <n v="3"/>
    <s v="33"/>
  </r>
  <r>
    <n v="82"/>
    <x v="10"/>
    <m/>
    <s v="DIRECCION DE MOVILIDAD Y TRANSPORTE"/>
    <s v="MOVILIDAD"/>
    <s v="221 URBANIZACION"/>
    <s v="E PRESTACIÓN DE SERVICIOS PÚBLICOS"/>
    <s v="29 MOVILIDAD Y TRANSPORTE"/>
    <m/>
    <m/>
    <s v="ELABORACIÓN E IMPRESIÓN DE NOTIFICACIONES"/>
    <s v="3000 SERVICIOS GENERALES"/>
    <s v="3300 SERVICIOS PROFESIONALES, CIENTIFICOS, TECNICOS Y OTROS SERVICIOS"/>
    <s v="336 SERVICIOS DE APOYO ADMINISTRATIVO, TRADUCCION, FOTOCOPIADO E IMPRESION"/>
    <n v="100000"/>
    <n v="100000"/>
    <n v="100000"/>
    <n v="0"/>
    <n v="0"/>
    <n v="3"/>
    <s v="33"/>
  </r>
  <r>
    <n v="83"/>
    <x v="10"/>
    <m/>
    <s v="DIRECCION DE MOVILIDAD Y TRANSPORTE"/>
    <s v="MOVILIDAD"/>
    <s v="221 URBANIZACION"/>
    <s v="E PRESTACIÓN DE SERVICIOS PÚBLICOS"/>
    <s v="29 MOVILIDAD Y TRANSPORTE"/>
    <m/>
    <m/>
    <s v="LUCHADORES VIALES"/>
    <s v="3000 SERVICIOS GENERALES"/>
    <s v="3300 SERVICIOS PROFESIONALES, CIENTIFICOS, TECNICOS Y OTROS SERVICIOS"/>
    <s v="339 SERVICIOS PROFESIONALES, CIENTIFICOS Y TECNICOS INTEGRALES"/>
    <n v="3000000"/>
    <n v="3000000"/>
    <n v="3000000"/>
    <n v="0"/>
    <n v="0"/>
    <n v="3"/>
    <s v="33"/>
  </r>
  <r>
    <n v="84"/>
    <x v="10"/>
    <m/>
    <s v="DIRECCION DE MOVILIDAD Y TRANSPORTE"/>
    <s v="MOVILIDAD"/>
    <s v="221 URBANIZACION"/>
    <s v="E PRESTACIÓN DE SERVICIOS PÚBLICOS"/>
    <s v="29 MOVILIDAD Y TRANSPORTE"/>
    <m/>
    <m/>
    <s v="EDUCAVIAL Y BICIESCUELA"/>
    <s v="3000 SERVICIOS GENERALES"/>
    <s v="3300 SERVICIOS PROFESIONALES, CIENTIFICOS, TECNICOS Y OTROS SERVICIOS"/>
    <s v="339 SERVICIOS PROFESIONALES, CIENTIFICOS Y TECNICOS INTEGRALES"/>
    <n v="500000"/>
    <n v="500000"/>
    <n v="500000"/>
    <n v="0"/>
    <n v="0"/>
    <n v="3"/>
    <s v="33"/>
  </r>
  <r>
    <n v="85"/>
    <x v="10"/>
    <m/>
    <s v="DIRECCION DE MOVILIDAD Y TRANSPORTE"/>
    <s v="MOVILIDAD"/>
    <s v="221 URBANIZACION"/>
    <s v="E PRESTACIÓN DE SERVICIOS PÚBLICOS"/>
    <s v="29 MOVILIDAD Y TRANSPORTE"/>
    <m/>
    <m/>
    <s v="MANTENIMIENTO DE EQUIPO"/>
    <s v="3000 SERVICIOS GENERALES"/>
    <s v="3500 SERVICIOS DE INSTALACION, REPARACION, MANTENIMIENTO Y CONSERVACION"/>
    <s v="353 INSTALACION, REPARACION Y MANTENIMIENTO DE EQUIPO DE COMPUTO Y TECNOLOGIA DE LA INFORMACION"/>
    <n v="175000"/>
    <n v="175000"/>
    <n v="175000"/>
    <n v="0"/>
    <n v="0"/>
    <n v="3"/>
    <s v="35"/>
  </r>
  <r>
    <n v="86"/>
    <x v="10"/>
    <m/>
    <s v="DIRECCION DE MOVILIDAD Y TRANSPORTE"/>
    <s v="MOVILIDAD"/>
    <s v="221 URBANIZACION"/>
    <s v="E PRESTACIÓN DE SERVICIOS PÚBLICOS"/>
    <s v="29 MOVILIDAD Y TRANSPORTE"/>
    <m/>
    <m/>
    <s v="CAPTURA DE FOLIOS DE INFRACCIÓN AL SISTEMA DE PARQUIMETROS Y VERIFICACIÓN DE INFORMACIÓN PARA RESOLVER INCONFORMIDADES"/>
    <s v="5000 BIENES MUEBLES, INMUEBLES E INTANGIBLES"/>
    <s v="5100 MOBILIARIO Y EQUIPO DE ADMINISTRACION"/>
    <s v="515 EQUIPO DE COMPUTO Y DE TECNOLOGIAS DE LA INFORMACION"/>
    <n v="60000"/>
    <n v="60000"/>
    <n v="0"/>
    <n v="0"/>
    <n v="-60000"/>
    <n v="5"/>
    <s v="51"/>
  </r>
  <r>
    <n v="40"/>
    <x v="10"/>
    <m/>
    <s v="DIRECCION DE MEDIO AMBIENTE"/>
    <s v="MEDIO AMBIENTE"/>
    <s v="212 ADMINISTRACION DEL AGUA"/>
    <s v="E PRESTACIÓN DE SERVICIOS PÚBLICOS"/>
    <s v="30 MEDIO AMBIENTE"/>
    <m/>
    <m/>
    <s v="Inventario de Emisiones GEI"/>
    <s v="2000 MATERIALES Y SUMINISTROS"/>
    <s v="2200 ALIMENTOS Y UTENSILIOS"/>
    <s v="221 PRODUCTOS ALIMENTICIOS PARA PERSONAS"/>
    <n v="30000"/>
    <n v="30000"/>
    <n v="30000"/>
    <n v="0"/>
    <n v="0"/>
    <n v="2"/>
    <s v="22"/>
  </r>
  <r>
    <n v="41"/>
    <x v="10"/>
    <m/>
    <s v="DIRECCION DE MEDIO AMBIENTE"/>
    <s v="MEDIO AMBIENTE"/>
    <s v="212 ADMINISTRACION DEL AGUA"/>
    <s v="E PRESTACIÓN DE SERVICIOS PÚBLICOS"/>
    <s v="30 MEDIO AMBIENTE"/>
    <m/>
    <m/>
    <s v="Mérito Ambiental"/>
    <s v="4000 TRANSFERENCIAS, ASIGNACIONES, SUBSIDIOS Y OTRAS AYUDAS"/>
    <s v="4400 AYUDAS SOCIALES"/>
    <s v="441 AYUDAS SOCIALES A PERSONAS"/>
    <n v="70000"/>
    <n v="70000"/>
    <n v="70000"/>
    <n v="0"/>
    <n v="0"/>
    <n v="4"/>
    <s v="44"/>
  </r>
  <r>
    <n v="42"/>
    <x v="10"/>
    <m/>
    <s v="DIRECCION DE MEDIO AMBIENTE"/>
    <s v="MEDIO AMBIENTE"/>
    <s v="212 ADMINISTRACION DEL AGUA"/>
    <s v="E PRESTACIÓN DE SERVICIOS PÚBLICOS"/>
    <s v="30 MEDIO AMBIENTE"/>
    <m/>
    <m/>
    <s v="Programa Educación Ambiental"/>
    <s v="2000 MATERIALES Y SUMINISTROS"/>
    <s v="2400 MATERIALES Y ARTICULOS DE CONSTRUCCION Y DE REPARACION"/>
    <s v="249 OTROS MATERIALES Y ARTICULOS DE CONSTRUCCION Y REPARACION"/>
    <n v="10000"/>
    <n v="10000"/>
    <n v="10000"/>
    <n v="0"/>
    <n v="0"/>
    <n v="2"/>
    <s v="24"/>
  </r>
  <r>
    <n v="43"/>
    <x v="10"/>
    <m/>
    <s v="DIRECCION DE MEDIO AMBIENTE"/>
    <s v="MEDIO AMBIENTE"/>
    <s v="212 ADMINISTRACION DEL AGUA"/>
    <s v="E PRESTACIÓN DE SERVICIOS PÚBLICOS"/>
    <s v="30 MEDIO AMBIENTE"/>
    <m/>
    <m/>
    <s v="Programa Educación Ambiental"/>
    <s v="2000 MATERIALES Y SUMINISTROS"/>
    <s v="2100 MATERIALES DE ADMINISTRACION, EMISION DE DOCUMENTOS Y ARTICULOS OFICIALES"/>
    <s v="217 MATERIALES Y UTILES DE ENSEÑANZA"/>
    <n v="10000"/>
    <n v="10000"/>
    <n v="2000"/>
    <n v="0"/>
    <n v="-8000"/>
    <n v="2"/>
    <s v="21"/>
  </r>
  <r>
    <n v="44"/>
    <x v="10"/>
    <m/>
    <s v="DIRECCION DE MEDIO AMBIENTE"/>
    <s v="MEDIO AMBIENTE"/>
    <s v="212 ADMINISTRACION DEL AGUA"/>
    <s v="E PRESTACIÓN DE SERVICIOS PÚBLICOS"/>
    <s v="30 MEDIO AMBIENTE"/>
    <m/>
    <m/>
    <s v="Programa Educación Ambiental"/>
    <s v="3000 SERVICIOS GENERALES"/>
    <s v="3300 SERVICIOS PROFESIONALES, CIENTIFICOS, TECNICOS Y OTROS SERVICIOS"/>
    <s v="336 SERVICIOS DE APOYO ADMINISTRATIVO, TRADUCCION, FOTOCOPIADO E IMPRESION"/>
    <n v="10000"/>
    <n v="10000"/>
    <n v="10000"/>
    <n v="0"/>
    <n v="0"/>
    <n v="3"/>
    <s v="33"/>
  </r>
  <r>
    <n v="45"/>
    <x v="10"/>
    <m/>
    <s v="DIRECCION DE MEDIO AMBIENTE"/>
    <s v="MEDIO AMBIENTE"/>
    <s v="212 ADMINISTRACION DEL AGUA"/>
    <s v="E PRESTACIÓN DE SERVICIOS PÚBLICOS"/>
    <s v="30 MEDIO AMBIENTE"/>
    <m/>
    <m/>
    <s v="Programa Educación Ambiental"/>
    <s v="5000 BIENES MUEBLES, INMUEBLES E INTANGIBLES"/>
    <s v="5200 MOBILIARIO Y EQUIPO EDUCACIONAL Y RECREATIVO"/>
    <s v="529 OTRO MOBILIARIO Y EQUIPO EDUCACIONAL Y RECREATIVO"/>
    <n v="10000"/>
    <n v="10000"/>
    <n v="10000"/>
    <n v="0"/>
    <n v="0"/>
    <n v="5"/>
    <s v="52"/>
  </r>
  <r>
    <n v="46"/>
    <x v="10"/>
    <m/>
    <s v="DIRECCION DE MEDIO AMBIENTE"/>
    <s v="MEDIO AMBIENTE"/>
    <s v="212 ADMINISTRACION DEL AGUA"/>
    <s v="E PRESTACIÓN DE SERVICIOS PÚBLICOS"/>
    <s v="30 MEDIO AMBIENTE"/>
    <m/>
    <m/>
    <s v="Programa Educación Ambiental"/>
    <s v="4000 TRANSFERENCIAS, ASIGNACIONES, SUBSIDIOS Y OTRAS AYUDAS"/>
    <s v="4100 TRANSFERENCIAS INTERNAS Y ASIGNACIONES AL SECTOR PUBLICO"/>
    <s v="417 TRANSFERENCIAS INTERNAS OTORGADAS A FIDEICOMISOS PUBLICOS EMPRESARIALES Y NO FINANCIEROS"/>
    <n v="10000"/>
    <n v="10000"/>
    <n v="0"/>
    <n v="0"/>
    <n v="-10000"/>
    <n v="4"/>
    <s v="41"/>
  </r>
  <r>
    <n v="47"/>
    <x v="10"/>
    <m/>
    <s v="DIRECCION DE MEDIO AMBIENTE"/>
    <s v="MEDIO AMBIENTE"/>
    <s v="212 ADMINISTRACION DEL AGUA"/>
    <s v="E PRESTACIÓN DE SERVICIOS PÚBLICOS"/>
    <s v="30 MEDIO AMBIENTE"/>
    <m/>
    <m/>
    <s v="DIAGNOSTICO DE LA GESTIÓN DE RESIDUOS DEL MUNICIPIO"/>
    <s v="2000 MATERIALES Y SUMINISTROS"/>
    <s v="2900 HERRAMIENTAS, REFACCIONES Y ACCESORIOS MENORES"/>
    <s v="291 HERRAMIENTAS MENORES"/>
    <n v="90000"/>
    <n v="90000"/>
    <n v="36000"/>
    <n v="0"/>
    <n v="-54000"/>
    <n v="2"/>
    <s v="29"/>
  </r>
  <r>
    <n v="48"/>
    <x v="10"/>
    <m/>
    <s v="DIRECCION DE MEDIO AMBIENTE"/>
    <s v="MEDIO AMBIENTE"/>
    <s v="212 ADMINISTRACION DEL AGUA"/>
    <s v="E PRESTACIÓN DE SERVICIOS PÚBLICOS"/>
    <s v="30 MEDIO AMBIENTE"/>
    <m/>
    <m/>
    <s v="GESTIÓN INTEGRAL DE RESIDUOS"/>
    <s v="3000 SERVICIOS GENERALES"/>
    <s v="3500 SERVICIOS DE INSTALACION, REPARACION, MANTENIMIENTO Y CONSERVACION"/>
    <s v="358 SERVICIOS DE LIMPIEZA Y MANEJO DE DESECHOS"/>
    <n v="80000"/>
    <n v="80000"/>
    <n v="80000"/>
    <n v="0"/>
    <n v="0"/>
    <n v="3"/>
    <s v="35"/>
  </r>
  <r>
    <n v="49"/>
    <x v="10"/>
    <m/>
    <s v="DIRECCION DE MEDIO AMBIENTE"/>
    <s v="MEDIO AMBIENTE"/>
    <s v="212 ADMINISTRACION DEL AGUA"/>
    <s v="E PRESTACIÓN DE SERVICIOS PÚBLICOS"/>
    <s v="30 MEDIO AMBIENTE"/>
    <m/>
    <m/>
    <s v="SOCIALIZACIÓN DE GESTION INTEGRAL DE RESIUDOS"/>
    <s v="3000 SERVICIOS GENERALES"/>
    <s v="3300 SERVICIOS PROFESIONALES, CIENTIFICOS, TECNICOS Y OTROS SERVICIOS"/>
    <s v="336 SERVICIOS DE APOYO ADMINISTRATIVO, TRADUCCION, FOTOCOPIADO E IMPRESION"/>
    <n v="120000"/>
    <n v="120000"/>
    <n v="120000"/>
    <n v="0"/>
    <n v="0"/>
    <n v="3"/>
    <s v="33"/>
  </r>
  <r>
    <n v="50"/>
    <x v="10"/>
    <m/>
    <s v="DIRECCION DE MEDIO AMBIENTE"/>
    <s v="MEDIO AMBIENTE"/>
    <s v="212 ADMINISTRACION DEL AGUA"/>
    <s v="E PRESTACIÓN DE SERVICIOS PÚBLICOS"/>
    <s v="30 MEDIO AMBIENTE"/>
    <m/>
    <m/>
    <s v="HELICOPTERO CUIDADO Y PROTECCIÓN DE AREA NATURALES PROTEGIDAS"/>
    <s v="3000 SERVICIOS GENERALES"/>
    <s v="3200 SERVICIOS DE ARRENDAMIENTO"/>
    <s v="325 ARRENDAMIENTO DE EQUIPO DE TRANSPORTE"/>
    <n v="9500000"/>
    <n v="9500000"/>
    <n v="9500000"/>
    <n v="0"/>
    <n v="0"/>
    <n v="3"/>
    <s v="32"/>
  </r>
  <r>
    <n v="51"/>
    <x v="10"/>
    <m/>
    <s v="DIRECCION DE MEDIO AMBIENTE"/>
    <s v="MEDIO AMBIENTE"/>
    <s v="212 ADMINISTRACION DEL AGUA"/>
    <s v="E PRESTACIÓN DE SERVICIOS PÚBLICOS"/>
    <s v="30 MEDIO AMBIENTE"/>
    <m/>
    <m/>
    <s v="FORTALECIMIENTO INSTITUCIONAL "/>
    <s v="2000 MATERIALES Y SUMINISTROS"/>
    <s v="2700 VESTUARIO, BLANCOS, PRENDAS DE PROTECCION Y ARTICULOS DEPORTIVOS"/>
    <s v="271 VESTUARIO Y UNIFORMES"/>
    <n v="96000"/>
    <n v="96000"/>
    <n v="0"/>
    <n v="0"/>
    <n v="-96000"/>
    <n v="2"/>
    <s v="27"/>
  </r>
  <r>
    <n v="52"/>
    <x v="10"/>
    <m/>
    <s v="DIRECCION DE MEDIO AMBIENTE"/>
    <s v="MEDIO AMBIENTE"/>
    <s v="212 ADMINISTRACION DEL AGUA"/>
    <s v="E PRESTACIÓN DE SERVICIOS PÚBLICOS"/>
    <s v="30 MEDIO AMBIENTE"/>
    <m/>
    <m/>
    <s v="FORTALECIMIENTO INSTITUCIONAL "/>
    <s v="2000 MATERIALES Y SUMINISTROS"/>
    <s v="2700 VESTUARIO, BLANCOS, PRENDAS DE PROTECCION Y ARTICULOS DEPORTIVOS"/>
    <s v="272 PRENDAS DE SEGURIDAD Y PROTECCION PERSONAL"/>
    <n v="100000"/>
    <n v="100000"/>
    <n v="100000"/>
    <n v="0"/>
    <n v="0"/>
    <n v="2"/>
    <s v="27"/>
  </r>
  <r>
    <n v="53"/>
    <x v="10"/>
    <m/>
    <s v="DIRECCION DE MEDIO AMBIENTE"/>
    <s v="MEDIO AMBIENTE"/>
    <s v="212 ADMINISTRACION DEL AGUA"/>
    <s v="E PRESTACIÓN DE SERVICIOS PÚBLICOS"/>
    <s v="30 MEDIO AMBIENTE"/>
    <m/>
    <m/>
    <s v="OPERACIÓN"/>
    <s v="3000 SERVICIOS GENERALES"/>
    <s v="3500 SERVICIOS DE INSTALACION, REPARACION, MANTENIMIENTO Y CONSERVACION"/>
    <s v="354 INSTALACIÓN, REPARACIÓN Y MANTENIMIENTO DE EQUIPO E INSTRUMENTAL MÉDICO Y DE LABORATORIO"/>
    <n v="10000"/>
    <n v="10000"/>
    <n v="10000"/>
    <n v="0"/>
    <n v="0"/>
    <n v="3"/>
    <s v="35"/>
  </r>
  <r>
    <n v="54"/>
    <x v="10"/>
    <m/>
    <s v="DIRECCION DE MEDIO AMBIENTE"/>
    <s v="MEDIO AMBIENTE"/>
    <s v="212 ADMINISTRACION DEL AGUA"/>
    <s v="E PRESTACIÓN DE SERVICIOS PÚBLICOS"/>
    <s v="30 MEDIO AMBIENTE"/>
    <m/>
    <m/>
    <s v="OPERACIÓN"/>
    <s v="3000 SERVICIOS GENERALES"/>
    <s v="3300 SERVICIOS PROFESIONALES, CIENTIFICOS, TECNICOS Y OTROS SERVICIOS"/>
    <s v="336 SERVICIOS DE APOYO ADMINISTRATIVO, TRADUCCION, FOTOCOPIADO E IMPRESION"/>
    <n v="100000"/>
    <n v="100000"/>
    <n v="100000"/>
    <n v="0"/>
    <n v="0"/>
    <n v="3"/>
    <s v="33"/>
  </r>
  <r>
    <n v="55"/>
    <x v="10"/>
    <m/>
    <s v="DIRECCION DE MEDIO AMBIENTE"/>
    <s v="MEDIO AMBIENTE"/>
    <s v="212 ADMINISTRACION DEL AGUA"/>
    <s v="E PRESTACIÓN DE SERVICIOS PÚBLICOS"/>
    <s v="30 MEDIO AMBIENTE"/>
    <m/>
    <m/>
    <s v="OPERACIÓN"/>
    <s v="2000 MATERIALES Y SUMINISTROS"/>
    <s v="2100 MATERIALES DE ADMINISTRACION, EMISION DE DOCUMENTOS Y ARTICULOS OFICIALES"/>
    <s v="211 MATERIALES, UTILES Y EQUIPOS MENORES DE OFICINA"/>
    <n v="100000"/>
    <n v="100000"/>
    <n v="100000"/>
    <n v="0"/>
    <n v="0"/>
    <n v="2"/>
    <s v="21"/>
  </r>
  <r>
    <n v="56"/>
    <x v="10"/>
    <m/>
    <s v="DIRECCION DE MEDIO AMBIENTE"/>
    <s v="MEDIO AMBIENTE"/>
    <s v="212 ADMINISTRACION DEL AGUA"/>
    <s v="E PRESTACIÓN DE SERVICIOS PÚBLICOS"/>
    <s v="30 MEDIO AMBIENTE"/>
    <m/>
    <m/>
    <s v="OPERACIÓN"/>
    <s v="2000 MATERIALES Y SUMINISTROS"/>
    <s v="2900 HERRAMIENTAS, REFACCIONES Y ACCESORIOS MENORES"/>
    <s v="291 HERRAMIENTAS MENORES"/>
    <n v="8000"/>
    <n v="8000"/>
    <n v="3200"/>
    <n v="0"/>
    <n v="-4800"/>
    <n v="2"/>
    <s v="29"/>
  </r>
  <r>
    <n v="87"/>
    <x v="10"/>
    <m/>
    <s v="DIRECCION DE PROTECCION ANIMAL"/>
    <s v="ANIMAL"/>
    <s v="212 ADMINISTRACION DEL AGUA"/>
    <s v="E PRESTACIÓN DE SERVICIOS PÚBLICOS"/>
    <s v="30 MEDIO AMBIENTE"/>
    <m/>
    <m/>
    <s v="Articulos de papeleria "/>
    <s v="2000 MATERIALES Y SUMINISTROS"/>
    <s v="2100 MATERIALES DE ADMINISTRACION, EMISION DE DOCUMENTOS Y ARTICULOS OFICIALES"/>
    <s v="211 MATERIALES, UTILES Y EQUIPOS MENORES DE OFICINA"/>
    <n v="85000"/>
    <n v="85000"/>
    <n v="85000"/>
    <n v="0"/>
    <n v="0"/>
    <n v="2"/>
    <s v="21"/>
  </r>
  <r>
    <n v="88"/>
    <x v="10"/>
    <m/>
    <s v="DIRECCION DE PROTECCION ANIMAL"/>
    <s v="ANIMAL"/>
    <s v="212 ADMINISTRACION DEL AGUA"/>
    <s v="E PRESTACIÓN DE SERVICIOS PÚBLICOS"/>
    <s v="30 MEDIO AMBIENTE"/>
    <m/>
    <m/>
    <s v="Formatos, e impresiones "/>
    <s v="2000 MATERIALES Y SUMINISTROS"/>
    <s v="2100 MATERIALES DE ADMINISTRACION, EMISION DE DOCUMENTOS Y ARTICULOS OFICIALES"/>
    <s v="215 MATERIAL IMPRESO E INFORMACION DIGITAL"/>
    <n v="89000"/>
    <n v="89000"/>
    <n v="26700"/>
    <n v="0"/>
    <n v="-62300"/>
    <n v="2"/>
    <s v="21"/>
  </r>
  <r>
    <n v="89"/>
    <x v="10"/>
    <m/>
    <s v="DIRECCION DE PROTECCION ANIMAL"/>
    <s v="ANIMAL"/>
    <s v="212 ADMINISTRACION DEL AGUA"/>
    <s v="E PRESTACIÓN DE SERVICIOS PÚBLICOS"/>
    <s v="30 MEDIO AMBIENTE"/>
    <m/>
    <m/>
    <s v="Compra de material, jabon, cloro, papel higienico, sanitas, limpiador aromatico, jabon para manos, bolsa de basura  etc."/>
    <s v="2000 MATERIALES Y SUMINISTROS"/>
    <s v="2100 MATERIALES DE ADMINISTRACION, EMISION DE DOCUMENTOS Y ARTICULOS OFICIALES"/>
    <s v="216 MATERIAL DE LIMPIEZA"/>
    <n v="155000"/>
    <n v="155000"/>
    <n v="31000"/>
    <n v="0"/>
    <n v="-124000"/>
    <n v="2"/>
    <s v="21"/>
  </r>
  <r>
    <n v="90"/>
    <x v="10"/>
    <m/>
    <s v="DIRECCION DE PROTECCION ANIMAL"/>
    <s v="ANIMAL"/>
    <s v="212 ADMINISTRACION DEL AGUA"/>
    <s v="E PRESTACIÓN DE SERVICIOS PÚBLICOS"/>
    <s v="30 MEDIO AMBIENTE"/>
    <m/>
    <m/>
    <s v="Compra de material didáctico y matarial educativo "/>
    <s v="2000 MATERIALES Y SUMINISTROS"/>
    <s v="2100 MATERIALES DE ADMINISTRACION, EMISION DE DOCUMENTOS Y ARTICULOS OFICIALES"/>
    <s v="217 MATERIALES Y UTILES DE ENSEÑANZA"/>
    <n v="50000"/>
    <n v="50000"/>
    <n v="10000"/>
    <n v="0"/>
    <n v="-40000"/>
    <n v="2"/>
    <s v="21"/>
  </r>
  <r>
    <n v="91"/>
    <x v="10"/>
    <m/>
    <s v="DIRECCION DE PROTECCION ANIMAL"/>
    <s v="ANIMAL"/>
    <s v="212 ADMINISTRACION DEL AGUA"/>
    <s v="E PRESTACIÓN DE SERVICIOS PÚBLICOS"/>
    <s v="30 MEDIO AMBIENTE"/>
    <m/>
    <m/>
    <s v="Compra de alimentos necesarios tales como arroz, huevo, cereales, verduras, fruta, etc."/>
    <s v="2000 MATERIALES Y SUMINISTROS"/>
    <s v="2200 ALIMENTOS Y UTENSILIOS"/>
    <s v="221 PRODUCTOS ALIMENTICIOS PARA PERSONAS"/>
    <n v="600000"/>
    <n v="600000"/>
    <n v="180000"/>
    <n v="0"/>
    <n v="-420000"/>
    <n v="2"/>
    <s v="22"/>
  </r>
  <r>
    <n v="92"/>
    <x v="10"/>
    <m/>
    <s v="DIRECCION DE PROTECCION ANIMAL"/>
    <s v="ANIMAL"/>
    <s v="212 ADMINISTRACION DEL AGUA"/>
    <s v="E PRESTACIÓN DE SERVICIOS PÚBLICOS"/>
    <s v="30 MEDIO AMBIENTE"/>
    <m/>
    <m/>
    <s v="Compra de alimentos balanceados, alfalfa y croquetas para perros y gatos."/>
    <s v="2000 MATERIALES Y SUMINISTROS"/>
    <s v="2200 ALIMENTOS Y UTENSILIOS"/>
    <s v="222 PRODUCTOS ALIMENTICIOS PARA ANIMALES"/>
    <n v="1000000"/>
    <n v="1000000"/>
    <n v="800000"/>
    <n v="0"/>
    <n v="-200000"/>
    <n v="2"/>
    <s v="22"/>
  </r>
  <r>
    <n v="93"/>
    <x v="10"/>
    <m/>
    <s v="DIRECCION DE PROTECCION ANIMAL"/>
    <s v="ANIMAL"/>
    <s v="212 ADMINISTRACION DEL AGUA"/>
    <s v="E PRESTACIÓN DE SERVICIOS PÚBLICOS"/>
    <s v="30 MEDIO AMBIENTE"/>
    <m/>
    <m/>
    <s v="Compra de cuchillos, chiras, sartenes, casuelas y cucharas."/>
    <s v="2000 MATERIALES Y SUMINISTROS"/>
    <s v="2200 ALIMENTOS Y UTENSILIOS"/>
    <s v="223 UTENSILIOS PARA EL SERVICIO DE ALIMENTACION"/>
    <n v="45000"/>
    <n v="45000"/>
    <n v="45000"/>
    <n v="0"/>
    <n v="0"/>
    <n v="2"/>
    <s v="22"/>
  </r>
  <r>
    <n v="94"/>
    <x v="10"/>
    <m/>
    <s v="DIRECCION DE PROTECCION ANIMAL"/>
    <s v="ANIMAL"/>
    <s v="212 ADMINISTRACION DEL AGUA"/>
    <s v="E PRESTACIÓN DE SERVICIOS PÚBLICOS"/>
    <s v="30 MEDIO AMBIENTE"/>
    <m/>
    <m/>
    <s v="Compra de lamparas, focos y tubos fluorescentes"/>
    <s v="2000 MATERIALES Y SUMINISTROS"/>
    <s v="2400 MATERIALES Y ARTICULOS DE CONSTRUCCION Y DE REPARACION"/>
    <s v="246 MATERIAL ELECTRICO Y ELECTRONICO"/>
    <n v="30000"/>
    <n v="30000"/>
    <n v="6000"/>
    <n v="0"/>
    <n v="-24000"/>
    <n v="2"/>
    <s v="24"/>
  </r>
  <r>
    <n v="95"/>
    <x v="10"/>
    <m/>
    <s v="DIRECCION DE PROTECCION ANIMAL"/>
    <s v="ANIMAL"/>
    <s v="212 ADMINISTRACION DEL AGUA"/>
    <s v="E PRESTACIÓN DE SERVICIOS PÚBLICOS"/>
    <s v="30 MEDIO AMBIENTE"/>
    <m/>
    <m/>
    <s v="Para la compra de alambres, clavos,tornillos  y acero"/>
    <s v="2000 MATERIALES Y SUMINISTROS"/>
    <s v="2400 MATERIALES Y ARTICULOS DE CONSTRUCCION Y DE REPARACION"/>
    <s v="247 ARTICULOS METALICOS PARA LA CONSTRUCCION"/>
    <n v="20000"/>
    <n v="20000"/>
    <n v="2000"/>
    <n v="0"/>
    <n v="-18000"/>
    <n v="2"/>
    <s v="24"/>
  </r>
  <r>
    <n v="96"/>
    <x v="10"/>
    <m/>
    <s v="DIRECCION DE PROTECCION ANIMAL"/>
    <s v="ANIMAL"/>
    <s v="212 ADMINISTRACION DEL AGUA"/>
    <s v="E PRESTACIÓN DE SERVICIOS PÚBLICOS"/>
    <s v="30 MEDIO AMBIENTE"/>
    <m/>
    <m/>
    <s v="Compra de medicamentos y  productos farmacéuticos"/>
    <s v="2000 MATERIALES Y SUMINISTROS"/>
    <s v="2500 PRODUCTOS QUIMICOS, FARMACEUTICOS Y DE LABORATORIO"/>
    <s v="253 MEDICINAS Y PRODUCTOS FARMACEUTICOS"/>
    <n v="2076000"/>
    <n v="2076000"/>
    <n v="1245600"/>
    <n v="0"/>
    <n v="-830400"/>
    <n v="2"/>
    <s v="25"/>
  </r>
  <r>
    <n v="97"/>
    <x v="10"/>
    <m/>
    <s v="DIRECCION DE PROTECCION ANIMAL"/>
    <s v="ANIMAL"/>
    <s v="212 ADMINISTRACION DEL AGUA"/>
    <s v="E PRESTACIÓN DE SERVICIOS PÚBLICOS"/>
    <s v="30 MEDIO AMBIENTE"/>
    <m/>
    <m/>
    <s v="Compra de Jeringas, sutura, algodón, e instrumental medico "/>
    <s v="2000 MATERIALES Y SUMINISTROS"/>
    <s v="2500 PRODUCTOS QUIMICOS, FARMACEUTICOS Y DE LABORATORIO"/>
    <s v="254 MATERIALES, ACCESORIOS Y SUMINISTROS MEDICOS"/>
    <n v="1300000"/>
    <n v="1300000"/>
    <n v="650000"/>
    <n v="0"/>
    <n v="-650000"/>
    <n v="2"/>
    <s v="25"/>
  </r>
  <r>
    <n v="98"/>
    <x v="10"/>
    <m/>
    <s v="DIRECCION DE PROTECCION ANIMAL"/>
    <s v="ANIMAL"/>
    <s v="212 ADMINISTRACION DEL AGUA"/>
    <s v="E PRESTACIÓN DE SERVICIOS PÚBLICOS"/>
    <s v="30 MEDIO AMBIENTE"/>
    <m/>
    <m/>
    <s v="Material necesario para analisis y copros de los animales "/>
    <s v="2000 MATERIALES Y SUMINISTROS"/>
    <s v="2500 PRODUCTOS QUIMICOS, FARMACEUTICOS Y DE LABORATORIO"/>
    <s v="255 MATERIALES, ACCESORIOS Y SUMINISTROS DE LABORATORIO"/>
    <n v="75000"/>
    <n v="75000"/>
    <n v="75000"/>
    <n v="0"/>
    <n v="0"/>
    <n v="2"/>
    <s v="25"/>
  </r>
  <r>
    <n v="99"/>
    <x v="10"/>
    <m/>
    <s v="DIRECCION DE PROTECCION ANIMAL"/>
    <s v="ANIMAL"/>
    <s v="212 ADMINISTRACION DEL AGUA"/>
    <s v="E PRESTACIÓN DE SERVICIOS PÚBLICOS"/>
    <s v="30 MEDIO AMBIENTE"/>
    <m/>
    <m/>
    <s v="Laminas para proteger del clima para animales"/>
    <s v="2000 MATERIALES Y SUMINISTROS"/>
    <s v="2500 PRODUCTOS QUIMICOS, FARMACEUTICOS Y DE LABORATORIO"/>
    <s v="256 FIBRAS SINTETICAS, HULES, PLASTICOS Y DERIVADOS"/>
    <n v="40000"/>
    <n v="40000"/>
    <n v="40000"/>
    <n v="0"/>
    <n v="0"/>
    <n v="2"/>
    <s v="25"/>
  </r>
  <r>
    <n v="100"/>
    <x v="10"/>
    <m/>
    <s v="DIRECCION DE PROTECCION ANIMAL"/>
    <s v="ANIMAL"/>
    <s v="212 ADMINISTRACION DEL AGUA"/>
    <s v="E PRESTACIÓN DE SERVICIOS PÚBLICOS"/>
    <s v="30 MEDIO AMBIENTE"/>
    <m/>
    <m/>
    <s v="Compra de pantalones, playeras, filipinas, overoles, batas de intendencia"/>
    <s v="2000 MATERIALES Y SUMINISTROS"/>
    <s v="2700 VESTUARIO, BLANCOS, PRENDAS DE PROTECCION Y ARTICULOS DEPORTIVOS"/>
    <s v="271 VESTUARIO Y UNIFORMES"/>
    <n v="150000"/>
    <n v="150000"/>
    <n v="0"/>
    <n v="0"/>
    <n v="-150000"/>
    <n v="2"/>
    <s v="27"/>
  </r>
  <r>
    <n v="101"/>
    <x v="10"/>
    <m/>
    <s v="DIRECCION DE PROTECCION ANIMAL"/>
    <s v="ANIMAL"/>
    <s v="212 ADMINISTRACION DEL AGUA"/>
    <s v="E PRESTACIÓN DE SERVICIOS PÚBLICOS"/>
    <s v="30 MEDIO AMBIENTE"/>
    <m/>
    <m/>
    <s v="Impermiables y botas de hule y botas de seguridad"/>
    <s v="2000 MATERIALES Y SUMINISTROS"/>
    <s v="2700 VESTUARIO, BLANCOS, PRENDAS DE PROTECCION Y ARTICULOS DEPORTIVOS"/>
    <s v="272 PRENDAS DE SEGURIDAD Y PROTECCION PERSONAL"/>
    <n v="100000"/>
    <n v="100000"/>
    <n v="100000"/>
    <n v="0"/>
    <n v="0"/>
    <n v="2"/>
    <s v="27"/>
  </r>
  <r>
    <n v="102"/>
    <x v="10"/>
    <m/>
    <s v="DIRECCION DE PROTECCION ANIMAL"/>
    <s v="ANIMAL"/>
    <s v="212 ADMINISTRACION DEL AGUA"/>
    <s v="E PRESTACIÓN DE SERVICIOS PÚBLICOS"/>
    <s v="30 MEDIO AMBIENTE"/>
    <m/>
    <m/>
    <s v="Compra de manta quirurgica"/>
    <s v="2000 MATERIALES Y SUMINISTROS"/>
    <s v="2700 VESTUARIO, BLANCOS, PRENDAS DE PROTECCION Y ARTICULOS DEPORTIVOS"/>
    <s v="274 PRODUCTOS TEXTILES"/>
    <n v="25000"/>
    <n v="25000"/>
    <n v="2500"/>
    <n v="0"/>
    <n v="-22500"/>
    <n v="2"/>
    <s v="27"/>
  </r>
  <r>
    <n v="103"/>
    <x v="10"/>
    <m/>
    <s v="DIRECCION DE PROTECCION ANIMAL"/>
    <s v="ANIMAL"/>
    <s v="212 ADMINISTRACION DEL AGUA"/>
    <s v="E PRESTACIÓN DE SERVICIOS PÚBLICOS"/>
    <s v="30 MEDIO AMBIENTE"/>
    <m/>
    <m/>
    <s v="Compra de colchonetas"/>
    <s v="2000 MATERIALES Y SUMINISTROS"/>
    <s v="2700 VESTUARIO, BLANCOS, PRENDAS DE PROTECCION Y ARTICULOS DEPORTIVOS"/>
    <s v="275 BLANCOS Y OTROS PRODUCTOS TEXTILES, EXCEPTO PRENDAS DE VESTIR"/>
    <n v="10000"/>
    <n v="10000"/>
    <n v="10000"/>
    <n v="0"/>
    <n v="0"/>
    <n v="2"/>
    <s v="27"/>
  </r>
  <r>
    <n v="104"/>
    <x v="10"/>
    <m/>
    <s v="DIRECCION DE PROTECCION ANIMAL"/>
    <s v="ANIMAL"/>
    <s v="212 ADMINISTRACION DEL AGUA"/>
    <s v="E PRESTACIÓN DE SERVICIOS PÚBLICOS"/>
    <s v="30 MEDIO AMBIENTE"/>
    <m/>
    <m/>
    <s v="Compra e Herramientas"/>
    <s v="2000 MATERIALES Y SUMINISTROS"/>
    <s v="2900 HERRAMIENTAS, REFACCIONES Y ACCESORIOS MENORES"/>
    <s v="291 HERRAMIENTAS MENORES"/>
    <n v="75000"/>
    <n v="75000"/>
    <n v="30000"/>
    <n v="0"/>
    <n v="-45000"/>
    <n v="2"/>
    <s v="29"/>
  </r>
  <r>
    <n v="105"/>
    <x v="10"/>
    <m/>
    <s v="DIRECCION DE PROTECCION ANIMAL"/>
    <s v="ANIMAL"/>
    <s v="212 ADMINISTRACION DEL AGUA"/>
    <s v="E PRESTACIÓN DE SERVICIOS PÚBLICOS"/>
    <s v="30 MEDIO AMBIENTE"/>
    <m/>
    <m/>
    <s v="Compra de candados y chapas"/>
    <s v="2000 MATERIALES Y SUMINISTROS"/>
    <s v="2900 HERRAMIENTAS, REFACCIONES Y ACCESORIOS MENORES"/>
    <s v="292 REFACCIONES Y ACCESORIOS MENORES DE EDIFICIOS"/>
    <n v="50000"/>
    <n v="50000"/>
    <n v="10000"/>
    <n v="0"/>
    <n v="-40000"/>
    <n v="2"/>
    <s v="29"/>
  </r>
  <r>
    <n v="106"/>
    <x v="10"/>
    <m/>
    <s v="DIRECCION DE PROTECCION ANIMAL"/>
    <s v="ANIMAL"/>
    <s v="212 ADMINISTRACION DEL AGUA"/>
    <s v="E PRESTACIÓN DE SERVICIOS PÚBLICOS"/>
    <s v="30 MEDIO AMBIENTE"/>
    <m/>
    <m/>
    <s v="Cuchillas para maquinas de rasurar"/>
    <s v="2000 MATERIALES Y SUMINISTROS"/>
    <s v="2900 HERRAMIENTAS, REFACCIONES Y ACCESORIOS MENORES"/>
    <s v="298 REFACCIONES Y ACCESORIOS MENORES DE MAQUINARIA Y OTROS EQUIPOS"/>
    <n v="20000"/>
    <n v="20000"/>
    <n v="20000"/>
    <n v="0"/>
    <n v="0"/>
    <n v="2"/>
    <s v="29"/>
  </r>
  <r>
    <n v="107"/>
    <x v="10"/>
    <m/>
    <s v="DIRECCION DE PROTECCION ANIMAL"/>
    <s v="ANIMAL"/>
    <s v="212 ADMINISTRACION DEL AGUA"/>
    <s v="E PRESTACIÓN DE SERVICIOS PÚBLICOS"/>
    <s v="30 MEDIO AMBIENTE"/>
    <m/>
    <m/>
    <s v="Servicio de capacitación"/>
    <s v="3000 SERVICIOS GENERALES"/>
    <s v="3300 SERVICIOS PROFESIONALES, CIENTIFICOS, TECNICOS Y OTROS SERVICIOS"/>
    <s v="334 SERVICIOS DE CAPACITACION"/>
    <n v="75000"/>
    <n v="75000"/>
    <n v="37500"/>
    <n v="0"/>
    <n v="-37500"/>
    <n v="3"/>
    <s v="33"/>
  </r>
  <r>
    <n v="108"/>
    <x v="10"/>
    <m/>
    <s v="DIRECCION DE PROTECCION ANIMAL"/>
    <s v="ANIMAL"/>
    <s v="212 ADMINISTRACION DEL AGUA"/>
    <s v="E PRESTACIÓN DE SERVICIOS PÚBLICOS"/>
    <s v="30 MEDIO AMBIENTE"/>
    <m/>
    <m/>
    <s v="Lonas y Dipticos y folletos impresos"/>
    <s v="3000 SERVICIOS GENERALES"/>
    <s v="3300 SERVICIOS PROFESIONALES, CIENTIFICOS, TECNICOS Y OTROS SERVICIOS"/>
    <s v="336 SERVICIOS DE APOYO ADMINISTRATIVO, TRADUCCION, FOTOCOPIADO E IMPRESION"/>
    <n v="25000"/>
    <n v="25000"/>
    <n v="25000"/>
    <n v="0"/>
    <n v="0"/>
    <n v="3"/>
    <s v="33"/>
  </r>
  <r>
    <n v="109"/>
    <x v="10"/>
    <m/>
    <s v="DIRECCION DE PROTECCION ANIMAL"/>
    <s v="ANIMAL"/>
    <s v="212 ADMINISTRACION DEL AGUA"/>
    <s v="E PRESTACIÓN DE SERVICIOS PÚBLICOS"/>
    <s v="30 MEDIO AMBIENTE"/>
    <m/>
    <m/>
    <s v="Servicios de estudios y analisis de laboratorio"/>
    <s v="3000 SERVICIOS GENERALES"/>
    <s v="3300 SERVICIOS PROFESIONALES, CIENTIFICOS, TECNICOS Y OTROS SERVICIOS"/>
    <s v="339 SERVICIOS PROFESIONALES, CIENTIFICOS Y TECNICOS INTEGRALES"/>
    <n v="40000"/>
    <n v="40000"/>
    <n v="40000"/>
    <n v="0"/>
    <n v="0"/>
    <n v="3"/>
    <s v="33"/>
  </r>
  <r>
    <n v="110"/>
    <x v="10"/>
    <m/>
    <s v="DIRECCION DE PROTECCION ANIMAL"/>
    <s v="ANIMAL"/>
    <s v="212 ADMINISTRACION DEL AGUA"/>
    <s v="E PRESTACIÓN DE SERVICIOS PÚBLICOS"/>
    <s v="30 MEDIO AMBIENTE"/>
    <m/>
    <m/>
    <s v="Servicio de recolección de residuos infecciosos"/>
    <s v="3000 SERVICIOS GENERALES"/>
    <s v="3500 SERVICIOS DE INSTALACION, REPARACION, MANTENIMIENTO Y CONSERVACION"/>
    <s v="358 SERVICIOS DE LIMPIEZA Y MANEJO DE DESECHOS"/>
    <n v="1300000"/>
    <n v="1300000"/>
    <n v="650000"/>
    <n v="0"/>
    <n v="-650000"/>
    <n v="3"/>
    <s v="35"/>
  </r>
  <r>
    <n v="111"/>
    <x v="10"/>
    <m/>
    <s v="DIRECCION DE PROTECCION ANIMAL"/>
    <s v="ANIMAL"/>
    <s v="212 ADMINISTRACION DEL AGUA"/>
    <s v="E PRESTACIÓN DE SERVICIOS PÚBLICOS"/>
    <s v="30 MEDIO AMBIENTE"/>
    <m/>
    <m/>
    <s v="Videocamaras"/>
    <s v="5000 BIENES MUEBLES, INMUEBLES E INTANGIBLES"/>
    <s v="5100 MOBILIARIO Y EQUIPO DE ADMINISTRACION"/>
    <s v="515 EQUIPO DE COMPUTO Y DE TECNOLOGIAS DE LA INFORMACION"/>
    <n v="300000"/>
    <n v="300000"/>
    <n v="0"/>
    <n v="0"/>
    <n v="-300000"/>
    <n v="5"/>
    <s v="51"/>
  </r>
  <r>
    <n v="112"/>
    <x v="10"/>
    <m/>
    <s v="DIRECCION DE PROTECCION ANIMAL"/>
    <s v="ANIMAL"/>
    <s v="212 ADMINISTRACION DEL AGUA"/>
    <s v="E PRESTACIÓN DE SERVICIOS PÚBLICOS"/>
    <s v="30 MEDIO AMBIENTE"/>
    <m/>
    <m/>
    <s v="Compra de  equipo "/>
    <s v="5000 BIENES MUEBLES, INMUEBLES E INTANGIBLES"/>
    <s v="5100 MOBILIARIO Y EQUIPO DE ADMINISTRACION"/>
    <s v="519 OTROS MOBILIARIOS Y EQUIPOS DE ADMINISTRACION"/>
    <n v="300000"/>
    <n v="300000"/>
    <n v="0"/>
    <n v="0"/>
    <n v="-300000"/>
    <n v="5"/>
    <s v="51"/>
  </r>
  <r>
    <n v="113"/>
    <x v="10"/>
    <m/>
    <s v="DIRECCION DE PROTECCION ANIMAL"/>
    <s v="ANIMAL"/>
    <s v="212 ADMINISTRACION DEL AGUA"/>
    <s v="E PRESTACIÓN DE SERVICIOS PÚBLICOS"/>
    <s v="30 MEDIO AMBIENTE"/>
    <m/>
    <m/>
    <s v="Compra de Equipo clinico"/>
    <s v="5000 BIENES MUEBLES, INMUEBLES E INTANGIBLES"/>
    <s v="5300 EQUIPO E INSTRUMENTAL MEDICO Y DE LABORATORIO"/>
    <s v="531 EQUIPO MEDICO Y DE LABORATORIO"/>
    <n v="1500000"/>
    <n v="1500000"/>
    <n v="0"/>
    <n v="0"/>
    <n v="-1500000"/>
    <n v="5"/>
    <s v="53"/>
  </r>
  <r>
    <n v="114"/>
    <x v="10"/>
    <m/>
    <s v="DIRECCION DE PROTECCION ANIMAL"/>
    <s v="ANIMAL"/>
    <s v="212 ADMINISTRACION DEL AGUA"/>
    <s v="E PRESTACIÓN DE SERVICIOS PÚBLICOS"/>
    <s v="30 MEDIO AMBIENTE"/>
    <m/>
    <m/>
    <s v="Compra de Equipo clinico"/>
    <s v="5000 BIENES MUEBLES, INMUEBLES E INTANGIBLES"/>
    <s v="5300 EQUIPO E INSTRUMENTAL MEDICO Y DE LABORATORIO"/>
    <s v="532 INSTRUMENTAL MEDICO Y DE LABORATORIO"/>
    <n v="200000"/>
    <n v="200000"/>
    <n v="0"/>
    <n v="0"/>
    <n v="-200000"/>
    <n v="5"/>
    <s v="53"/>
  </r>
  <r>
    <n v="115"/>
    <x v="10"/>
    <m/>
    <s v="DIRECCION DE PROTECCION ANIMAL"/>
    <s v="ANIMAL"/>
    <s v="212 ADMINISTRACION DEL AGUA"/>
    <s v="E PRESTACIÓN DE SERVICIOS PÚBLICOS"/>
    <s v="30 MEDIO AMBIENTE"/>
    <m/>
    <m/>
    <s v="Desbrozadoras, y sopladoras "/>
    <s v="5000 BIENES MUEBLES, INMUEBLES E INTANGIBLES"/>
    <s v="5600 MAQUINARIA, OTROS EQUIPOS Y HERRAMIENTAS"/>
    <s v="567 HERRAMIENTAS Y MAQUINAS¿HERRAMIENTA"/>
    <n v="35000"/>
    <n v="35000"/>
    <n v="0"/>
    <n v="0"/>
    <n v="-35000"/>
    <n v="5"/>
    <s v="56"/>
  </r>
  <r>
    <n v="116"/>
    <x v="10"/>
    <m/>
    <s v="DIRECCION DE PROTECCION ANIMAL"/>
    <s v="ANIMAL"/>
    <s v="212 ADMINISTRACION DEL AGUA"/>
    <s v="E PRESTACIÓN DE SERVICIOS PÚBLICOS"/>
    <s v="30 MEDIO AMBIENTE"/>
    <m/>
    <m/>
    <s v="Rifle y pistolas de dardos "/>
    <s v="5000 BIENES MUEBLES, INMUEBLES E INTANGIBLES"/>
    <s v="5600 MAQUINARIA, OTROS EQUIPOS Y HERRAMIENTAS"/>
    <s v="569 OTROS EQUIPOS"/>
    <n v="210000"/>
    <n v="210000"/>
    <n v="0"/>
    <n v="0"/>
    <n v="-210000"/>
    <n v="5"/>
    <s v="56"/>
  </r>
  <r>
    <n v="399"/>
    <x v="11"/>
    <m/>
    <s v="DIRECCION DE OBRAS PUBLICAS E INFRAESTRUCTURA"/>
    <s v="12 OBRAS PÚBLICAS"/>
    <s v="221 URBANIZACION"/>
    <s v="E PRESTACIÓN DE SERVICIOS PÚBLICOS"/>
    <s v="31 OBRA PÚBLICA MUNICIPAL"/>
    <m/>
    <m/>
    <m/>
    <s v="2000 MATERIALES Y SUMINISTROS"/>
    <s v="2100 MATERIALES DE ADMINISTRACION, EMISION DE DOCUMENTOS Y ARTICULOS OFICIALES"/>
    <s v="211 MATERIALES, UTILES Y EQUIPOS MENORES DE OFICINA"/>
    <n v="528600"/>
    <n v="528600"/>
    <n v="317160"/>
    <n v="0"/>
    <n v="-211440"/>
    <n v="2"/>
    <s v="21"/>
  </r>
  <r>
    <n v="400"/>
    <x v="11"/>
    <m/>
    <s v="DIRECCION DE OBRAS PUBLICAS E INFRAESTRUCTURA"/>
    <s v="12 OBRAS PÚBLICAS"/>
    <s v="221 URBANIZACION"/>
    <s v="E PRESTACIÓN DE SERVICIOS PÚBLICOS"/>
    <s v="31 OBRA PÚBLICA MUNICIPAL"/>
    <m/>
    <m/>
    <m/>
    <s v="2000 MATERIALES Y SUMINISTROS"/>
    <s v="2100 MATERIALES DE ADMINISTRACION, EMISION DE DOCUMENTOS Y ARTICULOS OFICIALES"/>
    <s v="212 MATERIALES Y UTILES DE IMPRESION Y REPRODUCCION"/>
    <n v="110200"/>
    <n v="110200"/>
    <n v="88160"/>
    <n v="0"/>
    <n v="-22040"/>
    <n v="2"/>
    <s v="21"/>
  </r>
  <r>
    <n v="401"/>
    <x v="11"/>
    <m/>
    <s v="DIRECCION DE OBRAS PUBLICAS E INFRAESTRUCTURA"/>
    <s v="12 OBRAS PÚBLICAS"/>
    <s v="221 URBANIZACION"/>
    <s v="E PRESTACIÓN DE SERVICIOS PÚBLICOS"/>
    <s v="31 OBRA PÚBLICA MUNICIPAL"/>
    <m/>
    <m/>
    <m/>
    <s v="2000 MATERIALES Y SUMINISTROS"/>
    <s v="2100 MATERIALES DE ADMINISTRACION, EMISION DE DOCUMENTOS Y ARTICULOS OFICIALES"/>
    <s v="214 MATERIALES, UTILES Y EQUIPOS MENORES DE TECNOLOGIAS DE LA INFORMACION Y COMUNICACIONES"/>
    <n v="744800"/>
    <n v="744800"/>
    <n v="372400"/>
    <n v="0"/>
    <n v="-372400"/>
    <n v="2"/>
    <s v="21"/>
  </r>
  <r>
    <n v="402"/>
    <x v="11"/>
    <m/>
    <s v="DIRECCION DE OBRAS PUBLICAS E INFRAESTRUCTURA"/>
    <s v="12 OBRAS PÚBLICAS"/>
    <s v="221 URBANIZACION"/>
    <s v="E PRESTACIÓN DE SERVICIOS PÚBLICOS"/>
    <s v="31 OBRA PÚBLICA MUNICIPAL"/>
    <m/>
    <m/>
    <m/>
    <s v="2000 MATERIALES Y SUMINISTROS"/>
    <s v="2100 MATERIALES DE ADMINISTRACION, EMISION DE DOCUMENTOS Y ARTICULOS OFICIALES"/>
    <s v="215 MATERIAL IMPRESO E INFORMACION DIGITAL"/>
    <n v="217000"/>
    <n v="217000"/>
    <n v="65100"/>
    <n v="0"/>
    <n v="-151900"/>
    <n v="2"/>
    <s v="21"/>
  </r>
  <r>
    <n v="403"/>
    <x v="11"/>
    <m/>
    <s v="DIRECCION DE OBRAS PUBLICAS E INFRAESTRUCTURA"/>
    <s v="12 OBRAS PÚBLICAS"/>
    <s v="221 URBANIZACION"/>
    <s v="E PRESTACIÓN DE SERVICIOS PÚBLICOS"/>
    <s v="31 OBRA PÚBLICA MUNICIPAL"/>
    <m/>
    <m/>
    <m/>
    <s v="2000 MATERIALES Y SUMINISTROS"/>
    <s v="2400 MATERIALES Y ARTICULOS DE CONSTRUCCION Y DE REPARACION"/>
    <s v="244 MADERA Y PRODUCTOS DE MADERA"/>
    <n v="12800"/>
    <n v="12800"/>
    <n v="12800"/>
    <n v="0"/>
    <n v="0"/>
    <n v="2"/>
    <s v="24"/>
  </r>
  <r>
    <n v="404"/>
    <x v="11"/>
    <m/>
    <s v="DIRECCION DE OBRAS PUBLICAS E INFRAESTRUCTURA"/>
    <s v="12 OBRAS PÚBLICAS"/>
    <s v="221 URBANIZACION"/>
    <s v="E PRESTACIÓN DE SERVICIOS PÚBLICOS"/>
    <s v="31 OBRA PÚBLICA MUNICIPAL"/>
    <m/>
    <m/>
    <m/>
    <s v="2000 MATERIALES Y SUMINISTROS"/>
    <s v="2400 MATERIALES Y ARTICULOS DE CONSTRUCCION Y DE REPARACION"/>
    <s v="246 MATERIAL ELECTRICO Y ELECTRONICO"/>
    <n v="73900"/>
    <n v="73900"/>
    <n v="73900"/>
    <n v="0"/>
    <n v="0"/>
    <n v="2"/>
    <s v="24"/>
  </r>
  <r>
    <n v="405"/>
    <x v="11"/>
    <m/>
    <s v="DIRECCION DE OBRAS PUBLICAS E INFRAESTRUCTURA"/>
    <s v="12 OBRAS PÚBLICAS"/>
    <s v="221 URBANIZACION"/>
    <s v="E PRESTACIÓN DE SERVICIOS PÚBLICOS"/>
    <s v="31 OBRA PÚBLICA MUNICIPAL"/>
    <m/>
    <m/>
    <m/>
    <s v="2000 MATERIALES Y SUMINISTROS"/>
    <s v="2400 MATERIALES Y ARTICULOS DE CONSTRUCCION Y DE REPARACION"/>
    <s v="247 ARTICULOS METALICOS PARA LA CONSTRUCCION"/>
    <n v="19200"/>
    <n v="19200"/>
    <n v="1920"/>
    <n v="0"/>
    <n v="-17280"/>
    <n v="2"/>
    <s v="24"/>
  </r>
  <r>
    <n v="406"/>
    <x v="11"/>
    <m/>
    <s v="DIRECCION DE OBRAS PUBLICAS E INFRAESTRUCTURA"/>
    <s v="12 OBRAS PÚBLICAS"/>
    <s v="221 URBANIZACION"/>
    <s v="E PRESTACIÓN DE SERVICIOS PÚBLICOS"/>
    <s v="31 OBRA PÚBLICA MUNICIPAL"/>
    <m/>
    <m/>
    <m/>
    <s v="2000 MATERIALES Y SUMINISTROS"/>
    <s v="2400 MATERIALES Y ARTICULOS DE CONSTRUCCION Y DE REPARACION"/>
    <s v="249 OTROS MATERIALES Y ARTICULOS DE CONSTRUCCION Y REPARACION"/>
    <n v="12900"/>
    <n v="12900"/>
    <n v="12900"/>
    <n v="0"/>
    <n v="0"/>
    <n v="2"/>
    <s v="24"/>
  </r>
  <r>
    <n v="407"/>
    <x v="11"/>
    <m/>
    <s v="DIRECCION DE OBRAS PUBLICAS E INFRAESTRUCTURA"/>
    <s v="12 OBRAS PÚBLICAS"/>
    <s v="221 URBANIZACION"/>
    <s v="E PRESTACIÓN DE SERVICIOS PÚBLICOS"/>
    <s v="31 OBRA PÚBLICA MUNICIPAL"/>
    <m/>
    <m/>
    <m/>
    <s v="2000 MATERIALES Y SUMINISTROS"/>
    <s v="2500 PRODUCTOS QUIMICOS, FARMACEUTICOS Y DE LABORATORIO"/>
    <s v="253 MEDICINAS Y PRODUCTOS FARMACEUTICOS"/>
    <n v="7000"/>
    <n v="7000"/>
    <n v="7000"/>
    <n v="0"/>
    <n v="0"/>
    <n v="2"/>
    <s v="25"/>
  </r>
  <r>
    <n v="408"/>
    <x v="11"/>
    <m/>
    <s v="DIRECCION DE OBRAS PUBLICAS E INFRAESTRUCTURA"/>
    <s v="12 OBRAS PÚBLICAS"/>
    <s v="221 URBANIZACION"/>
    <s v="E PRESTACIÓN DE SERVICIOS PÚBLICOS"/>
    <s v="31 OBRA PÚBLICA MUNICIPAL"/>
    <m/>
    <m/>
    <m/>
    <s v="2000 MATERIALES Y SUMINISTROS"/>
    <s v="2500 PRODUCTOS QUIMICOS, FARMACEUTICOS Y DE LABORATORIO"/>
    <s v="254 MATERIALES, ACCESORIOS Y SUMINISTROS MEDICOS"/>
    <n v="12700"/>
    <n v="12700"/>
    <n v="12700"/>
    <n v="0"/>
    <n v="0"/>
    <n v="2"/>
    <s v="25"/>
  </r>
  <r>
    <n v="409"/>
    <x v="11"/>
    <m/>
    <s v="DIRECCION DE OBRAS PUBLICAS E INFRAESTRUCTURA"/>
    <s v="12 OBRAS PÚBLICAS"/>
    <s v="221 URBANIZACION"/>
    <s v="E PRESTACIÓN DE SERVICIOS PÚBLICOS"/>
    <s v="31 OBRA PÚBLICA MUNICIPAL"/>
    <m/>
    <m/>
    <m/>
    <s v="2000 MATERIALES Y SUMINISTROS"/>
    <s v="2500 PRODUCTOS QUIMICOS, FARMACEUTICOS Y DE LABORATORIO"/>
    <s v="256 FIBRAS SINTETICAS, HULES, PLASTICOS Y DERIVADOS"/>
    <n v="125300"/>
    <n v="125300"/>
    <n v="125300"/>
    <n v="0"/>
    <n v="0"/>
    <n v="2"/>
    <s v="25"/>
  </r>
  <r>
    <n v="410"/>
    <x v="11"/>
    <m/>
    <s v="DIRECCION DE OBRAS PUBLICAS E INFRAESTRUCTURA"/>
    <s v="12 OBRAS PÚBLICAS"/>
    <s v="221 URBANIZACION"/>
    <s v="E PRESTACIÓN DE SERVICIOS PÚBLICOS"/>
    <s v="31 OBRA PÚBLICA MUNICIPAL"/>
    <m/>
    <m/>
    <m/>
    <s v="2000 MATERIALES Y SUMINISTROS"/>
    <s v="2700 VESTUARIO, BLANCOS, PRENDAS DE PROTECCION Y ARTICULOS DEPORTIVOS"/>
    <s v="271 VESTUARIO Y UNIFORMES"/>
    <n v="327000"/>
    <n v="327000"/>
    <n v="49050"/>
    <n v="0"/>
    <n v="-277950"/>
    <n v="2"/>
    <s v="27"/>
  </r>
  <r>
    <n v="411"/>
    <x v="11"/>
    <m/>
    <s v="DIRECCION DE OBRAS PUBLICAS E INFRAESTRUCTURA"/>
    <s v="12 OBRAS PÚBLICAS"/>
    <s v="221 URBANIZACION"/>
    <s v="E PRESTACIÓN DE SERVICIOS PÚBLICOS"/>
    <s v="31 OBRA PÚBLICA MUNICIPAL"/>
    <m/>
    <m/>
    <m/>
    <s v="2000 MATERIALES Y SUMINISTROS"/>
    <s v="2700 VESTUARIO, BLANCOS, PRENDAS DE PROTECCION Y ARTICULOS DEPORTIVOS"/>
    <s v="272 PRENDAS DE SEGURIDAD Y PROTECCION PERSONAL"/>
    <n v="115400"/>
    <n v="115400"/>
    <n v="23080"/>
    <n v="0"/>
    <n v="-92320"/>
    <n v="2"/>
    <s v="27"/>
  </r>
  <r>
    <n v="412"/>
    <x v="11"/>
    <m/>
    <s v="DIRECCION DE OBRAS PUBLICAS E INFRAESTRUCTURA"/>
    <s v="12 OBRAS PÚBLICAS"/>
    <s v="221 URBANIZACION"/>
    <s v="E PRESTACIÓN DE SERVICIOS PÚBLICOS"/>
    <s v="31 OBRA PÚBLICA MUNICIPAL"/>
    <m/>
    <m/>
    <m/>
    <s v="2000 MATERIALES Y SUMINISTROS"/>
    <s v="2900 HERRAMIENTAS, REFACCIONES Y ACCESORIOS MENORES"/>
    <s v="291 HERRAMIENTAS MENORES"/>
    <n v="96300"/>
    <n v="96300"/>
    <n v="9630"/>
    <n v="0"/>
    <n v="-86670"/>
    <n v="2"/>
    <s v="29"/>
  </r>
  <r>
    <n v="413"/>
    <x v="11"/>
    <m/>
    <s v="DIRECCION DE OBRAS PUBLICAS E INFRAESTRUCTURA"/>
    <s v="12 OBRAS PÚBLICAS"/>
    <s v="221 URBANIZACION"/>
    <s v="E PRESTACIÓN DE SERVICIOS PÚBLICOS"/>
    <s v="31 OBRA PÚBLICA MUNICIPAL"/>
    <m/>
    <m/>
    <m/>
    <s v="2000 MATERIALES Y SUMINISTROS"/>
    <s v="2900 HERRAMIENTAS, REFACCIONES Y ACCESORIOS MENORES"/>
    <s v="292 REFACCIONES Y ACCESORIOS MENORES DE EDIFICIOS"/>
    <n v="22300"/>
    <n v="22300"/>
    <n v="22300"/>
    <n v="0"/>
    <n v="0"/>
    <n v="2"/>
    <s v="29"/>
  </r>
  <r>
    <n v="414"/>
    <x v="11"/>
    <m/>
    <s v="DIRECCION DE OBRAS PUBLICAS E INFRAESTRUCTURA"/>
    <s v="12 OBRAS PÚBLICAS"/>
    <s v="221 URBANIZACION"/>
    <s v="E PRESTACIÓN DE SERVICIOS PÚBLICOS"/>
    <s v="31 OBRA PÚBLICA MUNICIPAL"/>
    <m/>
    <m/>
    <m/>
    <s v="2000 MATERIALES Y SUMINISTROS"/>
    <s v="2900 HERRAMIENTAS, REFACCIONES Y ACCESORIOS MENORES"/>
    <s v="293 REFACCIONES Y ACCESORIOS MENORES DE MOBILIARIO Y EQUIPO DE ADMINISTRACION, EDUCACIONAL Y RECREATIVO"/>
    <n v="12700"/>
    <n v="12700"/>
    <n v="1270"/>
    <n v="0"/>
    <n v="-11430"/>
    <n v="2"/>
    <s v="29"/>
  </r>
  <r>
    <n v="415"/>
    <x v="11"/>
    <m/>
    <s v="DIRECCION DE OBRAS PUBLICAS E INFRAESTRUCTURA"/>
    <s v="12 OBRAS PÚBLICAS"/>
    <s v="221 URBANIZACION"/>
    <s v="E PRESTACIÓN DE SERVICIOS PÚBLICOS"/>
    <s v="31 OBRA PÚBLICA MUNICIPAL"/>
    <m/>
    <m/>
    <m/>
    <s v="2000 MATERIALES Y SUMINISTROS"/>
    <s v="2900 HERRAMIENTAS, REFACCIONES Y ACCESORIOS MENORES"/>
    <s v="294 REFACCIONES Y ACCESORIOS MENORES DE EQUIPO DE COMPUTO Y TECNOLOGIAS DE LA INFORMACION"/>
    <n v="28000"/>
    <n v="28000"/>
    <n v="1400"/>
    <n v="0"/>
    <n v="-26600"/>
    <n v="2"/>
    <s v="29"/>
  </r>
  <r>
    <n v="416"/>
    <x v="11"/>
    <m/>
    <s v="DIRECCION DE OBRAS PUBLICAS E INFRAESTRUCTURA"/>
    <s v="12 OBRAS PÚBLICAS"/>
    <s v="221 URBANIZACION"/>
    <s v="E PRESTACIÓN DE SERVICIOS PÚBLICOS"/>
    <s v="31 OBRA PÚBLICA MUNICIPAL"/>
    <m/>
    <m/>
    <m/>
    <s v="2000 MATERIALES Y SUMINISTROS"/>
    <s v="2900 HERRAMIENTAS, REFACCIONES Y ACCESORIOS MENORES"/>
    <s v="296 REFACCIONES Y ACCESORIOS MENORES DE EQUIPO DE TRANSPORTE"/>
    <n v="1000000"/>
    <n v="1000000"/>
    <n v="100000"/>
    <n v="0"/>
    <n v="-900000"/>
    <n v="2"/>
    <s v="29"/>
  </r>
  <r>
    <n v="417"/>
    <x v="11"/>
    <m/>
    <s v="DIRECCION DE OBRAS PUBLICAS E INFRAESTRUCTURA"/>
    <s v="12 OBRAS PÚBLICAS"/>
    <s v="221 URBANIZACION"/>
    <s v="E PRESTACIÓN DE SERVICIOS PÚBLICOS"/>
    <s v="31 OBRA PÚBLICA MUNICIPAL"/>
    <m/>
    <m/>
    <m/>
    <s v="2000 MATERIALES Y SUMINISTROS"/>
    <s v="2900 HERRAMIENTAS, REFACCIONES Y ACCESORIOS MENORES"/>
    <s v="298 REFACCIONES Y ACCESORIOS MENORES DE MAQUINARIA Y OTROS EQUIPOS"/>
    <n v="1579200"/>
    <n v="1579200"/>
    <n v="315840"/>
    <n v="0"/>
    <n v="-1263360"/>
    <n v="2"/>
    <s v="29"/>
  </r>
  <r>
    <n v="418"/>
    <x v="11"/>
    <m/>
    <s v="DIRECCION DE OBRAS PUBLICAS E INFRAESTRUCTURA"/>
    <s v="12 OBRAS PÚBLICAS"/>
    <s v="221 URBANIZACION"/>
    <s v="E PRESTACIÓN DE SERVICIOS PÚBLICOS"/>
    <s v="31 OBRA PÚBLICA MUNICIPAL"/>
    <m/>
    <m/>
    <m/>
    <s v="3000 SERVICIOS GENERALES"/>
    <s v="3100 SERVICIOS BASICOS"/>
    <s v="318 SERVICIOS POSTALES Y TELEGRAFICOS"/>
    <n v="6100"/>
    <n v="6100"/>
    <n v="6100"/>
    <n v="0"/>
    <n v="0"/>
    <n v="3"/>
    <s v="31"/>
  </r>
  <r>
    <n v="419"/>
    <x v="11"/>
    <m/>
    <s v="DIRECCION DE OBRAS PUBLICAS E INFRAESTRUCTURA"/>
    <s v="12 OBRAS PÚBLICAS"/>
    <s v="221 URBANIZACION"/>
    <s v="E PRESTACIÓN DE SERVICIOS PÚBLICOS"/>
    <s v="31 OBRA PÚBLICA MUNICIPAL"/>
    <m/>
    <m/>
    <m/>
    <s v="3000 SERVICIOS GENERALES"/>
    <s v="3300 SERVICIOS PROFESIONALES, CIENTIFICOS, TECNICOS Y OTROS SERVICIOS"/>
    <s v="331 SERVICIOS LEGALES, DE CONTABILIDAD, AUDITORIA Y RELACIONADOS"/>
    <n v="65400"/>
    <n v="65400"/>
    <n v="65400"/>
    <n v="0"/>
    <n v="0"/>
    <n v="3"/>
    <s v="33"/>
  </r>
  <r>
    <n v="420"/>
    <x v="11"/>
    <m/>
    <s v="DIRECCION DE OBRAS PUBLICAS E INFRAESTRUCTURA"/>
    <s v="12 OBRAS PÚBLICAS"/>
    <s v="221 URBANIZACION"/>
    <s v="E PRESTACIÓN DE SERVICIOS PÚBLICOS"/>
    <s v="31 OBRA PÚBLICA MUNICIPAL"/>
    <m/>
    <m/>
    <m/>
    <s v="3000 SERVICIOS GENERALES"/>
    <s v="3300 SERVICIOS PROFESIONALES, CIENTIFICOS, TECNICOS Y OTROS SERVICIOS"/>
    <s v="336 SERVICIOS DE APOYO ADMINISTRATIVO, TRADUCCION, FOTOCOPIADO E IMPRESION"/>
    <n v="397500"/>
    <n v="397500"/>
    <n v="318000"/>
    <n v="0"/>
    <n v="-79500"/>
    <n v="3"/>
    <s v="33"/>
  </r>
  <r>
    <n v="421"/>
    <x v="11"/>
    <m/>
    <s v="DIRECCION DE OBRAS PUBLICAS E INFRAESTRUCTURA"/>
    <s v="12 OBRAS PÚBLICAS"/>
    <s v="221 URBANIZACION"/>
    <s v="E PRESTACIÓN DE SERVICIOS PÚBLICOS"/>
    <s v="31 OBRA PÚBLICA MUNICIPAL"/>
    <m/>
    <m/>
    <m/>
    <s v="3000 SERVICIOS GENERALES"/>
    <s v="3500 SERVICIOS DE INSTALACION, REPARACION, MANTENIMIENTO Y CONSERVACION"/>
    <s v="352 INSTALACION, REPARACION Y MANTENIMIENTO DE MOBILIARIO Y EQUIPO DE ADMINISTRACION, EDUCACIONAL Y RECREATIVO"/>
    <n v="100200"/>
    <n v="100200"/>
    <n v="10020"/>
    <n v="0"/>
    <n v="-90180"/>
    <n v="3"/>
    <s v="35"/>
  </r>
  <r>
    <n v="422"/>
    <x v="11"/>
    <m/>
    <s v="DIRECCION DE OBRAS PUBLICAS E INFRAESTRUCTURA"/>
    <s v="12 OBRAS PÚBLICAS"/>
    <s v="221 URBANIZACION"/>
    <s v="E PRESTACIÓN DE SERVICIOS PÚBLICOS"/>
    <s v="31 OBRA PÚBLICA MUNICIPAL"/>
    <m/>
    <m/>
    <m/>
    <s v="3000 SERVICIOS GENERALES"/>
    <s v="3500 SERVICIOS DE INSTALACION, REPARACION, MANTENIMIENTO Y CONSERVACION"/>
    <s v="355 REPARACION Y MANTENIMIENTO DE EQUIPO DE TRANSPORTE"/>
    <n v="1000000"/>
    <n v="0"/>
    <n v="0"/>
    <n v="-1000000"/>
    <n v="-1000000"/>
    <n v="3"/>
    <s v="35"/>
  </r>
  <r>
    <n v="423"/>
    <x v="11"/>
    <m/>
    <s v="DIRECCION DE OBRAS PUBLICAS E INFRAESTRUCTURA"/>
    <s v="12 OBRAS PÚBLICAS"/>
    <s v="221 URBANIZACION"/>
    <s v="E PRESTACIÓN DE SERVICIOS PÚBLICOS"/>
    <s v="31 OBRA PÚBLICA MUNICIPAL"/>
    <m/>
    <m/>
    <m/>
    <s v="3000 SERVICIOS GENERALES"/>
    <s v="3500 SERVICIOS DE INSTALACION, REPARACION, MANTENIMIENTO Y CONSERVACION"/>
    <s v="357 INSTALACION, REPARACION Y MANTENIMIENTO DE MAQUINARIA, OTROS EQUIPOS Y HERRAMIENTA"/>
    <n v="5000000"/>
    <n v="5000000"/>
    <n v="1000000"/>
    <n v="0"/>
    <n v="-4000000"/>
    <n v="3"/>
    <s v="35"/>
  </r>
  <r>
    <n v="424"/>
    <x v="11"/>
    <m/>
    <s v="DIRECCION DE OBRAS PUBLICAS E INFRAESTRUCTURA"/>
    <s v="12 OBRAS PÚBLICAS"/>
    <s v="221 URBANIZACION"/>
    <s v="E PRESTACIÓN DE SERVICIOS PÚBLICOS"/>
    <s v="31 OBRA PÚBLICA MUNICIPAL"/>
    <m/>
    <m/>
    <m/>
    <s v="3000 SERVICIOS GENERALES"/>
    <s v="3700 SERVICIOS DE TRASLADO Y VIATICOS"/>
    <s v="371 PASAJES AEREOS"/>
    <n v="176900"/>
    <n v="176900"/>
    <n v="35380"/>
    <n v="0"/>
    <n v="-141520"/>
    <n v="3"/>
    <s v="37"/>
  </r>
  <r>
    <n v="425"/>
    <x v="11"/>
    <m/>
    <s v="DIRECCION DE OBRAS PUBLICAS E INFRAESTRUCTURA"/>
    <s v="12 OBRAS PÚBLICAS"/>
    <s v="221 URBANIZACION"/>
    <s v="E PRESTACIÓN DE SERVICIOS PÚBLICOS"/>
    <s v="31 OBRA PÚBLICA MUNICIPAL"/>
    <m/>
    <m/>
    <m/>
    <s v="3000 SERVICIOS GENERALES"/>
    <s v="3700 SERVICIOS DE TRASLADO Y VIATICOS"/>
    <s v="372 PASAJES TERRESTRES"/>
    <n v="59000"/>
    <n v="59000"/>
    <n v="5900"/>
    <n v="0"/>
    <n v="-53100"/>
    <n v="3"/>
    <s v="37"/>
  </r>
  <r>
    <n v="426"/>
    <x v="11"/>
    <m/>
    <s v="DIRECCION DE OBRAS PUBLICAS E INFRAESTRUCTURA"/>
    <s v="12 OBRAS PÚBLICAS"/>
    <s v="221 URBANIZACION"/>
    <s v="E PRESTACIÓN DE SERVICIOS PÚBLICOS"/>
    <s v="31 OBRA PÚBLICA MUNICIPAL"/>
    <m/>
    <m/>
    <m/>
    <s v="3000 SERVICIOS GENERALES"/>
    <s v="3700 SERVICIOS DE TRASLADO Y VIATICOS"/>
    <s v="375 VIATICOS EN EL PAIS"/>
    <n v="38800"/>
    <n v="38800"/>
    <n v="3880"/>
    <n v="0"/>
    <n v="-34920"/>
    <n v="3"/>
    <s v="37"/>
  </r>
  <r>
    <n v="427"/>
    <x v="11"/>
    <m/>
    <s v="DIRECCION DE OBRAS PUBLICAS E INFRAESTRUCTURA"/>
    <s v="12 OBRAS PÚBLICAS"/>
    <s v="221 URBANIZACION"/>
    <s v="E PRESTACIÓN DE SERVICIOS PÚBLICOS"/>
    <s v="31 OBRA PÚBLICA MUNICIPAL"/>
    <m/>
    <m/>
    <m/>
    <s v="3000 SERVICIOS GENERALES"/>
    <s v="3700 SERVICIOS DE TRASLADO Y VIATICOS"/>
    <s v="379 OTROS SERVICIOS DE TRASLADO Y HOSPEDAJE"/>
    <n v="112600"/>
    <n v="112600"/>
    <n v="22520"/>
    <n v="0"/>
    <n v="-90080"/>
    <n v="3"/>
    <s v="37"/>
  </r>
  <r>
    <n v="428"/>
    <x v="11"/>
    <m/>
    <s v="DIRECCION DE OBRAS PUBLICAS E INFRAESTRUCTURA"/>
    <s v="12 OBRAS PÚBLICAS"/>
    <s v="221 URBANIZACION"/>
    <s v="E PRESTACIÓN DE SERVICIOS PÚBLICOS"/>
    <s v="31 OBRA PÚBLICA MUNICIPAL"/>
    <m/>
    <m/>
    <m/>
    <s v="5000 BIENES MUEBLES, INMUEBLES E INTANGIBLES"/>
    <s v="5100 MOBILIARIO Y EQUIPO DE ADMINISTRACION"/>
    <s v="515 EQUIPO DE COMPUTO Y DE TECNOLOGIAS DE LA INFORMACION"/>
    <n v="560000"/>
    <n v="560000"/>
    <n v="0"/>
    <n v="0"/>
    <n v="-560000"/>
    <n v="5"/>
    <s v="51"/>
  </r>
  <r>
    <n v="429"/>
    <x v="11"/>
    <m/>
    <s v="DIRECCION DE OBRAS PUBLICAS E INFRAESTRUCTURA"/>
    <s v="12 OBRAS PÚBLICAS"/>
    <s v="221 URBANIZACION"/>
    <s v="E PRESTACIÓN DE SERVICIOS PÚBLICOS"/>
    <s v="31 OBRA PÚBLICA MUNICIPAL"/>
    <m/>
    <m/>
    <m/>
    <s v="5000 BIENES MUEBLES, INMUEBLES E INTANGIBLES"/>
    <s v="5100 MOBILIARIO Y EQUIPO DE ADMINISTRACION"/>
    <s v="519 OTROS MOBILIARIOS Y EQUIPOS DE ADMINISTRACION"/>
    <n v="111000"/>
    <n v="111000"/>
    <n v="0"/>
    <n v="0"/>
    <n v="-111000"/>
    <n v="5"/>
    <s v="51"/>
  </r>
  <r>
    <n v="430"/>
    <x v="11"/>
    <m/>
    <s v="DIRECCION DE OBRAS PUBLICAS E INFRAESTRUCTURA"/>
    <s v="12 OBRAS PÚBLICAS"/>
    <s v="221 URBANIZACION"/>
    <s v="E PRESTACIÓN DE SERVICIOS PÚBLICOS"/>
    <s v="31 OBRA PÚBLICA MUNICIPAL"/>
    <m/>
    <m/>
    <m/>
    <s v="5000 BIENES MUEBLES, INMUEBLES E INTANGIBLES"/>
    <s v="5200 MOBILIARIO Y EQUIPO EDUCACIONAL Y RECREATIVO"/>
    <s v="523 CAMARAS FOTOGRAFICAS Y DE VIDEO"/>
    <n v="12000"/>
    <n v="12000"/>
    <n v="12000"/>
    <n v="0"/>
    <n v="0"/>
    <n v="5"/>
    <s v="52"/>
  </r>
  <r>
    <n v="431"/>
    <x v="11"/>
    <m/>
    <s v="DIRECCION DE OBRAS PUBLICAS E INFRAESTRUCTURA"/>
    <s v="12 OBRAS PÚBLICAS"/>
    <s v="221 URBANIZACION"/>
    <s v="E PRESTACIÓN DE SERVICIOS PÚBLICOS"/>
    <s v="31 OBRA PÚBLICA MUNICIPAL"/>
    <m/>
    <m/>
    <m/>
    <s v="5000 BIENES MUEBLES, INMUEBLES E INTANGIBLES"/>
    <s v="5600 MAQUINARIA, OTROS EQUIPOS Y HERRAMIENTAS"/>
    <s v="565 EQUIPO DE COMUNICACION Y TELECOMUNICACION"/>
    <n v="127000"/>
    <n v="127000"/>
    <n v="0"/>
    <n v="0"/>
    <n v="-127000"/>
    <n v="5"/>
    <s v="56"/>
  </r>
  <r>
    <n v="432"/>
    <x v="11"/>
    <m/>
    <s v="DIRECCION DE OBRAS PUBLICAS E INFRAESTRUCTURA"/>
    <s v="12 OBRAS PÚBLICAS"/>
    <s v="221 URBANIZACION"/>
    <s v="E PRESTACIÓN DE SERVICIOS PÚBLICOS"/>
    <s v="31 OBRA PÚBLICA MUNICIPAL"/>
    <m/>
    <m/>
    <m/>
    <s v="5000 BIENES MUEBLES, INMUEBLES E INTANGIBLES"/>
    <s v="5600 MAQUINARIA, OTROS EQUIPOS Y HERRAMIENTAS"/>
    <s v="566 EQUIPOS DE GENERACION ELECTRICA, APARATOS Y ACCESORIOS ELECTRICOS"/>
    <n v="14800"/>
    <n v="14800"/>
    <n v="14800"/>
    <n v="0"/>
    <n v="0"/>
    <n v="5"/>
    <s v="56"/>
  </r>
  <r>
    <n v="433"/>
    <x v="11"/>
    <m/>
    <s v="DIRECCION DE OBRAS PUBLICAS E INFRAESTRUCTURA"/>
    <s v="12 OBRAS PÚBLICAS"/>
    <s v="221 URBANIZACION"/>
    <s v="E PRESTACIÓN DE SERVICIOS PÚBLICOS"/>
    <s v="31 OBRA PÚBLICA MUNICIPAL"/>
    <m/>
    <m/>
    <m/>
    <s v="5000 BIENES MUEBLES, INMUEBLES E INTANGIBLES"/>
    <s v="5600 MAQUINARIA, OTROS EQUIPOS Y HERRAMIENTAS"/>
    <s v="567 HERRAMIENTAS Y MAQUINAS¿HERRAMIENTA"/>
    <n v="159500"/>
    <n v="159500"/>
    <n v="0"/>
    <n v="0"/>
    <n v="-159500"/>
    <n v="5"/>
    <s v="56"/>
  </r>
  <r>
    <n v="434"/>
    <x v="11"/>
    <m/>
    <s v="DIRECCION DE OBRAS PUBLICAS E INFRAESTRUCTURA"/>
    <s v="12 OBRAS PÚBLICAS"/>
    <s v="221 URBANIZACION"/>
    <s v="E PRESTACIÓN DE SERVICIOS PÚBLICOS"/>
    <s v="31 OBRA PÚBLICA MUNICIPAL"/>
    <m/>
    <m/>
    <m/>
    <s v="5000 BIENES MUEBLES, INMUEBLES E INTANGIBLES"/>
    <s v="5900 ACTIVOS INTANGIBLES"/>
    <s v="597 LICENCIAS INFORMATICAS E INTELECTUALES"/>
    <n v="305100"/>
    <n v="305100"/>
    <n v="305100"/>
    <n v="0"/>
    <n v="0"/>
    <n v="5"/>
    <s v="59"/>
  </r>
  <r>
    <n v="435"/>
    <x v="11"/>
    <m/>
    <s v="DIRECCION DE OBRAS PUBLICAS E INFRAESTRUCTURA"/>
    <s v="12 OBRAS PÚBLICAS"/>
    <s v="221 URBANIZACION"/>
    <s v="E PRESTACIÓN DE SERVICIOS PÚBLICOS"/>
    <s v="31 OBRA PÚBLICA MUNICIPAL"/>
    <m/>
    <m/>
    <m/>
    <s v="6000 INVERSION PUBLICA"/>
    <s v="6100 OBRA PUBLICA EN BIENES DE DOMINIO PUBLICO"/>
    <s v="611 EDIFICACION HABITACIONAL"/>
    <n v="1002047"/>
    <n v="657008.52834038867"/>
    <n v="271194.02917342819"/>
    <n v="-345038.47165961133"/>
    <n v="-730852.97082657181"/>
    <n v="6"/>
    <s v="61"/>
  </r>
  <r>
    <n v="436"/>
    <x v="11"/>
    <m/>
    <s v="DIRECCION DE OBRAS PUBLICAS E INFRAESTRUCTURA"/>
    <s v="12 OBRAS PÚBLICAS"/>
    <s v="221 URBANIZACION"/>
    <s v="E PRESTACIÓN DE SERVICIOS PÚBLICOS"/>
    <s v="31 OBRA PÚBLICA MUNICIPAL"/>
    <m/>
    <m/>
    <m/>
    <s v="6000 INVERSION PUBLICA"/>
    <s v="6100 OBRA PUBLICA EN BIENES DE DOMINIO PUBLICO"/>
    <s v="612 EDIFICACION NO HABITACIONAL"/>
    <n v="222800629"/>
    <n v="146082881.71373492"/>
    <n v="60298768.701352492"/>
    <n v="-76717747.286265075"/>
    <n v="-162501860.29864752"/>
    <n v="6"/>
    <s v="61"/>
  </r>
  <r>
    <n v="437"/>
    <x v="11"/>
    <m/>
    <s v="DIRECCION DE OBRAS PUBLICAS E INFRAESTRUCTURA"/>
    <s v="12 OBRAS PÚBLICAS"/>
    <s v="221 URBANIZACION"/>
    <s v="E PRESTACIÓN DE SERVICIOS PÚBLICOS"/>
    <s v="31 OBRA PÚBLICA MUNICIPAL"/>
    <m/>
    <m/>
    <m/>
    <s v="6000 INVERSION PUBLICA"/>
    <s v="6100 OBRA PUBLICA EN BIENES DE DOMINIO PUBLICO"/>
    <s v="613 CONSTRUCCION DE OBRAS PARA EL ABASTECIMIENTO DE AGUA, PETROLEO, GAS, ELECTRICIDAD Y TELECOMUNICACIONES"/>
    <n v="48776578"/>
    <n v="31981162.290052444"/>
    <n v="13200894.486098953"/>
    <n v="-16795415.709947556"/>
    <n v="-35575683.513901047"/>
    <n v="6"/>
    <s v="61"/>
  </r>
  <r>
    <n v="438"/>
    <x v="11"/>
    <m/>
    <s v="DIRECCION DE OBRAS PUBLICAS E INFRAESTRUCTURA"/>
    <s v="12 OBRAS PÚBLICAS"/>
    <s v="221 URBANIZACION"/>
    <s v="E PRESTACIÓN DE SERVICIOS PÚBLICOS"/>
    <s v="31 OBRA PÚBLICA MUNICIPAL"/>
    <m/>
    <m/>
    <m/>
    <s v="6000 INVERSION PUBLICA"/>
    <s v="6100 OBRA PUBLICA EN BIENES DE DOMINIO PUBLICO"/>
    <s v="614 DIVISION DE TERRENOS Y CONSTRUCCION DE OBRAS DE URBANIZACION"/>
    <n v="403911803"/>
    <n v="210072979.700268"/>
    <n v="90839731.149116844"/>
    <n v="-193838823.299732"/>
    <n v="-313072071.85088313"/>
    <n v="6"/>
    <s v="61"/>
  </r>
  <r>
    <n v="439"/>
    <x v="11"/>
    <m/>
    <s v="DIRECCION DE OBRAS PUBLICAS E INFRAESTRUCTURA"/>
    <s v="12 OBRAS PÚBLICAS"/>
    <s v="221 URBANIZACION"/>
    <s v="E PRESTACIÓN DE SERVICIOS PÚBLICOS"/>
    <s v="31 OBRA PÚBLICA MUNICIPAL"/>
    <m/>
    <m/>
    <m/>
    <s v="6000 INVERSION PUBLICA"/>
    <s v="6100 OBRA PUBLICA EN BIENES DE DOMINIO PUBLICO"/>
    <s v="615 CONSTRUCCION DE VIAS DE COMUNICACION"/>
    <n v="204462"/>
    <n v="134058.85923667508"/>
    <n v="55335.601616348817"/>
    <n v="-70403.140763324918"/>
    <n v="-149126.39838365119"/>
    <n v="6"/>
    <s v="61"/>
  </r>
  <r>
    <n v="440"/>
    <x v="11"/>
    <m/>
    <s v="DIRECCION DE OBRAS PUBLICAS E INFRAESTRUCTURA"/>
    <s v="12 OBRAS PÚBLICAS"/>
    <s v="221 URBANIZACION"/>
    <s v="E PRESTACIÓN DE SERVICIOS PÚBLICOS"/>
    <s v="31 OBRA PÚBLICA MUNICIPAL"/>
    <m/>
    <m/>
    <m/>
    <s v="6000 INVERSION PUBLICA"/>
    <s v="6200 OBRA PUBLICA EN BIENES PROPIOS"/>
    <s v="622 EDIFICACION NO HABITACIONAL"/>
    <n v="313304481"/>
    <n v="205423214.66384238"/>
    <n v="84792733.834320933"/>
    <n v="-107881266.33615762"/>
    <n v="-228511747.16567907"/>
    <n v="6"/>
    <s v="62"/>
  </r>
  <r>
    <n v="1383"/>
    <x v="11"/>
    <m/>
    <s v="DIRECCION DE PAVIMENTOS"/>
    <s v="12 OBRAS PÚBLICAS"/>
    <s v="221 URBANIZACION"/>
    <s v="E PRESTACIÓN DE SERVICIOS PÚBLICOS"/>
    <s v="31 OBRA PÚBLICA MUNICIPAL"/>
    <m/>
    <m/>
    <s v="Rehabilitación San Esteban hacia san miguel tateposco "/>
    <s v="6000 INVERSION PUBLICA"/>
    <s v="6100 OBRA PUBLICA EN BIENES DE DOMINIO PUBLICO"/>
    <s v="614 DIVISION DE TERRENOS Y CONSTRUCCION DE OBRAS DE URBANIZACION"/>
    <m/>
    <n v="10000000"/>
    <n v="10000000"/>
    <m/>
    <m/>
    <n v="6"/>
    <s v="61"/>
  </r>
  <r>
    <n v="1219"/>
    <x v="12"/>
    <m/>
    <s v="MUSEO MAZ"/>
    <s v="MAZ"/>
    <s v="242 CULTURA"/>
    <s v="F PROMOCIÓN Y FOMENTO"/>
    <s v="32 MAZ ARTE ZAPOPAN"/>
    <m/>
    <m/>
    <s v="El material que se requiere es para las labores del personal administrativo. (papelería)"/>
    <s v="2000 MATERIALES Y SUMINISTROS"/>
    <s v="2100 MATERIALES DE ADMINISTRACION, EMISION DE DOCUMENTOS Y ARTICULOS OFICIALES"/>
    <s v="211 MATERIALES, UTILES Y EQUIPOS MENORES DE OFICINA"/>
    <n v="5000"/>
    <n v="5000"/>
    <n v="1000"/>
    <n v="0"/>
    <n v="-4000"/>
    <n v="2"/>
    <s v="21"/>
  </r>
  <r>
    <n v="1220"/>
    <x v="12"/>
    <m/>
    <s v="MUSEO MAZ"/>
    <s v="MAZ"/>
    <s v="242 CULTURA"/>
    <s v="F PROMOCIÓN Y FOMENTO"/>
    <s v="32 MAZ ARTE ZAPOPAN"/>
    <m/>
    <m/>
    <s v="El material que se requiere es para las labores del personal administrativo. (papelería)"/>
    <s v="2000 MATERIALES Y SUMINISTROS"/>
    <s v="2100 MATERIALES DE ADMINISTRACION, EMISION DE DOCUMENTOS Y ARTICULOS OFICIALES"/>
    <s v="211 MATERIALES, UTILES Y EQUIPOS MENORES DE OFICINA"/>
    <n v="5000"/>
    <n v="5000"/>
    <n v="1000"/>
    <n v="0"/>
    <n v="-4000"/>
    <n v="2"/>
    <s v="21"/>
  </r>
  <r>
    <n v="1221"/>
    <x v="12"/>
    <m/>
    <s v="MUSEO MAZ"/>
    <s v="MAZ"/>
    <s v="242 CULTURA"/>
    <s v="F PROMOCIÓN Y FOMENTO"/>
    <s v="32 MAZ ARTE ZAPOPAN"/>
    <m/>
    <m/>
    <s v="El material que necesita el personal de intendencia para la limpieza de las instalaciones"/>
    <s v="2000 MATERIALES Y SUMINISTROS"/>
    <s v="2100 MATERIALES DE ADMINISTRACION, EMISION DE DOCUMENTOS Y ARTICULOS OFICIALES"/>
    <s v="216 MATERIAL DE LIMPIEZA"/>
    <n v="15000"/>
    <n v="15000"/>
    <n v="3000"/>
    <n v="0"/>
    <n v="-12000"/>
    <n v="2"/>
    <s v="21"/>
  </r>
  <r>
    <n v="1222"/>
    <x v="12"/>
    <m/>
    <s v="MUSEO MAZ"/>
    <s v="MAZ"/>
    <s v="242 CULTURA"/>
    <s v="F PROMOCIÓN Y FOMENTO"/>
    <s v="32 MAZ ARTE ZAPOPAN"/>
    <m/>
    <m/>
    <s v="dos viajes a la ciudad de mexico, el primero es asistir a zona maco, en el mes de febrero y el segundo es para visitar artistas, curadores o coleccionistas para las proximas exposiciones. dos viajes al extranjero, el primero es para asistir a la bienal sur, en buenos aires, argentina, y el segundo a la bienal de arte contemporaneo de lyon, francia. "/>
    <s v="3000 SERVICIOS GENERALES"/>
    <s v="3700 SERVICIOS DE TRASLADO Y VIATICOS"/>
    <s v="371 PASAJES AEREOS"/>
    <n v="55000"/>
    <n v="55000"/>
    <n v="11000"/>
    <n v="0"/>
    <n v="-44000"/>
    <n v="3"/>
    <s v="37"/>
  </r>
  <r>
    <n v="1223"/>
    <x v="12"/>
    <m/>
    <s v="MUSEO MAZ"/>
    <s v="MAZ"/>
    <s v="242 CULTURA"/>
    <s v="F PROMOCIÓN Y FOMENTO"/>
    <s v="32 MAZ ARTE ZAPOPAN"/>
    <m/>
    <m/>
    <s v="hospedaje, alimentos y taxis "/>
    <s v="3000 SERVICIOS GENERALES"/>
    <s v="3700 SERVICIOS DE TRASLADO Y VIATICOS"/>
    <s v="375 VIATICOS EN EL PAIS"/>
    <n v="15000"/>
    <n v="15000"/>
    <n v="3000"/>
    <n v="0"/>
    <n v="-12000"/>
    <n v="3"/>
    <s v="37"/>
  </r>
  <r>
    <n v="1224"/>
    <x v="12"/>
    <m/>
    <s v="MUSEO MAZ"/>
    <s v="MAZ"/>
    <s v="242 CULTURA"/>
    <s v="F PROMOCIÓN Y FOMENTO"/>
    <s v="32 MAZ ARTE ZAPOPAN"/>
    <m/>
    <m/>
    <s v="hospedaje, alimentos y taxis "/>
    <s v="3000 SERVICIOS GENERALES"/>
    <s v="3700 SERVICIOS DE TRASLADO Y VIATICOS"/>
    <s v="376 VIATICOS EN EL EXTRANJERO"/>
    <n v="60000"/>
    <n v="60000"/>
    <n v="12000"/>
    <n v="0"/>
    <n v="-48000"/>
    <n v="3"/>
    <s v="37"/>
  </r>
  <r>
    <n v="1225"/>
    <x v="12"/>
    <m/>
    <s v="MUSEO MAZ"/>
    <s v="MAZ"/>
    <s v="242 CULTURA"/>
    <s v="F PROMOCIÓN Y FOMENTO"/>
    <s v="32 MAZ ARTE ZAPOPAN"/>
    <m/>
    <m/>
    <s v="(SE ANEXA DESGLOSE DE LAS EXPOSICIONES)"/>
    <s v="3000 SERVICIOS GENERALES"/>
    <s v="3800 SERVICIOS OFICIALES"/>
    <s v="384 EXPOSICIONES"/>
    <n v="4700000"/>
    <n v="4700000"/>
    <n v="3760000"/>
    <n v="0"/>
    <n v="-940000"/>
    <n v="3"/>
    <s v="38"/>
  </r>
  <r>
    <n v="1226"/>
    <x v="12"/>
    <m/>
    <s v="MUSEO MAZ"/>
    <s v="MAZ"/>
    <s v="242 CULTURA"/>
    <s v="F PROMOCIÓN Y FOMENTO"/>
    <s v="32 MAZ ARTE ZAPOPAN"/>
    <m/>
    <m/>
    <s v="(SE ANEXA DESGLOSE DE LAS EXPOSICIONES)"/>
    <s v="3000 SERVICIOS GENERALES"/>
    <s v="3800 SERVICIOS OFICIALES"/>
    <s v="384 EXPOSICIONES"/>
    <n v="300000"/>
    <n v="300000"/>
    <n v="0"/>
    <n v="0"/>
    <n v="-300000"/>
    <n v="3"/>
    <s v="38"/>
  </r>
  <r>
    <n v="1206"/>
    <x v="12"/>
    <m/>
    <s v="DIRECCION DE EDUCACION"/>
    <s v="EDUCACIÓN"/>
    <s v="251 EDUCACION BASICA"/>
    <s v="E PRESTACIÓN DE SERVICIOS PÚBLICOS"/>
    <s v="33 EDUCACIÓN ZAPOPAN"/>
    <m/>
    <m/>
    <s v="Papelería"/>
    <s v="2000 MATERIALES Y SUMINISTROS"/>
    <s v="2100 MATERIALES DE ADMINISTRACION, EMISION DE DOCUMENTOS Y ARTICULOS OFICIALES"/>
    <s v="211 MATERIALES, UTILES Y EQUIPOS MENORES DE OFICINA"/>
    <n v="50000"/>
    <n v="50000"/>
    <n v="10000"/>
    <n v="0"/>
    <n v="-40000"/>
    <n v="2"/>
    <s v="21"/>
  </r>
  <r>
    <n v="1207"/>
    <x v="12"/>
    <m/>
    <s v="DIRECCION DE EDUCACION"/>
    <s v="EDUCACIÓN"/>
    <s v="251 EDUCACION BASICA"/>
    <s v="E PRESTACIÓN DE SERVICIOS PÚBLICOS"/>
    <s v="33 EDUCACIÓN ZAPOPAN"/>
    <m/>
    <m/>
    <s v="Materiales para limpieza"/>
    <s v="2000 MATERIALES Y SUMINISTROS"/>
    <s v="2100 MATERIALES DE ADMINISTRACION, EMISION DE DOCUMENTOS Y ARTICULOS OFICIALES"/>
    <s v="216 MATERIAL DE LIMPIEZA"/>
    <n v="25000"/>
    <n v="25000"/>
    <n v="5000"/>
    <n v="0"/>
    <n v="-20000"/>
    <n v="2"/>
    <s v="21"/>
  </r>
  <r>
    <n v="1208"/>
    <x v="12"/>
    <m/>
    <s v="DIRECCION DE EDUCACION"/>
    <s v="EDUCACIÓN"/>
    <s v="251 EDUCACION BASICA"/>
    <s v="E PRESTACIÓN DE SERVICIOS PÚBLICOS"/>
    <s v="33 EDUCACIÓN ZAPOPAN"/>
    <m/>
    <m/>
    <s v="Materiales didácticos talleres"/>
    <s v="2000 MATERIALES Y SUMINISTROS"/>
    <s v="2100 MATERIALES DE ADMINISTRACION, EMISION DE DOCUMENTOS Y ARTICULOS OFICIALES"/>
    <s v="217 MATERIALES Y UTILES DE ENSEÑANZA"/>
    <n v="130000"/>
    <n v="130000"/>
    <n v="26000"/>
    <n v="0"/>
    <n v="-104000"/>
    <n v="2"/>
    <s v="21"/>
  </r>
  <r>
    <n v="1209"/>
    <x v="12"/>
    <m/>
    <s v="DIRECCION DE EDUCACION"/>
    <s v="EDUCACIÓN"/>
    <s v="251 EDUCACION BASICA"/>
    <s v="E PRESTACIÓN DE SERVICIOS PÚBLICOS"/>
    <s v="33 EDUCACIÓN ZAPOPAN"/>
    <m/>
    <m/>
    <s v="Fotocopiado, elaboración de trípticos, lonas"/>
    <s v="3000 SERVICIOS GENERALES"/>
    <s v="3300 SERVICIOS PROFESIONALES, CIENTIFICOS, TECNICOS Y OTROS SERVICIOS"/>
    <s v="336 SERVICIOS DE APOYO ADMINISTRATIVO, TRADUCCION, FOTOCOPIADO E IMPRESION"/>
    <n v="20000"/>
    <n v="20000"/>
    <n v="2000"/>
    <n v="0"/>
    <n v="-18000"/>
    <n v="3"/>
    <s v="33"/>
  </r>
  <r>
    <n v="1210"/>
    <x v="12"/>
    <m/>
    <s v="DIRECCION DE EDUCACION"/>
    <s v="EDUCACIÓN"/>
    <s v="251 EDUCACION BASICA"/>
    <s v="E PRESTACIÓN DE SERVICIOS PÚBLICOS"/>
    <s v="33 EDUCACIÓN ZAPOPAN"/>
    <m/>
    <m/>
    <s v="Presea al mérito magisterial"/>
    <s v="3000 SERVICIOS GENERALES"/>
    <s v="3800 SERVICIOS OFICIALES"/>
    <s v="382 GASTOS DE ORDEN SOCIAL Y CULTURAL"/>
    <n v="80000"/>
    <n v="80000"/>
    <n v="80000"/>
    <n v="0"/>
    <n v="0"/>
    <n v="3"/>
    <s v="38"/>
  </r>
  <r>
    <n v="1211"/>
    <x v="12"/>
    <m/>
    <s v="DIRECCION DE EDUCACION"/>
    <s v="EDUCACIÓN"/>
    <s v="251 EDUCACION BASICA"/>
    <s v="E PRESTACIÓN DE SERVICIOS PÚBLICOS"/>
    <s v="33 EDUCACIÓN ZAPOPAN"/>
    <m/>
    <m/>
    <s v="Infraestructura, PAME "/>
    <s v="4000 TRANSFERENCIAS, ASIGNACIONES, SUBSIDIOS Y OTRAS AYUDAS"/>
    <s v="4400 AYUDAS SOCIALES"/>
    <s v="443 AYUDAS SOCIALES A INSTITUCIONES DE ENSEÑANZA"/>
    <n v="8000000"/>
    <n v="10000000"/>
    <n v="3200000"/>
    <n v="2000000"/>
    <n v="-4800000"/>
    <n v="4"/>
    <s v="44"/>
  </r>
  <r>
    <n v="1212"/>
    <x v="12"/>
    <m/>
    <s v="DIRECCION DE EDUCACION"/>
    <s v="EDUCACIÓN"/>
    <s v="251 EDUCACION BASICA"/>
    <s v="E PRESTACIÓN DE SERVICIOS PÚBLICOS"/>
    <s v="33 EDUCACIÓN ZAPOPAN"/>
    <m/>
    <m/>
    <s v="Banderas nacionales, tambores y cornetas para entregar a escuelas y fomentar los eventos cívicos"/>
    <s v="4000 TRANSFERENCIAS, ASIGNACIONES, SUBSIDIOS Y OTRAS AYUDAS"/>
    <s v="4400 AYUDAS SOCIALES"/>
    <s v="443 AYUDAS SOCIALES A INSTITUCIONES DE ENSEÑANZA"/>
    <n v="200000"/>
    <n v="200000"/>
    <n v="200000"/>
    <n v="0"/>
    <n v="0"/>
    <n v="4"/>
    <s v="44"/>
  </r>
  <r>
    <n v="1213"/>
    <x v="12"/>
    <m/>
    <s v="INSTITUTO MUNICIPAL DE ATENCION A LA JUVENTUD DE ZAPOPAN"/>
    <s v="INSTITUTO DE LA JUVENTUD"/>
    <s v="251 EDUCACION BASICA"/>
    <s v="E PRESTACIÓN DE SERVICIOS PÚBLICOS"/>
    <s v="33 EDUCACIÓN ZAPOPAN"/>
    <m/>
    <m/>
    <s v="Papelería"/>
    <s v="2000 MATERIALES Y SUMINISTROS"/>
    <s v="2100 MATERIALES DE ADMINISTRACION, EMISION DE DOCUMENTOS Y ARTICULOS OFICIALES"/>
    <s v="211 MATERIALES, UTILES Y EQUIPOS MENORES DE OFICINA"/>
    <n v="5000"/>
    <n v="5000"/>
    <n v="1000"/>
    <n v="0"/>
    <n v="-4000"/>
    <n v="2"/>
    <s v="21"/>
  </r>
  <r>
    <n v="1214"/>
    <x v="12"/>
    <m/>
    <s v="INSTITUTO MUNICIPAL DE ATENCION A LA JUVENTUD DE ZAPOPAN"/>
    <s v="INSTITUTO DE LA JUVENTUD"/>
    <s v="251 EDUCACION BASICA"/>
    <s v="E PRESTACIÓN DE SERVICIOS PÚBLICOS"/>
    <s v="33 EDUCACIÓN ZAPOPAN"/>
    <m/>
    <m/>
    <s v="Materiales para limpieza de oficinas"/>
    <s v="2000 MATERIALES Y SUMINISTROS"/>
    <s v="2100 MATERIALES DE ADMINISTRACION, EMISION DE DOCUMENTOS Y ARTICULOS OFICIALES"/>
    <s v="216 MATERIAL DE LIMPIEZA"/>
    <n v="10000"/>
    <n v="10000"/>
    <n v="2000"/>
    <n v="0"/>
    <n v="-8000"/>
    <n v="2"/>
    <s v="21"/>
  </r>
  <r>
    <n v="1215"/>
    <x v="12"/>
    <m/>
    <s v="INSTITUTO MUNICIPAL DE ATENCION A LA JUVENTUD DE ZAPOPAN"/>
    <s v="INSTITUTO DE LA JUVENTUD"/>
    <s v="251 EDUCACION BASICA"/>
    <s v="E PRESTACIÓN DE SERVICIOS PÚBLICOS"/>
    <s v="33 EDUCACIÓN ZAPOPAN"/>
    <m/>
    <m/>
    <s v="Zapopan Rifa. Servicio profesional para implementación de talleres de Zapopan Rifa que deberán incluir: proceso de avanzada, 144 hrs por taller, dando un total de 6 talleres distribuidos en 3 colonias. Para cada colonia se realizará un diagnóstico participativo para selección de beneficiarios, un evento de graduación por colonia, y 10 activaciones por taller dando un total de 60 activaciones. Y un grupo formado por colonia donde se proporcionará el material didáctico necesario para la creación de colectivos. Así como material publicitario por cada taller. Asimismo, se creará el contenido audiovisual y manejo de sitios oficiales y redes sociales."/>
    <s v="3000 SERVICIOS GENERALES"/>
    <s v="3300 SERVICIOS PROFESIONALES, CIENTIFICOS, TECNICOS Y OTROS SERVICIOS"/>
    <s v="339 SERVICIOS PROFESIONALES, CIENTIFICOS Y TECNICOS INTEGRALES"/>
    <n v="3518869"/>
    <n v="3518869"/>
    <n v="3518869"/>
    <n v="0"/>
    <n v="0"/>
    <n v="3"/>
    <s v="33"/>
  </r>
  <r>
    <n v="1216"/>
    <x v="12"/>
    <m/>
    <s v="INSTITUTO MUNICIPAL DE ATENCION A LA JUVENTUD DE ZAPOPAN"/>
    <s v="INSTITUTO DE LA JUVENTUD"/>
    <s v="251 EDUCACION BASICA"/>
    <s v="E PRESTACIÓN DE SERVICIOS PÚBLICOS"/>
    <s v="33 EDUCACIÓN ZAPOPAN"/>
    <m/>
    <m/>
    <s v="Zapopan Extremo Tour. Servicio intergral para generar 6 actvidades para comunidades alternativas, en conjunto con asociaciones o empresas afines al tema."/>
    <s v="3000 SERVICIOS GENERALES"/>
    <s v="3800 SERVICIOS OFICIALES"/>
    <s v="382 GASTOS DE ORDEN SOCIAL Y CULTURAL"/>
    <n v="200000"/>
    <n v="200000"/>
    <n v="200000"/>
    <n v="0"/>
    <n v="0"/>
    <n v="3"/>
    <s v="38"/>
  </r>
  <r>
    <n v="1217"/>
    <x v="12"/>
    <m/>
    <s v="INSTITUTO MUNICIPAL DE ATENCION A LA JUVENTUD DE ZAPOPAN"/>
    <s v="INSTITUTO DE LA JUVENTUD"/>
    <s v="251 EDUCACION BASICA"/>
    <s v="E PRESTACIÓN DE SERVICIOS PÚBLICOS"/>
    <s v="33 EDUCACIÓN ZAPOPAN"/>
    <m/>
    <m/>
    <s v="Participación Juvenil. Servicio integral para 8 actividades de participación juvenil, entre ellas, evento de inicio, apoyo a proyectos de jóvenes, viajes culturales, etc."/>
    <s v="3000 SERVICIOS GENERALES"/>
    <s v="3800 SERVICIOS OFICIALES"/>
    <s v="382 GASTOS DE ORDEN SOCIAL Y CULTURAL"/>
    <n v="363000"/>
    <n v="363000"/>
    <n v="0"/>
    <n v="0"/>
    <n v="-363000"/>
    <n v="3"/>
    <s v="38"/>
  </r>
  <r>
    <n v="1218"/>
    <x v="12"/>
    <m/>
    <s v="INSTITUTO MUNICIPAL DE ATENCION A LA JUVENTUD DE ZAPOPAN"/>
    <s v="INSTITUTO DE LA JUVENTUD"/>
    <s v="251 EDUCACION BASICA"/>
    <s v="E PRESTACIÓN DE SERVICIOS PÚBLICOS"/>
    <s v="33 EDUCACIÓN ZAPOPAN"/>
    <m/>
    <m/>
    <s v="Apoyos en especie a proyectos de impacto social que son idea e iniciativa de jóvenes"/>
    <s v="4000 TRANSFERENCIAS, ASIGNACIONES, SUBSIDIOS Y OTRAS AYUDAS"/>
    <s v="4400 AYUDAS SOCIALES"/>
    <s v="441 AYUDAS SOCIALES A PERSONAS"/>
    <n v="100000"/>
    <n v="100000"/>
    <n v="100000"/>
    <n v="0"/>
    <n v="0"/>
    <n v="4"/>
    <s v="44"/>
  </r>
  <r>
    <n v="1107"/>
    <x v="12"/>
    <m/>
    <s v="DIRECCION DE CULTURA"/>
    <s v="CULTURA"/>
    <s v="242 CULTURA"/>
    <s v="E PRESTACIÓN DE SERVICIOS PÚBLICOS"/>
    <s v="34 CULTURA PARA TODOS"/>
    <m/>
    <m/>
    <s v="Material para enseñanza en el taller de pintura"/>
    <s v="2000 MATERIALES Y SUMINISTROS"/>
    <s v="2100 MATERIALES DE ADMINISTRACION, EMISION DE DOCUMENTOS Y ARTICULOS OFICIALES"/>
    <s v="217 MATERIALES Y UTILES DE ENSEÑANZA"/>
    <n v="50000"/>
    <n v="50000"/>
    <n v="10000"/>
    <n v="0"/>
    <n v="-40000"/>
    <n v="2"/>
    <s v="21"/>
  </r>
  <r>
    <n v="1108"/>
    <x v="12"/>
    <m/>
    <s v="DIRECCION DE CULTURA"/>
    <s v="CULTURA"/>
    <s v="242 CULTURA"/>
    <s v="E PRESTACIÓN DE SERVICIOS PÚBLICOS"/>
    <s v="34 CULTURA PARA TODOS"/>
    <m/>
    <m/>
    <s v="Material para enseñanza en el PROYECTO de la compañía de danza (éste es compromiso de campaña)"/>
    <s v="2000 MATERIALES Y SUMINISTROS"/>
    <s v="2100 MATERIALES DE ADMINISTRACION, EMISION DE DOCUMENTOS Y ARTICULOS OFICIALES"/>
    <s v="217 MATERIALES Y UTILES DE ENSEÑANZA"/>
    <n v="100000"/>
    <n v="100000"/>
    <n v="20000"/>
    <n v="0"/>
    <n v="-80000"/>
    <n v="2"/>
    <s v="21"/>
  </r>
  <r>
    <n v="1109"/>
    <x v="12"/>
    <m/>
    <s v="DIRECCION DE CULTURA"/>
    <s v="CULTURA"/>
    <s v="242 CULTURA"/>
    <s v="E PRESTACIÓN DE SERVICIOS PÚBLICOS"/>
    <s v="34 CULTURA PARA TODOS"/>
    <m/>
    <m/>
    <s v="Refrigerios en los eventos culturales (conciertos, conversatorios, inauguraciones)"/>
    <s v="2000 MATERIALES Y SUMINISTROS"/>
    <s v="2200 ALIMENTOS Y UTENSILIOS"/>
    <s v="221 PRODUCTOS ALIMENTICIOS PARA PERSONAS"/>
    <n v="47520.000000000007"/>
    <n v="47520.000000000007"/>
    <n v="14256.000000000002"/>
    <n v="0"/>
    <n v="-33264.000000000007"/>
    <n v="2"/>
    <s v="22"/>
  </r>
  <r>
    <n v="1110"/>
    <x v="12"/>
    <m/>
    <s v="DIRECCION DE CULTURA"/>
    <s v="CULTURA"/>
    <s v="242 CULTURA"/>
    <s v="E PRESTACIÓN DE SERVICIOS PÚBLICOS"/>
    <s v="34 CULTURA PARA TODOS"/>
    <m/>
    <m/>
    <s v="Materiales para reparaciones menores en los edificios de Cultura"/>
    <s v="2000 MATERIALES Y SUMINISTROS"/>
    <s v="2400 MATERIALES Y ARTICULOS DE CONSTRUCCION Y DE REPARACION"/>
    <s v="242 CEMENTO Y PRODUCTOS DE CONCRETO"/>
    <n v="38600"/>
    <n v="38600"/>
    <n v="3860"/>
    <n v="0"/>
    <n v="-34740"/>
    <n v="2"/>
    <s v="24"/>
  </r>
  <r>
    <n v="1111"/>
    <x v="12"/>
    <m/>
    <s v="DIRECCION DE CULTURA"/>
    <s v="CULTURA"/>
    <s v="242 CULTURA"/>
    <s v="E PRESTACIÓN DE SERVICIOS PÚBLICOS"/>
    <s v="34 CULTURA PARA TODOS"/>
    <m/>
    <m/>
    <s v="Materiales para reparaciones menores en los edificios de Cultura"/>
    <s v="2000 MATERIALES Y SUMINISTROS"/>
    <s v="2400 MATERIALES Y ARTICULOS DE CONSTRUCCION Y DE REPARACION"/>
    <s v="245 VIDRIO Y PRODUCTOS DE VIDRIO"/>
    <n v="38610"/>
    <n v="38610"/>
    <n v="38610"/>
    <n v="0"/>
    <n v="0"/>
    <n v="2"/>
    <s v="24"/>
  </r>
  <r>
    <n v="1112"/>
    <x v="12"/>
    <m/>
    <s v="DIRECCION DE CULTURA"/>
    <s v="CULTURA"/>
    <s v="242 CULTURA"/>
    <s v="E PRESTACIÓN DE SERVICIOS PÚBLICOS"/>
    <s v="34 CULTURA PARA TODOS"/>
    <m/>
    <m/>
    <s v="Materiales para reparaciones menores en los edificios de Cultura"/>
    <s v="2000 MATERIALES Y SUMINISTROS"/>
    <s v="2400 MATERIALES Y ARTICULOS DE CONSTRUCCION Y DE REPARACION"/>
    <s v="246 MATERIAL ELECTRICO Y ELECTRONICO"/>
    <n v="78600"/>
    <n v="78600"/>
    <n v="7860"/>
    <n v="0"/>
    <n v="-70740"/>
    <n v="2"/>
    <s v="24"/>
  </r>
  <r>
    <n v="1113"/>
    <x v="12"/>
    <m/>
    <s v="DIRECCION DE CULTURA"/>
    <s v="CULTURA"/>
    <s v="242 CULTURA"/>
    <s v="E PRESTACIÓN DE SERVICIOS PÚBLICOS"/>
    <s v="34 CULTURA PARA TODOS"/>
    <m/>
    <m/>
    <s v="Materiales para reparaciones menores en los edificios de Cultura"/>
    <s v="2000 MATERIALES Y SUMINISTROS"/>
    <s v="2400 MATERIALES Y ARTICULOS DE CONSTRUCCION Y DE REPARACION"/>
    <s v="247 ARTICULOS METALICOS PARA LA CONSTRUCCION"/>
    <n v="52272.000000000007"/>
    <n v="52272.000000000007"/>
    <n v="5227.2000000000007"/>
    <n v="0"/>
    <n v="-47044.800000000003"/>
    <n v="2"/>
    <s v="24"/>
  </r>
  <r>
    <n v="1114"/>
    <x v="12"/>
    <m/>
    <s v="DIRECCION DE CULTURA"/>
    <s v="CULTURA"/>
    <s v="242 CULTURA"/>
    <s v="E PRESTACIÓN DE SERVICIOS PÚBLICOS"/>
    <s v="34 CULTURA PARA TODOS"/>
    <m/>
    <m/>
    <s v="Materiales para reparaciones menores en los edificios de Cultura"/>
    <s v="2000 MATERIALES Y SUMINISTROS"/>
    <s v="2400 MATERIALES Y ARTICULOS DE CONSTRUCCION Y DE REPARACION"/>
    <s v="249 OTROS MATERIALES Y ARTICULOS DE CONSTRUCCION Y REPARACION"/>
    <n v="89100"/>
    <n v="89100"/>
    <n v="8910"/>
    <n v="0"/>
    <n v="-80190"/>
    <n v="2"/>
    <s v="24"/>
  </r>
  <r>
    <n v="1115"/>
    <x v="12"/>
    <m/>
    <s v="DIRECCION DE CULTURA"/>
    <s v="CULTURA"/>
    <s v="242 CULTURA"/>
    <s v="E PRESTACIÓN DE SERVICIOS PÚBLICOS"/>
    <s v="34 CULTURA PARA TODOS"/>
    <m/>
    <m/>
    <s v="Materiales para reparaciones menores en los edificios de Cultura"/>
    <s v="2000 MATERIALES Y SUMINISTROS"/>
    <s v="2500 PRODUCTOS QUIMICOS, FARMACEUTICOS Y DE LABORATORIO"/>
    <s v="256 FIBRAS SINTETICAS, HULES, PLASTICOS Y DERIVADOS"/>
    <n v="79200"/>
    <n v="79200"/>
    <n v="7920"/>
    <n v="0"/>
    <n v="-71280"/>
    <n v="2"/>
    <s v="25"/>
  </r>
  <r>
    <n v="1116"/>
    <x v="12"/>
    <m/>
    <s v="DIRECCION DE CULTURA"/>
    <s v="CULTURA"/>
    <s v="242 CULTURA"/>
    <s v="E PRESTACIÓN DE SERVICIOS PÚBLICOS"/>
    <s v="34 CULTURA PARA TODOS"/>
    <m/>
    <m/>
    <s v="Materiales para reparaciones menores en los edificios de Cultura"/>
    <s v="2000 MATERIALES Y SUMINISTROS"/>
    <s v="2900 HERRAMIENTAS, REFACCIONES Y ACCESORIOS MENORES"/>
    <s v="291 HERRAMIENTAS MENORES"/>
    <n v="148500"/>
    <n v="148500"/>
    <n v="14850"/>
    <n v="0"/>
    <n v="-133650"/>
    <n v="2"/>
    <s v="29"/>
  </r>
  <r>
    <n v="1117"/>
    <x v="12"/>
    <m/>
    <s v="DIRECCION DE CULTURA"/>
    <s v="CULTURA"/>
    <s v="242 CULTURA"/>
    <s v="E PRESTACIÓN DE SERVICIOS PÚBLICOS"/>
    <s v="34 CULTURA PARA TODOS"/>
    <m/>
    <m/>
    <s v="Materiales para reparaciones menores en los edificios de Cultura"/>
    <s v="2000 MATERIALES Y SUMINISTROS"/>
    <s v="2900 HERRAMIENTAS, REFACCIONES Y ACCESORIOS MENORES"/>
    <s v="292 REFACCIONES Y ACCESORIOS MENORES DE EDIFICIOS"/>
    <n v="55440.000000000007"/>
    <n v="55440.000000000007"/>
    <n v="16632"/>
    <n v="0"/>
    <n v="-38808.000000000007"/>
    <n v="2"/>
    <s v="29"/>
  </r>
  <r>
    <n v="1118"/>
    <x v="12"/>
    <m/>
    <s v="DIRECCION DE CULTURA"/>
    <s v="CULTURA"/>
    <s v="242 CULTURA"/>
    <s v="E PRESTACIÓN DE SERVICIOS PÚBLICOS"/>
    <s v="34 CULTURA PARA TODOS"/>
    <m/>
    <m/>
    <s v="Derechos y renta de partituras de obras musicales y teatrales"/>
    <s v="5000 BIENES MUEBLES, INMUEBLES E INTANGIBLES"/>
    <s v="5900 ACTIVOS INTANGIBLES"/>
    <s v="597 LICENCIAS INFORMATICAS E INTELECTUALES"/>
    <n v="540000"/>
    <n v="540000"/>
    <n v="540000"/>
    <n v="0"/>
    <n v="0"/>
    <n v="5"/>
    <s v="59"/>
  </r>
  <r>
    <n v="1119"/>
    <x v="12"/>
    <m/>
    <s v="DIRECCION DE CULTURA"/>
    <s v="CULTURA"/>
    <s v="242 CULTURA"/>
    <s v="E PRESTACIÓN DE SERVICIOS PÚBLICOS"/>
    <s v="34 CULTURA PARA TODOS"/>
    <m/>
    <m/>
    <s v="Software de diseño gráfico"/>
    <s v="5000 BIENES MUEBLES, INMUEBLES E INTANGIBLES"/>
    <s v="5900 ACTIVOS INTANGIBLES"/>
    <s v="591 SOFTWARE"/>
    <n v="30000"/>
    <n v="30000"/>
    <n v="30000"/>
    <n v="0"/>
    <n v="0"/>
    <n v="5"/>
    <s v="59"/>
  </r>
  <r>
    <n v="1120"/>
    <x v="12"/>
    <m/>
    <s v="DIRECCION DE CULTURA"/>
    <s v="CULTURA"/>
    <s v="242 CULTURA"/>
    <s v="E PRESTACIÓN DE SERVICIOS PÚBLICOS"/>
    <s v="34 CULTURA PARA TODOS"/>
    <m/>
    <m/>
    <s v="Impesión de carteles, programas de mano, banners, trípticos"/>
    <s v="3000 SERVICIOS GENERALES"/>
    <s v="3300 SERVICIOS PROFESIONALES, CIENTIFICOS, TECNICOS Y OTROS SERVICIOS"/>
    <s v="336 SERVICIOS DE APOYO ADMINISTRATIVO, TRADUCCION, FOTOCOPIADO E IMPRESION"/>
    <n v="228210"/>
    <n v="228210"/>
    <n v="22821"/>
    <n v="0"/>
    <n v="-205389"/>
    <n v="3"/>
    <s v="33"/>
  </r>
  <r>
    <n v="1121"/>
    <x v="12"/>
    <m/>
    <s v="DIRECCION DE CULTURA"/>
    <s v="CULTURA"/>
    <s v="242 CULTURA"/>
    <s v="E PRESTACIÓN DE SERVICIOS PÚBLICOS"/>
    <s v="34 CULTURA PARA TODOS"/>
    <m/>
    <m/>
    <s v="Estudios especializados (ejemplo: expediente a Unesco de la Romería)"/>
    <s v="3000 SERVICIOS GENERALES"/>
    <s v="3300 SERVICIOS PROFESIONALES, CIENTIFICOS, TECNICOS Y OTROS SERVICIOS"/>
    <s v="339 SERVICIOS PROFESIONALES, CIENTIFICOS Y TECNICOS INTEGRALES"/>
    <n v="1500000"/>
    <n v="1500000"/>
    <n v="1500000"/>
    <n v="0"/>
    <n v="0"/>
    <n v="3"/>
    <s v="33"/>
  </r>
  <r>
    <n v="1122"/>
    <x v="12"/>
    <m/>
    <s v="DIRECCION DE CULTURA"/>
    <s v="CULTURA"/>
    <s v="242 CULTURA"/>
    <s v="E PRESTACIÓN DE SERVICIOS PÚBLICOS"/>
    <s v="34 CULTURA PARA TODOS"/>
    <m/>
    <m/>
    <s v="Materiales para reparaciones menores de mobiliario"/>
    <s v="3000 SERVICIOS GENERALES"/>
    <s v="3500 SERVICIOS DE INSTALACION, REPARACION, MANTENIMIENTO Y CONSERVACION"/>
    <s v="352 INSTALACION, REPARACION Y MANTENIMIENTO DE MOBILIARIO Y EQUIPO DE ADMINISTRACION, EDUCACIONAL Y RECREATIVO"/>
    <n v="49500.000000000007"/>
    <n v="49500.000000000007"/>
    <n v="0"/>
    <n v="0"/>
    <n v="-49500.000000000007"/>
    <n v="3"/>
    <s v="35"/>
  </r>
  <r>
    <n v="1123"/>
    <x v="12"/>
    <m/>
    <s v="DIRECCION DE CULTURA"/>
    <s v="CULTURA"/>
    <s v="242 CULTURA"/>
    <s v="E PRESTACIÓN DE SERVICIOS PÚBLICOS"/>
    <s v="34 CULTURA PARA TODOS"/>
    <m/>
    <m/>
    <s v="Para gestiones principalmente en CDMX"/>
    <s v="3000 SERVICIOS GENERALES"/>
    <s v="3700 SERVICIOS DE TRASLADO Y VIATICOS"/>
    <s v="371 PASAJES AEREOS"/>
    <n v="50000"/>
    <n v="50000"/>
    <n v="10000"/>
    <n v="0"/>
    <n v="-40000"/>
    <n v="3"/>
    <s v="37"/>
  </r>
  <r>
    <n v="1124"/>
    <x v="12"/>
    <m/>
    <s v="DIRECCION DE CULTURA"/>
    <s v="CULTURA"/>
    <s v="242 CULTURA"/>
    <s v="E PRESTACIÓN DE SERVICIOS PÚBLICOS"/>
    <s v="34 CULTURA PARA TODOS"/>
    <m/>
    <m/>
    <s v="Ejecución de los programas de difusión cultural _x000a_(SE ANEXA EL DESGLOSE DE LOS 16 PROGRAMAS)"/>
    <s v="3000 SERVICIOS GENERALES"/>
    <s v="3800 SERVICIOS OFICIALES"/>
    <s v="382 GASTOS DE ORDEN SOCIAL Y CULTURAL"/>
    <n v="5029616"/>
    <n v="5029616"/>
    <n v="2011846.4000000001"/>
    <n v="0"/>
    <n v="-3017769.5999999996"/>
    <n v="3"/>
    <s v="38"/>
  </r>
  <r>
    <n v="1125"/>
    <x v="12"/>
    <m/>
    <s v="DIRECCION DE CULTURA"/>
    <s v="CULTURA"/>
    <s v="242 CULTURA"/>
    <s v="E PRESTACIÓN DE SERVICIOS PÚBLICOS"/>
    <s v="34 CULTURA PARA TODOS"/>
    <m/>
    <m/>
    <s v="Correspondientes a &quot;Actividades Artístico Culturales&quot;"/>
    <s v="3000 SERVICIOS GENERALES"/>
    <s v="3800 SERVICIOS OFICIALES"/>
    <s v="382 GASTOS DE ORDEN SOCIAL Y CULTURAL"/>
    <n v="205000"/>
    <n v="205000"/>
    <n v="205000"/>
    <n v="0"/>
    <n v="0"/>
    <n v="3"/>
    <s v="38"/>
  </r>
  <r>
    <n v="1126"/>
    <x v="12"/>
    <m/>
    <s v="DIRECCION DE CULTURA"/>
    <s v="CULTURA"/>
    <s v="242 CULTURA"/>
    <s v="E PRESTACIÓN DE SERVICIOS PÚBLICOS"/>
    <s v="34 CULTURA PARA TODOS"/>
    <m/>
    <m/>
    <s v="Servicio de capacitación en actividades artístico-culturales en centros culturales"/>
    <s v="3000 SERVICIOS GENERALES"/>
    <s v="3800 SERVICIOS OFICIALES"/>
    <s v="382 GASTOS DE ORDEN SOCIAL Y CULTURAL"/>
    <n v="115000"/>
    <n v="115000"/>
    <n v="115000"/>
    <n v="0"/>
    <n v="0"/>
    <n v="3"/>
    <s v="38"/>
  </r>
  <r>
    <n v="1127"/>
    <x v="12"/>
    <m/>
    <s v="DIRECCION DE CULTURA"/>
    <s v="CULTURA"/>
    <s v="242 CULTURA"/>
    <s v="E PRESTACIÓN DE SERVICIOS PÚBLICOS"/>
    <s v="34 CULTURA PARA TODOS"/>
    <m/>
    <m/>
    <s v="Servicios de formación artística en la escuela de pintura"/>
    <s v="3000 SERVICIOS GENERALES"/>
    <s v="3800 SERVICIOS OFICIALES"/>
    <s v="382 GASTOS DE ORDEN SOCIAL Y CULTURAL"/>
    <n v="46600"/>
    <n v="46600"/>
    <n v="46600"/>
    <n v="0"/>
    <n v="0"/>
    <n v="3"/>
    <s v="38"/>
  </r>
  <r>
    <n v="1128"/>
    <x v="12"/>
    <m/>
    <s v="DIRECCION DE CULTURA"/>
    <s v="CULTURA"/>
    <s v="242 CULTURA"/>
    <s v="E PRESTACIÓN DE SERVICIOS PÚBLICOS"/>
    <s v="34 CULTURA PARA TODOS"/>
    <m/>
    <m/>
    <s v="Servicio de formación artística en escuela de música"/>
    <s v="3000 SERVICIOS GENERALES"/>
    <s v="3800 SERVICIOS OFICIALES"/>
    <s v="382 GASTOS DE ORDEN SOCIAL Y CULTURAL"/>
    <n v="25000"/>
    <n v="25000"/>
    <n v="25000"/>
    <n v="0"/>
    <n v="0"/>
    <n v="3"/>
    <s v="38"/>
  </r>
  <r>
    <n v="1129"/>
    <x v="12"/>
    <m/>
    <s v="DIRECCION DE CULTURA"/>
    <s v="CULTURA"/>
    <s v="242 CULTURA"/>
    <s v="E PRESTACIÓN DE SERVICIOS PÚBLICOS"/>
    <s v="34 CULTURA PARA TODOS"/>
    <m/>
    <m/>
    <s v="Servicio de formación artística en escuela de música"/>
    <s v="3000 SERVICIOS GENERALES"/>
    <s v="3800 SERVICIOS OFICIALES"/>
    <s v="382 GASTOS DE ORDEN SOCIAL Y CULTURAL"/>
    <n v="38000"/>
    <n v="38000"/>
    <n v="38000"/>
    <n v="0"/>
    <n v="0"/>
    <n v="3"/>
    <s v="38"/>
  </r>
  <r>
    <n v="1130"/>
    <x v="12"/>
    <m/>
    <s v="DIRECCION DE CULTURA"/>
    <s v="CULTURA"/>
    <s v="242 CULTURA"/>
    <s v="E PRESTACIÓN DE SERVICIOS PÚBLICOS"/>
    <s v="34 CULTURA PARA TODOS"/>
    <m/>
    <m/>
    <s v="Correspondientes a &quot;Actividades Artístico Culturales&quot;"/>
    <s v="3000 SERVICIOS GENERALES"/>
    <s v="3800 SERVICIOS OFICIALES"/>
    <s v="382 GASTOS DE ORDEN SOCIAL Y CULTURAL"/>
    <n v="350000"/>
    <n v="350000"/>
    <n v="350000"/>
    <n v="0"/>
    <n v="0"/>
    <n v="3"/>
    <s v="38"/>
  </r>
  <r>
    <n v="1131"/>
    <x v="12"/>
    <m/>
    <s v="DIRECCION DE CULTURA"/>
    <s v="CULTURA"/>
    <s v="242 CULTURA"/>
    <s v="E PRESTACIÓN DE SERVICIOS PÚBLICOS"/>
    <s v="34 CULTURA PARA TODOS"/>
    <m/>
    <m/>
    <s v="Correspondientes a &quot;Actividades Artístico Culturales&quot;"/>
    <s v="3000 SERVICIOS GENERALES"/>
    <s v="3800 SERVICIOS OFICIALES"/>
    <s v="382 GASTOS DE ORDEN SOCIAL Y CULTURAL"/>
    <n v="250000"/>
    <n v="250000"/>
    <n v="250000"/>
    <n v="0"/>
    <n v="0"/>
    <n v="3"/>
    <s v="38"/>
  </r>
  <r>
    <n v="1132"/>
    <x v="12"/>
    <m/>
    <s v="DIRECCION DE CULTURA"/>
    <s v="CULTURA"/>
    <s v="242 CULTURA"/>
    <s v="E PRESTACIÓN DE SERVICIOS PÚBLICOS"/>
    <s v="34 CULTURA PARA TODOS"/>
    <m/>
    <m/>
    <s v="Servicio de capacitación en actividades artístico-culturales en centros culturales"/>
    <s v="3000 SERVICIOS GENERALES"/>
    <s v="3800 SERVICIOS OFICIALES"/>
    <s v="382 GASTOS DE ORDEN SOCIAL Y CULTURAL"/>
    <n v="140001"/>
    <n v="140001"/>
    <n v="140001"/>
    <n v="0"/>
    <n v="0"/>
    <n v="3"/>
    <s v="38"/>
  </r>
  <r>
    <n v="1133"/>
    <x v="12"/>
    <m/>
    <s v="DIRECCION DE CULTURA"/>
    <s v="CULTURA"/>
    <s v="242 CULTURA"/>
    <s v="E PRESTACIÓN DE SERVICIOS PÚBLICOS"/>
    <s v="34 CULTURA PARA TODOS"/>
    <m/>
    <m/>
    <s v="Servicio de capacitación en actividades artístico-culturales en centros culturales"/>
    <s v="3000 SERVICIOS GENERALES"/>
    <s v="3800 SERVICIOS OFICIALES"/>
    <s v="382 GASTOS DE ORDEN SOCIAL Y CULTURAL"/>
    <n v="160000"/>
    <n v="160000"/>
    <n v="160000"/>
    <n v="0"/>
    <n v="0"/>
    <n v="3"/>
    <s v="38"/>
  </r>
  <r>
    <n v="1134"/>
    <x v="12"/>
    <m/>
    <s v="DIRECCION DE CULTURA"/>
    <s v="CULTURA"/>
    <s v="242 CULTURA"/>
    <s v="E PRESTACIÓN DE SERVICIOS PÚBLICOS"/>
    <s v="34 CULTURA PARA TODOS"/>
    <m/>
    <m/>
    <s v="Servicio de capacitación en actividades artístico-culturales en centros culturales"/>
    <s v="3000 SERVICIOS GENERALES"/>
    <s v="3800 SERVICIOS OFICIALES"/>
    <s v="382 GASTOS DE ORDEN SOCIAL Y CULTURAL"/>
    <n v="100000"/>
    <n v="100000"/>
    <n v="100000"/>
    <n v="0"/>
    <n v="0"/>
    <n v="3"/>
    <s v="38"/>
  </r>
  <r>
    <n v="1135"/>
    <x v="12"/>
    <m/>
    <s v="DIRECCION DE CULTURA"/>
    <s v="CULTURA"/>
    <s v="242 CULTURA"/>
    <s v="E PRESTACIÓN DE SERVICIOS PÚBLICOS"/>
    <s v="34 CULTURA PARA TODOS"/>
    <m/>
    <m/>
    <s v="Correspondientes a &quot;brigadas culturales&quot;"/>
    <s v="3000 SERVICIOS GENERALES"/>
    <s v="3800 SERVICIOS OFICIALES"/>
    <s v="382 GASTOS DE ORDEN SOCIAL Y CULTURAL"/>
    <n v="50000"/>
    <n v="50000"/>
    <n v="50000"/>
    <n v="0"/>
    <n v="0"/>
    <n v="3"/>
    <s v="38"/>
  </r>
  <r>
    <n v="1136"/>
    <x v="12"/>
    <m/>
    <s v="DIRECCION DE CULTURA"/>
    <s v="CULTURA"/>
    <s v="242 CULTURA"/>
    <s v="E PRESTACIÓN DE SERVICIOS PÚBLICOS"/>
    <s v="34 CULTURA PARA TODOS"/>
    <m/>
    <m/>
    <s v="Correspondientes a &quot;brigadas culturales&quot;"/>
    <s v="3000 SERVICIOS GENERALES"/>
    <s v="3800 SERVICIOS OFICIALES"/>
    <s v="382 GASTOS DE ORDEN SOCIAL Y CULTURAL"/>
    <n v="60000"/>
    <n v="60000"/>
    <n v="60000"/>
    <n v="0"/>
    <n v="0"/>
    <n v="3"/>
    <s v="38"/>
  </r>
  <r>
    <n v="1137"/>
    <x v="12"/>
    <m/>
    <s v="DIRECCION DE CULTURA"/>
    <s v="CULTURA"/>
    <s v="242 CULTURA"/>
    <s v="E PRESTACIÓN DE SERVICIOS PÚBLICOS"/>
    <s v="34 CULTURA PARA TODOS"/>
    <m/>
    <m/>
    <s v="Correspondientes a &quot;brigadas culturales&quot;"/>
    <s v="3000 SERVICIOS GENERALES"/>
    <s v="3800 SERVICIOS OFICIALES"/>
    <s v="382 GASTOS DE ORDEN SOCIAL Y CULTURAL"/>
    <n v="120000"/>
    <n v="120000"/>
    <n v="120000"/>
    <n v="0"/>
    <n v="0"/>
    <n v="3"/>
    <s v="38"/>
  </r>
  <r>
    <n v="1138"/>
    <x v="12"/>
    <m/>
    <s v="DIRECCION DE CULTURA"/>
    <s v="CULTURA"/>
    <s v="242 CULTURA"/>
    <s v="E PRESTACIÓN DE SERVICIOS PÚBLICOS"/>
    <s v="34 CULTURA PARA TODOS"/>
    <m/>
    <m/>
    <s v="Correspondientes a &quot;brigadas culturales&quot;"/>
    <s v="3000 SERVICIOS GENERALES"/>
    <s v="3800 SERVICIOS OFICIALES"/>
    <s v="382 GASTOS DE ORDEN SOCIAL Y CULTURAL"/>
    <n v="120000"/>
    <n v="120000"/>
    <n v="120000"/>
    <n v="0"/>
    <n v="0"/>
    <n v="3"/>
    <s v="38"/>
  </r>
  <r>
    <n v="1139"/>
    <x v="12"/>
    <m/>
    <s v="DIRECCION DE CULTURA"/>
    <s v="CULTURA"/>
    <s v="242 CULTURA"/>
    <s v="E PRESTACIÓN DE SERVICIOS PÚBLICOS"/>
    <s v="34 CULTURA PARA TODOS"/>
    <m/>
    <m/>
    <s v="Correspondientes a &quot;brigadas culturales&quot;"/>
    <s v="3000 SERVICIOS GENERALES"/>
    <s v="3800 SERVICIOS OFICIALES"/>
    <s v="382 GASTOS DE ORDEN SOCIAL Y CULTURAL"/>
    <n v="500000"/>
    <n v="500000"/>
    <n v="0"/>
    <n v="0"/>
    <n v="-500000"/>
    <n v="3"/>
    <s v="38"/>
  </r>
  <r>
    <n v="1140"/>
    <x v="12"/>
    <m/>
    <s v="DIRECCION DE CULTURA"/>
    <s v="CULTURA"/>
    <s v="242 CULTURA"/>
    <s v="E PRESTACIÓN DE SERVICIOS PÚBLICOS"/>
    <s v="34 CULTURA PARA TODOS"/>
    <m/>
    <m/>
    <s v="Fomento a la plástica y el diseño mexicano"/>
    <s v="3000 SERVICIOS GENERALES"/>
    <s v="3800 SERVICIOS OFICIALES"/>
    <s v="382 GASTOS DE ORDEN SOCIAL Y CULTURAL"/>
    <n v="200000"/>
    <n v="200000"/>
    <n v="200000"/>
    <n v="0"/>
    <n v="0"/>
    <n v="3"/>
    <s v="38"/>
  </r>
  <r>
    <n v="1141"/>
    <x v="12"/>
    <m/>
    <s v="DIRECCION DE CULTURA"/>
    <s v="CULTURA"/>
    <s v="242 CULTURA"/>
    <s v="E PRESTACIÓN DE SERVICIOS PÚBLICOS"/>
    <s v="34 CULTURA PARA TODOS"/>
    <m/>
    <m/>
    <s v="Visionado de portafolios de artistas visuales "/>
    <s v="3000 SERVICIOS GENERALES"/>
    <s v="3800 SERVICIOS OFICIALES"/>
    <s v="382 GASTOS DE ORDEN SOCIAL Y CULTURAL"/>
    <n v="350000"/>
    <n v="350000"/>
    <n v="350000"/>
    <n v="0"/>
    <n v="0"/>
    <n v="3"/>
    <s v="38"/>
  </r>
  <r>
    <n v="1142"/>
    <x v="12"/>
    <m/>
    <s v="DIRECCION DE CULTURA"/>
    <s v="CULTURA"/>
    <s v="242 CULTURA"/>
    <s v="E PRESTACIÓN DE SERVICIOS PÚBLICOS"/>
    <s v="34 CULTURA PARA TODOS"/>
    <m/>
    <m/>
    <s v="Sensibilización a la lectura"/>
    <s v="3000 SERVICIOS GENERALES"/>
    <s v="3800 SERVICIOS OFICIALES"/>
    <s v="382 GASTOS DE ORDEN SOCIAL Y CULTURAL"/>
    <n v="410000"/>
    <n v="410000"/>
    <n v="0"/>
    <n v="0"/>
    <n v="-410000"/>
    <n v="3"/>
    <s v="38"/>
  </r>
  <r>
    <n v="1143"/>
    <x v="12"/>
    <m/>
    <s v="DIRECCION DE CULTURA"/>
    <s v="CULTURA"/>
    <s v="242 CULTURA"/>
    <s v="E PRESTACIÓN DE SERVICIOS PÚBLICOS"/>
    <s v="34 CULTURA PARA TODOS"/>
    <m/>
    <m/>
    <s v="Festival del libro infantil y juvenil   "/>
    <s v="3000 SERVICIOS GENERALES"/>
    <s v="3800 SERVICIOS OFICIALES"/>
    <s v="382 GASTOS DE ORDEN SOCIAL Y CULTURAL"/>
    <n v="320000"/>
    <n v="320000"/>
    <n v="0"/>
    <n v="0"/>
    <n v="-320000"/>
    <n v="3"/>
    <s v="38"/>
  </r>
  <r>
    <n v="1144"/>
    <x v="12"/>
    <m/>
    <s v="DIRECCION DE CULTURA"/>
    <s v="CULTURA"/>
    <s v="242 CULTURA"/>
    <s v="E PRESTACIÓN DE SERVICIOS PÚBLICOS"/>
    <s v="34 CULTURA PARA TODOS"/>
    <m/>
    <m/>
    <s v="Concursos literarios "/>
    <s v="3000 SERVICIOS GENERALES"/>
    <s v="3800 SERVICIOS OFICIALES"/>
    <s v="382 GASTOS DE ORDEN SOCIAL Y CULTURAL"/>
    <n v="300000"/>
    <n v="300000"/>
    <n v="0"/>
    <n v="0"/>
    <n v="-300000"/>
    <n v="3"/>
    <s v="38"/>
  </r>
  <r>
    <n v="1145"/>
    <x v="12"/>
    <m/>
    <s v="DIRECCION DE CULTURA"/>
    <s v="CULTURA"/>
    <s v="242 CULTURA"/>
    <s v="E PRESTACIÓN DE SERVICIOS PÚBLICOS"/>
    <s v="34 CULTURA PARA TODOS"/>
    <m/>
    <m/>
    <s v="Encuentros de escritores"/>
    <s v="3000 SERVICIOS GENERALES"/>
    <s v="3800 SERVICIOS OFICIALES"/>
    <s v="382 GASTOS DE ORDEN SOCIAL Y CULTURAL"/>
    <n v="280000"/>
    <n v="280000"/>
    <n v="0"/>
    <n v="0"/>
    <n v="-280000"/>
    <n v="3"/>
    <s v="38"/>
  </r>
  <r>
    <n v="1146"/>
    <x v="12"/>
    <m/>
    <s v="DIRECCION DE CULTURA"/>
    <s v="CULTURA"/>
    <s v="242 CULTURA"/>
    <s v="E PRESTACIÓN DE SERVICIOS PÚBLICOS"/>
    <s v="34 CULTURA PARA TODOS"/>
    <m/>
    <m/>
    <s v="Charlas y conferencias en torno al arte, la cultura, el patrimonio y las políticas culturales"/>
    <s v="3000 SERVICIOS GENERALES"/>
    <s v="3800 SERVICIOS OFICIALES"/>
    <s v="382 GASTOS DE ORDEN SOCIAL Y CULTURAL"/>
    <n v="400000"/>
    <n v="400000"/>
    <n v="0"/>
    <n v="0"/>
    <n v="-400000"/>
    <n v="3"/>
    <s v="38"/>
  </r>
  <r>
    <n v="1147"/>
    <x v="12"/>
    <m/>
    <s v="DIRECCION DE CULTURA"/>
    <s v="CULTURA"/>
    <s v="242 CULTURA"/>
    <s v="E PRESTACIÓN DE SERVICIOS PÚBLICOS"/>
    <s v="34 CULTURA PARA TODOS"/>
    <m/>
    <m/>
    <s v="Talleres, rutas culturales y actividades de sensibilización en torno al Patrimonio Cultural"/>
    <s v="3000 SERVICIOS GENERALES"/>
    <s v="3800 SERVICIOS OFICIALES"/>
    <s v="382 GASTOS DE ORDEN SOCIAL Y CULTURAL"/>
    <n v="250000"/>
    <n v="250000"/>
    <n v="250000"/>
    <n v="0"/>
    <n v="0"/>
    <n v="3"/>
    <s v="38"/>
  </r>
  <r>
    <n v="1148"/>
    <x v="12"/>
    <m/>
    <s v="DIRECCION DE CULTURA"/>
    <s v="CULTURA"/>
    <s v="242 CULTURA"/>
    <s v="E PRESTACIÓN DE SERVICIOS PÚBLICOS"/>
    <s v="34 CULTURA PARA TODOS"/>
    <m/>
    <m/>
    <s v="Los niños y el Patrimonio Cultural"/>
    <s v="3000 SERVICIOS GENERALES"/>
    <s v="3800 SERVICIOS OFICIALES"/>
    <s v="382 GASTOS DE ORDEN SOCIAL Y CULTURAL"/>
    <n v="150000"/>
    <n v="150000"/>
    <n v="150000"/>
    <n v="0"/>
    <n v="0"/>
    <n v="3"/>
    <s v="38"/>
  </r>
  <r>
    <n v="1149"/>
    <x v="12"/>
    <m/>
    <s v="DIRECCION DE CULTURA"/>
    <s v="CULTURA"/>
    <s v="242 CULTURA"/>
    <s v="E PRESTACIÓN DE SERVICIOS PÚBLICOS"/>
    <s v="34 CULTURA PARA TODOS"/>
    <m/>
    <m/>
    <s v="Cursos y talleres profesionalizantes "/>
    <s v="3000 SERVICIOS GENERALES"/>
    <s v="3800 SERVICIOS OFICIALES"/>
    <s v="382 GASTOS DE ORDEN SOCIAL Y CULTURAL"/>
    <n v="150000"/>
    <n v="150000"/>
    <n v="150000"/>
    <n v="0"/>
    <n v="0"/>
    <n v="3"/>
    <s v="38"/>
  </r>
  <r>
    <n v="1150"/>
    <x v="12"/>
    <m/>
    <s v="DIRECCION DE CULTURA"/>
    <s v="CULTURA"/>
    <s v="242 CULTURA"/>
    <s v="E PRESTACIÓN DE SERVICIOS PÚBLICOS"/>
    <s v="34 CULTURA PARA TODOS"/>
    <m/>
    <m/>
    <s v="Declaratorias de Patrimonio Cultural"/>
    <s v="3000 SERVICIOS GENERALES"/>
    <s v="3800 SERVICIOS OFICIALES"/>
    <s v="382 GASTOS DE ORDEN SOCIAL Y CULTURAL"/>
    <n v="360000"/>
    <n v="360000"/>
    <n v="0"/>
    <n v="0"/>
    <n v="-360000"/>
    <n v="3"/>
    <s v="38"/>
  </r>
  <r>
    <n v="1151"/>
    <x v="12"/>
    <m/>
    <s v="DIRECCION DE CULTURA"/>
    <s v="CULTURA"/>
    <s v="242 CULTURA"/>
    <s v="E PRESTACIÓN DE SERVICIOS PÚBLICOS"/>
    <s v="34 CULTURA PARA TODOS"/>
    <m/>
    <m/>
    <s v="Programa de gestión cultural comunitaria "/>
    <s v="3000 SERVICIOS GENERALES"/>
    <s v="3800 SERVICIOS OFICIALES"/>
    <s v="382 GASTOS DE ORDEN SOCIAL Y CULTURAL"/>
    <n v="350000"/>
    <n v="350000"/>
    <n v="350000"/>
    <n v="0"/>
    <n v="0"/>
    <n v="3"/>
    <s v="38"/>
  </r>
  <r>
    <n v="1152"/>
    <x v="12"/>
    <m/>
    <s v="DIRECCION DE CULTURA"/>
    <s v="CULTURA"/>
    <s v="242 CULTURA"/>
    <s v="E PRESTACIÓN DE SERVICIOS PÚBLICOS"/>
    <s v="34 CULTURA PARA TODOS"/>
    <m/>
    <m/>
    <s v="Proyecto del Museo de Zapopan y el Maíz"/>
    <s v="3000 SERVICIOS GENERALES"/>
    <s v="3800 SERVICIOS OFICIALES"/>
    <s v="382 GASTOS DE ORDEN SOCIAL Y CULTURAL"/>
    <n v="180000"/>
    <n v="180000"/>
    <n v="180000"/>
    <n v="0"/>
    <n v="0"/>
    <n v="3"/>
    <s v="38"/>
  </r>
  <r>
    <n v="1153"/>
    <x v="12"/>
    <m/>
    <s v="DIRECCION DE CULTURA"/>
    <s v="CULTURA"/>
    <s v="242 CULTURA"/>
    <s v="E PRESTACIÓN DE SERVICIOS PÚBLICOS"/>
    <s v="34 CULTURA PARA TODOS"/>
    <m/>
    <m/>
    <s v="18 exposiciones en total a lo largo del año, tanto en instalaciones del ayuntamiento como itinerantes en espacios públicos"/>
    <s v="3000 SERVICIOS GENERALES"/>
    <s v="3800 SERVICIOS OFICIALES"/>
    <s v="384 EXPOSICIONES"/>
    <n v="1600000"/>
    <n v="1600000"/>
    <n v="0"/>
    <n v="0"/>
    <n v="-1600000"/>
    <n v="3"/>
    <s v="38"/>
  </r>
  <r>
    <n v="1154"/>
    <x v="12"/>
    <m/>
    <s v="DIRECCION DE CULTURA"/>
    <s v="CULTURA"/>
    <s v="242 CULTURA"/>
    <s v="E PRESTACIÓN DE SERVICIOS PÚBLICOS"/>
    <s v="34 CULTURA PARA TODOS"/>
    <m/>
    <m/>
    <s v="Costo de trámite de REVOE"/>
    <s v="3000 SERVICIOS GENERALES"/>
    <s v="3900 OTROS SERVICIOS GENERALES"/>
    <s v="392 IMPUESTOS Y DERECHOS"/>
    <n v="3000"/>
    <n v="3000"/>
    <n v="3000"/>
    <n v="0"/>
    <n v="0"/>
    <n v="3"/>
    <s v="39"/>
  </r>
  <r>
    <n v="1155"/>
    <x v="12"/>
    <m/>
    <s v="DIRECCION DE CULTURA"/>
    <s v="CULTURA"/>
    <s v="242 CULTURA"/>
    <s v="E PRESTACIÓN DE SERVICIOS PÚBLICOS"/>
    <s v="34 CULTURA PARA TODOS"/>
    <m/>
    <m/>
    <s v="Impartición de clases y becas a estudiantes, ensayos y presentación del Coro Municipal y La Orquesta Sinfónica Juvenil de Zapopan, Orquesta de Cámara"/>
    <s v="4000 TRANSFERENCIAS, ASIGNACIONES, SUBSIDIOS Y OTRAS AYUDAS"/>
    <s v="4400 AYUDAS SOCIALES"/>
    <s v="441 AYUDAS SOCIALES A PERSONAS"/>
    <n v="7324080"/>
    <n v="7324080"/>
    <n v="7324080"/>
    <n v="0"/>
    <n v="0"/>
    <n v="4"/>
    <s v="44"/>
  </r>
  <r>
    <n v="1156"/>
    <x v="12"/>
    <m/>
    <s v="DIRECCION DE CULTURA"/>
    <s v="CULTURA"/>
    <s v="242 CULTURA"/>
    <s v="E PRESTACIÓN DE SERVICIOS PÚBLICOS"/>
    <s v="34 CULTURA PARA TODOS"/>
    <m/>
    <m/>
    <s v="Adquisición de impresoras-copiadoras"/>
    <s v="5000 BIENES MUEBLES, INMUEBLES E INTANGIBLES"/>
    <s v="5100 MOBILIARIO Y EQUIPO DE ADMINISTRACION"/>
    <s v="519 OTROS MOBILIARIOS Y EQUIPOS DE ADMINISTRACION"/>
    <n v="80000"/>
    <n v="80000"/>
    <n v="0"/>
    <n v="0"/>
    <n v="-80000"/>
    <n v="5"/>
    <s v="51"/>
  </r>
  <r>
    <n v="1157"/>
    <x v="12"/>
    <m/>
    <s v="DIRECCION DE CULTURA"/>
    <s v="CULTURA"/>
    <s v="242 CULTURA"/>
    <s v="E PRESTACIÓN DE SERVICIOS PÚBLICOS"/>
    <s v="34 CULTURA PARA TODOS"/>
    <m/>
    <m/>
    <s v="Proyector para escuela de pintura"/>
    <s v="5000 BIENES MUEBLES, INMUEBLES E INTANGIBLES"/>
    <s v="5200 MOBILIARIO Y EQUIPO EDUCACIONAL Y RECREATIVO"/>
    <s v="521 EQUIPOS Y APARATOS AUDIOVISUALES"/>
    <n v="13000"/>
    <n v="13000"/>
    <n v="13000"/>
    <n v="0"/>
    <n v="0"/>
    <n v="5"/>
    <s v="52"/>
  </r>
  <r>
    <n v="1158"/>
    <x v="12"/>
    <m/>
    <s v="DIRECCION DE CULTURA"/>
    <s v="CULTURA"/>
    <s v="242 CULTURA"/>
    <s v="E PRESTACIÓN DE SERVICIOS PÚBLICOS"/>
    <s v="34 CULTURA PARA TODOS"/>
    <m/>
    <m/>
    <s v="Proyector para escuela de danza"/>
    <s v="5000 BIENES MUEBLES, INMUEBLES E INTANGIBLES"/>
    <s v="5200 MOBILIARIO Y EQUIPO EDUCACIONAL Y RECREATIVO"/>
    <s v="521 EQUIPOS Y APARATOS AUDIOVISUALES"/>
    <n v="15000"/>
    <n v="15000"/>
    <n v="15000"/>
    <n v="0"/>
    <n v="0"/>
    <n v="5"/>
    <s v="52"/>
  </r>
  <r>
    <n v="1159"/>
    <x v="12"/>
    <m/>
    <s v="DIRECCION DE CULTURA"/>
    <s v="CULTURA"/>
    <s v="242 CULTURA"/>
    <s v="E PRESTACIÓN DE SERVICIOS PÚBLICOS"/>
    <s v="34 CULTURA PARA TODOS"/>
    <m/>
    <m/>
    <s v="Para transimisión en vivo en web de los conciertos, conversatorios, conferencias"/>
    <s v="5000 BIENES MUEBLES, INMUEBLES E INTANGIBLES"/>
    <s v="5200 MOBILIARIO Y EQUIPO EDUCACIONAL Y RECREATIVO"/>
    <s v="523 CAMARAS FOTOGRAFICAS Y DE VIDEO"/>
    <n v="138295"/>
    <n v="138295"/>
    <n v="0"/>
    <n v="0"/>
    <n v="-138295"/>
    <n v="5"/>
    <s v="52"/>
  </r>
  <r>
    <n v="1160"/>
    <x v="12"/>
    <m/>
    <s v="DIRECCION DE CULTURA"/>
    <s v="CULTURA"/>
    <s v="242 CULTURA"/>
    <s v="E PRESTACIÓN DE SERVICIOS PÚBLICOS"/>
    <s v="34 CULTURA PARA TODOS"/>
    <m/>
    <m/>
    <s v="Adquisición y renovación de instrumentos de percusión para la orquesta y escuelas"/>
    <s v="5000 BIENES MUEBLES, INMUEBLES E INTANGIBLES"/>
    <s v="5200 MOBILIARIO Y EQUIPO EDUCACIONAL Y RECREATIVO"/>
    <s v="529 OTRO MOBILIARIO Y EQUIPO EDUCACIONAL Y RECREATIVO"/>
    <n v="1110000"/>
    <n v="1110000"/>
    <n v="0"/>
    <n v="0"/>
    <n v="-1110000"/>
    <n v="5"/>
    <s v="52"/>
  </r>
  <r>
    <n v="1161"/>
    <x v="12"/>
    <m/>
    <s v="DIRECCION DE CULTURA"/>
    <s v="CULTURA"/>
    <s v="242 CULTURA"/>
    <s v="E PRESTACIÓN DE SERVICIOS PÚBLICOS"/>
    <s v="34 CULTURA PARA TODOS"/>
    <m/>
    <m/>
    <s v="Para transimisión en vivo en web de los conciertos, conversatorios, conferencias"/>
    <s v="5000 BIENES MUEBLES, INMUEBLES E INTANGIBLES"/>
    <s v="5200 MOBILIARIO Y EQUIPO EDUCACIONAL Y RECREATIVO"/>
    <s v="529 OTRO MOBILIARIO Y EQUIPO EDUCACIONAL Y RECREATIVO"/>
    <n v="56700"/>
    <n v="56700"/>
    <n v="0"/>
    <n v="0"/>
    <n v="-56700"/>
    <n v="5"/>
    <s v="52"/>
  </r>
  <r>
    <n v="1246"/>
    <x v="12"/>
    <m/>
    <s v="COORDINACION GENERAL DE CONSTRUCCION DE COMUNIDAD"/>
    <s v="CONSTRUCCIÓN DE LA COMUNIDAD"/>
    <s v="242 CULTURA"/>
    <s v="E PRESTACIÓN DE SERVICIOS PÚBLICOS"/>
    <s v="34 CULTURA PARA TODOS"/>
    <m/>
    <m/>
    <s v="Vamos a la feria"/>
    <s v="3000 SERVICIOS GENERALES"/>
    <s v="3800 SERVICIOS OFICIALES"/>
    <s v="382 GASTOS DE ORDEN SOCIAL Y CULTURAL"/>
    <n v="783000"/>
    <n v="783000"/>
    <n v="783000"/>
    <n v="0"/>
    <n v="0"/>
    <n v="3"/>
    <s v="38"/>
  </r>
  <r>
    <n v="1247"/>
    <x v="12"/>
    <m/>
    <s v="COORDINACION GENERAL DE CONSTRUCCION DE COMUNIDAD"/>
    <s v="CONSTRUCCIÓN DE LA COMUNIDAD"/>
    <s v="242 CULTURA"/>
    <s v="E PRESTACIÓN DE SERVICIOS PÚBLICOS"/>
    <s v="34 CULTURA PARA TODOS"/>
    <m/>
    <m/>
    <s v="Romería"/>
    <s v="2000 MATERIALES Y SUMINISTROS"/>
    <s v="2100 MATERIALES DE ADMINISTRACION, EMISION DE DOCUMENTOS Y ARTICULOS OFICIALES"/>
    <s v="211 MATERIALES, UTILES Y EQUIPOS MENORES DE OFICINA"/>
    <n v="15000"/>
    <n v="15000"/>
    <n v="3000"/>
    <n v="0"/>
    <n v="-12000"/>
    <n v="2"/>
    <s v="21"/>
  </r>
  <r>
    <n v="1248"/>
    <x v="12"/>
    <m/>
    <s v="COORDINACION GENERAL DE CONSTRUCCION DE COMUNIDAD"/>
    <s v="CONSTRUCCIÓN DE LA COMUNIDAD"/>
    <s v="242 CULTURA"/>
    <s v="E PRESTACIÓN DE SERVICIOS PÚBLICOS"/>
    <s v="34 CULTURA PARA TODOS"/>
    <m/>
    <m/>
    <s v="Romería"/>
    <s v="2000 MATERIALES Y SUMINISTROS"/>
    <s v="2100 MATERIALES DE ADMINISTRACION, EMISION DE DOCUMENTOS Y ARTICULOS OFICIALES"/>
    <s v="215 MATERIAL IMPRESO E INFORMACION DIGITAL"/>
    <n v="2500"/>
    <n v="2500"/>
    <n v="750"/>
    <n v="0"/>
    <n v="-1750"/>
    <n v="2"/>
    <s v="21"/>
  </r>
  <r>
    <n v="1249"/>
    <x v="12"/>
    <m/>
    <s v="COORDINACION GENERAL DE CONSTRUCCION DE COMUNIDAD"/>
    <s v="CONSTRUCCIÓN DE LA COMUNIDAD"/>
    <s v="242 CULTURA"/>
    <s v="E PRESTACIÓN DE SERVICIOS PÚBLICOS"/>
    <s v="34 CULTURA PARA TODOS"/>
    <m/>
    <m/>
    <s v="Romería"/>
    <s v="2000 MATERIALES Y SUMINISTROS"/>
    <s v="2100 MATERIALES DE ADMINISTRACION, EMISION DE DOCUMENTOS Y ARTICULOS OFICIALES"/>
    <s v="216 MATERIAL DE LIMPIEZA"/>
    <n v="275000"/>
    <n v="275000"/>
    <n v="55000"/>
    <n v="0"/>
    <n v="-220000"/>
    <n v="2"/>
    <s v="21"/>
  </r>
  <r>
    <n v="1250"/>
    <x v="12"/>
    <m/>
    <s v="COORDINACION GENERAL DE CONSTRUCCION DE COMUNIDAD"/>
    <s v="CONSTRUCCIÓN DE LA COMUNIDAD"/>
    <s v="242 CULTURA"/>
    <s v="E PRESTACIÓN DE SERVICIOS PÚBLICOS"/>
    <s v="34 CULTURA PARA TODOS"/>
    <m/>
    <m/>
    <s v="Romería"/>
    <s v="2000 MATERIALES Y SUMINISTROS"/>
    <s v="2200 ALIMENTOS Y UTENSILIOS"/>
    <s v="221 PRODUCTOS ALIMENTICIOS PARA PERSONAS"/>
    <n v="520000"/>
    <n v="520000"/>
    <n v="156000"/>
    <n v="0"/>
    <n v="-364000"/>
    <n v="2"/>
    <s v="22"/>
  </r>
  <r>
    <n v="1251"/>
    <x v="12"/>
    <m/>
    <s v="COORDINACION GENERAL DE CONSTRUCCION DE COMUNIDAD"/>
    <s v="CONSTRUCCIÓN DE LA COMUNIDAD"/>
    <s v="242 CULTURA"/>
    <s v="E PRESTACIÓN DE SERVICIOS PÚBLICOS"/>
    <s v="34 CULTURA PARA TODOS"/>
    <m/>
    <m/>
    <s v="Romería"/>
    <s v="2000 MATERIALES Y SUMINISTROS"/>
    <s v="2400 MATERIALES Y ARTICULOS DE CONSTRUCCION Y DE REPARACION"/>
    <s v="243 CAL, YESO Y PRODUCTOS DE YESO"/>
    <n v="7000"/>
    <n v="7000"/>
    <n v="7000"/>
    <n v="0"/>
    <n v="0"/>
    <n v="2"/>
    <s v="24"/>
  </r>
  <r>
    <n v="1252"/>
    <x v="12"/>
    <m/>
    <s v="COORDINACION GENERAL DE CONSTRUCCION DE COMUNIDAD"/>
    <s v="CONSTRUCCIÓN DE LA COMUNIDAD"/>
    <s v="242 CULTURA"/>
    <s v="E PRESTACIÓN DE SERVICIOS PÚBLICOS"/>
    <s v="34 CULTURA PARA TODOS"/>
    <m/>
    <m/>
    <s v="Romería"/>
    <s v="2000 MATERIALES Y SUMINISTROS"/>
    <s v="2400 MATERIALES Y ARTICULOS DE CONSTRUCCION Y DE REPARACION"/>
    <s v="246 MATERIAL ELECTRICO Y ELECTRONICO"/>
    <n v="200000"/>
    <n v="200000"/>
    <n v="20000"/>
    <n v="0"/>
    <n v="-180000"/>
    <n v="2"/>
    <s v="24"/>
  </r>
  <r>
    <n v="1253"/>
    <x v="12"/>
    <m/>
    <s v="COORDINACION GENERAL DE CONSTRUCCION DE COMUNIDAD"/>
    <s v="CONSTRUCCIÓN DE LA COMUNIDAD"/>
    <s v="242 CULTURA"/>
    <s v="E PRESTACIÓN DE SERVICIOS PÚBLICOS"/>
    <s v="34 CULTURA PARA TODOS"/>
    <m/>
    <m/>
    <s v="Romería"/>
    <s v="2000 MATERIALES Y SUMINISTROS"/>
    <s v="2400 MATERIALES Y ARTICULOS DE CONSTRUCCION Y DE REPARACION"/>
    <s v="249 OTROS MATERIALES Y ARTICULOS DE CONSTRUCCION Y REPARACION"/>
    <n v="20000"/>
    <n v="20000"/>
    <n v="2000"/>
    <n v="0"/>
    <n v="-18000"/>
    <n v="2"/>
    <s v="24"/>
  </r>
  <r>
    <n v="1254"/>
    <x v="12"/>
    <m/>
    <s v="COORDINACION GENERAL DE CONSTRUCCION DE COMUNIDAD"/>
    <s v="CONSTRUCCIÓN DE LA COMUNIDAD"/>
    <s v="242 CULTURA"/>
    <s v="E PRESTACIÓN DE SERVICIOS PÚBLICOS"/>
    <s v="34 CULTURA PARA TODOS"/>
    <m/>
    <m/>
    <s v="Romería"/>
    <s v="2000 MATERIALES Y SUMINISTROS"/>
    <s v="2500 PRODUCTOS QUIMICOS, FARMACEUTICOS Y DE LABORATORIO"/>
    <s v="256 FIBRAS SINTETICAS, HULES, PLASTICOS Y DERIVADOS"/>
    <n v="4500"/>
    <n v="4500"/>
    <n v="4500"/>
    <n v="0"/>
    <n v="0"/>
    <n v="2"/>
    <s v="25"/>
  </r>
  <r>
    <n v="1255"/>
    <x v="12"/>
    <m/>
    <s v="COORDINACION GENERAL DE CONSTRUCCION DE COMUNIDAD"/>
    <s v="CONSTRUCCIÓN DE LA COMUNIDAD"/>
    <s v="242 CULTURA"/>
    <s v="E PRESTACIÓN DE SERVICIOS PÚBLICOS"/>
    <s v="34 CULTURA PARA TODOS"/>
    <m/>
    <m/>
    <s v="Romería"/>
    <s v="2000 MATERIALES Y SUMINISTROS"/>
    <s v="2700 VESTUARIO, BLANCOS, PRENDAS DE PROTECCION Y ARTICULOS DEPORTIVOS"/>
    <s v="271 VESTUARIO Y UNIFORMES"/>
    <n v="100000"/>
    <n v="100000"/>
    <n v="0"/>
    <n v="0"/>
    <n v="-100000"/>
    <n v="2"/>
    <s v="27"/>
  </r>
  <r>
    <n v="1256"/>
    <x v="12"/>
    <m/>
    <s v="COORDINACION GENERAL DE CONSTRUCCION DE COMUNIDAD"/>
    <s v="CONSTRUCCIÓN DE LA COMUNIDAD"/>
    <s v="242 CULTURA"/>
    <s v="E PRESTACIÓN DE SERVICIOS PÚBLICOS"/>
    <s v="34 CULTURA PARA TODOS"/>
    <m/>
    <m/>
    <s v="Romería"/>
    <s v="3000 SERVICIOS GENERALES"/>
    <s v="3200 SERVICIOS DE ARRENDAMIENTO"/>
    <s v="322 ARRENDAMIENTO DE EDIFICIOS"/>
    <n v="60000"/>
    <n v="60000"/>
    <n v="60000"/>
    <n v="0"/>
    <n v="0"/>
    <n v="3"/>
    <s v="32"/>
  </r>
  <r>
    <n v="1257"/>
    <x v="12"/>
    <m/>
    <s v="COORDINACION GENERAL DE CONSTRUCCION DE COMUNIDAD"/>
    <s v="CONSTRUCCIÓN DE LA COMUNIDAD"/>
    <s v="242 CULTURA"/>
    <s v="E PRESTACIÓN DE SERVICIOS PÚBLICOS"/>
    <s v="34 CULTURA PARA TODOS"/>
    <m/>
    <m/>
    <s v="Romería"/>
    <s v="3000 SERVICIOS GENERALES"/>
    <s v="3200 SERVICIOS DE ARRENDAMIENTO"/>
    <s v="326 ARRENDAMIENTO DE MAQUINARIA, OTROS EQUIPOS Y HERRAMIENTAS"/>
    <n v="20000"/>
    <n v="20000"/>
    <n v="20000"/>
    <n v="0"/>
    <n v="0"/>
    <n v="3"/>
    <s v="32"/>
  </r>
  <r>
    <n v="1258"/>
    <x v="12"/>
    <m/>
    <s v="COORDINACION GENERAL DE CONSTRUCCION DE COMUNIDAD"/>
    <s v="CONSTRUCCIÓN DE LA COMUNIDAD"/>
    <s v="242 CULTURA"/>
    <s v="E PRESTACIÓN DE SERVICIOS PÚBLICOS"/>
    <s v="34 CULTURA PARA TODOS"/>
    <m/>
    <m/>
    <s v="Romería"/>
    <s v="3000 SERVICIOS GENERALES"/>
    <s v="3200 SERVICIOS DE ARRENDAMIENTO"/>
    <s v="329 OTROS ARRENDAMIENTOS"/>
    <n v="1900000"/>
    <n v="1900000"/>
    <n v="0"/>
    <n v="0"/>
    <n v="-1900000"/>
    <n v="3"/>
    <s v="32"/>
  </r>
  <r>
    <n v="1259"/>
    <x v="12"/>
    <m/>
    <s v="COORDINACION GENERAL DE CONSTRUCCION DE COMUNIDAD"/>
    <s v="CONSTRUCCIÓN DE LA COMUNIDAD"/>
    <s v="242 CULTURA"/>
    <s v="E PRESTACIÓN DE SERVICIOS PÚBLICOS"/>
    <s v="34 CULTURA PARA TODOS"/>
    <m/>
    <m/>
    <s v="Romería"/>
    <s v="3000 SERVICIOS GENERALES"/>
    <s v="3300 SERVICIOS PROFESIONALES, CIENTIFICOS, TECNICOS Y OTROS SERVICIOS"/>
    <s v="336 SERVICIOS DE APOYO ADMINISTRATIVO, TRADUCCION, FOTOCOPIADO E IMPRESION"/>
    <n v="20000"/>
    <n v="20000"/>
    <n v="2000"/>
    <n v="0"/>
    <n v="-18000"/>
    <n v="3"/>
    <s v="33"/>
  </r>
  <r>
    <n v="1260"/>
    <x v="12"/>
    <m/>
    <s v="COORDINACION GENERAL DE CONSTRUCCION DE COMUNIDAD"/>
    <s v="CONSTRUCCIÓN DE LA COMUNIDAD"/>
    <s v="242 CULTURA"/>
    <s v="E PRESTACIÓN DE SERVICIOS PÚBLICOS"/>
    <s v="34 CULTURA PARA TODOS"/>
    <m/>
    <m/>
    <s v="Romería"/>
    <s v="3000 SERVICIOS GENERALES"/>
    <s v="3500 SERVICIOS DE INSTALACION, REPARACION, MANTENIMIENTO Y CONSERVACION"/>
    <s v="352 INSTALACION, REPARACION Y MANTENIMIENTO DE MOBILIARIO Y EQUIPO DE ADMINISTRACION, EDUCACIONAL Y RECREATIVO"/>
    <n v="180000"/>
    <n v="180000"/>
    <n v="0"/>
    <n v="0"/>
    <n v="-180000"/>
    <n v="3"/>
    <s v="35"/>
  </r>
  <r>
    <n v="1261"/>
    <x v="12"/>
    <m/>
    <s v="COORDINACION GENERAL DE CONSTRUCCION DE COMUNIDAD"/>
    <s v="CONSTRUCCIÓN DE LA COMUNIDAD"/>
    <s v="242 CULTURA"/>
    <s v="E PRESTACIÓN DE SERVICIOS PÚBLICOS"/>
    <s v="34 CULTURA PARA TODOS"/>
    <m/>
    <m/>
    <s v="Romería"/>
    <s v="3000 SERVICIOS GENERALES"/>
    <s v="3800 SERVICIOS OFICIALES"/>
    <s v="382 GASTOS DE ORDEN SOCIAL Y CULTURAL"/>
    <n v="476000"/>
    <n v="476000"/>
    <n v="476000"/>
    <n v="0"/>
    <n v="0"/>
    <n v="3"/>
    <s v="38"/>
  </r>
  <r>
    <n v="1262"/>
    <x v="12"/>
    <m/>
    <s v="COORDINACION GENERAL DE CONSTRUCCION DE COMUNIDAD"/>
    <s v="CONSTRUCCIÓN DE LA COMUNIDAD"/>
    <s v="242 CULTURA"/>
    <s v="E PRESTACIÓN DE SERVICIOS PÚBLICOS"/>
    <s v="34 CULTURA PARA TODOS"/>
    <m/>
    <m/>
    <s v="Conservación de espacios"/>
    <s v="2000 MATERIALES Y SUMINISTROS"/>
    <s v="2100 MATERIALES DE ADMINISTRACION, EMISION DE DOCUMENTOS Y ARTICULOS OFICIALES"/>
    <s v="211 MATERIALES, UTILES Y EQUIPOS MENORES DE OFICINA"/>
    <n v="20000"/>
    <n v="20000"/>
    <n v="4000"/>
    <n v="0"/>
    <n v="-16000"/>
    <n v="2"/>
    <s v="21"/>
  </r>
  <r>
    <n v="1263"/>
    <x v="12"/>
    <m/>
    <s v="COORDINACION GENERAL DE CONSTRUCCION DE COMUNIDAD"/>
    <s v="CONSTRUCCIÓN DE LA COMUNIDAD"/>
    <s v="242 CULTURA"/>
    <s v="E PRESTACIÓN DE SERVICIOS PÚBLICOS"/>
    <s v="34 CULTURA PARA TODOS"/>
    <m/>
    <m/>
    <s v="Conservación de espacios"/>
    <s v="2000 MATERIALES Y SUMINISTROS"/>
    <s v="2100 MATERIALES DE ADMINISTRACION, EMISION DE DOCUMENTOS Y ARTICULOS OFICIALES"/>
    <s v="215 MATERIAL IMPRESO E INFORMACION DIGITAL"/>
    <n v="10000"/>
    <n v="10000"/>
    <n v="3000"/>
    <n v="0"/>
    <n v="-7000"/>
    <n v="2"/>
    <s v="21"/>
  </r>
  <r>
    <n v="1264"/>
    <x v="12"/>
    <m/>
    <s v="COORDINACION GENERAL DE CONSTRUCCION DE COMUNIDAD"/>
    <s v="CONSTRUCCIÓN DE LA COMUNIDAD"/>
    <s v="242 CULTURA"/>
    <s v="E PRESTACIÓN DE SERVICIOS PÚBLICOS"/>
    <s v="34 CULTURA PARA TODOS"/>
    <m/>
    <m/>
    <s v="Conservación de espacios"/>
    <s v="2000 MATERIALES Y SUMINISTROS"/>
    <s v="2100 MATERIALES DE ADMINISTRACION, EMISION DE DOCUMENTOS Y ARTICULOS OFICIALES"/>
    <s v="216 MATERIAL DE LIMPIEZA"/>
    <n v="26400"/>
    <n v="26400"/>
    <n v="5280"/>
    <n v="0"/>
    <n v="-21120"/>
    <n v="2"/>
    <s v="21"/>
  </r>
  <r>
    <n v="1265"/>
    <x v="12"/>
    <m/>
    <s v="COORDINACION GENERAL DE CONSTRUCCION DE COMUNIDAD"/>
    <s v="CONSTRUCCIÓN DE LA COMUNIDAD"/>
    <s v="242 CULTURA"/>
    <s v="E PRESTACIÓN DE SERVICIOS PÚBLICOS"/>
    <s v="34 CULTURA PARA TODOS"/>
    <m/>
    <m/>
    <s v="Conservación de espacios"/>
    <s v="2000 MATERIALES Y SUMINISTROS"/>
    <s v="2900 HERRAMIENTAS, REFACCIONES Y ACCESORIOS MENORES"/>
    <s v="291 HERRAMIENTAS MENORES"/>
    <n v="8500"/>
    <n v="8500"/>
    <n v="850"/>
    <n v="0"/>
    <n v="-7650"/>
    <n v="2"/>
    <s v="29"/>
  </r>
  <r>
    <n v="1266"/>
    <x v="12"/>
    <m/>
    <s v="COORDINACION GENERAL DE CONSTRUCCION DE COMUNIDAD"/>
    <s v="CONSTRUCCIÓN DE LA COMUNIDAD"/>
    <s v="242 CULTURA"/>
    <s v="E PRESTACIÓN DE SERVICIOS PÚBLICOS"/>
    <s v="34 CULTURA PARA TODOS"/>
    <m/>
    <m/>
    <s v="Conservación de espacios"/>
    <s v="2000 MATERIALES Y SUMINISTROS"/>
    <s v="2900 HERRAMIENTAS, REFACCIONES Y ACCESORIOS MENORES"/>
    <s v="292 REFACCIONES Y ACCESORIOS MENORES DE EDIFICIOS"/>
    <n v="15000"/>
    <n v="15000"/>
    <n v="4500"/>
    <n v="0"/>
    <n v="-10500"/>
    <n v="2"/>
    <s v="29"/>
  </r>
  <r>
    <n v="1267"/>
    <x v="12"/>
    <m/>
    <s v="COORDINACION GENERAL DE CONSTRUCCION DE COMUNIDAD"/>
    <s v="CONSTRUCCIÓN DE LA COMUNIDAD"/>
    <s v="242 CULTURA"/>
    <s v="E PRESTACIÓN DE SERVICIOS PÚBLICOS"/>
    <s v="34 CULTURA PARA TODOS"/>
    <m/>
    <m/>
    <s v="Conservación de espacios"/>
    <s v="3000 SERVICIOS GENERALES"/>
    <s v="3500 SERVICIOS DE INSTALACION, REPARACION, MANTENIMIENTO Y CONSERVACION"/>
    <s v="352 INSTALACION, REPARACION Y MANTENIMIENTO DE MOBILIARIO Y EQUIPO DE ADMINISTRACION, EDUCACIONAL Y RECREATIVO"/>
    <n v="20100"/>
    <n v="20100"/>
    <n v="0"/>
    <n v="0"/>
    <n v="-20100"/>
    <n v="3"/>
    <s v="35"/>
  </r>
  <r>
    <n v="1268"/>
    <x v="12"/>
    <m/>
    <s v="COORDINACION GENERAL DE CONSTRUCCION DE COMUNIDAD"/>
    <s v="CONSTRUCCIÓN DE LA COMUNIDAD"/>
    <s v="242 CULTURA"/>
    <s v="E PRESTACIÓN DE SERVICIOS PÚBLICOS"/>
    <s v="34 CULTURA PARA TODOS"/>
    <m/>
    <m/>
    <s v="Atención a grupos vunerables "/>
    <s v="3000 SERVICIOS GENERALES"/>
    <s v="3800 SERVICIOS OFICIALES"/>
    <s v="382 GASTOS DE ORDEN SOCIAL Y CULTURAL"/>
    <n v="480000"/>
    <n v="480000"/>
    <n v="0"/>
    <n v="0"/>
    <n v="-480000"/>
    <n v="3"/>
    <s v="38"/>
  </r>
  <r>
    <n v="1269"/>
    <x v="12"/>
    <m/>
    <s v="COORDINACION GENERAL DE CONSTRUCCION DE COMUNIDAD"/>
    <s v="CONSTRUCCIÓN DE LA COMUNIDAD"/>
    <s v="242 CULTURA"/>
    <s v="E PRESTACIÓN DE SERVICIOS PÚBLICOS"/>
    <s v="34 CULTURA PARA TODOS"/>
    <m/>
    <m/>
    <s v="Fortalecimiento Institucional"/>
    <s v="5000 BIENES MUEBLES, INMUEBLES E INTANGIBLES"/>
    <s v="5100 MOBILIARIO Y EQUIPO DE ADMINISTRACION"/>
    <s v="511 MUEBLES DE OFICINA Y ESTANTERIA"/>
    <n v="200000"/>
    <n v="200000"/>
    <n v="0"/>
    <n v="0"/>
    <n v="-200000"/>
    <n v="5"/>
    <s v="51"/>
  </r>
  <r>
    <n v="1270"/>
    <x v="12"/>
    <m/>
    <s v="COORDINACION GENERAL DE CONSTRUCCION DE COMUNIDAD"/>
    <s v="CONSTRUCCIÓN DE LA COMUNIDAD"/>
    <s v="242 CULTURA"/>
    <s v="E PRESTACIÓN DE SERVICIOS PÚBLICOS"/>
    <s v="34 CULTURA PARA TODOS"/>
    <m/>
    <m/>
    <s v="Socialización de proyectos estratégicos"/>
    <s v="3000 SERVICIOS GENERALES"/>
    <s v="3800 SERVICIOS OFICIALES"/>
    <s v="382 GASTOS DE ORDEN SOCIAL Y CULTURAL"/>
    <n v="65000"/>
    <n v="65000"/>
    <n v="65000"/>
    <n v="0"/>
    <n v="0"/>
    <n v="3"/>
    <s v="38"/>
  </r>
  <r>
    <n v="1162"/>
    <x v="12"/>
    <m/>
    <s v="DIRECCION DE DESARROLLO COMUNITARIO"/>
    <s v="DESARROLLO COMUNITARIO"/>
    <s v="271 OTROS ASUNTOS SOCIALES"/>
    <s v="S SUJETOS A REGLAS DE OPERACIÓN"/>
    <s v="35 PARTICIPACIÓN CIUDADANA"/>
    <m/>
    <m/>
    <s v="Papelería para Oficina Central y Colmenas de Miramar, Villa de Guadalupe y San Juan de Ocotán. "/>
    <s v="2000 MATERIALES Y SUMINISTROS"/>
    <s v="2100 MATERIALES DE ADMINISTRACION, EMISION DE DOCUMENTOS Y ARTICULOS OFICIALES"/>
    <s v="211 MATERIALES, UTILES Y EQUIPOS MENORES DE OFICINA"/>
    <n v="95000"/>
    <n v="95000"/>
    <n v="19000"/>
    <n v="0"/>
    <n v="-76000"/>
    <n v="2"/>
    <s v="21"/>
  </r>
  <r>
    <n v="1163"/>
    <x v="12"/>
    <m/>
    <s v="DIRECCION DE DESARROLLO COMUNITARIO"/>
    <s v="DESARROLLO COMUNITARIO"/>
    <s v="271 OTROS ASUNTOS SOCIALES"/>
    <s v="S SUJETOS A REGLAS DE OPERACIÓN"/>
    <s v="35 PARTICIPACIÓN CIUDADANA"/>
    <m/>
    <m/>
    <s v="Impresión de material gráfico para la oferta servicios, talleres y capacitaciones de las Colmenas de Miramar, Villa de Guadalupe y San Juan de Ocotán. "/>
    <s v="2000 MATERIALES Y SUMINISTROS"/>
    <s v="2100 MATERIALES DE ADMINISTRACION, EMISION DE DOCUMENTOS Y ARTICULOS OFICIALES"/>
    <s v="215 MATERIAL IMPRESO E INFORMACION DIGITAL"/>
    <n v="30000"/>
    <n v="30000"/>
    <n v="9000"/>
    <n v="0"/>
    <n v="-21000"/>
    <n v="2"/>
    <s v="21"/>
  </r>
  <r>
    <n v="1164"/>
    <x v="12"/>
    <m/>
    <s v="DIRECCION DE DESARROLLO COMUNITARIO"/>
    <s v="DESARROLLO COMUNITARIO"/>
    <s v="271 OTROS ASUNTOS SOCIALES"/>
    <s v="S SUJETOS A REGLAS DE OPERACIÓN"/>
    <s v="35 PARTICIPACIÓN CIUDADANA"/>
    <m/>
    <m/>
    <s v="Material de limpieza para las Colmenas de Miramar, Villa de Guadalupe y San Juan de Ocotán. "/>
    <s v="2000 MATERIALES Y SUMINISTROS"/>
    <s v="2100 MATERIALES DE ADMINISTRACION, EMISION DE DOCUMENTOS Y ARTICULOS OFICIALES"/>
    <s v="216 MATERIAL DE LIMPIEZA"/>
    <n v="600000"/>
    <n v="600000"/>
    <n v="120000"/>
    <n v="0"/>
    <n v="-480000"/>
    <n v="2"/>
    <s v="21"/>
  </r>
  <r>
    <n v="1165"/>
    <x v="12"/>
    <m/>
    <s v="DIRECCION DE DESARROLLO COMUNITARIO"/>
    <s v="DESARROLLO COMUNITARIO"/>
    <s v="271 OTROS ASUNTOS SOCIALES"/>
    <s v="S SUJETOS A REGLAS DE OPERACIÓN"/>
    <s v="35 PARTICIPACIÓN CIUDADANA"/>
    <m/>
    <m/>
    <s v="Suministro designado para los talleres de las áres de Arte, Cultura, Deporte, Salud, Medio Ambiente, Tecnología y Educación para toda la población de las Colmenas de Miramar, Villa de Guadalupe y San Juan de Ocotán. "/>
    <s v="2000 MATERIALES Y SUMINISTROS"/>
    <s v="2100 MATERIALES DE ADMINISTRACION, EMISION DE DOCUMENTOS Y ARTICULOS OFICIALES"/>
    <s v="217 MATERIALES Y UTILES DE ENSEÑANZA"/>
    <n v="210000"/>
    <n v="210000"/>
    <n v="42000"/>
    <n v="0"/>
    <n v="-168000"/>
    <n v="2"/>
    <s v="21"/>
  </r>
  <r>
    <n v="1166"/>
    <x v="12"/>
    <m/>
    <s v="DIRECCION DE DESARROLLO COMUNITARIO"/>
    <s v="DESARROLLO COMUNITARIO"/>
    <s v="271 OTROS ASUNTOS SOCIALES"/>
    <s v="S SUJETOS A REGLAS DE OPERACIÓN"/>
    <s v="35 PARTICIPACIÓN CIUDADANA"/>
    <m/>
    <m/>
    <s v="Suministro designado para el equipamiento de las cocinas comunitarias de las Colmenas de Miramar, Villa de Guadalupe y San Juan de Ocotán, donde se desarrollan clases de cocina saludable, taller de pan y donde opera el programa de comedores comunitarios. "/>
    <s v="2000 MATERIALES Y SUMINISTROS"/>
    <s v="2200 ALIMENTOS Y UTENSILIOS"/>
    <s v="223 UTENSILIOS PARA EL SERVICIO DE ALIMENTACION"/>
    <n v="900000"/>
    <n v="900000"/>
    <n v="180000"/>
    <n v="0"/>
    <n v="-720000"/>
    <n v="2"/>
    <s v="22"/>
  </r>
  <r>
    <n v="1167"/>
    <x v="12"/>
    <m/>
    <s v="DIRECCION DE DESARROLLO COMUNITARIO"/>
    <s v="DESARROLLO COMUNITARIO"/>
    <s v="271 OTROS ASUNTOS SOCIALES"/>
    <s v="S SUJETOS A REGLAS DE OPERACIÓN"/>
    <s v="35 PARTICIPACIÓN CIUDADANA"/>
    <m/>
    <m/>
    <s v="Suministro de ventiladores para las Colmenas de Miramar, Villa de Guadalupe y San Juan de Ocotán. "/>
    <s v="2000 MATERIALES Y SUMINISTROS"/>
    <s v="2400 MATERIALES Y ARTICULOS DE CONSTRUCCION Y DE REPARACION"/>
    <s v="248 MATERIALES COMPLEMENTARIOS"/>
    <n v="14000"/>
    <n v="14000"/>
    <n v="14000"/>
    <n v="0"/>
    <n v="0"/>
    <n v="2"/>
    <s v="24"/>
  </r>
  <r>
    <n v="1168"/>
    <x v="12"/>
    <m/>
    <s v="DIRECCION DE DESARROLLO COMUNITARIO"/>
    <s v="DESARROLLO COMUNITARIO"/>
    <s v="271 OTROS ASUNTOS SOCIALES"/>
    <s v="S SUJETOS A REGLAS DE OPERACIÓN"/>
    <s v="35 PARTICIPACIÓN CIUDADANA"/>
    <m/>
    <m/>
    <s v="Suministro de conos plásticos para las actividades de arte, cultura y deporte de las Colmenas de Miramar, Villa de Guadalupe y San Juan de Ocotán. "/>
    <s v="2000 MATERIALES Y SUMINISTROS"/>
    <s v="2500 PRODUCTOS QUIMICOS, FARMACEUTICOS Y DE LABORATORIO"/>
    <s v="256 FIBRAS SINTETICAS, HULES, PLASTICOS Y DERIVADOS"/>
    <n v="5400"/>
    <n v="5400"/>
    <n v="5400"/>
    <n v="0"/>
    <n v="0"/>
    <n v="2"/>
    <s v="25"/>
  </r>
  <r>
    <n v="1169"/>
    <x v="12"/>
    <m/>
    <s v="DIRECCION DE DESARROLLO COMUNITARIO"/>
    <s v="DESARROLLO COMUNITARIO"/>
    <s v="271 OTROS ASUNTOS SOCIALES"/>
    <s v="S SUJETOS A REGLAS DE OPERACIÓN"/>
    <s v="35 PARTICIPACIÓN CIUDADANA"/>
    <m/>
    <m/>
    <s v="Suministro destinado a uniformes, prendas de vestir y calzado en beneficio de la comunidad que asiste y participa en los talleres, actividades y eventos de las Colmenas de Miramar, Villa de Guadalupe y San Juan de Ocotán. "/>
    <s v="2000 MATERIALES Y SUMINISTROS"/>
    <s v="2700 VESTUARIO, BLANCOS, PRENDAS DE PROTECCION Y ARTICULOS DEPORTIVOS"/>
    <s v="271 VESTUARIO Y UNIFORMES"/>
    <n v="150000"/>
    <n v="150000"/>
    <n v="0"/>
    <n v="0"/>
    <n v="-150000"/>
    <n v="2"/>
    <s v="27"/>
  </r>
  <r>
    <n v="1170"/>
    <x v="12"/>
    <m/>
    <s v="DIRECCION DE DESARROLLO COMUNITARIO"/>
    <s v="DESARROLLO COMUNITARIO"/>
    <s v="271 OTROS ASUNTOS SOCIALES"/>
    <s v="S SUJETOS A REGLAS DE OPERACIÓN"/>
    <s v="35 PARTICIPACIÓN CIUDADANA"/>
    <m/>
    <m/>
    <s v="Suministro de artículos deportivos para el desarrollo de las actividades, talleres y capacitaciones que se ofertan ea toda la población de las Colmenas de Miramar, Villa de Guadalupe y San Juan de Ocotán. "/>
    <s v="2000 MATERIALES Y SUMINISTROS"/>
    <s v="2700 VESTUARIO, BLANCOS, PRENDAS DE PROTECCION Y ARTICULOS DEPORTIVOS"/>
    <s v="273 ARTICULOS DEPORTIVOS"/>
    <n v="120000"/>
    <n v="120000"/>
    <n v="12000"/>
    <n v="0"/>
    <n v="-108000"/>
    <n v="2"/>
    <s v="27"/>
  </r>
  <r>
    <n v="1171"/>
    <x v="12"/>
    <m/>
    <s v="DIRECCION DE DESARROLLO COMUNITARIO"/>
    <s v="DESARROLLO COMUNITARIO"/>
    <s v="271 OTROS ASUNTOS SOCIALES"/>
    <s v="S SUJETOS A REGLAS DE OPERACIÓN"/>
    <s v="35 PARTICIPACIÓN CIUDADANA"/>
    <m/>
    <m/>
    <s v="Suministro de herramientas y artículos necesarios para la operación y desarrollo de la Red de Parques Agroecológicos de las Colmenas de Miramar, Villa de Guadalupe y San Juan de Ocotán. "/>
    <s v="2000 MATERIALES Y SUMINISTROS"/>
    <s v="2900 HERRAMIENTAS, REFACCIONES Y ACCESORIOS MENORES"/>
    <s v="291 HERRAMIENTAS MENORES"/>
    <n v="200000"/>
    <n v="200000"/>
    <n v="20000"/>
    <n v="0"/>
    <n v="-180000"/>
    <n v="2"/>
    <s v="29"/>
  </r>
  <r>
    <n v="1172"/>
    <x v="12"/>
    <m/>
    <s v="DIRECCION DE DESARROLLO COMUNITARIO"/>
    <s v="DESARROLLO COMUNITARIO"/>
    <s v="271 OTROS ASUNTOS SOCIALES"/>
    <s v="S SUJETOS A REGLAS DE OPERACIÓN"/>
    <s v="35 PARTICIPACIÓN CIUDADANA"/>
    <m/>
    <m/>
    <s v="Suministro de dispositivos internos y externos para el mantenimiento del equipo de cómputo de los laboratorios de tecnología de las Colmenas de Miramar, Villa de Guadalupe y San Juan de Ocotan."/>
    <s v="2000 MATERIALES Y SUMINISTROS"/>
    <s v="2900 HERRAMIENTAS, REFACCIONES Y ACCESORIOS MENORES"/>
    <s v="294 REFACCIONES Y ACCESORIOS MENORES DE EQUIPO DE COMPUTO Y TECNOLOGIAS DE LA INFORMACION"/>
    <n v="50000"/>
    <n v="50000"/>
    <n v="2500"/>
    <n v="0"/>
    <n v="-47500"/>
    <n v="2"/>
    <s v="29"/>
  </r>
  <r>
    <n v="1173"/>
    <x v="12"/>
    <m/>
    <s v="DIRECCION DE DESARROLLO COMUNITARIO"/>
    <s v="DESARROLLO COMUNITARIO"/>
    <s v="271 OTROS ASUNTOS SOCIALES"/>
    <s v="S SUJETOS A REGLAS DE OPERACIÓN"/>
    <s v="35 PARTICIPACIÓN CIUDADANA"/>
    <m/>
    <m/>
    <s v="Asignación destinada a cubrir el costo de servicios de ploteo, fotocopiado y preparación de documentos, engargolado, enmicado, corte de papel, entre otros, necesarios para las talleres participativos realizados con las comunidades de las Colmenas de Miramar, Villa de Guadalupe y San Juan de Ocotán. "/>
    <s v="3000 SERVICIOS GENERALES"/>
    <s v="3300 SERVICIOS PROFESIONALES, CIENTIFICOS, TECNICOS Y OTROS SERVICIOS"/>
    <s v="336 SERVICIOS DE APOYO ADMINISTRATIVO, TRADUCCION, FOTOCOPIADO E IMPRESION"/>
    <n v="80000"/>
    <n v="80000"/>
    <n v="8000"/>
    <n v="0"/>
    <n v="-72000"/>
    <n v="3"/>
    <s v="33"/>
  </r>
  <r>
    <n v="1174"/>
    <x v="12"/>
    <m/>
    <s v="DIRECCION DE DESARROLLO COMUNITARIO"/>
    <s v="DESARROLLO COMUNITARIO"/>
    <s v="271 OTROS ASUNTOS SOCIALES"/>
    <s v="S SUJETOS A REGLAS DE OPERACIÓN"/>
    <s v="35 PARTICIPACIÓN CIUDADANA"/>
    <m/>
    <m/>
    <s v="Asignación destinada a servicios profesionales de los diversos talleres y capacitaciones para la población general de las Colmenas de Miramar, Villa de Guadalupe y San Juan de Ocotán. "/>
    <s v="3000 SERVICIOS GENERALES"/>
    <s v="3300 SERVICIOS PROFESIONALES, CIENTIFICOS, TECNICOS Y OTROS SERVICIOS"/>
    <s v="339 SERVICIOS PROFESIONALES, CIENTIFICOS Y TECNICOS INTEGRALES"/>
    <n v="500000"/>
    <n v="500000"/>
    <n v="500000"/>
    <n v="0"/>
    <n v="0"/>
    <n v="3"/>
    <s v="33"/>
  </r>
  <r>
    <n v="1175"/>
    <x v="12"/>
    <m/>
    <s v="DIRECCION DE DESARROLLO COMUNITARIO"/>
    <s v="DESARROLLO COMUNITARIO"/>
    <s v="271 OTROS ASUNTOS SOCIALES"/>
    <s v="S SUJETOS A REGLAS DE OPERACIÓN"/>
    <s v="35 PARTICIPACIÓN CIUDADANA"/>
    <m/>
    <m/>
    <s v="Proyectos colectivos, creativos y culturales e incluyen festivales comunitarios, proyectos de exposiciones de arte comuniatrias, conciertos, ferias, kermesses, festivales deportivos, ferias de cine, etc."/>
    <s v="3000 SERVICIOS GENERALES"/>
    <s v="3800 SERVICIOS OFICIALES"/>
    <s v="382 GASTOS DE ORDEN SOCIAL Y CULTURAL"/>
    <n v="450000"/>
    <n v="450000"/>
    <n v="0"/>
    <n v="0"/>
    <n v="-450000"/>
    <n v="3"/>
    <s v="38"/>
  </r>
  <r>
    <n v="1176"/>
    <x v="12"/>
    <m/>
    <s v="DIRECCION DE DESARROLLO COMUNITARIO"/>
    <s v="DESARROLLO COMUNITARIO"/>
    <s v="271 OTROS ASUNTOS SOCIALES"/>
    <s v="S SUJETOS A REGLAS DE OPERACIÓN"/>
    <s v="35 PARTICIPACIÓN CIUDADANA"/>
    <m/>
    <m/>
    <s v="Suministro de equipo de cómputo core i7700, b250m-ds3h 16gb ram, 1 tb, sistema operativo y licencia de windows 10 oem home, monitor led 28&quot; widescreen 4k UFHD para equipar los laboratorios de tecnologías de las Colmenas de Miramar, San Juan de Ocotán y Villa de Guadalupe. "/>
    <s v="5000 BIENES MUEBLES, INMUEBLES E INTANGIBLES"/>
    <s v="5100 MOBILIARIO Y EQUIPO DE ADMINISTRACION"/>
    <s v="515 EQUIPO DE COMPUTO Y DE TECNOLOGIAS DE LA INFORMACION"/>
    <n v="300000"/>
    <n v="300000"/>
    <n v="0"/>
    <n v="0"/>
    <n v="-300000"/>
    <n v="5"/>
    <s v="51"/>
  </r>
  <r>
    <n v="1177"/>
    <x v="12"/>
    <m/>
    <s v="DIRECCION DE DESARROLLO COMUNITARIO"/>
    <s v="DESARROLLO COMUNITARIO"/>
    <s v="271 OTROS ASUNTOS SOCIALES"/>
    <s v="S SUJETOS A REGLAS DE OPERACIÓN"/>
    <s v="35 PARTICIPACIÓN CIUDADANA"/>
    <m/>
    <m/>
    <s v="Asignación para la adquisición de impresoras multifuncionales de las Colmenas de Miramar, Villa de Guadalupe y San Juan de Ocotán. "/>
    <s v="5000 BIENES MUEBLES, INMUEBLES E INTANGIBLES"/>
    <s v="5100 MOBILIARIO Y EQUIPO DE ADMINISTRACION"/>
    <s v="519 OTROS MOBILIARIOS Y EQUIPOS DE ADMINISTRACION"/>
    <n v="300000"/>
    <n v="300000"/>
    <n v="0"/>
    <n v="0"/>
    <n v="-300000"/>
    <n v="5"/>
    <s v="51"/>
  </r>
  <r>
    <n v="1178"/>
    <x v="12"/>
    <m/>
    <s v="DIRECCION DE DESARROLLO COMUNITARIO"/>
    <s v="DESARROLLO COMUNITARIO"/>
    <s v="271 OTROS ASUNTOS SOCIALES"/>
    <s v="S SUJETOS A REGLAS DE OPERACIÓN"/>
    <s v="35 PARTICIPACIÓN CIUDADANA"/>
    <m/>
    <m/>
    <s v="Suministro de cámaras, videocamaras y otros equipos para equipar el laboratorio de tecnología, la mediateca y el salón de robótica, donde se desarrollarán talleres enfocados a la prevención de la violencia en jóvenes. Además de proyectores para la impartición de talleres, proyecciones y presentaciones en las Colmenas de Miramar, Villa de Guadalupe, San Juan de Ocotán y Oficina Central. "/>
    <s v="5000 BIENES MUEBLES, INMUEBLES E INTANGIBLES"/>
    <s v="5200 MOBILIARIO Y EQUIPO EDUCACIONAL Y RECREATIVO"/>
    <s v="521 EQUIPOS Y APARATOS AUDIOVISUALES"/>
    <n v="210000"/>
    <n v="210000"/>
    <n v="0"/>
    <n v="0"/>
    <n v="-210000"/>
    <n v="5"/>
    <s v="52"/>
  </r>
  <r>
    <n v="1179"/>
    <x v="12"/>
    <m/>
    <s v="DIRECCION DE DESARROLLO COMUNITARIO"/>
    <s v="DESARROLLO COMUNITARIO"/>
    <s v="271 OTROS ASUNTOS SOCIALES"/>
    <s v="S SUJETOS A REGLAS DE OPERACIÓN"/>
    <s v="35 PARTICIPACIÓN CIUDADANA"/>
    <m/>
    <m/>
    <s v="Suministro de cámaras, grabadoras de voz, bafles, consola, microfonos, lámpara, tripie y accesorios necesarios para equipar el aula de audiovisuales de la Colmena de San Juan de Ocotán y la radio comunitaria de la Colmena de Villa de Guadalupe. "/>
    <s v="5000 BIENES MUEBLES, INMUEBLES E INTANGIBLES"/>
    <s v="5200 MOBILIARIO Y EQUIPO EDUCACIONAL Y RECREATIVO"/>
    <s v="523 CAMARAS FOTOGRAFICAS Y DE VIDEO"/>
    <n v="150000"/>
    <n v="150000"/>
    <n v="0"/>
    <n v="0"/>
    <n v="-150000"/>
    <n v="5"/>
    <s v="52"/>
  </r>
  <r>
    <n v="1180"/>
    <x v="12"/>
    <m/>
    <s v="DIRECCION DE DESARROLLO COMUNITARIO"/>
    <s v="DESARROLLO COMUNITARIO"/>
    <s v="271 OTROS ASUNTOS SOCIALES"/>
    <s v="S SUJETOS A REGLAS DE OPERACIÓN"/>
    <s v="35 PARTICIPACIÓN CIUDADANA"/>
    <m/>
    <m/>
    <s v="Suministro de equipamiento médico para los consultorios médicos de las Colmenas de Miramar, San Juan de Ocotán y Villa de Guadalupe. "/>
    <s v="5000 BIENES MUEBLES, INMUEBLES E INTANGIBLES"/>
    <s v="5300 EQUIPO E INSTRUMENTAL MEDICO Y DE LABORATORIO"/>
    <s v="531 EQUIPO MEDICO Y DE LABORATORIO"/>
    <n v="300000"/>
    <n v="300000"/>
    <n v="0"/>
    <n v="0"/>
    <n v="-300000"/>
    <n v="5"/>
    <s v="53"/>
  </r>
  <r>
    <n v="1181"/>
    <x v="12"/>
    <m/>
    <s v="DIRECCION DE DESARROLLO COMUNITARIO"/>
    <s v="DESARROLLO COMUNITARIO"/>
    <s v="271 OTROS ASUNTOS SOCIALES"/>
    <s v="S SUJETOS A REGLAS DE OPERACIÓN"/>
    <s v="35 PARTICIPACIÓN CIUDADANA"/>
    <m/>
    <m/>
    <s v="Suministro de herramientas para los talleres de oficios, carpintería, fontanería, construcción con tierra natural, baños secos, electricidad, etc., de las Colmenas de Miramar, Villa de Guadalupe y San Juan de Ocotán. "/>
    <s v="5000 BIENES MUEBLES, INMUEBLES E INTANGIBLES"/>
    <s v="5600 MAQUINARIA, OTROS EQUIPOS Y HERRAMIENTAS"/>
    <s v="567 HERRAMIENTAS Y MAQUINAS¿HERRAMIENTA"/>
    <n v="180000"/>
    <n v="180000"/>
    <n v="0"/>
    <n v="0"/>
    <n v="-180000"/>
    <n v="5"/>
    <s v="56"/>
  </r>
  <r>
    <n v="1182"/>
    <x v="12"/>
    <m/>
    <s v="DIRECCION DE DESARROLLO COMUNITARIO"/>
    <s v="DESARROLLO COMUNITARIO"/>
    <s v="271 OTROS ASUNTOS SOCIALES"/>
    <s v="S SUJETOS A REGLAS DE OPERACIÓN"/>
    <s v="35 PARTICIPACIÓN CIUDADANA"/>
    <m/>
    <m/>
    <s v="Papelería para el uso de la Unidad de Vía Recreactiva."/>
    <s v="2000 MATERIALES Y SUMINISTROS"/>
    <s v="2100 MATERIALES DE ADMINISTRACION, EMISION DE DOCUMENTOS Y ARTICULOS OFICIALES"/>
    <s v="211 MATERIALES, UTILES Y EQUIPOS MENORES DE OFICINA"/>
    <n v="22862"/>
    <n v="22862"/>
    <n v="4572.4000000000005"/>
    <n v="0"/>
    <n v="-18289.599999999999"/>
    <n v="2"/>
    <s v="21"/>
  </r>
  <r>
    <n v="1183"/>
    <x v="12"/>
    <m/>
    <s v="DIRECCION DE DESARROLLO COMUNITARIO"/>
    <s v="DESARROLLO COMUNITARIO"/>
    <s v="271 OTROS ASUNTOS SOCIALES"/>
    <s v="S SUJETOS A REGLAS DE OPERACIÓN"/>
    <s v="35 PARTICIPACIÓN CIUDADANA"/>
    <m/>
    <m/>
    <s v="Cinta amarilla de cerramiento impresa para uso en Vía Recreactiva. "/>
    <s v="2000 MATERIALES Y SUMINISTROS"/>
    <s v="2100 MATERIALES DE ADMINISTRACION, EMISION DE DOCUMENTOS Y ARTICULOS OFICIALES"/>
    <s v="215 MATERIAL IMPRESO E INFORMACION DIGITAL"/>
    <n v="44653.04"/>
    <n v="44653.04"/>
    <n v="13395.912"/>
    <n v="0"/>
    <n v="-31257.128000000001"/>
    <n v="2"/>
    <s v="21"/>
  </r>
  <r>
    <n v="1184"/>
    <x v="12"/>
    <m/>
    <s v="DIRECCION DE DESARROLLO COMUNITARIO"/>
    <s v="DESARROLLO COMUNITARIO"/>
    <s v="271 OTROS ASUNTOS SOCIALES"/>
    <s v="S SUJETOS A REGLAS DE OPERACIÓN"/>
    <s v="35 PARTICIPACIÓN CIUDADANA"/>
    <m/>
    <m/>
    <s v="Asignaciones destinadas a la adquisición de material didáctico así como materiales y suministros necesarios para las funciones educativas de la Vía Recreactiva. "/>
    <s v="2000 MATERIALES Y SUMINISTROS"/>
    <s v="2100 MATERIALES DE ADMINISTRACION, EMISION DE DOCUMENTOS Y ARTICULOS OFICIALES"/>
    <s v="217 MATERIALES Y UTILES DE ENSEÑANZA"/>
    <n v="205900"/>
    <n v="205900"/>
    <n v="41180"/>
    <n v="0"/>
    <n v="-164720"/>
    <n v="2"/>
    <s v="21"/>
  </r>
  <r>
    <n v="1185"/>
    <x v="12"/>
    <m/>
    <s v="DIRECCION DE DESARROLLO COMUNITARIO"/>
    <s v="DESARROLLO COMUNITARIO"/>
    <s v="271 OTROS ASUNTOS SOCIALES"/>
    <s v="S SUJETOS A REGLAS DE OPERACIÓN"/>
    <s v="35 PARTICIPACIÓN CIUDADANA"/>
    <m/>
    <m/>
    <s v="Bebederos Caninos, platos de acero inoxidable, de 24 onzas para uso en Vía Recreactiva. "/>
    <s v="2000 MATERIALES Y SUMINISTROS"/>
    <s v="2200 ALIMENTOS Y UTENSILIOS"/>
    <s v="222 PRODUCTOS ALIMENTICIOS PARA ANIMALES"/>
    <n v="811.56000000000006"/>
    <n v="811.56000000000006"/>
    <n v="811.56000000000006"/>
    <n v="0"/>
    <n v="0"/>
    <n v="2"/>
    <s v="22"/>
  </r>
  <r>
    <n v="1186"/>
    <x v="12"/>
    <m/>
    <s v="DIRECCION DE DESARROLLO COMUNITARIO"/>
    <s v="DESARROLLO COMUNITARIO"/>
    <s v="271 OTROS ASUNTOS SOCIALES"/>
    <s v="S SUJETOS A REGLAS DE OPERACIÓN"/>
    <s v="35 PARTICIPACIÓN CIUDADANA"/>
    <m/>
    <m/>
    <s v="Extensiones de luz de uso rudo, color negro, entrada tierra de 10 m para uso en la Vía Recreactiva. "/>
    <s v="2000 MATERIALES Y SUMINISTROS"/>
    <s v="2400 MATERIALES Y ARTICULOS DE CONSTRUCCION Y DE REPARACION"/>
    <s v="246 MATERIAL ELECTRICO Y ELECTRONICO"/>
    <n v="12600"/>
    <n v="12600"/>
    <n v="1260"/>
    <n v="0"/>
    <n v="-11340"/>
    <n v="2"/>
    <s v="24"/>
  </r>
  <r>
    <n v="1187"/>
    <x v="12"/>
    <m/>
    <s v="DIRECCION DE DESARROLLO COMUNITARIO"/>
    <s v="DESARROLLO COMUNITARIO"/>
    <s v="271 OTROS ASUNTOS SOCIALES"/>
    <s v="S SUJETOS A REGLAS DE OPERACIÓN"/>
    <s v="35 PARTICIPACIÓN CIUDADANA"/>
    <m/>
    <m/>
    <s v="Pintura de aceite, terminado brillante y color naranja. 10 cubetas de 19 litros para pintar las vallas de la Vía Recreactiva. "/>
    <s v="2000 MATERIALES Y SUMINISTROS"/>
    <s v="2400 MATERIALES Y ARTICULOS DE CONSTRUCCION Y DE REPARACION"/>
    <s v="249 OTROS MATERIALES Y ARTICULOS DE CONSTRUCCION Y REPARACION"/>
    <n v="18000"/>
    <n v="18000"/>
    <n v="1800"/>
    <n v="0"/>
    <n v="-16200"/>
    <n v="2"/>
    <s v="24"/>
  </r>
  <r>
    <n v="1188"/>
    <x v="12"/>
    <m/>
    <s v="DIRECCION DE DESARROLLO COMUNITARIO"/>
    <s v="DESARROLLO COMUNITARIO"/>
    <s v="271 OTROS ASUNTOS SOCIALES"/>
    <s v="S SUJETOS A REGLAS DE OPERACIÓN"/>
    <s v="35 PARTICIPACIÓN CIUDADANA"/>
    <m/>
    <m/>
    <s v="Cloruro de Etilo en spray de 175ml y Solución Microdacyn esterelizante con atomizador de 240ml para uso en la Vía Recreactiva. "/>
    <s v="2000 MATERIALES Y SUMINISTROS"/>
    <s v="2500 PRODUCTOS QUIMICOS, FARMACEUTICOS Y DE LABORATORIO"/>
    <s v="253 MEDICINAS Y PRODUCTOS FARMACEUTICOS"/>
    <n v="31676"/>
    <n v="31676"/>
    <n v="31676"/>
    <n v="0"/>
    <n v="0"/>
    <n v="2"/>
    <s v="25"/>
  </r>
  <r>
    <n v="1189"/>
    <x v="12"/>
    <m/>
    <s v="DIRECCION DE DESARROLLO COMUNITARIO"/>
    <s v="DESARROLLO COMUNITARIO"/>
    <s v="271 OTROS ASUNTOS SOCIALES"/>
    <s v="S SUJETOS A REGLAS DE OPERACIÓN"/>
    <s v="35 PARTICIPACIÓN CIUDADANA"/>
    <m/>
    <m/>
    <s v="Artículos y materiales médicos para armar los kits de nutriciión y kits de glaucometro, así como baumanometro de muñeca para uso en la Vía Recreactiva.  "/>
    <s v="2000 MATERIALES Y SUMINISTROS"/>
    <s v="2500 PRODUCTOS QUIMICOS, FARMACEUTICOS Y DE LABORATORIO"/>
    <s v="254 MATERIALES, ACCESORIOS Y SUMINISTROS MEDICOS"/>
    <n v="49935"/>
    <n v="49935"/>
    <n v="4993.5"/>
    <n v="0"/>
    <n v="-44941.5"/>
    <n v="2"/>
    <s v="25"/>
  </r>
  <r>
    <n v="1190"/>
    <x v="12"/>
    <m/>
    <s v="DIRECCION DE DESARROLLO COMUNITARIO"/>
    <s v="DESARROLLO COMUNITARIO"/>
    <s v="271 OTROS ASUNTOS SOCIALES"/>
    <s v="S SUJETOS A REGLAS DE OPERACIÓN"/>
    <s v="35 PARTICIPACIÓN CIUDADANA"/>
    <m/>
    <m/>
    <s v="Uniformes para el personal operativo de la Vía Recreactiva. "/>
    <s v="2000 MATERIALES Y SUMINISTROS"/>
    <s v="2700 VESTUARIO, BLANCOS, PRENDAS DE PROTECCION Y ARTICULOS DEPORTIVOS"/>
    <s v="271 VESTUARIO Y UNIFORMES"/>
    <n v="153084"/>
    <n v="153084"/>
    <n v="0"/>
    <n v="0"/>
    <n v="-153084"/>
    <n v="2"/>
    <s v="27"/>
  </r>
  <r>
    <n v="1191"/>
    <x v="12"/>
    <m/>
    <s v="DIRECCION DE DESARROLLO COMUNITARIO"/>
    <s v="DESARROLLO COMUNITARIO"/>
    <s v="271 OTROS ASUNTOS SOCIALES"/>
    <s v="S SUJETOS A REGLAS DE OPERACIÓN"/>
    <s v="35 PARTICIPACIÓN CIUDADANA"/>
    <m/>
    <m/>
    <s v="Cascos, trajes impermeables,  chalecos para tráfico reflejante, botas de seguridad y guantes de seguridad para protección del personal de la Vía Recreactiva. "/>
    <s v="2000 MATERIALES Y SUMINISTROS"/>
    <s v="2700 VESTUARIO, BLANCOS, PRENDAS DE PROTECCION Y ARTICULOS DEPORTIVOS"/>
    <s v="272 PRENDAS DE SEGURIDAD Y PROTECCION PERSONAL"/>
    <n v="292380"/>
    <n v="292380"/>
    <n v="58476"/>
    <n v="0"/>
    <n v="-233904"/>
    <n v="2"/>
    <s v="27"/>
  </r>
  <r>
    <n v="1192"/>
    <x v="12"/>
    <m/>
    <s v="DIRECCION DE DESARROLLO COMUNITARIO"/>
    <s v="DESARROLLO COMUNITARIO"/>
    <s v="271 OTROS ASUNTOS SOCIALES"/>
    <s v="S SUJETOS A REGLAS DE OPERACIÓN"/>
    <s v="35 PARTICIPACIÓN CIUDADANA"/>
    <m/>
    <m/>
    <s v="Artículos destinados a las actividades deportivas de la Vía Recreactiva. "/>
    <s v="2000 MATERIALES Y SUMINISTROS"/>
    <s v="2700 VESTUARIO, BLANCOS, PRENDAS DE PROTECCION Y ARTICULOS DEPORTIVOS"/>
    <s v="273 ARTICULOS DEPORTIVOS"/>
    <n v="284000"/>
    <n v="284000"/>
    <n v="28400"/>
    <n v="0"/>
    <n v="-255600"/>
    <n v="2"/>
    <s v="27"/>
  </r>
  <r>
    <n v="1193"/>
    <x v="12"/>
    <m/>
    <s v="DIRECCION DE DESARROLLO COMUNITARIO"/>
    <s v="DESARROLLO COMUNITARIO"/>
    <s v="271 OTROS ASUNTOS SOCIALES"/>
    <s v="S SUJETOS A REGLAS DE OPERACIÓN"/>
    <s v="35 PARTICIPACIÓN CIUDADANA"/>
    <m/>
    <m/>
    <s v="Herramientas para equipar la Vía Recreactiva, tales como, sogas, cintas, lámparas señalizadoras, señalamientos de cerramiento, bombas de aire y conos de tráfico. "/>
    <s v="2000 MATERIALES Y SUMINISTROS"/>
    <s v="2900 HERRAMIENTAS, REFACCIONES Y ACCESORIOS MENORES"/>
    <s v="291 HERRAMIENTAS MENORES"/>
    <n v="1503300"/>
    <n v="1503300"/>
    <n v="150330"/>
    <n v="0"/>
    <n v="-1352970"/>
    <n v="2"/>
    <s v="29"/>
  </r>
  <r>
    <n v="1194"/>
    <x v="12"/>
    <m/>
    <s v="DIRECCION DE DESARROLLO COMUNITARIO"/>
    <s v="DESARROLLO COMUNITARIO"/>
    <s v="271 OTROS ASUNTOS SOCIALES"/>
    <s v="S SUJETOS A REGLAS DE OPERACIÓN"/>
    <s v="35 PARTICIPACIÓN CIUDADANA"/>
    <m/>
    <m/>
    <s v="Refacciones para las bicicletas de la Vía Recreactiva."/>
    <s v="2000 MATERIALES Y SUMINISTROS"/>
    <s v="2900 HERRAMIENTAS, REFACCIONES Y ACCESORIOS MENORES"/>
    <s v="296 REFACCIONES Y ACCESORIOS MENORES DE EQUIPO DE TRANSPORTE"/>
    <n v="65820"/>
    <n v="65820"/>
    <n v="6582"/>
    <n v="0"/>
    <n v="-59238"/>
    <n v="2"/>
    <s v="29"/>
  </r>
  <r>
    <n v="1195"/>
    <x v="12"/>
    <m/>
    <s v="DIRECCION DE DESARROLLO COMUNITARIO"/>
    <s v="DESARROLLO COMUNITARIO"/>
    <s v="271 OTROS ASUNTOS SOCIALES"/>
    <s v="S SUJETOS A REGLAS DE OPERACIÓN"/>
    <s v="35 PARTICIPACIÓN CIUDADANA"/>
    <m/>
    <m/>
    <s v="Lonas, faldones, block de formatos foliado, cartillas y demás material de impresión para las jornadas de la Vía Recreactiva."/>
    <s v="3000 SERVICIOS GENERALES"/>
    <s v="3300 SERVICIOS PROFESIONALES, CIENTIFICOS, TECNICOS Y OTROS SERVICIOS"/>
    <s v="336 SERVICIOS DE APOYO ADMINISTRATIVO, TRADUCCION, FOTOCOPIADO E IMPRESION"/>
    <n v="128200"/>
    <n v="128200"/>
    <n v="12820"/>
    <n v="0"/>
    <n v="-115380"/>
    <n v="3"/>
    <s v="33"/>
  </r>
  <r>
    <n v="1196"/>
    <x v="12"/>
    <m/>
    <s v="DIRECCION DE DESARROLLO COMUNITARIO"/>
    <s v="DESARROLLO COMUNITARIO"/>
    <s v="271 OTROS ASUNTOS SOCIALES"/>
    <s v="S SUJETOS A REGLAS DE OPERACIÓN"/>
    <s v="35 PARTICIPACIÓN CIUDADANA"/>
    <m/>
    <m/>
    <s v="Servicio integral de animación de la Vía Recreactiva."/>
    <s v="3000 SERVICIOS GENERALES"/>
    <s v="3800 SERVICIOS OFICIALES"/>
    <s v="382 GASTOS DE ORDEN SOCIAL Y CULTURAL"/>
    <n v="797627.5"/>
    <n v="797627.5"/>
    <n v="319051"/>
    <n v="0"/>
    <n v="-478576.5"/>
    <n v="3"/>
    <s v="38"/>
  </r>
  <r>
    <n v="1197"/>
    <x v="12"/>
    <m/>
    <s v="DIRECCION DE DESARROLLO COMUNITARIO"/>
    <s v="DESARROLLO COMUNITARIO"/>
    <s v="271 OTROS ASUNTOS SOCIALES"/>
    <s v="S SUJETOS A REGLAS DE OPERACIÓN"/>
    <s v="35 PARTICIPACIÓN CIUDADANA"/>
    <m/>
    <m/>
    <s v="Dron, 24 núcleos de alto rendimiento, alcance 7 km (4.3 millas), 5 sensores visuales y una cámara DJI de 4K , apoyada por un estabilizador en tres ejes y control remoto para monitoreo en Vía Recreactiva. "/>
    <s v="5000 BIENES MUEBLES, INMUEBLES E INTANGIBLES"/>
    <s v="5100 MOBILIARIO Y EQUIPO DE ADMINISTRACION"/>
    <s v="515 EQUIPO DE COMPUTO Y DE TECNOLOGIAS DE LA INFORMACION"/>
    <n v="30000"/>
    <n v="30000"/>
    <n v="0"/>
    <n v="0"/>
    <n v="-30000"/>
    <n v="5"/>
    <s v="51"/>
  </r>
  <r>
    <n v="1198"/>
    <x v="12"/>
    <m/>
    <s v="DIRECCION DE DESARROLLO COMUNITARIO"/>
    <s v="DESARROLLO COMUNITARIO"/>
    <s v="271 OTROS ASUNTOS SOCIALES"/>
    <s v="S SUJETOS A REGLAS DE OPERACIÓN"/>
    <s v="35 PARTICIPACIÓN CIUDADANA"/>
    <m/>
    <m/>
    <s v="Radios con cargadores y vallas de contención tubular de acero, calibre 16&quot; 1 1/4, con patas fijas,sin ganchos de medidas 2.40 x 1.10 m, para uso en Vía Recreactiva. "/>
    <s v="5000 BIENES MUEBLES, INMUEBLES E INTANGIBLES"/>
    <s v="5100 MOBILIARIO Y EQUIPO DE ADMINISTRACION"/>
    <s v="519 OTROS MOBILIARIOS Y EQUIPOS DE ADMINISTRACION"/>
    <n v="1290000"/>
    <n v="1290000"/>
    <n v="0"/>
    <n v="0"/>
    <n v="-1290000"/>
    <n v="5"/>
    <s v="51"/>
  </r>
  <r>
    <n v="1199"/>
    <x v="12"/>
    <m/>
    <s v="DIRECCION DE DESARROLLO COMUNITARIO"/>
    <s v="DESARROLLO COMUNITARIO"/>
    <s v="271 OTROS ASUNTOS SOCIALES"/>
    <s v="S SUJETOS A REGLAS DE OPERACIÓN"/>
    <s v="35 PARTICIPACIÓN CIUDADANA"/>
    <m/>
    <m/>
    <s v="Kit de microfocnos inalambricos con diadema y megáfono de hombro, tipo patrullero, de 25 watts, recargable, con amplificador portátil,, bocina, sirena, y micrófono tipo patrullero y alcace de hasta 1 km."/>
    <s v="5000 BIENES MUEBLES, INMUEBLES E INTANGIBLES"/>
    <s v="5200 MOBILIARIO Y EQUIPO EDUCACIONAL Y RECREATIVO"/>
    <s v="521 EQUIPOS Y APARATOS AUDIOVISUALES"/>
    <n v="22510"/>
    <n v="22510"/>
    <n v="0"/>
    <n v="0"/>
    <n v="-22510"/>
    <n v="5"/>
    <s v="52"/>
  </r>
  <r>
    <n v="1200"/>
    <x v="12"/>
    <m/>
    <s v="DIRECCION DE DESARROLLO COMUNITARIO"/>
    <s v="DESARROLLO COMUNITARIO"/>
    <s v="271 OTROS ASUNTOS SOCIALES"/>
    <s v="S SUJETOS A REGLAS DE OPERACIÓN"/>
    <s v="35 PARTICIPACIÓN CIUDADANA"/>
    <m/>
    <m/>
    <s v="Mobiliario educativo y recreativo, como tarimas, brincolines, kit de juegos gigantes, bocinas, pasto sintético, toldo tipo arabe, tablones, sillas plegables, mesas para picnic, etc., para uso en Vía Recreactiva. "/>
    <s v="5000 BIENES MUEBLES, INMUEBLES E INTANGIBLES"/>
    <s v="5200 MOBILIARIO Y EQUIPO EDUCACIONAL Y RECREATIVO"/>
    <s v="529 OTRO MOBILIARIO Y EQUIPO EDUCACIONAL Y RECREATIVO"/>
    <n v="701070"/>
    <n v="701070"/>
    <n v="0"/>
    <n v="0"/>
    <n v="-701070"/>
    <n v="5"/>
    <s v="52"/>
  </r>
  <r>
    <n v="1201"/>
    <x v="12"/>
    <m/>
    <s v="DIRECCION DE DESARROLLO COMUNITARIO"/>
    <s v="DESARROLLO COMUNITARIO"/>
    <s v="271 OTROS ASUNTOS SOCIALES"/>
    <s v="S SUJETOS A REGLAS DE OPERACIÓN"/>
    <s v="35 PARTICIPACIÓN CIUDADANA"/>
    <m/>
    <m/>
    <s v="Remolques y oficina móvil para la operación y gestión de la Vía Recreactiva. Cinco remolques cama baja, de 16 pies de largo por 2.10 mts de ancho, fabricado con piso de lámina troquelada, jalón para bola de 2&quot;pulgadas, cadenas de seguridad, gato de elevación, luces reglamnetarias según SCT, 2 ejes y cuatro llantas R-15,  con rin de 5 birlos, capacidad de carga de 3,000 kg, salpicaderos, puerta trasera abatible, pintura general en un tono color negro, laterales de lámina lisa a 40 cm de altura, estructurado en PTR. Tres remolques con tubulares para Bicicletas,  de  cama baja, de16 pies de largo por 2.10 mts de ancho, fabricado con piso de lámina troquelada, jalón para bola de 2&quot;pulgadas, cadenas de seguridad, gato de elevación, luces reglamnetarias según SCT, 2 ejes y cuatro llantas R-15,  con rin de 5 birlos, capacidad de carga de 3,000 kg, salpicaderos, puerta trasera abatible, pintura general en un tono color negro, laterales de lámina lisa a 40 cm de altura, estructurado en PTR. Una oficina móvil."/>
    <s v="5000 BIENES MUEBLES, INMUEBLES E INTANGIBLES"/>
    <s v="5400 VEHICULOS Y EQUIPO DE TRANSPORTE"/>
    <s v="542 CARROCERIAS Y REMOLQUES"/>
    <n v="536000"/>
    <n v="536000"/>
    <n v="0"/>
    <n v="0"/>
    <n v="-536000"/>
    <n v="5"/>
    <s v="54"/>
  </r>
  <r>
    <n v="1202"/>
    <x v="12"/>
    <m/>
    <s v="DIRECCION DE DESARROLLO COMUNITARIO"/>
    <s v="DESARROLLO COMUNITARIO"/>
    <s v="271 OTROS ASUNTOS SOCIALES"/>
    <s v="S SUJETOS A REGLAS DE OPERACIÓN"/>
    <s v="35 PARTICIPACIÓN CIUDADANA"/>
    <m/>
    <m/>
    <s v="Bicicletas urbanas y bicicletas de montaña para préstamo a los usuarios de la Vía Recreactiva. "/>
    <s v="5000 BIENES MUEBLES, INMUEBLES E INTANGIBLES"/>
    <s v="5400 VEHICULOS Y EQUIPO DE TRANSPORTE"/>
    <s v="549 OTROS EQUIPOS DE TRANSPORTE"/>
    <n v="665000"/>
    <n v="665000"/>
    <n v="0"/>
    <n v="0"/>
    <n v="-665000"/>
    <n v="5"/>
    <s v="54"/>
  </r>
  <r>
    <n v="1203"/>
    <x v="12"/>
    <m/>
    <s v="DIRECCION DE DESARROLLO COMUNITARIO"/>
    <s v="DESARROLLO COMUNITARIO"/>
    <s v="271 OTROS ASUNTOS SOCIALES"/>
    <s v="S SUJETOS A REGLAS DE OPERACIÓN"/>
    <s v="35 PARTICIPACIÓN CIUDADANA"/>
    <m/>
    <m/>
    <s v="Planta de luz con llantas, generador monofásico de 3500 w con motor de 6.5 hp, encendido manual y electrónico, sensor de aceite, corriente 110/220v continuo 3000 watts para uso en la Vía Recreactiva. "/>
    <s v="5000 BIENES MUEBLES, INMUEBLES E INTANGIBLES"/>
    <s v="5600 MAQUINARIA, OTROS EQUIPOS Y HERRAMIENTAS"/>
    <s v="566 EQUIPOS DE GENERACION ELECTRICA, APARATOS Y ACCESORIOS ELECTRICOS"/>
    <n v="15000"/>
    <n v="15000"/>
    <n v="15000"/>
    <n v="0"/>
    <n v="0"/>
    <n v="5"/>
    <s v="56"/>
  </r>
  <r>
    <n v="1204"/>
    <x v="12"/>
    <m/>
    <s v="DIRECCION DE DESARROLLO COMUNITARIO"/>
    <s v="DESARROLLO COMUNITARIO"/>
    <s v="271 OTROS ASUNTOS SOCIALES"/>
    <s v="S SUJETOS A REGLAS DE OPERACIÓN"/>
    <s v="35 PARTICIPACIÓN CIUDADANA"/>
    <m/>
    <m/>
    <s v="Herramientas para dar mantenimiento a los artículos de la Vía Recreactiva, tales como, compresor de aire, paquete soldador, esmeriladora, cortadora de metal, pistola para pintar, bola de arrastre, kit de herramientas para bicicletas y Mini torreta ambar preventiva de LED cuarta generación. "/>
    <s v="5000 BIENES MUEBLES, INMUEBLES E INTANGIBLES"/>
    <s v="5600 MAQUINARIA, OTROS EQUIPOS Y HERRAMIENTAS"/>
    <s v="567 HERRAMIENTAS Y MAQUINAS¿HERRAMIENTA"/>
    <n v="71471.899999999994"/>
    <n v="71471.899999999994"/>
    <n v="0"/>
    <n v="0"/>
    <n v="-71471.899999999994"/>
    <n v="5"/>
    <s v="56"/>
  </r>
  <r>
    <n v="1205"/>
    <x v="12"/>
    <m/>
    <s v="DIRECCION DE DESARROLLO COMUNITARIO"/>
    <s v="DESARROLLO COMUNITARIO"/>
    <s v="271 OTROS ASUNTOS SOCIALES"/>
    <s v="S SUJETOS A REGLAS DE OPERACIÓN"/>
    <s v="35 PARTICIPACIÓN CIUDADANA"/>
    <m/>
    <m/>
    <s v="Software grabadora de radiocomunicaciones para uso en Vía Recreactiva. "/>
    <s v="5000 BIENES MUEBLES, INMUEBLES E INTANGIBLES"/>
    <s v="5900 ACTIVOS INTANGIBLES"/>
    <s v="591 SOFTWARE"/>
    <n v="2400"/>
    <n v="2400"/>
    <n v="2400"/>
    <n v="0"/>
    <n v="0"/>
    <n v="5"/>
    <s v="59"/>
  </r>
  <r>
    <n v="1227"/>
    <x v="12"/>
    <m/>
    <s v="DIRECCION DE PARTICIPACION CIUDADANA"/>
    <s v="PARTICIPACIÓN CIUDADANA"/>
    <s v="271 OTROS ASUNTOS SOCIALES"/>
    <s v="S SUJETOS A REGLAS DE OPERACIÓN"/>
    <s v="35 PARTICIPACIÓN CIUDADANA"/>
    <m/>
    <m/>
    <s v="Papelería para la operación de la Dirección"/>
    <s v="2000 MATERIALES Y SUMINISTROS"/>
    <s v="2100 MATERIALES DE ADMINISTRACION, EMISION DE DOCUMENTOS Y ARTICULOS OFICIALES"/>
    <s v="211 MATERIALES, UTILES Y EQUIPOS MENORES DE OFICINA"/>
    <n v="301821.51"/>
    <n v="301821.51"/>
    <n v="60364.302000000003"/>
    <n v="0"/>
    <n v="-241457.20800000001"/>
    <n v="2"/>
    <s v="21"/>
  </r>
  <r>
    <n v="1228"/>
    <x v="12"/>
    <m/>
    <s v="DIRECCION DE PARTICIPACION CIUDADANA"/>
    <s v="PARTICIPACIÓN CIUDADANA"/>
    <s v="271 OTROS ASUNTOS SOCIALES"/>
    <s v="S SUJETOS A REGLAS DE OPERACIÓN"/>
    <s v="35 PARTICIPACIÓN CIUDADANA"/>
    <m/>
    <m/>
    <s v="Cd´s, usb´s, toner"/>
    <s v="2000 MATERIALES Y SUMINISTROS"/>
    <s v="2100 MATERIALES DE ADMINISTRACION, EMISION DE DOCUMENTOS Y ARTICULOS OFICIALES"/>
    <s v="214 MATERIALES, UTILES Y EQUIPOS MENORES DE TECNOLOGIAS DE LA INFORMACION Y COMUNICACIONES"/>
    <n v="35592.300000000003"/>
    <n v="35592.300000000003"/>
    <n v="35592.300000000003"/>
    <n v="0"/>
    <n v="0"/>
    <n v="2"/>
    <s v="21"/>
  </r>
  <r>
    <n v="1229"/>
    <x v="12"/>
    <m/>
    <s v="DIRECCION DE PARTICIPACION CIUDADANA"/>
    <s v="PARTICIPACIÓN CIUDADANA"/>
    <s v="271 OTROS ASUNTOS SOCIALES"/>
    <s v="S SUJETOS A REGLAS DE OPERACIÓN"/>
    <s v="35 PARTICIPACIÓN CIUDADANA"/>
    <m/>
    <m/>
    <s v="Impresión de boletas y actas para los mecanismos de participación ciudadana"/>
    <s v="2000 MATERIALES Y SUMINISTROS"/>
    <s v="2100 MATERIALES DE ADMINISTRACION, EMISION DE DOCUMENTOS Y ARTICULOS OFICIALES"/>
    <s v="215 MATERIAL IMPRESO E INFORMACION DIGITAL"/>
    <n v="190000"/>
    <n v="190000"/>
    <n v="57000"/>
    <n v="0"/>
    <n v="-133000"/>
    <n v="2"/>
    <s v="21"/>
  </r>
  <r>
    <n v="1230"/>
    <x v="12"/>
    <m/>
    <s v="DIRECCION DE PARTICIPACION CIUDADANA"/>
    <s v="PARTICIPACIÓN CIUDADANA"/>
    <s v="271 OTROS ASUNTOS SOCIALES"/>
    <s v="S SUJETOS A REGLAS DE OPERACIÓN"/>
    <s v="35 PARTICIPACIÓN CIUDADANA"/>
    <m/>
    <m/>
    <s v="Para operación de consejos sociales"/>
    <s v="2000 MATERIALES Y SUMINISTROS"/>
    <s v="2200 ALIMENTOS Y UTENSILIOS"/>
    <s v="221 PRODUCTOS ALIMENTICIOS PARA PERSONAS"/>
    <n v="50000"/>
    <n v="50000"/>
    <n v="15000"/>
    <n v="0"/>
    <n v="-35000"/>
    <n v="2"/>
    <s v="22"/>
  </r>
  <r>
    <n v="1231"/>
    <x v="12"/>
    <m/>
    <s v="DIRECCION DE PARTICIPACION CIUDADANA"/>
    <s v="PARTICIPACIÓN CIUDADANA"/>
    <s v="271 OTROS ASUNTOS SOCIALES"/>
    <s v="S SUJETOS A REGLAS DE OPERACIÓN"/>
    <s v="35 PARTICIPACIÓN CIUDADANA"/>
    <m/>
    <m/>
    <s v="Urnas de acrílico para los mecanismos de participación ciudadana"/>
    <s v="2000 MATERIALES Y SUMINISTROS"/>
    <s v="2500 PRODUCTOS QUIMICOS, FARMACEUTICOS Y DE LABORATORIO"/>
    <s v="256 FIBRAS SINTETICAS, HULES, PLASTICOS Y DERIVADOS"/>
    <n v="15000"/>
    <n v="15000"/>
    <n v="1500"/>
    <n v="0"/>
    <n v="-13500"/>
    <n v="2"/>
    <s v="25"/>
  </r>
  <r>
    <n v="1232"/>
    <x v="12"/>
    <m/>
    <s v="DIRECCION DE PARTICIPACION CIUDADANA"/>
    <s v="PARTICIPACIÓN CIUDADANA"/>
    <s v="271 OTROS ASUNTOS SOCIALES"/>
    <s v="S SUJETOS A REGLAS DE OPERACIÓN"/>
    <s v="35 PARTICIPACIÓN CIUDADANA"/>
    <m/>
    <m/>
    <s v="Eventualidades para el mantenimiento de vehículos "/>
    <s v="2000 MATERIALES Y SUMINISTROS"/>
    <s v="2600 COMBUSTIBLES, LUBRICANTES Y ADITIVOS"/>
    <s v="261 COMBUSTIBLES, LUBRICANTES Y ADITIVOS"/>
    <n v="12000"/>
    <n v="12000"/>
    <n v="1200"/>
    <n v="0"/>
    <n v="-10800"/>
    <n v="2"/>
    <s v="26"/>
  </r>
  <r>
    <n v="1233"/>
    <x v="12"/>
    <m/>
    <s v="DIRECCION DE PARTICIPACION CIUDADANA"/>
    <s v="PARTICIPACIÓN CIUDADANA"/>
    <s v="271 OTROS ASUNTOS SOCIALES"/>
    <s v="S SUJETOS A REGLAS DE OPERACIÓN"/>
    <s v="35 PARTICIPACIÓN CIUDADANA"/>
    <m/>
    <m/>
    <s v="Chalecos y playeras para que se identifique el personal operativo en calle"/>
    <s v="2000 MATERIALES Y SUMINISTROS"/>
    <s v="2700 VESTUARIO, BLANCOS, PRENDAS DE PROTECCION Y ARTICULOS DEPORTIVOS"/>
    <s v="271 VESTUARIO Y UNIFORMES"/>
    <n v="50000"/>
    <n v="50000"/>
    <n v="0"/>
    <n v="0"/>
    <n v="-50000"/>
    <n v="2"/>
    <s v="27"/>
  </r>
  <r>
    <n v="1234"/>
    <x v="12"/>
    <m/>
    <s v="DIRECCION DE PARTICIPACION CIUDADANA"/>
    <s v="PARTICIPACIÓN CIUDADANA"/>
    <s v="271 OTROS ASUNTOS SOCIALES"/>
    <s v="S SUJETOS A REGLAS DE OPERACIÓN"/>
    <s v="35 PARTICIPACIÓN CIUDADANA"/>
    <m/>
    <m/>
    <s v="Para el mantenimiento menor en oficinas"/>
    <s v="2000 MATERIALES Y SUMINISTROS"/>
    <s v="2900 HERRAMIENTAS, REFACCIONES Y ACCESORIOS MENORES"/>
    <s v="291 HERRAMIENTAS MENORES"/>
    <n v="10000"/>
    <n v="10000"/>
    <n v="1000"/>
    <n v="0"/>
    <n v="-9000"/>
    <n v="2"/>
    <s v="29"/>
  </r>
  <r>
    <n v="1235"/>
    <x v="12"/>
    <m/>
    <s v="DIRECCION DE PARTICIPACION CIUDADANA"/>
    <s v="PARTICIPACIÓN CIUDADANA"/>
    <s v="271 OTROS ASUNTOS SOCIALES"/>
    <s v="S SUJETOS A REGLAS DE OPERACIÓN"/>
    <s v="35 PARTICIPACIÓN CIUDADANA"/>
    <m/>
    <m/>
    <s v="Para el mantenimiento menor en oficinas"/>
    <s v="2000 MATERIALES Y SUMINISTROS"/>
    <s v="2900 HERRAMIENTAS, REFACCIONES Y ACCESORIOS MENORES"/>
    <s v="292 REFACCIONES Y ACCESORIOS MENORES DE EDIFICIOS"/>
    <n v="3000"/>
    <n v="3000"/>
    <n v="3000"/>
    <n v="0"/>
    <n v="0"/>
    <n v="2"/>
    <s v="29"/>
  </r>
  <r>
    <n v="1236"/>
    <x v="12"/>
    <m/>
    <s v="DIRECCION DE PARTICIPACION CIUDADANA"/>
    <s v="PARTICIPACIÓN CIUDADANA"/>
    <s v="271 OTROS ASUNTOS SOCIALES"/>
    <s v="S SUJETOS A REGLAS DE OPERACIÓN"/>
    <s v="35 PARTICIPACIÓN CIUDADANA"/>
    <m/>
    <m/>
    <s v="Para mantenimiento de mobiliario"/>
    <s v="2000 MATERIALES Y SUMINISTROS"/>
    <s v="2900 HERRAMIENTAS, REFACCIONES Y ACCESORIOS MENORES"/>
    <s v="293 REFACCIONES Y ACCESORIOS MENORES DE MOBILIARIO Y EQUIPO DE ADMINISTRACION, EDUCACIONAL Y RECREATIVO"/>
    <n v="30000"/>
    <n v="30000"/>
    <n v="3000"/>
    <n v="0"/>
    <n v="-27000"/>
    <n v="2"/>
    <s v="29"/>
  </r>
  <r>
    <n v="1237"/>
    <x v="12"/>
    <m/>
    <s v="DIRECCION DE PARTICIPACION CIUDADANA"/>
    <s v="PARTICIPACIÓN CIUDADANA"/>
    <s v="271 OTROS ASUNTOS SOCIALES"/>
    <s v="S SUJETOS A REGLAS DE OPERACIÓN"/>
    <s v="35 PARTICIPACIÓN CIUDADANA"/>
    <m/>
    <m/>
    <s v="Proyecto plataforma virtual interactiva en web, para la formación ciudadana"/>
    <s v="3000 SERVICIOS GENERALES"/>
    <s v="3100 SERVICIOS BASICOS"/>
    <s v="317 SERVICIOS DE ACCESO DE INTERNET, REDES Y PROCESAMIENTO DE INFORMACION"/>
    <n v="100000"/>
    <n v="100000"/>
    <n v="0"/>
    <n v="0"/>
    <n v="-100000"/>
    <n v="3"/>
    <s v="31"/>
  </r>
  <r>
    <n v="1238"/>
    <x v="12"/>
    <m/>
    <s v="DIRECCION DE PARTICIPACION CIUDADANA"/>
    <s v="PARTICIPACIÓN CIUDADANA"/>
    <s v="271 OTROS ASUNTOS SOCIALES"/>
    <s v="S SUJETOS A REGLAS DE OPERACIÓN"/>
    <s v="35 PARTICIPACIÓN CIUDADANA"/>
    <m/>
    <m/>
    <s v="Renta de mobiliario para los mecanismos de participación ciudadana"/>
    <s v="3000 SERVICIOS GENERALES"/>
    <s v="3200 SERVICIOS DE ARRENDAMIENTO"/>
    <s v="323 ARRENDAMIENTO DE MOBILIARIO Y EQUIPO DE ADMINISTRACION, EDUCACIONAL Y RECREATIVO"/>
    <n v="60000"/>
    <n v="60000"/>
    <n v="60000"/>
    <n v="0"/>
    <n v="0"/>
    <n v="3"/>
    <s v="32"/>
  </r>
  <r>
    <n v="1239"/>
    <x v="12"/>
    <m/>
    <s v="DIRECCION DE PARTICIPACION CIUDADANA"/>
    <s v="PARTICIPACIÓN CIUDADANA"/>
    <s v="271 OTROS ASUNTOS SOCIALES"/>
    <s v="S SUJETOS A REGLAS DE OPERACIÓN"/>
    <s v="35 PARTICIPACIÓN CIUDADANA"/>
    <m/>
    <m/>
    <s v="Renta de toldos para los mecanismos de participación ciudadana"/>
    <s v="3000 SERVICIOS GENERALES"/>
    <s v="3200 SERVICIOS DE ARRENDAMIENTO"/>
    <s v="329 OTROS ARRENDAMIENTOS"/>
    <n v="100000"/>
    <n v="100000"/>
    <n v="100000"/>
    <n v="0"/>
    <n v="0"/>
    <n v="3"/>
    <s v="32"/>
  </r>
  <r>
    <n v="1240"/>
    <x v="12"/>
    <m/>
    <s v="DIRECCION DE PARTICIPACION CIUDADANA"/>
    <s v="PARTICIPACIÓN CIUDADANA"/>
    <s v="271 OTROS ASUNTOS SOCIALES"/>
    <s v="S SUJETOS A REGLAS DE OPERACIÓN"/>
    <s v="35 PARTICIPACIÓN CIUDADANA"/>
    <m/>
    <m/>
    <s v="Proyecto de capacitación a los 70 consejos sociales"/>
    <s v="3000 SERVICIOS GENERALES"/>
    <s v="3300 SERVICIOS PROFESIONALES, CIENTIFICOS, TECNICOS Y OTROS SERVICIOS"/>
    <s v="334 SERVICIOS DE CAPACITACION"/>
    <n v="500000"/>
    <n v="500000"/>
    <n v="250000"/>
    <n v="0"/>
    <n v="-250000"/>
    <n v="3"/>
    <s v="33"/>
  </r>
  <r>
    <n v="1241"/>
    <x v="12"/>
    <m/>
    <s v="DIRECCION DE PARTICIPACION CIUDADANA"/>
    <s v="PARTICIPACIÓN CIUDADANA"/>
    <s v="271 OTROS ASUNTOS SOCIALES"/>
    <s v="S SUJETOS A REGLAS DE OPERACIÓN"/>
    <s v="35 PARTICIPACIÓN CIUDADANA"/>
    <m/>
    <m/>
    <s v="Impresión de lonas, manuales que son para los ciudadanos"/>
    <s v="3000 SERVICIOS GENERALES"/>
    <s v="3300 SERVICIOS PROFESIONALES, CIENTIFICOS, TECNICOS Y OTROS SERVICIOS"/>
    <s v="336 SERVICIOS DE APOYO ADMINISTRATIVO, TRADUCCION, FOTOCOPIADO E IMPRESION"/>
    <n v="180000"/>
    <n v="180000"/>
    <n v="18000"/>
    <n v="0"/>
    <n v="-162000"/>
    <n v="3"/>
    <s v="33"/>
  </r>
  <r>
    <n v="1242"/>
    <x v="12"/>
    <m/>
    <s v="DIRECCION DE PARTICIPACION CIUDADANA"/>
    <s v="PARTICIPACIÓN CIUDADANA"/>
    <s v="271 OTROS ASUNTOS SOCIALES"/>
    <s v="S SUJETOS A REGLAS DE OPERACIÓN"/>
    <s v="35 PARTICIPACIÓN CIUDADANA"/>
    <m/>
    <m/>
    <s v="Foro de participación ciudadana; Foro de innovación social"/>
    <s v="3000 SERVICIOS GENERALES"/>
    <s v="3800 SERVICIOS OFICIALES"/>
    <s v="383 CONGRESOS Y CONVENCIONES"/>
    <n v="600000"/>
    <n v="600000"/>
    <n v="120000"/>
    <n v="0"/>
    <n v="-480000"/>
    <n v="3"/>
    <s v="38"/>
  </r>
  <r>
    <n v="1243"/>
    <x v="12"/>
    <m/>
    <s v="DIRECCION DE PARTICIPACION CIUDADANA"/>
    <s v="PARTICIPACIÓN CIUDADANA"/>
    <s v="271 OTROS ASUNTOS SOCIALES"/>
    <s v="S SUJETOS A REGLAS DE OPERACIÓN"/>
    <s v="35 PARTICIPACIÓN CIUDADANA"/>
    <m/>
    <m/>
    <s v="Sustitución de archiveros y escritorios"/>
    <s v="5000 BIENES MUEBLES, INMUEBLES E INTANGIBLES"/>
    <s v="5100 MOBILIARIO Y EQUIPO DE ADMINISTRACION"/>
    <s v="511 MUEBLES DE OFICINA Y ESTANTERIA"/>
    <n v="50000"/>
    <n v="50000"/>
    <n v="0"/>
    <n v="0"/>
    <n v="-50000"/>
    <n v="5"/>
    <s v="51"/>
  </r>
  <r>
    <n v="1244"/>
    <x v="12"/>
    <m/>
    <s v="DIRECCION DE PARTICIPACION CIUDADANA"/>
    <s v="PARTICIPACIÓN CIUDADANA"/>
    <s v="271 OTROS ASUNTOS SOCIALES"/>
    <s v="S SUJETOS A REGLAS DE OPERACIÓN"/>
    <s v="35 PARTICIPACIÓN CIUDADANA"/>
    <m/>
    <m/>
    <s v="Reposición de bocinas, micrófonos, "/>
    <s v="5000 BIENES MUEBLES, INMUEBLES E INTANGIBLES"/>
    <s v="5200 MOBILIARIO Y EQUIPO EDUCACIONAL Y RECREATIVO"/>
    <s v="521 EQUIPOS Y APARATOS AUDIOVISUALES"/>
    <n v="10000"/>
    <n v="10000"/>
    <n v="10000"/>
    <n v="0"/>
    <n v="0"/>
    <n v="5"/>
    <s v="52"/>
  </r>
  <r>
    <n v="1245"/>
    <x v="12"/>
    <m/>
    <s v="DIRECCION DE PARTICIPACION CIUDADANA"/>
    <s v="PARTICIPACIÓN CIUDADANA"/>
    <s v="271 OTROS ASUNTOS SOCIALES"/>
    <s v="S SUJETOS A REGLAS DE OPERACIÓN"/>
    <s v="35 PARTICIPACIÓN CIUDADANA"/>
    <m/>
    <m/>
    <s v="Proyecto el desarrollo de la plataforma virtual interactiva en web, para la formación ciudadana"/>
    <s v="5000 BIENES MUEBLES, INMUEBLES E INTANGIBLES"/>
    <s v="5900 ACTIVOS INTANGIBLES"/>
    <s v="591 SOFTWARE"/>
    <n v="180000"/>
    <n v="180000"/>
    <n v="180000"/>
    <n v="0"/>
    <n v="0"/>
    <n v="5"/>
    <s v="59"/>
  </r>
  <r>
    <n v="1348"/>
    <x v="12"/>
    <m/>
    <s v="COORDINACION GENERAL DE CONSTRUCCION DE COMUNIDAD"/>
    <s v="DIRECCION DE DESARROLLO COMUNITARIO"/>
    <s v="271 OTROS ASUNTOS SOCIALES"/>
    <s v="S SUJETOS A REGLAS DE OPERACIÓN"/>
    <s v="35 PARTICIPACIÓN CIUDADANA"/>
    <m/>
    <m/>
    <s v="ARTE 40 TELEVISA"/>
    <s v="3000 SERVICIOS GENERALES"/>
    <s v="3800 SERVICIOS OFICIALES"/>
    <s v="382 GASTOS DE ORDEN SOCIAL Y CULTURAL"/>
    <n v="1450000"/>
    <n v="1450000"/>
    <n v="1450000"/>
    <n v="0"/>
    <n v="0"/>
    <n v="3"/>
    <s v="38"/>
  </r>
  <r>
    <n v="1349"/>
    <x v="12"/>
    <m/>
    <s v="COORDINACION GENERAL DE CONSTRUCCION DE COMUNIDAD"/>
    <s v="JEFATURA DE GABINETE"/>
    <s v="271 OTROS ASUNTOS SOCIALES"/>
    <s v="S SUJETOS A REGLAS DE OPERACIÓN"/>
    <s v="35 PARTICIPACIÓN CIUDADANA"/>
    <m/>
    <m/>
    <s v="WTA (COMUDE)"/>
    <s v="3000 SERVICIOS GENERALES"/>
    <s v="3800 SERVICIOS OFICIALES"/>
    <s v="382 GASTOS DE ORDEN SOCIAL Y CULTURAL"/>
    <n v="4500000"/>
    <n v="4500000"/>
    <n v="4500000"/>
    <n v="0"/>
    <n v="0"/>
    <n v="3"/>
    <s v="38"/>
  </r>
  <r>
    <n v="1350"/>
    <x v="12"/>
    <m/>
    <s v="COORDINACION GENERAL DE CONSTRUCCION DE COMUNIDAD"/>
    <s v="JEFATURA DE GABINETE"/>
    <s v="271 OTROS ASUNTOS SOCIALES"/>
    <s v="S SUJETOS A REGLAS DE OPERACIÓN"/>
    <s v="35 PARTICIPACIÓN CIUDADANA"/>
    <m/>
    <m/>
    <s v="Eventos Ochoa Sports"/>
    <s v="3000 SERVICIOS GENERALES"/>
    <s v="3800 SERVICIOS OFICIALES"/>
    <s v="382 GASTOS DE ORDEN SOCIAL Y CULTURAL"/>
    <n v="400000"/>
    <n v="400000"/>
    <n v="400000"/>
    <n v="0"/>
    <n v="0"/>
    <n v="3"/>
    <s v="38"/>
  </r>
  <r>
    <n v="1386"/>
    <x v="12"/>
    <m/>
    <s v="DIRECCION DE DESARROLLO COMUNITARIO"/>
    <s v="DESARROLLO COMUNITARIO"/>
    <s v="271 OTROS ASUNTOS SOCIALES"/>
    <s v="S SUJETOS A REGLAS DE OPERACIÓN"/>
    <s v="35 PARTICIPACIÓN CIUDADANA"/>
    <m/>
    <m/>
    <s v="Creación Sistema Municipal de protección integral de niñas,niños y adolescentes peticon Abel Salgado"/>
    <s v="4000 TRANSFERENCIAS, ASIGNACIONES, SUBSIDIOS Y OTRAS AYUDAS"/>
    <s v="4400 AYUDAS SOCIALES"/>
    <s v="441 AYUDAS SOCIALES A PERSONAS"/>
    <n v="0"/>
    <n v="3000000"/>
    <m/>
    <m/>
    <m/>
    <n v="4"/>
    <s v="44"/>
  </r>
  <r>
    <n v="396"/>
    <x v="5"/>
    <m/>
    <s v="TESORERIA MUNICIPAL"/>
    <s v=" 9000 DEUDA PUBLICA"/>
    <s v="411 DEUDA PÚBLICA INTERNA"/>
    <s v="D COSTO FINANCIERO, DEUDA O APOYOS A DEUDORES Y AHORRADORES DE LA BANCA"/>
    <s v="37 DEUDA PÚBLICA"/>
    <m/>
    <m/>
    <m/>
    <s v="9000 DEUDA PUBLICA"/>
    <s v="9100 AMORTIZACION DE LA DEUDA PUBLICA"/>
    <s v="911 AMORTIZACION DE LA DEUDA INTERNA CON INSTITUCIONES DE CREDITO"/>
    <n v="41396469.219999999"/>
    <n v="41396469.219999999"/>
    <n v="41396469.219999999"/>
    <n v="0"/>
    <n v="0"/>
    <n v="9"/>
    <s v="91"/>
  </r>
  <r>
    <n v="397"/>
    <x v="5"/>
    <m/>
    <s v="TESORERIA MUNICIPAL"/>
    <s v=" 9000 DEUDA PUBLICA"/>
    <s v="411 DEUDA PÚBLICA INTERNA"/>
    <s v="D COSTO FINANCIERO, DEUDA O APOYOS A DEUDORES Y AHORRADORES DE LA BANCA"/>
    <s v="37 DEUDA PÚBLICA"/>
    <m/>
    <m/>
    <m/>
    <s v="9000 DEUDA PUBLICA"/>
    <s v="9200 INTERESES DE LA DEUDA PÚBLICA"/>
    <s v="921 INTERESES DE LA DEUDA INTERNA CON INSTITUCIONES DE CRÉDITO"/>
    <n v="72698141.579999998"/>
    <n v="72698141.579999998"/>
    <n v="72698141.579999998"/>
    <n v="0"/>
    <n v="0"/>
    <n v="9"/>
    <s v="92"/>
  </r>
  <r>
    <n v="398"/>
    <x v="5"/>
    <m/>
    <s v="TESORERIA MUNICIPAL"/>
    <s v=" 9000 DEUDA PUBLICA"/>
    <s v="411 DEUDA PÚBLICA INTERNA"/>
    <s v="D COSTO FINANCIERO, DEUDA O APOYOS A DEUDORES Y AHORRADORES DE LA BANCA"/>
    <s v="37 DEUDA PÚBLICA"/>
    <m/>
    <m/>
    <m/>
    <s v="9000 DEUDA PUBLICA"/>
    <s v="9400 GASTOS DE LA DEUDA PÚBLICA"/>
    <s v="941 GASTOS DE LA DEUDA PÚBLICA INTERNA"/>
    <n v="1548486.4"/>
    <n v="1548486.4"/>
    <n v="1548486.4"/>
    <n v="0"/>
    <n v="0"/>
    <n v="9"/>
    <s v="94"/>
  </r>
  <r>
    <n v="390"/>
    <x v="5"/>
    <m/>
    <s v="OPD SALUD"/>
    <s v="OPD SALUD"/>
    <s v="231 PRESTACIÓN DE SERVICIOS DE SALUD A LA COMUNIDAD"/>
    <s v="U OTROS SUBSIDIOS"/>
    <s v="38 SERVICIOS DE SALUD"/>
    <m/>
    <m/>
    <m/>
    <s v="4000 TRANSFERENCIAS, ASIGNACIONES, SUBSIDIOS Y OTRAS AYUDAS"/>
    <s v="4200 TRANSFERENCIAS AL RESTO DEL SECTOR PUBLICO"/>
    <s v="421 TRANSFERENCIAS OTORGADAS A ENTIDADES PARAESTATALES NO EMPRESARIALES Y NO FINANCIERAS"/>
    <n v="429937666.66666669"/>
    <n v="429937666.66666669"/>
    <n v="429937666.66666669"/>
    <n v="0"/>
    <n v="0"/>
    <n v="4"/>
    <s v="42"/>
  </r>
  <r>
    <n v="391"/>
    <x v="5"/>
    <m/>
    <s v="OPD DIF"/>
    <s v="OPD DIF"/>
    <s v="263 FAMILIA E HIJOS"/>
    <s v="U OTROS SUBSIDIOS"/>
    <s v="39 DESARROLLO INTEGRAL DE LA FAMILIA"/>
    <m/>
    <m/>
    <m/>
    <s v="4000 TRANSFERENCIAS, ASIGNACIONES, SUBSIDIOS Y OTRAS AYUDAS"/>
    <s v="4200 TRANSFERENCIAS AL RESTO DEL SECTOR PUBLICO"/>
    <s v="421 TRANSFERENCIAS OTORGADAS A ENTIDADES PARAESTATALES NO EMPRESARIALES Y NO FINANCIERAS"/>
    <n v="295693643"/>
    <n v="295693643"/>
    <n v="295693643"/>
    <n v="0"/>
    <n v="0"/>
    <n v="4"/>
    <s v="42"/>
  </r>
  <r>
    <n v="392"/>
    <x v="5"/>
    <m/>
    <s v="OPD COMUDE"/>
    <s v="OPD COMUDE"/>
    <s v="241 DEPORTE Y RECREACIÓN"/>
    <s v="U OTROS SUBSIDIOS"/>
    <s v="40 CONSEJO MUNICIPAL DEL DEPORTE"/>
    <m/>
    <m/>
    <m/>
    <s v="4000 TRANSFERENCIAS, ASIGNACIONES, SUBSIDIOS Y OTRAS AYUDAS"/>
    <s v="4200 TRANSFERENCIAS AL RESTO DEL SECTOR PUBLICO"/>
    <s v="421 TRANSFERENCIAS OTORGADAS A ENTIDADES PARAESTATALES NO EMPRESARIALES Y NO FINANCIERAS"/>
    <n v="111066666.666667"/>
    <n v="119066666.666667"/>
    <n v="111066666.66666667"/>
    <n v="8000000"/>
    <n v="-3.2782554626464844E-7"/>
    <n v="4"/>
    <s v="42"/>
  </r>
</pivotCacheRecords>
</file>

<file path=xl/pivotCache/pivotCacheRecords5.xml><?xml version="1.0" encoding="utf-8"?>
<pivotCacheRecords xmlns="http://schemas.openxmlformats.org/spreadsheetml/2006/main" xmlns:r="http://schemas.openxmlformats.org/officeDocument/2006/relationships" count="1408">
  <r>
    <s v="090411313446172020O021021833121111111111101116160119133"/>
    <s v="0904"/>
    <s v="1"/>
    <s v="13"/>
    <s v="134"/>
    <s v="4"/>
    <s v="6"/>
    <s v="17"/>
    <s v="20"/>
    <s v="20"/>
    <s v="O"/>
    <s v="021"/>
    <s v="021833"/>
    <s v="12"/>
    <s v="1"/>
    <s v="1"/>
    <s v="11"/>
    <s v="111"/>
    <s v="11101"/>
    <s v="1"/>
    <s v="16"/>
    <s v="16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0"/>
    <s v="1000 SERVICIOS PERSONALES"/>
    <s v="1100 REMUNERACIONES AL PERSONAL DE CARACTER PERMANENTE"/>
    <s v="111 DIETAS"/>
    <s v="11101 DIETAS"/>
    <n v="22573235.52"/>
    <s v="1 NO ETIQUETADO"/>
    <s v="16 RECURSOS ESTATALES"/>
    <s v="1601 PARTICIPACIONES POR INGRESOS ESTATALES"/>
    <s v="19 Ejercicio 2019"/>
  </r>
  <r>
    <s v="090411313446172020O021021973121111111311301115150119133"/>
    <s v="0904"/>
    <s v="1"/>
    <s v="13"/>
    <s v="134"/>
    <s v="4"/>
    <s v="6"/>
    <s v="17"/>
    <s v="20"/>
    <s v="20"/>
    <s v="O"/>
    <s v="021"/>
    <s v="021973"/>
    <s v="12"/>
    <s v="1"/>
    <s v="1"/>
    <s v="11"/>
    <s v="113"/>
    <s v="11301"/>
    <s v="1"/>
    <s v="15"/>
    <s v="15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
    <s v="1000 SERVICIOS PERSONALES"/>
    <s v="1100 REMUNERACIONES AL PERSONAL DE CARACTER PERMANENTE"/>
    <s v="113 SUELDOS BASE AL PERSONAL PERMANENTE"/>
    <s v="11301 SUELDOS BASE AL PERSONAL PERMANENTE"/>
    <n v="1727372004.9099998"/>
    <s v="1 NO ETIQUETADO"/>
    <s v="15 RECURSOS FEDERALES"/>
    <s v="1501 PARTICIPACIONES POR INGRESOS FEDERALES"/>
    <s v="19 Ejercicio 2019"/>
  </r>
  <r>
    <s v="090411313446172020O021021973121111111311301116160119133"/>
    <s v="0904"/>
    <s v="1"/>
    <s v="13"/>
    <s v="134"/>
    <s v="4"/>
    <s v="6"/>
    <s v="17"/>
    <s v="20"/>
    <s v="20"/>
    <s v="O"/>
    <s v="021"/>
    <s v="021973"/>
    <s v="12"/>
    <s v="1"/>
    <s v="1"/>
    <s v="11"/>
    <s v="113"/>
    <s v="11301"/>
    <s v="1"/>
    <s v="16"/>
    <s v="16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
    <s v="1000 SERVICIOS PERSONALES"/>
    <s v="1100 REMUNERACIONES AL PERSONAL DE CARACTER PERMANENTE"/>
    <s v="113 SUELDOS BASE AL PERSONAL PERMANENTE"/>
    <s v="11301 SUELDOS BASE AL PERSONAL PERMANENTE"/>
    <n v="1366979.9299999501"/>
    <s v="1 NO ETIQUETADO"/>
    <s v="16 RECURSOS ESTATALES"/>
    <s v="1601 PARTICIPACIONES POR INGRESOS ESTATALES"/>
    <s v="19 Ejercicio 2019"/>
  </r>
  <r>
    <s v="090411313446172020O020020502121111212112101115150119133"/>
    <s v="0904"/>
    <s v="1"/>
    <s v="13"/>
    <s v="134"/>
    <s v="4"/>
    <s v="6"/>
    <s v="17"/>
    <s v="20"/>
    <s v="20"/>
    <s v="O"/>
    <s v="020"/>
    <s v="020502"/>
    <s v="12"/>
    <s v="1"/>
    <s v="1"/>
    <s v="12"/>
    <s v="121"/>
    <s v="12101"/>
    <s v="1"/>
    <s v="15"/>
    <s v="15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1"/>
    <x v="2"/>
    <s v="1000 SERVICIOS PERSONALES"/>
    <s v="1200 REMUNERACIONES AL PERSONAL DE CARACTER TRANSITORIO"/>
    <s v="121 HONORARIOS ASIMILABLES A SALARIOS"/>
    <s v="12101 HONORARIOS ASIMILABLES A SALARIOS"/>
    <n v="8500000"/>
    <s v="1 NO ETIQUETADO"/>
    <s v="15 RECURSOS FEDERALES"/>
    <s v="1501 PARTICIPACIONES POR INGRESOS FEDERALES"/>
    <s v="19 Ejercicio 2019"/>
  </r>
  <r>
    <s v="081122222112130614E125125330911111212212201111110119133"/>
    <s v="0811"/>
    <s v="2"/>
    <s v="22"/>
    <s v="221"/>
    <s v="1"/>
    <s v="2"/>
    <s v="13"/>
    <s v="06"/>
    <s v="14"/>
    <s v="E"/>
    <s v="125"/>
    <s v="125330"/>
    <s v="91"/>
    <s v="1"/>
    <s v="1"/>
    <s v="12"/>
    <s v="122"/>
    <s v="122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
    <s v="1000 SERVICIOS PERSONALES"/>
    <s v="1200 REMUNERACIONES AL PERSONAL DE CARACTER TRANSITORIO"/>
    <s v="122 SUELDOS BASE AL PERSONAL EVENTUAL"/>
    <s v="12201 SUELDOS BASE AL PERSONAL EVENTUAL"/>
    <n v="0"/>
    <s v="1 NO ETIQUETADO"/>
    <s v="11 RECURSOS FISCALES"/>
    <s v="1101 RECURSOS MUNICIPALES"/>
    <s v="19 Ejercicio 2019"/>
  </r>
  <r>
    <s v="090411313446172020O020020503121111212212201116160119133"/>
    <s v="0904"/>
    <s v="1"/>
    <s v="13"/>
    <s v="134"/>
    <s v="4"/>
    <s v="6"/>
    <s v="17"/>
    <s v="20"/>
    <s v="20"/>
    <s v="O"/>
    <s v="020"/>
    <s v="020503"/>
    <s v="12"/>
    <s v="1"/>
    <s v="1"/>
    <s v="12"/>
    <s v="122"/>
    <s v="12201"/>
    <s v="1"/>
    <s v="16"/>
    <s v="16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1"/>
    <x v="4"/>
    <s v="1000 SERVICIOS PERSONALES"/>
    <s v="1200 REMUNERACIONES AL PERSONAL DE CARACTER TRANSITORIO"/>
    <s v="122 SUELDOS BASE AL PERSONAL EVENTUAL"/>
    <s v="12201 SUELDOS BASE AL PERSONAL EVENTUAL"/>
    <n v="109997760"/>
    <s v="1 NO ETIQUETADO"/>
    <s v="16 RECURSOS ESTATALES"/>
    <s v="1601 PARTICIPACIONES POR INGRESOS ESTATALES"/>
    <s v="19 Ejercicio 2019"/>
  </r>
  <r>
    <s v="090411313446172020O020020504121111313213201116160119133"/>
    <s v="0904"/>
    <s v="1"/>
    <s v="13"/>
    <s v="134"/>
    <s v="4"/>
    <s v="6"/>
    <s v="17"/>
    <s v="20"/>
    <s v="20"/>
    <s v="O"/>
    <s v="020"/>
    <s v="020504"/>
    <s v="12"/>
    <s v="1"/>
    <s v="1"/>
    <s v="13"/>
    <s v="132"/>
    <s v="13201"/>
    <s v="1"/>
    <s v="16"/>
    <s v="16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1"/>
    <x v="5"/>
    <s v="1000 SERVICIOS PERSONALES"/>
    <s v="1300 REMUNERACIONES ADICIONALES Y ESPECIALES"/>
    <s v="132 PRIMAS DE VACACIONES, DOMINICAL Y GRATIFICACION DE FIN DE AÑO"/>
    <s v="13201 PRIMAS DE VACACIONES, DOMINICAL Y GRATIFICACION DE FIN DE AÑO"/>
    <n v="342475824.48000002"/>
    <s v="1 NO ETIQUETADO"/>
    <s v="16 RECURSOS ESTATALES"/>
    <s v="1601 PARTICIPACIONES POR INGRESOS ESTATALES"/>
    <s v="19 Ejercicio 2019"/>
  </r>
  <r>
    <s v="090411313446172020O021021464121111313313301116160119133"/>
    <s v="0904"/>
    <s v="1"/>
    <s v="13"/>
    <s v="134"/>
    <s v="4"/>
    <s v="6"/>
    <s v="17"/>
    <s v="20"/>
    <s v="20"/>
    <s v="O"/>
    <s v="021"/>
    <s v="021464"/>
    <s v="12"/>
    <s v="1"/>
    <s v="1"/>
    <s v="13"/>
    <s v="133"/>
    <s v="13301"/>
    <s v="1"/>
    <s v="16"/>
    <s v="16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6"/>
    <s v="1000 SERVICIOS PERSONALES"/>
    <s v="1300 REMUNERACIONES ADICIONALES Y ESPECIALES"/>
    <s v="133 HORAS EXTRAORDINARIAS"/>
    <s v="13301 HORAS EXTRAORDINARIAS"/>
    <n v="17439028.43"/>
    <s v="1 NO ETIQUETADO"/>
    <s v="16 RECURSOS ESTATALES"/>
    <s v="1601 PARTICIPACIONES POR INGRESOS ESTATALES"/>
    <s v="19 Ejercicio 2019"/>
  </r>
  <r>
    <s v="080922222112130614E059059798911111313413401111110119133"/>
    <s v="0809"/>
    <s v="2"/>
    <s v="22"/>
    <s v="221"/>
    <s v="1"/>
    <s v="2"/>
    <s v="13"/>
    <s v="06"/>
    <s v="14"/>
    <s v="E"/>
    <s v="059"/>
    <s v="059798"/>
    <s v="91"/>
    <s v="1"/>
    <s v="1"/>
    <s v="13"/>
    <s v="134"/>
    <s v="134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7"/>
    <s v="1000 SERVICIOS PERSONALES"/>
    <s v="1300 REMUNERACIONES ADICIONALES Y ESPECIALES"/>
    <s v="134 COMPENSACIONES"/>
    <s v="13401 COMPENSACIONES"/>
    <n v="0"/>
    <s v="1 NO ETIQUETADO"/>
    <s v="11 RECURSOS FISCALES"/>
    <s v="1101 RECURSOS MUNICIPALES"/>
    <s v="19 Ejercicio 2019"/>
  </r>
  <r>
    <s v="111122222114120427E001001986911111313413401111110119133"/>
    <s v="1111"/>
    <s v="2"/>
    <s v="22"/>
    <s v="221"/>
    <s v="1"/>
    <s v="4"/>
    <s v="12"/>
    <s v="04"/>
    <s v="27"/>
    <s v="E"/>
    <s v="001"/>
    <s v="001986"/>
    <s v="91"/>
    <s v="1"/>
    <s v="1"/>
    <s v="13"/>
    <s v="134"/>
    <s v="13401"/>
    <s v="1"/>
    <s v="11"/>
    <s v="1101"/>
    <s v="19"/>
    <s v="13"/>
    <s v="3"/>
    <s v="11 COORDINACION GENERAL DE GESTION INTEGRAL DE LA CIUDAD"/>
    <s v="1111 COORDINACION GENERAL DE GESTION INTEGRAL DE LA CIUDAD"/>
    <s v="221 URBANIZACION"/>
    <s v="2 DESARROLLO SOCIAL"/>
    <s v="22 VIVIENDA Y SERVICIOS A LA COMUNIDAD"/>
    <s v="1 INTEGRACIÓN SOCIAL Y CULTURAL"/>
    <s v="4 ZAPOPAN EQUITATIVO"/>
    <s v="12 REDUCIR LAS DESIGUALDADES TERRITORIALES EN EL ACCESO A OPORTUNIDADES Y ESPACIOS PÚBLICOS DE CALIDAD"/>
    <s v="04 A. DESARROLLO EQUITATIVO E INCLUYENTE"/>
    <s v="E PRESTACIÓN DE SERVICIOS PÚBLICOS"/>
    <s v="91 CIUDADANOS"/>
    <x v="0"/>
    <x v="2"/>
    <x v="4"/>
    <x v="8"/>
    <s v="1000 SERVICIOS PERSONALES"/>
    <s v="1300 REMUNERACIONES ADICIONALES Y ESPECIALES"/>
    <s v="134 COMPENSACIONES"/>
    <s v="13401 COMPENSACIONES"/>
    <n v="0"/>
    <s v="1 NO ETIQUETADO"/>
    <s v="11 RECURSOS FISCALES"/>
    <s v="1101 RECURSOS MUNICIPALES"/>
    <s v="19 Ejercicio 2019"/>
  </r>
  <r>
    <s v="090411313446172020O021021473121111414114101111110119133"/>
    <s v="0904"/>
    <s v="1"/>
    <s v="13"/>
    <s v="134"/>
    <s v="4"/>
    <s v="6"/>
    <s v="17"/>
    <s v="20"/>
    <s v="20"/>
    <s v="O"/>
    <s v="021"/>
    <s v="021473"/>
    <s v="12"/>
    <s v="1"/>
    <s v="1"/>
    <s v="14"/>
    <s v="141"/>
    <s v="141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9"/>
    <s v="1000 SERVICIOS PERSONALES"/>
    <s v="1400 SEGURIDAD SOCIAL"/>
    <s v="141 APORTACIONES DE SEGURIDAD SOCIAL"/>
    <s v="14101 APORTACIONES DE SEGURIDAD SOCIAL"/>
    <n v="83680288.700000003"/>
    <s v="1 NO ETIQUETADO"/>
    <s v="11 RECURSOS FISCALES"/>
    <s v="1101 RECURSOS MUNICIPALES"/>
    <s v="19 Ejercicio 2019"/>
  </r>
  <r>
    <s v="090411313446172020O021021475121111414214201111110119133"/>
    <s v="0904"/>
    <s v="1"/>
    <s v="13"/>
    <s v="134"/>
    <s v="4"/>
    <s v="6"/>
    <s v="17"/>
    <s v="20"/>
    <s v="20"/>
    <s v="O"/>
    <s v="021"/>
    <s v="021475"/>
    <s v="12"/>
    <s v="1"/>
    <s v="1"/>
    <s v="14"/>
    <s v="142"/>
    <s v="142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0"/>
    <s v="1000 SERVICIOS PERSONALES"/>
    <s v="1400 SEGURIDAD SOCIAL"/>
    <s v="142 APORTACIONES A FONDOS DE VIVIENDA"/>
    <s v="14201 APORTACIONES A FONDOS DE VIVIENDA"/>
    <n v="54982374.68"/>
    <s v="1 NO ETIQUETADO"/>
    <s v="11 RECURSOS FISCALES"/>
    <s v="1101 RECURSOS MUNICIPALES"/>
    <s v="19 Ejercicio 2019"/>
  </r>
  <r>
    <s v="090411313446172020O021021484121111414314301111110119133"/>
    <s v="0904"/>
    <s v="1"/>
    <s v="13"/>
    <s v="134"/>
    <s v="4"/>
    <s v="6"/>
    <s v="17"/>
    <s v="20"/>
    <s v="20"/>
    <s v="O"/>
    <s v="021"/>
    <s v="021484"/>
    <s v="12"/>
    <s v="1"/>
    <s v="1"/>
    <s v="14"/>
    <s v="143"/>
    <s v="143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1"/>
    <s v="1000 SERVICIOS PERSONALES"/>
    <s v="1400 SEGURIDAD SOCIAL"/>
    <s v="143 APORTACIONES AL SISTEMA PARA EL RETIRO"/>
    <s v="14301 APORTACIONES AL SISTEMA PARA EL RETIRO"/>
    <n v="126742700.82000002"/>
    <s v="1 NO ETIQUETADO"/>
    <s v="11 RECURSOS FISCALES"/>
    <s v="1101 RECURSOS MUNICIPALES"/>
    <s v="19 Ejercicio 2019"/>
  </r>
  <r>
    <s v="090411313446172020O021021484121111414314301115150119133"/>
    <s v="0904"/>
    <s v="1"/>
    <s v="13"/>
    <s v="134"/>
    <s v="4"/>
    <s v="6"/>
    <s v="17"/>
    <s v="20"/>
    <s v="20"/>
    <s v="O"/>
    <s v="021"/>
    <s v="021484"/>
    <s v="12"/>
    <s v="1"/>
    <s v="1"/>
    <s v="14"/>
    <s v="143"/>
    <s v="14301"/>
    <s v="1"/>
    <s v="15"/>
    <s v="15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1"/>
    <s v="1000 SERVICIOS PERSONALES"/>
    <s v="1400 SEGURIDAD SOCIAL"/>
    <s v="143 APORTACIONES AL SISTEMA PARA EL RETIRO"/>
    <s v="14301 APORTACIONES AL SISTEMA PARA EL RETIRO"/>
    <n v="215987228.65000001"/>
    <s v="1 NO ETIQUETADO"/>
    <s v="15 RECURSOS FEDERALES"/>
    <s v="1501 PARTICIPACIONES POR INGRESOS FEDERALES"/>
    <s v="19 Ejercicio 2019"/>
  </r>
  <r>
    <s v="090411313446172020O021021488121111414414401111110119133"/>
    <s v="0904"/>
    <s v="1"/>
    <s v="13"/>
    <s v="134"/>
    <s v="4"/>
    <s v="6"/>
    <s v="17"/>
    <s v="20"/>
    <s v="20"/>
    <s v="O"/>
    <s v="021"/>
    <s v="021488"/>
    <s v="12"/>
    <s v="1"/>
    <s v="1"/>
    <s v="14"/>
    <s v="144"/>
    <s v="144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2"/>
    <s v="1000 SERVICIOS PERSONALES"/>
    <s v="1400 SEGURIDAD SOCIAL"/>
    <s v="144 APORTACIONES PARA SEGUROS"/>
    <s v="14401 APORTACIONES PARA SEGUROS"/>
    <n v="57272000"/>
    <s v="1 NO ETIQUETADO"/>
    <s v="11 RECURSOS FISCALES"/>
    <s v="1101 RECURSOS MUNICIPALES"/>
    <s v="19 Ejercicio 2019"/>
  </r>
  <r>
    <s v="090411313446172020O021021505121111515215201111110119133"/>
    <s v="0904"/>
    <s v="1"/>
    <s v="13"/>
    <s v="134"/>
    <s v="4"/>
    <s v="6"/>
    <s v="17"/>
    <s v="20"/>
    <s v="20"/>
    <s v="O"/>
    <s v="021"/>
    <s v="021505"/>
    <s v="12"/>
    <s v="1"/>
    <s v="1"/>
    <s v="15"/>
    <s v="152"/>
    <s v="152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3"/>
    <s v="1000 SERVICIOS PERSONALES"/>
    <s v="1500 OTRAS PRESTACIONES SOCIALES Y ECONOMICAS"/>
    <s v="152 INDEMNIZACIONES"/>
    <s v="15201 INDEMNIZACIONES"/>
    <n v="4000000"/>
    <s v="1 NO ETIQUETADO"/>
    <s v="11 RECURSOS FISCALES"/>
    <s v="1101 RECURSOS MUNICIPALES"/>
    <s v="19 Ejercicio 2019"/>
  </r>
  <r>
    <s v="090411313446172020O021021511121111515415401115150119133"/>
    <s v="0904"/>
    <s v="1"/>
    <s v="13"/>
    <s v="134"/>
    <s v="4"/>
    <s v="6"/>
    <s v="17"/>
    <s v="20"/>
    <s v="20"/>
    <s v="O"/>
    <s v="021"/>
    <s v="021511"/>
    <s v="12"/>
    <s v="1"/>
    <s v="1"/>
    <s v="15"/>
    <s v="154"/>
    <s v="15401"/>
    <s v="1"/>
    <s v="15"/>
    <s v="15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4"/>
    <s v="1000 SERVICIOS PERSONALES"/>
    <s v="1500 OTRAS PRESTACIONES SOCIALES Y ECONOMICAS"/>
    <s v="154 PRESTACIONES CONTRACTUALES"/>
    <s v="15401 PRESTACIONES CONTRACTUALES"/>
    <n v="513666024.44"/>
    <s v="1 NO ETIQUETADO"/>
    <s v="15 RECURSOS FEDERALES"/>
    <s v="1501 PARTICIPACIONES POR INGRESOS FEDERALES"/>
    <s v="19 Ejercicio 2019"/>
  </r>
  <r>
    <s v="090411313446172020O021021513121111616116101111110119133"/>
    <s v="0904"/>
    <s v="1"/>
    <s v="13"/>
    <s v="134"/>
    <s v="4"/>
    <s v="6"/>
    <s v="17"/>
    <s v="20"/>
    <s v="20"/>
    <s v="O"/>
    <s v="021"/>
    <s v="021513"/>
    <s v="12"/>
    <s v="1"/>
    <s v="1"/>
    <s v="16"/>
    <s v="161"/>
    <s v="161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5"/>
    <s v="1000 SERVICIOS PERSONALES"/>
    <s v="1600 PREVISIONES"/>
    <s v="161 PREVISIONES DE CARACTER LABORAL, ECONOMICA Y DE SEGURIDAD SOCIAL"/>
    <s v="16101 PREVISIONES DE CARACTER LABORAL, ECONOMICA Y DE SEGURIDAD SOCIAL"/>
    <n v="97504875"/>
    <s v="1 NO ETIQUETADO"/>
    <s v="11 RECURSOS FISCALES"/>
    <s v="1101 RECURSOS MUNICIPALES"/>
    <s v="19 Ejercicio 2019"/>
  </r>
  <r>
    <s v="090411313446172020O021021514121111717117101116160119133"/>
    <s v="0904"/>
    <s v="1"/>
    <s v="13"/>
    <s v="134"/>
    <s v="4"/>
    <s v="6"/>
    <s v="17"/>
    <s v="20"/>
    <s v="20"/>
    <s v="O"/>
    <s v="021"/>
    <s v="021514"/>
    <s v="12"/>
    <s v="1"/>
    <s v="1"/>
    <s v="17"/>
    <s v="171"/>
    <s v="17101"/>
    <s v="1"/>
    <s v="16"/>
    <s v="16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6"/>
    <s v="1000 SERVICIOS PERSONALES"/>
    <s v="1700 PAGO DE ESTIMULOS A SERVIDORES PUBLICOS"/>
    <s v="171 ESTIMULOS"/>
    <s v="17101 ESTIMULOS"/>
    <n v="49270726.640000001"/>
    <s v="1 NO ETIQUETADO"/>
    <s v="16 RECURSOS ESTATALES"/>
    <s v="1601 PARTICIPACIONES POR INGRESOS ESTATALES"/>
    <s v="19 Ejercicio 2019"/>
  </r>
  <r>
    <s v="010111313146172001P052052015911122121121101111110119133"/>
    <s v="0101"/>
    <s v="1"/>
    <s v="13"/>
    <s v="131"/>
    <s v="4"/>
    <s v="6"/>
    <s v="17"/>
    <s v="20"/>
    <s v="01"/>
    <s v="P"/>
    <s v="052"/>
    <s v="052015"/>
    <s v="91"/>
    <s v="1"/>
    <s v="2"/>
    <s v="21"/>
    <s v="211"/>
    <s v="211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x v="0"/>
    <x v="3"/>
    <x v="5"/>
    <x v="17"/>
    <s v="2000 MATERIALES Y SUMINISTROS"/>
    <s v="2100 MATERIALES DE ADMINISTRACION, EMISION DE DOCUMENTOS Y ARTICULOS OFICIALES"/>
    <s v="211 MATERIALES, UTILES Y EQUIPOS MENORES DE OFICINA"/>
    <s v="21101 MATERIALES, UTILES Y EQUIPOS MENORES DE OFICINA"/>
    <n v="150000"/>
    <s v="1 NO ETIQUETADO"/>
    <s v="11 RECURSOS FISCALES"/>
    <s v="1101 RECURSOS MUNICIPALES"/>
    <s v="19 Ejercicio 2019"/>
  </r>
  <r>
    <s v="010411818446171903O108108114911122121121101111110119133"/>
    <s v="0104"/>
    <s v="1"/>
    <s v="18"/>
    <s v="184"/>
    <s v="4"/>
    <s v="6"/>
    <s v="17"/>
    <s v="19"/>
    <s v="03"/>
    <s v="O"/>
    <s v="108"/>
    <s v="108114"/>
    <s v="91"/>
    <s v="1"/>
    <s v="2"/>
    <s v="21"/>
    <s v="211"/>
    <s v="21101"/>
    <s v="1"/>
    <s v="11"/>
    <s v="1101"/>
    <s v="19"/>
    <s v="13"/>
    <s v="3"/>
    <s v="01 PRESIDENCIA"/>
    <s v="0104 DIRECCION DE TRANSPARENCIA Y BUENAS PRACTICAS"/>
    <s v="184 ACCESO A LA INFORMACION PUBLICA GUBERNAMENTAL"/>
    <s v="1 GOBIERNO"/>
    <s v="18 OTROS SERVICIOS GENERALES"/>
    <s v="4 UN GOBIERNO PARA LA CIUDADANÍA"/>
    <s v="6 ZAPOPAN CIUDADANO"/>
    <s v="17 GARANTIZAR UNA ADMINISTRACIÓN DE LOS RECURSOS PÚBLICOS AL SERVICIO DE LA CIUDADANÍA"/>
    <s v="19 TECNOLOGÍAS DE LA INFORMACIÓN Y COMUNICACIÓN"/>
    <s v="O APOYO A LA FUNCIÓN PÚBLICA Y AL MEJORAMIENTO DE LA GESTIÓN"/>
    <s v="91 CIUDADANOS"/>
    <x v="0"/>
    <x v="4"/>
    <x v="6"/>
    <x v="18"/>
    <s v="2000 MATERIALES Y SUMINISTROS"/>
    <s v="2100 MATERIALES DE ADMINISTRACION, EMISION DE DOCUMENTOS Y ARTICULOS OFICIALES"/>
    <s v="211 MATERIALES, UTILES Y EQUIPOS MENORES DE OFICINA"/>
    <s v="21101 MATERIALES, UTILES Y EQUIPOS MENORES DE OFICINA"/>
    <n v="50000"/>
    <s v="1 NO ETIQUETADO"/>
    <s v="11 RECURSOS FISCALES"/>
    <s v="1101 RECURSOS MUNICIPALES"/>
    <s v="19 Ejercicio 2019"/>
  </r>
  <r>
    <s v="020311313246172002O016016015971122121121101111110119133"/>
    <s v="0203"/>
    <s v="1"/>
    <s v="13"/>
    <s v="132"/>
    <s v="4"/>
    <s v="6"/>
    <s v="17"/>
    <s v="20"/>
    <s v="02"/>
    <s v="O"/>
    <s v="016"/>
    <s v="016015"/>
    <s v="97"/>
    <s v="1"/>
    <s v="2"/>
    <s v="21"/>
    <s v="211"/>
    <s v="211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2000 MATERIALES Y SUMINISTROS"/>
    <s v="2100 MATERIALES DE ADMINISTRACION, EMISION DE DOCUMENTOS Y ARTICULOS OFICIALES"/>
    <s v="211 MATERIALES, UTILES Y EQUIPOS MENORES DE OFICINA"/>
    <s v="21101 MATERIALES, UTILES Y EQUIPOS MENORES DE OFICINA"/>
    <n v="12000"/>
    <s v="1 NO ETIQUETADO"/>
    <s v="11 RECURSOS FISCALES"/>
    <s v="1101 RECURSOS MUNICIPALES"/>
    <s v="19 Ejercicio 2019"/>
  </r>
  <r>
    <s v="020211313246172002O016016015971122121121101111110119133"/>
    <s v="0202"/>
    <s v="1"/>
    <s v="13"/>
    <s v="132"/>
    <s v="4"/>
    <s v="6"/>
    <s v="17"/>
    <s v="20"/>
    <s v="02"/>
    <s v="O"/>
    <s v="016"/>
    <s v="016015"/>
    <s v="97"/>
    <s v="1"/>
    <s v="2"/>
    <s v="21"/>
    <s v="211"/>
    <s v="211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2000 MATERIALES Y SUMINISTROS"/>
    <s v="2100 MATERIALES DE ADMINISTRACION, EMISION DE DOCUMENTOS Y ARTICULOS OFICIALES"/>
    <s v="211 MATERIALES, UTILES Y EQUIPOS MENORES DE OFICINA"/>
    <s v="21101 MATERIALES, UTILES Y EQUIPOS MENORES DE OFICINA"/>
    <n v="180000"/>
    <s v="1 NO ETIQUETADO"/>
    <s v="11 RECURSOS FISCALES"/>
    <s v="1101 RECURSOS MUNICIPALES"/>
    <s v="19 Ejercicio 2019"/>
  </r>
  <r>
    <s v="030311717145160304E127127976911122121121101111110119133"/>
    <s v="0303"/>
    <s v="1"/>
    <s v="17"/>
    <s v="171"/>
    <s v="4"/>
    <s v="5"/>
    <s v="16"/>
    <s v="03"/>
    <s v="04"/>
    <s v="E"/>
    <s v="127"/>
    <s v="127976"/>
    <s v="91"/>
    <s v="1"/>
    <s v="2"/>
    <s v="21"/>
    <s v="211"/>
    <s v="21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100 MATERIALES DE ADMINISTRACION, EMISION DE DOCUMENTOS Y ARTICULOS OFICIALES"/>
    <s v="211 MATERIALES, UTILES Y EQUIPOS MENORES DE OFICINA"/>
    <s v="21101 MATERIALES, UTILES Y EQUIPOS MENORES DE OFICINA"/>
    <n v="882000"/>
    <s v="1 NO ETIQUETADO"/>
    <s v="11 RECURSOS FISCALES"/>
    <s v="1101 RECURSOS MUNICIPALES"/>
    <s v="19 Ejercicio 2019"/>
  </r>
  <r>
    <s v="040411212246171906E004004174911122121121101111110119133"/>
    <s v="0404"/>
    <s v="1"/>
    <s v="12"/>
    <s v="122"/>
    <s v="4"/>
    <s v="6"/>
    <s v="17"/>
    <s v="19"/>
    <s v="06"/>
    <s v="E"/>
    <s v="004"/>
    <s v="004174"/>
    <s v="91"/>
    <s v="1"/>
    <s v="2"/>
    <s v="21"/>
    <s v="211"/>
    <s v="21101"/>
    <s v="1"/>
    <s v="11"/>
    <s v="1101"/>
    <s v="19"/>
    <s v="13"/>
    <s v="3"/>
    <s v="04 SINDICATURA DEL AYUNTAMIENTO"/>
    <s v="0404 SINDICATURA DEL AYUNTAMIENT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x v="0"/>
    <x v="7"/>
    <x v="9"/>
    <x v="21"/>
    <s v="2000 MATERIALES Y SUMINISTROS"/>
    <s v="2100 MATERIALES DE ADMINISTRACION, EMISION DE DOCUMENTOS Y ARTICULOS OFICIALES"/>
    <s v="211 MATERIALES, UTILES Y EQUIPOS MENORES DE OFICINA"/>
    <s v="21101 MATERIALES, UTILES Y EQUIPOS MENORES DE OFICINA"/>
    <n v="500000"/>
    <s v="1 NO ETIQUETADO"/>
    <s v="11 RECURSOS FISCALES"/>
    <s v="1101 RECURSOS MUNICIPALES"/>
    <s v="19 Ejercicio 2019"/>
  </r>
  <r>
    <s v="050511818146172007B033033221911122121121101111110119133"/>
    <s v="0505"/>
    <s v="1"/>
    <s v="18"/>
    <s v="181"/>
    <s v="4"/>
    <s v="6"/>
    <s v="17"/>
    <s v="20"/>
    <s v="07"/>
    <s v="B"/>
    <s v="033"/>
    <s v="033221"/>
    <s v="91"/>
    <s v="1"/>
    <s v="2"/>
    <s v="21"/>
    <s v="211"/>
    <s v="211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x v="0"/>
    <x v="8"/>
    <x v="10"/>
    <x v="22"/>
    <s v="2000 MATERIALES Y SUMINISTROS"/>
    <s v="2100 MATERIALES DE ADMINISTRACION, EMISION DE DOCUMENTOS Y ARTICULOS OFICIALES"/>
    <s v="211 MATERIALES, UTILES Y EQUIPOS MENORES DE OFICINA"/>
    <s v="21101 MATERIALES, UTILES Y EQUIPOS MENORES DE OFICINA"/>
    <n v="900000"/>
    <s v="1 NO ETIQUETADO"/>
    <s v="11 RECURSOS FISCALES"/>
    <s v="1101 RECURSOS MUNICIPALES"/>
    <s v="19 Ejercicio 2019"/>
  </r>
  <r>
    <s v="050511313446172008M007007246911122121121101111110119133"/>
    <s v="0505"/>
    <s v="1"/>
    <s v="13"/>
    <s v="134"/>
    <s v="4"/>
    <s v="6"/>
    <s v="17"/>
    <s v="20"/>
    <s v="08"/>
    <s v="M"/>
    <s v="007"/>
    <s v="007246"/>
    <s v="91"/>
    <s v="1"/>
    <s v="2"/>
    <s v="21"/>
    <s v="211"/>
    <s v="21101"/>
    <s v="1"/>
    <s v="11"/>
    <s v="1101"/>
    <s v="19"/>
    <s v="13"/>
    <s v="3"/>
    <s v="05 SECRETARIA DEL AYUNTAMIENTO"/>
    <s v="0505 SECRETARIA DEL AYUNTAMIENTO"/>
    <s v="134 FUNCION PUBLICA"/>
    <s v="1 GOBIERNO"/>
    <s v="13 COORDINACION DE LA POLITICA DE GOBIERNO"/>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9"/>
    <x v="11"/>
    <x v="23"/>
    <s v="2000 MATERIALES Y SUMINISTROS"/>
    <s v="2100 MATERIALES DE ADMINISTRACION, EMISION DE DOCUMENTOS Y ARTICULOS OFICIALES"/>
    <s v="211 MATERIALES, UTILES Y EQUIPOS MENORES DE OFICINA"/>
    <s v="21101 MATERIALES, UTILES Y EQUIPOS MENORES DE OFICINA"/>
    <n v="47720"/>
    <s v="1 NO ETIQUETADO"/>
    <s v="11 RECURSOS FISCALES"/>
    <s v="1101 RECURSOS MUNICIPALES"/>
    <s v="19 Ejercicio 2019"/>
  </r>
  <r>
    <s v="050211717246172009N040040879911122121121101111110119133"/>
    <s v="0502"/>
    <s v="1"/>
    <s v="17"/>
    <s v="172"/>
    <s v="4"/>
    <s v="6"/>
    <s v="17"/>
    <s v="20"/>
    <s v="09"/>
    <s v="N"/>
    <s v="040"/>
    <s v="040879"/>
    <s v="91"/>
    <s v="1"/>
    <s v="2"/>
    <s v="21"/>
    <s v="211"/>
    <s v="21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12"/>
    <x v="24"/>
    <s v="2000 MATERIALES Y SUMINISTROS"/>
    <s v="2100 MATERIALES DE ADMINISTRACION, EMISION DE DOCUMENTOS Y ARTICULOS OFICIALES"/>
    <s v="211 MATERIALES, UTILES Y EQUIPOS MENORES DE OFICINA"/>
    <s v="21101 MATERIALES, UTILES Y EQUIPOS MENORES DE OFICINA"/>
    <n v="99598.388000000006"/>
    <s v="1 NO ETIQUETADO"/>
    <s v="11 RECURSOS FISCALES"/>
    <s v="1101 RECURSOS MUNICIPALES"/>
    <s v="19 Ejercicio 2019"/>
  </r>
  <r>
    <s v="060611515246172012M069069297911122121121101111110119133"/>
    <s v="0606"/>
    <s v="1"/>
    <s v="15"/>
    <s v="152"/>
    <s v="4"/>
    <s v="6"/>
    <s v="17"/>
    <s v="20"/>
    <s v="12"/>
    <s v="M"/>
    <s v="069"/>
    <s v="069297"/>
    <s v="91"/>
    <s v="1"/>
    <s v="2"/>
    <s v="21"/>
    <s v="211"/>
    <s v="211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13"/>
    <x v="25"/>
    <s v="2000 MATERIALES Y SUMINISTROS"/>
    <s v="2100 MATERIALES DE ADMINISTRACION, EMISION DE DOCUMENTOS Y ARTICULOS OFICIALES"/>
    <s v="211 MATERIALES, UTILES Y EQUIPOS MENORES DE OFICINA"/>
    <s v="21101 MATERIALES, UTILES Y EQUIPOS MENORES DE OFICINA"/>
    <n v="669868.81999999995"/>
    <s v="1 NO ETIQUETADO"/>
    <s v="11 RECURSOS FISCALES"/>
    <s v="1101 RECURSOS MUNICIPALES"/>
    <s v="19 Ejercicio 2019"/>
  </r>
  <r>
    <s v="070711111246171913G005005910911122121121101111110119133"/>
    <s v="0707"/>
    <s v="1"/>
    <s v="11"/>
    <s v="112"/>
    <s v="4"/>
    <s v="6"/>
    <s v="17"/>
    <s v="19"/>
    <s v="13"/>
    <s v="G"/>
    <s v="005"/>
    <s v="005910"/>
    <s v="91"/>
    <s v="1"/>
    <s v="2"/>
    <s v="21"/>
    <s v="211"/>
    <s v="211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x v="0"/>
    <x v="12"/>
    <x v="14"/>
    <x v="26"/>
    <s v="2000 MATERIALES Y SUMINISTROS"/>
    <s v="2100 MATERIALES DE ADMINISTRACION, EMISION DE DOCUMENTOS Y ARTICULOS OFICIALES"/>
    <s v="211 MATERIALES, UTILES Y EQUIPOS MENORES DE OFICINA"/>
    <s v="21101 MATERIALES, UTILES Y EQUIPOS MENORES DE OFICINA"/>
    <n v="60000"/>
    <s v="1 NO ETIQUETADO"/>
    <s v="11 RECURSOS FISCALES"/>
    <s v="1101 RECURSOS MUNICIPALES"/>
    <s v="19 Ejercicio 2019"/>
  </r>
  <r>
    <s v="070711111246171913G026026303911122121121101111110119133"/>
    <s v="0707"/>
    <s v="1"/>
    <s v="11"/>
    <s v="112"/>
    <s v="4"/>
    <s v="6"/>
    <s v="17"/>
    <s v="19"/>
    <s v="13"/>
    <s v="G"/>
    <s v="026"/>
    <s v="026303"/>
    <s v="91"/>
    <s v="1"/>
    <s v="2"/>
    <s v="21"/>
    <s v="211"/>
    <s v="211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x v="0"/>
    <x v="12"/>
    <x v="15"/>
    <x v="27"/>
    <s v="2000 MATERIALES Y SUMINISTROS"/>
    <s v="2100 MATERIALES DE ADMINISTRACION, EMISION DE DOCUMENTOS Y ARTICULOS OFICIALES"/>
    <s v="211 MATERIALES, UTILES Y EQUIPOS MENORES DE OFICINA"/>
    <s v="21101 MATERIALES, UTILES Y EQUIPOS MENORES DE OFICINA"/>
    <n v="15000"/>
    <s v="1 NO ETIQUETADO"/>
    <s v="11 RECURSOS FISCALES"/>
    <s v="1101 RECURSOS MUNICIPALES"/>
    <s v="19 Ejercicio 2019"/>
  </r>
  <r>
    <s v="080122222112130614E088088348911122121121101111110119133"/>
    <s v="0801"/>
    <s v="2"/>
    <s v="22"/>
    <s v="221"/>
    <s v="1"/>
    <s v="2"/>
    <s v="13"/>
    <s v="06"/>
    <s v="14"/>
    <s v="E"/>
    <s v="088"/>
    <s v="088348"/>
    <s v="91"/>
    <s v="1"/>
    <s v="2"/>
    <s v="21"/>
    <s v="211"/>
    <s v="211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28"/>
    <s v="2000 MATERIALES Y SUMINISTROS"/>
    <s v="2100 MATERIALES DE ADMINISTRACION, EMISION DE DOCUMENTOS Y ARTICULOS OFICIALES"/>
    <s v="211 MATERIALES, UTILES Y EQUIPOS MENORES DE OFICINA"/>
    <s v="21101 MATERIALES, UTILES Y EQUIPOS MENORES DE OFICINA"/>
    <n v="50000"/>
    <s v="1 NO ETIQUETADO"/>
    <s v="11 RECURSOS FISCALES"/>
    <s v="1101 RECURSOS MUNICIPALES"/>
    <s v="19 Ejercicio 2019"/>
  </r>
  <r>
    <s v="081122222112130614E125125381911122121121101111110119133"/>
    <s v="0811"/>
    <s v="2"/>
    <s v="22"/>
    <s v="221"/>
    <s v="1"/>
    <s v="2"/>
    <s v="13"/>
    <s v="06"/>
    <s v="14"/>
    <s v="E"/>
    <s v="125"/>
    <s v="125381"/>
    <s v="91"/>
    <s v="1"/>
    <s v="2"/>
    <s v="21"/>
    <s v="211"/>
    <s v="211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9"/>
    <s v="2000 MATERIALES Y SUMINISTROS"/>
    <s v="2100 MATERIALES DE ADMINISTRACION, EMISION DE DOCUMENTOS Y ARTICULOS OFICIALES"/>
    <s v="211 MATERIALES, UTILES Y EQUIPOS MENORES DE OFICINA"/>
    <s v="21101 MATERIALES, UTILES Y EQUIPOS MENORES DE OFICINA"/>
    <n v="102000"/>
    <s v="1 NO ETIQUETADO"/>
    <s v="11 RECURSOS FISCALES"/>
    <s v="1101 RECURSOS MUNICIPALES"/>
    <s v="19 Ejercicio 2019"/>
  </r>
  <r>
    <s v="080922222112130614E059059798911122121121101111110119133"/>
    <s v="0809"/>
    <s v="2"/>
    <s v="22"/>
    <s v="221"/>
    <s v="1"/>
    <s v="2"/>
    <s v="13"/>
    <s v="06"/>
    <s v="14"/>
    <s v="E"/>
    <s v="059"/>
    <s v="059798"/>
    <s v="91"/>
    <s v="1"/>
    <s v="2"/>
    <s v="21"/>
    <s v="211"/>
    <s v="211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7"/>
    <s v="2000 MATERIALES Y SUMINISTROS"/>
    <s v="2100 MATERIALES DE ADMINISTRACION, EMISION DE DOCUMENTOS Y ARTICULOS OFICIALES"/>
    <s v="211 MATERIALES, UTILES Y EQUIPOS MENORES DE OFICINA"/>
    <s v="21101 MATERIALES, UTILES Y EQUIPOS MENORES DE OFICINA"/>
    <n v="30000"/>
    <s v="1 NO ETIQUETADO"/>
    <s v="11 RECURSOS FISCALES"/>
    <s v="1101 RECURSOS MUNICIPALES"/>
    <s v="19 Ejercicio 2019"/>
  </r>
  <r>
    <s v="080322222112130614E125125320911122121121101111110119133"/>
    <s v="0803"/>
    <s v="2"/>
    <s v="22"/>
    <s v="221"/>
    <s v="1"/>
    <s v="2"/>
    <s v="13"/>
    <s v="06"/>
    <s v="14"/>
    <s v="E"/>
    <s v="125"/>
    <s v="125320"/>
    <s v="91"/>
    <s v="1"/>
    <s v="2"/>
    <s v="21"/>
    <s v="211"/>
    <s v="21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0"/>
    <s v="2000 MATERIALES Y SUMINISTROS"/>
    <s v="2100 MATERIALES DE ADMINISTRACION, EMISION DE DOCUMENTOS Y ARTICULOS OFICIALES"/>
    <s v="211 MATERIALES, UTILES Y EQUIPOS MENORES DE OFICINA"/>
    <s v="21101 MATERIALES, UTILES Y EQUIPOS MENORES DE OFICINA"/>
    <n v="160800"/>
    <s v="1 NO ETIQUETADO"/>
    <s v="11 RECURSOS FISCALES"/>
    <s v="1101 RECURSOS MUNICIPALES"/>
    <s v="19 Ejercicio 2019"/>
  </r>
  <r>
    <s v="080222222112130614E125125330911122121121101111110119133"/>
    <s v="0802"/>
    <s v="2"/>
    <s v="22"/>
    <s v="221"/>
    <s v="1"/>
    <s v="2"/>
    <s v="13"/>
    <s v="06"/>
    <s v="14"/>
    <s v="E"/>
    <s v="125"/>
    <s v="125330"/>
    <s v="91"/>
    <s v="1"/>
    <s v="2"/>
    <s v="21"/>
    <s v="211"/>
    <s v="211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
    <s v="2000 MATERIALES Y SUMINISTROS"/>
    <s v="2100 MATERIALES DE ADMINISTRACION, EMISION DE DOCUMENTOS Y ARTICULOS OFICIALES"/>
    <s v="211 MATERIALES, UTILES Y EQUIPOS MENORES DE OFICINA"/>
    <s v="21101 MATERIALES, UTILES Y EQUIPOS MENORES DE OFICINA"/>
    <n v="25000"/>
    <s v="1 NO ETIQUETADO"/>
    <s v="11 RECURSOS FISCALES"/>
    <s v="1101 RECURSOS MUNICIPALES"/>
    <s v="19 Ejercicio 2019"/>
  </r>
  <r>
    <s v="080422222112130614E125125417911122121121101111110119133"/>
    <s v="0804"/>
    <s v="2"/>
    <s v="22"/>
    <s v="221"/>
    <s v="1"/>
    <s v="2"/>
    <s v="13"/>
    <s v="06"/>
    <s v="14"/>
    <s v="E"/>
    <s v="125"/>
    <s v="125417"/>
    <s v="91"/>
    <s v="1"/>
    <s v="2"/>
    <s v="21"/>
    <s v="211"/>
    <s v="211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1"/>
    <s v="2000 MATERIALES Y SUMINISTROS"/>
    <s v="2100 MATERIALES DE ADMINISTRACION, EMISION DE DOCUMENTOS Y ARTICULOS OFICIALES"/>
    <s v="211 MATERIALES, UTILES Y EQUIPOS MENORES DE OFICINA"/>
    <s v="21101 MATERIALES, UTILES Y EQUIPOS MENORES DE OFICINA"/>
    <n v="200000"/>
    <s v="1 NO ETIQUETADO"/>
    <s v="11 RECURSOS FISCALES"/>
    <s v="1101 RECURSOS MUNICIPALES"/>
    <s v="19 Ejercicio 2019"/>
  </r>
  <r>
    <s v="080522222112130614E125125355911122121121101111110119133"/>
    <s v="0805"/>
    <s v="2"/>
    <s v="22"/>
    <s v="221"/>
    <s v="1"/>
    <s v="2"/>
    <s v="13"/>
    <s v="06"/>
    <s v="14"/>
    <s v="E"/>
    <s v="125"/>
    <s v="125355"/>
    <s v="91"/>
    <s v="1"/>
    <s v="2"/>
    <s v="21"/>
    <s v="211"/>
    <s v="211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2"/>
    <s v="2000 MATERIALES Y SUMINISTROS"/>
    <s v="2100 MATERIALES DE ADMINISTRACION, EMISION DE DOCUMENTOS Y ARTICULOS OFICIALES"/>
    <s v="211 MATERIALES, UTILES Y EQUIPOS MENORES DE OFICINA"/>
    <s v="21101 MATERIALES, UTILES Y EQUIPOS MENORES DE OFICINA"/>
    <n v="55000"/>
    <s v="1 NO ETIQUETADO"/>
    <s v="11 RECURSOS FISCALES"/>
    <s v="1101 RECURSOS MUNICIPALES"/>
    <s v="19 Ejercicio 2019"/>
  </r>
  <r>
    <s v="081022222112130614E125125411911122121121101111110119133"/>
    <s v="0810"/>
    <s v="2"/>
    <s v="22"/>
    <s v="221"/>
    <s v="1"/>
    <s v="2"/>
    <s v="13"/>
    <s v="06"/>
    <s v="14"/>
    <s v="E"/>
    <s v="125"/>
    <s v="125411"/>
    <s v="91"/>
    <s v="1"/>
    <s v="2"/>
    <s v="21"/>
    <s v="211"/>
    <s v="211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3"/>
    <s v="2000 MATERIALES Y SUMINISTROS"/>
    <s v="2100 MATERIALES DE ADMINISTRACION, EMISION DE DOCUMENTOS Y ARTICULOS OFICIALES"/>
    <s v="211 MATERIALES, UTILES Y EQUIPOS MENORES DE OFICINA"/>
    <s v="21101 MATERIALES, UTILES Y EQUIPOS MENORES DE OFICINA"/>
    <n v="30000"/>
    <s v="1 NO ETIQUETADO"/>
    <s v="11 RECURSOS FISCALES"/>
    <s v="1101 RECURSOS MUNICIPALES"/>
    <s v="19 Ejercicio 2019"/>
  </r>
  <r>
    <s v="080722121412130615E061061415911122121121101111110119133"/>
    <s v="0807"/>
    <s v="2"/>
    <s v="21"/>
    <s v="214"/>
    <s v="1"/>
    <s v="2"/>
    <s v="13"/>
    <s v="06"/>
    <s v="15"/>
    <s v="E"/>
    <s v="061"/>
    <s v="061415"/>
    <s v="91"/>
    <s v="1"/>
    <s v="2"/>
    <s v="21"/>
    <s v="211"/>
    <s v="211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34"/>
    <s v="2000 MATERIALES Y SUMINISTROS"/>
    <s v="2100 MATERIALES DE ADMINISTRACION, EMISION DE DOCUMENTOS Y ARTICULOS OFICIALES"/>
    <s v="211 MATERIALES, UTILES Y EQUIPOS MENORES DE OFICINA"/>
    <s v="21101 MATERIALES, UTILES Y EQUIPOS MENORES DE OFICINA"/>
    <n v="150000"/>
    <s v="1 NO ETIQUETADO"/>
    <s v="11 RECURSOS FISCALES"/>
    <s v="1101 RECURSOS MUNICIPALES"/>
    <s v="19 Ejercicio 2019"/>
  </r>
  <r>
    <s v="080822222112130417E014014315911122121121101111110119133"/>
    <s v="0808"/>
    <s v="2"/>
    <s v="22"/>
    <s v="221"/>
    <s v="1"/>
    <s v="2"/>
    <s v="13"/>
    <s v="04"/>
    <s v="17"/>
    <s v="E"/>
    <s v="014"/>
    <s v="014315"/>
    <s v="91"/>
    <s v="1"/>
    <s v="2"/>
    <s v="21"/>
    <s v="211"/>
    <s v="211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18"/>
    <x v="35"/>
    <s v="2000 MATERIALES Y SUMINISTROS"/>
    <s v="2100 MATERIALES DE ADMINISTRACION, EMISION DE DOCUMENTOS Y ARTICULOS OFICIALES"/>
    <s v="211 MATERIALES, UTILES Y EQUIPOS MENORES DE OFICINA"/>
    <s v="21101 MATERIALES, UTILES Y EQUIPOS MENORES DE OFICINA"/>
    <n v="500000"/>
    <s v="1 NO ETIQUETADO"/>
    <s v="11 RECURSOS FISCALES"/>
    <s v="1101 RECURSOS MUNICIPALES"/>
    <s v="19 Ejercicio 2019"/>
  </r>
  <r>
    <s v="090911313446172020O021021505121122121121101111110119133"/>
    <s v="0909"/>
    <s v="1"/>
    <s v="13"/>
    <s v="134"/>
    <s v="4"/>
    <s v="6"/>
    <s v="17"/>
    <s v="20"/>
    <s v="20"/>
    <s v="O"/>
    <s v="021"/>
    <s v="021505"/>
    <s v="12"/>
    <s v="1"/>
    <s v="2"/>
    <s v="21"/>
    <s v="211"/>
    <s v="21101"/>
    <s v="1"/>
    <s v="11"/>
    <s v="1101"/>
    <s v="19"/>
    <s v="13"/>
    <s v="3"/>
    <s v="09 COORDINACION GENERAL DE ADMINISTRACION E INNOVACION GUBERNAMENTAL"/>
    <s v="0909 COORDINACION GENERAL DE ADMINISTRACION 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3"/>
    <s v="2000 MATERIALES Y SUMINISTROS"/>
    <s v="2100 MATERIALES DE ADMINISTRACION, EMISION DE DOCUMENTOS Y ARTICULOS OFICIALES"/>
    <s v="211 MATERIALES, UTILES Y EQUIPOS MENORES DE OFICINA"/>
    <s v="21101 MATERIALES, UTILES Y EQUIPOS MENORES DE OFICINA"/>
    <n v="600000"/>
    <s v="1 NO ETIQUETADO"/>
    <s v="11 RECURSOS FISCALES"/>
    <s v="1101 RECURSOS MUNICIPALES"/>
    <s v="19 Ejercicio 2019"/>
  </r>
  <r>
    <s v="100222626823101722P008008899911122121121101111110119133"/>
    <s v="1002"/>
    <s v="2"/>
    <s v="26"/>
    <s v="268"/>
    <s v="2"/>
    <s v="3"/>
    <s v="10"/>
    <s v="17"/>
    <s v="22"/>
    <s v="P"/>
    <s v="008"/>
    <s v="008899"/>
    <s v="91"/>
    <s v="1"/>
    <s v="2"/>
    <s v="21"/>
    <s v="211"/>
    <s v="211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9"/>
    <x v="36"/>
    <s v="2000 MATERIALES Y SUMINISTROS"/>
    <s v="2100 MATERIALES DE ADMINISTRACION, EMISION DE DOCUMENTOS Y ARTICULOS OFICIALES"/>
    <s v="211 MATERIALES, UTILES Y EQUIPOS MENORES DE OFICINA"/>
    <s v="21101 MATERIALES, UTILES Y EQUIPOS MENORES DE OFICINA"/>
    <n v="30000"/>
    <s v="1 NO ETIQUETADO"/>
    <s v="11 RECURSOS FISCALES"/>
    <s v="1101 RECURSOS MUNICIPALES"/>
    <s v="19 Ejercicio 2019"/>
  </r>
  <r>
    <s v="100322626823101723P028028527911122121121101111110119133"/>
    <s v="1003"/>
    <s v="2"/>
    <s v="26"/>
    <s v="268"/>
    <s v="2"/>
    <s v="3"/>
    <s v="10"/>
    <s v="17"/>
    <s v="23"/>
    <s v="P"/>
    <s v="028"/>
    <s v="028527"/>
    <s v="91"/>
    <s v="1"/>
    <s v="2"/>
    <s v="21"/>
    <s v="211"/>
    <s v="21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0"/>
    <x v="37"/>
    <s v="2000 MATERIALES Y SUMINISTROS"/>
    <s v="2100 MATERIALES DE ADMINISTRACION, EMISION DE DOCUMENTOS Y ARTICULOS OFICIALES"/>
    <s v="211 MATERIALES, UTILES Y EQUIPOS MENORES DE OFICINA"/>
    <s v="21101 MATERIALES, UTILES Y EQUIPOS MENORES DE OFICINA"/>
    <n v="100000"/>
    <s v="1 NO ETIQUETADO"/>
    <s v="11 RECURSOS FISCALES"/>
    <s v="1101 RECURSOS MUNICIPALES"/>
    <s v="19 Ejercicio 2019"/>
  </r>
  <r>
    <s v="100322626823101723P028028528911122121121101111110119133"/>
    <s v="1003"/>
    <s v="2"/>
    <s v="26"/>
    <s v="268"/>
    <s v="2"/>
    <s v="3"/>
    <s v="10"/>
    <s v="17"/>
    <s v="23"/>
    <s v="P"/>
    <s v="028"/>
    <s v="028528"/>
    <s v="91"/>
    <s v="1"/>
    <s v="2"/>
    <s v="21"/>
    <s v="211"/>
    <s v="21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0"/>
    <x v="38"/>
    <s v="2000 MATERIALES Y SUMINISTROS"/>
    <s v="2100 MATERIALES DE ADMINISTRACION, EMISION DE DOCUMENTOS Y ARTICULOS OFICIALES"/>
    <s v="211 MATERIALES, UTILES Y EQUIPOS MENORES DE OFICINA"/>
    <s v="21101 MATERIALES, UTILES Y EQUIPOS MENORES DE OFICINA"/>
    <n v="65000"/>
    <s v="1 NO ETIQUETADO"/>
    <s v="11 RECURSOS FISCALES"/>
    <s v="1101 RECURSOS MUNICIPALES"/>
    <s v="19 Ejercicio 2019"/>
  </r>
  <r>
    <s v="100322626823101723P028028530911122121121101111110119133"/>
    <s v="1003"/>
    <s v="2"/>
    <s v="26"/>
    <s v="268"/>
    <s v="2"/>
    <s v="3"/>
    <s v="10"/>
    <s v="17"/>
    <s v="23"/>
    <s v="P"/>
    <s v="028"/>
    <s v="028530"/>
    <s v="91"/>
    <s v="1"/>
    <s v="2"/>
    <s v="21"/>
    <s v="211"/>
    <s v="21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0"/>
    <x v="39"/>
    <s v="2000 MATERIALES Y SUMINISTROS"/>
    <s v="2100 MATERIALES DE ADMINISTRACION, EMISION DE DOCUMENTOS Y ARTICULOS OFICIALES"/>
    <s v="211 MATERIALES, UTILES Y EQUIPOS MENORES DE OFICINA"/>
    <s v="21101 MATERIALES, UTILES Y EQUIPOS MENORES DE OFICINA"/>
    <n v="95000"/>
    <s v="1 NO ETIQUETADO"/>
    <s v="11 RECURSOS FISCALES"/>
    <s v="1101 RECURSOS MUNICIPALES"/>
    <s v="19 Ejercicio 2019"/>
  </r>
  <r>
    <s v="100322626823101723P028028537911122121121101111110119133"/>
    <s v="1003"/>
    <s v="2"/>
    <s v="26"/>
    <s v="268"/>
    <s v="2"/>
    <s v="3"/>
    <s v="10"/>
    <s v="17"/>
    <s v="23"/>
    <s v="P"/>
    <s v="028"/>
    <s v="028537"/>
    <s v="91"/>
    <s v="1"/>
    <s v="2"/>
    <s v="21"/>
    <s v="211"/>
    <s v="21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0"/>
    <x v="40"/>
    <s v="2000 MATERIALES Y SUMINISTROS"/>
    <s v="2100 MATERIALES DE ADMINISTRACION, EMISION DE DOCUMENTOS Y ARTICULOS OFICIALES"/>
    <s v="211 MATERIALES, UTILES Y EQUIPOS MENORES DE OFICINA"/>
    <s v="21101 MATERIALES, UTILES Y EQUIPOS MENORES DE OFICINA"/>
    <n v="150000"/>
    <s v="1 NO ETIQUETADO"/>
    <s v="11 RECURSOS FISCALES"/>
    <s v="1101 RECURSOS MUNICIPALES"/>
    <s v="19 Ejercicio 2019"/>
  </r>
  <r>
    <s v="100733131123091524F030030536911122121121101111110119133"/>
    <s v="1007"/>
    <s v="3"/>
    <s v="31"/>
    <s v="311"/>
    <s v="2"/>
    <s v="3"/>
    <s v="09"/>
    <s v="15"/>
    <s v="24"/>
    <s v="F"/>
    <s v="030"/>
    <s v="030536"/>
    <s v="91"/>
    <s v="1"/>
    <s v="2"/>
    <s v="21"/>
    <s v="211"/>
    <s v="211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21"/>
    <x v="41"/>
    <s v="2000 MATERIALES Y SUMINISTROS"/>
    <s v="2100 MATERIALES DE ADMINISTRACION, EMISION DE DOCUMENTOS Y ARTICULOS OFICIALES"/>
    <s v="211 MATERIALES, UTILES Y EQUIPOS MENORES DE OFICINA"/>
    <s v="21101 MATERIALES, UTILES Y EQUIPOS MENORES DE OFICINA"/>
    <n v="3000"/>
    <s v="1 NO ETIQUETADO"/>
    <s v="11 RECURSOS FISCALES"/>
    <s v="1101 RECURSOS MUNICIPALES"/>
    <s v="19 Ejercicio 2019"/>
  </r>
  <r>
    <s v="100533131123091725F096096569911122121121101111110119133"/>
    <s v="1005"/>
    <s v="3"/>
    <s v="31"/>
    <s v="311"/>
    <s v="2"/>
    <s v="3"/>
    <s v="09"/>
    <s v="17"/>
    <s v="25"/>
    <s v="F"/>
    <s v="096"/>
    <s v="096569"/>
    <s v="91"/>
    <s v="1"/>
    <s v="2"/>
    <s v="21"/>
    <s v="211"/>
    <s v="21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2"/>
    <x v="42"/>
    <s v="2000 MATERIALES Y SUMINISTROS"/>
    <s v="2100 MATERIALES DE ADMINISTRACION, EMISION DE DOCUMENTOS Y ARTICULOS OFICIALES"/>
    <s v="211 MATERIALES, UTILES Y EQUIPOS MENORES DE OFICINA"/>
    <s v="21101 MATERIALES, UTILES Y EQUIPOS MENORES DE OFICINA"/>
    <n v="250000"/>
    <s v="1 NO ETIQUETADO"/>
    <s v="11 RECURSOS FISCALES"/>
    <s v="1101 RECURSOS MUNICIPALES"/>
    <s v="19 Ejercicio 2019"/>
  </r>
  <r>
    <s v="100533131123091725F049049545911122121121101111110119133"/>
    <s v="1005"/>
    <s v="3"/>
    <s v="31"/>
    <s v="311"/>
    <s v="2"/>
    <s v="3"/>
    <s v="09"/>
    <s v="17"/>
    <s v="25"/>
    <s v="F"/>
    <s v="049"/>
    <s v="049545"/>
    <s v="91"/>
    <s v="1"/>
    <s v="2"/>
    <s v="21"/>
    <s v="211"/>
    <s v="21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3"/>
    <x v="43"/>
    <s v="2000 MATERIALES Y SUMINISTROS"/>
    <s v="2100 MATERIALES DE ADMINISTRACION, EMISION DE DOCUMENTOS Y ARTICULOS OFICIALES"/>
    <s v="211 MATERIALES, UTILES Y EQUIPOS MENORES DE OFICINA"/>
    <s v="21101 MATERIALES, UTILES Y EQUIPOS MENORES DE OFICINA"/>
    <n v="50000"/>
    <s v="1 NO ETIQUETADO"/>
    <s v="11 RECURSOS FISCALES"/>
    <s v="1101 RECURSOS MUNICIPALES"/>
    <s v="19 Ejercicio 2019"/>
  </r>
  <r>
    <s v="100533131123091725F066066915911122121121101111110119133"/>
    <s v="1005"/>
    <s v="3"/>
    <s v="31"/>
    <s v="311"/>
    <s v="2"/>
    <s v="3"/>
    <s v="09"/>
    <s v="17"/>
    <s v="25"/>
    <s v="F"/>
    <s v="066"/>
    <s v="066915"/>
    <s v="91"/>
    <s v="1"/>
    <s v="2"/>
    <s v="21"/>
    <s v="211"/>
    <s v="21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4"/>
    <x v="44"/>
    <s v="2000 MATERIALES Y SUMINISTROS"/>
    <s v="2100 MATERIALES DE ADMINISTRACION, EMISION DE DOCUMENTOS Y ARTICULOS OFICIALES"/>
    <s v="211 MATERIALES, UTILES Y EQUIPOS MENORES DE OFICINA"/>
    <s v="21101 MATERIALES, UTILES Y EQUIPOS MENORES DE OFICINA"/>
    <n v="547250"/>
    <s v="1 NO ETIQUETADO"/>
    <s v="11 RECURSOS FISCALES"/>
    <s v="1101 RECURSOS MUNICIPALES"/>
    <s v="19 Ejercicio 2019"/>
  </r>
  <r>
    <s v="111122222114120427E001001958911122121121101111110119133"/>
    <s v="1111"/>
    <s v="2"/>
    <s v="22"/>
    <s v="221"/>
    <s v="1"/>
    <s v="4"/>
    <s v="12"/>
    <s v="04"/>
    <s v="27"/>
    <s v="E"/>
    <s v="001"/>
    <s v="001958"/>
    <s v="91"/>
    <s v="1"/>
    <s v="2"/>
    <s v="21"/>
    <s v="211"/>
    <s v="21101"/>
    <s v="1"/>
    <s v="11"/>
    <s v="1101"/>
    <s v="19"/>
    <s v="13"/>
    <s v="3"/>
    <s v="11 COORDINACION GENERAL DE GESTION INTEGRAL DE LA CIUDAD"/>
    <s v="1111 COORDINACION GENERAL DE GESTION INTEGRAL DE LA CIUDAD"/>
    <s v="221 URBANIZACION"/>
    <s v="2 DESARROLLO SOCIAL"/>
    <s v="22 VIVIENDA Y SERVICIOS A LA COMUNIDAD"/>
    <s v="1 INTEGRACIÓN SOCIAL Y CULTURAL"/>
    <s v="4 ZAPOPAN EQUITATIVO"/>
    <s v="12 REDUCIR LAS DESIGUALDADES TERRITORIALES EN EL ACCESO A OPORTUNIDADES Y ESPACIOS PÚBLICOS DE CALIDAD"/>
    <s v="04 A. DESARROLLO EQUITATIVO E INCLUYENTE"/>
    <s v="E PRESTACIÓN DE SERVICIOS PÚBLICOS"/>
    <s v="91 CIUDADANOS"/>
    <x v="0"/>
    <x v="2"/>
    <x v="4"/>
    <x v="45"/>
    <s v="2000 MATERIALES Y SUMINISTROS"/>
    <s v="2100 MATERIALES DE ADMINISTRACION, EMISION DE DOCUMENTOS Y ARTICULOS OFICIALES"/>
    <s v="211 MATERIALES, UTILES Y EQUIPOS MENORES DE OFICINA"/>
    <s v="21101 MATERIALES, UTILES Y EQUIPOS MENORES DE OFICINA"/>
    <n v="66000"/>
    <s v="1 NO ETIQUETADO"/>
    <s v="11 RECURSOS FISCALES"/>
    <s v="1101 RECURSOS MUNICIPALES"/>
    <s v="19 Ejercicio 2019"/>
  </r>
  <r>
    <s v="111222222122051228E015015931911122121121101111110119133"/>
    <s v="1112"/>
    <s v="2"/>
    <s v="22"/>
    <s v="221"/>
    <s v="2"/>
    <s v="2"/>
    <s v="05"/>
    <s v="12"/>
    <s v="28"/>
    <s v="E"/>
    <s v="015"/>
    <s v="015931"/>
    <s v="91"/>
    <s v="1"/>
    <s v="2"/>
    <s v="21"/>
    <s v="211"/>
    <s v="211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x v="0"/>
    <x v="19"/>
    <x v="25"/>
    <x v="46"/>
    <s v="2000 MATERIALES Y SUMINISTROS"/>
    <s v="2100 MATERIALES DE ADMINISTRACION, EMISION DE DOCUMENTOS Y ARTICULOS OFICIALES"/>
    <s v="211 MATERIALES, UTILES Y EQUIPOS MENORES DE OFICINA"/>
    <s v="21101 MATERIALES, UTILES Y EQUIPOS MENORES DE OFICINA"/>
    <n v="2400"/>
    <s v="1 NO ETIQUETADO"/>
    <s v="11 RECURSOS FISCALES"/>
    <s v="1101 RECURSOS MUNICIPALES"/>
    <s v="19 Ejercicio 2019"/>
  </r>
  <r>
    <s v="110222222122051228E098098918911122121121101111110119133"/>
    <s v="1102"/>
    <s v="2"/>
    <s v="22"/>
    <s v="221"/>
    <s v="2"/>
    <s v="2"/>
    <s v="05"/>
    <s v="12"/>
    <s v="28"/>
    <s v="E"/>
    <s v="098"/>
    <s v="098918"/>
    <s v="91"/>
    <s v="1"/>
    <s v="2"/>
    <s v="21"/>
    <s v="211"/>
    <s v="21101"/>
    <s v="1"/>
    <s v="11"/>
    <s v="1101"/>
    <s v="19"/>
    <s v="13"/>
    <s v="3"/>
    <s v="11 COORDINACION GENERAL DE GESTION INTEGRAL DE LA CIUDAD"/>
    <s v="1102 DIRECCION DE ORDENAMIENTO DEL TERRITORIO"/>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x v="0"/>
    <x v="19"/>
    <x v="26"/>
    <x v="47"/>
    <s v="2000 MATERIALES Y SUMINISTROS"/>
    <s v="2100 MATERIALES DE ADMINISTRACION, EMISION DE DOCUMENTOS Y ARTICULOS OFICIALES"/>
    <s v="211 MATERIALES, UTILES Y EQUIPOS MENORES DE OFICINA"/>
    <s v="21101 MATERIALES, UTILES Y EQUIPOS MENORES DE OFICINA"/>
    <n v="200000"/>
    <s v="1 NO ETIQUETADO"/>
    <s v="11 RECURSOS FISCALES"/>
    <s v="1101 RECURSOS MUNICIPALES"/>
    <s v="19 Ejercicio 2019"/>
  </r>
  <r>
    <s v="110322222122071329E072072666911122121121101111110119133"/>
    <s v="1103"/>
    <s v="2"/>
    <s v="22"/>
    <s v="221"/>
    <s v="2"/>
    <s v="2"/>
    <s v="07"/>
    <s v="13"/>
    <s v="29"/>
    <s v="E"/>
    <s v="072"/>
    <s v="072666"/>
    <s v="91"/>
    <s v="1"/>
    <s v="2"/>
    <s v="21"/>
    <s v="211"/>
    <s v="211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27"/>
    <x v="48"/>
    <s v="2000 MATERIALES Y SUMINISTROS"/>
    <s v="2100 MATERIALES DE ADMINISTRACION, EMISION DE DOCUMENTOS Y ARTICULOS OFICIALES"/>
    <s v="211 MATERIALES, UTILES Y EQUIPOS MENORES DE OFICINA"/>
    <s v="21101 MATERIALES, UTILES Y EQUIPOS MENORES DE OFICINA"/>
    <n v="80000"/>
    <s v="1 NO ETIQUETADO"/>
    <s v="11 RECURSOS FISCALES"/>
    <s v="1101 RECURSOS MUNICIPALES"/>
    <s v="19 Ejercicio 2019"/>
  </r>
  <r>
    <s v="110422121231010730E113113686911122121121101111110119133"/>
    <s v="1104"/>
    <s v="2"/>
    <s v="21"/>
    <s v="212"/>
    <s v="3"/>
    <s v="1"/>
    <s v="01"/>
    <s v="07"/>
    <s v="30"/>
    <s v="E"/>
    <s v="113"/>
    <s v="113686"/>
    <s v="91"/>
    <s v="1"/>
    <s v="2"/>
    <s v="21"/>
    <s v="211"/>
    <s v="211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28"/>
    <x v="49"/>
    <s v="2000 MATERIALES Y SUMINISTROS"/>
    <s v="2100 MATERIALES DE ADMINISTRACION, EMISION DE DOCUMENTOS Y ARTICULOS OFICIALES"/>
    <s v="211 MATERIALES, UTILES Y EQUIPOS MENORES DE OFICINA"/>
    <s v="21101 MATERIALES, UTILES Y EQUIPOS MENORES DE OFICINA"/>
    <n v="100000"/>
    <s v="1 NO ETIQUETADO"/>
    <s v="11 RECURSOS FISCALES"/>
    <s v="1101 RECURSOS MUNICIPALES"/>
    <s v="19 Ejercicio 2019"/>
  </r>
  <r>
    <s v="111322121231010730E116116689911122121121101111110119133"/>
    <s v="1113"/>
    <s v="2"/>
    <s v="21"/>
    <s v="212"/>
    <s v="3"/>
    <s v="1"/>
    <s v="01"/>
    <s v="07"/>
    <s v="30"/>
    <s v="E"/>
    <s v="116"/>
    <s v="116689"/>
    <s v="91"/>
    <s v="1"/>
    <s v="2"/>
    <s v="21"/>
    <s v="211"/>
    <s v="211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29"/>
    <x v="50"/>
    <s v="2000 MATERIALES Y SUMINISTROS"/>
    <s v="2100 MATERIALES DE ADMINISTRACION, EMISION DE DOCUMENTOS Y ARTICULOS OFICIALES"/>
    <s v="211 MATERIALES, UTILES Y EQUIPOS MENORES DE OFICINA"/>
    <s v="21101 MATERIALES, UTILES Y EQUIPOS MENORES DE OFICINA"/>
    <n v="85000"/>
    <s v="1 NO ETIQUETADO"/>
    <s v="11 RECURSOS FISCALES"/>
    <s v="1101 RECURSOS MUNICIPALES"/>
    <s v="19 Ejercicio 2019"/>
  </r>
  <r>
    <s v="121222222122081331E078078693911122121121101111110119133"/>
    <s v="1212"/>
    <s v="2"/>
    <s v="22"/>
    <s v="221"/>
    <s v="2"/>
    <s v="2"/>
    <s v="08"/>
    <s v="13"/>
    <s v="31"/>
    <s v="E"/>
    <s v="078"/>
    <s v="078693"/>
    <s v="91"/>
    <s v="1"/>
    <s v="2"/>
    <s v="21"/>
    <s v="211"/>
    <s v="211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51"/>
    <s v="2000 MATERIALES Y SUMINISTROS"/>
    <s v="2100 MATERIALES DE ADMINISTRACION, EMISION DE DOCUMENTOS Y ARTICULOS OFICIALES"/>
    <s v="211 MATERIALES, UTILES Y EQUIPOS MENORES DE OFICINA"/>
    <s v="21101 MATERIALES, UTILES Y EQUIPOS MENORES DE OFICINA"/>
    <n v="528600"/>
    <s v="1 NO ETIQUETADO"/>
    <s v="11 RECURSOS FISCALES"/>
    <s v="1101 RECURSOS MUNICIPALES"/>
    <s v="19 Ejercicio 2019"/>
  </r>
  <r>
    <s v="131522424215140132F005005928911122121121101111110119133"/>
    <s v="1315"/>
    <s v="2"/>
    <s v="24"/>
    <s v="242"/>
    <s v="1"/>
    <s v="5"/>
    <s v="14"/>
    <s v="01"/>
    <s v="32"/>
    <s v="F"/>
    <s v="005"/>
    <s v="005928"/>
    <s v="91"/>
    <s v="1"/>
    <s v="2"/>
    <s v="21"/>
    <s v="211"/>
    <s v="211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x v="0"/>
    <x v="23"/>
    <x v="14"/>
    <x v="52"/>
    <s v="2000 MATERIALES Y SUMINISTROS"/>
    <s v="2100 MATERIALES DE ADMINISTRACION, EMISION DE DOCUMENTOS Y ARTICULOS OFICIALES"/>
    <s v="211 MATERIALES, UTILES Y EQUIPOS MENORES DE OFICINA"/>
    <s v="21101 MATERIALES, UTILES Y EQUIPOS MENORES DE OFICINA"/>
    <n v="5000"/>
    <s v="1 NO ETIQUETADO"/>
    <s v="11 RECURSOS FISCALES"/>
    <s v="1101 RECURSOS MUNICIPALES"/>
    <s v="19 Ejercicio 2019"/>
  </r>
  <r>
    <s v="131522424215140132F005005961911122121121101111110119133"/>
    <s v="1315"/>
    <s v="2"/>
    <s v="24"/>
    <s v="242"/>
    <s v="1"/>
    <s v="5"/>
    <s v="14"/>
    <s v="01"/>
    <s v="32"/>
    <s v="F"/>
    <s v="005"/>
    <s v="005961"/>
    <s v="91"/>
    <s v="1"/>
    <s v="2"/>
    <s v="21"/>
    <s v="211"/>
    <s v="211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x v="0"/>
    <x v="23"/>
    <x v="14"/>
    <x v="53"/>
    <s v="2000 MATERIALES Y SUMINISTROS"/>
    <s v="2100 MATERIALES DE ADMINISTRACION, EMISION DE DOCUMENTOS Y ARTICULOS OFICIALES"/>
    <s v="211 MATERIALES, UTILES Y EQUIPOS MENORES DE OFICINA"/>
    <s v="21101 MATERIALES, UTILES Y EQUIPOS MENORES DE OFICINA"/>
    <n v="5000"/>
    <s v="1 NO ETIQUETADO"/>
    <s v="11 RECURSOS FISCALES"/>
    <s v="1101 RECURSOS MUNICIPALES"/>
    <s v="19 Ejercicio 2019"/>
  </r>
  <r>
    <s v="130222525114130433E058058720031122121121101111110119133"/>
    <s v="1302"/>
    <s v="2"/>
    <s v="25"/>
    <s v="251"/>
    <s v="1"/>
    <s v="4"/>
    <s v="13"/>
    <s v="04"/>
    <s v="33"/>
    <s v="E"/>
    <s v="058"/>
    <s v="058720"/>
    <s v="03"/>
    <s v="1"/>
    <s v="2"/>
    <s v="21"/>
    <s v="211"/>
    <s v="21101"/>
    <s v="1"/>
    <s v="11"/>
    <s v="1101"/>
    <s v="19"/>
    <s v="13"/>
    <s v="3"/>
    <s v="13 COORDINACION GENERAL DE CONSTRUCCION DE LA COMUNIDAD"/>
    <s v="1302 DIRECCION DE EDUCACIO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x v="0"/>
    <x v="24"/>
    <x v="31"/>
    <x v="54"/>
    <s v="2000 MATERIALES Y SUMINISTROS"/>
    <s v="2100 MATERIALES DE ADMINISTRACION, EMISION DE DOCUMENTOS Y ARTICULOS OFICIALES"/>
    <s v="211 MATERIALES, UTILES Y EQUIPOS MENORES DE OFICINA"/>
    <s v="21101 MATERIALES, UTILES Y EQUIPOS MENORES DE OFICINA"/>
    <n v="50000"/>
    <s v="1 NO ETIQUETADO"/>
    <s v="11 RECURSOS FISCALES"/>
    <s v="1101 RECURSOS MUNICIPALES"/>
    <s v="19 Ejercicio 2019"/>
  </r>
  <r>
    <s v="131622525114130433E089089907031122121121101111110119133"/>
    <s v="1316"/>
    <s v="2"/>
    <s v="25"/>
    <s v="251"/>
    <s v="1"/>
    <s v="4"/>
    <s v="13"/>
    <s v="04"/>
    <s v="33"/>
    <s v="E"/>
    <s v="089"/>
    <s v="089907"/>
    <s v="03"/>
    <s v="1"/>
    <s v="2"/>
    <s v="21"/>
    <s v="211"/>
    <s v="21101"/>
    <s v="1"/>
    <s v="11"/>
    <s v="1101"/>
    <s v="19"/>
    <s v="13"/>
    <s v="3"/>
    <s v="13 COORDINACION GENERAL DE CONSTRUCCION DE LA COMUNIDAD"/>
    <s v="1316 INSTITUTO MUNICIPAL DE ATENCION A LA JUVENTUD DE ZAPOPA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x v="0"/>
    <x v="24"/>
    <x v="32"/>
    <x v="55"/>
    <s v="2000 MATERIALES Y SUMINISTROS"/>
    <s v="2100 MATERIALES DE ADMINISTRACION, EMISION DE DOCUMENTOS Y ARTICULOS OFICIALES"/>
    <s v="211 MATERIALES, UTILES Y EQUIPOS MENORES DE OFICINA"/>
    <s v="21101 MATERIALES, UTILES Y EQUIPOS MENORES DE OFICINA"/>
    <n v="5000"/>
    <s v="1 NO ETIQUETADO"/>
    <s v="11 RECURSOS FISCALES"/>
    <s v="1101 RECURSOS MUNICIPALES"/>
    <s v="19 Ejercicio 2019"/>
  </r>
  <r>
    <s v="131322424215140134E120120940911122121121101111110119133"/>
    <s v="1313"/>
    <s v="2"/>
    <s v="24"/>
    <s v="242"/>
    <s v="1"/>
    <s v="5"/>
    <s v="14"/>
    <s v="01"/>
    <s v="34"/>
    <s v="E"/>
    <s v="120"/>
    <s v="120940"/>
    <s v="91"/>
    <s v="1"/>
    <s v="2"/>
    <s v="21"/>
    <s v="211"/>
    <s v="211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3"/>
    <x v="56"/>
    <s v="2000 MATERIALES Y SUMINISTROS"/>
    <s v="2100 MATERIALES DE ADMINISTRACION, EMISION DE DOCUMENTOS Y ARTICULOS OFICIALES"/>
    <s v="211 MATERIALES, UTILES Y EQUIPOS MENORES DE OFICINA"/>
    <s v="21101 MATERIALES, UTILES Y EQUIPOS MENORES DE OFICINA"/>
    <n v="15000"/>
    <s v="1 NO ETIQUETADO"/>
    <s v="11 RECURSOS FISCALES"/>
    <s v="1101 RECURSOS MUNICIPALES"/>
    <s v="19 Ejercicio 2019"/>
  </r>
  <r>
    <s v="131322424215140134E087087826911122121121101111110119133"/>
    <s v="1313"/>
    <s v="2"/>
    <s v="24"/>
    <s v="242"/>
    <s v="1"/>
    <s v="5"/>
    <s v="14"/>
    <s v="01"/>
    <s v="34"/>
    <s v="E"/>
    <s v="087"/>
    <s v="087826"/>
    <s v="91"/>
    <s v="1"/>
    <s v="2"/>
    <s v="21"/>
    <s v="211"/>
    <s v="211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57"/>
    <s v="2000 MATERIALES Y SUMINISTROS"/>
    <s v="2100 MATERIALES DE ADMINISTRACION, EMISION DE DOCUMENTOS Y ARTICULOS OFICIALES"/>
    <s v="211 MATERIALES, UTILES Y EQUIPOS MENORES DE OFICINA"/>
    <s v="21101 MATERIALES, UTILES Y EQUIPOS MENORES DE OFICINA"/>
    <n v="20000"/>
    <s v="1 NO ETIQUETADO"/>
    <s v="11 RECURSOS FISCALES"/>
    <s v="1101 RECURSOS MUNICIPALES"/>
    <s v="19 Ejercicio 2019"/>
  </r>
  <r>
    <s v="050211717246172009N040040879911122121221201111110119133"/>
    <s v="0502"/>
    <s v="1"/>
    <s v="17"/>
    <s v="172"/>
    <s v="4"/>
    <s v="6"/>
    <s v="17"/>
    <s v="20"/>
    <s v="09"/>
    <s v="N"/>
    <s v="040"/>
    <s v="040879"/>
    <s v="91"/>
    <s v="1"/>
    <s v="2"/>
    <s v="21"/>
    <s v="212"/>
    <s v="21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12"/>
    <x v="24"/>
    <s v="2000 MATERIALES Y SUMINISTROS"/>
    <s v="2100 MATERIALES DE ADMINISTRACION, EMISION DE DOCUMENTOS Y ARTICULOS OFICIALES"/>
    <s v="212 MATERIALES Y UTILES DE IMPRESION Y REPRODUCCION"/>
    <s v="21201 MATERIALES Y UTILES DE IMPRESION Y REPRODUCCION"/>
    <n v="1600"/>
    <s v="1 NO ETIQUETADO"/>
    <s v="11 RECURSOS FISCALES"/>
    <s v="1101 RECURSOS MUNICIPALES"/>
    <s v="19 Ejercicio 2019"/>
  </r>
  <r>
    <s v="050211717246172009N024024929911122121421401111110119133"/>
    <s v="0502"/>
    <s v="1"/>
    <s v="17"/>
    <s v="172"/>
    <s v="4"/>
    <s v="6"/>
    <s v="17"/>
    <s v="20"/>
    <s v="09"/>
    <s v="N"/>
    <s v="024"/>
    <s v="024929"/>
    <s v="91"/>
    <s v="1"/>
    <s v="2"/>
    <s v="21"/>
    <s v="214"/>
    <s v="214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35"/>
    <x v="58"/>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9985.6"/>
    <s v="1 NO ETIQUETADO"/>
    <s v="11 RECURSOS FISCALES"/>
    <s v="1101 RECURSOS MUNICIPALES"/>
    <s v="19 Ejercicio 2019"/>
  </r>
  <r>
    <s v="050211717246172009N040040879911122121521501111110119133"/>
    <s v="0502"/>
    <s v="1"/>
    <s v="17"/>
    <s v="172"/>
    <s v="4"/>
    <s v="6"/>
    <s v="17"/>
    <s v="20"/>
    <s v="09"/>
    <s v="N"/>
    <s v="040"/>
    <s v="040879"/>
    <s v="91"/>
    <s v="1"/>
    <s v="2"/>
    <s v="21"/>
    <s v="215"/>
    <s v="215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12"/>
    <x v="24"/>
    <s v="2000 MATERIALES Y SUMINISTROS"/>
    <s v="2100 MATERIALES DE ADMINISTRACION, EMISION DE DOCUMENTOS Y ARTICULOS OFICIALES"/>
    <s v="215 MATERIAL IMPRESO E INFORMACION DIGITAL"/>
    <s v="21501 MATERIAL IMPRESO E INFORMACION DIGITAL"/>
    <n v="17537.600000000002"/>
    <s v="1 NO ETIQUETADO"/>
    <s v="11 RECURSOS FISCALES"/>
    <s v="1101 RECURSOS MUNICIPALES"/>
    <s v="19 Ejercicio 2019"/>
  </r>
  <r>
    <s v="020411313246172002O016016015971122121221201111110119133"/>
    <s v="0204"/>
    <s v="1"/>
    <s v="13"/>
    <s v="132"/>
    <s v="4"/>
    <s v="6"/>
    <s v="17"/>
    <s v="20"/>
    <s v="02"/>
    <s v="O"/>
    <s v="016"/>
    <s v="016015"/>
    <s v="97"/>
    <s v="1"/>
    <s v="2"/>
    <s v="21"/>
    <s v="212"/>
    <s v="212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2000 MATERIALES Y SUMINISTROS"/>
    <s v="2100 MATERIALES DE ADMINISTRACION, EMISION DE DOCUMENTOS Y ARTICULOS OFICIALES"/>
    <s v="212 MATERIALES Y UTILES DE IMPRESION Y REPRODUCCION"/>
    <s v="21201 MATERIALES Y UTILES DE IMPRESION Y REPRODUCCION"/>
    <n v="10000"/>
    <s v="1 NO ETIQUETADO"/>
    <s v="11 RECURSOS FISCALES"/>
    <s v="1101 RECURSOS MUNICIPALES"/>
    <s v="19 Ejercicio 2019"/>
  </r>
  <r>
    <s v="040411212246171906E004004174911122121221201111110119133"/>
    <s v="0404"/>
    <s v="1"/>
    <s v="12"/>
    <s v="122"/>
    <s v="4"/>
    <s v="6"/>
    <s v="17"/>
    <s v="19"/>
    <s v="06"/>
    <s v="E"/>
    <s v="004"/>
    <s v="004174"/>
    <s v="91"/>
    <s v="1"/>
    <s v="2"/>
    <s v="21"/>
    <s v="212"/>
    <s v="21201"/>
    <s v="1"/>
    <s v="11"/>
    <s v="1101"/>
    <s v="19"/>
    <s v="13"/>
    <s v="3"/>
    <s v="04 SINDICATURA DEL AYUNTAMIENTO"/>
    <s v="0404 SINDICATURA DEL AYUNTAMIENT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x v="0"/>
    <x v="7"/>
    <x v="9"/>
    <x v="21"/>
    <s v="2000 MATERIALES Y SUMINISTROS"/>
    <s v="2100 MATERIALES DE ADMINISTRACION, EMISION DE DOCUMENTOS Y ARTICULOS OFICIALES"/>
    <s v="212 MATERIALES Y UTILES DE IMPRESION Y REPRODUCCION"/>
    <s v="21201 MATERIALES Y UTILES DE IMPRESION Y REPRODUCCION"/>
    <n v="5000"/>
    <s v="1 NO ETIQUETADO"/>
    <s v="11 RECURSOS FISCALES"/>
    <s v="1101 RECURSOS MUNICIPALES"/>
    <s v="19 Ejercicio 2019"/>
  </r>
  <r>
    <s v="050511818146172007B033033221911122121221201111110119133"/>
    <s v="0505"/>
    <s v="1"/>
    <s v="18"/>
    <s v="181"/>
    <s v="4"/>
    <s v="6"/>
    <s v="17"/>
    <s v="20"/>
    <s v="07"/>
    <s v="B"/>
    <s v="033"/>
    <s v="033221"/>
    <s v="91"/>
    <s v="1"/>
    <s v="2"/>
    <s v="21"/>
    <s v="212"/>
    <s v="212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x v="0"/>
    <x v="8"/>
    <x v="10"/>
    <x v="22"/>
    <s v="2000 MATERIALES Y SUMINISTROS"/>
    <s v="2100 MATERIALES DE ADMINISTRACION, EMISION DE DOCUMENTOS Y ARTICULOS OFICIALES"/>
    <s v="212 MATERIALES Y UTILES DE IMPRESION Y REPRODUCCION"/>
    <s v="21201 MATERIALES Y UTILES DE IMPRESION Y REPRODUCCION"/>
    <n v="1200"/>
    <s v="1 NO ETIQUETADO"/>
    <s v="11 RECURSOS FISCALES"/>
    <s v="1101 RECURSOS MUNICIPALES"/>
    <s v="19 Ejercicio 2019"/>
  </r>
  <r>
    <s v="050211717246172009N054054892911122121621601111110119133"/>
    <s v="0502"/>
    <s v="1"/>
    <s v="17"/>
    <s v="172"/>
    <s v="4"/>
    <s v="6"/>
    <s v="17"/>
    <s v="20"/>
    <s v="09"/>
    <s v="N"/>
    <s v="054"/>
    <s v="054892"/>
    <s v="91"/>
    <s v="1"/>
    <s v="2"/>
    <s v="21"/>
    <s v="216"/>
    <s v="216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36"/>
    <x v="59"/>
    <s v="2000 MATERIALES Y SUMINISTROS"/>
    <s v="2100 MATERIALES DE ADMINISTRACION, EMISION DE DOCUMENTOS Y ARTICULOS OFICIALES"/>
    <s v="216 MATERIAL DE LIMPIEZA"/>
    <s v="21601 MATERIAL DE LIMPIEZA"/>
    <n v="228832.07200000004"/>
    <s v="1 NO ETIQUETADO"/>
    <s v="11 RECURSOS FISCALES"/>
    <s v="1101 RECURSOS MUNICIPALES"/>
    <s v="19 Ejercicio 2019"/>
  </r>
  <r>
    <s v="081422222612130618E061061316911122121221201111110119133"/>
    <s v="0814"/>
    <s v="2"/>
    <s v="22"/>
    <s v="226"/>
    <s v="1"/>
    <s v="2"/>
    <s v="13"/>
    <s v="06"/>
    <s v="18"/>
    <s v="E"/>
    <s v="061"/>
    <s v="061316"/>
    <s v="91"/>
    <s v="1"/>
    <s v="2"/>
    <s v="21"/>
    <s v="212"/>
    <s v="212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26"/>
    <x v="17"/>
    <x v="60"/>
    <s v="2000 MATERIALES Y SUMINISTROS"/>
    <s v="2100 MATERIALES DE ADMINISTRACION, EMISION DE DOCUMENTOS Y ARTICULOS OFICIALES"/>
    <s v="212 MATERIALES Y UTILES DE IMPRESION Y REPRODUCCION"/>
    <s v="21201 MATERIALES Y UTILES DE IMPRESION Y REPRODUCCION"/>
    <n v="20000"/>
    <s v="1 NO ETIQUETADO"/>
    <s v="11 RECURSOS FISCALES"/>
    <s v="1101 RECURSOS MUNICIPALES"/>
    <s v="19 Ejercicio 2019"/>
  </r>
  <r>
    <s v="090111313446172020O022022458121122121221201111110119133"/>
    <s v="0901"/>
    <s v="1"/>
    <s v="13"/>
    <s v="134"/>
    <s v="4"/>
    <s v="6"/>
    <s v="17"/>
    <s v="20"/>
    <s v="20"/>
    <s v="O"/>
    <s v="022"/>
    <s v="022458"/>
    <s v="12"/>
    <s v="1"/>
    <s v="2"/>
    <s v="21"/>
    <s v="212"/>
    <s v="21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61"/>
    <s v="2000 MATERIALES Y SUMINISTROS"/>
    <s v="2100 MATERIALES DE ADMINISTRACION, EMISION DE DOCUMENTOS Y ARTICULOS OFICIALES"/>
    <s v="212 MATERIALES Y UTILES DE IMPRESION Y REPRODUCCION"/>
    <s v="21201 MATERIALES Y UTILES DE IMPRESION Y REPRODUCCION"/>
    <n v="125000"/>
    <s v="1 NO ETIQUETADO"/>
    <s v="11 RECURSOS FISCALES"/>
    <s v="1101 RECURSOS MUNICIPALES"/>
    <s v="19 Ejercicio 2019"/>
  </r>
  <r>
    <s v="110222222122051228E098098949911122121221201111110119133"/>
    <s v="1102"/>
    <s v="2"/>
    <s v="22"/>
    <s v="221"/>
    <s v="2"/>
    <s v="2"/>
    <s v="05"/>
    <s v="12"/>
    <s v="28"/>
    <s v="E"/>
    <s v="098"/>
    <s v="098949"/>
    <s v="91"/>
    <s v="1"/>
    <s v="2"/>
    <s v="21"/>
    <s v="212"/>
    <s v="21201"/>
    <s v="1"/>
    <s v="11"/>
    <s v="1101"/>
    <s v="19"/>
    <s v="13"/>
    <s v="3"/>
    <s v="11 COORDINACION GENERAL DE GESTION INTEGRAL DE LA CIUDAD"/>
    <s v="1102 DIRECCION DE ORDENAMIENTO DEL TERRITORIO"/>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x v="0"/>
    <x v="19"/>
    <x v="26"/>
    <x v="62"/>
    <s v="2000 MATERIALES Y SUMINISTROS"/>
    <s v="2100 MATERIALES DE ADMINISTRACION, EMISION DE DOCUMENTOS Y ARTICULOS OFICIALES"/>
    <s v="212 MATERIALES Y UTILES DE IMPRESION Y REPRODUCCION"/>
    <s v="21201 MATERIALES Y UTILES DE IMPRESION Y REPRODUCCION"/>
    <n v="36000"/>
    <s v="1 NO ETIQUETADO"/>
    <s v="11 RECURSOS FISCALES"/>
    <s v="1101 RECURSOS MUNICIPALES"/>
    <s v="19 Ejercicio 2019"/>
  </r>
  <r>
    <s v="110322222122071329E072072675911122121221201111110119133"/>
    <s v="1103"/>
    <s v="2"/>
    <s v="22"/>
    <s v="221"/>
    <s v="2"/>
    <s v="2"/>
    <s v="07"/>
    <s v="13"/>
    <s v="29"/>
    <s v="E"/>
    <s v="072"/>
    <s v="072675"/>
    <s v="91"/>
    <s v="1"/>
    <s v="2"/>
    <s v="21"/>
    <s v="212"/>
    <s v="212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27"/>
    <x v="63"/>
    <s v="2000 MATERIALES Y SUMINISTROS"/>
    <s v="2100 MATERIALES DE ADMINISTRACION, EMISION DE DOCUMENTOS Y ARTICULOS OFICIALES"/>
    <s v="212 MATERIALES Y UTILES DE IMPRESION Y REPRODUCCION"/>
    <s v="21201 MATERIALES Y UTILES DE IMPRESION Y REPRODUCCION"/>
    <n v="500000"/>
    <s v="1 NO ETIQUETADO"/>
    <s v="11 RECURSOS FISCALES"/>
    <s v="1101 RECURSOS MUNICIPALES"/>
    <s v="19 Ejercicio 2019"/>
  </r>
  <r>
    <s v="110322222122071329E072072932911122121221201111110119133"/>
    <s v="1103"/>
    <s v="2"/>
    <s v="22"/>
    <s v="221"/>
    <s v="2"/>
    <s v="2"/>
    <s v="07"/>
    <s v="13"/>
    <s v="29"/>
    <s v="E"/>
    <s v="072"/>
    <s v="072932"/>
    <s v="91"/>
    <s v="1"/>
    <s v="2"/>
    <s v="21"/>
    <s v="212"/>
    <s v="212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27"/>
    <x v="64"/>
    <s v="2000 MATERIALES Y SUMINISTROS"/>
    <s v="2100 MATERIALES DE ADMINISTRACION, EMISION DE DOCUMENTOS Y ARTICULOS OFICIALES"/>
    <s v="212 MATERIALES Y UTILES DE IMPRESION Y REPRODUCCION"/>
    <s v="21201 MATERIALES Y UTILES DE IMPRESION Y REPRODUCCION"/>
    <n v="4000"/>
    <s v="1 NO ETIQUETADO"/>
    <s v="11 RECURSOS FISCALES"/>
    <s v="1101 RECURSOS MUNICIPALES"/>
    <s v="19 Ejercicio 2019"/>
  </r>
  <r>
    <s v="121222222122081331E078078694911122121221201111110119133"/>
    <s v="1212"/>
    <s v="2"/>
    <s v="22"/>
    <s v="221"/>
    <s v="2"/>
    <s v="2"/>
    <s v="08"/>
    <s v="13"/>
    <s v="31"/>
    <s v="E"/>
    <s v="078"/>
    <s v="078694"/>
    <s v="91"/>
    <s v="1"/>
    <s v="2"/>
    <s v="21"/>
    <s v="212"/>
    <s v="212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65"/>
    <s v="2000 MATERIALES Y SUMINISTROS"/>
    <s v="2100 MATERIALES DE ADMINISTRACION, EMISION DE DOCUMENTOS Y ARTICULOS OFICIALES"/>
    <s v="212 MATERIALES Y UTILES DE IMPRESION Y REPRODUCCION"/>
    <s v="21201 MATERIALES Y UTILES DE IMPRESION Y REPRODUCCION"/>
    <n v="110200"/>
    <s v="1 NO ETIQUETADO"/>
    <s v="11 RECURSOS FISCALES"/>
    <s v="1101 RECURSOS MUNICIPALES"/>
    <s v="19 Ejercicio 2019"/>
  </r>
  <r>
    <s v="081122222112130614E125125798911122121321301111110119133"/>
    <s v="0811"/>
    <s v="2"/>
    <s v="22"/>
    <s v="221"/>
    <s v="1"/>
    <s v="2"/>
    <s v="13"/>
    <s v="06"/>
    <s v="14"/>
    <s v="E"/>
    <s v="125"/>
    <s v="125798"/>
    <s v="91"/>
    <s v="1"/>
    <s v="2"/>
    <s v="21"/>
    <s v="213"/>
    <s v="213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66"/>
    <s v="2000 MATERIALES Y SUMINISTROS"/>
    <s v="2100 MATERIALES DE ADMINISTRACION, EMISION DE DOCUMENTOS Y ARTICULOS OFICIALES"/>
    <s v="213 MATERIAL ESTADISTICO Y GEOGRAFICO"/>
    <s v="21301 MATERIAL ESTADISTICO Y GEOGRAFICO"/>
    <n v="25000"/>
    <s v="1 NO ETIQUETADO"/>
    <s v="11 RECURSOS FISCALES"/>
    <s v="1101 RECURSOS MUNICIPALES"/>
    <s v="19 Ejercicio 2019"/>
  </r>
  <r>
    <s v="080822222112130417E014014414911122121321301111110119133"/>
    <s v="0808"/>
    <s v="2"/>
    <s v="22"/>
    <s v="221"/>
    <s v="1"/>
    <s v="2"/>
    <s v="13"/>
    <s v="04"/>
    <s v="17"/>
    <s v="E"/>
    <s v="014"/>
    <s v="014414"/>
    <s v="91"/>
    <s v="1"/>
    <s v="2"/>
    <s v="21"/>
    <s v="213"/>
    <s v="213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18"/>
    <x v="67"/>
    <s v="2000 MATERIALES Y SUMINISTROS"/>
    <s v="2100 MATERIALES DE ADMINISTRACION, EMISION DE DOCUMENTOS Y ARTICULOS OFICIALES"/>
    <s v="213 MATERIAL ESTADISTICO Y GEOGRAFICO"/>
    <s v="21301 MATERIAL ESTADISTICO Y GEOGRAFICO"/>
    <n v="3000"/>
    <s v="1 NO ETIQUETADO"/>
    <s v="11 RECURSOS FISCALES"/>
    <s v="1101 RECURSOS MUNICIPALES"/>
    <s v="19 Ejercicio 2019"/>
  </r>
  <r>
    <s v="010111313146172001P052052016911122121421401111110119133"/>
    <s v="0101"/>
    <s v="1"/>
    <s v="13"/>
    <s v="131"/>
    <s v="4"/>
    <s v="6"/>
    <s v="17"/>
    <s v="20"/>
    <s v="01"/>
    <s v="P"/>
    <s v="052"/>
    <s v="052016"/>
    <s v="91"/>
    <s v="1"/>
    <s v="2"/>
    <s v="21"/>
    <s v="214"/>
    <s v="214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x v="0"/>
    <x v="3"/>
    <x v="5"/>
    <x v="68"/>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2000"/>
    <s v="1 NO ETIQUETADO"/>
    <s v="11 RECURSOS FISCALES"/>
    <s v="1101 RECURSOS MUNICIPALES"/>
    <s v="19 Ejercicio 2019"/>
  </r>
  <r>
    <s v="030311717145160304E127127976911122121421401111110119133"/>
    <s v="0303"/>
    <s v="1"/>
    <s v="17"/>
    <s v="171"/>
    <s v="4"/>
    <s v="5"/>
    <s v="16"/>
    <s v="03"/>
    <s v="04"/>
    <s v="E"/>
    <s v="127"/>
    <s v="127976"/>
    <s v="91"/>
    <s v="1"/>
    <s v="2"/>
    <s v="21"/>
    <s v="214"/>
    <s v="214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18000"/>
    <s v="1 NO ETIQUETADO"/>
    <s v="11 RECURSOS FISCALES"/>
    <s v="1101 RECURSOS MUNICIPALES"/>
    <s v="19 Ejercicio 2019"/>
  </r>
  <r>
    <s v="050511818146172007B033033221911122121421401111110119133"/>
    <s v="0505"/>
    <s v="1"/>
    <s v="18"/>
    <s v="181"/>
    <s v="4"/>
    <s v="6"/>
    <s v="17"/>
    <s v="20"/>
    <s v="07"/>
    <s v="B"/>
    <s v="033"/>
    <s v="033221"/>
    <s v="91"/>
    <s v="1"/>
    <s v="2"/>
    <s v="21"/>
    <s v="214"/>
    <s v="214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x v="0"/>
    <x v="8"/>
    <x v="10"/>
    <x v="22"/>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180"/>
    <s v="1 NO ETIQUETADO"/>
    <s v="11 RECURSOS FISCALES"/>
    <s v="1101 RECURSOS MUNICIPALES"/>
    <s v="19 Ejercicio 2019"/>
  </r>
  <r>
    <s v="050511313446172008M007007250911122121421401111110119133"/>
    <s v="0505"/>
    <s v="1"/>
    <s v="13"/>
    <s v="134"/>
    <s v="4"/>
    <s v="6"/>
    <s v="17"/>
    <s v="20"/>
    <s v="08"/>
    <s v="M"/>
    <s v="007"/>
    <s v="007250"/>
    <s v="91"/>
    <s v="1"/>
    <s v="2"/>
    <s v="21"/>
    <s v="214"/>
    <s v="21401"/>
    <s v="1"/>
    <s v="11"/>
    <s v="1101"/>
    <s v="19"/>
    <s v="13"/>
    <s v="3"/>
    <s v="05 SECRETARIA DEL AYUNTAMIENTO"/>
    <s v="0505 SECRETARIA DEL AYUNTAMIENTO"/>
    <s v="134 FUNCION PUBLICA"/>
    <s v="1 GOBIERNO"/>
    <s v="13 COORDINACION DE LA POLITICA DE GOBIERNO"/>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9"/>
    <x v="11"/>
    <x v="69"/>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1128"/>
    <s v="1 NO ETIQUETADO"/>
    <s v="11 RECURSOS FISCALES"/>
    <s v="1101 RECURSOS MUNICIPALES"/>
    <s v="19 Ejercicio 2019"/>
  </r>
  <r>
    <s v="050211717246172009N040040861911122121821801111110119133"/>
    <s v="0502"/>
    <s v="1"/>
    <s v="17"/>
    <s v="172"/>
    <s v="4"/>
    <s v="6"/>
    <s v="17"/>
    <s v="20"/>
    <s v="09"/>
    <s v="N"/>
    <s v="040"/>
    <s v="040861"/>
    <s v="91"/>
    <s v="1"/>
    <s v="2"/>
    <s v="21"/>
    <s v="218"/>
    <s v="218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12"/>
    <x v="70"/>
    <s v="2000 MATERIALES Y SUMINISTROS"/>
    <s v="2100 MATERIALES DE ADMINISTRACION, EMISION DE DOCUMENTOS Y ARTICULOS OFICIALES"/>
    <s v="218 MATERIALES PARA EL REGISTRO E IDENTIFICACION DE BIENES Y PERSONAS"/>
    <s v="21801 MATERIALES PARA EL REGISTRO E IDENTIFICACION DE BIENES Y PERSONAS"/>
    <n v="3998"/>
    <s v="1 NO ETIQUETADO"/>
    <s v="11 RECURSOS FISCALES"/>
    <s v="1101 RECURSOS MUNICIPALES"/>
    <s v="19 Ejercicio 2019"/>
  </r>
  <r>
    <s v="050211717246172009N040040253911122222122101111110119133"/>
    <s v="0502"/>
    <s v="1"/>
    <s v="17"/>
    <s v="172"/>
    <s v="4"/>
    <s v="6"/>
    <s v="17"/>
    <s v="20"/>
    <s v="09"/>
    <s v="N"/>
    <s v="040"/>
    <s v="040253"/>
    <s v="91"/>
    <s v="1"/>
    <s v="2"/>
    <s v="22"/>
    <s v="221"/>
    <s v="22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12"/>
    <x v="71"/>
    <s v="2000 MATERIALES Y SUMINISTROS"/>
    <s v="2200 ALIMENTOS Y UTENSILIOS"/>
    <s v="221 PRODUCTOS ALIMENTICIOS PARA PERSONAS"/>
    <s v="22101 PRODUCTOS ALIMENTICIOS PARA PERSONAS"/>
    <n v="1000000"/>
    <s v="1 NO ETIQUETADO"/>
    <s v="11 RECURSOS FISCALES"/>
    <s v="1101 RECURSOS MUNICIPALES"/>
    <s v="19 Ejercicio 2019"/>
  </r>
  <r>
    <s v="060611515246172012M069069811911122121421401111110119133"/>
    <s v="0606"/>
    <s v="1"/>
    <s v="15"/>
    <s v="152"/>
    <s v="4"/>
    <s v="6"/>
    <s v="17"/>
    <s v="20"/>
    <s v="12"/>
    <s v="M"/>
    <s v="069"/>
    <s v="069811"/>
    <s v="91"/>
    <s v="1"/>
    <s v="2"/>
    <s v="21"/>
    <s v="214"/>
    <s v="214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13"/>
    <x v="72"/>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34284.44"/>
    <s v="1 NO ETIQUETADO"/>
    <s v="11 RECURSOS FISCALES"/>
    <s v="1101 RECURSOS MUNICIPALES"/>
    <s v="19 Ejercicio 2019"/>
  </r>
  <r>
    <s v="070711111246171913G005005910911122121421401111110119133"/>
    <s v="0707"/>
    <s v="1"/>
    <s v="11"/>
    <s v="112"/>
    <s v="4"/>
    <s v="6"/>
    <s v="17"/>
    <s v="19"/>
    <s v="13"/>
    <s v="G"/>
    <s v="005"/>
    <s v="005910"/>
    <s v="91"/>
    <s v="1"/>
    <s v="2"/>
    <s v="21"/>
    <s v="214"/>
    <s v="214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x v="0"/>
    <x v="12"/>
    <x v="14"/>
    <x v="26"/>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9000"/>
    <s v="1 NO ETIQUETADO"/>
    <s v="11 RECURSOS FISCALES"/>
    <s v="1101 RECURSOS MUNICIPALES"/>
    <s v="19 Ejercicio 2019"/>
  </r>
  <r>
    <s v="081122222112130614E125125411911122121421401111110119133"/>
    <s v="0811"/>
    <s v="2"/>
    <s v="22"/>
    <s v="221"/>
    <s v="1"/>
    <s v="2"/>
    <s v="13"/>
    <s v="06"/>
    <s v="14"/>
    <s v="E"/>
    <s v="125"/>
    <s v="125411"/>
    <s v="91"/>
    <s v="1"/>
    <s v="2"/>
    <s v="21"/>
    <s v="214"/>
    <s v="214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3"/>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50000"/>
    <s v="1 NO ETIQUETADO"/>
    <s v="11 RECURSOS FISCALES"/>
    <s v="1101 RECURSOS MUNICIPALES"/>
    <s v="19 Ejercicio 2019"/>
  </r>
  <r>
    <s v="080322222112130614E125125321911122121421401111110119133"/>
    <s v="0803"/>
    <s v="2"/>
    <s v="22"/>
    <s v="221"/>
    <s v="1"/>
    <s v="2"/>
    <s v="13"/>
    <s v="06"/>
    <s v="14"/>
    <s v="E"/>
    <s v="125"/>
    <s v="125321"/>
    <s v="91"/>
    <s v="1"/>
    <s v="2"/>
    <s v="21"/>
    <s v="214"/>
    <s v="214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73"/>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84600"/>
    <s v="1 NO ETIQUETADO"/>
    <s v="11 RECURSOS FISCALES"/>
    <s v="1101 RECURSOS MUNICIPALES"/>
    <s v="19 Ejercicio 2019"/>
  </r>
  <r>
    <s v="080222222112130614E125125331911122121421401111110119133"/>
    <s v="0802"/>
    <s v="2"/>
    <s v="22"/>
    <s v="221"/>
    <s v="1"/>
    <s v="2"/>
    <s v="13"/>
    <s v="06"/>
    <s v="14"/>
    <s v="E"/>
    <s v="125"/>
    <s v="125331"/>
    <s v="91"/>
    <s v="1"/>
    <s v="2"/>
    <s v="21"/>
    <s v="214"/>
    <s v="214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74"/>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15000"/>
    <s v="1 NO ETIQUETADO"/>
    <s v="11 RECURSOS FISCALES"/>
    <s v="1101 RECURSOS MUNICIPALES"/>
    <s v="19 Ejercicio 2019"/>
  </r>
  <r>
    <s v="080522222112130614E125125381911122121421401111110119133"/>
    <s v="0805"/>
    <s v="2"/>
    <s v="22"/>
    <s v="221"/>
    <s v="1"/>
    <s v="2"/>
    <s v="13"/>
    <s v="06"/>
    <s v="14"/>
    <s v="E"/>
    <s v="125"/>
    <s v="125381"/>
    <s v="91"/>
    <s v="1"/>
    <s v="2"/>
    <s v="21"/>
    <s v="214"/>
    <s v="214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9"/>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25000"/>
    <s v="1 NO ETIQUETADO"/>
    <s v="11 RECURSOS FISCALES"/>
    <s v="1101 RECURSOS MUNICIPALES"/>
    <s v="19 Ejercicio 2019"/>
  </r>
  <r>
    <s v="080822222112130417E014014415911122121421401111110119133"/>
    <s v="0808"/>
    <s v="2"/>
    <s v="22"/>
    <s v="221"/>
    <s v="1"/>
    <s v="2"/>
    <s v="13"/>
    <s v="04"/>
    <s v="17"/>
    <s v="E"/>
    <s v="014"/>
    <s v="014415"/>
    <s v="91"/>
    <s v="1"/>
    <s v="2"/>
    <s v="21"/>
    <s v="214"/>
    <s v="214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18"/>
    <x v="75"/>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5000"/>
    <s v="1 NO ETIQUETADO"/>
    <s v="11 RECURSOS FISCALES"/>
    <s v="1101 RECURSOS MUNICIPALES"/>
    <s v="19 Ejercicio 2019"/>
  </r>
  <r>
    <s v="090211313446172019O132132437121122121421401111110119133"/>
    <s v="0902"/>
    <s v="1"/>
    <s v="13"/>
    <s v="134"/>
    <s v="4"/>
    <s v="6"/>
    <s v="17"/>
    <s v="20"/>
    <s v="19"/>
    <s v="O"/>
    <s v="132"/>
    <s v="132437"/>
    <s v="12"/>
    <s v="1"/>
    <s v="2"/>
    <s v="21"/>
    <s v="214"/>
    <s v="21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38"/>
    <x v="76"/>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90000"/>
    <s v="1 NO ETIQUETADO"/>
    <s v="11 RECURSOS FISCALES"/>
    <s v="1101 RECURSOS MUNICIPALES"/>
    <s v="19 Ejercicio 2019"/>
  </r>
  <r>
    <s v="090511313446172020O021021488121122121421401111110119133"/>
    <s v="0905"/>
    <s v="1"/>
    <s v="13"/>
    <s v="134"/>
    <s v="4"/>
    <s v="6"/>
    <s v="17"/>
    <s v="20"/>
    <s v="20"/>
    <s v="O"/>
    <s v="021"/>
    <s v="021488"/>
    <s v="12"/>
    <s v="1"/>
    <s v="2"/>
    <s v="21"/>
    <s v="214"/>
    <s v="21401"/>
    <s v="1"/>
    <s v="11"/>
    <s v="1101"/>
    <s v="19"/>
    <s v="13"/>
    <s v="3"/>
    <s v="09 COORDINACION GENERAL DE ADMINISTRACION E INNOVACION GUBERNAMENTAL"/>
    <s v="0905 DIRECCION DE ADQUISICIONE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2"/>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60000"/>
    <s v="1 NO ETIQUETADO"/>
    <s v="11 RECURSOS FISCALES"/>
    <s v="1101 RECURSOS MUNICIPALES"/>
    <s v="19 Ejercicio 2019"/>
  </r>
  <r>
    <s v="090411313446172020O022022443121122121421401111110119133"/>
    <s v="0904"/>
    <s v="1"/>
    <s v="13"/>
    <s v="134"/>
    <s v="4"/>
    <s v="6"/>
    <s v="17"/>
    <s v="20"/>
    <s v="20"/>
    <s v="O"/>
    <s v="022"/>
    <s v="022443"/>
    <s v="12"/>
    <s v="1"/>
    <s v="2"/>
    <s v="21"/>
    <s v="214"/>
    <s v="214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77"/>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18000"/>
    <s v="1 NO ETIQUETADO"/>
    <s v="11 RECURSOS FISCALES"/>
    <s v="1101 RECURSOS MUNICIPALES"/>
    <s v="19 Ejercicio 2019"/>
  </r>
  <r>
    <s v="100322626823101723P030030525911122121421401111110119133"/>
    <s v="1003"/>
    <s v="2"/>
    <s v="26"/>
    <s v="268"/>
    <s v="2"/>
    <s v="3"/>
    <s v="10"/>
    <s v="17"/>
    <s v="23"/>
    <s v="P"/>
    <s v="030"/>
    <s v="030525"/>
    <s v="91"/>
    <s v="1"/>
    <s v="2"/>
    <s v="21"/>
    <s v="214"/>
    <s v="214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1"/>
    <x v="78"/>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25000"/>
    <s v="1 NO ETIQUETADO"/>
    <s v="11 RECURSOS FISCALES"/>
    <s v="1101 RECURSOS MUNICIPALES"/>
    <s v="19 Ejercicio 2019"/>
  </r>
  <r>
    <s v="100322626823101723P030030529911122121421401111110119133"/>
    <s v="1003"/>
    <s v="2"/>
    <s v="26"/>
    <s v="268"/>
    <s v="2"/>
    <s v="3"/>
    <s v="10"/>
    <s v="17"/>
    <s v="23"/>
    <s v="P"/>
    <s v="030"/>
    <s v="030529"/>
    <s v="91"/>
    <s v="1"/>
    <s v="2"/>
    <s v="21"/>
    <s v="214"/>
    <s v="214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1"/>
    <x v="79"/>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173548.76"/>
    <s v="1 NO ETIQUETADO"/>
    <s v="11 RECURSOS FISCALES"/>
    <s v="1101 RECURSOS MUNICIPALES"/>
    <s v="19 Ejercicio 2019"/>
  </r>
  <r>
    <s v="110222222122051228E098098948911122121421401111110119133"/>
    <s v="1102"/>
    <s v="2"/>
    <s v="22"/>
    <s v="221"/>
    <s v="2"/>
    <s v="2"/>
    <s v="05"/>
    <s v="12"/>
    <s v="28"/>
    <s v="E"/>
    <s v="098"/>
    <s v="098948"/>
    <s v="91"/>
    <s v="1"/>
    <s v="2"/>
    <s v="21"/>
    <s v="214"/>
    <s v="21401"/>
    <s v="1"/>
    <s v="11"/>
    <s v="1101"/>
    <s v="19"/>
    <s v="13"/>
    <s v="3"/>
    <s v="11 COORDINACION GENERAL DE GESTION INTEGRAL DE LA CIUDAD"/>
    <s v="1102 DIRECCION DE ORDENAMIENTO DEL TERRITORIO"/>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x v="0"/>
    <x v="19"/>
    <x v="26"/>
    <x v="80"/>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100000"/>
    <s v="1 NO ETIQUETADO"/>
    <s v="11 RECURSOS FISCALES"/>
    <s v="1101 RECURSOS MUNICIPALES"/>
    <s v="19 Ejercicio 2019"/>
  </r>
  <r>
    <s v="110322222122071329E106106668911122121421401111110119133"/>
    <s v="1103"/>
    <s v="2"/>
    <s v="22"/>
    <s v="221"/>
    <s v="2"/>
    <s v="2"/>
    <s v="07"/>
    <s v="13"/>
    <s v="29"/>
    <s v="E"/>
    <s v="106"/>
    <s v="106668"/>
    <s v="91"/>
    <s v="1"/>
    <s v="2"/>
    <s v="21"/>
    <s v="214"/>
    <s v="214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39"/>
    <x v="81"/>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30000"/>
    <s v="1 NO ETIQUETADO"/>
    <s v="11 RECURSOS FISCALES"/>
    <s v="1101 RECURSOS MUNICIPALES"/>
    <s v="19 Ejercicio 2019"/>
  </r>
  <r>
    <s v="121222222122081331E078078695911122121421401111110119133"/>
    <s v="1212"/>
    <s v="2"/>
    <s v="22"/>
    <s v="221"/>
    <s v="2"/>
    <s v="2"/>
    <s v="08"/>
    <s v="13"/>
    <s v="31"/>
    <s v="E"/>
    <s v="078"/>
    <s v="078695"/>
    <s v="91"/>
    <s v="1"/>
    <s v="2"/>
    <s v="21"/>
    <s v="214"/>
    <s v="214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82"/>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744800"/>
    <s v="1 NO ETIQUETADO"/>
    <s v="11 RECURSOS FISCALES"/>
    <s v="1101 RECURSOS MUNICIPALES"/>
    <s v="19 Ejercicio 2019"/>
  </r>
  <r>
    <s v="050211717246172009N124124254911122222122101111110119133"/>
    <s v="0502"/>
    <s v="1"/>
    <s v="17"/>
    <s v="172"/>
    <s v="4"/>
    <s v="6"/>
    <s v="17"/>
    <s v="20"/>
    <s v="09"/>
    <s v="N"/>
    <s v="124"/>
    <s v="124254"/>
    <s v="91"/>
    <s v="1"/>
    <s v="2"/>
    <s v="22"/>
    <s v="221"/>
    <s v="22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0"/>
    <x v="83"/>
    <s v="2000 MATERIALES Y SUMINISTROS"/>
    <s v="2200 ALIMENTOS Y UTENSILIOS"/>
    <s v="221 PRODUCTOS ALIMENTICIOS PARA PERSONAS"/>
    <s v="22101 PRODUCTOS ALIMENTICIOS PARA PERSONAS"/>
    <n v="362880"/>
    <s v="1 NO ETIQUETADO"/>
    <s v="11 RECURSOS FISCALES"/>
    <s v="1101 RECURSOS MUNICIPALES"/>
    <s v="19 Ejercicio 2019"/>
  </r>
  <r>
    <s v="020311313246172002O016016015971122121521501111110119133"/>
    <s v="0203"/>
    <s v="1"/>
    <s v="13"/>
    <s v="132"/>
    <s v="4"/>
    <s v="6"/>
    <s v="17"/>
    <s v="20"/>
    <s v="02"/>
    <s v="O"/>
    <s v="016"/>
    <s v="016015"/>
    <s v="97"/>
    <s v="1"/>
    <s v="2"/>
    <s v="21"/>
    <s v="215"/>
    <s v="215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2000 MATERIALES Y SUMINISTROS"/>
    <s v="2100 MATERIALES DE ADMINISTRACION, EMISION DE DOCUMENTOS Y ARTICULOS OFICIALES"/>
    <s v="215 MATERIAL IMPRESO E INFORMACION DIGITAL"/>
    <s v="21501 MATERIAL IMPRESO E INFORMACION DIGITAL"/>
    <n v="50000"/>
    <s v="1 NO ETIQUETADO"/>
    <s v="11 RECURSOS FISCALES"/>
    <s v="1101 RECURSOS MUNICIPALES"/>
    <s v="19 Ejercicio 2019"/>
  </r>
  <r>
    <s v="020111313246172002O016016017971122121521501111110119133"/>
    <s v="0201"/>
    <s v="1"/>
    <s v="13"/>
    <s v="132"/>
    <s v="4"/>
    <s v="6"/>
    <s v="17"/>
    <s v="20"/>
    <s v="02"/>
    <s v="O"/>
    <s v="016"/>
    <s v="016017"/>
    <s v="97"/>
    <s v="1"/>
    <s v="2"/>
    <s v="21"/>
    <s v="215"/>
    <s v="215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84"/>
    <s v="2000 MATERIALES Y SUMINISTROS"/>
    <s v="2100 MATERIALES DE ADMINISTRACION, EMISION DE DOCUMENTOS Y ARTICULOS OFICIALES"/>
    <s v="215 MATERIAL IMPRESO E INFORMACION DIGITAL"/>
    <s v="21501 MATERIAL IMPRESO E INFORMACION DIGITAL"/>
    <n v="250000"/>
    <s v="1 NO ETIQUETADO"/>
    <s v="11 RECURSOS FISCALES"/>
    <s v="1101 RECURSOS MUNICIPALES"/>
    <s v="19 Ejercicio 2019"/>
  </r>
  <r>
    <s v="030311717145160304E127127976911122121521501111110119133"/>
    <s v="0303"/>
    <s v="1"/>
    <s v="17"/>
    <s v="171"/>
    <s v="4"/>
    <s v="5"/>
    <s v="16"/>
    <s v="03"/>
    <s v="04"/>
    <s v="E"/>
    <s v="127"/>
    <s v="127976"/>
    <s v="91"/>
    <s v="1"/>
    <s v="2"/>
    <s v="21"/>
    <s v="215"/>
    <s v="215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100 MATERIALES DE ADMINISTRACION, EMISION DE DOCUMENTOS Y ARTICULOS OFICIALES"/>
    <s v="215 MATERIAL IMPRESO E INFORMACION DIGITAL"/>
    <s v="21501 MATERIAL IMPRESO E INFORMACION DIGITAL"/>
    <n v="560000"/>
    <s v="1 NO ETIQUETADO"/>
    <s v="11 RECURSOS FISCALES"/>
    <s v="1101 RECURSOS MUNICIPALES"/>
    <s v="19 Ejercicio 2019"/>
  </r>
  <r>
    <s v="040111212246171906E004004174911122121521501111110119133"/>
    <s v="0401"/>
    <s v="1"/>
    <s v="12"/>
    <s v="122"/>
    <s v="4"/>
    <s v="6"/>
    <s v="17"/>
    <s v="19"/>
    <s v="06"/>
    <s v="E"/>
    <s v="004"/>
    <s v="004174"/>
    <s v="91"/>
    <s v="1"/>
    <s v="2"/>
    <s v="21"/>
    <s v="215"/>
    <s v="21501"/>
    <s v="1"/>
    <s v="11"/>
    <s v="1101"/>
    <s v="19"/>
    <s v="13"/>
    <s v="3"/>
    <s v="04 SINDICATURA DEL AYUNTAMIENTO"/>
    <s v="0401 DIRECCION JURIDICO CONTENCIOS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x v="0"/>
    <x v="7"/>
    <x v="9"/>
    <x v="21"/>
    <s v="2000 MATERIALES Y SUMINISTROS"/>
    <s v="2100 MATERIALES DE ADMINISTRACION, EMISION DE DOCUMENTOS Y ARTICULOS OFICIALES"/>
    <s v="215 MATERIAL IMPRESO E INFORMACION DIGITAL"/>
    <s v="21501 MATERIAL IMPRESO E INFORMACION DIGITAL"/>
    <n v="50000"/>
    <s v="1 NO ETIQUETADO"/>
    <s v="11 RECURSOS FISCALES"/>
    <s v="1101 RECURSOS MUNICIPALES"/>
    <s v="19 Ejercicio 2019"/>
  </r>
  <r>
    <s v="050511818146172007B065065194911122121521501111110119133"/>
    <s v="0505"/>
    <s v="1"/>
    <s v="18"/>
    <s v="181"/>
    <s v="4"/>
    <s v="6"/>
    <s v="17"/>
    <s v="20"/>
    <s v="07"/>
    <s v="B"/>
    <s v="065"/>
    <s v="065194"/>
    <s v="91"/>
    <s v="1"/>
    <s v="2"/>
    <s v="21"/>
    <s v="215"/>
    <s v="215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x v="0"/>
    <x v="8"/>
    <x v="41"/>
    <x v="85"/>
    <s v="2000 MATERIALES Y SUMINISTROS"/>
    <s v="2100 MATERIALES DE ADMINISTRACION, EMISION DE DOCUMENTOS Y ARTICULOS OFICIALES"/>
    <s v="215 MATERIAL IMPRESO E INFORMACION DIGITAL"/>
    <s v="21501 MATERIAL IMPRESO E INFORMACION DIGITAL"/>
    <n v="1200"/>
    <s v="1 NO ETIQUETADO"/>
    <s v="11 RECURSOS FISCALES"/>
    <s v="1101 RECURSOS MUNICIPALES"/>
    <s v="19 Ejercicio 2019"/>
  </r>
  <r>
    <s v="050211717246172009N134134905911122222222201111110119133"/>
    <s v="0502"/>
    <s v="1"/>
    <s v="17"/>
    <s v="172"/>
    <s v="4"/>
    <s v="6"/>
    <s v="17"/>
    <s v="20"/>
    <s v="09"/>
    <s v="N"/>
    <s v="134"/>
    <s v="134905"/>
    <s v="91"/>
    <s v="1"/>
    <s v="2"/>
    <s v="22"/>
    <s v="222"/>
    <s v="22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2"/>
    <x v="86"/>
    <s v="2000 MATERIALES Y SUMINISTROS"/>
    <s v="2200 ALIMENTOS Y UTENSILIOS"/>
    <s v="222 PRODUCTOS ALIMENTICIOS PARA ANIMALES"/>
    <s v="22201 PRODUCTOS ALIMENTICIOS PARA ANIMALES"/>
    <n v="20720"/>
    <s v="1 NO ETIQUETADO"/>
    <s v="11 RECURSOS FISCALES"/>
    <s v="1101 RECURSOS MUNICIPALES"/>
    <s v="19 Ejercicio 2019"/>
  </r>
  <r>
    <s v="050211717246172009N040040879911122222322301111110119133"/>
    <s v="0502"/>
    <s v="1"/>
    <s v="17"/>
    <s v="172"/>
    <s v="4"/>
    <s v="6"/>
    <s v="17"/>
    <s v="20"/>
    <s v="09"/>
    <s v="N"/>
    <s v="040"/>
    <s v="040879"/>
    <s v="91"/>
    <s v="1"/>
    <s v="2"/>
    <s v="22"/>
    <s v="223"/>
    <s v="223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12"/>
    <x v="24"/>
    <s v="2000 MATERIALES Y SUMINISTROS"/>
    <s v="2200 ALIMENTOS Y UTENSILIOS"/>
    <s v="223 UTENSILIOS PARA EL SERVICIO DE ALIMENTACION"/>
    <s v="22301 UTENSILIOS PARA EL SERVICIO DE ALIMENTACION"/>
    <n v="5293.96"/>
    <s v="1 NO ETIQUETADO"/>
    <s v="11 RECURSOS FISCALES"/>
    <s v="1101 RECURSOS MUNICIPALES"/>
    <s v="19 Ejercicio 2019"/>
  </r>
  <r>
    <s v="060611515246172012M071071283911122121521501111110119133"/>
    <s v="0606"/>
    <s v="1"/>
    <s v="15"/>
    <s v="152"/>
    <s v="4"/>
    <s v="6"/>
    <s v="17"/>
    <s v="20"/>
    <s v="12"/>
    <s v="M"/>
    <s v="071"/>
    <s v="071283"/>
    <s v="91"/>
    <s v="1"/>
    <s v="2"/>
    <s v="21"/>
    <s v="215"/>
    <s v="215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43"/>
    <x v="87"/>
    <s v="2000 MATERIALES Y SUMINISTROS"/>
    <s v="2100 MATERIALES DE ADMINISTRACION, EMISION DE DOCUMENTOS Y ARTICULOS OFICIALES"/>
    <s v="215 MATERIAL IMPRESO E INFORMACION DIGITAL"/>
    <s v="21501 MATERIAL IMPRESO E INFORMACION DIGITAL"/>
    <n v="96756"/>
    <s v="1 NO ETIQUETADO"/>
    <s v="11 RECURSOS FISCALES"/>
    <s v="1101 RECURSOS MUNICIPALES"/>
    <s v="19 Ejercicio 2019"/>
  </r>
  <r>
    <s v="080122222112130614E088088353911122121521501111110119133"/>
    <s v="0801"/>
    <s v="2"/>
    <s v="22"/>
    <s v="221"/>
    <s v="1"/>
    <s v="2"/>
    <s v="13"/>
    <s v="06"/>
    <s v="14"/>
    <s v="E"/>
    <s v="088"/>
    <s v="088353"/>
    <s v="91"/>
    <s v="1"/>
    <s v="2"/>
    <s v="21"/>
    <s v="215"/>
    <s v="215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88"/>
    <s v="2000 MATERIALES Y SUMINISTROS"/>
    <s v="2100 MATERIALES DE ADMINISTRACION, EMISION DE DOCUMENTOS Y ARTICULOS OFICIALES"/>
    <s v="215 MATERIAL IMPRESO E INFORMACION DIGITAL"/>
    <s v="21501 MATERIAL IMPRESO E INFORMACION DIGITAL"/>
    <n v="18000"/>
    <s v="1 NO ETIQUETADO"/>
    <s v="11 RECURSOS FISCALES"/>
    <s v="1101 RECURSOS MUNICIPALES"/>
    <s v="19 Ejercicio 2019"/>
  </r>
  <r>
    <s v="081122222112130614E059059798911122121521501111110119133"/>
    <s v="0811"/>
    <s v="2"/>
    <s v="22"/>
    <s v="221"/>
    <s v="1"/>
    <s v="2"/>
    <s v="13"/>
    <s v="06"/>
    <s v="14"/>
    <s v="E"/>
    <s v="059"/>
    <s v="059798"/>
    <s v="91"/>
    <s v="1"/>
    <s v="2"/>
    <s v="21"/>
    <s v="215"/>
    <s v="215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7"/>
    <s v="2000 MATERIALES Y SUMINISTROS"/>
    <s v="2100 MATERIALES DE ADMINISTRACION, EMISION DE DOCUMENTOS Y ARTICULOS OFICIALES"/>
    <s v="215 MATERIAL IMPRESO E INFORMACION DIGITAL"/>
    <s v="21501 MATERIAL IMPRESO E INFORMACION DIGITAL"/>
    <n v="20000"/>
    <s v="1 NO ETIQUETADO"/>
    <s v="11 RECURSOS FISCALES"/>
    <s v="1101 RECURSOS MUNICIPALES"/>
    <s v="19 Ejercicio 2019"/>
  </r>
  <r>
    <s v="080922222112130614E059059798911122121521501111110119133"/>
    <s v="0809"/>
    <s v="2"/>
    <s v="22"/>
    <s v="221"/>
    <s v="1"/>
    <s v="2"/>
    <s v="13"/>
    <s v="06"/>
    <s v="14"/>
    <s v="E"/>
    <s v="059"/>
    <s v="059798"/>
    <s v="91"/>
    <s v="1"/>
    <s v="2"/>
    <s v="21"/>
    <s v="215"/>
    <s v="215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7"/>
    <s v="2000 MATERIALES Y SUMINISTROS"/>
    <s v="2100 MATERIALES DE ADMINISTRACION, EMISION DE DOCUMENTOS Y ARTICULOS OFICIALES"/>
    <s v="215 MATERIAL IMPRESO E INFORMACION DIGITAL"/>
    <s v="21501 MATERIAL IMPRESO E INFORMACION DIGITAL"/>
    <n v="15000"/>
    <s v="1 NO ETIQUETADO"/>
    <s v="11 RECURSOS FISCALES"/>
    <s v="1101 RECURSOS MUNICIPALES"/>
    <s v="19 Ejercicio 2019"/>
  </r>
  <r>
    <s v="080322222112130614E125125327911122121521501111110119133"/>
    <s v="0803"/>
    <s v="2"/>
    <s v="22"/>
    <s v="221"/>
    <s v="1"/>
    <s v="2"/>
    <s v="13"/>
    <s v="06"/>
    <s v="14"/>
    <s v="E"/>
    <s v="125"/>
    <s v="125327"/>
    <s v="91"/>
    <s v="1"/>
    <s v="2"/>
    <s v="21"/>
    <s v="215"/>
    <s v="215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89"/>
    <s v="2000 MATERIALES Y SUMINISTROS"/>
    <s v="2100 MATERIALES DE ADMINISTRACION, EMISION DE DOCUMENTOS Y ARTICULOS OFICIALES"/>
    <s v="215 MATERIAL IMPRESO E INFORMACION DIGITAL"/>
    <s v="21501 MATERIAL IMPRESO E INFORMACION DIGITAL"/>
    <n v="450000"/>
    <s v="1 NO ETIQUETADO"/>
    <s v="11 RECURSOS FISCALES"/>
    <s v="1101 RECURSOS MUNICIPALES"/>
    <s v="19 Ejercicio 2019"/>
  </r>
  <r>
    <s v="080522222112130614E125125403911122121521501111110119133"/>
    <s v="0805"/>
    <s v="2"/>
    <s v="22"/>
    <s v="221"/>
    <s v="1"/>
    <s v="2"/>
    <s v="13"/>
    <s v="06"/>
    <s v="14"/>
    <s v="E"/>
    <s v="125"/>
    <s v="125403"/>
    <s v="91"/>
    <s v="1"/>
    <s v="2"/>
    <s v="21"/>
    <s v="215"/>
    <s v="215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90"/>
    <s v="2000 MATERIALES Y SUMINISTROS"/>
    <s v="2100 MATERIALES DE ADMINISTRACION, EMISION DE DOCUMENTOS Y ARTICULOS OFICIALES"/>
    <s v="215 MATERIAL IMPRESO E INFORMACION DIGITAL"/>
    <s v="21501 MATERIAL IMPRESO E INFORMACION DIGITAL"/>
    <n v="15000"/>
    <s v="1 NO ETIQUETADO"/>
    <s v="11 RECURSOS FISCALES"/>
    <s v="1101 RECURSOS MUNICIPALES"/>
    <s v="19 Ejercicio 2019"/>
  </r>
  <r>
    <s v="081022222112130614E125125417911122121521501111110119133"/>
    <s v="0810"/>
    <s v="2"/>
    <s v="22"/>
    <s v="221"/>
    <s v="1"/>
    <s v="2"/>
    <s v="13"/>
    <s v="06"/>
    <s v="14"/>
    <s v="E"/>
    <s v="125"/>
    <s v="125417"/>
    <s v="91"/>
    <s v="1"/>
    <s v="2"/>
    <s v="21"/>
    <s v="215"/>
    <s v="215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1"/>
    <s v="2000 MATERIALES Y SUMINISTROS"/>
    <s v="2100 MATERIALES DE ADMINISTRACION, EMISION DE DOCUMENTOS Y ARTICULOS OFICIALES"/>
    <s v="215 MATERIAL IMPRESO E INFORMACION DIGITAL"/>
    <s v="21501 MATERIAL IMPRESO E INFORMACION DIGITAL"/>
    <n v="12600"/>
    <s v="1 NO ETIQUETADO"/>
    <s v="11 RECURSOS FISCALES"/>
    <s v="1101 RECURSOS MUNICIPALES"/>
    <s v="19 Ejercicio 2019"/>
  </r>
  <r>
    <s v="080722121412130615E061061804911122121521501111110119133"/>
    <s v="0807"/>
    <s v="2"/>
    <s v="21"/>
    <s v="214"/>
    <s v="1"/>
    <s v="2"/>
    <s v="13"/>
    <s v="06"/>
    <s v="15"/>
    <s v="E"/>
    <s v="061"/>
    <s v="061804"/>
    <s v="91"/>
    <s v="1"/>
    <s v="2"/>
    <s v="21"/>
    <s v="215"/>
    <s v="215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91"/>
    <s v="2000 MATERIALES Y SUMINISTROS"/>
    <s v="2100 MATERIALES DE ADMINISTRACION, EMISION DE DOCUMENTOS Y ARTICULOS OFICIALES"/>
    <s v="215 MATERIAL IMPRESO E INFORMACION DIGITAL"/>
    <s v="21501 MATERIAL IMPRESO E INFORMACION DIGITAL"/>
    <n v="250000"/>
    <s v="1 NO ETIQUETADO"/>
    <s v="11 RECURSOS FISCALES"/>
    <s v="1101 RECURSOS MUNICIPALES"/>
    <s v="19 Ejercicio 2019"/>
  </r>
  <r>
    <s v="080822222112130417E014014416911122121521501111110119133"/>
    <s v="0808"/>
    <s v="2"/>
    <s v="22"/>
    <s v="221"/>
    <s v="1"/>
    <s v="2"/>
    <s v="13"/>
    <s v="04"/>
    <s v="17"/>
    <s v="E"/>
    <s v="014"/>
    <s v="014416"/>
    <s v="91"/>
    <s v="1"/>
    <s v="2"/>
    <s v="21"/>
    <s v="215"/>
    <s v="215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18"/>
    <x v="92"/>
    <s v="2000 MATERIALES Y SUMINISTROS"/>
    <s v="2100 MATERIALES DE ADMINISTRACION, EMISION DE DOCUMENTOS Y ARTICULOS OFICIALES"/>
    <s v="215 MATERIAL IMPRESO E INFORMACION DIGITAL"/>
    <s v="21501 MATERIAL IMPRESO E INFORMACION DIGITAL"/>
    <n v="50000"/>
    <s v="1 NO ETIQUETADO"/>
    <s v="11 RECURSOS FISCALES"/>
    <s v="1101 RECURSOS MUNICIPALES"/>
    <s v="19 Ejercicio 2019"/>
  </r>
  <r>
    <s v="081422222612130618E061061319911122121521501111110119133"/>
    <s v="0814"/>
    <s v="2"/>
    <s v="22"/>
    <s v="226"/>
    <s v="1"/>
    <s v="2"/>
    <s v="13"/>
    <s v="06"/>
    <s v="18"/>
    <s v="E"/>
    <s v="061"/>
    <s v="061319"/>
    <s v="91"/>
    <s v="1"/>
    <s v="2"/>
    <s v="21"/>
    <s v="215"/>
    <s v="215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26"/>
    <x v="17"/>
    <x v="93"/>
    <s v="2000 MATERIALES Y SUMINISTROS"/>
    <s v="2100 MATERIALES DE ADMINISTRACION, EMISION DE DOCUMENTOS Y ARTICULOS OFICIALES"/>
    <s v="215 MATERIAL IMPRESO E INFORMACION DIGITAL"/>
    <s v="21501 MATERIAL IMPRESO E INFORMACION DIGITAL"/>
    <n v="100000"/>
    <s v="1 NO ETIQUETADO"/>
    <s v="11 RECURSOS FISCALES"/>
    <s v="1101 RECURSOS MUNICIPALES"/>
    <s v="19 Ejercicio 2019"/>
  </r>
  <r>
    <s v="090111313446172020O020020502121122121521501111110119133"/>
    <s v="0901"/>
    <s v="1"/>
    <s v="13"/>
    <s v="134"/>
    <s v="4"/>
    <s v="6"/>
    <s v="17"/>
    <s v="20"/>
    <s v="20"/>
    <s v="O"/>
    <s v="020"/>
    <s v="020502"/>
    <s v="12"/>
    <s v="1"/>
    <s v="2"/>
    <s v="21"/>
    <s v="215"/>
    <s v="21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1"/>
    <x v="2"/>
    <s v="2000 MATERIALES Y SUMINISTROS"/>
    <s v="2100 MATERIALES DE ADMINISTRACION, EMISION DE DOCUMENTOS Y ARTICULOS OFICIALES"/>
    <s v="215 MATERIAL IMPRESO E INFORMACION DIGITAL"/>
    <s v="21501 MATERIAL IMPRESO E INFORMACION DIGITAL"/>
    <n v="50000"/>
    <s v="1 NO ETIQUETADO"/>
    <s v="11 RECURSOS FISCALES"/>
    <s v="1101 RECURSOS MUNICIPALES"/>
    <s v="19 Ejercicio 2019"/>
  </r>
  <r>
    <s v="090111313446172020O021021514121122121521501111110119133"/>
    <s v="0901"/>
    <s v="1"/>
    <s v="13"/>
    <s v="134"/>
    <s v="4"/>
    <s v="6"/>
    <s v="17"/>
    <s v="20"/>
    <s v="20"/>
    <s v="O"/>
    <s v="021"/>
    <s v="021514"/>
    <s v="12"/>
    <s v="1"/>
    <s v="2"/>
    <s v="21"/>
    <s v="215"/>
    <s v="21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6"/>
    <s v="2000 MATERIALES Y SUMINISTROS"/>
    <s v="2100 MATERIALES DE ADMINISTRACION, EMISION DE DOCUMENTOS Y ARTICULOS OFICIALES"/>
    <s v="215 MATERIAL IMPRESO E INFORMACION DIGITAL"/>
    <s v="21501 MATERIAL IMPRESO E INFORMACION DIGITAL"/>
    <n v="50000"/>
    <s v="1 NO ETIQUETADO"/>
    <s v="11 RECURSOS FISCALES"/>
    <s v="1101 RECURSOS MUNICIPALES"/>
    <s v="19 Ejercicio 2019"/>
  </r>
  <r>
    <s v="090111313446172020O022022459121122121521501111110119133"/>
    <s v="0901"/>
    <s v="1"/>
    <s v="13"/>
    <s v="134"/>
    <s v="4"/>
    <s v="6"/>
    <s v="17"/>
    <s v="20"/>
    <s v="20"/>
    <s v="O"/>
    <s v="022"/>
    <s v="022459"/>
    <s v="12"/>
    <s v="1"/>
    <s v="2"/>
    <s v="21"/>
    <s v="215"/>
    <s v="21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94"/>
    <s v="2000 MATERIALES Y SUMINISTROS"/>
    <s v="2100 MATERIALES DE ADMINISTRACION, EMISION DE DOCUMENTOS Y ARTICULOS OFICIALES"/>
    <s v="215 MATERIAL IMPRESO E INFORMACION DIGITAL"/>
    <s v="21501 MATERIAL IMPRESO E INFORMACION DIGITAL"/>
    <n v="600000"/>
    <s v="1 NO ETIQUETADO"/>
    <s v="11 RECURSOS FISCALES"/>
    <s v="1101 RECURSOS MUNICIPALES"/>
    <s v="19 Ejercicio 2019"/>
  </r>
  <r>
    <s v="100322626823101723P030030535911122121521501111110119133"/>
    <s v="1003"/>
    <s v="2"/>
    <s v="26"/>
    <s v="268"/>
    <s v="2"/>
    <s v="3"/>
    <s v="10"/>
    <s v="17"/>
    <s v="23"/>
    <s v="P"/>
    <s v="030"/>
    <s v="030535"/>
    <s v="91"/>
    <s v="1"/>
    <s v="2"/>
    <s v="21"/>
    <s v="215"/>
    <s v="215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1"/>
    <x v="95"/>
    <s v="2000 MATERIALES Y SUMINISTROS"/>
    <s v="2100 MATERIALES DE ADMINISTRACION, EMISION DE DOCUMENTOS Y ARTICULOS OFICIALES"/>
    <s v="215 MATERIAL IMPRESO E INFORMACION DIGITAL"/>
    <s v="21501 MATERIAL IMPRESO E INFORMACION DIGITAL"/>
    <n v="15000"/>
    <s v="1 NO ETIQUETADO"/>
    <s v="11 RECURSOS FISCALES"/>
    <s v="1101 RECURSOS MUNICIPALES"/>
    <s v="19 Ejercicio 2019"/>
  </r>
  <r>
    <s v="100533131123091725F066066995911122121521501111110119133"/>
    <s v="1005"/>
    <s v="3"/>
    <s v="31"/>
    <s v="311"/>
    <s v="2"/>
    <s v="3"/>
    <s v="09"/>
    <s v="17"/>
    <s v="25"/>
    <s v="F"/>
    <s v="066"/>
    <s v="066995"/>
    <s v="91"/>
    <s v="1"/>
    <s v="2"/>
    <s v="21"/>
    <s v="215"/>
    <s v="215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4"/>
    <x v="96"/>
    <s v="2000 MATERIALES Y SUMINISTROS"/>
    <s v="2100 MATERIALES DE ADMINISTRACION, EMISION DE DOCUMENTOS Y ARTICULOS OFICIALES"/>
    <s v="215 MATERIAL IMPRESO E INFORMACION DIGITAL"/>
    <s v="21501 MATERIAL IMPRESO E INFORMACION DIGITAL"/>
    <n v="1650"/>
    <s v="1 NO ETIQUETADO"/>
    <s v="11 RECURSOS FISCALES"/>
    <s v="1101 RECURSOS MUNICIPALES"/>
    <s v="19 Ejercicio 2019"/>
  </r>
  <r>
    <s v="100533131123091725F077077846911122121521501111110119133"/>
    <s v="1005"/>
    <s v="3"/>
    <s v="31"/>
    <s v="311"/>
    <s v="2"/>
    <s v="3"/>
    <s v="09"/>
    <s v="17"/>
    <s v="25"/>
    <s v="F"/>
    <s v="077"/>
    <s v="077846"/>
    <s v="91"/>
    <s v="1"/>
    <s v="2"/>
    <s v="21"/>
    <s v="215"/>
    <s v="215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44"/>
    <x v="97"/>
    <s v="2000 MATERIALES Y SUMINISTROS"/>
    <s v="2100 MATERIALES DE ADMINISTRACION, EMISION DE DOCUMENTOS Y ARTICULOS OFICIALES"/>
    <s v="215 MATERIAL IMPRESO E INFORMACION DIGITAL"/>
    <s v="21501 MATERIAL IMPRESO E INFORMACION DIGITAL"/>
    <n v="77000"/>
    <s v="1 NO ETIQUETADO"/>
    <s v="11 RECURSOS FISCALES"/>
    <s v="1101 RECURSOS MUNICIPALES"/>
    <s v="19 Ejercicio 2019"/>
  </r>
  <r>
    <s v="111222222122051228E034034889911122121521501111110119133"/>
    <s v="1112"/>
    <s v="2"/>
    <s v="22"/>
    <s v="221"/>
    <s v="2"/>
    <s v="2"/>
    <s v="05"/>
    <s v="12"/>
    <s v="28"/>
    <s v="E"/>
    <s v="034"/>
    <s v="034889"/>
    <s v="91"/>
    <s v="1"/>
    <s v="2"/>
    <s v="21"/>
    <s v="215"/>
    <s v="215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x v="0"/>
    <x v="19"/>
    <x v="45"/>
    <x v="98"/>
    <s v="2000 MATERIALES Y SUMINISTROS"/>
    <s v="2100 MATERIALES DE ADMINISTRACION, EMISION DE DOCUMENTOS Y ARTICULOS OFICIALES"/>
    <s v="215 MATERIAL IMPRESO E INFORMACION DIGITAL"/>
    <s v="21501 MATERIAL IMPRESO E INFORMACION DIGITAL"/>
    <n v="5250"/>
    <s v="1 NO ETIQUETADO"/>
    <s v="11 RECURSOS FISCALES"/>
    <s v="1101 RECURSOS MUNICIPALES"/>
    <s v="19 Ejercicio 2019"/>
  </r>
  <r>
    <s v="110322222122071329E106106669911122121521501111110119133"/>
    <s v="1103"/>
    <s v="2"/>
    <s v="22"/>
    <s v="221"/>
    <s v="2"/>
    <s v="2"/>
    <s v="07"/>
    <s v="13"/>
    <s v="29"/>
    <s v="E"/>
    <s v="106"/>
    <s v="106669"/>
    <s v="91"/>
    <s v="1"/>
    <s v="2"/>
    <s v="21"/>
    <s v="215"/>
    <s v="215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39"/>
    <x v="99"/>
    <s v="2000 MATERIALES Y SUMINISTROS"/>
    <s v="2100 MATERIALES DE ADMINISTRACION, EMISION DE DOCUMENTOS Y ARTICULOS OFICIALES"/>
    <s v="215 MATERIAL IMPRESO E INFORMACION DIGITAL"/>
    <s v="21501 MATERIAL IMPRESO E INFORMACION DIGITAL"/>
    <n v="250000"/>
    <s v="1 NO ETIQUETADO"/>
    <s v="11 RECURSOS FISCALES"/>
    <s v="1101 RECURSOS MUNICIPALES"/>
    <s v="19 Ejercicio 2019"/>
  </r>
  <r>
    <s v="110322222122071329E106106116911122121521501111110119133"/>
    <s v="1103"/>
    <s v="2"/>
    <s v="22"/>
    <s v="221"/>
    <s v="2"/>
    <s v="2"/>
    <s v="07"/>
    <s v="13"/>
    <s v="29"/>
    <s v="E"/>
    <s v="106"/>
    <s v="106116"/>
    <s v="91"/>
    <s v="1"/>
    <s v="2"/>
    <s v="21"/>
    <s v="215"/>
    <s v="215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39"/>
    <x v="100"/>
    <s v="2000 MATERIALES Y SUMINISTROS"/>
    <s v="2100 MATERIALES DE ADMINISTRACION, EMISION DE DOCUMENTOS Y ARTICULOS OFICIALES"/>
    <s v="215 MATERIAL IMPRESO E INFORMACION DIGITAL"/>
    <s v="21501 MATERIAL IMPRESO E INFORMACION DIGITAL"/>
    <n v="75000"/>
    <s v="1 NO ETIQUETADO"/>
    <s v="11 RECURSOS FISCALES"/>
    <s v="1101 RECURSOS MUNICIPALES"/>
    <s v="19 Ejercicio 2019"/>
  </r>
  <r>
    <s v="110322222122071329E106106674911122121521501111110119133"/>
    <s v="1103"/>
    <s v="2"/>
    <s v="22"/>
    <s v="221"/>
    <s v="2"/>
    <s v="2"/>
    <s v="07"/>
    <s v="13"/>
    <s v="29"/>
    <s v="E"/>
    <s v="106"/>
    <s v="106674"/>
    <s v="91"/>
    <s v="1"/>
    <s v="2"/>
    <s v="21"/>
    <s v="215"/>
    <s v="215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39"/>
    <x v="101"/>
    <s v="2000 MATERIALES Y SUMINISTROS"/>
    <s v="2100 MATERIALES DE ADMINISTRACION, EMISION DE DOCUMENTOS Y ARTICULOS OFICIALES"/>
    <s v="215 MATERIAL IMPRESO E INFORMACION DIGITAL"/>
    <s v="21501 MATERIAL IMPRESO E INFORMACION DIGITAL"/>
    <n v="40000"/>
    <s v="1 NO ETIQUETADO"/>
    <s v="11 RECURSOS FISCALES"/>
    <s v="1101 RECURSOS MUNICIPALES"/>
    <s v="19 Ejercicio 2019"/>
  </r>
  <r>
    <s v="110322222122071329E106106679911122121521501111110119133"/>
    <s v="1103"/>
    <s v="2"/>
    <s v="22"/>
    <s v="221"/>
    <s v="2"/>
    <s v="2"/>
    <s v="07"/>
    <s v="13"/>
    <s v="29"/>
    <s v="E"/>
    <s v="106"/>
    <s v="106679"/>
    <s v="91"/>
    <s v="1"/>
    <s v="2"/>
    <s v="21"/>
    <s v="215"/>
    <s v="215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39"/>
    <x v="102"/>
    <s v="2000 MATERIALES Y SUMINISTROS"/>
    <s v="2100 MATERIALES DE ADMINISTRACION, EMISION DE DOCUMENTOS Y ARTICULOS OFICIALES"/>
    <s v="215 MATERIAL IMPRESO E INFORMACION DIGITAL"/>
    <s v="21501 MATERIAL IMPRESO E INFORMACION DIGITAL"/>
    <n v="70000"/>
    <s v="1 NO ETIQUETADO"/>
    <s v="11 RECURSOS FISCALES"/>
    <s v="1101 RECURSOS MUNICIPALES"/>
    <s v="19 Ejercicio 2019"/>
  </r>
  <r>
    <s v="110322222122071329E106106680911122121521501111110119133"/>
    <s v="1103"/>
    <s v="2"/>
    <s v="22"/>
    <s v="221"/>
    <s v="2"/>
    <s v="2"/>
    <s v="07"/>
    <s v="13"/>
    <s v="29"/>
    <s v="E"/>
    <s v="106"/>
    <s v="106680"/>
    <s v="91"/>
    <s v="1"/>
    <s v="2"/>
    <s v="21"/>
    <s v="215"/>
    <s v="215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39"/>
    <x v="103"/>
    <s v="2000 MATERIALES Y SUMINISTROS"/>
    <s v="2100 MATERIALES DE ADMINISTRACION, EMISION DE DOCUMENTOS Y ARTICULOS OFICIALES"/>
    <s v="215 MATERIAL IMPRESO E INFORMACION DIGITAL"/>
    <s v="21501 MATERIAL IMPRESO E INFORMACION DIGITAL"/>
    <n v="100000"/>
    <s v="1 NO ETIQUETADO"/>
    <s v="11 RECURSOS FISCALES"/>
    <s v="1101 RECURSOS MUNICIPALES"/>
    <s v="19 Ejercicio 2019"/>
  </r>
  <r>
    <s v="110322222122071329E106106681911122121521501111110119133"/>
    <s v="1103"/>
    <s v="2"/>
    <s v="22"/>
    <s v="221"/>
    <s v="2"/>
    <s v="2"/>
    <s v="07"/>
    <s v="13"/>
    <s v="29"/>
    <s v="E"/>
    <s v="106"/>
    <s v="106681"/>
    <s v="91"/>
    <s v="1"/>
    <s v="2"/>
    <s v="21"/>
    <s v="215"/>
    <s v="215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39"/>
    <x v="104"/>
    <s v="2000 MATERIALES Y SUMINISTROS"/>
    <s v="2100 MATERIALES DE ADMINISTRACION, EMISION DE DOCUMENTOS Y ARTICULOS OFICIALES"/>
    <s v="215 MATERIAL IMPRESO E INFORMACION DIGITAL"/>
    <s v="21501 MATERIAL IMPRESO E INFORMACION DIGITAL"/>
    <n v="3580000"/>
    <s v="1 NO ETIQUETADO"/>
    <s v="11 RECURSOS FISCALES"/>
    <s v="1101 RECURSOS MUNICIPALES"/>
    <s v="19 Ejercicio 2019"/>
  </r>
  <r>
    <s v="111322121231010730E116116855911122121521501111110119133"/>
    <s v="1113"/>
    <s v="2"/>
    <s v="21"/>
    <s v="212"/>
    <s v="3"/>
    <s v="1"/>
    <s v="01"/>
    <s v="07"/>
    <s v="30"/>
    <s v="E"/>
    <s v="116"/>
    <s v="116855"/>
    <s v="91"/>
    <s v="1"/>
    <s v="2"/>
    <s v="21"/>
    <s v="215"/>
    <s v="215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29"/>
    <x v="105"/>
    <s v="2000 MATERIALES Y SUMINISTROS"/>
    <s v="2100 MATERIALES DE ADMINISTRACION, EMISION DE DOCUMENTOS Y ARTICULOS OFICIALES"/>
    <s v="215 MATERIAL IMPRESO E INFORMACION DIGITAL"/>
    <s v="21501 MATERIAL IMPRESO E INFORMACION DIGITAL"/>
    <n v="89000"/>
    <s v="1 NO ETIQUETADO"/>
    <s v="11 RECURSOS FISCALES"/>
    <s v="1101 RECURSOS MUNICIPALES"/>
    <s v="19 Ejercicio 2019"/>
  </r>
  <r>
    <s v="121222222122081331E078078696911122121521501111110119133"/>
    <s v="1212"/>
    <s v="2"/>
    <s v="22"/>
    <s v="221"/>
    <s v="2"/>
    <s v="2"/>
    <s v="08"/>
    <s v="13"/>
    <s v="31"/>
    <s v="E"/>
    <s v="078"/>
    <s v="078696"/>
    <s v="91"/>
    <s v="1"/>
    <s v="2"/>
    <s v="21"/>
    <s v="215"/>
    <s v="215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106"/>
    <s v="2000 MATERIALES Y SUMINISTROS"/>
    <s v="2100 MATERIALES DE ADMINISTRACION, EMISION DE DOCUMENTOS Y ARTICULOS OFICIALES"/>
    <s v="215 MATERIAL IMPRESO E INFORMACION DIGITAL"/>
    <s v="21501 MATERIAL IMPRESO E INFORMACION DIGITAL"/>
    <n v="217000"/>
    <s v="1 NO ETIQUETADO"/>
    <s v="11 RECURSOS FISCALES"/>
    <s v="1101 RECURSOS MUNICIPALES"/>
    <s v="19 Ejercicio 2019"/>
  </r>
  <r>
    <s v="131322424215140134E120120940911122121521501111110119133"/>
    <s v="1313"/>
    <s v="2"/>
    <s v="24"/>
    <s v="242"/>
    <s v="1"/>
    <s v="5"/>
    <s v="14"/>
    <s v="01"/>
    <s v="34"/>
    <s v="E"/>
    <s v="120"/>
    <s v="120940"/>
    <s v="91"/>
    <s v="1"/>
    <s v="2"/>
    <s v="21"/>
    <s v="215"/>
    <s v="215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3"/>
    <x v="56"/>
    <s v="2000 MATERIALES Y SUMINISTROS"/>
    <s v="2100 MATERIALES DE ADMINISTRACION, EMISION DE DOCUMENTOS Y ARTICULOS OFICIALES"/>
    <s v="215 MATERIAL IMPRESO E INFORMACION DIGITAL"/>
    <s v="21501 MATERIAL IMPRESO E INFORMACION DIGITAL"/>
    <n v="2500"/>
    <s v="1 NO ETIQUETADO"/>
    <s v="11 RECURSOS FISCALES"/>
    <s v="1101 RECURSOS MUNICIPALES"/>
    <s v="19 Ejercicio 2019"/>
  </r>
  <r>
    <s v="131322424215140134E087087826911122121521501111110119133"/>
    <s v="1313"/>
    <s v="2"/>
    <s v="24"/>
    <s v="242"/>
    <s v="1"/>
    <s v="5"/>
    <s v="14"/>
    <s v="01"/>
    <s v="34"/>
    <s v="E"/>
    <s v="087"/>
    <s v="087826"/>
    <s v="91"/>
    <s v="1"/>
    <s v="2"/>
    <s v="21"/>
    <s v="215"/>
    <s v="215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57"/>
    <s v="2000 MATERIALES Y SUMINISTROS"/>
    <s v="2100 MATERIALES DE ADMINISTRACION, EMISION DE DOCUMENTOS Y ARTICULOS OFICIALES"/>
    <s v="215 MATERIAL IMPRESO E INFORMACION DIGITAL"/>
    <s v="21501 MATERIAL IMPRESO E INFORMACION DIGITAL"/>
    <n v="10000"/>
    <s v="1 NO ETIQUETADO"/>
    <s v="11 RECURSOS FISCALES"/>
    <s v="1101 RECURSOS MUNICIPALES"/>
    <s v="19 Ejercicio 2019"/>
  </r>
  <r>
    <s v="050211717246172009N040040879911122424224201111110119133"/>
    <s v="0502"/>
    <s v="1"/>
    <s v="17"/>
    <s v="172"/>
    <s v="4"/>
    <s v="6"/>
    <s v="17"/>
    <s v="20"/>
    <s v="09"/>
    <s v="N"/>
    <s v="040"/>
    <s v="040879"/>
    <s v="91"/>
    <s v="1"/>
    <s v="2"/>
    <s v="24"/>
    <s v="242"/>
    <s v="24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12"/>
    <x v="24"/>
    <s v="2000 MATERIALES Y SUMINISTROS"/>
    <s v="2400 MATERIALES Y ARTICULOS DE CONSTRUCCION Y DE REPARACION"/>
    <s v="242 CEMENTO Y PRODUCTOS DE CONCRETO"/>
    <s v="24201 CEMENTO Y PRODUCTOS DE CONCRETO"/>
    <n v="28000"/>
    <s v="1 NO ETIQUETADO"/>
    <s v="11 RECURSOS FISCALES"/>
    <s v="1101 RECURSOS MUNICIPALES"/>
    <s v="19 Ejercicio 2019"/>
  </r>
  <r>
    <s v="050211717246172009N134134890911122424324301111110119133"/>
    <s v="0502"/>
    <s v="1"/>
    <s v="17"/>
    <s v="172"/>
    <s v="4"/>
    <s v="6"/>
    <s v="17"/>
    <s v="20"/>
    <s v="09"/>
    <s v="N"/>
    <s v="134"/>
    <s v="134890"/>
    <s v="91"/>
    <s v="1"/>
    <s v="2"/>
    <s v="24"/>
    <s v="243"/>
    <s v="243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2"/>
    <x v="107"/>
    <s v="2000 MATERIALES Y SUMINISTROS"/>
    <s v="2400 MATERIALES Y ARTICULOS DE CONSTRUCCION Y DE REPARACION"/>
    <s v="243 CAL, YESO Y PRODUCTOS DE YESO"/>
    <s v="24301 CAL, YESO Y PRODUCTOS DE YESO"/>
    <n v="6000"/>
    <s v="1 NO ETIQUETADO"/>
    <s v="11 RECURSOS FISCALES"/>
    <s v="1101 RECURSOS MUNICIPALES"/>
    <s v="19 Ejercicio 2019"/>
  </r>
  <r>
    <s v="050211717246172009N134134890911122424424401111110119133"/>
    <s v="0502"/>
    <s v="1"/>
    <s v="17"/>
    <s v="172"/>
    <s v="4"/>
    <s v="6"/>
    <s v="17"/>
    <s v="20"/>
    <s v="09"/>
    <s v="N"/>
    <s v="134"/>
    <s v="134890"/>
    <s v="91"/>
    <s v="1"/>
    <s v="2"/>
    <s v="24"/>
    <s v="244"/>
    <s v="244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2"/>
    <x v="107"/>
    <s v="2000 MATERIALES Y SUMINISTROS"/>
    <s v="2400 MATERIALES Y ARTICULOS DE CONSTRUCCION Y DE REPARACION"/>
    <s v="244 MADERA Y PRODUCTOS DE MADERA"/>
    <s v="24401 MADERA Y PRODUCTOS DE MADERA"/>
    <n v="18624"/>
    <s v="1 NO ETIQUETADO"/>
    <s v="11 RECURSOS FISCALES"/>
    <s v="1101 RECURSOS MUNICIPALES"/>
    <s v="19 Ejercicio 2019"/>
  </r>
  <r>
    <s v="030311717145160304E127127976911122121621601111110119133"/>
    <s v="0303"/>
    <s v="1"/>
    <s v="17"/>
    <s v="171"/>
    <s v="4"/>
    <s v="5"/>
    <s v="16"/>
    <s v="03"/>
    <s v="04"/>
    <s v="E"/>
    <s v="127"/>
    <s v="127976"/>
    <s v="91"/>
    <s v="1"/>
    <s v="2"/>
    <s v="21"/>
    <s v="216"/>
    <s v="216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100 MATERIALES DE ADMINISTRACION, EMISION DE DOCUMENTOS Y ARTICULOS OFICIALES"/>
    <s v="216 MATERIAL DE LIMPIEZA"/>
    <s v="21601 MATERIAL DE LIMPIEZA"/>
    <n v="781000"/>
    <s v="1 NO ETIQUETADO"/>
    <s v="11 RECURSOS FISCALES"/>
    <s v="1101 RECURSOS MUNICIPALES"/>
    <s v="19 Ejercicio 2019"/>
  </r>
  <r>
    <s v="040411212245150205E050050158911122121621601111110119133"/>
    <s v="0404"/>
    <s v="1"/>
    <s v="12"/>
    <s v="122"/>
    <s v="4"/>
    <s v="5"/>
    <s v="15"/>
    <s v="02"/>
    <s v="05"/>
    <s v="E"/>
    <s v="050"/>
    <s v="050158"/>
    <s v="91"/>
    <s v="1"/>
    <s v="2"/>
    <s v="21"/>
    <s v="216"/>
    <s v="21601"/>
    <s v="1"/>
    <s v="11"/>
    <s v="1101"/>
    <s v="19"/>
    <s v="13"/>
    <s v="3"/>
    <s v="04 SINDICATURA DEL AYUNTAMIENTO"/>
    <s v="0404 SINDICATURA DEL AYUNTAMIENTO"/>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x v="0"/>
    <x v="28"/>
    <x v="46"/>
    <x v="108"/>
    <s v="2000 MATERIALES Y SUMINISTROS"/>
    <s v="2100 MATERIALES DE ADMINISTRACION, EMISION DE DOCUMENTOS Y ARTICULOS OFICIALES"/>
    <s v="216 MATERIAL DE LIMPIEZA"/>
    <s v="21601 MATERIAL DE LIMPIEZA"/>
    <n v="75000"/>
    <s v="1 NO ETIQUETADO"/>
    <s v="11 RECURSOS FISCALES"/>
    <s v="1101 RECURSOS MUNICIPALES"/>
    <s v="19 Ejercicio 2019"/>
  </r>
  <r>
    <s v="050511818146172007B033033221911122121621601111110119133"/>
    <s v="0505"/>
    <s v="1"/>
    <s v="18"/>
    <s v="181"/>
    <s v="4"/>
    <s v="6"/>
    <s v="17"/>
    <s v="20"/>
    <s v="07"/>
    <s v="B"/>
    <s v="033"/>
    <s v="033221"/>
    <s v="91"/>
    <s v="1"/>
    <s v="2"/>
    <s v="21"/>
    <s v="216"/>
    <s v="216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x v="0"/>
    <x v="8"/>
    <x v="10"/>
    <x v="22"/>
    <s v="2000 MATERIALES Y SUMINISTROS"/>
    <s v="2100 MATERIALES DE ADMINISTRACION, EMISION DE DOCUMENTOS Y ARTICULOS OFICIALES"/>
    <s v="216 MATERIAL DE LIMPIEZA"/>
    <s v="21601 MATERIAL DE LIMPIEZA"/>
    <n v="25000"/>
    <s v="1 NO ETIQUETADO"/>
    <s v="11 RECURSOS FISCALES"/>
    <s v="1101 RECURSOS MUNICIPALES"/>
    <s v="19 Ejercicio 2019"/>
  </r>
  <r>
    <s v="050211717246172009N134134890911122424524501111110119133"/>
    <s v="0502"/>
    <s v="1"/>
    <s v="17"/>
    <s v="172"/>
    <s v="4"/>
    <s v="6"/>
    <s v="17"/>
    <s v="20"/>
    <s v="09"/>
    <s v="N"/>
    <s v="134"/>
    <s v="134890"/>
    <s v="91"/>
    <s v="1"/>
    <s v="2"/>
    <s v="24"/>
    <s v="245"/>
    <s v="245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2"/>
    <x v="107"/>
    <s v="2000 MATERIALES Y SUMINISTROS"/>
    <s v="2400 MATERIALES Y ARTICULOS DE CONSTRUCCION Y DE REPARACION"/>
    <s v="245 VIDRIO Y PRODUCTOS DE VIDRIO"/>
    <s v="24501 VIDRIO Y PRODUCTOS DE VIDRIO"/>
    <n v="13392"/>
    <s v="1 NO ETIQUETADO"/>
    <s v="11 RECURSOS FISCALES"/>
    <s v="1101 RECURSOS MUNICIPALES"/>
    <s v="19 Ejercicio 2019"/>
  </r>
  <r>
    <s v="080122222112130614E088088350911122121621601111110119133"/>
    <s v="0801"/>
    <s v="2"/>
    <s v="22"/>
    <s v="221"/>
    <s v="1"/>
    <s v="2"/>
    <s v="13"/>
    <s v="06"/>
    <s v="14"/>
    <s v="E"/>
    <s v="088"/>
    <s v="088350"/>
    <s v="91"/>
    <s v="1"/>
    <s v="2"/>
    <s v="21"/>
    <s v="216"/>
    <s v="216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109"/>
    <s v="2000 MATERIALES Y SUMINISTROS"/>
    <s v="2100 MATERIALES DE ADMINISTRACION, EMISION DE DOCUMENTOS Y ARTICULOS OFICIALES"/>
    <s v="216 MATERIAL DE LIMPIEZA"/>
    <s v="21601 MATERIAL DE LIMPIEZA"/>
    <n v="25000"/>
    <s v="1 NO ETIQUETADO"/>
    <s v="11 RECURSOS FISCALES"/>
    <s v="1101 RECURSOS MUNICIPALES"/>
    <s v="19 Ejercicio 2019"/>
  </r>
  <r>
    <s v="081122222112130614E125125417911122121621601111110119133"/>
    <s v="0811"/>
    <s v="2"/>
    <s v="22"/>
    <s v="221"/>
    <s v="1"/>
    <s v="2"/>
    <s v="13"/>
    <s v="06"/>
    <s v="14"/>
    <s v="E"/>
    <s v="125"/>
    <s v="125417"/>
    <s v="91"/>
    <s v="1"/>
    <s v="2"/>
    <s v="21"/>
    <s v="216"/>
    <s v="216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1"/>
    <s v="2000 MATERIALES Y SUMINISTROS"/>
    <s v="2100 MATERIALES DE ADMINISTRACION, EMISION DE DOCUMENTOS Y ARTICULOS OFICIALES"/>
    <s v="216 MATERIAL DE LIMPIEZA"/>
    <s v="21601 MATERIAL DE LIMPIEZA"/>
    <n v="34500"/>
    <s v="1 NO ETIQUETADO"/>
    <s v="11 RECURSOS FISCALES"/>
    <s v="1101 RECURSOS MUNICIPALES"/>
    <s v="19 Ejercicio 2019"/>
  </r>
  <r>
    <s v="080922222112130614E059059798911122121621601111110119133"/>
    <s v="0809"/>
    <s v="2"/>
    <s v="22"/>
    <s v="221"/>
    <s v="1"/>
    <s v="2"/>
    <s v="13"/>
    <s v="06"/>
    <s v="14"/>
    <s v="E"/>
    <s v="059"/>
    <s v="059798"/>
    <s v="91"/>
    <s v="1"/>
    <s v="2"/>
    <s v="21"/>
    <s v="216"/>
    <s v="216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7"/>
    <s v="2000 MATERIALES Y SUMINISTROS"/>
    <s v="2100 MATERIALES DE ADMINISTRACION, EMISION DE DOCUMENTOS Y ARTICULOS OFICIALES"/>
    <s v="216 MATERIAL DE LIMPIEZA"/>
    <s v="21601 MATERIAL DE LIMPIEZA"/>
    <n v="50000"/>
    <s v="1 NO ETIQUETADO"/>
    <s v="11 RECURSOS FISCALES"/>
    <s v="1101 RECURSOS MUNICIPALES"/>
    <s v="19 Ejercicio 2019"/>
  </r>
  <r>
    <s v="080322222112130614E125125330911122121621601111110119133"/>
    <s v="0803"/>
    <s v="2"/>
    <s v="22"/>
    <s v="221"/>
    <s v="1"/>
    <s v="2"/>
    <s v="13"/>
    <s v="06"/>
    <s v="14"/>
    <s v="E"/>
    <s v="125"/>
    <s v="125330"/>
    <s v="91"/>
    <s v="1"/>
    <s v="2"/>
    <s v="21"/>
    <s v="216"/>
    <s v="216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
    <s v="2000 MATERIALES Y SUMINISTROS"/>
    <s v="2100 MATERIALES DE ADMINISTRACION, EMISION DE DOCUMENTOS Y ARTICULOS OFICIALES"/>
    <s v="216 MATERIAL DE LIMPIEZA"/>
    <s v="21601 MATERIAL DE LIMPIEZA"/>
    <n v="400000"/>
    <s v="1 NO ETIQUETADO"/>
    <s v="11 RECURSOS FISCALES"/>
    <s v="1101 RECURSOS MUNICIPALES"/>
    <s v="19 Ejercicio 2019"/>
  </r>
  <r>
    <s v="080222222112130614E125125335911122121621601111110119133"/>
    <s v="0802"/>
    <s v="2"/>
    <s v="22"/>
    <s v="221"/>
    <s v="1"/>
    <s v="2"/>
    <s v="13"/>
    <s v="06"/>
    <s v="14"/>
    <s v="E"/>
    <s v="125"/>
    <s v="125335"/>
    <s v="91"/>
    <s v="1"/>
    <s v="2"/>
    <s v="21"/>
    <s v="216"/>
    <s v="216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10"/>
    <s v="2000 MATERIALES Y SUMINISTROS"/>
    <s v="2100 MATERIALES DE ADMINISTRACION, EMISION DE DOCUMENTOS Y ARTICULOS OFICIALES"/>
    <s v="216 MATERIAL DE LIMPIEZA"/>
    <s v="21601 MATERIAL DE LIMPIEZA"/>
    <n v="90000"/>
    <s v="1 NO ETIQUETADO"/>
    <s v="11 RECURSOS FISCALES"/>
    <s v="1101 RECURSOS MUNICIPALES"/>
    <s v="19 Ejercicio 2019"/>
  </r>
  <r>
    <s v="080422222112130614E128128334911122121621601111110119133"/>
    <s v="0804"/>
    <s v="2"/>
    <s v="22"/>
    <s v="221"/>
    <s v="1"/>
    <s v="2"/>
    <s v="13"/>
    <s v="06"/>
    <s v="14"/>
    <s v="E"/>
    <s v="128"/>
    <s v="128334"/>
    <s v="91"/>
    <s v="1"/>
    <s v="2"/>
    <s v="21"/>
    <s v="216"/>
    <s v="21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47"/>
    <x v="111"/>
    <s v="2000 MATERIALES Y SUMINISTROS"/>
    <s v="2100 MATERIALES DE ADMINISTRACION, EMISION DE DOCUMENTOS Y ARTICULOS OFICIALES"/>
    <s v="216 MATERIAL DE LIMPIEZA"/>
    <s v="21601 MATERIAL DE LIMPIEZA"/>
    <n v="122000"/>
    <s v="1 NO ETIQUETADO"/>
    <s v="11 RECURSOS FISCALES"/>
    <s v="1101 RECURSOS MUNICIPALES"/>
    <s v="19 Ejercicio 2019"/>
  </r>
  <r>
    <s v="080422222112130614E059059315911122121621601111110119133"/>
    <s v="0804"/>
    <s v="2"/>
    <s v="22"/>
    <s v="221"/>
    <s v="1"/>
    <s v="2"/>
    <s v="13"/>
    <s v="06"/>
    <s v="14"/>
    <s v="E"/>
    <s v="059"/>
    <s v="059315"/>
    <s v="91"/>
    <s v="1"/>
    <s v="2"/>
    <s v="21"/>
    <s v="216"/>
    <s v="21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112"/>
    <s v="2000 MATERIALES Y SUMINISTROS"/>
    <s v="2100 MATERIALES DE ADMINISTRACION, EMISION DE DOCUMENTOS Y ARTICULOS OFICIALES"/>
    <s v="216 MATERIAL DE LIMPIEZA"/>
    <s v="21601 MATERIAL DE LIMPIEZA"/>
    <n v="110000"/>
    <s v="1 NO ETIQUETADO"/>
    <s v="11 RECURSOS FISCALES"/>
    <s v="1101 RECURSOS MUNICIPALES"/>
    <s v="19 Ejercicio 2019"/>
  </r>
  <r>
    <s v="080522222112130614E125125331911122121621601111110119133"/>
    <s v="0805"/>
    <s v="2"/>
    <s v="22"/>
    <s v="221"/>
    <s v="1"/>
    <s v="2"/>
    <s v="13"/>
    <s v="06"/>
    <s v="14"/>
    <s v="E"/>
    <s v="125"/>
    <s v="125331"/>
    <s v="91"/>
    <s v="1"/>
    <s v="2"/>
    <s v="21"/>
    <s v="216"/>
    <s v="216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74"/>
    <s v="2000 MATERIALES Y SUMINISTROS"/>
    <s v="2100 MATERIALES DE ADMINISTRACION, EMISION DE DOCUMENTOS Y ARTICULOS OFICIALES"/>
    <s v="216 MATERIAL DE LIMPIEZA"/>
    <s v="21601 MATERIAL DE LIMPIEZA"/>
    <n v="130000"/>
    <s v="1 NO ETIQUETADO"/>
    <s v="11 RECURSOS FISCALES"/>
    <s v="1101 RECURSOS MUNICIPALES"/>
    <s v="19 Ejercicio 2019"/>
  </r>
  <r>
    <s v="081022222112130614E125125798911122121621601111110119133"/>
    <s v="0810"/>
    <s v="2"/>
    <s v="22"/>
    <s v="221"/>
    <s v="1"/>
    <s v="2"/>
    <s v="13"/>
    <s v="06"/>
    <s v="14"/>
    <s v="E"/>
    <s v="125"/>
    <s v="125798"/>
    <s v="91"/>
    <s v="1"/>
    <s v="2"/>
    <s v="21"/>
    <s v="216"/>
    <s v="216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66"/>
    <s v="2000 MATERIALES Y SUMINISTROS"/>
    <s v="2100 MATERIALES DE ADMINISTRACION, EMISION DE DOCUMENTOS Y ARTICULOS OFICIALES"/>
    <s v="216 MATERIAL DE LIMPIEZA"/>
    <s v="21601 MATERIAL DE LIMPIEZA"/>
    <n v="35000"/>
    <s v="1 NO ETIQUETADO"/>
    <s v="11 RECURSOS FISCALES"/>
    <s v="1101 RECURSOS MUNICIPALES"/>
    <s v="19 Ejercicio 2019"/>
  </r>
  <r>
    <s v="080722121412130615E105105401911122121621601111110119133"/>
    <s v="0807"/>
    <s v="2"/>
    <s v="21"/>
    <s v="214"/>
    <s v="1"/>
    <s v="2"/>
    <s v="13"/>
    <s v="06"/>
    <s v="15"/>
    <s v="E"/>
    <s v="105"/>
    <s v="105401"/>
    <s v="91"/>
    <s v="1"/>
    <s v="2"/>
    <s v="21"/>
    <s v="216"/>
    <s v="216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48"/>
    <x v="113"/>
    <s v="2000 MATERIALES Y SUMINISTROS"/>
    <s v="2100 MATERIALES DE ADMINISTRACION, EMISION DE DOCUMENTOS Y ARTICULOS OFICIALES"/>
    <s v="216 MATERIAL DE LIMPIEZA"/>
    <s v="21601 MATERIAL DE LIMPIEZA"/>
    <n v="500000"/>
    <s v="1 NO ETIQUETADO"/>
    <s v="11 RECURSOS FISCALES"/>
    <s v="1101 RECURSOS MUNICIPALES"/>
    <s v="19 Ejercicio 2019"/>
  </r>
  <r>
    <s v="080822222112130417E079079368911122121621601111110119133"/>
    <s v="0808"/>
    <s v="2"/>
    <s v="22"/>
    <s v="221"/>
    <s v="1"/>
    <s v="2"/>
    <s v="13"/>
    <s v="04"/>
    <s v="17"/>
    <s v="E"/>
    <s v="079"/>
    <s v="079368"/>
    <s v="91"/>
    <s v="1"/>
    <s v="2"/>
    <s v="21"/>
    <s v="216"/>
    <s v="216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49"/>
    <x v="114"/>
    <s v="2000 MATERIALES Y SUMINISTROS"/>
    <s v="2100 MATERIALES DE ADMINISTRACION, EMISION DE DOCUMENTOS Y ARTICULOS OFICIALES"/>
    <s v="216 MATERIAL DE LIMPIEZA"/>
    <s v="21601 MATERIAL DE LIMPIEZA"/>
    <n v="250000"/>
    <s v="1 NO ETIQUETADO"/>
    <s v="11 RECURSOS FISCALES"/>
    <s v="1101 RECURSOS MUNICIPALES"/>
    <s v="19 Ejercicio 2019"/>
  </r>
  <r>
    <s v="090111313446172020O020020503121122121621601111110119133"/>
    <s v="0901"/>
    <s v="1"/>
    <s v="13"/>
    <s v="134"/>
    <s v="4"/>
    <s v="6"/>
    <s v="17"/>
    <s v="20"/>
    <s v="20"/>
    <s v="O"/>
    <s v="020"/>
    <s v="020503"/>
    <s v="12"/>
    <s v="1"/>
    <s v="2"/>
    <s v="21"/>
    <s v="216"/>
    <s v="216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1"/>
    <x v="4"/>
    <s v="2000 MATERIALES Y SUMINISTROS"/>
    <s v="2100 MATERIALES DE ADMINISTRACION, EMISION DE DOCUMENTOS Y ARTICULOS OFICIALES"/>
    <s v="216 MATERIAL DE LIMPIEZA"/>
    <s v="21601 MATERIAL DE LIMPIEZA"/>
    <n v="2000000"/>
    <s v="1 NO ETIQUETADO"/>
    <s v="11 RECURSOS FISCALES"/>
    <s v="1101 RECURSOS MUNICIPALES"/>
    <s v="19 Ejercicio 2019"/>
  </r>
  <r>
    <s v="100322626823101723P030030536911122121621601111110119133"/>
    <s v="1003"/>
    <s v="2"/>
    <s v="26"/>
    <s v="268"/>
    <s v="2"/>
    <s v="3"/>
    <s v="10"/>
    <s v="17"/>
    <s v="23"/>
    <s v="P"/>
    <s v="030"/>
    <s v="030536"/>
    <s v="91"/>
    <s v="1"/>
    <s v="2"/>
    <s v="21"/>
    <s v="216"/>
    <s v="216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1"/>
    <x v="41"/>
    <s v="2000 MATERIALES Y SUMINISTROS"/>
    <s v="2100 MATERIALES DE ADMINISTRACION, EMISION DE DOCUMENTOS Y ARTICULOS OFICIALES"/>
    <s v="216 MATERIAL DE LIMPIEZA"/>
    <s v="21601 MATERIAL DE LIMPIEZA"/>
    <n v="100000"/>
    <s v="1 NO ETIQUETADO"/>
    <s v="11 RECURSOS FISCALES"/>
    <s v="1101 RECURSOS MUNICIPALES"/>
    <s v="19 Ejercicio 2019"/>
  </r>
  <r>
    <s v="100533131123091725F049049546911122121621601111110119133"/>
    <s v="1005"/>
    <s v="3"/>
    <s v="31"/>
    <s v="311"/>
    <s v="2"/>
    <s v="3"/>
    <s v="09"/>
    <s v="17"/>
    <s v="25"/>
    <s v="F"/>
    <s v="049"/>
    <s v="049546"/>
    <s v="91"/>
    <s v="1"/>
    <s v="2"/>
    <s v="21"/>
    <s v="216"/>
    <s v="21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3"/>
    <x v="115"/>
    <s v="2000 MATERIALES Y SUMINISTROS"/>
    <s v="2100 MATERIALES DE ADMINISTRACION, EMISION DE DOCUMENTOS Y ARTICULOS OFICIALES"/>
    <s v="216 MATERIAL DE LIMPIEZA"/>
    <s v="21601 MATERIAL DE LIMPIEZA"/>
    <n v="60000"/>
    <s v="1 NO ETIQUETADO"/>
    <s v="11 RECURSOS FISCALES"/>
    <s v="1101 RECURSOS MUNICIPALES"/>
    <s v="19 Ejercicio 2019"/>
  </r>
  <r>
    <s v="111122222114120427E003003919911122121621601111110119133"/>
    <s v="1111"/>
    <s v="2"/>
    <s v="22"/>
    <s v="221"/>
    <s v="1"/>
    <s v="4"/>
    <s v="12"/>
    <s v="04"/>
    <s v="27"/>
    <s v="E"/>
    <s v="003"/>
    <s v="003919"/>
    <s v="91"/>
    <s v="1"/>
    <s v="2"/>
    <s v="21"/>
    <s v="216"/>
    <s v="21601"/>
    <s v="1"/>
    <s v="11"/>
    <s v="1101"/>
    <s v="19"/>
    <s v="13"/>
    <s v="3"/>
    <s v="11 COORDINACION GENERAL DE GESTION INTEGRAL DE LA CIUDAD"/>
    <s v="1111 COORDINACION GENERAL DE GESTION INTEGRAL DE LA CIUDAD"/>
    <s v="221 URBANIZACION"/>
    <s v="2 DESARROLLO SOCIAL"/>
    <s v="22 VIVIENDA Y SERVICIOS A LA COMUNIDAD"/>
    <s v="1 INTEGRACIÓN SOCIAL Y CULTURAL"/>
    <s v="4 ZAPOPAN EQUITATIVO"/>
    <s v="12 REDUCIR LAS DESIGUALDADES TERRITORIALES EN EL ACCESO A OPORTUNIDADES Y ESPACIOS PÚBLICOS DE CALIDAD"/>
    <s v="04 A. DESARROLLO EQUITATIVO E INCLUYENTE"/>
    <s v="E PRESTACIÓN DE SERVICIOS PÚBLICOS"/>
    <s v="91 CIUDADANOS"/>
    <x v="0"/>
    <x v="2"/>
    <x v="50"/>
    <x v="116"/>
    <s v="2000 MATERIALES Y SUMINISTROS"/>
    <s v="2100 MATERIALES DE ADMINISTRACION, EMISION DE DOCUMENTOS Y ARTICULOS OFICIALES"/>
    <s v="216 MATERIAL DE LIMPIEZA"/>
    <s v="21601 MATERIAL DE LIMPIEZA"/>
    <n v="88000"/>
    <s v="1 NO ETIQUETADO"/>
    <s v="11 RECURSOS FISCALES"/>
    <s v="1101 RECURSOS MUNICIPALES"/>
    <s v="19 Ejercicio 2019"/>
  </r>
  <r>
    <s v="111322121231010730E116116966911122121621601111110119133"/>
    <s v="1113"/>
    <s v="2"/>
    <s v="21"/>
    <s v="212"/>
    <s v="3"/>
    <s v="1"/>
    <s v="01"/>
    <s v="07"/>
    <s v="30"/>
    <s v="E"/>
    <s v="116"/>
    <s v="116966"/>
    <s v="91"/>
    <s v="1"/>
    <s v="2"/>
    <s v="21"/>
    <s v="216"/>
    <s v="216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29"/>
    <x v="117"/>
    <s v="2000 MATERIALES Y SUMINISTROS"/>
    <s v="2100 MATERIALES DE ADMINISTRACION, EMISION DE DOCUMENTOS Y ARTICULOS OFICIALES"/>
    <s v="216 MATERIAL DE LIMPIEZA"/>
    <s v="21601 MATERIAL DE LIMPIEZA"/>
    <n v="155000"/>
    <s v="1 NO ETIQUETADO"/>
    <s v="11 RECURSOS FISCALES"/>
    <s v="1101 RECURSOS MUNICIPALES"/>
    <s v="19 Ejercicio 2019"/>
  </r>
  <r>
    <s v="131522424215140132F012012827911122121621601111110119133"/>
    <s v="1315"/>
    <s v="2"/>
    <s v="24"/>
    <s v="242"/>
    <s v="1"/>
    <s v="5"/>
    <s v="14"/>
    <s v="01"/>
    <s v="32"/>
    <s v="F"/>
    <s v="012"/>
    <s v="012827"/>
    <s v="91"/>
    <s v="1"/>
    <s v="2"/>
    <s v="21"/>
    <s v="216"/>
    <s v="216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x v="0"/>
    <x v="23"/>
    <x v="51"/>
    <x v="118"/>
    <s v="2000 MATERIALES Y SUMINISTROS"/>
    <s v="2100 MATERIALES DE ADMINISTRACION, EMISION DE DOCUMENTOS Y ARTICULOS OFICIALES"/>
    <s v="216 MATERIAL DE LIMPIEZA"/>
    <s v="21601 MATERIAL DE LIMPIEZA"/>
    <n v="15000"/>
    <s v="1 NO ETIQUETADO"/>
    <s v="11 RECURSOS FISCALES"/>
    <s v="1101 RECURSOS MUNICIPALES"/>
    <s v="19 Ejercicio 2019"/>
  </r>
  <r>
    <s v="130222525114130433E058058721031122121621601111110119133"/>
    <s v="1302"/>
    <s v="2"/>
    <s v="25"/>
    <s v="251"/>
    <s v="1"/>
    <s v="4"/>
    <s v="13"/>
    <s v="04"/>
    <s v="33"/>
    <s v="E"/>
    <s v="058"/>
    <s v="058721"/>
    <s v="03"/>
    <s v="1"/>
    <s v="2"/>
    <s v="21"/>
    <s v="216"/>
    <s v="21601"/>
    <s v="1"/>
    <s v="11"/>
    <s v="1101"/>
    <s v="19"/>
    <s v="13"/>
    <s v="3"/>
    <s v="13 COORDINACION GENERAL DE CONSTRUCCION DE LA COMUNIDAD"/>
    <s v="1302 DIRECCION DE EDUCACIO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x v="0"/>
    <x v="24"/>
    <x v="31"/>
    <x v="119"/>
    <s v="2000 MATERIALES Y SUMINISTROS"/>
    <s v="2100 MATERIALES DE ADMINISTRACION, EMISION DE DOCUMENTOS Y ARTICULOS OFICIALES"/>
    <s v="216 MATERIAL DE LIMPIEZA"/>
    <s v="21601 MATERIAL DE LIMPIEZA"/>
    <n v="25000"/>
    <s v="1 NO ETIQUETADO"/>
    <s v="11 RECURSOS FISCALES"/>
    <s v="1101 RECURSOS MUNICIPALES"/>
    <s v="19 Ejercicio 2019"/>
  </r>
  <r>
    <s v="131622525114130433E068068865031122121621601111110119133"/>
    <s v="1316"/>
    <s v="2"/>
    <s v="25"/>
    <s v="251"/>
    <s v="1"/>
    <s v="4"/>
    <s v="13"/>
    <s v="04"/>
    <s v="33"/>
    <s v="E"/>
    <s v="068"/>
    <s v="068865"/>
    <s v="03"/>
    <s v="1"/>
    <s v="2"/>
    <s v="21"/>
    <s v="216"/>
    <s v="21601"/>
    <s v="1"/>
    <s v="11"/>
    <s v="1101"/>
    <s v="19"/>
    <s v="13"/>
    <s v="3"/>
    <s v="13 COORDINACION GENERAL DE CONSTRUCCION DE LA COMUNIDAD"/>
    <s v="1316 INSTITUTO MUNICIPAL DE ATENCION A LA JUVENTUD DE ZAPOPA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x v="0"/>
    <x v="24"/>
    <x v="52"/>
    <x v="120"/>
    <s v="2000 MATERIALES Y SUMINISTROS"/>
    <s v="2100 MATERIALES DE ADMINISTRACION, EMISION DE DOCUMENTOS Y ARTICULOS OFICIALES"/>
    <s v="216 MATERIAL DE LIMPIEZA"/>
    <s v="21601 MATERIAL DE LIMPIEZA"/>
    <n v="10000"/>
    <s v="1 NO ETIQUETADO"/>
    <s v="11 RECURSOS FISCALES"/>
    <s v="1101 RECURSOS MUNICIPALES"/>
    <s v="19 Ejercicio 2019"/>
  </r>
  <r>
    <s v="131322424215140134E120120940911122121621601111110119133"/>
    <s v="1313"/>
    <s v="2"/>
    <s v="24"/>
    <s v="242"/>
    <s v="1"/>
    <s v="5"/>
    <s v="14"/>
    <s v="01"/>
    <s v="34"/>
    <s v="E"/>
    <s v="120"/>
    <s v="120940"/>
    <s v="91"/>
    <s v="1"/>
    <s v="2"/>
    <s v="21"/>
    <s v="216"/>
    <s v="216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3"/>
    <x v="56"/>
    <s v="2000 MATERIALES Y SUMINISTROS"/>
    <s v="2100 MATERIALES DE ADMINISTRACION, EMISION DE DOCUMENTOS Y ARTICULOS OFICIALES"/>
    <s v="216 MATERIAL DE LIMPIEZA"/>
    <s v="21601 MATERIAL DE LIMPIEZA"/>
    <n v="275000"/>
    <s v="1 NO ETIQUETADO"/>
    <s v="11 RECURSOS FISCALES"/>
    <s v="1101 RECURSOS MUNICIPALES"/>
    <s v="19 Ejercicio 2019"/>
  </r>
  <r>
    <s v="131322424215140134E087087826911122121621601111110119133"/>
    <s v="1313"/>
    <s v="2"/>
    <s v="24"/>
    <s v="242"/>
    <s v="1"/>
    <s v="5"/>
    <s v="14"/>
    <s v="01"/>
    <s v="34"/>
    <s v="E"/>
    <s v="087"/>
    <s v="087826"/>
    <s v="91"/>
    <s v="1"/>
    <s v="2"/>
    <s v="21"/>
    <s v="216"/>
    <s v="216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57"/>
    <s v="2000 MATERIALES Y SUMINISTROS"/>
    <s v="2100 MATERIALES DE ADMINISTRACION, EMISION DE DOCUMENTOS Y ARTICULOS OFICIALES"/>
    <s v="216 MATERIAL DE LIMPIEZA"/>
    <s v="21601 MATERIAL DE LIMPIEZA"/>
    <n v="26400"/>
    <s v="1 NO ETIQUETADO"/>
    <s v="11 RECURSOS FISCALES"/>
    <s v="1101 RECURSOS MUNICIPALES"/>
    <s v="19 Ejercicio 2019"/>
  </r>
  <r>
    <s v="050211717246172009N134134890911122424624601111110119133"/>
    <s v="0502"/>
    <s v="1"/>
    <s v="17"/>
    <s v="172"/>
    <s v="4"/>
    <s v="6"/>
    <s v="17"/>
    <s v="20"/>
    <s v="09"/>
    <s v="N"/>
    <s v="134"/>
    <s v="134890"/>
    <s v="91"/>
    <s v="1"/>
    <s v="2"/>
    <s v="24"/>
    <s v="246"/>
    <s v="246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2"/>
    <x v="107"/>
    <s v="2000 MATERIALES Y SUMINISTROS"/>
    <s v="2400 MATERIALES Y ARTICULOS DE CONSTRUCCION Y DE REPARACION"/>
    <s v="246 MATERIAL ELECTRICO Y ELECTRONICO"/>
    <s v="24601 MATERIAL ELECTRICO Y ELECTRONICO"/>
    <n v="113368"/>
    <s v="1 NO ETIQUETADO"/>
    <s v="11 RECURSOS FISCALES"/>
    <s v="1101 RECURSOS MUNICIPALES"/>
    <s v="19 Ejercicio 2019"/>
  </r>
  <r>
    <s v="030311717145160304E011011975911122121721701111110119133"/>
    <s v="0303"/>
    <s v="1"/>
    <s v="17"/>
    <s v="171"/>
    <s v="4"/>
    <s v="5"/>
    <s v="16"/>
    <s v="03"/>
    <s v="04"/>
    <s v="E"/>
    <s v="011"/>
    <s v="011975"/>
    <s v="91"/>
    <s v="1"/>
    <s v="2"/>
    <s v="21"/>
    <s v="217"/>
    <s v="217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53"/>
    <x v="121"/>
    <s v="2000 MATERIALES Y SUMINISTROS"/>
    <s v="2100 MATERIALES DE ADMINISTRACION, EMISION DE DOCUMENTOS Y ARTICULOS OFICIALES"/>
    <s v="217 MATERIALES Y UTILES DE ENSEÑANZA"/>
    <s v="21701 MATERIALES Y UTILES DE ENSEÑANZA"/>
    <n v="10000"/>
    <s v="1 NO ETIQUETADO"/>
    <s v="11 RECURSOS FISCALES"/>
    <s v="1101 RECURSOS MUNICIPALES"/>
    <s v="19 Ejercicio 2019"/>
  </r>
  <r>
    <s v="040711212245150205E047047162911122121721701111110119133"/>
    <s v="0407"/>
    <s v="1"/>
    <s v="12"/>
    <s v="122"/>
    <s v="4"/>
    <s v="5"/>
    <s v="15"/>
    <s v="02"/>
    <s v="05"/>
    <s v="E"/>
    <s v="047"/>
    <s v="047162"/>
    <s v="91"/>
    <s v="1"/>
    <s v="2"/>
    <s v="21"/>
    <s v="217"/>
    <s v="217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x v="0"/>
    <x v="28"/>
    <x v="54"/>
    <x v="122"/>
    <s v="2000 MATERIALES Y SUMINISTROS"/>
    <s v="2100 MATERIALES DE ADMINISTRACION, EMISION DE DOCUMENTOS Y ARTICULOS OFICIALES"/>
    <s v="217 MATERIALES Y UTILES DE ENSEÑANZA"/>
    <s v="21701 MATERIALES Y UTILES DE ENSEÑANZA"/>
    <n v="1500"/>
    <s v="1 NO ETIQUETADO"/>
    <s v="11 RECURSOS FISCALES"/>
    <s v="1101 RECURSOS MUNICIPALES"/>
    <s v="19 Ejercicio 2019"/>
  </r>
  <r>
    <s v="080422222112130614E060060329911122121721701111110119133"/>
    <s v="0804"/>
    <s v="2"/>
    <s v="22"/>
    <s v="221"/>
    <s v="1"/>
    <s v="2"/>
    <s v="13"/>
    <s v="06"/>
    <s v="14"/>
    <s v="E"/>
    <s v="060"/>
    <s v="060329"/>
    <s v="91"/>
    <s v="1"/>
    <s v="2"/>
    <s v="21"/>
    <s v="217"/>
    <s v="217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55"/>
    <x v="123"/>
    <s v="2000 MATERIALES Y SUMINISTROS"/>
    <s v="2100 MATERIALES DE ADMINISTRACION, EMISION DE DOCUMENTOS Y ARTICULOS OFICIALES"/>
    <s v="217 MATERIALES Y UTILES DE ENSEÑANZA"/>
    <s v="21701 MATERIALES Y UTILES DE ENSEÑANZA"/>
    <n v="40000"/>
    <s v="1 NO ETIQUETADO"/>
    <s v="11 RECURSOS FISCALES"/>
    <s v="1101 RECURSOS MUNICIPALES"/>
    <s v="19 Ejercicio 2019"/>
  </r>
  <r>
    <s v="080422222112130614E060060328911122121721701111110119133"/>
    <s v="0804"/>
    <s v="2"/>
    <s v="22"/>
    <s v="221"/>
    <s v="1"/>
    <s v="2"/>
    <s v="13"/>
    <s v="06"/>
    <s v="14"/>
    <s v="E"/>
    <s v="060"/>
    <s v="060328"/>
    <s v="91"/>
    <s v="1"/>
    <s v="2"/>
    <s v="21"/>
    <s v="217"/>
    <s v="217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55"/>
    <x v="124"/>
    <s v="2000 MATERIALES Y SUMINISTROS"/>
    <s v="2100 MATERIALES DE ADMINISTRACION, EMISION DE DOCUMENTOS Y ARTICULOS OFICIALES"/>
    <s v="217 MATERIALES Y UTILES DE ENSEÑANZA"/>
    <s v="21701 MATERIALES Y UTILES DE ENSEÑANZA"/>
    <n v="15000"/>
    <s v="1 NO ETIQUETADO"/>
    <s v="11 RECURSOS FISCALES"/>
    <s v="1101 RECURSOS MUNICIPALES"/>
    <s v="19 Ejercicio 2019"/>
  </r>
  <r>
    <s v="110422121231010730E037037885911122121721701111110119133"/>
    <s v="1104"/>
    <s v="2"/>
    <s v="21"/>
    <s v="212"/>
    <s v="3"/>
    <s v="1"/>
    <s v="01"/>
    <s v="07"/>
    <s v="30"/>
    <s v="E"/>
    <s v="037"/>
    <s v="037885"/>
    <s v="91"/>
    <s v="1"/>
    <s v="2"/>
    <s v="21"/>
    <s v="217"/>
    <s v="217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6"/>
    <x v="125"/>
    <s v="2000 MATERIALES Y SUMINISTROS"/>
    <s v="2100 MATERIALES DE ADMINISTRACION, EMISION DE DOCUMENTOS Y ARTICULOS OFICIALES"/>
    <s v="217 MATERIALES Y UTILES DE ENSEÑANZA"/>
    <s v="21701 MATERIALES Y UTILES DE ENSEÑANZA"/>
    <n v="10000"/>
    <s v="1 NO ETIQUETADO"/>
    <s v="11 RECURSOS FISCALES"/>
    <s v="1101 RECURSOS MUNICIPALES"/>
    <s v="19 Ejercicio 2019"/>
  </r>
  <r>
    <s v="111322121231010730E126126382911122121721701111110119133"/>
    <s v="1113"/>
    <s v="2"/>
    <s v="21"/>
    <s v="212"/>
    <s v="3"/>
    <s v="1"/>
    <s v="01"/>
    <s v="07"/>
    <s v="30"/>
    <s v="E"/>
    <s v="126"/>
    <s v="126382"/>
    <s v="91"/>
    <s v="1"/>
    <s v="2"/>
    <s v="21"/>
    <s v="217"/>
    <s v="217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7"/>
    <x v="126"/>
    <s v="2000 MATERIALES Y SUMINISTROS"/>
    <s v="2100 MATERIALES DE ADMINISTRACION, EMISION DE DOCUMENTOS Y ARTICULOS OFICIALES"/>
    <s v="217 MATERIALES Y UTILES DE ENSEÑANZA"/>
    <s v="21701 MATERIALES Y UTILES DE ENSEÑANZA"/>
    <n v="50000"/>
    <s v="1 NO ETIQUETADO"/>
    <s v="11 RECURSOS FISCALES"/>
    <s v="1101 RECURSOS MUNICIPALES"/>
    <s v="19 Ejercicio 2019"/>
  </r>
  <r>
    <s v="130222525114130433E058058957031122121721701111110119133"/>
    <s v="1302"/>
    <s v="2"/>
    <s v="25"/>
    <s v="251"/>
    <s v="1"/>
    <s v="4"/>
    <s v="13"/>
    <s v="04"/>
    <s v="33"/>
    <s v="E"/>
    <s v="058"/>
    <s v="058957"/>
    <s v="03"/>
    <s v="1"/>
    <s v="2"/>
    <s v="21"/>
    <s v="217"/>
    <s v="21701"/>
    <s v="1"/>
    <s v="11"/>
    <s v="1101"/>
    <s v="19"/>
    <s v="13"/>
    <s v="3"/>
    <s v="13 COORDINACION GENERAL DE CONSTRUCCION DE LA COMUNIDAD"/>
    <s v="1302 DIRECCION DE EDUCACIO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x v="0"/>
    <x v="24"/>
    <x v="31"/>
    <x v="127"/>
    <s v="2000 MATERIALES Y SUMINISTROS"/>
    <s v="2100 MATERIALES DE ADMINISTRACION, EMISION DE DOCUMENTOS Y ARTICULOS OFICIALES"/>
    <s v="217 MATERIALES Y UTILES DE ENSEÑANZA"/>
    <s v="21701 MATERIALES Y UTILES DE ENSEÑANZA"/>
    <n v="130000"/>
    <s v="1 NO ETIQUETADO"/>
    <s v="11 RECURSOS FISCALES"/>
    <s v="1101 RECURSOS MUNICIPALES"/>
    <s v="19 Ejercicio 2019"/>
  </r>
  <r>
    <s v="130322424215140134E018018746911122121721701111110119133"/>
    <s v="1303"/>
    <s v="2"/>
    <s v="24"/>
    <s v="242"/>
    <s v="1"/>
    <s v="5"/>
    <s v="14"/>
    <s v="01"/>
    <s v="34"/>
    <s v="E"/>
    <s v="018"/>
    <s v="018746"/>
    <s v="91"/>
    <s v="1"/>
    <s v="2"/>
    <s v="21"/>
    <s v="217"/>
    <s v="217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28"/>
    <s v="2000 MATERIALES Y SUMINISTROS"/>
    <s v="2100 MATERIALES DE ADMINISTRACION, EMISION DE DOCUMENTOS Y ARTICULOS OFICIALES"/>
    <s v="217 MATERIALES Y UTILES DE ENSEÑANZA"/>
    <s v="21701 MATERIALES Y UTILES DE ENSEÑANZA"/>
    <n v="50000"/>
    <s v="1 NO ETIQUETADO"/>
    <s v="11 RECURSOS FISCALES"/>
    <s v="1101 RECURSOS MUNICIPALES"/>
    <s v="19 Ejercicio 2019"/>
  </r>
  <r>
    <s v="130322424215140134E018018829911122121721701111110119133"/>
    <s v="1303"/>
    <s v="2"/>
    <s v="24"/>
    <s v="242"/>
    <s v="1"/>
    <s v="5"/>
    <s v="14"/>
    <s v="01"/>
    <s v="34"/>
    <s v="E"/>
    <s v="018"/>
    <s v="018829"/>
    <s v="91"/>
    <s v="1"/>
    <s v="2"/>
    <s v="21"/>
    <s v="217"/>
    <s v="217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29"/>
    <s v="2000 MATERIALES Y SUMINISTROS"/>
    <s v="2100 MATERIALES DE ADMINISTRACION, EMISION DE DOCUMENTOS Y ARTICULOS OFICIALES"/>
    <s v="217 MATERIALES Y UTILES DE ENSEÑANZA"/>
    <s v="21701 MATERIALES Y UTILES DE ENSEÑANZA"/>
    <n v="100000"/>
    <s v="1 NO ETIQUETADO"/>
    <s v="11 RECURSOS FISCALES"/>
    <s v="1101 RECURSOS MUNICIPALES"/>
    <s v="19 Ejercicio 2019"/>
  </r>
  <r>
    <s v="050211717246172009N134134890911122424724701111110119133"/>
    <s v="0502"/>
    <s v="1"/>
    <s v="17"/>
    <s v="172"/>
    <s v="4"/>
    <s v="6"/>
    <s v="17"/>
    <s v="20"/>
    <s v="09"/>
    <s v="N"/>
    <s v="134"/>
    <s v="134890"/>
    <s v="91"/>
    <s v="1"/>
    <s v="2"/>
    <s v="24"/>
    <s v="247"/>
    <s v="247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2"/>
    <x v="107"/>
    <s v="2000 MATERIALES Y SUMINISTROS"/>
    <s v="2400 MATERIALES Y ARTICULOS DE CONSTRUCCION Y DE REPARACION"/>
    <s v="247 ARTICULOS METALICOS PARA LA CONSTRUCCION"/>
    <s v="24701 ARTICULOS METALICOS PARA LA CONSTRUCCION"/>
    <n v="80480"/>
    <s v="1 NO ETIQUETADO"/>
    <s v="11 RECURSOS FISCALES"/>
    <s v="1101 RECURSOS MUNICIPALES"/>
    <s v="19 Ejercicio 2019"/>
  </r>
  <r>
    <s v="050211717246172009N134134890911122424724701111110119133"/>
    <s v="0502"/>
    <s v="1"/>
    <s v="17"/>
    <s v="172"/>
    <s v="4"/>
    <s v="6"/>
    <s v="17"/>
    <s v="20"/>
    <s v="09"/>
    <s v="N"/>
    <s v="134"/>
    <s v="134890"/>
    <s v="91"/>
    <s v="1"/>
    <s v="2"/>
    <s v="24"/>
    <s v="247"/>
    <s v="247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2"/>
    <x v="107"/>
    <s v="2000 MATERIALES Y SUMINISTROS"/>
    <s v="2400 MATERIALES Y ARTICULOS DE CONSTRUCCION Y DE REPARACION"/>
    <s v="247 ARTICULOS METALICOS PARA LA CONSTRUCCION"/>
    <s v="24701 ARTICULOS METALICOS PARA LA CONSTRUCCION"/>
    <n v="40000"/>
    <s v="1 NO ETIQUETADO"/>
    <s v="11 RECURSOS FISCALES"/>
    <s v="1101 RECURSOS MUNICIPALES"/>
    <s v="19 Ejercicio 2019"/>
  </r>
  <r>
    <s v="050211717246172009N134134890911122424824801111110119133"/>
    <s v="0502"/>
    <s v="1"/>
    <s v="17"/>
    <s v="172"/>
    <s v="4"/>
    <s v="6"/>
    <s v="17"/>
    <s v="20"/>
    <s v="09"/>
    <s v="N"/>
    <s v="134"/>
    <s v="134890"/>
    <s v="91"/>
    <s v="1"/>
    <s v="2"/>
    <s v="24"/>
    <s v="248"/>
    <s v="248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2"/>
    <x v="107"/>
    <s v="2000 MATERIALES Y SUMINISTROS"/>
    <s v="2400 MATERIALES Y ARTICULOS DE CONSTRUCCION Y DE REPARACION"/>
    <s v="248 MATERIALES COMPLEMENTARIOS"/>
    <s v="24801 MATERIALES COMPLEMENTARIOS"/>
    <n v="20000"/>
    <s v="1 NO ETIQUETADO"/>
    <s v="11 RECURSOS FISCALES"/>
    <s v="1101 RECURSOS MUNICIPALES"/>
    <s v="19 Ejercicio 2019"/>
  </r>
  <r>
    <s v="111222222122051228E034034903911122121821801111110119133"/>
    <s v="1112"/>
    <s v="2"/>
    <s v="22"/>
    <s v="221"/>
    <s v="2"/>
    <s v="2"/>
    <s v="05"/>
    <s v="12"/>
    <s v="28"/>
    <s v="E"/>
    <s v="034"/>
    <s v="034903"/>
    <s v="91"/>
    <s v="1"/>
    <s v="2"/>
    <s v="21"/>
    <s v="218"/>
    <s v="218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x v="0"/>
    <x v="19"/>
    <x v="45"/>
    <x v="130"/>
    <s v="2000 MATERIALES Y SUMINISTROS"/>
    <s v="2100 MATERIALES DE ADMINISTRACION, EMISION DE DOCUMENTOS Y ARTICULOS OFICIALES"/>
    <s v="218 MATERIALES PARA EL REGISTRO E IDENTIFICACION DE BIENES Y PERSONAS"/>
    <s v="21801 MATERIALES PARA EL REGISTRO E IDENTIFICACION DE BIENES Y PERSONAS"/>
    <n v="750"/>
    <s v="1 NO ETIQUETADO"/>
    <s v="11 RECURSOS FISCALES"/>
    <s v="1101 RECURSOS MUNICIPALES"/>
    <s v="19 Ejercicio 2019"/>
  </r>
  <r>
    <s v="010111313146172001P121121018911122222122101111110119133"/>
    <s v="0101"/>
    <s v="1"/>
    <s v="13"/>
    <s v="131"/>
    <s v="4"/>
    <s v="6"/>
    <s v="17"/>
    <s v="20"/>
    <s v="01"/>
    <s v="P"/>
    <s v="121"/>
    <s v="121018"/>
    <s v="91"/>
    <s v="1"/>
    <s v="2"/>
    <s v="22"/>
    <s v="221"/>
    <s v="221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x v="0"/>
    <x v="3"/>
    <x v="59"/>
    <x v="131"/>
    <s v="2000 MATERIALES Y SUMINISTROS"/>
    <s v="2200 ALIMENTOS Y UTENSILIOS"/>
    <s v="221 PRODUCTOS ALIMENTICIOS PARA PERSONAS"/>
    <s v="22101 PRODUCTOS ALIMENTICIOS PARA PERSONAS"/>
    <n v="120000"/>
    <s v="1 NO ETIQUETADO"/>
    <s v="11 RECURSOS FISCALES"/>
    <s v="1101 RECURSOS MUNICIPALES"/>
    <s v="19 Ejercicio 2019"/>
  </r>
  <r>
    <s v="020311313246172002O056056006971122222122101111110119133"/>
    <s v="0203"/>
    <s v="1"/>
    <s v="13"/>
    <s v="132"/>
    <s v="4"/>
    <s v="6"/>
    <s v="17"/>
    <s v="20"/>
    <s v="02"/>
    <s v="O"/>
    <s v="056"/>
    <s v="056006"/>
    <s v="97"/>
    <s v="1"/>
    <s v="2"/>
    <s v="22"/>
    <s v="221"/>
    <s v="221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0"/>
    <x v="132"/>
    <s v="2000 MATERIALES Y SUMINISTROS"/>
    <s v="2200 ALIMENTOS Y UTENSILIOS"/>
    <s v="221 PRODUCTOS ALIMENTICIOS PARA PERSONAS"/>
    <s v="22101 PRODUCTOS ALIMENTICIOS PARA PERSONAS"/>
    <n v="480000"/>
    <s v="1 NO ETIQUETADO"/>
    <s v="11 RECURSOS FISCALES"/>
    <s v="1101 RECURSOS MUNICIPALES"/>
    <s v="19 Ejercicio 2019"/>
  </r>
  <r>
    <s v="020211313246172002O016016015971122222122101111110119133"/>
    <s v="0202"/>
    <s v="1"/>
    <s v="13"/>
    <s v="132"/>
    <s v="4"/>
    <s v="6"/>
    <s v="17"/>
    <s v="20"/>
    <s v="02"/>
    <s v="O"/>
    <s v="016"/>
    <s v="016015"/>
    <s v="97"/>
    <s v="1"/>
    <s v="2"/>
    <s v="22"/>
    <s v="221"/>
    <s v="221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2000 MATERIALES Y SUMINISTROS"/>
    <s v="2200 ALIMENTOS Y UTENSILIOS"/>
    <s v="221 PRODUCTOS ALIMENTICIOS PARA PERSONAS"/>
    <s v="22101 PRODUCTOS ALIMENTICIOS PARA PERSONAS"/>
    <n v="12000"/>
    <s v="1 NO ETIQUETADO"/>
    <s v="11 RECURSOS FISCALES"/>
    <s v="1101 RECURSOS MUNICIPALES"/>
    <s v="19 Ejercicio 2019"/>
  </r>
  <r>
    <s v="040711212245150205E050050158911122222122101111110119133"/>
    <s v="0407"/>
    <s v="1"/>
    <s v="12"/>
    <s v="122"/>
    <s v="4"/>
    <s v="5"/>
    <s v="15"/>
    <s v="02"/>
    <s v="05"/>
    <s v="E"/>
    <s v="050"/>
    <s v="050158"/>
    <s v="91"/>
    <s v="1"/>
    <s v="2"/>
    <s v="22"/>
    <s v="221"/>
    <s v="221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x v="0"/>
    <x v="28"/>
    <x v="46"/>
    <x v="108"/>
    <s v="2000 MATERIALES Y SUMINISTROS"/>
    <s v="2200 ALIMENTOS Y UTENSILIOS"/>
    <s v="221 PRODUCTOS ALIMENTICIOS PARA PERSONAS"/>
    <s v="22101 PRODUCTOS ALIMENTICIOS PARA PERSONAS"/>
    <n v="300000"/>
    <s v="1 NO ETIQUETADO"/>
    <s v="11 RECURSOS FISCALES"/>
    <s v="1101 RECURSOS MUNICIPALES"/>
    <s v="19 Ejercicio 2019"/>
  </r>
  <r>
    <s v="050511818146172007B033033221911122222122101111110119133"/>
    <s v="0505"/>
    <s v="1"/>
    <s v="18"/>
    <s v="181"/>
    <s v="4"/>
    <s v="6"/>
    <s v="17"/>
    <s v="20"/>
    <s v="07"/>
    <s v="B"/>
    <s v="033"/>
    <s v="033221"/>
    <s v="91"/>
    <s v="1"/>
    <s v="2"/>
    <s v="22"/>
    <s v="221"/>
    <s v="221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x v="0"/>
    <x v="8"/>
    <x v="10"/>
    <x v="22"/>
    <s v="2000 MATERIALES Y SUMINISTROS"/>
    <s v="2200 ALIMENTOS Y UTENSILIOS"/>
    <s v="221 PRODUCTOS ALIMENTICIOS PARA PERSONAS"/>
    <s v="22101 PRODUCTOS ALIMENTICIOS PARA PERSONAS"/>
    <n v="2400"/>
    <s v="1 NO ETIQUETADO"/>
    <s v="11 RECURSOS FISCALES"/>
    <s v="1101 RECURSOS MUNICIPALES"/>
    <s v="19 Ejercicio 2019"/>
  </r>
  <r>
    <s v="050211717246172009N040040879911122424924901111110119133"/>
    <s v="0502"/>
    <s v="1"/>
    <s v="17"/>
    <s v="172"/>
    <s v="4"/>
    <s v="6"/>
    <s v="17"/>
    <s v="20"/>
    <s v="09"/>
    <s v="N"/>
    <s v="040"/>
    <s v="040879"/>
    <s v="91"/>
    <s v="1"/>
    <s v="2"/>
    <s v="24"/>
    <s v="249"/>
    <s v="249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12"/>
    <x v="24"/>
    <s v="2000 MATERIALES Y SUMINISTROS"/>
    <s v="2400 MATERIALES Y ARTICULOS DE CONSTRUCCION Y DE REPARACION"/>
    <s v="249 OTROS MATERIALES Y ARTICULOS DE CONSTRUCCION Y REPARACION"/>
    <s v="24901 OTROS MATERIALES Y ARTICULOS DE CONSTRUCCION Y REPARACION"/>
    <n v="40272"/>
    <s v="1 NO ETIQUETADO"/>
    <s v="11 RECURSOS FISCALES"/>
    <s v="1101 RECURSOS MUNICIPALES"/>
    <s v="19 Ejercicio 2019"/>
  </r>
  <r>
    <s v="050211717246172009N124124254911122525125101111110119133"/>
    <s v="0502"/>
    <s v="1"/>
    <s v="17"/>
    <s v="172"/>
    <s v="4"/>
    <s v="6"/>
    <s v="17"/>
    <s v="20"/>
    <s v="09"/>
    <s v="N"/>
    <s v="124"/>
    <s v="124254"/>
    <s v="91"/>
    <s v="1"/>
    <s v="2"/>
    <s v="25"/>
    <s v="251"/>
    <s v="25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0"/>
    <x v="83"/>
    <s v="2000 MATERIALES Y SUMINISTROS"/>
    <s v="2500 PRODUCTOS QUIMICOS, FARMACEUTICOS Y DE LABORATORIO"/>
    <s v="251 PRODUCTOS QUIMICOS BASICOS"/>
    <s v="25101 PRODUCTOS QUIMICOS BASICOS"/>
    <n v="12000"/>
    <s v="1 NO ETIQUETADO"/>
    <s v="11 RECURSOS FISCALES"/>
    <s v="1101 RECURSOS MUNICIPALES"/>
    <s v="19 Ejercicio 2019"/>
  </r>
  <r>
    <s v="050211717246172009N124124254911122525325301111110119133"/>
    <s v="0502"/>
    <s v="1"/>
    <s v="17"/>
    <s v="172"/>
    <s v="4"/>
    <s v="6"/>
    <s v="17"/>
    <s v="20"/>
    <s v="09"/>
    <s v="N"/>
    <s v="124"/>
    <s v="124254"/>
    <s v="91"/>
    <s v="1"/>
    <s v="2"/>
    <s v="25"/>
    <s v="253"/>
    <s v="253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0"/>
    <x v="83"/>
    <s v="2000 MATERIALES Y SUMINISTROS"/>
    <s v="2500 PRODUCTOS QUIMICOS, FARMACEUTICOS Y DE LABORATORIO"/>
    <s v="253 MEDICINAS Y PRODUCTOS FARMACEUTICOS"/>
    <s v="25301 MEDICINAS Y PRODUCTOS FARMACEUTICOS"/>
    <n v="84400.3"/>
    <s v="1 NO ETIQUETADO"/>
    <s v="11 RECURSOS FISCALES"/>
    <s v="1101 RECURSOS MUNICIPALES"/>
    <s v="19 Ejercicio 2019"/>
  </r>
  <r>
    <s v="080922222112130614E059059798911122222122101111110119133"/>
    <s v="0809"/>
    <s v="2"/>
    <s v="22"/>
    <s v="221"/>
    <s v="1"/>
    <s v="2"/>
    <s v="13"/>
    <s v="06"/>
    <s v="14"/>
    <s v="E"/>
    <s v="059"/>
    <s v="059798"/>
    <s v="91"/>
    <s v="1"/>
    <s v="2"/>
    <s v="22"/>
    <s v="221"/>
    <s v="221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7"/>
    <s v="2000 MATERIALES Y SUMINISTROS"/>
    <s v="2200 ALIMENTOS Y UTENSILIOS"/>
    <s v="221 PRODUCTOS ALIMENTICIOS PARA PERSONAS"/>
    <s v="22101 PRODUCTOS ALIMENTICIOS PARA PERSONAS"/>
    <n v="120000"/>
    <s v="1 NO ETIQUETADO"/>
    <s v="11 RECURSOS FISCALES"/>
    <s v="1101 RECURSOS MUNICIPALES"/>
    <s v="19 Ejercicio 2019"/>
  </r>
  <r>
    <s v="080822222112130417E079079407911122222122101111110119133"/>
    <s v="0808"/>
    <s v="2"/>
    <s v="22"/>
    <s v="221"/>
    <s v="1"/>
    <s v="2"/>
    <s v="13"/>
    <s v="04"/>
    <s v="17"/>
    <s v="E"/>
    <s v="079"/>
    <s v="079407"/>
    <s v="91"/>
    <s v="1"/>
    <s v="2"/>
    <s v="22"/>
    <s v="221"/>
    <s v="221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49"/>
    <x v="133"/>
    <s v="2000 MATERIALES Y SUMINISTROS"/>
    <s v="2200 ALIMENTOS Y UTENSILIOS"/>
    <s v="221 PRODUCTOS ALIMENTICIOS PARA PERSONAS"/>
    <s v="22101 PRODUCTOS ALIMENTICIOS PARA PERSONAS"/>
    <n v="38000"/>
    <s v="1 NO ETIQUETADO"/>
    <s v="11 RECURSOS FISCALES"/>
    <s v="1101 RECURSOS MUNICIPALES"/>
    <s v="19 Ejercicio 2019"/>
  </r>
  <r>
    <s v="090111313446172020O020020504121122222122101111110119133"/>
    <s v="0901"/>
    <s v="1"/>
    <s v="13"/>
    <s v="134"/>
    <s v="4"/>
    <s v="6"/>
    <s v="17"/>
    <s v="20"/>
    <s v="20"/>
    <s v="O"/>
    <s v="020"/>
    <s v="020504"/>
    <s v="12"/>
    <s v="1"/>
    <s v="2"/>
    <s v="22"/>
    <s v="221"/>
    <s v="22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1"/>
    <x v="5"/>
    <s v="2000 MATERIALES Y SUMINISTROS"/>
    <s v="2200 ALIMENTOS Y UTENSILIOS"/>
    <s v="221 PRODUCTOS ALIMENTICIOS PARA PERSONAS"/>
    <s v="22101 PRODUCTOS ALIMENTICIOS PARA PERSONAS"/>
    <n v="1795000"/>
    <s v="1 NO ETIQUETADO"/>
    <s v="11 RECURSOS FISCALES"/>
    <s v="1101 RECURSOS MUNICIPALES"/>
    <s v="19 Ejercicio 2019"/>
  </r>
  <r>
    <s v="090411313446172020O022022444121122222122101111110119133"/>
    <s v="0904"/>
    <s v="1"/>
    <s v="13"/>
    <s v="134"/>
    <s v="4"/>
    <s v="6"/>
    <s v="17"/>
    <s v="20"/>
    <s v="20"/>
    <s v="O"/>
    <s v="022"/>
    <s v="022444"/>
    <s v="12"/>
    <s v="1"/>
    <s v="2"/>
    <s v="22"/>
    <s v="221"/>
    <s v="221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134"/>
    <s v="2000 MATERIALES Y SUMINISTROS"/>
    <s v="2200 ALIMENTOS Y UTENSILIOS"/>
    <s v="221 PRODUCTOS ALIMENTICIOS PARA PERSONAS"/>
    <s v="22101 PRODUCTOS ALIMENTICIOS PARA PERSONAS"/>
    <n v="5000"/>
    <s v="1 NO ETIQUETADO"/>
    <s v="11 RECURSOS FISCALES"/>
    <s v="1101 RECURSOS MUNICIPALES"/>
    <s v="19 Ejercicio 2019"/>
  </r>
  <r>
    <s v="111122222114120427E001001958911122222122101111110119133"/>
    <s v="1111"/>
    <s v="2"/>
    <s v="22"/>
    <s v="221"/>
    <s v="1"/>
    <s v="4"/>
    <s v="12"/>
    <s v="04"/>
    <s v="27"/>
    <s v="E"/>
    <s v="001"/>
    <s v="001958"/>
    <s v="91"/>
    <s v="1"/>
    <s v="2"/>
    <s v="22"/>
    <s v="221"/>
    <s v="22101"/>
    <s v="1"/>
    <s v="11"/>
    <s v="1101"/>
    <s v="19"/>
    <s v="13"/>
    <s v="3"/>
    <s v="11 COORDINACION GENERAL DE GESTION INTEGRAL DE LA CIUDAD"/>
    <s v="1111 COORDINACION GENERAL DE GESTION INTEGRAL DE LA CIUDAD"/>
    <s v="221 URBANIZACION"/>
    <s v="2 DESARROLLO SOCIAL"/>
    <s v="22 VIVIENDA Y SERVICIOS A LA COMUNIDAD"/>
    <s v="1 INTEGRACIÓN SOCIAL Y CULTURAL"/>
    <s v="4 ZAPOPAN EQUITATIVO"/>
    <s v="12 REDUCIR LAS DESIGUALDADES TERRITORIALES EN EL ACCESO A OPORTUNIDADES Y ESPACIOS PÚBLICOS DE CALIDAD"/>
    <s v="04 A. DESARROLLO EQUITATIVO E INCLUYENTE"/>
    <s v="E PRESTACIÓN DE SERVICIOS PÚBLICOS"/>
    <s v="91 CIUDADANOS"/>
    <x v="0"/>
    <x v="2"/>
    <x v="4"/>
    <x v="45"/>
    <s v="2000 MATERIALES Y SUMINISTROS"/>
    <s v="2200 ALIMENTOS Y UTENSILIOS"/>
    <s v="221 PRODUCTOS ALIMENTICIOS PARA PERSONAS"/>
    <s v="22101 PRODUCTOS ALIMENTICIOS PARA PERSONAS"/>
    <n v="22000"/>
    <s v="1 NO ETIQUETADO"/>
    <s v="11 RECURSOS FISCALES"/>
    <s v="1101 RECURSOS MUNICIPALES"/>
    <s v="19 Ejercicio 2019"/>
  </r>
  <r>
    <s v="110422121231010730E037037682911122222122101111110119133"/>
    <s v="1104"/>
    <s v="2"/>
    <s v="21"/>
    <s v="212"/>
    <s v="3"/>
    <s v="1"/>
    <s v="01"/>
    <s v="07"/>
    <s v="30"/>
    <s v="E"/>
    <s v="037"/>
    <s v="037682"/>
    <s v="91"/>
    <s v="1"/>
    <s v="2"/>
    <s v="22"/>
    <s v="221"/>
    <s v="221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6"/>
    <x v="135"/>
    <s v="2000 MATERIALES Y SUMINISTROS"/>
    <s v="2200 ALIMENTOS Y UTENSILIOS"/>
    <s v="221 PRODUCTOS ALIMENTICIOS PARA PERSONAS"/>
    <s v="22101 PRODUCTOS ALIMENTICIOS PARA PERSONAS"/>
    <n v="30000"/>
    <s v="1 NO ETIQUETADO"/>
    <s v="11 RECURSOS FISCALES"/>
    <s v="1101 RECURSOS MUNICIPALES"/>
    <s v="19 Ejercicio 2019"/>
  </r>
  <r>
    <s v="111322121231010730E126126383911122222122101111110119133"/>
    <s v="1113"/>
    <s v="2"/>
    <s v="21"/>
    <s v="212"/>
    <s v="3"/>
    <s v="1"/>
    <s v="01"/>
    <s v="07"/>
    <s v="30"/>
    <s v="E"/>
    <s v="126"/>
    <s v="126383"/>
    <s v="91"/>
    <s v="1"/>
    <s v="2"/>
    <s v="22"/>
    <s v="221"/>
    <s v="221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7"/>
    <x v="136"/>
    <s v="2000 MATERIALES Y SUMINISTROS"/>
    <s v="2200 ALIMENTOS Y UTENSILIOS"/>
    <s v="221 PRODUCTOS ALIMENTICIOS PARA PERSONAS"/>
    <s v="22101 PRODUCTOS ALIMENTICIOS PARA PERSONAS"/>
    <n v="600000"/>
    <s v="1 NO ETIQUETADO"/>
    <s v="11 RECURSOS FISCALES"/>
    <s v="1101 RECURSOS MUNICIPALES"/>
    <s v="19 Ejercicio 2019"/>
  </r>
  <r>
    <s v="130322424215140134E018018864911122222122101111110119133"/>
    <s v="1303"/>
    <s v="2"/>
    <s v="24"/>
    <s v="242"/>
    <s v="1"/>
    <s v="5"/>
    <s v="14"/>
    <s v="01"/>
    <s v="34"/>
    <s v="E"/>
    <s v="018"/>
    <s v="018864"/>
    <s v="91"/>
    <s v="1"/>
    <s v="2"/>
    <s v="22"/>
    <s v="221"/>
    <s v="221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37"/>
    <s v="2000 MATERIALES Y SUMINISTROS"/>
    <s v="2200 ALIMENTOS Y UTENSILIOS"/>
    <s v="221 PRODUCTOS ALIMENTICIOS PARA PERSONAS"/>
    <s v="22101 PRODUCTOS ALIMENTICIOS PARA PERSONAS"/>
    <n v="47520.000000000007"/>
    <s v="1 NO ETIQUETADO"/>
    <s v="11 RECURSOS FISCALES"/>
    <s v="1101 RECURSOS MUNICIPALES"/>
    <s v="19 Ejercicio 2019"/>
  </r>
  <r>
    <s v="131322424215140134E120120940911122222122101111110119133"/>
    <s v="1313"/>
    <s v="2"/>
    <s v="24"/>
    <s v="242"/>
    <s v="1"/>
    <s v="5"/>
    <s v="14"/>
    <s v="01"/>
    <s v="34"/>
    <s v="E"/>
    <s v="120"/>
    <s v="120940"/>
    <s v="91"/>
    <s v="1"/>
    <s v="2"/>
    <s v="22"/>
    <s v="221"/>
    <s v="221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3"/>
    <x v="56"/>
    <s v="2000 MATERIALES Y SUMINISTROS"/>
    <s v="2200 ALIMENTOS Y UTENSILIOS"/>
    <s v="221 PRODUCTOS ALIMENTICIOS PARA PERSONAS"/>
    <s v="22101 PRODUCTOS ALIMENTICIOS PARA PERSONAS"/>
    <n v="520000"/>
    <s v="1 NO ETIQUETADO"/>
    <s v="11 RECURSOS FISCALES"/>
    <s v="1101 RECURSOS MUNICIPALES"/>
    <s v="19 Ejercicio 2019"/>
  </r>
  <r>
    <s v="050211717246172009N134134890911122525425401111110119133"/>
    <s v="0502"/>
    <s v="1"/>
    <s v="17"/>
    <s v="172"/>
    <s v="4"/>
    <s v="6"/>
    <s v="17"/>
    <s v="20"/>
    <s v="09"/>
    <s v="N"/>
    <s v="134"/>
    <s v="134890"/>
    <s v="91"/>
    <s v="1"/>
    <s v="2"/>
    <s v="25"/>
    <s v="254"/>
    <s v="254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2"/>
    <x v="107"/>
    <s v="2000 MATERIALES Y SUMINISTROS"/>
    <s v="2500 PRODUCTOS QUIMICOS, FARMACEUTICOS Y DE LABORATORIO"/>
    <s v="254 MATERIALES, ACCESORIOS Y SUMINISTROS MEDICOS"/>
    <s v="25401 MATERIALES, ACCESORIOS Y SUMINISTROS MEDICOS"/>
    <n v="82332.536000000007"/>
    <s v="1 NO ETIQUETADO"/>
    <s v="11 RECURSOS FISCALES"/>
    <s v="1101 RECURSOS MUNICIPALES"/>
    <s v="19 Ejercicio 2019"/>
  </r>
  <r>
    <s v="030311717145160304E127127976911122222222201111110119133"/>
    <s v="0303"/>
    <s v="1"/>
    <s v="17"/>
    <s v="171"/>
    <s v="4"/>
    <s v="5"/>
    <s v="16"/>
    <s v="03"/>
    <s v="04"/>
    <s v="E"/>
    <s v="127"/>
    <s v="127976"/>
    <s v="91"/>
    <s v="1"/>
    <s v="2"/>
    <s v="22"/>
    <s v="222"/>
    <s v="22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200 ALIMENTOS Y UTENSILIOS"/>
    <s v="222 PRODUCTOS ALIMENTICIOS PARA ANIMALES"/>
    <s v="22201 PRODUCTOS ALIMENTICIOS PARA ANIMALES"/>
    <n v="2500000"/>
    <s v="1 NO ETIQUETADO"/>
    <s v="11 RECURSOS FISCALES"/>
    <s v="1101 RECURSOS MUNICIPALES"/>
    <s v="19 Ejercicio 2019"/>
  </r>
  <r>
    <s v="050211717246172009N134134890911122525625601111110119133"/>
    <s v="0502"/>
    <s v="1"/>
    <s v="17"/>
    <s v="172"/>
    <s v="4"/>
    <s v="6"/>
    <s v="17"/>
    <s v="20"/>
    <s v="09"/>
    <s v="N"/>
    <s v="134"/>
    <s v="134890"/>
    <s v="91"/>
    <s v="1"/>
    <s v="2"/>
    <s v="25"/>
    <s v="256"/>
    <s v="256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2"/>
    <x v="107"/>
    <s v="2000 MATERIALES Y SUMINISTROS"/>
    <s v="2500 PRODUCTOS QUIMICOS, FARMACEUTICOS Y DE LABORATORIO"/>
    <s v="256 FIBRAS SINTETICAS, HULES, PLASTICOS Y DERIVADOS"/>
    <s v="25601 FIBRAS SINTETICAS, HULES, PLASTICOS Y DERIVADOS"/>
    <n v="50850.8"/>
    <s v="1 NO ETIQUETADO"/>
    <s v="11 RECURSOS FISCALES"/>
    <s v="1101 RECURSOS MUNICIPALES"/>
    <s v="19 Ejercicio 2019"/>
  </r>
  <r>
    <s v="080422222112130614E060060332911122222222201111110119133"/>
    <s v="0804"/>
    <s v="2"/>
    <s v="22"/>
    <s v="221"/>
    <s v="1"/>
    <s v="2"/>
    <s v="13"/>
    <s v="06"/>
    <s v="14"/>
    <s v="E"/>
    <s v="060"/>
    <s v="060332"/>
    <s v="91"/>
    <s v="1"/>
    <s v="2"/>
    <s v="22"/>
    <s v="222"/>
    <s v="222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55"/>
    <x v="138"/>
    <s v="2000 MATERIALES Y SUMINISTROS"/>
    <s v="2200 ALIMENTOS Y UTENSILIOS"/>
    <s v="222 PRODUCTOS ALIMENTICIOS PARA ANIMALES"/>
    <s v="22201 PRODUCTOS ALIMENTICIOS PARA ANIMALES"/>
    <n v="40000"/>
    <s v="1 NO ETIQUETADO"/>
    <s v="11 RECURSOS FISCALES"/>
    <s v="1101 RECURSOS MUNICIPALES"/>
    <s v="19 Ejercicio 2019"/>
  </r>
  <r>
    <s v="111322121231010730E126126384911122222222201111110119133"/>
    <s v="1113"/>
    <s v="2"/>
    <s v="21"/>
    <s v="212"/>
    <s v="3"/>
    <s v="1"/>
    <s v="01"/>
    <s v="07"/>
    <s v="30"/>
    <s v="E"/>
    <s v="126"/>
    <s v="126384"/>
    <s v="91"/>
    <s v="1"/>
    <s v="2"/>
    <s v="22"/>
    <s v="222"/>
    <s v="222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7"/>
    <x v="139"/>
    <s v="2000 MATERIALES Y SUMINISTROS"/>
    <s v="2200 ALIMENTOS Y UTENSILIOS"/>
    <s v="222 PRODUCTOS ALIMENTICIOS PARA ANIMALES"/>
    <s v="22201 PRODUCTOS ALIMENTICIOS PARA ANIMALES"/>
    <n v="1000000"/>
    <s v="1 NO ETIQUETADO"/>
    <s v="11 RECURSOS FISCALES"/>
    <s v="1101 RECURSOS MUNICIPALES"/>
    <s v="19 Ejercicio 2019"/>
  </r>
  <r>
    <s v="050211717246172009N024024929911122525925901111110119133"/>
    <s v="0502"/>
    <s v="1"/>
    <s v="17"/>
    <s v="172"/>
    <s v="4"/>
    <s v="6"/>
    <s v="17"/>
    <s v="20"/>
    <s v="09"/>
    <s v="N"/>
    <s v="024"/>
    <s v="024929"/>
    <s v="91"/>
    <s v="1"/>
    <s v="2"/>
    <s v="25"/>
    <s v="259"/>
    <s v="259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35"/>
    <x v="58"/>
    <s v="2000 MATERIALES Y SUMINISTROS"/>
    <s v="2500 PRODUCTOS QUIMICOS, FARMACEUTICOS Y DE LABORATORIO"/>
    <s v="259 OTROS PRODUCTOS QUIMICOS"/>
    <s v="25901 OTROS PRODUCTOS QUIMICOS"/>
    <n v="20000"/>
    <s v="1 NO ETIQUETADO"/>
    <s v="11 RECURSOS FISCALES"/>
    <s v="1101 RECURSOS MUNICIPALES"/>
    <s v="19 Ejercicio 2019"/>
  </r>
  <r>
    <s v="020311313246172002O056056006971122222322301111110119133"/>
    <s v="0203"/>
    <s v="1"/>
    <s v="13"/>
    <s v="132"/>
    <s v="4"/>
    <s v="6"/>
    <s v="17"/>
    <s v="20"/>
    <s v="02"/>
    <s v="O"/>
    <s v="056"/>
    <s v="056006"/>
    <s v="97"/>
    <s v="1"/>
    <s v="2"/>
    <s v="22"/>
    <s v="223"/>
    <s v="223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0"/>
    <x v="132"/>
    <s v="2000 MATERIALES Y SUMINISTROS"/>
    <s v="2200 ALIMENTOS Y UTENSILIOS"/>
    <s v="223 UTENSILIOS PARA EL SERVICIO DE ALIMENTACION"/>
    <s v="22301 UTENSILIOS PARA EL SERVICIO DE ALIMENTACION"/>
    <n v="15000"/>
    <s v="1 NO ETIQUETADO"/>
    <s v="11 RECURSOS FISCALES"/>
    <s v="1101 RECURSOS MUNICIPALES"/>
    <s v="19 Ejercicio 2019"/>
  </r>
  <r>
    <s v="020211313246172002O101101920971122222322301111110119133"/>
    <s v="0202"/>
    <s v="1"/>
    <s v="13"/>
    <s v="132"/>
    <s v="4"/>
    <s v="6"/>
    <s v="17"/>
    <s v="20"/>
    <s v="02"/>
    <s v="O"/>
    <s v="101"/>
    <s v="101920"/>
    <s v="97"/>
    <s v="1"/>
    <s v="2"/>
    <s v="22"/>
    <s v="223"/>
    <s v="223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1"/>
    <x v="140"/>
    <s v="2000 MATERIALES Y SUMINISTROS"/>
    <s v="2200 ALIMENTOS Y UTENSILIOS"/>
    <s v="223 UTENSILIOS PARA EL SERVICIO DE ALIMENTACION"/>
    <s v="22301 UTENSILIOS PARA EL SERVICIO DE ALIMENTACION"/>
    <n v="2000"/>
    <s v="1 NO ETIQUETADO"/>
    <s v="11 RECURSOS FISCALES"/>
    <s v="1101 RECURSOS MUNICIPALES"/>
    <s v="19 Ejercicio 2019"/>
  </r>
  <r>
    <s v="040711212245150205E050050158911122222322301111110119133"/>
    <s v="0407"/>
    <s v="1"/>
    <s v="12"/>
    <s v="122"/>
    <s v="4"/>
    <s v="5"/>
    <s v="15"/>
    <s v="02"/>
    <s v="05"/>
    <s v="E"/>
    <s v="050"/>
    <s v="050158"/>
    <s v="91"/>
    <s v="1"/>
    <s v="2"/>
    <s v="22"/>
    <s v="223"/>
    <s v="223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x v="0"/>
    <x v="28"/>
    <x v="46"/>
    <x v="108"/>
    <s v="2000 MATERIALES Y SUMINISTROS"/>
    <s v="2200 ALIMENTOS Y UTENSILIOS"/>
    <s v="223 UTENSILIOS PARA EL SERVICIO DE ALIMENTACION"/>
    <s v="22301 UTENSILIOS PARA EL SERVICIO DE ALIMENTACION"/>
    <n v="50000"/>
    <s v="1 NO ETIQUETADO"/>
    <s v="11 RECURSOS FISCALES"/>
    <s v="1101 RECURSOS MUNICIPALES"/>
    <s v="19 Ejercicio 2019"/>
  </r>
  <r>
    <s v="050211717246172009N124124254911122626126101111110119133"/>
    <s v="0502"/>
    <s v="1"/>
    <s v="17"/>
    <s v="172"/>
    <s v="4"/>
    <s v="6"/>
    <s v="17"/>
    <s v="20"/>
    <s v="09"/>
    <s v="N"/>
    <s v="124"/>
    <s v="124254"/>
    <s v="91"/>
    <s v="1"/>
    <s v="2"/>
    <s v="26"/>
    <s v="261"/>
    <s v="26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0"/>
    <x v="83"/>
    <s v="2000 MATERIALES Y SUMINISTROS"/>
    <s v="2600 COMBUSTIBLES, LUBRICANTES Y ADITIVOS"/>
    <s v="261 COMBUSTIBLES, LUBRICANTES Y ADITIVOS"/>
    <s v="26101 COMBUSTIBLES, LUBRICANTES Y ADITIVOS"/>
    <n v="142465.60000000001"/>
    <s v="1 NO ETIQUETADO"/>
    <s v="11 RECURSOS FISCALES"/>
    <s v="1101 RECURSOS MUNICIPALES"/>
    <s v="19 Ejercicio 2019"/>
  </r>
  <r>
    <s v="050211717246172009N124124254911122727127101111110119133"/>
    <s v="0502"/>
    <s v="1"/>
    <s v="17"/>
    <s v="172"/>
    <s v="4"/>
    <s v="6"/>
    <s v="17"/>
    <s v="20"/>
    <s v="09"/>
    <s v="N"/>
    <s v="124"/>
    <s v="124254"/>
    <s v="91"/>
    <s v="1"/>
    <s v="2"/>
    <s v="27"/>
    <s v="271"/>
    <s v="27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0"/>
    <x v="83"/>
    <s v="2000 MATERIALES Y SUMINISTROS"/>
    <s v="2700 VESTUARIO, BLANCOS, PRENDAS DE PROTECCION Y ARTICULOS DEPORTIVOS"/>
    <s v="271 VESTUARIO Y UNIFORMES"/>
    <s v="27101 VESTUARIO Y UNIFORMES"/>
    <n v="60000"/>
    <s v="1 NO ETIQUETADO"/>
    <s v="11 RECURSOS FISCALES"/>
    <s v="1101 RECURSOS MUNICIPALES"/>
    <s v="19 Ejercicio 2019"/>
  </r>
  <r>
    <s v="111322121231010730E126126385911122222322301111110119133"/>
    <s v="1113"/>
    <s v="2"/>
    <s v="21"/>
    <s v="212"/>
    <s v="3"/>
    <s v="1"/>
    <s v="01"/>
    <s v="07"/>
    <s v="30"/>
    <s v="E"/>
    <s v="126"/>
    <s v="126385"/>
    <s v="91"/>
    <s v="1"/>
    <s v="2"/>
    <s v="22"/>
    <s v="223"/>
    <s v="223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7"/>
    <x v="141"/>
    <s v="2000 MATERIALES Y SUMINISTROS"/>
    <s v="2200 ALIMENTOS Y UTENSILIOS"/>
    <s v="223 UTENSILIOS PARA EL SERVICIO DE ALIMENTACION"/>
    <s v="22301 UTENSILIOS PARA EL SERVICIO DE ALIMENTACION"/>
    <n v="45000"/>
    <s v="1 NO ETIQUETADO"/>
    <s v="11 RECURSOS FISCALES"/>
    <s v="1101 RECURSOS MUNICIPALES"/>
    <s v="19 Ejercicio 2019"/>
  </r>
  <r>
    <s v="050211717246172009N124124254911122727227201111110119133"/>
    <s v="0502"/>
    <s v="1"/>
    <s v="17"/>
    <s v="172"/>
    <s v="4"/>
    <s v="6"/>
    <s v="17"/>
    <s v="20"/>
    <s v="09"/>
    <s v="N"/>
    <s v="124"/>
    <s v="124254"/>
    <s v="91"/>
    <s v="1"/>
    <s v="2"/>
    <s v="27"/>
    <s v="272"/>
    <s v="27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0"/>
    <x v="83"/>
    <s v="2000 MATERIALES Y SUMINISTROS"/>
    <s v="2700 VESTUARIO, BLANCOS, PRENDAS DE PROTECCION Y ARTICULOS DEPORTIVOS"/>
    <s v="272 PRENDAS DE SEGURIDAD Y PROTECCION PERSONAL"/>
    <s v="27201 PRENDAS DE SEGURIDAD Y PROTECCION PERSONAL"/>
    <n v="2000000"/>
    <s v="1 NO ETIQUETADO"/>
    <s v="11 RECURSOS FISCALES"/>
    <s v="1101 RECURSOS MUNICIPALES"/>
    <s v="19 Ejercicio 2019"/>
  </r>
  <r>
    <s v="030311717145160304E127127976911122424124101111110119133"/>
    <s v="0303"/>
    <s v="1"/>
    <s v="17"/>
    <s v="171"/>
    <s v="4"/>
    <s v="5"/>
    <s v="16"/>
    <s v="03"/>
    <s v="04"/>
    <s v="E"/>
    <s v="127"/>
    <s v="127976"/>
    <s v="91"/>
    <s v="1"/>
    <s v="2"/>
    <s v="24"/>
    <s v="241"/>
    <s v="24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400 MATERIALES Y ARTICULOS DE CONSTRUCCION Y DE REPARACION"/>
    <s v="241 PRODUCTOS MINERALES NO METALICOS"/>
    <s v="24101 PRODUCTOS MINERALES NO METALICOS"/>
    <n v="27000"/>
    <s v="1 NO ETIQUETADO"/>
    <s v="11 RECURSOS FISCALES"/>
    <s v="1101 RECURSOS MUNICIPALES"/>
    <s v="19 Ejercicio 2019"/>
  </r>
  <r>
    <s v="080122222112130614E088088349911122424124101111110119133"/>
    <s v="0801"/>
    <s v="2"/>
    <s v="22"/>
    <s v="221"/>
    <s v="1"/>
    <s v="2"/>
    <s v="13"/>
    <s v="06"/>
    <s v="14"/>
    <s v="E"/>
    <s v="088"/>
    <s v="088349"/>
    <s v="91"/>
    <s v="1"/>
    <s v="2"/>
    <s v="24"/>
    <s v="241"/>
    <s v="241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142"/>
    <s v="2000 MATERIALES Y SUMINISTROS"/>
    <s v="2400 MATERIALES Y ARTICULOS DE CONSTRUCCION Y DE REPARACION"/>
    <s v="241 PRODUCTOS MINERALES NO METALICOS"/>
    <s v="24101 PRODUCTOS MINERALES NO METALICOS"/>
    <n v="50000"/>
    <s v="1 NO ETIQUETADO"/>
    <s v="11 RECURSOS FISCALES"/>
    <s v="1101 RECURSOS MUNICIPALES"/>
    <s v="19 Ejercicio 2019"/>
  </r>
  <r>
    <s v="080322222112130614E125125331911122424124101111110119133"/>
    <s v="0803"/>
    <s v="2"/>
    <s v="22"/>
    <s v="221"/>
    <s v="1"/>
    <s v="2"/>
    <s v="13"/>
    <s v="06"/>
    <s v="14"/>
    <s v="E"/>
    <s v="125"/>
    <s v="125331"/>
    <s v="91"/>
    <s v="1"/>
    <s v="2"/>
    <s v="24"/>
    <s v="241"/>
    <s v="24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74"/>
    <s v="2000 MATERIALES Y SUMINISTROS"/>
    <s v="2400 MATERIALES Y ARTICULOS DE CONSTRUCCION Y DE REPARACION"/>
    <s v="241 PRODUCTOS MINERALES NO METALICOS"/>
    <s v="24101 PRODUCTOS MINERALES NO METALICOS"/>
    <n v="120000"/>
    <s v="1 NO ETIQUETADO"/>
    <s v="11 RECURSOS FISCALES"/>
    <s v="1101 RECURSOS MUNICIPALES"/>
    <s v="19 Ejercicio 2019"/>
  </r>
  <r>
    <s v="080222222112130614E125125336911122424124101111110119133"/>
    <s v="0802"/>
    <s v="2"/>
    <s v="22"/>
    <s v="221"/>
    <s v="1"/>
    <s v="2"/>
    <s v="13"/>
    <s v="06"/>
    <s v="14"/>
    <s v="E"/>
    <s v="125"/>
    <s v="125336"/>
    <s v="91"/>
    <s v="1"/>
    <s v="2"/>
    <s v="24"/>
    <s v="241"/>
    <s v="241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43"/>
    <s v="2000 MATERIALES Y SUMINISTROS"/>
    <s v="2400 MATERIALES Y ARTICULOS DE CONSTRUCCION Y DE REPARACION"/>
    <s v="241 PRODUCTOS MINERALES NO METALICOS"/>
    <s v="24101 PRODUCTOS MINERALES NO METALICOS"/>
    <n v="13000"/>
    <s v="1 NO ETIQUETADO"/>
    <s v="11 RECURSOS FISCALES"/>
    <s v="1101 RECURSOS MUNICIPALES"/>
    <s v="19 Ejercicio 2019"/>
  </r>
  <r>
    <s v="080422222112130614E125125402911122424124101111110119133"/>
    <s v="0804"/>
    <s v="2"/>
    <s v="22"/>
    <s v="221"/>
    <s v="1"/>
    <s v="2"/>
    <s v="13"/>
    <s v="06"/>
    <s v="14"/>
    <s v="E"/>
    <s v="125"/>
    <s v="125402"/>
    <s v="91"/>
    <s v="1"/>
    <s v="2"/>
    <s v="24"/>
    <s v="241"/>
    <s v="241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44"/>
    <s v="2000 MATERIALES Y SUMINISTROS"/>
    <s v="2400 MATERIALES Y ARTICULOS DE CONSTRUCCION Y DE REPARACION"/>
    <s v="241 PRODUCTOS MINERALES NO METALICOS"/>
    <s v="24101 PRODUCTOS MINERALES NO METALICOS"/>
    <n v="250000"/>
    <s v="1 NO ETIQUETADO"/>
    <s v="11 RECURSOS FISCALES"/>
    <s v="1101 RECURSOS MUNICIPALES"/>
    <s v="19 Ejercicio 2019"/>
  </r>
  <r>
    <s v="080522222112130614E088088353911122424124101111110119133"/>
    <s v="0805"/>
    <s v="2"/>
    <s v="22"/>
    <s v="221"/>
    <s v="1"/>
    <s v="2"/>
    <s v="13"/>
    <s v="06"/>
    <s v="14"/>
    <s v="E"/>
    <s v="088"/>
    <s v="088353"/>
    <s v="91"/>
    <s v="1"/>
    <s v="2"/>
    <s v="24"/>
    <s v="241"/>
    <s v="241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88"/>
    <s v="2000 MATERIALES Y SUMINISTROS"/>
    <s v="2400 MATERIALES Y ARTICULOS DE CONSTRUCCION Y DE REPARACION"/>
    <s v="241 PRODUCTOS MINERALES NO METALICOS"/>
    <s v="24101 PRODUCTOS MINERALES NO METALICOS"/>
    <n v="1000000"/>
    <s v="1 NO ETIQUETADO"/>
    <s v="11 RECURSOS FISCALES"/>
    <s v="1101 RECURSOS MUNICIPALES"/>
    <s v="19 Ejercicio 2019"/>
  </r>
  <r>
    <s v="081222121412130615E061061316911122424124101111110119133"/>
    <s v="0812"/>
    <s v="2"/>
    <s v="21"/>
    <s v="214"/>
    <s v="1"/>
    <s v="2"/>
    <s v="13"/>
    <s v="06"/>
    <s v="15"/>
    <s v="E"/>
    <s v="061"/>
    <s v="061316"/>
    <s v="91"/>
    <s v="1"/>
    <s v="2"/>
    <s v="24"/>
    <s v="241"/>
    <s v="24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60"/>
    <s v="2000 MATERIALES Y SUMINISTROS"/>
    <s v="2400 MATERIALES Y ARTICULOS DE CONSTRUCCION Y DE REPARACION"/>
    <s v="241 PRODUCTOS MINERALES NO METALICOS"/>
    <s v="24101 PRODUCTOS MINERALES NO METALICOS"/>
    <n v="320000"/>
    <s v="1 NO ETIQUETADO"/>
    <s v="11 RECURSOS FISCALES"/>
    <s v="1101 RECURSOS MUNICIPALES"/>
    <s v="19 Ejercicio 2019"/>
  </r>
  <r>
    <s v="080722121412130615E105105402911122424124101111110119133"/>
    <s v="0807"/>
    <s v="2"/>
    <s v="21"/>
    <s v="214"/>
    <s v="1"/>
    <s v="2"/>
    <s v="13"/>
    <s v="06"/>
    <s v="15"/>
    <s v="E"/>
    <s v="105"/>
    <s v="105402"/>
    <s v="91"/>
    <s v="1"/>
    <s v="2"/>
    <s v="24"/>
    <s v="241"/>
    <s v="241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48"/>
    <x v="145"/>
    <s v="2000 MATERIALES Y SUMINISTROS"/>
    <s v="2400 MATERIALES Y ARTICULOS DE CONSTRUCCION Y DE REPARACION"/>
    <s v="241 PRODUCTOS MINERALES NO METALICOS"/>
    <s v="24101 PRODUCTOS MINERALES NO METALICOS"/>
    <n v="50000"/>
    <s v="1 NO ETIQUETADO"/>
    <s v="11 RECURSOS FISCALES"/>
    <s v="1101 RECURSOS MUNICIPALES"/>
    <s v="19 Ejercicio 2019"/>
  </r>
  <r>
    <s v="090111313446172020O021021464121122424124101111110119133"/>
    <s v="0901"/>
    <s v="1"/>
    <s v="13"/>
    <s v="134"/>
    <s v="4"/>
    <s v="6"/>
    <s v="17"/>
    <s v="20"/>
    <s v="20"/>
    <s v="O"/>
    <s v="021"/>
    <s v="021464"/>
    <s v="12"/>
    <s v="1"/>
    <s v="2"/>
    <s v="24"/>
    <s v="241"/>
    <s v="24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6"/>
    <s v="2000 MATERIALES Y SUMINISTROS"/>
    <s v="2400 MATERIALES Y ARTICULOS DE CONSTRUCCION Y DE REPARACION"/>
    <s v="241 PRODUCTOS MINERALES NO METALICOS"/>
    <s v="24101 PRODUCTOS MINERALES NO METALICOS"/>
    <n v="51840"/>
    <s v="1 NO ETIQUETADO"/>
    <s v="11 RECURSOS FISCALES"/>
    <s v="1101 RECURSOS MUNICIPALES"/>
    <s v="19 Ejercicio 2019"/>
  </r>
  <r>
    <s v="030311717145160304E127127976911122424224201111110119133"/>
    <s v="0303"/>
    <s v="1"/>
    <s v="17"/>
    <s v="171"/>
    <s v="4"/>
    <s v="5"/>
    <s v="16"/>
    <s v="03"/>
    <s v="04"/>
    <s v="E"/>
    <s v="127"/>
    <s v="127976"/>
    <s v="91"/>
    <s v="1"/>
    <s v="2"/>
    <s v="24"/>
    <s v="242"/>
    <s v="24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400 MATERIALES Y ARTICULOS DE CONSTRUCCION Y DE REPARACION"/>
    <s v="242 CEMENTO Y PRODUCTOS DE CONCRETO"/>
    <s v="24201 CEMENTO Y PRODUCTOS DE CONCRETO"/>
    <n v="7000"/>
    <s v="1 NO ETIQUETADO"/>
    <s v="11 RECURSOS FISCALES"/>
    <s v="1101 RECURSOS MUNICIPALES"/>
    <s v="19 Ejercicio 2019"/>
  </r>
  <r>
    <s v="050211717246172009N124124254911122727227201111110119133"/>
    <s v="0502"/>
    <s v="1"/>
    <s v="17"/>
    <s v="172"/>
    <s v="4"/>
    <s v="6"/>
    <s v="17"/>
    <s v="20"/>
    <s v="09"/>
    <s v="N"/>
    <s v="124"/>
    <s v="124254"/>
    <s v="91"/>
    <s v="1"/>
    <s v="2"/>
    <s v="27"/>
    <s v="272"/>
    <s v="27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0"/>
    <x v="83"/>
    <s v="2000 MATERIALES Y SUMINISTROS"/>
    <s v="2700 VESTUARIO, BLANCOS, PRENDAS DE PROTECCION Y ARTICULOS DEPORTIVOS"/>
    <s v="272 PRENDAS DE SEGURIDAD Y PROTECCION PERSONAL"/>
    <s v="27201 PRENDAS DE SEGURIDAD Y PROTECCION PERSONAL"/>
    <n v="1641250.9"/>
    <s v="1 NO ETIQUETADO"/>
    <s v="11 RECURSOS FISCALES"/>
    <s v="1101 RECURSOS MUNICIPALES"/>
    <s v="19 Ejercicio 2019"/>
  </r>
  <r>
    <s v="080122222112130614E060060325911122424224201111110119133"/>
    <s v="0801"/>
    <s v="2"/>
    <s v="22"/>
    <s v="221"/>
    <s v="1"/>
    <s v="2"/>
    <s v="13"/>
    <s v="06"/>
    <s v="14"/>
    <s v="E"/>
    <s v="060"/>
    <s v="060325"/>
    <s v="91"/>
    <s v="1"/>
    <s v="2"/>
    <s v="24"/>
    <s v="242"/>
    <s v="242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55"/>
    <x v="146"/>
    <s v="2000 MATERIALES Y SUMINISTROS"/>
    <s v="2400 MATERIALES Y ARTICULOS DE CONSTRUCCION Y DE REPARACION"/>
    <s v="242 CEMENTO Y PRODUCTOS DE CONCRETO"/>
    <s v="24201 CEMENTO Y PRODUCTOS DE CONCRETO"/>
    <n v="254000"/>
    <s v="1 NO ETIQUETADO"/>
    <s v="11 RECURSOS FISCALES"/>
    <s v="1101 RECURSOS MUNICIPALES"/>
    <s v="19 Ejercicio 2019"/>
  </r>
  <r>
    <s v="081122222112130614E125125403911122424224201111110119133"/>
    <s v="0811"/>
    <s v="2"/>
    <s v="22"/>
    <s v="221"/>
    <s v="1"/>
    <s v="2"/>
    <s v="13"/>
    <s v="06"/>
    <s v="14"/>
    <s v="E"/>
    <s v="125"/>
    <s v="125403"/>
    <s v="91"/>
    <s v="1"/>
    <s v="2"/>
    <s v="24"/>
    <s v="242"/>
    <s v="242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90"/>
    <s v="2000 MATERIALES Y SUMINISTROS"/>
    <s v="2400 MATERIALES Y ARTICULOS DE CONSTRUCCION Y DE REPARACION"/>
    <s v="242 CEMENTO Y PRODUCTOS DE CONCRETO"/>
    <s v="24201 CEMENTO Y PRODUCTOS DE CONCRETO"/>
    <n v="70000"/>
    <s v="1 NO ETIQUETADO"/>
    <s v="11 RECURSOS FISCALES"/>
    <s v="1101 RECURSOS MUNICIPALES"/>
    <s v="19 Ejercicio 2019"/>
  </r>
  <r>
    <s v="080922222112130614E059059798911122424224201111110119133"/>
    <s v="0809"/>
    <s v="2"/>
    <s v="22"/>
    <s v="221"/>
    <s v="1"/>
    <s v="2"/>
    <s v="13"/>
    <s v="06"/>
    <s v="14"/>
    <s v="E"/>
    <s v="059"/>
    <s v="059798"/>
    <s v="91"/>
    <s v="1"/>
    <s v="2"/>
    <s v="24"/>
    <s v="242"/>
    <s v="242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7"/>
    <s v="2000 MATERIALES Y SUMINISTROS"/>
    <s v="2400 MATERIALES Y ARTICULOS DE CONSTRUCCION Y DE REPARACION"/>
    <s v="242 CEMENTO Y PRODUCTOS DE CONCRETO"/>
    <s v="24201 CEMENTO Y PRODUCTOS DE CONCRETO"/>
    <n v="50000"/>
    <s v="1 NO ETIQUETADO"/>
    <s v="11 RECURSOS FISCALES"/>
    <s v="1101 RECURSOS MUNICIPALES"/>
    <s v="19 Ejercicio 2019"/>
  </r>
  <r>
    <s v="080322222112130614E125125335911122424224201111110119133"/>
    <s v="0803"/>
    <s v="2"/>
    <s v="22"/>
    <s v="221"/>
    <s v="1"/>
    <s v="2"/>
    <s v="13"/>
    <s v="06"/>
    <s v="14"/>
    <s v="E"/>
    <s v="125"/>
    <s v="125335"/>
    <s v="91"/>
    <s v="1"/>
    <s v="2"/>
    <s v="24"/>
    <s v="242"/>
    <s v="24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10"/>
    <s v="2000 MATERIALES Y SUMINISTROS"/>
    <s v="2400 MATERIALES Y ARTICULOS DE CONSTRUCCION Y DE REPARACION"/>
    <s v="242 CEMENTO Y PRODUCTOS DE CONCRETO"/>
    <s v="24201 CEMENTO Y PRODUCTOS DE CONCRETO"/>
    <n v="100000"/>
    <s v="1 NO ETIQUETADO"/>
    <s v="11 RECURSOS FISCALES"/>
    <s v="1101 RECURSOS MUNICIPALES"/>
    <s v="19 Ejercicio 2019"/>
  </r>
  <r>
    <s v="080222222112130614E125125343911122424224201111110119133"/>
    <s v="0802"/>
    <s v="2"/>
    <s v="22"/>
    <s v="221"/>
    <s v="1"/>
    <s v="2"/>
    <s v="13"/>
    <s v="06"/>
    <s v="14"/>
    <s v="E"/>
    <s v="125"/>
    <s v="125343"/>
    <s v="91"/>
    <s v="1"/>
    <s v="2"/>
    <s v="24"/>
    <s v="242"/>
    <s v="242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47"/>
    <s v="2000 MATERIALES Y SUMINISTROS"/>
    <s v="2400 MATERIALES Y ARTICULOS DE CONSTRUCCION Y DE REPARACION"/>
    <s v="242 CEMENTO Y PRODUCTOS DE CONCRETO"/>
    <s v="24201 CEMENTO Y PRODUCTOS DE CONCRETO"/>
    <n v="30000"/>
    <s v="1 NO ETIQUETADO"/>
    <s v="11 RECURSOS FISCALES"/>
    <s v="1101 RECURSOS MUNICIPALES"/>
    <s v="19 Ejercicio 2019"/>
  </r>
  <r>
    <s v="080422222112130614E060060338911122424224201111110119133"/>
    <s v="0804"/>
    <s v="2"/>
    <s v="22"/>
    <s v="221"/>
    <s v="1"/>
    <s v="2"/>
    <s v="13"/>
    <s v="06"/>
    <s v="14"/>
    <s v="E"/>
    <s v="060"/>
    <s v="060338"/>
    <s v="91"/>
    <s v="1"/>
    <s v="2"/>
    <s v="24"/>
    <s v="242"/>
    <s v="242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55"/>
    <x v="148"/>
    <s v="2000 MATERIALES Y SUMINISTROS"/>
    <s v="2400 MATERIALES Y ARTICULOS DE CONSTRUCCION Y DE REPARACION"/>
    <s v="242 CEMENTO Y PRODUCTOS DE CONCRETO"/>
    <s v="24201 CEMENTO Y PRODUCTOS DE CONCRETO"/>
    <n v="30000"/>
    <s v="1 NO ETIQUETADO"/>
    <s v="11 RECURSOS FISCALES"/>
    <s v="1101 RECURSOS MUNICIPALES"/>
    <s v="19 Ejercicio 2019"/>
  </r>
  <r>
    <s v="080522222112130614E125125320911122424224201111110119133"/>
    <s v="0805"/>
    <s v="2"/>
    <s v="22"/>
    <s v="221"/>
    <s v="1"/>
    <s v="2"/>
    <s v="13"/>
    <s v="06"/>
    <s v="14"/>
    <s v="E"/>
    <s v="125"/>
    <s v="125320"/>
    <s v="91"/>
    <s v="1"/>
    <s v="2"/>
    <s v="24"/>
    <s v="242"/>
    <s v="242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0"/>
    <s v="2000 MATERIALES Y SUMINISTROS"/>
    <s v="2400 MATERIALES Y ARTICULOS DE CONSTRUCCION Y DE REPARACION"/>
    <s v="242 CEMENTO Y PRODUCTOS DE CONCRETO"/>
    <s v="24201 CEMENTO Y PRODUCTOS DE CONCRETO"/>
    <n v="500000"/>
    <s v="1 NO ETIQUETADO"/>
    <s v="11 RECURSOS FISCALES"/>
    <s v="1101 RECURSOS MUNICIPALES"/>
    <s v="19 Ejercicio 2019"/>
  </r>
  <r>
    <s v="080722121412130615E105105403911122424224201111110119133"/>
    <s v="0807"/>
    <s v="2"/>
    <s v="21"/>
    <s v="214"/>
    <s v="1"/>
    <s v="2"/>
    <s v="13"/>
    <s v="06"/>
    <s v="15"/>
    <s v="E"/>
    <s v="105"/>
    <s v="105403"/>
    <s v="91"/>
    <s v="1"/>
    <s v="2"/>
    <s v="24"/>
    <s v="242"/>
    <s v="242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48"/>
    <x v="149"/>
    <s v="2000 MATERIALES Y SUMINISTROS"/>
    <s v="2400 MATERIALES Y ARTICULOS DE CONSTRUCCION Y DE REPARACION"/>
    <s v="242 CEMENTO Y PRODUCTOS DE CONCRETO"/>
    <s v="24201 CEMENTO Y PRODUCTOS DE CONCRETO"/>
    <n v="60000"/>
    <s v="1 NO ETIQUETADO"/>
    <s v="11 RECURSOS FISCALES"/>
    <s v="1101 RECURSOS MUNICIPALES"/>
    <s v="19 Ejercicio 2019"/>
  </r>
  <r>
    <s v="080822222112130417E079079408911122424224201111110119133"/>
    <s v="0808"/>
    <s v="2"/>
    <s v="22"/>
    <s v="221"/>
    <s v="1"/>
    <s v="2"/>
    <s v="13"/>
    <s v="04"/>
    <s v="17"/>
    <s v="E"/>
    <s v="079"/>
    <s v="079408"/>
    <s v="91"/>
    <s v="1"/>
    <s v="2"/>
    <s v="24"/>
    <s v="242"/>
    <s v="242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49"/>
    <x v="150"/>
    <s v="2000 MATERIALES Y SUMINISTROS"/>
    <s v="2400 MATERIALES Y ARTICULOS DE CONSTRUCCION Y DE REPARACION"/>
    <s v="242 CEMENTO Y PRODUCTOS DE CONCRETO"/>
    <s v="24201 CEMENTO Y PRODUCTOS DE CONCRETO"/>
    <n v="50000"/>
    <s v="1 NO ETIQUETADO"/>
    <s v="11 RECURSOS FISCALES"/>
    <s v="1101 RECURSOS MUNICIPALES"/>
    <s v="19 Ejercicio 2019"/>
  </r>
  <r>
    <s v="090111313446172020O021021473121122424224201111110119133"/>
    <s v="0901"/>
    <s v="1"/>
    <s v="13"/>
    <s v="134"/>
    <s v="4"/>
    <s v="6"/>
    <s v="17"/>
    <s v="20"/>
    <s v="20"/>
    <s v="O"/>
    <s v="021"/>
    <s v="021473"/>
    <s v="12"/>
    <s v="1"/>
    <s v="2"/>
    <s v="24"/>
    <s v="242"/>
    <s v="24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9"/>
    <s v="2000 MATERIALES Y SUMINISTROS"/>
    <s v="2400 MATERIALES Y ARTICULOS DE CONSTRUCCION Y DE REPARACION"/>
    <s v="242 CEMENTO Y PRODUCTOS DE CONCRETO"/>
    <s v="24201 CEMENTO Y PRODUCTOS DE CONCRETO"/>
    <n v="45000"/>
    <s v="1 NO ETIQUETADO"/>
    <s v="11 RECURSOS FISCALES"/>
    <s v="1101 RECURSOS MUNICIPALES"/>
    <s v="19 Ejercicio 2019"/>
  </r>
  <r>
    <s v="100322626823101723P030030935911122424224201111110119133"/>
    <s v="1003"/>
    <s v="2"/>
    <s v="26"/>
    <s v="268"/>
    <s v="2"/>
    <s v="3"/>
    <s v="10"/>
    <s v="17"/>
    <s v="23"/>
    <s v="P"/>
    <s v="030"/>
    <s v="030935"/>
    <s v="91"/>
    <s v="1"/>
    <s v="2"/>
    <s v="24"/>
    <s v="242"/>
    <s v="242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1"/>
    <x v="151"/>
    <s v="2000 MATERIALES Y SUMINISTROS"/>
    <s v="2400 MATERIALES Y ARTICULOS DE CONSTRUCCION Y DE REPARACION"/>
    <s v="242 CEMENTO Y PRODUCTOS DE CONCRETO"/>
    <s v="24201 CEMENTO Y PRODUCTOS DE CONCRETO"/>
    <n v="200000"/>
    <s v="1 NO ETIQUETADO"/>
    <s v="11 RECURSOS FISCALES"/>
    <s v="1101 RECURSOS MUNICIPALES"/>
    <s v="19 Ejercicio 2019"/>
  </r>
  <r>
    <s v="130322424215140134E018018912911122424224201111110119133"/>
    <s v="1303"/>
    <s v="2"/>
    <s v="24"/>
    <s v="242"/>
    <s v="1"/>
    <s v="5"/>
    <s v="14"/>
    <s v="01"/>
    <s v="34"/>
    <s v="E"/>
    <s v="018"/>
    <s v="018912"/>
    <s v="91"/>
    <s v="1"/>
    <s v="2"/>
    <s v="24"/>
    <s v="242"/>
    <s v="24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52"/>
    <s v="2000 MATERIALES Y SUMINISTROS"/>
    <s v="2400 MATERIALES Y ARTICULOS DE CONSTRUCCION Y DE REPARACION"/>
    <s v="242 CEMENTO Y PRODUCTOS DE CONCRETO"/>
    <s v="24201 CEMENTO Y PRODUCTOS DE CONCRETO"/>
    <n v="38600"/>
    <s v="1 NO ETIQUETADO"/>
    <s v="11 RECURSOS FISCALES"/>
    <s v="1101 RECURSOS MUNICIPALES"/>
    <s v="19 Ejercicio 2019"/>
  </r>
  <r>
    <s v="030311717145160304E127127976911122424324301111110119133"/>
    <s v="0303"/>
    <s v="1"/>
    <s v="17"/>
    <s v="171"/>
    <s v="4"/>
    <s v="5"/>
    <s v="16"/>
    <s v="03"/>
    <s v="04"/>
    <s v="E"/>
    <s v="127"/>
    <s v="127976"/>
    <s v="91"/>
    <s v="1"/>
    <s v="2"/>
    <s v="24"/>
    <s v="243"/>
    <s v="243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400 MATERIALES Y ARTICULOS DE CONSTRUCCION Y DE REPARACION"/>
    <s v="243 CAL, YESO Y PRODUCTOS DE YESO"/>
    <s v="24301 CAL, YESO Y PRODUCTOS DE YESO"/>
    <n v="5000"/>
    <s v="1 NO ETIQUETADO"/>
    <s v="11 RECURSOS FISCALES"/>
    <s v="1101 RECURSOS MUNICIPALES"/>
    <s v="19 Ejercicio 2019"/>
  </r>
  <r>
    <s v="050211717246172009N134134890911122727327301111110119133"/>
    <s v="0502"/>
    <s v="1"/>
    <s v="17"/>
    <s v="172"/>
    <s v="4"/>
    <s v="6"/>
    <s v="17"/>
    <s v="20"/>
    <s v="09"/>
    <s v="N"/>
    <s v="134"/>
    <s v="134890"/>
    <s v="91"/>
    <s v="1"/>
    <s v="2"/>
    <s v="27"/>
    <s v="273"/>
    <s v="273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2"/>
    <x v="107"/>
    <s v="2000 MATERIALES Y SUMINISTROS"/>
    <s v="2700 VESTUARIO, BLANCOS, PRENDAS DE PROTECCION Y ARTICULOS DEPORTIVOS"/>
    <s v="273 ARTICULOS DEPORTIVOS"/>
    <s v="27301 ARTICULOS DEPORTIVOS"/>
    <n v="31844.640000000003"/>
    <s v="1 NO ETIQUETADO"/>
    <s v="11 RECURSOS FISCALES"/>
    <s v="1101 RECURSOS MUNICIPALES"/>
    <s v="19 Ejercicio 2019"/>
  </r>
  <r>
    <s v="080122222112130614E088088354911122424324301111110119133"/>
    <s v="0801"/>
    <s v="2"/>
    <s v="22"/>
    <s v="221"/>
    <s v="1"/>
    <s v="2"/>
    <s v="13"/>
    <s v="06"/>
    <s v="14"/>
    <s v="E"/>
    <s v="088"/>
    <s v="088354"/>
    <s v="91"/>
    <s v="1"/>
    <s v="2"/>
    <s v="24"/>
    <s v="243"/>
    <s v="243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153"/>
    <s v="2000 MATERIALES Y SUMINISTROS"/>
    <s v="2400 MATERIALES Y ARTICULOS DE CONSTRUCCION Y DE REPARACION"/>
    <s v="243 CAL, YESO Y PRODUCTOS DE YESO"/>
    <s v="24301 CAL, YESO Y PRODUCTOS DE YESO"/>
    <n v="15000"/>
    <s v="1 NO ETIQUETADO"/>
    <s v="11 RECURSOS FISCALES"/>
    <s v="1101 RECURSOS MUNICIPALES"/>
    <s v="19 Ejercicio 2019"/>
  </r>
  <r>
    <s v="080322222112130614E125125336911122424324301111110119133"/>
    <s v="0803"/>
    <s v="2"/>
    <s v="22"/>
    <s v="221"/>
    <s v="1"/>
    <s v="2"/>
    <s v="13"/>
    <s v="06"/>
    <s v="14"/>
    <s v="E"/>
    <s v="125"/>
    <s v="125336"/>
    <s v="91"/>
    <s v="1"/>
    <s v="2"/>
    <s v="24"/>
    <s v="243"/>
    <s v="243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43"/>
    <s v="2000 MATERIALES Y SUMINISTROS"/>
    <s v="2400 MATERIALES Y ARTICULOS DE CONSTRUCCION Y DE REPARACION"/>
    <s v="243 CAL, YESO Y PRODUCTOS DE YESO"/>
    <s v="24301 CAL, YESO Y PRODUCTOS DE YESO"/>
    <n v="500"/>
    <s v="1 NO ETIQUETADO"/>
    <s v="11 RECURSOS FISCALES"/>
    <s v="1101 RECURSOS MUNICIPALES"/>
    <s v="19 Ejercicio 2019"/>
  </r>
  <r>
    <s v="080422222112130614E060060328911122424324301111110119133"/>
    <s v="0804"/>
    <s v="2"/>
    <s v="22"/>
    <s v="221"/>
    <s v="1"/>
    <s v="2"/>
    <s v="13"/>
    <s v="06"/>
    <s v="14"/>
    <s v="E"/>
    <s v="060"/>
    <s v="060328"/>
    <s v="91"/>
    <s v="1"/>
    <s v="2"/>
    <s v="24"/>
    <s v="243"/>
    <s v="243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55"/>
    <x v="124"/>
    <s v="2000 MATERIALES Y SUMINISTROS"/>
    <s v="2400 MATERIALES Y ARTICULOS DE CONSTRUCCION Y DE REPARACION"/>
    <s v="243 CAL, YESO Y PRODUCTOS DE YESO"/>
    <s v="24301 CAL, YESO Y PRODUCTOS DE YESO"/>
    <n v="50000"/>
    <s v="1 NO ETIQUETADO"/>
    <s v="11 RECURSOS FISCALES"/>
    <s v="1101 RECURSOS MUNICIPALES"/>
    <s v="19 Ejercicio 2019"/>
  </r>
  <r>
    <s v="081022222112130614E009009358911122424324301111110119133"/>
    <s v="0810"/>
    <s v="2"/>
    <s v="22"/>
    <s v="221"/>
    <s v="1"/>
    <s v="2"/>
    <s v="13"/>
    <s v="06"/>
    <s v="14"/>
    <s v="E"/>
    <s v="009"/>
    <s v="009358"/>
    <s v="91"/>
    <s v="1"/>
    <s v="2"/>
    <s v="24"/>
    <s v="243"/>
    <s v="243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154"/>
    <s v="2000 MATERIALES Y SUMINISTROS"/>
    <s v="2400 MATERIALES Y ARTICULOS DE CONSTRUCCION Y DE REPARACION"/>
    <s v="243 CAL, YESO Y PRODUCTOS DE YESO"/>
    <s v="24301 CAL, YESO Y PRODUCTOS DE YESO"/>
    <n v="7000"/>
    <s v="1 NO ETIQUETADO"/>
    <s v="11 RECURSOS FISCALES"/>
    <s v="1101 RECURSOS MUNICIPALES"/>
    <s v="19 Ejercicio 2019"/>
  </r>
  <r>
    <s v="080822222112130417E079079417911122424324301111110119133"/>
    <s v="0808"/>
    <s v="2"/>
    <s v="22"/>
    <s v="221"/>
    <s v="1"/>
    <s v="2"/>
    <s v="13"/>
    <s v="04"/>
    <s v="17"/>
    <s v="E"/>
    <s v="079"/>
    <s v="079417"/>
    <s v="91"/>
    <s v="1"/>
    <s v="2"/>
    <s v="24"/>
    <s v="243"/>
    <s v="243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49"/>
    <x v="155"/>
    <s v="2000 MATERIALES Y SUMINISTROS"/>
    <s v="2400 MATERIALES Y ARTICULOS DE CONSTRUCCION Y DE REPARACION"/>
    <s v="243 CAL, YESO Y PRODUCTOS DE YESO"/>
    <s v="24301 CAL, YESO Y PRODUCTOS DE YESO"/>
    <n v="20000"/>
    <s v="1 NO ETIQUETADO"/>
    <s v="11 RECURSOS FISCALES"/>
    <s v="1101 RECURSOS MUNICIPALES"/>
    <s v="19 Ejercicio 2019"/>
  </r>
  <r>
    <s v="090111313446172020O021021475121122424324301111110119133"/>
    <s v="0901"/>
    <s v="1"/>
    <s v="13"/>
    <s v="134"/>
    <s v="4"/>
    <s v="6"/>
    <s v="17"/>
    <s v="20"/>
    <s v="20"/>
    <s v="O"/>
    <s v="021"/>
    <s v="021475"/>
    <s v="12"/>
    <s v="1"/>
    <s v="2"/>
    <s v="24"/>
    <s v="243"/>
    <s v="243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0"/>
    <s v="2000 MATERIALES Y SUMINISTROS"/>
    <s v="2400 MATERIALES Y ARTICULOS DE CONSTRUCCION Y DE REPARACION"/>
    <s v="243 CAL, YESO Y PRODUCTOS DE YESO"/>
    <s v="24301 CAL, YESO Y PRODUCTOS DE YESO"/>
    <n v="162000"/>
    <s v="1 NO ETIQUETADO"/>
    <s v="11 RECURSOS FISCALES"/>
    <s v="1101 RECURSOS MUNICIPALES"/>
    <s v="19 Ejercicio 2019"/>
  </r>
  <r>
    <s v="100322626823101723P030030947911122424324301111110119133"/>
    <s v="1003"/>
    <s v="2"/>
    <s v="26"/>
    <s v="268"/>
    <s v="2"/>
    <s v="3"/>
    <s v="10"/>
    <s v="17"/>
    <s v="23"/>
    <s v="P"/>
    <s v="030"/>
    <s v="030947"/>
    <s v="91"/>
    <s v="1"/>
    <s v="2"/>
    <s v="24"/>
    <s v="243"/>
    <s v="243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1"/>
    <x v="156"/>
    <s v="2000 MATERIALES Y SUMINISTROS"/>
    <s v="2400 MATERIALES Y ARTICULOS DE CONSTRUCCION Y DE REPARACION"/>
    <s v="243 CAL, YESO Y PRODUCTOS DE YESO"/>
    <s v="24301 CAL, YESO Y PRODUCTOS DE YESO"/>
    <n v="10000"/>
    <s v="1 NO ETIQUETADO"/>
    <s v="11 RECURSOS FISCALES"/>
    <s v="1101 RECURSOS MUNICIPALES"/>
    <s v="19 Ejercicio 2019"/>
  </r>
  <r>
    <s v="131322424215140134E120120940911122424324301111110119133"/>
    <s v="1313"/>
    <s v="2"/>
    <s v="24"/>
    <s v="242"/>
    <s v="1"/>
    <s v="5"/>
    <s v="14"/>
    <s v="01"/>
    <s v="34"/>
    <s v="E"/>
    <s v="120"/>
    <s v="120940"/>
    <s v="91"/>
    <s v="1"/>
    <s v="2"/>
    <s v="24"/>
    <s v="243"/>
    <s v="243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3"/>
    <x v="56"/>
    <s v="2000 MATERIALES Y SUMINISTROS"/>
    <s v="2400 MATERIALES Y ARTICULOS DE CONSTRUCCION Y DE REPARACION"/>
    <s v="243 CAL, YESO Y PRODUCTOS DE YESO"/>
    <s v="24301 CAL, YESO Y PRODUCTOS DE YESO"/>
    <n v="7000"/>
    <s v="1 NO ETIQUETADO"/>
    <s v="11 RECURSOS FISCALES"/>
    <s v="1101 RECURSOS MUNICIPALES"/>
    <s v="19 Ejercicio 2019"/>
  </r>
  <r>
    <s v="030311717145160304E127127976911122424424401111110119133"/>
    <s v="0303"/>
    <s v="1"/>
    <s v="17"/>
    <s v="171"/>
    <s v="4"/>
    <s v="5"/>
    <s v="16"/>
    <s v="03"/>
    <s v="04"/>
    <s v="E"/>
    <s v="127"/>
    <s v="127976"/>
    <s v="91"/>
    <s v="1"/>
    <s v="2"/>
    <s v="24"/>
    <s v="244"/>
    <s v="244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400 MATERIALES Y ARTICULOS DE CONSTRUCCION Y DE REPARACION"/>
    <s v="244 MADERA Y PRODUCTOS DE MADERA"/>
    <s v="24401 MADERA Y PRODUCTOS DE MADERA"/>
    <n v="3000"/>
    <s v="1 NO ETIQUETADO"/>
    <s v="11 RECURSOS FISCALES"/>
    <s v="1101 RECURSOS MUNICIPALES"/>
    <s v="19 Ejercicio 2019"/>
  </r>
  <r>
    <s v="050211717246172009N134134890911122727427401111110119133"/>
    <s v="0502"/>
    <s v="1"/>
    <s v="17"/>
    <s v="172"/>
    <s v="4"/>
    <s v="6"/>
    <s v="17"/>
    <s v="20"/>
    <s v="09"/>
    <s v="N"/>
    <s v="134"/>
    <s v="134890"/>
    <s v="91"/>
    <s v="1"/>
    <s v="2"/>
    <s v="27"/>
    <s v="274"/>
    <s v="274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2"/>
    <x v="107"/>
    <s v="2000 MATERIALES Y SUMINISTROS"/>
    <s v="2700 VESTUARIO, BLANCOS, PRENDAS DE PROTECCION Y ARTICULOS DEPORTIVOS"/>
    <s v="274 PRODUCTOS TEXTILES"/>
    <s v="27401 PRODUCTOS TEXTILES"/>
    <n v="8000"/>
    <s v="1 NO ETIQUETADO"/>
    <s v="11 RECURSOS FISCALES"/>
    <s v="1101 RECURSOS MUNICIPALES"/>
    <s v="19 Ejercicio 2019"/>
  </r>
  <r>
    <s v="080522222112130614E125125357911122424424401111110119133"/>
    <s v="0805"/>
    <s v="2"/>
    <s v="22"/>
    <s v="221"/>
    <s v="1"/>
    <s v="2"/>
    <s v="13"/>
    <s v="06"/>
    <s v="14"/>
    <s v="E"/>
    <s v="125"/>
    <s v="125357"/>
    <s v="91"/>
    <s v="1"/>
    <s v="2"/>
    <s v="24"/>
    <s v="244"/>
    <s v="244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57"/>
    <s v="2000 MATERIALES Y SUMINISTROS"/>
    <s v="2400 MATERIALES Y ARTICULOS DE CONSTRUCCION Y DE REPARACION"/>
    <s v="244 MADERA Y PRODUCTOS DE MADERA"/>
    <s v="24401 MADERA Y PRODUCTOS DE MADERA"/>
    <n v="35000"/>
    <s v="1 NO ETIQUETADO"/>
    <s v="11 RECURSOS FISCALES"/>
    <s v="1101 RECURSOS MUNICIPALES"/>
    <s v="19 Ejercicio 2019"/>
  </r>
  <r>
    <s v="080722121412130615E105105404911122424424401111110119133"/>
    <s v="0807"/>
    <s v="2"/>
    <s v="21"/>
    <s v="214"/>
    <s v="1"/>
    <s v="2"/>
    <s v="13"/>
    <s v="06"/>
    <s v="15"/>
    <s v="E"/>
    <s v="105"/>
    <s v="105404"/>
    <s v="91"/>
    <s v="1"/>
    <s v="2"/>
    <s v="24"/>
    <s v="244"/>
    <s v="244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48"/>
    <x v="158"/>
    <s v="2000 MATERIALES Y SUMINISTROS"/>
    <s v="2400 MATERIALES Y ARTICULOS DE CONSTRUCCION Y DE REPARACION"/>
    <s v="244 MADERA Y PRODUCTOS DE MADERA"/>
    <s v="24401 MADERA Y PRODUCTOS DE MADERA"/>
    <n v="20000"/>
    <s v="1 NO ETIQUETADO"/>
    <s v="11 RECURSOS FISCALES"/>
    <s v="1101 RECURSOS MUNICIPALES"/>
    <s v="19 Ejercicio 2019"/>
  </r>
  <r>
    <s v="090111313446172020O021021484121122424424401111110119133"/>
    <s v="0901"/>
    <s v="1"/>
    <s v="13"/>
    <s v="134"/>
    <s v="4"/>
    <s v="6"/>
    <s v="17"/>
    <s v="20"/>
    <s v="20"/>
    <s v="O"/>
    <s v="021"/>
    <s v="021484"/>
    <s v="12"/>
    <s v="1"/>
    <s v="2"/>
    <s v="24"/>
    <s v="244"/>
    <s v="244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1"/>
    <s v="2000 MATERIALES Y SUMINISTROS"/>
    <s v="2400 MATERIALES Y ARTICULOS DE CONSTRUCCION Y DE REPARACION"/>
    <s v="244 MADERA Y PRODUCTOS DE MADERA"/>
    <s v="24401 MADERA Y PRODUCTOS DE MADERA"/>
    <n v="5400"/>
    <s v="1 NO ETIQUETADO"/>
    <s v="11 RECURSOS FISCALES"/>
    <s v="1101 RECURSOS MUNICIPALES"/>
    <s v="19 Ejercicio 2019"/>
  </r>
  <r>
    <s v="121222222122081331E078078697911122424424401111110119133"/>
    <s v="1212"/>
    <s v="2"/>
    <s v="22"/>
    <s v="221"/>
    <s v="2"/>
    <s v="2"/>
    <s v="08"/>
    <s v="13"/>
    <s v="31"/>
    <s v="E"/>
    <s v="078"/>
    <s v="078697"/>
    <s v="91"/>
    <s v="1"/>
    <s v="2"/>
    <s v="24"/>
    <s v="244"/>
    <s v="244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159"/>
    <s v="2000 MATERIALES Y SUMINISTROS"/>
    <s v="2400 MATERIALES Y ARTICULOS DE CONSTRUCCION Y DE REPARACION"/>
    <s v="244 MADERA Y PRODUCTOS DE MADERA"/>
    <s v="24401 MADERA Y PRODUCTOS DE MADERA"/>
    <n v="12800"/>
    <s v="1 NO ETIQUETADO"/>
    <s v="11 RECURSOS FISCALES"/>
    <s v="1101 RECURSOS MUNICIPALES"/>
    <s v="19 Ejercicio 2019"/>
  </r>
  <r>
    <s v="030311717145160304E127127976911122424524501111110119133"/>
    <s v="0303"/>
    <s v="1"/>
    <s v="17"/>
    <s v="171"/>
    <s v="4"/>
    <s v="5"/>
    <s v="16"/>
    <s v="03"/>
    <s v="04"/>
    <s v="E"/>
    <s v="127"/>
    <s v="127976"/>
    <s v="91"/>
    <s v="1"/>
    <s v="2"/>
    <s v="24"/>
    <s v="245"/>
    <s v="245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400 MATERIALES Y ARTICULOS DE CONSTRUCCION Y DE REPARACION"/>
    <s v="245 VIDRIO Y PRODUCTOS DE VIDRIO"/>
    <s v="24501 VIDRIO Y PRODUCTOS DE VIDRIO"/>
    <n v="4000"/>
    <s v="1 NO ETIQUETADO"/>
    <s v="11 RECURSOS FISCALES"/>
    <s v="1101 RECURSOS MUNICIPALES"/>
    <s v="19 Ejercicio 2019"/>
  </r>
  <r>
    <s v="050211717246172009N134134890911122727527501111110119133"/>
    <s v="0502"/>
    <s v="1"/>
    <s v="17"/>
    <s v="172"/>
    <s v="4"/>
    <s v="6"/>
    <s v="17"/>
    <s v="20"/>
    <s v="09"/>
    <s v="N"/>
    <s v="134"/>
    <s v="134890"/>
    <s v="91"/>
    <s v="1"/>
    <s v="2"/>
    <s v="27"/>
    <s v="275"/>
    <s v="275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2"/>
    <x v="107"/>
    <s v="2000 MATERIALES Y SUMINISTROS"/>
    <s v="2700 VESTUARIO, BLANCOS, PRENDAS DE PROTECCION Y ARTICULOS DEPORTIVOS"/>
    <s v="275 BLANCOS Y OTROS PRODUCTOS TEXTILES, EXCEPTO PRENDAS DE VESTIR"/>
    <s v="27501 BLANCOS Y OTROS PRODUCTOS TEXTILES, EXCEPTO PRENDAS DE VESTIR"/>
    <n v="17554.768"/>
    <s v="1 NO ETIQUETADO"/>
    <s v="11 RECURSOS FISCALES"/>
    <s v="1101 RECURSOS MUNICIPALES"/>
    <s v="19 Ejercicio 2019"/>
  </r>
  <r>
    <s v="081122222112130614E125125343911122424524501111110119133"/>
    <s v="0811"/>
    <s v="2"/>
    <s v="22"/>
    <s v="221"/>
    <s v="1"/>
    <s v="2"/>
    <s v="13"/>
    <s v="06"/>
    <s v="14"/>
    <s v="E"/>
    <s v="125"/>
    <s v="125343"/>
    <s v="91"/>
    <s v="1"/>
    <s v="2"/>
    <s v="24"/>
    <s v="245"/>
    <s v="245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47"/>
    <s v="2000 MATERIALES Y SUMINISTROS"/>
    <s v="2400 MATERIALES Y ARTICULOS DE CONSTRUCCION Y DE REPARACION"/>
    <s v="245 VIDRIO Y PRODUCTOS DE VIDRIO"/>
    <s v="24501 VIDRIO Y PRODUCTOS DE VIDRIO"/>
    <n v="1218000"/>
    <s v="1 NO ETIQUETADO"/>
    <s v="11 RECURSOS FISCALES"/>
    <s v="1101 RECURSOS MUNICIPALES"/>
    <s v="19 Ejercicio 2019"/>
  </r>
  <r>
    <s v="080822222112130417E014014315911122424524501111110119133"/>
    <s v="0808"/>
    <s v="2"/>
    <s v="22"/>
    <s v="221"/>
    <s v="1"/>
    <s v="2"/>
    <s v="13"/>
    <s v="04"/>
    <s v="17"/>
    <s v="E"/>
    <s v="014"/>
    <s v="014315"/>
    <s v="91"/>
    <s v="1"/>
    <s v="2"/>
    <s v="24"/>
    <s v="245"/>
    <s v="245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18"/>
    <x v="35"/>
    <s v="2000 MATERIALES Y SUMINISTROS"/>
    <s v="2400 MATERIALES Y ARTICULOS DE CONSTRUCCION Y DE REPARACION"/>
    <s v="245 VIDRIO Y PRODUCTOS DE VIDRIO"/>
    <s v="24501 VIDRIO Y PRODUCTOS DE VIDRIO"/>
    <n v="10000"/>
    <s v="1 NO ETIQUETADO"/>
    <s v="11 RECURSOS FISCALES"/>
    <s v="1101 RECURSOS MUNICIPALES"/>
    <s v="19 Ejercicio 2019"/>
  </r>
  <r>
    <s v="090111313446172020O021021488121122424524501111110119133"/>
    <s v="0901"/>
    <s v="1"/>
    <s v="13"/>
    <s v="134"/>
    <s v="4"/>
    <s v="6"/>
    <s v="17"/>
    <s v="20"/>
    <s v="20"/>
    <s v="O"/>
    <s v="021"/>
    <s v="021488"/>
    <s v="12"/>
    <s v="1"/>
    <s v="2"/>
    <s v="24"/>
    <s v="245"/>
    <s v="24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2"/>
    <s v="2000 MATERIALES Y SUMINISTROS"/>
    <s v="2400 MATERIALES Y ARTICULOS DE CONSTRUCCION Y DE REPARACION"/>
    <s v="245 VIDRIO Y PRODUCTOS DE VIDRIO"/>
    <s v="24501 VIDRIO Y PRODUCTOS DE VIDRIO"/>
    <n v="15000"/>
    <s v="1 NO ETIQUETADO"/>
    <s v="11 RECURSOS FISCALES"/>
    <s v="1101 RECURSOS MUNICIPALES"/>
    <s v="19 Ejercicio 2019"/>
  </r>
  <r>
    <s v="130322424215140134E018018974911122424524501111110119133"/>
    <s v="1303"/>
    <s v="2"/>
    <s v="24"/>
    <s v="242"/>
    <s v="1"/>
    <s v="5"/>
    <s v="14"/>
    <s v="01"/>
    <s v="34"/>
    <s v="E"/>
    <s v="018"/>
    <s v="018974"/>
    <s v="91"/>
    <s v="1"/>
    <s v="2"/>
    <s v="24"/>
    <s v="245"/>
    <s v="245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60"/>
    <s v="2000 MATERIALES Y SUMINISTROS"/>
    <s v="2400 MATERIALES Y ARTICULOS DE CONSTRUCCION Y DE REPARACION"/>
    <s v="245 VIDRIO Y PRODUCTOS DE VIDRIO"/>
    <s v="24501 VIDRIO Y PRODUCTOS DE VIDRIO"/>
    <n v="38610"/>
    <s v="1 NO ETIQUETADO"/>
    <s v="11 RECURSOS FISCALES"/>
    <s v="1101 RECURSOS MUNICIPALES"/>
    <s v="19 Ejercicio 2019"/>
  </r>
  <r>
    <s v="010111313146172001P121121823911122424624601111110119133"/>
    <s v="0101"/>
    <s v="1"/>
    <s v="13"/>
    <s v="131"/>
    <s v="4"/>
    <s v="6"/>
    <s v="17"/>
    <s v="20"/>
    <s v="01"/>
    <s v="P"/>
    <s v="121"/>
    <s v="121823"/>
    <s v="91"/>
    <s v="1"/>
    <s v="2"/>
    <s v="24"/>
    <s v="246"/>
    <s v="246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x v="0"/>
    <x v="3"/>
    <x v="59"/>
    <x v="161"/>
    <s v="2000 MATERIALES Y SUMINISTROS"/>
    <s v="2400 MATERIALES Y ARTICULOS DE CONSTRUCCION Y DE REPARACION"/>
    <s v="246 MATERIAL ELECTRICO Y ELECTRONICO"/>
    <s v="24601 MATERIAL ELECTRICO Y ELECTRONICO"/>
    <n v="1500"/>
    <s v="1 NO ETIQUETADO"/>
    <s v="11 RECURSOS FISCALES"/>
    <s v="1101 RECURSOS MUNICIPALES"/>
    <s v="19 Ejercicio 2019"/>
  </r>
  <r>
    <s v="020311313246172002O016016015971122424624601111110119133"/>
    <s v="0203"/>
    <s v="1"/>
    <s v="13"/>
    <s v="132"/>
    <s v="4"/>
    <s v="6"/>
    <s v="17"/>
    <s v="20"/>
    <s v="02"/>
    <s v="O"/>
    <s v="016"/>
    <s v="016015"/>
    <s v="97"/>
    <s v="1"/>
    <s v="2"/>
    <s v="24"/>
    <s v="246"/>
    <s v="246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2000 MATERIALES Y SUMINISTROS"/>
    <s v="2400 MATERIALES Y ARTICULOS DE CONSTRUCCION Y DE REPARACION"/>
    <s v="246 MATERIAL ELECTRICO Y ELECTRONICO"/>
    <s v="24601 MATERIAL ELECTRICO Y ELECTRONICO"/>
    <n v="6000"/>
    <s v="1 NO ETIQUETADO"/>
    <s v="11 RECURSOS FISCALES"/>
    <s v="1101 RECURSOS MUNICIPALES"/>
    <s v="19 Ejercicio 2019"/>
  </r>
  <r>
    <s v="030311717145160304E127127976911122424624601111110119133"/>
    <s v="0303"/>
    <s v="1"/>
    <s v="17"/>
    <s v="171"/>
    <s v="4"/>
    <s v="5"/>
    <s v="16"/>
    <s v="03"/>
    <s v="04"/>
    <s v="E"/>
    <s v="127"/>
    <s v="127976"/>
    <s v="91"/>
    <s v="1"/>
    <s v="2"/>
    <s v="24"/>
    <s v="246"/>
    <s v="246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400 MATERIALES Y ARTICULOS DE CONSTRUCCION Y DE REPARACION"/>
    <s v="246 MATERIAL ELECTRICO Y ELECTRONICO"/>
    <s v="24601 MATERIAL ELECTRICO Y ELECTRONICO"/>
    <n v="120000"/>
    <s v="1 NO ETIQUETADO"/>
    <s v="11 RECURSOS FISCALES"/>
    <s v="1101 RECURSOS MUNICIPALES"/>
    <s v="19 Ejercicio 2019"/>
  </r>
  <r>
    <s v="050211717246172009N124124254911122929129101111110119133"/>
    <s v="0502"/>
    <s v="1"/>
    <s v="17"/>
    <s v="172"/>
    <s v="4"/>
    <s v="6"/>
    <s v="17"/>
    <s v="20"/>
    <s v="09"/>
    <s v="N"/>
    <s v="124"/>
    <s v="124254"/>
    <s v="91"/>
    <s v="1"/>
    <s v="2"/>
    <s v="29"/>
    <s v="291"/>
    <s v="29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0"/>
    <x v="83"/>
    <s v="2000 MATERIALES Y SUMINISTROS"/>
    <s v="2900 HERRAMIENTAS, REFACCIONES Y ACCESORIOS MENORES"/>
    <s v="291 HERRAMIENTAS MENORES"/>
    <s v="29101 HERRAMIENTAS MENORES"/>
    <n v="244709.96400000004"/>
    <s v="1 NO ETIQUETADO"/>
    <s v="11 RECURSOS FISCALES"/>
    <s v="1101 RECURSOS MUNICIPALES"/>
    <s v="19 Ejercicio 2019"/>
  </r>
  <r>
    <s v="050211717246172009N124124254911122929129101111110119133"/>
    <s v="0502"/>
    <s v="1"/>
    <s v="17"/>
    <s v="172"/>
    <s v="4"/>
    <s v="6"/>
    <s v="17"/>
    <s v="20"/>
    <s v="09"/>
    <s v="N"/>
    <s v="124"/>
    <s v="124254"/>
    <s v="91"/>
    <s v="1"/>
    <s v="2"/>
    <s v="29"/>
    <s v="291"/>
    <s v="29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0"/>
    <x v="83"/>
    <s v="2000 MATERIALES Y SUMINISTROS"/>
    <s v="2900 HERRAMIENTAS, REFACCIONES Y ACCESORIOS MENORES"/>
    <s v="291 HERRAMIENTAS MENORES"/>
    <s v="29101 HERRAMIENTAS MENORES"/>
    <n v="27000"/>
    <s v="1 NO ETIQUETADO"/>
    <s v="11 RECURSOS FISCALES"/>
    <s v="1101 RECURSOS MUNICIPALES"/>
    <s v="19 Ejercicio 2019"/>
  </r>
  <r>
    <s v="080122222112130614E059059798911122424624601111110119133"/>
    <s v="0801"/>
    <s v="2"/>
    <s v="22"/>
    <s v="221"/>
    <s v="1"/>
    <s v="2"/>
    <s v="13"/>
    <s v="06"/>
    <s v="14"/>
    <s v="E"/>
    <s v="059"/>
    <s v="059798"/>
    <s v="91"/>
    <s v="1"/>
    <s v="2"/>
    <s v="24"/>
    <s v="246"/>
    <s v="246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7"/>
    <s v="2000 MATERIALES Y SUMINISTROS"/>
    <s v="2400 MATERIALES Y ARTICULOS DE CONSTRUCCION Y DE REPARACION"/>
    <s v="246 MATERIAL ELECTRICO Y ELECTRONICO"/>
    <s v="24601 MATERIAL ELECTRICO Y ELECTRONICO"/>
    <n v="880000"/>
    <s v="1 NO ETIQUETADO"/>
    <s v="11 RECURSOS FISCALES"/>
    <s v="1101 RECURSOS MUNICIPALES"/>
    <s v="19 Ejercicio 2019"/>
  </r>
  <r>
    <s v="081122222112130614E125125320911122424624601225250219133"/>
    <s v="0811"/>
    <s v="2"/>
    <s v="22"/>
    <s v="221"/>
    <s v="1"/>
    <s v="2"/>
    <s v="13"/>
    <s v="06"/>
    <s v="14"/>
    <s v="E"/>
    <s v="125"/>
    <s v="125320"/>
    <s v="91"/>
    <s v="1"/>
    <s v="2"/>
    <s v="24"/>
    <s v="246"/>
    <s v="24601"/>
    <s v="2"/>
    <s v="25"/>
    <s v="2502"/>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0"/>
    <s v="2000 MATERIALES Y SUMINISTROS"/>
    <s v="2400 MATERIALES Y ARTICULOS DE CONSTRUCCION Y DE REPARACION"/>
    <s v="246 MATERIAL ELECTRICO Y ELECTRONICO"/>
    <s v="24601 MATERIAL ELECTRICO Y ELECTRONICO"/>
    <n v="72000000"/>
    <s v="2 ETIQUETADO"/>
    <s v="25 RECURSOS FEDERALES"/>
    <s v="2502 FONDO DE FORTALECIMIENTO MUNICIPAL"/>
    <s v="19 Ejercicio 2019"/>
  </r>
  <r>
    <s v="081122222112130614E125125321911122424624601225250219133"/>
    <s v="0811"/>
    <s v="2"/>
    <s v="22"/>
    <s v="221"/>
    <s v="1"/>
    <s v="2"/>
    <s v="13"/>
    <s v="06"/>
    <s v="14"/>
    <s v="E"/>
    <s v="125"/>
    <s v="125321"/>
    <s v="91"/>
    <s v="1"/>
    <s v="2"/>
    <s v="24"/>
    <s v="246"/>
    <s v="24601"/>
    <s v="2"/>
    <s v="25"/>
    <s v="2502"/>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73"/>
    <s v="2000 MATERIALES Y SUMINISTROS"/>
    <s v="2400 MATERIALES Y ARTICULOS DE CONSTRUCCION Y DE REPARACION"/>
    <s v="246 MATERIAL ELECTRICO Y ELECTRONICO"/>
    <s v="24601 MATERIAL ELECTRICO Y ELECTRONICO"/>
    <n v="60000000"/>
    <s v="2 ETIQUETADO"/>
    <s v="25 RECURSOS FEDERALES"/>
    <s v="2502 FONDO DE FORTALECIMIENTO MUNICIPAL"/>
    <s v="19 Ejercicio 2019"/>
  </r>
  <r>
    <s v="080922222112130614E059059798911122424624601111110119133"/>
    <s v="0809"/>
    <s v="2"/>
    <s v="22"/>
    <s v="221"/>
    <s v="1"/>
    <s v="2"/>
    <s v="13"/>
    <s v="06"/>
    <s v="14"/>
    <s v="E"/>
    <s v="059"/>
    <s v="059798"/>
    <s v="91"/>
    <s v="1"/>
    <s v="2"/>
    <s v="24"/>
    <s v="246"/>
    <s v="246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7"/>
    <s v="2000 MATERIALES Y SUMINISTROS"/>
    <s v="2400 MATERIALES Y ARTICULOS DE CONSTRUCCION Y DE REPARACION"/>
    <s v="246 MATERIAL ELECTRICO Y ELECTRONICO"/>
    <s v="24601 MATERIAL ELECTRICO Y ELECTRONICO"/>
    <n v="50000"/>
    <s v="1 NO ETIQUETADO"/>
    <s v="11 RECURSOS FISCALES"/>
    <s v="1101 RECURSOS MUNICIPALES"/>
    <s v="19 Ejercicio 2019"/>
  </r>
  <r>
    <s v="080322222112130614E125125343911122424624601111110119133"/>
    <s v="0803"/>
    <s v="2"/>
    <s v="22"/>
    <s v="221"/>
    <s v="1"/>
    <s v="2"/>
    <s v="13"/>
    <s v="06"/>
    <s v="14"/>
    <s v="E"/>
    <s v="125"/>
    <s v="125343"/>
    <s v="91"/>
    <s v="1"/>
    <s v="2"/>
    <s v="24"/>
    <s v="246"/>
    <s v="246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47"/>
    <s v="2000 MATERIALES Y SUMINISTROS"/>
    <s v="2400 MATERIALES Y ARTICULOS DE CONSTRUCCION Y DE REPARACION"/>
    <s v="246 MATERIAL ELECTRICO Y ELECTRONICO"/>
    <s v="24601 MATERIAL ELECTRICO Y ELECTRONICO"/>
    <n v="170000"/>
    <s v="1 NO ETIQUETADO"/>
    <s v="11 RECURSOS FISCALES"/>
    <s v="1101 RECURSOS MUNICIPALES"/>
    <s v="19 Ejercicio 2019"/>
  </r>
  <r>
    <s v="080222222112130614E125125344911122424624601111110119133"/>
    <s v="0802"/>
    <s v="2"/>
    <s v="22"/>
    <s v="221"/>
    <s v="1"/>
    <s v="2"/>
    <s v="13"/>
    <s v="06"/>
    <s v="14"/>
    <s v="E"/>
    <s v="125"/>
    <s v="125344"/>
    <s v="91"/>
    <s v="1"/>
    <s v="2"/>
    <s v="24"/>
    <s v="246"/>
    <s v="246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62"/>
    <s v="2000 MATERIALES Y SUMINISTROS"/>
    <s v="2400 MATERIALES Y ARTICULOS DE CONSTRUCCION Y DE REPARACION"/>
    <s v="246 MATERIAL ELECTRICO Y ELECTRONICO"/>
    <s v="24601 MATERIAL ELECTRICO Y ELECTRONICO"/>
    <n v="380000"/>
    <s v="1 NO ETIQUETADO"/>
    <s v="11 RECURSOS FISCALES"/>
    <s v="1101 RECURSOS MUNICIPALES"/>
    <s v="19 Ejercicio 2019"/>
  </r>
  <r>
    <s v="080422222112130614E060060325911122424624601111110119133"/>
    <s v="0804"/>
    <s v="2"/>
    <s v="22"/>
    <s v="221"/>
    <s v="1"/>
    <s v="2"/>
    <s v="13"/>
    <s v="06"/>
    <s v="14"/>
    <s v="E"/>
    <s v="060"/>
    <s v="060325"/>
    <s v="91"/>
    <s v="1"/>
    <s v="2"/>
    <s v="24"/>
    <s v="246"/>
    <s v="24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55"/>
    <x v="146"/>
    <s v="2000 MATERIALES Y SUMINISTROS"/>
    <s v="2400 MATERIALES Y ARTICULOS DE CONSTRUCCION Y DE REPARACION"/>
    <s v="246 MATERIAL ELECTRICO Y ELECTRONICO"/>
    <s v="24601 MATERIAL ELECTRICO Y ELECTRONICO"/>
    <n v="62000"/>
    <s v="1 NO ETIQUETADO"/>
    <s v="11 RECURSOS FISCALES"/>
    <s v="1101 RECURSOS MUNICIPALES"/>
    <s v="19 Ejercicio 2019"/>
  </r>
  <r>
    <s v="080522222112130614E125125368911122424624601111110119133"/>
    <s v="0805"/>
    <s v="2"/>
    <s v="22"/>
    <s v="221"/>
    <s v="1"/>
    <s v="2"/>
    <s v="13"/>
    <s v="06"/>
    <s v="14"/>
    <s v="E"/>
    <s v="125"/>
    <s v="125368"/>
    <s v="91"/>
    <s v="1"/>
    <s v="2"/>
    <s v="24"/>
    <s v="246"/>
    <s v="246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63"/>
    <s v="2000 MATERIALES Y SUMINISTROS"/>
    <s v="2400 MATERIALES Y ARTICULOS DE CONSTRUCCION Y DE REPARACION"/>
    <s v="246 MATERIAL ELECTRICO Y ELECTRONICO"/>
    <s v="24601 MATERIAL ELECTRICO Y ELECTRONICO"/>
    <n v="27000"/>
    <s v="1 NO ETIQUETADO"/>
    <s v="11 RECURSOS FISCALES"/>
    <s v="1101 RECURSOS MUNICIPALES"/>
    <s v="19 Ejercicio 2019"/>
  </r>
  <r>
    <s v="081022222112130614E009009359911122424624601111110119133"/>
    <s v="0810"/>
    <s v="2"/>
    <s v="22"/>
    <s v="221"/>
    <s v="1"/>
    <s v="2"/>
    <s v="13"/>
    <s v="06"/>
    <s v="14"/>
    <s v="E"/>
    <s v="009"/>
    <s v="009359"/>
    <s v="91"/>
    <s v="1"/>
    <s v="2"/>
    <s v="24"/>
    <s v="246"/>
    <s v="246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164"/>
    <s v="2000 MATERIALES Y SUMINISTROS"/>
    <s v="2400 MATERIALES Y ARTICULOS DE CONSTRUCCION Y DE REPARACION"/>
    <s v="246 MATERIAL ELECTRICO Y ELECTRONICO"/>
    <s v="24601 MATERIAL ELECTRICO Y ELECTRONICO"/>
    <n v="5000"/>
    <s v="1 NO ETIQUETADO"/>
    <s v="11 RECURSOS FISCALES"/>
    <s v="1101 RECURSOS MUNICIPALES"/>
    <s v="19 Ejercicio 2019"/>
  </r>
  <r>
    <s v="080722121412130615E105105405911122424624601111110119133"/>
    <s v="0807"/>
    <s v="2"/>
    <s v="21"/>
    <s v="214"/>
    <s v="1"/>
    <s v="2"/>
    <s v="13"/>
    <s v="06"/>
    <s v="15"/>
    <s v="E"/>
    <s v="105"/>
    <s v="105405"/>
    <s v="91"/>
    <s v="1"/>
    <s v="2"/>
    <s v="24"/>
    <s v="246"/>
    <s v="246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48"/>
    <x v="165"/>
    <s v="2000 MATERIALES Y SUMINISTROS"/>
    <s v="2400 MATERIALES Y ARTICULOS DE CONSTRUCCION Y DE REPARACION"/>
    <s v="246 MATERIAL ELECTRICO Y ELECTRONICO"/>
    <s v="24601 MATERIAL ELECTRICO Y ELECTRONICO"/>
    <n v="350000"/>
    <s v="1 NO ETIQUETADO"/>
    <s v="11 RECURSOS FISCALES"/>
    <s v="1101 RECURSOS MUNICIPALES"/>
    <s v="19 Ejercicio 2019"/>
  </r>
  <r>
    <s v="080822222112130417E014014414911122424624601111110119133"/>
    <s v="0808"/>
    <s v="2"/>
    <s v="22"/>
    <s v="221"/>
    <s v="1"/>
    <s v="2"/>
    <s v="13"/>
    <s v="04"/>
    <s v="17"/>
    <s v="E"/>
    <s v="014"/>
    <s v="014414"/>
    <s v="91"/>
    <s v="1"/>
    <s v="2"/>
    <s v="24"/>
    <s v="246"/>
    <s v="246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18"/>
    <x v="67"/>
    <s v="2000 MATERIALES Y SUMINISTROS"/>
    <s v="2400 MATERIALES Y ARTICULOS DE CONSTRUCCION Y DE REPARACION"/>
    <s v="246 MATERIAL ELECTRICO Y ELECTRONICO"/>
    <s v="24601 MATERIAL ELECTRICO Y ELECTRONICO"/>
    <n v="10000"/>
    <s v="1 NO ETIQUETADO"/>
    <s v="11 RECURSOS FISCALES"/>
    <s v="1101 RECURSOS MUNICIPALES"/>
    <s v="19 Ejercicio 2019"/>
  </r>
  <r>
    <s v="090111313446172020O021021505121122424624601111110119133"/>
    <s v="0901"/>
    <s v="1"/>
    <s v="13"/>
    <s v="134"/>
    <s v="4"/>
    <s v="6"/>
    <s v="17"/>
    <s v="20"/>
    <s v="20"/>
    <s v="O"/>
    <s v="021"/>
    <s v="021505"/>
    <s v="12"/>
    <s v="1"/>
    <s v="2"/>
    <s v="24"/>
    <s v="246"/>
    <s v="246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3"/>
    <s v="2000 MATERIALES Y SUMINISTROS"/>
    <s v="2400 MATERIALES Y ARTICULOS DE CONSTRUCCION Y DE REPARACION"/>
    <s v="246 MATERIAL ELECTRICO Y ELECTRONICO"/>
    <s v="24601 MATERIAL ELECTRICO Y ELECTRONICO"/>
    <n v="1000000"/>
    <s v="1 NO ETIQUETADO"/>
    <s v="11 RECURSOS FISCALES"/>
    <s v="1101 RECURSOS MUNICIPALES"/>
    <s v="19 Ejercicio 2019"/>
  </r>
  <r>
    <s v="111322121231010730E126126388911122424624601111110119133"/>
    <s v="1113"/>
    <s v="2"/>
    <s v="21"/>
    <s v="212"/>
    <s v="3"/>
    <s v="1"/>
    <s v="01"/>
    <s v="07"/>
    <s v="30"/>
    <s v="E"/>
    <s v="126"/>
    <s v="126388"/>
    <s v="91"/>
    <s v="1"/>
    <s v="2"/>
    <s v="24"/>
    <s v="246"/>
    <s v="246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7"/>
    <x v="166"/>
    <s v="2000 MATERIALES Y SUMINISTROS"/>
    <s v="2400 MATERIALES Y ARTICULOS DE CONSTRUCCION Y DE REPARACION"/>
    <s v="246 MATERIAL ELECTRICO Y ELECTRONICO"/>
    <s v="24601 MATERIAL ELECTRICO Y ELECTRONICO"/>
    <n v="30000"/>
    <s v="1 NO ETIQUETADO"/>
    <s v="11 RECURSOS FISCALES"/>
    <s v="1101 RECURSOS MUNICIPALES"/>
    <s v="19 Ejercicio 2019"/>
  </r>
  <r>
    <s v="121222222122081331E078078699911122424624601111110119133"/>
    <s v="1212"/>
    <s v="2"/>
    <s v="22"/>
    <s v="221"/>
    <s v="2"/>
    <s v="2"/>
    <s v="08"/>
    <s v="13"/>
    <s v="31"/>
    <s v="E"/>
    <s v="078"/>
    <s v="078699"/>
    <s v="91"/>
    <s v="1"/>
    <s v="2"/>
    <s v="24"/>
    <s v="246"/>
    <s v="246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167"/>
    <s v="2000 MATERIALES Y SUMINISTROS"/>
    <s v="2400 MATERIALES Y ARTICULOS DE CONSTRUCCION Y DE REPARACION"/>
    <s v="246 MATERIAL ELECTRICO Y ELECTRONICO"/>
    <s v="24601 MATERIAL ELECTRICO Y ELECTRONICO"/>
    <n v="73900"/>
    <s v="1 NO ETIQUETADO"/>
    <s v="11 RECURSOS FISCALES"/>
    <s v="1101 RECURSOS MUNICIPALES"/>
    <s v="19 Ejercicio 2019"/>
  </r>
  <r>
    <s v="130322424215140134E023023896911122424624601111110119133"/>
    <s v="1303"/>
    <s v="2"/>
    <s v="24"/>
    <s v="242"/>
    <s v="1"/>
    <s v="5"/>
    <s v="14"/>
    <s v="01"/>
    <s v="34"/>
    <s v="E"/>
    <s v="023"/>
    <s v="023896"/>
    <s v="91"/>
    <s v="1"/>
    <s v="2"/>
    <s v="24"/>
    <s v="246"/>
    <s v="246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63"/>
    <x v="168"/>
    <s v="2000 MATERIALES Y SUMINISTROS"/>
    <s v="2400 MATERIALES Y ARTICULOS DE CONSTRUCCION Y DE REPARACION"/>
    <s v="246 MATERIAL ELECTRICO Y ELECTRONICO"/>
    <s v="24601 MATERIAL ELECTRICO Y ELECTRONICO"/>
    <n v="78600"/>
    <s v="1 NO ETIQUETADO"/>
    <s v="11 RECURSOS FISCALES"/>
    <s v="1101 RECURSOS MUNICIPALES"/>
    <s v="19 Ejercicio 2019"/>
  </r>
  <r>
    <s v="131322424215140134E120120940911122424624601111110119133"/>
    <s v="1313"/>
    <s v="2"/>
    <s v="24"/>
    <s v="242"/>
    <s v="1"/>
    <s v="5"/>
    <s v="14"/>
    <s v="01"/>
    <s v="34"/>
    <s v="E"/>
    <s v="120"/>
    <s v="120940"/>
    <s v="91"/>
    <s v="1"/>
    <s v="2"/>
    <s v="24"/>
    <s v="246"/>
    <s v="246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3"/>
    <x v="56"/>
    <s v="2000 MATERIALES Y SUMINISTROS"/>
    <s v="2400 MATERIALES Y ARTICULOS DE CONSTRUCCION Y DE REPARACION"/>
    <s v="246 MATERIAL ELECTRICO Y ELECTRONICO"/>
    <s v="24601 MATERIAL ELECTRICO Y ELECTRONICO"/>
    <n v="200000"/>
    <s v="1 NO ETIQUETADO"/>
    <s v="11 RECURSOS FISCALES"/>
    <s v="1101 RECURSOS MUNICIPALES"/>
    <s v="19 Ejercicio 2019"/>
  </r>
  <r>
    <s v="050211717246172009N100100849911122929229201111110119133"/>
    <s v="0502"/>
    <s v="1"/>
    <s v="17"/>
    <s v="172"/>
    <s v="4"/>
    <s v="6"/>
    <s v="17"/>
    <s v="20"/>
    <s v="09"/>
    <s v="N"/>
    <s v="100"/>
    <s v="100849"/>
    <s v="91"/>
    <s v="1"/>
    <s v="2"/>
    <s v="29"/>
    <s v="292"/>
    <s v="29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64"/>
    <x v="169"/>
    <s v="2000 MATERIALES Y SUMINISTROS"/>
    <s v="2900 HERRAMIENTAS, REFACCIONES Y ACCESORIOS MENORES"/>
    <s v="292 REFACCIONES Y ACCESORIOS MENORES DE EDIFICIOS"/>
    <s v="29201 REFACCIONES Y ACCESORIOS MENORES DE EDIFICIOS"/>
    <n v="30000"/>
    <s v="1 NO ETIQUETADO"/>
    <s v="11 RECURSOS FISCALES"/>
    <s v="1101 RECURSOS MUNICIPALES"/>
    <s v="19 Ejercicio 2019"/>
  </r>
  <r>
    <s v="020311313246172002O016016015971122424724701111110119133"/>
    <s v="0203"/>
    <s v="1"/>
    <s v="13"/>
    <s v="132"/>
    <s v="4"/>
    <s v="6"/>
    <s v="17"/>
    <s v="20"/>
    <s v="02"/>
    <s v="O"/>
    <s v="016"/>
    <s v="016015"/>
    <s v="97"/>
    <s v="1"/>
    <s v="2"/>
    <s v="24"/>
    <s v="247"/>
    <s v="247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2000 MATERIALES Y SUMINISTROS"/>
    <s v="2400 MATERIALES Y ARTICULOS DE CONSTRUCCION Y DE REPARACION"/>
    <s v="247 ARTICULOS METALICOS PARA LA CONSTRUCCION"/>
    <s v="24701 ARTICULOS METALICOS PARA LA CONSTRUCCION"/>
    <n v="2400"/>
    <s v="1 NO ETIQUETADO"/>
    <s v="11 RECURSOS FISCALES"/>
    <s v="1101 RECURSOS MUNICIPALES"/>
    <s v="19 Ejercicio 2019"/>
  </r>
  <r>
    <s v="030311717145160304E127127976911122424724701111110119133"/>
    <s v="0303"/>
    <s v="1"/>
    <s v="17"/>
    <s v="171"/>
    <s v="4"/>
    <s v="5"/>
    <s v="16"/>
    <s v="03"/>
    <s v="04"/>
    <s v="E"/>
    <s v="127"/>
    <s v="127976"/>
    <s v="91"/>
    <s v="1"/>
    <s v="2"/>
    <s v="24"/>
    <s v="247"/>
    <s v="247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400 MATERIALES Y ARTICULOS DE CONSTRUCCION Y DE REPARACION"/>
    <s v="247 ARTICULOS METALICOS PARA LA CONSTRUCCION"/>
    <s v="24701 ARTICULOS METALICOS PARA LA CONSTRUCCION"/>
    <n v="35000"/>
    <s v="1 NO ETIQUETADO"/>
    <s v="11 RECURSOS FISCALES"/>
    <s v="1101 RECURSOS MUNICIPALES"/>
    <s v="19 Ejercicio 2019"/>
  </r>
  <r>
    <s v="050211717246172009N100100849911122929329301111110119133"/>
    <s v="0502"/>
    <s v="1"/>
    <s v="17"/>
    <s v="172"/>
    <s v="4"/>
    <s v="6"/>
    <s v="17"/>
    <s v="20"/>
    <s v="09"/>
    <s v="N"/>
    <s v="100"/>
    <s v="100849"/>
    <s v="91"/>
    <s v="1"/>
    <s v="2"/>
    <s v="29"/>
    <s v="293"/>
    <s v="293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64"/>
    <x v="169"/>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58718.69200000001"/>
    <s v="1 NO ETIQUETADO"/>
    <s v="11 RECURSOS FISCALES"/>
    <s v="1101 RECURSOS MUNICIPALES"/>
    <s v="19 Ejercicio 2019"/>
  </r>
  <r>
    <s v="050211717246172009N124124254911122929429401111110119133"/>
    <s v="0502"/>
    <s v="1"/>
    <s v="17"/>
    <s v="172"/>
    <s v="4"/>
    <s v="6"/>
    <s v="17"/>
    <s v="20"/>
    <s v="09"/>
    <s v="N"/>
    <s v="124"/>
    <s v="124254"/>
    <s v="91"/>
    <s v="1"/>
    <s v="2"/>
    <s v="29"/>
    <s v="294"/>
    <s v="294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0"/>
    <x v="83"/>
    <s v="2000 MATERIALES Y SUMINISTROS"/>
    <s v="2900 HERRAMIENTAS, REFACCIONES Y ACCESORIOS MENORES"/>
    <s v="294 REFACCIONES Y ACCESORIOS MENORES DE EQUIPO DE COMPUTO Y TECNOLOGIAS DE LA INFORMACION"/>
    <s v="29401 REFACCIONES Y ACCESORIOS MENORES DE EQUIPO DE COMPUTO Y TECNOLOGIAS DE LA INFORMACION"/>
    <n v="187953.264"/>
    <s v="1 NO ETIQUETADO"/>
    <s v="11 RECURSOS FISCALES"/>
    <s v="1101 RECURSOS MUNICIPALES"/>
    <s v="19 Ejercicio 2019"/>
  </r>
  <r>
    <s v="080122222112130614E059059415911122424724701111110119133"/>
    <s v="0801"/>
    <s v="2"/>
    <s v="22"/>
    <s v="221"/>
    <s v="1"/>
    <s v="2"/>
    <s v="13"/>
    <s v="06"/>
    <s v="14"/>
    <s v="E"/>
    <s v="059"/>
    <s v="059415"/>
    <s v="91"/>
    <s v="1"/>
    <s v="2"/>
    <s v="24"/>
    <s v="247"/>
    <s v="247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170"/>
    <s v="2000 MATERIALES Y SUMINISTROS"/>
    <s v="2400 MATERIALES Y ARTICULOS DE CONSTRUCCION Y DE REPARACION"/>
    <s v="247 ARTICULOS METALICOS PARA LA CONSTRUCCION"/>
    <s v="24701 ARTICULOS METALICOS PARA LA CONSTRUCCION"/>
    <n v="1135000"/>
    <s v="1 NO ETIQUETADO"/>
    <s v="11 RECURSOS FISCALES"/>
    <s v="1101 RECURSOS MUNICIPALES"/>
    <s v="19 Ejercicio 2019"/>
  </r>
  <r>
    <s v="081122222112130614E125125327911122424724701111110119133"/>
    <s v="0811"/>
    <s v="2"/>
    <s v="22"/>
    <s v="221"/>
    <s v="1"/>
    <s v="2"/>
    <s v="13"/>
    <s v="06"/>
    <s v="14"/>
    <s v="E"/>
    <s v="125"/>
    <s v="125327"/>
    <s v="91"/>
    <s v="1"/>
    <s v="2"/>
    <s v="24"/>
    <s v="247"/>
    <s v="247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89"/>
    <s v="2000 MATERIALES Y SUMINISTROS"/>
    <s v="2400 MATERIALES Y ARTICULOS DE CONSTRUCCION Y DE REPARACION"/>
    <s v="247 ARTICULOS METALICOS PARA LA CONSTRUCCION"/>
    <s v="24701 ARTICULOS METALICOS PARA LA CONSTRUCCION"/>
    <n v="8063799.1200000001"/>
    <s v="1 NO ETIQUETADO"/>
    <s v="11 RECURSOS FISCALES"/>
    <s v="1101 RECURSOS MUNICIPALES"/>
    <s v="19 Ejercicio 2019"/>
  </r>
  <r>
    <s v="080922222112130614E060060338911122424724701111110119133"/>
    <s v="0809"/>
    <s v="2"/>
    <s v="22"/>
    <s v="221"/>
    <s v="1"/>
    <s v="2"/>
    <s v="13"/>
    <s v="06"/>
    <s v="14"/>
    <s v="E"/>
    <s v="060"/>
    <s v="060338"/>
    <s v="91"/>
    <s v="1"/>
    <s v="2"/>
    <s v="24"/>
    <s v="247"/>
    <s v="247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55"/>
    <x v="148"/>
    <s v="2000 MATERIALES Y SUMINISTROS"/>
    <s v="2400 MATERIALES Y ARTICULOS DE CONSTRUCCION Y DE REPARACION"/>
    <s v="247 ARTICULOS METALICOS PARA LA CONSTRUCCION"/>
    <s v="24701 ARTICULOS METALICOS PARA LA CONSTRUCCION"/>
    <n v="250000"/>
    <s v="1 NO ETIQUETADO"/>
    <s v="11 RECURSOS FISCALES"/>
    <s v="1101 RECURSOS MUNICIPALES"/>
    <s v="19 Ejercicio 2019"/>
  </r>
  <r>
    <s v="080322222112130614E125125344911122424724701111110119133"/>
    <s v="0803"/>
    <s v="2"/>
    <s v="22"/>
    <s v="221"/>
    <s v="1"/>
    <s v="2"/>
    <s v="13"/>
    <s v="06"/>
    <s v="14"/>
    <s v="E"/>
    <s v="125"/>
    <s v="125344"/>
    <s v="91"/>
    <s v="1"/>
    <s v="2"/>
    <s v="24"/>
    <s v="247"/>
    <s v="247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62"/>
    <s v="2000 MATERIALES Y SUMINISTROS"/>
    <s v="2400 MATERIALES Y ARTICULOS DE CONSTRUCCION Y DE REPARACION"/>
    <s v="247 ARTICULOS METALICOS PARA LA CONSTRUCCION"/>
    <s v="24701 ARTICULOS METALICOS PARA LA CONSTRUCCION"/>
    <n v="1650000"/>
    <s v="1 NO ETIQUETADO"/>
    <s v="11 RECURSOS FISCALES"/>
    <s v="1101 RECURSOS MUNICIPALES"/>
    <s v="19 Ejercicio 2019"/>
  </r>
  <r>
    <s v="080222222112130614E125125355911122424724701111110119133"/>
    <s v="0802"/>
    <s v="2"/>
    <s v="22"/>
    <s v="221"/>
    <s v="1"/>
    <s v="2"/>
    <s v="13"/>
    <s v="06"/>
    <s v="14"/>
    <s v="E"/>
    <s v="125"/>
    <s v="125355"/>
    <s v="91"/>
    <s v="1"/>
    <s v="2"/>
    <s v="24"/>
    <s v="247"/>
    <s v="247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2"/>
    <s v="2000 MATERIALES Y SUMINISTROS"/>
    <s v="2400 MATERIALES Y ARTICULOS DE CONSTRUCCION Y DE REPARACION"/>
    <s v="247 ARTICULOS METALICOS PARA LA CONSTRUCCION"/>
    <s v="24701 ARTICULOS METALICOS PARA LA CONSTRUCCION"/>
    <n v="20000"/>
    <s v="1 NO ETIQUETADO"/>
    <s v="11 RECURSOS FISCALES"/>
    <s v="1101 RECURSOS MUNICIPALES"/>
    <s v="19 Ejercicio 2019"/>
  </r>
  <r>
    <s v="080422222112130614E059059415911122424724701111110119133"/>
    <s v="0804"/>
    <s v="2"/>
    <s v="22"/>
    <s v="221"/>
    <s v="1"/>
    <s v="2"/>
    <s v="13"/>
    <s v="06"/>
    <s v="14"/>
    <s v="E"/>
    <s v="059"/>
    <s v="059415"/>
    <s v="91"/>
    <s v="1"/>
    <s v="2"/>
    <s v="24"/>
    <s v="247"/>
    <s v="247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170"/>
    <s v="2000 MATERIALES Y SUMINISTROS"/>
    <s v="2400 MATERIALES Y ARTICULOS DE CONSTRUCCION Y DE REPARACION"/>
    <s v="247 ARTICULOS METALICOS PARA LA CONSTRUCCION"/>
    <s v="24701 ARTICULOS METALICOS PARA LA CONSTRUCCION"/>
    <n v="90000"/>
    <s v="1 NO ETIQUETADO"/>
    <s v="11 RECURSOS FISCALES"/>
    <s v="1101 RECURSOS MUNICIPALES"/>
    <s v="19 Ejercicio 2019"/>
  </r>
  <r>
    <s v="080422222112130614E060060333911122424724701111110119133"/>
    <s v="0804"/>
    <s v="2"/>
    <s v="22"/>
    <s v="221"/>
    <s v="1"/>
    <s v="2"/>
    <s v="13"/>
    <s v="06"/>
    <s v="14"/>
    <s v="E"/>
    <s v="060"/>
    <s v="060333"/>
    <s v="91"/>
    <s v="1"/>
    <s v="2"/>
    <s v="24"/>
    <s v="247"/>
    <s v="247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55"/>
    <x v="171"/>
    <s v="2000 MATERIALES Y SUMINISTROS"/>
    <s v="2400 MATERIALES Y ARTICULOS DE CONSTRUCCION Y DE REPARACION"/>
    <s v="247 ARTICULOS METALICOS PARA LA CONSTRUCCION"/>
    <s v="24701 ARTICULOS METALICOS PARA LA CONSTRUCCION"/>
    <n v="40000"/>
    <s v="1 NO ETIQUETADO"/>
    <s v="11 RECURSOS FISCALES"/>
    <s v="1101 RECURSOS MUNICIPALES"/>
    <s v="19 Ejercicio 2019"/>
  </r>
  <r>
    <s v="080522222112130614E125125335911122424724701111110119133"/>
    <s v="0805"/>
    <s v="2"/>
    <s v="22"/>
    <s v="221"/>
    <s v="1"/>
    <s v="2"/>
    <s v="13"/>
    <s v="06"/>
    <s v="14"/>
    <s v="E"/>
    <s v="125"/>
    <s v="125335"/>
    <s v="91"/>
    <s v="1"/>
    <s v="2"/>
    <s v="24"/>
    <s v="247"/>
    <s v="247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10"/>
    <s v="2000 MATERIALES Y SUMINISTROS"/>
    <s v="2400 MATERIALES Y ARTICULOS DE CONSTRUCCION Y DE REPARACION"/>
    <s v="247 ARTICULOS METALICOS PARA LA CONSTRUCCION"/>
    <s v="24701 ARTICULOS METALICOS PARA LA CONSTRUCCION"/>
    <n v="92000"/>
    <s v="1 NO ETIQUETADO"/>
    <s v="11 RECURSOS FISCALES"/>
    <s v="1101 RECURSOS MUNICIPALES"/>
    <s v="19 Ejercicio 2019"/>
  </r>
  <r>
    <s v="081222121412130615E061061317911122424724701111110119133"/>
    <s v="0812"/>
    <s v="2"/>
    <s v="21"/>
    <s v="214"/>
    <s v="1"/>
    <s v="2"/>
    <s v="13"/>
    <s v="06"/>
    <s v="15"/>
    <s v="E"/>
    <s v="061"/>
    <s v="061317"/>
    <s v="91"/>
    <s v="1"/>
    <s v="2"/>
    <s v="24"/>
    <s v="247"/>
    <s v="247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172"/>
    <s v="2000 MATERIALES Y SUMINISTROS"/>
    <s v="2400 MATERIALES Y ARTICULOS DE CONSTRUCCION Y DE REPARACION"/>
    <s v="247 ARTICULOS METALICOS PARA LA CONSTRUCCION"/>
    <s v="24701 ARTICULOS METALICOS PARA LA CONSTRUCCION"/>
    <n v="12576.07"/>
    <s v="1 NO ETIQUETADO"/>
    <s v="11 RECURSOS FISCALES"/>
    <s v="1101 RECURSOS MUNICIPALES"/>
    <s v="19 Ejercicio 2019"/>
  </r>
  <r>
    <s v="080722121412130615E009009358911122424724701111110119133"/>
    <s v="0807"/>
    <s v="2"/>
    <s v="21"/>
    <s v="214"/>
    <s v="1"/>
    <s v="2"/>
    <s v="13"/>
    <s v="06"/>
    <s v="15"/>
    <s v="E"/>
    <s v="009"/>
    <s v="009358"/>
    <s v="91"/>
    <s v="1"/>
    <s v="2"/>
    <s v="24"/>
    <s v="247"/>
    <s v="247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62"/>
    <x v="154"/>
    <s v="2000 MATERIALES Y SUMINISTROS"/>
    <s v="2400 MATERIALES Y ARTICULOS DE CONSTRUCCION Y DE REPARACION"/>
    <s v="247 ARTICULOS METALICOS PARA LA CONSTRUCCION"/>
    <s v="24701 ARTICULOS METALICOS PARA LA CONSTRUCCION"/>
    <n v="1700000"/>
    <s v="1 NO ETIQUETADO"/>
    <s v="11 RECURSOS FISCALES"/>
    <s v="1101 RECURSOS MUNICIPALES"/>
    <s v="19 Ejercicio 2019"/>
  </r>
  <r>
    <s v="080822222112130417E014014415911122424724701111110119133"/>
    <s v="0808"/>
    <s v="2"/>
    <s v="22"/>
    <s v="221"/>
    <s v="1"/>
    <s v="2"/>
    <s v="13"/>
    <s v="04"/>
    <s v="17"/>
    <s v="E"/>
    <s v="014"/>
    <s v="014415"/>
    <s v="91"/>
    <s v="1"/>
    <s v="2"/>
    <s v="24"/>
    <s v="247"/>
    <s v="247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18"/>
    <x v="75"/>
    <s v="2000 MATERIALES Y SUMINISTROS"/>
    <s v="2400 MATERIALES Y ARTICULOS DE CONSTRUCCION Y DE REPARACION"/>
    <s v="247 ARTICULOS METALICOS PARA LA CONSTRUCCION"/>
    <s v="24701 ARTICULOS METALICOS PARA LA CONSTRUCCION"/>
    <n v="50000"/>
    <s v="1 NO ETIQUETADO"/>
    <s v="11 RECURSOS FISCALES"/>
    <s v="1101 RECURSOS MUNICIPALES"/>
    <s v="19 Ejercicio 2019"/>
  </r>
  <r>
    <s v="090111313446172020O021021511121122424724701111110119133"/>
    <s v="0901"/>
    <s v="1"/>
    <s v="13"/>
    <s v="134"/>
    <s v="4"/>
    <s v="6"/>
    <s v="17"/>
    <s v="20"/>
    <s v="20"/>
    <s v="O"/>
    <s v="021"/>
    <s v="021511"/>
    <s v="12"/>
    <s v="1"/>
    <s v="2"/>
    <s v="24"/>
    <s v="247"/>
    <s v="24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4"/>
    <s v="2000 MATERIALES Y SUMINISTROS"/>
    <s v="2400 MATERIALES Y ARTICULOS DE CONSTRUCCION Y DE REPARACION"/>
    <s v="247 ARTICULOS METALICOS PARA LA CONSTRUCCION"/>
    <s v="24701 ARTICULOS METALICOS PARA LA CONSTRUCCION"/>
    <n v="335600"/>
    <s v="1 NO ETIQUETADO"/>
    <s v="11 RECURSOS FISCALES"/>
    <s v="1101 RECURSOS MUNICIPALES"/>
    <s v="19 Ejercicio 2019"/>
  </r>
  <r>
    <s v="090111313446172020O021021515121122424724701111110119133"/>
    <s v="0901"/>
    <s v="1"/>
    <s v="13"/>
    <s v="134"/>
    <s v="4"/>
    <s v="6"/>
    <s v="17"/>
    <s v="20"/>
    <s v="20"/>
    <s v="O"/>
    <s v="021"/>
    <s v="021515"/>
    <s v="12"/>
    <s v="1"/>
    <s v="2"/>
    <s v="24"/>
    <s v="247"/>
    <s v="24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73"/>
    <s v="2000 MATERIALES Y SUMINISTROS"/>
    <s v="2400 MATERIALES Y ARTICULOS DE CONSTRUCCION Y DE REPARACION"/>
    <s v="247 ARTICULOS METALICOS PARA LA CONSTRUCCION"/>
    <s v="24701 ARTICULOS METALICOS PARA LA CONSTRUCCION"/>
    <n v="1000000"/>
    <s v="1 NO ETIQUETADO"/>
    <s v="11 RECURSOS FISCALES"/>
    <s v="1101 RECURSOS MUNICIPALES"/>
    <s v="19 Ejercicio 2019"/>
  </r>
  <r>
    <s v="090111313446172020O020020504121122424724701111110119133"/>
    <s v="0901"/>
    <s v="1"/>
    <s v="13"/>
    <s v="134"/>
    <s v="4"/>
    <s v="6"/>
    <s v="17"/>
    <s v="20"/>
    <s v="20"/>
    <s v="O"/>
    <s v="020"/>
    <s v="020504"/>
    <s v="12"/>
    <s v="1"/>
    <s v="2"/>
    <s v="24"/>
    <s v="247"/>
    <s v="24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1"/>
    <x v="5"/>
    <s v="2000 MATERIALES Y SUMINISTROS"/>
    <s v="2400 MATERIALES Y ARTICULOS DE CONSTRUCCION Y DE REPARACION"/>
    <s v="247 ARTICULOS METALICOS PARA LA CONSTRUCCION"/>
    <s v="24701 ARTICULOS METALICOS PARA LA CONSTRUCCION"/>
    <n v="60000"/>
    <s v="1 NO ETIQUETADO"/>
    <s v="11 RECURSOS FISCALES"/>
    <s v="1101 RECURSOS MUNICIPALES"/>
    <s v="19 Ejercicio 2019"/>
  </r>
  <r>
    <s v="100322626823101723P031031527911122424724701111110119133"/>
    <s v="1003"/>
    <s v="2"/>
    <s v="26"/>
    <s v="268"/>
    <s v="2"/>
    <s v="3"/>
    <s v="10"/>
    <s v="17"/>
    <s v="23"/>
    <s v="P"/>
    <s v="031"/>
    <s v="031527"/>
    <s v="91"/>
    <s v="1"/>
    <s v="2"/>
    <s v="24"/>
    <s v="247"/>
    <s v="247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65"/>
    <x v="174"/>
    <s v="2000 MATERIALES Y SUMINISTROS"/>
    <s v="2400 MATERIALES Y ARTICULOS DE CONSTRUCCION Y DE REPARACION"/>
    <s v="247 ARTICULOS METALICOS PARA LA CONSTRUCCION"/>
    <s v="24701 ARTICULOS METALICOS PARA LA CONSTRUCCION"/>
    <n v="5000"/>
    <s v="1 NO ETIQUETADO"/>
    <s v="11 RECURSOS FISCALES"/>
    <s v="1101 RECURSOS MUNICIPALES"/>
    <s v="19 Ejercicio 2019"/>
  </r>
  <r>
    <s v="100533131123091725F077077927911122424724701111110119133"/>
    <s v="1005"/>
    <s v="3"/>
    <s v="31"/>
    <s v="311"/>
    <s v="2"/>
    <s v="3"/>
    <s v="09"/>
    <s v="17"/>
    <s v="25"/>
    <s v="F"/>
    <s v="077"/>
    <s v="077927"/>
    <s v="91"/>
    <s v="1"/>
    <s v="2"/>
    <s v="24"/>
    <s v="247"/>
    <s v="247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44"/>
    <x v="175"/>
    <s v="2000 MATERIALES Y SUMINISTROS"/>
    <s v="2400 MATERIALES Y ARTICULOS DE CONSTRUCCION Y DE REPARACION"/>
    <s v="247 ARTICULOS METALICOS PARA LA CONSTRUCCION"/>
    <s v="24701 ARTICULOS METALICOS PARA LA CONSTRUCCION"/>
    <n v="2200"/>
    <s v="1 NO ETIQUETADO"/>
    <s v="11 RECURSOS FISCALES"/>
    <s v="1101 RECURSOS MUNICIPALES"/>
    <s v="19 Ejercicio 2019"/>
  </r>
  <r>
    <s v="100533131123091725F085085570911122424724701111110119133"/>
    <s v="1005"/>
    <s v="3"/>
    <s v="31"/>
    <s v="311"/>
    <s v="2"/>
    <s v="3"/>
    <s v="09"/>
    <s v="17"/>
    <s v="25"/>
    <s v="F"/>
    <s v="085"/>
    <s v="085570"/>
    <s v="91"/>
    <s v="1"/>
    <s v="2"/>
    <s v="24"/>
    <s v="247"/>
    <s v="247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66"/>
    <x v="176"/>
    <s v="2000 MATERIALES Y SUMINISTROS"/>
    <s v="2400 MATERIALES Y ARTICULOS DE CONSTRUCCION Y DE REPARACION"/>
    <s v="247 ARTICULOS METALICOS PARA LA CONSTRUCCION"/>
    <s v="24701 ARTICULOS METALICOS PARA LA CONSTRUCCION"/>
    <n v="223217.5"/>
    <s v="1 NO ETIQUETADO"/>
    <s v="11 RECURSOS FISCALES"/>
    <s v="1101 RECURSOS MUNICIPALES"/>
    <s v="19 Ejercicio 2019"/>
  </r>
  <r>
    <s v="110322222122071329E106106835911122424724701111110119133"/>
    <s v="1103"/>
    <s v="2"/>
    <s v="22"/>
    <s v="221"/>
    <s v="2"/>
    <s v="2"/>
    <s v="07"/>
    <s v="13"/>
    <s v="29"/>
    <s v="E"/>
    <s v="106"/>
    <s v="106835"/>
    <s v="91"/>
    <s v="1"/>
    <s v="2"/>
    <s v="24"/>
    <s v="247"/>
    <s v="247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39"/>
    <x v="177"/>
    <s v="2000 MATERIALES Y SUMINISTROS"/>
    <s v="2400 MATERIALES Y ARTICULOS DE CONSTRUCCION Y DE REPARACION"/>
    <s v="247 ARTICULOS METALICOS PARA LA CONSTRUCCION"/>
    <s v="24701 ARTICULOS METALICOS PARA LA CONSTRUCCION"/>
    <n v="450800"/>
    <s v="1 NO ETIQUETADO"/>
    <s v="11 RECURSOS FISCALES"/>
    <s v="1101 RECURSOS MUNICIPALES"/>
    <s v="19 Ejercicio 2019"/>
  </r>
  <r>
    <s v="110322222122071329E129129660911122424724701111110119133"/>
    <s v="1103"/>
    <s v="2"/>
    <s v="22"/>
    <s v="221"/>
    <s v="2"/>
    <s v="2"/>
    <s v="07"/>
    <s v="13"/>
    <s v="29"/>
    <s v="E"/>
    <s v="129"/>
    <s v="129660"/>
    <s v="91"/>
    <s v="1"/>
    <s v="2"/>
    <s v="24"/>
    <s v="247"/>
    <s v="247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67"/>
    <x v="178"/>
    <s v="2000 MATERIALES Y SUMINISTROS"/>
    <s v="2400 MATERIALES Y ARTICULOS DE CONSTRUCCION Y DE REPARACION"/>
    <s v="247 ARTICULOS METALICOS PARA LA CONSTRUCCION"/>
    <s v="24701 ARTICULOS METALICOS PARA LA CONSTRUCCION"/>
    <n v="2000000"/>
    <s v="1 NO ETIQUETADO"/>
    <s v="11 RECURSOS FISCALES"/>
    <s v="1101 RECURSOS MUNICIPALES"/>
    <s v="19 Ejercicio 2019"/>
  </r>
  <r>
    <s v="111322121231010730E126126390911122424724701111110119133"/>
    <s v="1113"/>
    <s v="2"/>
    <s v="21"/>
    <s v="212"/>
    <s v="3"/>
    <s v="1"/>
    <s v="01"/>
    <s v="07"/>
    <s v="30"/>
    <s v="E"/>
    <s v="126"/>
    <s v="126390"/>
    <s v="91"/>
    <s v="1"/>
    <s v="2"/>
    <s v="24"/>
    <s v="247"/>
    <s v="247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7"/>
    <x v="179"/>
    <s v="2000 MATERIALES Y SUMINISTROS"/>
    <s v="2400 MATERIALES Y ARTICULOS DE CONSTRUCCION Y DE REPARACION"/>
    <s v="247 ARTICULOS METALICOS PARA LA CONSTRUCCION"/>
    <s v="24701 ARTICULOS METALICOS PARA LA CONSTRUCCION"/>
    <n v="20000"/>
    <s v="1 NO ETIQUETADO"/>
    <s v="11 RECURSOS FISCALES"/>
    <s v="1101 RECURSOS MUNICIPALES"/>
    <s v="19 Ejercicio 2019"/>
  </r>
  <r>
    <s v="121222222122081331E078078702911122424724701111110119133"/>
    <s v="1212"/>
    <s v="2"/>
    <s v="22"/>
    <s v="221"/>
    <s v="2"/>
    <s v="2"/>
    <s v="08"/>
    <s v="13"/>
    <s v="31"/>
    <s v="E"/>
    <s v="078"/>
    <s v="078702"/>
    <s v="91"/>
    <s v="1"/>
    <s v="2"/>
    <s v="24"/>
    <s v="247"/>
    <s v="247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180"/>
    <s v="2000 MATERIALES Y SUMINISTROS"/>
    <s v="2400 MATERIALES Y ARTICULOS DE CONSTRUCCION Y DE REPARACION"/>
    <s v="247 ARTICULOS METALICOS PARA LA CONSTRUCCION"/>
    <s v="24701 ARTICULOS METALICOS PARA LA CONSTRUCCION"/>
    <n v="19200"/>
    <s v="1 NO ETIQUETADO"/>
    <s v="11 RECURSOS FISCALES"/>
    <s v="1101 RECURSOS MUNICIPALES"/>
    <s v="19 Ejercicio 2019"/>
  </r>
  <r>
    <s v="130322424215140134E023023977911122424724701111110119133"/>
    <s v="1303"/>
    <s v="2"/>
    <s v="24"/>
    <s v="242"/>
    <s v="1"/>
    <s v="5"/>
    <s v="14"/>
    <s v="01"/>
    <s v="34"/>
    <s v="E"/>
    <s v="023"/>
    <s v="023977"/>
    <s v="91"/>
    <s v="1"/>
    <s v="2"/>
    <s v="24"/>
    <s v="247"/>
    <s v="247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63"/>
    <x v="181"/>
    <s v="2000 MATERIALES Y SUMINISTROS"/>
    <s v="2400 MATERIALES Y ARTICULOS DE CONSTRUCCION Y DE REPARACION"/>
    <s v="247 ARTICULOS METALICOS PARA LA CONSTRUCCION"/>
    <s v="24701 ARTICULOS METALICOS PARA LA CONSTRUCCION"/>
    <n v="52272.000000000007"/>
    <s v="1 NO ETIQUETADO"/>
    <s v="11 RECURSOS FISCALES"/>
    <s v="1101 RECURSOS MUNICIPALES"/>
    <s v="19 Ejercicio 2019"/>
  </r>
  <r>
    <s v="050211717246172009N124124254911122929629601111110119133"/>
    <s v="0502"/>
    <s v="1"/>
    <s v="17"/>
    <s v="172"/>
    <s v="4"/>
    <s v="6"/>
    <s v="17"/>
    <s v="20"/>
    <s v="09"/>
    <s v="N"/>
    <s v="124"/>
    <s v="124254"/>
    <s v="91"/>
    <s v="1"/>
    <s v="2"/>
    <s v="29"/>
    <s v="296"/>
    <s v="296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0"/>
    <x v="83"/>
    <s v="2000 MATERIALES Y SUMINISTROS"/>
    <s v="2900 HERRAMIENTAS, REFACCIONES Y ACCESORIOS MENORES"/>
    <s v="296 REFACCIONES Y ACCESORIOS MENORES DE EQUIPO DE TRANSPORTE"/>
    <s v="29601 REFACCIONES Y ACCESORIOS MENORES DE EQUIPO DE TRANSPORTE"/>
    <n v="82834"/>
    <s v="1 NO ETIQUETADO"/>
    <s v="11 RECURSOS FISCALES"/>
    <s v="1101 RECURSOS MUNICIPALES"/>
    <s v="19 Ejercicio 2019"/>
  </r>
  <r>
    <s v="090111313446172020O021021513121122424824801111110119133"/>
    <s v="0901"/>
    <s v="1"/>
    <s v="13"/>
    <s v="134"/>
    <s v="4"/>
    <s v="6"/>
    <s v="17"/>
    <s v="20"/>
    <s v="20"/>
    <s v="O"/>
    <s v="021"/>
    <s v="021513"/>
    <s v="12"/>
    <s v="1"/>
    <s v="2"/>
    <s v="24"/>
    <s v="248"/>
    <s v="248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5"/>
    <s v="2000 MATERIALES Y SUMINISTROS"/>
    <s v="2400 MATERIALES Y ARTICULOS DE CONSTRUCCION Y DE REPARACION"/>
    <s v="248 MATERIALES COMPLEMENTARIOS"/>
    <s v="24801 MATERIALES COMPLEMENTARIOS"/>
    <n v="250000"/>
    <s v="1 NO ETIQUETADO"/>
    <s v="11 RECURSOS FISCALES"/>
    <s v="1101 RECURSOS MUNICIPALES"/>
    <s v="19 Ejercicio 2019"/>
  </r>
  <r>
    <s v="050211717246172009N124124254911122929829801111110119133"/>
    <s v="0502"/>
    <s v="1"/>
    <s v="17"/>
    <s v="172"/>
    <s v="4"/>
    <s v="6"/>
    <s v="17"/>
    <s v="20"/>
    <s v="09"/>
    <s v="N"/>
    <s v="124"/>
    <s v="124254"/>
    <s v="91"/>
    <s v="1"/>
    <s v="2"/>
    <s v="29"/>
    <s v="298"/>
    <s v="298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0"/>
    <x v="83"/>
    <s v="2000 MATERIALES Y SUMINISTROS"/>
    <s v="2900 HERRAMIENTAS, REFACCIONES Y ACCESORIOS MENORES"/>
    <s v="298 REFACCIONES Y ACCESORIOS MENORES DE MAQUINARIA Y OTROS EQUIPOS"/>
    <s v="29801 REFACCIONES Y ACCESORIOS MENORES DE MAQUINARIA Y OTROS EQUIPOS"/>
    <n v="48000"/>
    <s v="1 NO ETIQUETADO"/>
    <s v="11 RECURSOS FISCALES"/>
    <s v="1101 RECURSOS MUNICIPALES"/>
    <s v="19 Ejercicio 2019"/>
  </r>
  <r>
    <s v="020311313246172002O016016015971122424924901111110119133"/>
    <s v="0203"/>
    <s v="1"/>
    <s v="13"/>
    <s v="132"/>
    <s v="4"/>
    <s v="6"/>
    <s v="17"/>
    <s v="20"/>
    <s v="02"/>
    <s v="O"/>
    <s v="016"/>
    <s v="016015"/>
    <s v="97"/>
    <s v="1"/>
    <s v="2"/>
    <s v="24"/>
    <s v="249"/>
    <s v="249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2000 MATERIALES Y SUMINISTROS"/>
    <s v="2400 MATERIALES Y ARTICULOS DE CONSTRUCCION Y DE REPARACION"/>
    <s v="249 OTROS MATERIALES Y ARTICULOS DE CONSTRUCCION Y REPARACION"/>
    <s v="24901 OTROS MATERIALES Y ARTICULOS DE CONSTRUCCION Y REPARACION"/>
    <n v="3000"/>
    <s v="1 NO ETIQUETADO"/>
    <s v="11 RECURSOS FISCALES"/>
    <s v="1101 RECURSOS MUNICIPALES"/>
    <s v="19 Ejercicio 2019"/>
  </r>
  <r>
    <s v="030311717145160304E127127976911122424924901111110119133"/>
    <s v="0303"/>
    <s v="1"/>
    <s v="17"/>
    <s v="171"/>
    <s v="4"/>
    <s v="5"/>
    <s v="16"/>
    <s v="03"/>
    <s v="04"/>
    <s v="E"/>
    <s v="127"/>
    <s v="127976"/>
    <s v="91"/>
    <s v="1"/>
    <s v="2"/>
    <s v="24"/>
    <s v="249"/>
    <s v="249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400 MATERIALES Y ARTICULOS DE CONSTRUCCION Y DE REPARACION"/>
    <s v="249 OTROS MATERIALES Y ARTICULOS DE CONSTRUCCION Y REPARACION"/>
    <s v="24901 OTROS MATERIALES Y ARTICULOS DE CONSTRUCCION Y REPARACION"/>
    <n v="171000"/>
    <s v="1 NO ETIQUETADO"/>
    <s v="11 RECURSOS FISCALES"/>
    <s v="1101 RECURSOS MUNICIPALES"/>
    <s v="19 Ejercicio 2019"/>
  </r>
  <r>
    <s v="050211717246172009N124124254911122929829801111110119133"/>
    <s v="0502"/>
    <s v="1"/>
    <s v="17"/>
    <s v="172"/>
    <s v="4"/>
    <s v="6"/>
    <s v="17"/>
    <s v="20"/>
    <s v="09"/>
    <s v="N"/>
    <s v="124"/>
    <s v="124254"/>
    <s v="91"/>
    <s v="1"/>
    <s v="2"/>
    <s v="29"/>
    <s v="298"/>
    <s v="298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0"/>
    <x v="83"/>
    <s v="2000 MATERIALES Y SUMINISTROS"/>
    <s v="2900 HERRAMIENTAS, REFACCIONES Y ACCESORIOS MENORES"/>
    <s v="298 REFACCIONES Y ACCESORIOS MENORES DE MAQUINARIA Y OTROS EQUIPOS"/>
    <s v="29801 REFACCIONES Y ACCESORIOS MENORES DE MAQUINARIA Y OTROS EQUIPOS"/>
    <n v="100000"/>
    <s v="1 NO ETIQUETADO"/>
    <s v="11 RECURSOS FISCALES"/>
    <s v="1101 RECURSOS MUNICIPALES"/>
    <s v="19 Ejercicio 2019"/>
  </r>
  <r>
    <s v="080122222112130614E088088347911122424924901111110119133"/>
    <s v="0801"/>
    <s v="2"/>
    <s v="22"/>
    <s v="221"/>
    <s v="1"/>
    <s v="2"/>
    <s v="13"/>
    <s v="06"/>
    <s v="14"/>
    <s v="E"/>
    <s v="088"/>
    <s v="088347"/>
    <s v="91"/>
    <s v="1"/>
    <s v="2"/>
    <s v="24"/>
    <s v="249"/>
    <s v="249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182"/>
    <s v="2000 MATERIALES Y SUMINISTROS"/>
    <s v="2400 MATERIALES Y ARTICULOS DE CONSTRUCCION Y DE REPARACION"/>
    <s v="249 OTROS MATERIALES Y ARTICULOS DE CONSTRUCCION Y REPARACION"/>
    <s v="24901 OTROS MATERIALES Y ARTICULOS DE CONSTRUCCION Y REPARACION"/>
    <n v="51000"/>
    <s v="1 NO ETIQUETADO"/>
    <s v="11 RECURSOS FISCALES"/>
    <s v="1101 RECURSOS MUNICIPALES"/>
    <s v="19 Ejercicio 2019"/>
  </r>
  <r>
    <s v="081122222112130614E088088318911122424924901111110119133"/>
    <s v="0811"/>
    <s v="2"/>
    <s v="22"/>
    <s v="221"/>
    <s v="1"/>
    <s v="2"/>
    <s v="13"/>
    <s v="06"/>
    <s v="14"/>
    <s v="E"/>
    <s v="088"/>
    <s v="088318"/>
    <s v="91"/>
    <s v="1"/>
    <s v="2"/>
    <s v="24"/>
    <s v="249"/>
    <s v="249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183"/>
    <s v="2000 MATERIALES Y SUMINISTROS"/>
    <s v="2400 MATERIALES Y ARTICULOS DE CONSTRUCCION Y DE REPARACION"/>
    <s v="249 OTROS MATERIALES Y ARTICULOS DE CONSTRUCCION Y REPARACION"/>
    <s v="24901 OTROS MATERIALES Y ARTICULOS DE CONSTRUCCION Y REPARACION"/>
    <n v="20000"/>
    <s v="1 NO ETIQUETADO"/>
    <s v="11 RECURSOS FISCALES"/>
    <s v="1101 RECURSOS MUNICIPALES"/>
    <s v="19 Ejercicio 2019"/>
  </r>
  <r>
    <s v="080322222112130614E125125355911122424924901225250219133"/>
    <s v="0803"/>
    <s v="2"/>
    <s v="22"/>
    <s v="221"/>
    <s v="1"/>
    <s v="2"/>
    <s v="13"/>
    <s v="06"/>
    <s v="14"/>
    <s v="E"/>
    <s v="125"/>
    <s v="125355"/>
    <s v="91"/>
    <s v="1"/>
    <s v="2"/>
    <s v="24"/>
    <s v="249"/>
    <s v="24901"/>
    <s v="2"/>
    <s v="25"/>
    <s v="2502"/>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2"/>
    <s v="2000 MATERIALES Y SUMINISTROS"/>
    <s v="2400 MATERIALES Y ARTICULOS DE CONSTRUCCION Y DE REPARACION"/>
    <s v="249 OTROS MATERIALES Y ARTICULOS DE CONSTRUCCION Y REPARACION"/>
    <s v="24901 OTROS MATERIALES Y ARTICULOS DE CONSTRUCCION Y REPARACION"/>
    <n v="10000000"/>
    <s v="2 ETIQUETADO"/>
    <s v="25 RECURSOS FEDERALES"/>
    <s v="2502 FONDO DE FORTALECIMIENTO MUNICIPAL"/>
    <s v="19 Ejercicio 2019"/>
  </r>
  <r>
    <s v="080222222112130614E125125356911122424924901111110119133"/>
    <s v="0802"/>
    <s v="2"/>
    <s v="22"/>
    <s v="221"/>
    <s v="1"/>
    <s v="2"/>
    <s v="13"/>
    <s v="06"/>
    <s v="14"/>
    <s v="E"/>
    <s v="125"/>
    <s v="125356"/>
    <s v="91"/>
    <s v="1"/>
    <s v="2"/>
    <s v="24"/>
    <s v="249"/>
    <s v="249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84"/>
    <s v="2000 MATERIALES Y SUMINISTROS"/>
    <s v="2400 MATERIALES Y ARTICULOS DE CONSTRUCCION Y DE REPARACION"/>
    <s v="249 OTROS MATERIALES Y ARTICULOS DE CONSTRUCCION Y REPARACION"/>
    <s v="24901 OTROS MATERIALES Y ARTICULOS DE CONSTRUCCION Y REPARACION"/>
    <n v="650000"/>
    <s v="1 NO ETIQUETADO"/>
    <s v="11 RECURSOS FISCALES"/>
    <s v="1101 RECURSOS MUNICIPALES"/>
    <s v="19 Ejercicio 2019"/>
  </r>
  <r>
    <s v="080422222112130614E060060325911122424924901111110119133"/>
    <s v="0804"/>
    <s v="2"/>
    <s v="22"/>
    <s v="221"/>
    <s v="1"/>
    <s v="2"/>
    <s v="13"/>
    <s v="06"/>
    <s v="14"/>
    <s v="E"/>
    <s v="060"/>
    <s v="060325"/>
    <s v="91"/>
    <s v="1"/>
    <s v="2"/>
    <s v="24"/>
    <s v="249"/>
    <s v="249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55"/>
    <x v="146"/>
    <s v="2000 MATERIALES Y SUMINISTROS"/>
    <s v="2400 MATERIALES Y ARTICULOS DE CONSTRUCCION Y DE REPARACION"/>
    <s v="249 OTROS MATERIALES Y ARTICULOS DE CONSTRUCCION Y REPARACION"/>
    <s v="24901 OTROS MATERIALES Y ARTICULOS DE CONSTRUCCION Y REPARACION"/>
    <n v="25000"/>
    <s v="1 NO ETIQUETADO"/>
    <s v="11 RECURSOS FISCALES"/>
    <s v="1101 RECURSOS MUNICIPALES"/>
    <s v="19 Ejercicio 2019"/>
  </r>
  <r>
    <s v="080422222112130614E060060329911122424924901111110119133"/>
    <s v="0804"/>
    <s v="2"/>
    <s v="22"/>
    <s v="221"/>
    <s v="1"/>
    <s v="2"/>
    <s v="13"/>
    <s v="06"/>
    <s v="14"/>
    <s v="E"/>
    <s v="060"/>
    <s v="060329"/>
    <s v="91"/>
    <s v="1"/>
    <s v="2"/>
    <s v="24"/>
    <s v="249"/>
    <s v="249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55"/>
    <x v="123"/>
    <s v="2000 MATERIALES Y SUMINISTROS"/>
    <s v="2400 MATERIALES Y ARTICULOS DE CONSTRUCCION Y DE REPARACION"/>
    <s v="249 OTROS MATERIALES Y ARTICULOS DE CONSTRUCCION Y REPARACION"/>
    <s v="24901 OTROS MATERIALES Y ARTICULOS DE CONSTRUCCION Y REPARACION"/>
    <n v="15000"/>
    <s v="1 NO ETIQUETADO"/>
    <s v="11 RECURSOS FISCALES"/>
    <s v="1101 RECURSOS MUNICIPALES"/>
    <s v="19 Ejercicio 2019"/>
  </r>
  <r>
    <s v="080522222112130614E125125363911122424924901111110119133"/>
    <s v="0805"/>
    <s v="2"/>
    <s v="22"/>
    <s v="221"/>
    <s v="1"/>
    <s v="2"/>
    <s v="13"/>
    <s v="06"/>
    <s v="14"/>
    <s v="E"/>
    <s v="125"/>
    <s v="125363"/>
    <s v="91"/>
    <s v="1"/>
    <s v="2"/>
    <s v="24"/>
    <s v="249"/>
    <s v="249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85"/>
    <s v="2000 MATERIALES Y SUMINISTROS"/>
    <s v="2400 MATERIALES Y ARTICULOS DE CONSTRUCCION Y DE REPARACION"/>
    <s v="249 OTROS MATERIALES Y ARTICULOS DE CONSTRUCCION Y REPARACION"/>
    <s v="24901 OTROS MATERIALES Y ARTICULOS DE CONSTRUCCION Y REPARACION"/>
    <n v="32000"/>
    <s v="1 NO ETIQUETADO"/>
    <s v="11 RECURSOS FISCALES"/>
    <s v="1101 RECURSOS MUNICIPALES"/>
    <s v="19 Ejercicio 2019"/>
  </r>
  <r>
    <s v="081022222112130614E009009360911122424924901111110119133"/>
    <s v="0810"/>
    <s v="2"/>
    <s v="22"/>
    <s v="221"/>
    <s v="1"/>
    <s v="2"/>
    <s v="13"/>
    <s v="06"/>
    <s v="14"/>
    <s v="E"/>
    <s v="009"/>
    <s v="009360"/>
    <s v="91"/>
    <s v="1"/>
    <s v="2"/>
    <s v="24"/>
    <s v="249"/>
    <s v="249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186"/>
    <s v="2000 MATERIALES Y SUMINISTROS"/>
    <s v="2400 MATERIALES Y ARTICULOS DE CONSTRUCCION Y DE REPARACION"/>
    <s v="249 OTROS MATERIALES Y ARTICULOS DE CONSTRUCCION Y REPARACION"/>
    <s v="24901 OTROS MATERIALES Y ARTICULOS DE CONSTRUCCION Y REPARACION"/>
    <n v="200000"/>
    <s v="1 NO ETIQUETADO"/>
    <s v="11 RECURSOS FISCALES"/>
    <s v="1101 RECURSOS MUNICIPALES"/>
    <s v="19 Ejercicio 2019"/>
  </r>
  <r>
    <s v="081222121412130615E061061319911122424924901111110119133"/>
    <s v="0812"/>
    <s v="2"/>
    <s v="21"/>
    <s v="214"/>
    <s v="1"/>
    <s v="2"/>
    <s v="13"/>
    <s v="06"/>
    <s v="15"/>
    <s v="E"/>
    <s v="061"/>
    <s v="061319"/>
    <s v="91"/>
    <s v="1"/>
    <s v="2"/>
    <s v="24"/>
    <s v="249"/>
    <s v="249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93"/>
    <s v="2000 MATERIALES Y SUMINISTROS"/>
    <s v="2400 MATERIALES Y ARTICULOS DE CONSTRUCCION Y DE REPARACION"/>
    <s v="249 OTROS MATERIALES Y ARTICULOS DE CONSTRUCCION Y REPARACION"/>
    <s v="24901 OTROS MATERIALES Y ARTICULOS DE CONSTRUCCION Y REPARACION"/>
    <n v="3752.78"/>
    <s v="1 NO ETIQUETADO"/>
    <s v="11 RECURSOS FISCALES"/>
    <s v="1101 RECURSOS MUNICIPALES"/>
    <s v="19 Ejercicio 2019"/>
  </r>
  <r>
    <s v="080722121412130615E009009359911122424924901111110119133"/>
    <s v="0807"/>
    <s v="2"/>
    <s v="21"/>
    <s v="214"/>
    <s v="1"/>
    <s v="2"/>
    <s v="13"/>
    <s v="06"/>
    <s v="15"/>
    <s v="E"/>
    <s v="009"/>
    <s v="009359"/>
    <s v="91"/>
    <s v="1"/>
    <s v="2"/>
    <s v="24"/>
    <s v="249"/>
    <s v="249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62"/>
    <x v="164"/>
    <s v="2000 MATERIALES Y SUMINISTROS"/>
    <s v="2400 MATERIALES Y ARTICULOS DE CONSTRUCCION Y DE REPARACION"/>
    <s v="249 OTROS MATERIALES Y ARTICULOS DE CONSTRUCCION Y REPARACION"/>
    <s v="24901 OTROS MATERIALES Y ARTICULOS DE CONSTRUCCION Y REPARACION"/>
    <n v="150000"/>
    <s v="1 NO ETIQUETADO"/>
    <s v="11 RECURSOS FISCALES"/>
    <s v="1101 RECURSOS MUNICIPALES"/>
    <s v="19 Ejercicio 2019"/>
  </r>
  <r>
    <s v="080822222112130417E014014416911122424924901111110119133"/>
    <s v="0808"/>
    <s v="2"/>
    <s v="22"/>
    <s v="221"/>
    <s v="1"/>
    <s v="2"/>
    <s v="13"/>
    <s v="04"/>
    <s v="17"/>
    <s v="E"/>
    <s v="014"/>
    <s v="014416"/>
    <s v="91"/>
    <s v="1"/>
    <s v="2"/>
    <s v="24"/>
    <s v="249"/>
    <s v="249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18"/>
    <x v="92"/>
    <s v="2000 MATERIALES Y SUMINISTROS"/>
    <s v="2400 MATERIALES Y ARTICULOS DE CONSTRUCCION Y DE REPARACION"/>
    <s v="249 OTROS MATERIALES Y ARTICULOS DE CONSTRUCCION Y REPARACION"/>
    <s v="24901 OTROS MATERIALES Y ARTICULOS DE CONSTRUCCION Y REPARACION"/>
    <n v="20000"/>
    <s v="1 NO ETIQUETADO"/>
    <s v="11 RECURSOS FISCALES"/>
    <s v="1101 RECURSOS MUNICIPALES"/>
    <s v="19 Ejercicio 2019"/>
  </r>
  <r>
    <s v="090111313446172020O021021514121122424924901111110119133"/>
    <s v="0901"/>
    <s v="1"/>
    <s v="13"/>
    <s v="134"/>
    <s v="4"/>
    <s v="6"/>
    <s v="17"/>
    <s v="20"/>
    <s v="20"/>
    <s v="O"/>
    <s v="021"/>
    <s v="021514"/>
    <s v="12"/>
    <s v="1"/>
    <s v="2"/>
    <s v="24"/>
    <s v="249"/>
    <s v="24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6"/>
    <s v="2000 MATERIALES Y SUMINISTROS"/>
    <s v="2400 MATERIALES Y ARTICULOS DE CONSTRUCCION Y DE REPARACION"/>
    <s v="249 OTROS MATERIALES Y ARTICULOS DE CONSTRUCCION Y REPARACION"/>
    <s v="24901 OTROS MATERIALES Y ARTICULOS DE CONSTRUCCION Y REPARACION"/>
    <n v="700000"/>
    <s v="1 NO ETIQUETADO"/>
    <s v="11 RECURSOS FISCALES"/>
    <s v="1101 RECURSOS MUNICIPALES"/>
    <s v="19 Ejercicio 2019"/>
  </r>
  <r>
    <s v="090111313446172020O021021833121122424924901111110119133"/>
    <s v="0901"/>
    <s v="1"/>
    <s v="13"/>
    <s v="134"/>
    <s v="4"/>
    <s v="6"/>
    <s v="17"/>
    <s v="20"/>
    <s v="20"/>
    <s v="O"/>
    <s v="021"/>
    <s v="021833"/>
    <s v="12"/>
    <s v="1"/>
    <s v="2"/>
    <s v="24"/>
    <s v="249"/>
    <s v="24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0"/>
    <s v="2000 MATERIALES Y SUMINISTROS"/>
    <s v="2400 MATERIALES Y ARTICULOS DE CONSTRUCCION Y DE REPARACION"/>
    <s v="249 OTROS MATERIALES Y ARTICULOS DE CONSTRUCCION Y REPARACION"/>
    <s v="24901 OTROS MATERIALES Y ARTICULOS DE CONSTRUCCION Y REPARACION"/>
    <n v="1000000"/>
    <s v="1 NO ETIQUETADO"/>
    <s v="11 RECURSOS FISCALES"/>
    <s v="1101 RECURSOS MUNICIPALES"/>
    <s v="19 Ejercicio 2019"/>
  </r>
  <r>
    <s v="100322626823101723P031031531911122424924901111110119133"/>
    <s v="1003"/>
    <s v="2"/>
    <s v="26"/>
    <s v="268"/>
    <s v="2"/>
    <s v="3"/>
    <s v="10"/>
    <s v="17"/>
    <s v="23"/>
    <s v="P"/>
    <s v="031"/>
    <s v="031531"/>
    <s v="91"/>
    <s v="1"/>
    <s v="2"/>
    <s v="24"/>
    <s v="249"/>
    <s v="249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65"/>
    <x v="187"/>
    <s v="2000 MATERIALES Y SUMINISTROS"/>
    <s v="2400 MATERIALES Y ARTICULOS DE CONSTRUCCION Y DE REPARACION"/>
    <s v="249 OTROS MATERIALES Y ARTICULOS DE CONSTRUCCION Y REPARACION"/>
    <s v="24901 OTROS MATERIALES Y ARTICULOS DE CONSTRUCCION Y REPARACION"/>
    <n v="4000000"/>
    <s v="1 NO ETIQUETADO"/>
    <s v="11 RECURSOS FISCALES"/>
    <s v="1101 RECURSOS MUNICIPALES"/>
    <s v="19 Ejercicio 2019"/>
  </r>
  <r>
    <s v="110322222122071329E129129662911122424924901111110119133"/>
    <s v="1103"/>
    <s v="2"/>
    <s v="22"/>
    <s v="221"/>
    <s v="2"/>
    <s v="2"/>
    <s v="07"/>
    <s v="13"/>
    <s v="29"/>
    <s v="E"/>
    <s v="129"/>
    <s v="129662"/>
    <s v="91"/>
    <s v="1"/>
    <s v="2"/>
    <s v="24"/>
    <s v="249"/>
    <s v="249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67"/>
    <x v="188"/>
    <s v="2000 MATERIALES Y SUMINISTROS"/>
    <s v="2400 MATERIALES Y ARTICULOS DE CONSTRUCCION Y DE REPARACION"/>
    <s v="249 OTROS MATERIALES Y ARTICULOS DE CONSTRUCCION Y REPARACION"/>
    <s v="24901 OTROS MATERIALES Y ARTICULOS DE CONSTRUCCION Y REPARACION"/>
    <n v="2250000"/>
    <s v="1 NO ETIQUETADO"/>
    <s v="11 RECURSOS FISCALES"/>
    <s v="1101 RECURSOS MUNICIPALES"/>
    <s v="19 Ejercicio 2019"/>
  </r>
  <r>
    <s v="110322222122071329E129129663911122424924901111110119133"/>
    <s v="1103"/>
    <s v="2"/>
    <s v="22"/>
    <s v="221"/>
    <s v="2"/>
    <s v="2"/>
    <s v="07"/>
    <s v="13"/>
    <s v="29"/>
    <s v="E"/>
    <s v="129"/>
    <s v="129663"/>
    <s v="91"/>
    <s v="1"/>
    <s v="2"/>
    <s v="24"/>
    <s v="249"/>
    <s v="249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67"/>
    <x v="189"/>
    <s v="2000 MATERIALES Y SUMINISTROS"/>
    <s v="2400 MATERIALES Y ARTICULOS DE CONSTRUCCION Y DE REPARACION"/>
    <s v="249 OTROS MATERIALES Y ARTICULOS DE CONSTRUCCION Y REPARACION"/>
    <s v="24901 OTROS MATERIALES Y ARTICULOS DE CONSTRUCCION Y REPARACION"/>
    <n v="100000"/>
    <s v="1 NO ETIQUETADO"/>
    <s v="11 RECURSOS FISCALES"/>
    <s v="1101 RECURSOS MUNICIPALES"/>
    <s v="19 Ejercicio 2019"/>
  </r>
  <r>
    <s v="110322222122071329E129129664911122424924901111110119133"/>
    <s v="1103"/>
    <s v="2"/>
    <s v="22"/>
    <s v="221"/>
    <s v="2"/>
    <s v="2"/>
    <s v="07"/>
    <s v="13"/>
    <s v="29"/>
    <s v="E"/>
    <s v="129"/>
    <s v="129664"/>
    <s v="91"/>
    <s v="1"/>
    <s v="2"/>
    <s v="24"/>
    <s v="249"/>
    <s v="249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67"/>
    <x v="190"/>
    <s v="2000 MATERIALES Y SUMINISTROS"/>
    <s v="2400 MATERIALES Y ARTICULOS DE CONSTRUCCION Y DE REPARACION"/>
    <s v="249 OTROS MATERIALES Y ARTICULOS DE CONSTRUCCION Y REPARACION"/>
    <s v="24901 OTROS MATERIALES Y ARTICULOS DE CONSTRUCCION Y REPARACION"/>
    <n v="20000"/>
    <s v="1 NO ETIQUETADO"/>
    <s v="11 RECURSOS FISCALES"/>
    <s v="1101 RECURSOS MUNICIPALES"/>
    <s v="19 Ejercicio 2019"/>
  </r>
  <r>
    <s v="110422121231010730E037037692911122424924901111110119133"/>
    <s v="1104"/>
    <s v="2"/>
    <s v="21"/>
    <s v="212"/>
    <s v="3"/>
    <s v="1"/>
    <s v="01"/>
    <s v="07"/>
    <s v="30"/>
    <s v="E"/>
    <s v="037"/>
    <s v="037692"/>
    <s v="91"/>
    <s v="1"/>
    <s v="2"/>
    <s v="24"/>
    <s v="249"/>
    <s v="249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6"/>
    <x v="191"/>
    <s v="2000 MATERIALES Y SUMINISTROS"/>
    <s v="2400 MATERIALES Y ARTICULOS DE CONSTRUCCION Y DE REPARACION"/>
    <s v="249 OTROS MATERIALES Y ARTICULOS DE CONSTRUCCION Y REPARACION"/>
    <s v="24901 OTROS MATERIALES Y ARTICULOS DE CONSTRUCCION Y REPARACION"/>
    <n v="10000"/>
    <s v="1 NO ETIQUETADO"/>
    <s v="11 RECURSOS FISCALES"/>
    <s v="1101 RECURSOS MUNICIPALES"/>
    <s v="19 Ejercicio 2019"/>
  </r>
  <r>
    <s v="121222222122081331E078078703911122424924901111110119133"/>
    <s v="1212"/>
    <s v="2"/>
    <s v="22"/>
    <s v="221"/>
    <s v="2"/>
    <s v="2"/>
    <s v="08"/>
    <s v="13"/>
    <s v="31"/>
    <s v="E"/>
    <s v="078"/>
    <s v="078703"/>
    <s v="91"/>
    <s v="1"/>
    <s v="2"/>
    <s v="24"/>
    <s v="249"/>
    <s v="249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192"/>
    <s v="2000 MATERIALES Y SUMINISTROS"/>
    <s v="2400 MATERIALES Y ARTICULOS DE CONSTRUCCION Y DE REPARACION"/>
    <s v="249 OTROS MATERIALES Y ARTICULOS DE CONSTRUCCION Y REPARACION"/>
    <s v="24901 OTROS MATERIALES Y ARTICULOS DE CONSTRUCCION Y REPARACION"/>
    <n v="12900"/>
    <s v="1 NO ETIQUETADO"/>
    <s v="11 RECURSOS FISCALES"/>
    <s v="1101 RECURSOS MUNICIPALES"/>
    <s v="19 Ejercicio 2019"/>
  </r>
  <r>
    <s v="130322424215140134E087087826911122424924901111110119133"/>
    <s v="1303"/>
    <s v="2"/>
    <s v="24"/>
    <s v="242"/>
    <s v="1"/>
    <s v="5"/>
    <s v="14"/>
    <s v="01"/>
    <s v="34"/>
    <s v="E"/>
    <s v="087"/>
    <s v="087826"/>
    <s v="91"/>
    <s v="1"/>
    <s v="2"/>
    <s v="24"/>
    <s v="249"/>
    <s v="249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57"/>
    <s v="2000 MATERIALES Y SUMINISTROS"/>
    <s v="2400 MATERIALES Y ARTICULOS DE CONSTRUCCION Y DE REPARACION"/>
    <s v="249 OTROS MATERIALES Y ARTICULOS DE CONSTRUCCION Y REPARACION"/>
    <s v="24901 OTROS MATERIALES Y ARTICULOS DE CONSTRUCCION Y REPARACION"/>
    <n v="89100"/>
    <s v="1 NO ETIQUETADO"/>
    <s v="11 RECURSOS FISCALES"/>
    <s v="1101 RECURSOS MUNICIPALES"/>
    <s v="19 Ejercicio 2019"/>
  </r>
  <r>
    <s v="131322424215140134E120120940911122424924901111110119133"/>
    <s v="1313"/>
    <s v="2"/>
    <s v="24"/>
    <s v="242"/>
    <s v="1"/>
    <s v="5"/>
    <s v="14"/>
    <s v="01"/>
    <s v="34"/>
    <s v="E"/>
    <s v="120"/>
    <s v="120940"/>
    <s v="91"/>
    <s v="1"/>
    <s v="2"/>
    <s v="24"/>
    <s v="249"/>
    <s v="249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3"/>
    <x v="56"/>
    <s v="2000 MATERIALES Y SUMINISTROS"/>
    <s v="2400 MATERIALES Y ARTICULOS DE CONSTRUCCION Y DE REPARACION"/>
    <s v="249 OTROS MATERIALES Y ARTICULOS DE CONSTRUCCION Y REPARACION"/>
    <s v="24901 OTROS MATERIALES Y ARTICULOS DE CONSTRUCCION Y REPARACION"/>
    <n v="20000"/>
    <s v="1 NO ETIQUETADO"/>
    <s v="11 RECURSOS FISCALES"/>
    <s v="1101 RECURSOS MUNICIPALES"/>
    <s v="19 Ejercicio 2019"/>
  </r>
  <r>
    <s v="050211717246172009N124124254911122929929901111110119133"/>
    <s v="0502"/>
    <s v="1"/>
    <s v="17"/>
    <s v="172"/>
    <s v="4"/>
    <s v="6"/>
    <s v="17"/>
    <s v="20"/>
    <s v="09"/>
    <s v="N"/>
    <s v="124"/>
    <s v="124254"/>
    <s v="91"/>
    <s v="1"/>
    <s v="2"/>
    <s v="29"/>
    <s v="299"/>
    <s v="299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0"/>
    <x v="83"/>
    <s v="2000 MATERIALES Y SUMINISTROS"/>
    <s v="2900 HERRAMIENTAS, REFACCIONES Y ACCESORIOS MENORES"/>
    <s v="299 REFACCIONES Y ACCESORIOS MENORES OTROS BIENES MUEBLES"/>
    <s v="29901 REFACCIONES Y ACCESORIOS MENORES OTROS BIENES MUEBLES"/>
    <n v="17822.688000000002"/>
    <s v="1 NO ETIQUETADO"/>
    <s v="11 RECURSOS FISCALES"/>
    <s v="1101 RECURSOS MUNICIPALES"/>
    <s v="19 Ejercicio 2019"/>
  </r>
  <r>
    <s v="050211717246172009N124124254911133131231201111110119133"/>
    <s v="0502"/>
    <s v="1"/>
    <s v="17"/>
    <s v="172"/>
    <s v="4"/>
    <s v="6"/>
    <s v="17"/>
    <s v="20"/>
    <s v="09"/>
    <s v="N"/>
    <s v="124"/>
    <s v="124254"/>
    <s v="91"/>
    <s v="1"/>
    <s v="3"/>
    <s v="31"/>
    <s v="312"/>
    <s v="31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0"/>
    <x v="83"/>
    <s v="3000 SERVICIOS GENERALES"/>
    <s v="3100 SERVICIOS BASICOS"/>
    <s v="312 GAS"/>
    <s v="31201 GAS"/>
    <n v="3286"/>
    <s v="1 NO ETIQUETADO"/>
    <s v="11 RECURSOS FISCALES"/>
    <s v="1101 RECURSOS MUNICIPALES"/>
    <s v="19 Ejercicio 2019"/>
  </r>
  <r>
    <s v="080322222112130614E125125356911122525125101111110119133"/>
    <s v="0803"/>
    <s v="2"/>
    <s v="22"/>
    <s v="221"/>
    <s v="1"/>
    <s v="2"/>
    <s v="13"/>
    <s v="06"/>
    <s v="14"/>
    <s v="E"/>
    <s v="125"/>
    <s v="125356"/>
    <s v="91"/>
    <s v="1"/>
    <s v="2"/>
    <s v="25"/>
    <s v="251"/>
    <s v="25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84"/>
    <s v="2000 MATERIALES Y SUMINISTROS"/>
    <s v="2500 PRODUCTOS QUIMICOS, FARMACEUTICOS Y DE LABORATORIO"/>
    <s v="251 PRODUCTOS QUIMICOS BASICOS"/>
    <s v="25101 PRODUCTOS QUIMICOS BASICOS"/>
    <n v="50000"/>
    <s v="1 NO ETIQUETADO"/>
    <s v="11 RECURSOS FISCALES"/>
    <s v="1101 RECURSOS MUNICIPALES"/>
    <s v="19 Ejercicio 2019"/>
  </r>
  <r>
    <s v="081222121412130615E061061338911122525125101111110119133"/>
    <s v="0812"/>
    <s v="2"/>
    <s v="21"/>
    <s v="214"/>
    <s v="1"/>
    <s v="2"/>
    <s v="13"/>
    <s v="06"/>
    <s v="15"/>
    <s v="E"/>
    <s v="061"/>
    <s v="061338"/>
    <s v="91"/>
    <s v="1"/>
    <s v="2"/>
    <s v="25"/>
    <s v="251"/>
    <s v="25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193"/>
    <s v="2000 MATERIALES Y SUMINISTROS"/>
    <s v="2500 PRODUCTOS QUIMICOS, FARMACEUTICOS Y DE LABORATORIO"/>
    <s v="251 PRODUCTOS QUIMICOS BASICOS"/>
    <s v="25101 PRODUCTOS QUIMICOS BASICOS"/>
    <n v="15000000"/>
    <s v="1 NO ETIQUETADO"/>
    <s v="11 RECURSOS FISCALES"/>
    <s v="1101 RECURSOS MUNICIPALES"/>
    <s v="19 Ejercicio 2019"/>
  </r>
  <r>
    <s v="080722121412130615E009009360911122525125101111110119133"/>
    <s v="0807"/>
    <s v="2"/>
    <s v="21"/>
    <s v="214"/>
    <s v="1"/>
    <s v="2"/>
    <s v="13"/>
    <s v="06"/>
    <s v="15"/>
    <s v="E"/>
    <s v="009"/>
    <s v="009360"/>
    <s v="91"/>
    <s v="1"/>
    <s v="2"/>
    <s v="25"/>
    <s v="251"/>
    <s v="251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62"/>
    <x v="186"/>
    <s v="2000 MATERIALES Y SUMINISTROS"/>
    <s v="2500 PRODUCTOS QUIMICOS, FARMACEUTICOS Y DE LABORATORIO"/>
    <s v="251 PRODUCTOS QUIMICOS BASICOS"/>
    <s v="25101 PRODUCTOS QUIMICOS BASICOS"/>
    <n v="150000"/>
    <s v="1 NO ETIQUETADO"/>
    <s v="11 RECURSOS FISCALES"/>
    <s v="1101 RECURSOS MUNICIPALES"/>
    <s v="19 Ejercicio 2019"/>
  </r>
  <r>
    <s v="080922222112130614E088088318911122525225201111110119133"/>
    <s v="0809"/>
    <s v="2"/>
    <s v="22"/>
    <s v="221"/>
    <s v="1"/>
    <s v="2"/>
    <s v="13"/>
    <s v="06"/>
    <s v="14"/>
    <s v="E"/>
    <s v="088"/>
    <s v="088318"/>
    <s v="91"/>
    <s v="1"/>
    <s v="2"/>
    <s v="25"/>
    <s v="252"/>
    <s v="252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183"/>
    <s v="2000 MATERIALES Y SUMINISTROS"/>
    <s v="2500 PRODUCTOS QUIMICOS, FARMACEUTICOS Y DE LABORATORIO"/>
    <s v="252 FERTILIZANTES, PESTICIDAS Y OTROS AGROQUIMICOS"/>
    <s v="25201 FERTILIZANTES, PESTICIDAS Y OTROS AGROQUIMICOS"/>
    <n v="100000"/>
    <s v="1 NO ETIQUETADO"/>
    <s v="11 RECURSOS FISCALES"/>
    <s v="1101 RECURSOS MUNICIPALES"/>
    <s v="19 Ejercicio 2019"/>
  </r>
  <r>
    <s v="080322222112130614E125125357911122525225201111110119133"/>
    <s v="0803"/>
    <s v="2"/>
    <s v="22"/>
    <s v="221"/>
    <s v="1"/>
    <s v="2"/>
    <s v="13"/>
    <s v="06"/>
    <s v="14"/>
    <s v="E"/>
    <s v="125"/>
    <s v="125357"/>
    <s v="91"/>
    <s v="1"/>
    <s v="2"/>
    <s v="25"/>
    <s v="252"/>
    <s v="25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57"/>
    <s v="2000 MATERIALES Y SUMINISTROS"/>
    <s v="2500 PRODUCTOS QUIMICOS, FARMACEUTICOS Y DE LABORATORIO"/>
    <s v="252 FERTILIZANTES, PESTICIDAS Y OTROS AGROQUIMICOS"/>
    <s v="25201 FERTILIZANTES, PESTICIDAS Y OTROS AGROQUIMICOS"/>
    <n v="180000"/>
    <s v="1 NO ETIQUETADO"/>
    <s v="11 RECURSOS FISCALES"/>
    <s v="1101 RECURSOS MUNICIPALES"/>
    <s v="19 Ejercicio 2019"/>
  </r>
  <r>
    <s v="080422222112130614E125125403911122525225201111110119133"/>
    <s v="0804"/>
    <s v="2"/>
    <s v="22"/>
    <s v="221"/>
    <s v="1"/>
    <s v="2"/>
    <s v="13"/>
    <s v="06"/>
    <s v="14"/>
    <s v="E"/>
    <s v="125"/>
    <s v="125403"/>
    <s v="91"/>
    <s v="1"/>
    <s v="2"/>
    <s v="25"/>
    <s v="252"/>
    <s v="252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90"/>
    <s v="2000 MATERIALES Y SUMINISTROS"/>
    <s v="2500 PRODUCTOS QUIMICOS, FARMACEUTICOS Y DE LABORATORIO"/>
    <s v="252 FERTILIZANTES, PESTICIDAS Y OTROS AGROQUIMICOS"/>
    <s v="25201 FERTILIZANTES, PESTICIDAS Y OTROS AGROQUIMICOS"/>
    <n v="250000"/>
    <s v="1 NO ETIQUETADO"/>
    <s v="11 RECURSOS FISCALES"/>
    <s v="1101 RECURSOS MUNICIPALES"/>
    <s v="19 Ejercicio 2019"/>
  </r>
  <r>
    <s v="080822222112130417E079079368911122525225201111110119133"/>
    <s v="0808"/>
    <s v="2"/>
    <s v="22"/>
    <s v="221"/>
    <s v="1"/>
    <s v="2"/>
    <s v="13"/>
    <s v="04"/>
    <s v="17"/>
    <s v="E"/>
    <s v="079"/>
    <s v="079368"/>
    <s v="91"/>
    <s v="1"/>
    <s v="2"/>
    <s v="25"/>
    <s v="252"/>
    <s v="252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49"/>
    <x v="114"/>
    <s v="2000 MATERIALES Y SUMINISTROS"/>
    <s v="2500 PRODUCTOS QUIMICOS, FARMACEUTICOS Y DE LABORATORIO"/>
    <s v="252 FERTILIZANTES, PESTICIDAS Y OTROS AGROQUIMICOS"/>
    <s v="25201 FERTILIZANTES, PESTICIDAS Y OTROS AGROQUIMICOS"/>
    <n v="20000"/>
    <s v="1 NO ETIQUETADO"/>
    <s v="11 RECURSOS FISCALES"/>
    <s v="1101 RECURSOS MUNICIPALES"/>
    <s v="19 Ejercicio 2019"/>
  </r>
  <r>
    <s v="030311717145160304E127127976911122525325301111110119133"/>
    <s v="0303"/>
    <s v="1"/>
    <s v="17"/>
    <s v="171"/>
    <s v="4"/>
    <s v="5"/>
    <s v="16"/>
    <s v="03"/>
    <s v="04"/>
    <s v="E"/>
    <s v="127"/>
    <s v="127976"/>
    <s v="91"/>
    <s v="1"/>
    <s v="2"/>
    <s v="25"/>
    <s v="253"/>
    <s v="253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500 PRODUCTOS QUIMICOS, FARMACEUTICOS Y DE LABORATORIO"/>
    <s v="253 MEDICINAS Y PRODUCTOS FARMACEUTICOS"/>
    <s v="25301 MEDICINAS Y PRODUCTOS FARMACEUTICOS"/>
    <n v="576000"/>
    <s v="1 NO ETIQUETADO"/>
    <s v="11 RECURSOS FISCALES"/>
    <s v="1101 RECURSOS MUNICIPALES"/>
    <s v="19 Ejercicio 2019"/>
  </r>
  <r>
    <s v="050211717246172009N024024929911133232932901111110119133"/>
    <s v="0502"/>
    <s v="1"/>
    <s v="17"/>
    <s v="172"/>
    <s v="4"/>
    <s v="6"/>
    <s v="17"/>
    <s v="20"/>
    <s v="09"/>
    <s v="N"/>
    <s v="024"/>
    <s v="024929"/>
    <s v="91"/>
    <s v="1"/>
    <s v="3"/>
    <s v="32"/>
    <s v="329"/>
    <s v="329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35"/>
    <x v="58"/>
    <s v="3000 SERVICIOS GENERALES"/>
    <s v="3200 SERVICIOS DE ARRENDAMIENTO"/>
    <s v="329 OTROS ARRENDAMIENTOS"/>
    <s v="32901 OTROS ARRENDAMIENTOS"/>
    <n v="80000"/>
    <s v="1 NO ETIQUETADO"/>
    <s v="11 RECURSOS FISCALES"/>
    <s v="1101 RECURSOS MUNICIPALES"/>
    <s v="19 Ejercicio 2019"/>
  </r>
  <r>
    <s v="081122222112130614E059059798911122525325301111110119133"/>
    <s v="0811"/>
    <s v="2"/>
    <s v="22"/>
    <s v="221"/>
    <s v="1"/>
    <s v="2"/>
    <s v="13"/>
    <s v="06"/>
    <s v="14"/>
    <s v="E"/>
    <s v="059"/>
    <s v="059798"/>
    <s v="91"/>
    <s v="1"/>
    <s v="2"/>
    <s v="25"/>
    <s v="253"/>
    <s v="253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7"/>
    <s v="2000 MATERIALES Y SUMINISTROS"/>
    <s v="2500 PRODUCTOS QUIMICOS, FARMACEUTICOS Y DE LABORATORIO"/>
    <s v="253 MEDICINAS Y PRODUCTOS FARMACEUTICOS"/>
    <s v="25301 MEDICINAS Y PRODUCTOS FARMACEUTICOS"/>
    <n v="6700"/>
    <s v="1 NO ETIQUETADO"/>
    <s v="11 RECURSOS FISCALES"/>
    <s v="1101 RECURSOS MUNICIPALES"/>
    <s v="19 Ejercicio 2019"/>
  </r>
  <r>
    <s v="080922222112130614E088088322911122525325301111110119133"/>
    <s v="0809"/>
    <s v="2"/>
    <s v="22"/>
    <s v="221"/>
    <s v="1"/>
    <s v="2"/>
    <s v="13"/>
    <s v="06"/>
    <s v="14"/>
    <s v="E"/>
    <s v="088"/>
    <s v="088322"/>
    <s v="91"/>
    <s v="1"/>
    <s v="2"/>
    <s v="25"/>
    <s v="253"/>
    <s v="253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194"/>
    <s v="2000 MATERIALES Y SUMINISTROS"/>
    <s v="2500 PRODUCTOS QUIMICOS, FARMACEUTICOS Y DE LABORATORIO"/>
    <s v="253 MEDICINAS Y PRODUCTOS FARMACEUTICOS"/>
    <s v="25301 MEDICINAS Y PRODUCTOS FARMACEUTICOS"/>
    <n v="20000"/>
    <s v="1 NO ETIQUETADO"/>
    <s v="11 RECURSOS FISCALES"/>
    <s v="1101 RECURSOS MUNICIPALES"/>
    <s v="19 Ejercicio 2019"/>
  </r>
  <r>
    <s v="080322222112130614E125125363911122525325301111110119133"/>
    <s v="0803"/>
    <s v="2"/>
    <s v="22"/>
    <s v="221"/>
    <s v="1"/>
    <s v="2"/>
    <s v="13"/>
    <s v="06"/>
    <s v="14"/>
    <s v="E"/>
    <s v="125"/>
    <s v="125363"/>
    <s v="91"/>
    <s v="1"/>
    <s v="2"/>
    <s v="25"/>
    <s v="253"/>
    <s v="253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85"/>
    <s v="2000 MATERIALES Y SUMINISTROS"/>
    <s v="2500 PRODUCTOS QUIMICOS, FARMACEUTICOS Y DE LABORATORIO"/>
    <s v="253 MEDICINAS Y PRODUCTOS FARMACEUTICOS"/>
    <s v="25301 MEDICINAS Y PRODUCTOS FARMACEUTICOS"/>
    <n v="12000"/>
    <s v="1 NO ETIQUETADO"/>
    <s v="11 RECURSOS FISCALES"/>
    <s v="1101 RECURSOS MUNICIPALES"/>
    <s v="19 Ejercicio 2019"/>
  </r>
  <r>
    <s v="080422222112130614E060060332911122525325301111110119133"/>
    <s v="0804"/>
    <s v="2"/>
    <s v="22"/>
    <s v="221"/>
    <s v="1"/>
    <s v="2"/>
    <s v="13"/>
    <s v="06"/>
    <s v="14"/>
    <s v="E"/>
    <s v="060"/>
    <s v="060332"/>
    <s v="91"/>
    <s v="1"/>
    <s v="2"/>
    <s v="25"/>
    <s v="253"/>
    <s v="253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55"/>
    <x v="138"/>
    <s v="2000 MATERIALES Y SUMINISTROS"/>
    <s v="2500 PRODUCTOS QUIMICOS, FARMACEUTICOS Y DE LABORATORIO"/>
    <s v="253 MEDICINAS Y PRODUCTOS FARMACEUTICOS"/>
    <s v="25301 MEDICINAS Y PRODUCTOS FARMACEUTICOS"/>
    <n v="15000"/>
    <s v="1 NO ETIQUETADO"/>
    <s v="11 RECURSOS FISCALES"/>
    <s v="1101 RECURSOS MUNICIPALES"/>
    <s v="19 Ejercicio 2019"/>
  </r>
  <r>
    <s v="080522222112130614E125125402911122525325301111110119133"/>
    <s v="0805"/>
    <s v="2"/>
    <s v="22"/>
    <s v="221"/>
    <s v="1"/>
    <s v="2"/>
    <s v="13"/>
    <s v="06"/>
    <s v="14"/>
    <s v="E"/>
    <s v="125"/>
    <s v="125402"/>
    <s v="91"/>
    <s v="1"/>
    <s v="2"/>
    <s v="25"/>
    <s v="253"/>
    <s v="253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44"/>
    <s v="2000 MATERIALES Y SUMINISTROS"/>
    <s v="2500 PRODUCTOS QUIMICOS, FARMACEUTICOS Y DE LABORATORIO"/>
    <s v="253 MEDICINAS Y PRODUCTOS FARMACEUTICOS"/>
    <s v="25301 MEDICINAS Y PRODUCTOS FARMACEUTICOS"/>
    <n v="16000"/>
    <s v="1 NO ETIQUETADO"/>
    <s v="11 RECURSOS FISCALES"/>
    <s v="1101 RECURSOS MUNICIPALES"/>
    <s v="19 Ejercicio 2019"/>
  </r>
  <r>
    <s v="081022222112130614E009009362911122525325301111110119133"/>
    <s v="0810"/>
    <s v="2"/>
    <s v="22"/>
    <s v="221"/>
    <s v="1"/>
    <s v="2"/>
    <s v="13"/>
    <s v="06"/>
    <s v="14"/>
    <s v="E"/>
    <s v="009"/>
    <s v="009362"/>
    <s v="91"/>
    <s v="1"/>
    <s v="2"/>
    <s v="25"/>
    <s v="253"/>
    <s v="253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195"/>
    <s v="2000 MATERIALES Y SUMINISTROS"/>
    <s v="2500 PRODUCTOS QUIMICOS, FARMACEUTICOS Y DE LABORATORIO"/>
    <s v="253 MEDICINAS Y PRODUCTOS FARMACEUTICOS"/>
    <s v="25301 MEDICINAS Y PRODUCTOS FARMACEUTICOS"/>
    <n v="1500"/>
    <s v="1 NO ETIQUETADO"/>
    <s v="11 RECURSOS FISCALES"/>
    <s v="1101 RECURSOS MUNICIPALES"/>
    <s v="19 Ejercicio 2019"/>
  </r>
  <r>
    <s v="080722121412130615E009009361911122525325301111110119133"/>
    <s v="0807"/>
    <s v="2"/>
    <s v="21"/>
    <s v="214"/>
    <s v="1"/>
    <s v="2"/>
    <s v="13"/>
    <s v="06"/>
    <s v="15"/>
    <s v="E"/>
    <s v="009"/>
    <s v="009361"/>
    <s v="91"/>
    <s v="1"/>
    <s v="2"/>
    <s v="25"/>
    <s v="253"/>
    <s v="253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62"/>
    <x v="196"/>
    <s v="2000 MATERIALES Y SUMINISTROS"/>
    <s v="2500 PRODUCTOS QUIMICOS, FARMACEUTICOS Y DE LABORATORIO"/>
    <s v="253 MEDICINAS Y PRODUCTOS FARMACEUTICOS"/>
    <s v="25301 MEDICINAS Y PRODUCTOS FARMACEUTICOS"/>
    <n v="50000"/>
    <s v="1 NO ETIQUETADO"/>
    <s v="11 RECURSOS FISCALES"/>
    <s v="1101 RECURSOS MUNICIPALES"/>
    <s v="19 Ejercicio 2019"/>
  </r>
  <r>
    <s v="080822222112130417E079079407911122525325301111110119133"/>
    <s v="0808"/>
    <s v="2"/>
    <s v="22"/>
    <s v="221"/>
    <s v="1"/>
    <s v="2"/>
    <s v="13"/>
    <s v="04"/>
    <s v="17"/>
    <s v="E"/>
    <s v="079"/>
    <s v="079407"/>
    <s v="91"/>
    <s v="1"/>
    <s v="2"/>
    <s v="25"/>
    <s v="253"/>
    <s v="253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49"/>
    <x v="133"/>
    <s v="2000 MATERIALES Y SUMINISTROS"/>
    <s v="2500 PRODUCTOS QUIMICOS, FARMACEUTICOS Y DE LABORATORIO"/>
    <s v="253 MEDICINAS Y PRODUCTOS FARMACEUTICOS"/>
    <s v="25301 MEDICINAS Y PRODUCTOS FARMACEUTICOS"/>
    <n v="5000"/>
    <s v="1 NO ETIQUETADO"/>
    <s v="11 RECURSOS FISCALES"/>
    <s v="1101 RECURSOS MUNICIPALES"/>
    <s v="19 Ejercicio 2019"/>
  </r>
  <r>
    <s v="090111313446172020O021021973121122525325301111110119133"/>
    <s v="0901"/>
    <s v="1"/>
    <s v="13"/>
    <s v="134"/>
    <s v="4"/>
    <s v="6"/>
    <s v="17"/>
    <s v="20"/>
    <s v="20"/>
    <s v="O"/>
    <s v="021"/>
    <s v="021973"/>
    <s v="12"/>
    <s v="1"/>
    <s v="2"/>
    <s v="25"/>
    <s v="253"/>
    <s v="253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
    <s v="2000 MATERIALES Y SUMINISTROS"/>
    <s v="2500 PRODUCTOS QUIMICOS, FARMACEUTICOS Y DE LABORATORIO"/>
    <s v="253 MEDICINAS Y PRODUCTOS FARMACEUTICOS"/>
    <s v="25301 MEDICINAS Y PRODUCTOS FARMACEUTICOS"/>
    <n v="5000"/>
    <s v="1 NO ETIQUETADO"/>
    <s v="11 RECURSOS FISCALES"/>
    <s v="1101 RECURSOS MUNICIPALES"/>
    <s v="19 Ejercicio 2019"/>
  </r>
  <r>
    <s v="090411313446172020O022022450121122525325301111110119133"/>
    <s v="0904"/>
    <s v="1"/>
    <s v="13"/>
    <s v="134"/>
    <s v="4"/>
    <s v="6"/>
    <s v="17"/>
    <s v="20"/>
    <s v="20"/>
    <s v="O"/>
    <s v="022"/>
    <s v="022450"/>
    <s v="12"/>
    <s v="1"/>
    <s v="2"/>
    <s v="25"/>
    <s v="253"/>
    <s v="253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197"/>
    <s v="2000 MATERIALES Y SUMINISTROS"/>
    <s v="2500 PRODUCTOS QUIMICOS, FARMACEUTICOS Y DE LABORATORIO"/>
    <s v="253 MEDICINAS Y PRODUCTOS FARMACEUTICOS"/>
    <s v="25301 MEDICINAS Y PRODUCTOS FARMACEUTICOS"/>
    <n v="450000"/>
    <s v="1 NO ETIQUETADO"/>
    <s v="11 RECURSOS FISCALES"/>
    <s v="1101 RECURSOS MUNICIPALES"/>
    <s v="19 Ejercicio 2019"/>
  </r>
  <r>
    <s v="111322121231010730E126126391911122525325301111110119133"/>
    <s v="1113"/>
    <s v="2"/>
    <s v="21"/>
    <s v="212"/>
    <s v="3"/>
    <s v="1"/>
    <s v="01"/>
    <s v="07"/>
    <s v="30"/>
    <s v="E"/>
    <s v="126"/>
    <s v="126391"/>
    <s v="91"/>
    <s v="1"/>
    <s v="2"/>
    <s v="25"/>
    <s v="253"/>
    <s v="253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7"/>
    <x v="198"/>
    <s v="2000 MATERIALES Y SUMINISTROS"/>
    <s v="2500 PRODUCTOS QUIMICOS, FARMACEUTICOS Y DE LABORATORIO"/>
    <s v="253 MEDICINAS Y PRODUCTOS FARMACEUTICOS"/>
    <s v="25301 MEDICINAS Y PRODUCTOS FARMACEUTICOS"/>
    <n v="2076000"/>
    <s v="1 NO ETIQUETADO"/>
    <s v="11 RECURSOS FISCALES"/>
    <s v="1101 RECURSOS MUNICIPALES"/>
    <s v="19 Ejercicio 2019"/>
  </r>
  <r>
    <s v="121222222122081331E078078704911122525325301111110119133"/>
    <s v="1212"/>
    <s v="2"/>
    <s v="22"/>
    <s v="221"/>
    <s v="2"/>
    <s v="2"/>
    <s v="08"/>
    <s v="13"/>
    <s v="31"/>
    <s v="E"/>
    <s v="078"/>
    <s v="078704"/>
    <s v="91"/>
    <s v="1"/>
    <s v="2"/>
    <s v="25"/>
    <s v="253"/>
    <s v="253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199"/>
    <s v="2000 MATERIALES Y SUMINISTROS"/>
    <s v="2500 PRODUCTOS QUIMICOS, FARMACEUTICOS Y DE LABORATORIO"/>
    <s v="253 MEDICINAS Y PRODUCTOS FARMACEUTICOS"/>
    <s v="25301 MEDICINAS Y PRODUCTOS FARMACEUTICOS"/>
    <n v="7000"/>
    <s v="1 NO ETIQUETADO"/>
    <s v="11 RECURSOS FISCALES"/>
    <s v="1101 RECURSOS MUNICIPALES"/>
    <s v="19 Ejercicio 2019"/>
  </r>
  <r>
    <s v="050211717246172009N040040253911133333433401111110119133"/>
    <s v="0502"/>
    <s v="1"/>
    <s v="17"/>
    <s v="172"/>
    <s v="4"/>
    <s v="6"/>
    <s v="17"/>
    <s v="20"/>
    <s v="09"/>
    <s v="N"/>
    <s v="040"/>
    <s v="040253"/>
    <s v="91"/>
    <s v="1"/>
    <s v="3"/>
    <s v="33"/>
    <s v="334"/>
    <s v="334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12"/>
    <x v="71"/>
    <s v="3000 SERVICIOS GENERALES"/>
    <s v="3300 SERVICIOS PROFESIONALES, CIENTIFICOS, TECNICOS Y OTROS SERVICIOS"/>
    <s v="334 SERVICIOS DE CAPACITACION"/>
    <s v="33401 SERVICIOS DE CAPACITACION"/>
    <n v="1000000"/>
    <s v="1 NO ETIQUETADO"/>
    <s v="11 RECURSOS FISCALES"/>
    <s v="1101 RECURSOS MUNICIPALES"/>
    <s v="19 Ejercicio 2019"/>
  </r>
  <r>
    <s v="030311717145160304E127127976911122525425401111110119133"/>
    <s v="0303"/>
    <s v="1"/>
    <s v="17"/>
    <s v="171"/>
    <s v="4"/>
    <s v="5"/>
    <s v="16"/>
    <s v="03"/>
    <s v="04"/>
    <s v="E"/>
    <s v="127"/>
    <s v="127976"/>
    <s v="91"/>
    <s v="1"/>
    <s v="2"/>
    <s v="25"/>
    <s v="254"/>
    <s v="254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500 PRODUCTOS QUIMICOS, FARMACEUTICOS Y DE LABORATORIO"/>
    <s v="254 MATERIALES, ACCESORIOS Y SUMINISTROS MEDICOS"/>
    <s v="25401 MATERIALES, ACCESORIOS Y SUMINISTROS MEDICOS"/>
    <n v="180000"/>
    <s v="1 NO ETIQUETADO"/>
    <s v="11 RECURSOS FISCALES"/>
    <s v="1101 RECURSOS MUNICIPALES"/>
    <s v="19 Ejercicio 2019"/>
  </r>
  <r>
    <s v="040711212245150205E047047162911122525425401111110119133"/>
    <s v="0407"/>
    <s v="1"/>
    <s v="12"/>
    <s v="122"/>
    <s v="4"/>
    <s v="5"/>
    <s v="15"/>
    <s v="02"/>
    <s v="05"/>
    <s v="E"/>
    <s v="047"/>
    <s v="047162"/>
    <s v="91"/>
    <s v="1"/>
    <s v="2"/>
    <s v="25"/>
    <s v="254"/>
    <s v="254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x v="0"/>
    <x v="28"/>
    <x v="54"/>
    <x v="122"/>
    <s v="2000 MATERIALES Y SUMINISTROS"/>
    <s v="2500 PRODUCTOS QUIMICOS, FARMACEUTICOS Y DE LABORATORIO"/>
    <s v="254 MATERIALES, ACCESORIOS Y SUMINISTROS MEDICOS"/>
    <s v="25401 MATERIALES, ACCESORIOS Y SUMINISTROS MEDICOS"/>
    <n v="10000"/>
    <s v="1 NO ETIQUETADO"/>
    <s v="11 RECURSOS FISCALES"/>
    <s v="1101 RECURSOS MUNICIPALES"/>
    <s v="19 Ejercicio 2019"/>
  </r>
  <r>
    <s v="050511818146172007B065065194911122525425401111110119133"/>
    <s v="0505"/>
    <s v="1"/>
    <s v="18"/>
    <s v="181"/>
    <s v="4"/>
    <s v="6"/>
    <s v="17"/>
    <s v="20"/>
    <s v="07"/>
    <s v="B"/>
    <s v="065"/>
    <s v="065194"/>
    <s v="91"/>
    <s v="1"/>
    <s v="2"/>
    <s v="25"/>
    <s v="254"/>
    <s v="254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x v="0"/>
    <x v="8"/>
    <x v="41"/>
    <x v="85"/>
    <s v="2000 MATERIALES Y SUMINISTROS"/>
    <s v="2500 PRODUCTOS QUIMICOS, FARMACEUTICOS Y DE LABORATORIO"/>
    <s v="254 MATERIALES, ACCESORIOS Y SUMINISTROS MEDICOS"/>
    <s v="25401 MATERIALES, ACCESORIOS Y SUMINISTROS MEDICOS"/>
    <n v="800"/>
    <s v="1 NO ETIQUETADO"/>
    <s v="11 RECURSOS FISCALES"/>
    <s v="1101 RECURSOS MUNICIPALES"/>
    <s v="19 Ejercicio 2019"/>
  </r>
  <r>
    <s v="050211717246172009N054054998911133333933901111110119133"/>
    <s v="0502"/>
    <s v="1"/>
    <s v="17"/>
    <s v="172"/>
    <s v="4"/>
    <s v="6"/>
    <s v="17"/>
    <s v="20"/>
    <s v="09"/>
    <s v="N"/>
    <s v="054"/>
    <s v="054998"/>
    <s v="91"/>
    <s v="1"/>
    <s v="3"/>
    <s v="33"/>
    <s v="339"/>
    <s v="339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36"/>
    <x v="200"/>
    <s v="3000 SERVICIOS GENERALES"/>
    <s v="3300 SERVICIOS PROFESIONALES, CIENTIFICOS, TECNICOS Y OTROS SERVICIOS"/>
    <s v="339 SERVICIOS PROFESIONALES, CIENTIFICOS Y TECNICOS INTEGRALES"/>
    <s v="33901 SERVICIOS PROFESIONALES, CIENTIFICOS Y TECNICOS INTEGRALES"/>
    <n v="1500000"/>
    <s v="1 NO ETIQUETADO"/>
    <s v="11 RECURSOS FISCALES"/>
    <s v="1101 RECURSOS MUNICIPALES"/>
    <s v="19 Ejercicio 2019"/>
  </r>
  <r>
    <s v="080122222112130614E125125317911122525425401111110119133"/>
    <s v="0801"/>
    <s v="2"/>
    <s v="22"/>
    <s v="221"/>
    <s v="1"/>
    <s v="2"/>
    <s v="13"/>
    <s v="06"/>
    <s v="14"/>
    <s v="E"/>
    <s v="125"/>
    <s v="125317"/>
    <s v="91"/>
    <s v="1"/>
    <s v="2"/>
    <s v="25"/>
    <s v="254"/>
    <s v="254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01"/>
    <s v="2000 MATERIALES Y SUMINISTROS"/>
    <s v="2500 PRODUCTOS QUIMICOS, FARMACEUTICOS Y DE LABORATORIO"/>
    <s v="254 MATERIALES, ACCESORIOS Y SUMINISTROS MEDICOS"/>
    <s v="25401 MATERIALES, ACCESORIOS Y SUMINISTROS MEDICOS"/>
    <n v="15000"/>
    <s v="1 NO ETIQUETADO"/>
    <s v="11 RECURSOS FISCALES"/>
    <s v="1101 RECURSOS MUNICIPALES"/>
    <s v="19 Ejercicio 2019"/>
  </r>
  <r>
    <s v="081122222112130614E109109845911122525425401111110119133"/>
    <s v="0811"/>
    <s v="2"/>
    <s v="22"/>
    <s v="221"/>
    <s v="1"/>
    <s v="2"/>
    <s v="13"/>
    <s v="06"/>
    <s v="14"/>
    <s v="E"/>
    <s v="109"/>
    <s v="109845"/>
    <s v="91"/>
    <s v="1"/>
    <s v="2"/>
    <s v="25"/>
    <s v="254"/>
    <s v="254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8"/>
    <x v="202"/>
    <s v="2000 MATERIALES Y SUMINISTROS"/>
    <s v="2500 PRODUCTOS QUIMICOS, FARMACEUTICOS Y DE LABORATORIO"/>
    <s v="254 MATERIALES, ACCESORIOS Y SUMINISTROS MEDICOS"/>
    <s v="25401 MATERIALES, ACCESORIOS Y SUMINISTROS MEDICOS"/>
    <n v="8500"/>
    <s v="1 NO ETIQUETADO"/>
    <s v="11 RECURSOS FISCALES"/>
    <s v="1101 RECURSOS MUNICIPALES"/>
    <s v="19 Ejercicio 2019"/>
  </r>
  <r>
    <s v="080922222112130614E088088323911122525425401111110119133"/>
    <s v="0809"/>
    <s v="2"/>
    <s v="22"/>
    <s v="221"/>
    <s v="1"/>
    <s v="2"/>
    <s v="13"/>
    <s v="06"/>
    <s v="14"/>
    <s v="E"/>
    <s v="088"/>
    <s v="088323"/>
    <s v="91"/>
    <s v="1"/>
    <s v="2"/>
    <s v="25"/>
    <s v="254"/>
    <s v="254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203"/>
    <s v="2000 MATERIALES Y SUMINISTROS"/>
    <s v="2500 PRODUCTOS QUIMICOS, FARMACEUTICOS Y DE LABORATORIO"/>
    <s v="254 MATERIALES, ACCESORIOS Y SUMINISTROS MEDICOS"/>
    <s v="25401 MATERIALES, ACCESORIOS Y SUMINISTROS MEDICOS"/>
    <n v="20000"/>
    <s v="1 NO ETIQUETADO"/>
    <s v="11 RECURSOS FISCALES"/>
    <s v="1101 RECURSOS MUNICIPALES"/>
    <s v="19 Ejercicio 2019"/>
  </r>
  <r>
    <s v="080322222112130614E125125368911122525425401111110119133"/>
    <s v="0803"/>
    <s v="2"/>
    <s v="22"/>
    <s v="221"/>
    <s v="1"/>
    <s v="2"/>
    <s v="13"/>
    <s v="06"/>
    <s v="14"/>
    <s v="E"/>
    <s v="125"/>
    <s v="125368"/>
    <s v="91"/>
    <s v="1"/>
    <s v="2"/>
    <s v="25"/>
    <s v="254"/>
    <s v="254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63"/>
    <s v="2000 MATERIALES Y SUMINISTROS"/>
    <s v="2500 PRODUCTOS QUIMICOS, FARMACEUTICOS Y DE LABORATORIO"/>
    <s v="254 MATERIALES, ACCESORIOS Y SUMINISTROS MEDICOS"/>
    <s v="25401 MATERIALES, ACCESORIOS Y SUMINISTROS MEDICOS"/>
    <n v="12000"/>
    <s v="1 NO ETIQUETADO"/>
    <s v="11 RECURSOS FISCALES"/>
    <s v="1101 RECURSOS MUNICIPALES"/>
    <s v="19 Ejercicio 2019"/>
  </r>
  <r>
    <s v="080222222112130614E125125357911122525425401111110119133"/>
    <s v="0802"/>
    <s v="2"/>
    <s v="22"/>
    <s v="221"/>
    <s v="1"/>
    <s v="2"/>
    <s v="13"/>
    <s v="06"/>
    <s v="14"/>
    <s v="E"/>
    <s v="125"/>
    <s v="125357"/>
    <s v="91"/>
    <s v="1"/>
    <s v="2"/>
    <s v="25"/>
    <s v="254"/>
    <s v="254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57"/>
    <s v="2000 MATERIALES Y SUMINISTROS"/>
    <s v="2500 PRODUCTOS QUIMICOS, FARMACEUTICOS Y DE LABORATORIO"/>
    <s v="254 MATERIALES, ACCESORIOS Y SUMINISTROS MEDICOS"/>
    <s v="25401 MATERIALES, ACCESORIOS Y SUMINISTROS MEDICOS"/>
    <n v="3000"/>
    <s v="1 NO ETIQUETADO"/>
    <s v="11 RECURSOS FISCALES"/>
    <s v="1101 RECURSOS MUNICIPALES"/>
    <s v="19 Ejercicio 2019"/>
  </r>
  <r>
    <s v="080422222112130614E060060333911122525425401111110119133"/>
    <s v="0804"/>
    <s v="2"/>
    <s v="22"/>
    <s v="221"/>
    <s v="1"/>
    <s v="2"/>
    <s v="13"/>
    <s v="06"/>
    <s v="14"/>
    <s v="E"/>
    <s v="060"/>
    <s v="060333"/>
    <s v="91"/>
    <s v="1"/>
    <s v="2"/>
    <s v="25"/>
    <s v="254"/>
    <s v="254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55"/>
    <x v="171"/>
    <s v="2000 MATERIALES Y SUMINISTROS"/>
    <s v="2500 PRODUCTOS QUIMICOS, FARMACEUTICOS Y DE LABORATORIO"/>
    <s v="254 MATERIALES, ACCESORIOS Y SUMINISTROS MEDICOS"/>
    <s v="25401 MATERIALES, ACCESORIOS Y SUMINISTROS MEDICOS"/>
    <n v="15000"/>
    <s v="1 NO ETIQUETADO"/>
    <s v="11 RECURSOS FISCALES"/>
    <s v="1101 RECURSOS MUNICIPALES"/>
    <s v="19 Ejercicio 2019"/>
  </r>
  <r>
    <s v="080522222112130614E125125404911122525425401111110119133"/>
    <s v="0805"/>
    <s v="2"/>
    <s v="22"/>
    <s v="221"/>
    <s v="1"/>
    <s v="2"/>
    <s v="13"/>
    <s v="06"/>
    <s v="14"/>
    <s v="E"/>
    <s v="125"/>
    <s v="125404"/>
    <s v="91"/>
    <s v="1"/>
    <s v="2"/>
    <s v="25"/>
    <s v="254"/>
    <s v="254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04"/>
    <s v="2000 MATERIALES Y SUMINISTROS"/>
    <s v="2500 PRODUCTOS QUIMICOS, FARMACEUTICOS Y DE LABORATORIO"/>
    <s v="254 MATERIALES, ACCESORIOS Y SUMINISTROS MEDICOS"/>
    <s v="25401 MATERIALES, ACCESORIOS Y SUMINISTROS MEDICOS"/>
    <n v="15000"/>
    <s v="1 NO ETIQUETADO"/>
    <s v="11 RECURSOS FISCALES"/>
    <s v="1101 RECURSOS MUNICIPALES"/>
    <s v="19 Ejercicio 2019"/>
  </r>
  <r>
    <s v="081022222112130614E009009363911122525425401111110119133"/>
    <s v="0810"/>
    <s v="2"/>
    <s v="22"/>
    <s v="221"/>
    <s v="1"/>
    <s v="2"/>
    <s v="13"/>
    <s v="06"/>
    <s v="14"/>
    <s v="E"/>
    <s v="009"/>
    <s v="009363"/>
    <s v="91"/>
    <s v="1"/>
    <s v="2"/>
    <s v="25"/>
    <s v="254"/>
    <s v="254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205"/>
    <s v="2000 MATERIALES Y SUMINISTROS"/>
    <s v="2500 PRODUCTOS QUIMICOS, FARMACEUTICOS Y DE LABORATORIO"/>
    <s v="254 MATERIALES, ACCESORIOS Y SUMINISTROS MEDICOS"/>
    <s v="25401 MATERIALES, ACCESORIOS Y SUMINISTROS MEDICOS"/>
    <n v="500"/>
    <s v="1 NO ETIQUETADO"/>
    <s v="11 RECURSOS FISCALES"/>
    <s v="1101 RECURSOS MUNICIPALES"/>
    <s v="19 Ejercicio 2019"/>
  </r>
  <r>
    <s v="081222121412130615E061061355911122525425401111110119133"/>
    <s v="0812"/>
    <s v="2"/>
    <s v="21"/>
    <s v="214"/>
    <s v="1"/>
    <s v="2"/>
    <s v="13"/>
    <s v="06"/>
    <s v="15"/>
    <s v="E"/>
    <s v="061"/>
    <s v="061355"/>
    <s v="91"/>
    <s v="1"/>
    <s v="2"/>
    <s v="25"/>
    <s v="254"/>
    <s v="254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206"/>
    <s v="2000 MATERIALES Y SUMINISTROS"/>
    <s v="2500 PRODUCTOS QUIMICOS, FARMACEUTICOS Y DE LABORATORIO"/>
    <s v="254 MATERIALES, ACCESORIOS Y SUMINISTROS MEDICOS"/>
    <s v="25401 MATERIALES, ACCESORIOS Y SUMINISTROS MEDICOS"/>
    <n v="40296"/>
    <s v="1 NO ETIQUETADO"/>
    <s v="11 RECURSOS FISCALES"/>
    <s v="1101 RECURSOS MUNICIPALES"/>
    <s v="19 Ejercicio 2019"/>
  </r>
  <r>
    <s v="080722121412130615E009009362911122525425401111110119133"/>
    <s v="0807"/>
    <s v="2"/>
    <s v="21"/>
    <s v="214"/>
    <s v="1"/>
    <s v="2"/>
    <s v="13"/>
    <s v="06"/>
    <s v="15"/>
    <s v="E"/>
    <s v="009"/>
    <s v="009362"/>
    <s v="91"/>
    <s v="1"/>
    <s v="2"/>
    <s v="25"/>
    <s v="254"/>
    <s v="254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62"/>
    <x v="195"/>
    <s v="2000 MATERIALES Y SUMINISTROS"/>
    <s v="2500 PRODUCTOS QUIMICOS, FARMACEUTICOS Y DE LABORATORIO"/>
    <s v="254 MATERIALES, ACCESORIOS Y SUMINISTROS MEDICOS"/>
    <s v="25401 MATERIALES, ACCESORIOS Y SUMINISTROS MEDICOS"/>
    <n v="50000"/>
    <s v="1 NO ETIQUETADO"/>
    <s v="11 RECURSOS FISCALES"/>
    <s v="1101 RECURSOS MUNICIPALES"/>
    <s v="19 Ejercicio 2019"/>
  </r>
  <r>
    <s v="090411313446172020O022022458121122525425401111110119133"/>
    <s v="0904"/>
    <s v="1"/>
    <s v="13"/>
    <s v="134"/>
    <s v="4"/>
    <s v="6"/>
    <s v="17"/>
    <s v="20"/>
    <s v="20"/>
    <s v="O"/>
    <s v="022"/>
    <s v="022458"/>
    <s v="12"/>
    <s v="1"/>
    <s v="2"/>
    <s v="25"/>
    <s v="254"/>
    <s v="254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61"/>
    <s v="2000 MATERIALES Y SUMINISTROS"/>
    <s v="2500 PRODUCTOS QUIMICOS, FARMACEUTICOS Y DE LABORATORIO"/>
    <s v="254 MATERIALES, ACCESORIOS Y SUMINISTROS MEDICOS"/>
    <s v="25401 MATERIALES, ACCESORIOS Y SUMINISTROS MEDICOS"/>
    <n v="430000"/>
    <s v="1 NO ETIQUETADO"/>
    <s v="11 RECURSOS FISCALES"/>
    <s v="1101 RECURSOS MUNICIPALES"/>
    <s v="19 Ejercicio 2019"/>
  </r>
  <r>
    <s v="100533131123091725F096096569911122525425401111110119133"/>
    <s v="1005"/>
    <s v="3"/>
    <s v="31"/>
    <s v="311"/>
    <s v="2"/>
    <s v="3"/>
    <s v="09"/>
    <s v="17"/>
    <s v="25"/>
    <s v="F"/>
    <s v="096"/>
    <s v="096569"/>
    <s v="91"/>
    <s v="1"/>
    <s v="2"/>
    <s v="25"/>
    <s v="254"/>
    <s v="254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2"/>
    <x v="42"/>
    <s v="2000 MATERIALES Y SUMINISTROS"/>
    <s v="2500 PRODUCTOS QUIMICOS, FARMACEUTICOS Y DE LABORATORIO"/>
    <s v="254 MATERIALES, ACCESORIOS Y SUMINISTROS MEDICOS"/>
    <s v="25401 MATERIALES, ACCESORIOS Y SUMINISTROS MEDICOS"/>
    <n v="500"/>
    <s v="1 NO ETIQUETADO"/>
    <s v="11 RECURSOS FISCALES"/>
    <s v="1101 RECURSOS MUNICIPALES"/>
    <s v="19 Ejercicio 2019"/>
  </r>
  <r>
    <s v="100533131123091725F096096591911122525425401111110119133"/>
    <s v="1005"/>
    <s v="3"/>
    <s v="31"/>
    <s v="311"/>
    <s v="2"/>
    <s v="3"/>
    <s v="09"/>
    <s v="17"/>
    <s v="25"/>
    <s v="F"/>
    <s v="096"/>
    <s v="096591"/>
    <s v="91"/>
    <s v="1"/>
    <s v="2"/>
    <s v="25"/>
    <s v="254"/>
    <s v="254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2"/>
    <x v="207"/>
    <s v="2000 MATERIALES Y SUMINISTROS"/>
    <s v="2500 PRODUCTOS QUIMICOS, FARMACEUTICOS Y DE LABORATORIO"/>
    <s v="254 MATERIALES, ACCESORIOS Y SUMINISTROS MEDICOS"/>
    <s v="25401 MATERIALES, ACCESORIOS Y SUMINISTROS MEDICOS"/>
    <n v="500"/>
    <s v="1 NO ETIQUETADO"/>
    <s v="11 RECURSOS FISCALES"/>
    <s v="1101 RECURSOS MUNICIPALES"/>
    <s v="19 Ejercicio 2019"/>
  </r>
  <r>
    <s v="100533131123091725F096096569911122525425401111110119133"/>
    <s v="1005"/>
    <s v="3"/>
    <s v="31"/>
    <s v="311"/>
    <s v="2"/>
    <s v="3"/>
    <s v="09"/>
    <s v="17"/>
    <s v="25"/>
    <s v="F"/>
    <s v="096"/>
    <s v="096569"/>
    <s v="91"/>
    <s v="1"/>
    <s v="2"/>
    <s v="25"/>
    <s v="254"/>
    <s v="254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2"/>
    <x v="42"/>
    <s v="2000 MATERIALES Y SUMINISTROS"/>
    <s v="2500 PRODUCTOS QUIMICOS, FARMACEUTICOS Y DE LABORATORIO"/>
    <s v="254 MATERIALES, ACCESORIOS Y SUMINISTROS MEDICOS"/>
    <s v="25401 MATERIALES, ACCESORIOS Y SUMINISTROS MEDICOS"/>
    <n v="2500"/>
    <s v="1 NO ETIQUETADO"/>
    <s v="11 RECURSOS FISCALES"/>
    <s v="1101 RECURSOS MUNICIPALES"/>
    <s v="19 Ejercicio 2019"/>
  </r>
  <r>
    <s v="100533131123091725F085085583911122525425401111110119133"/>
    <s v="1005"/>
    <s v="3"/>
    <s v="31"/>
    <s v="311"/>
    <s v="2"/>
    <s v="3"/>
    <s v="09"/>
    <s v="17"/>
    <s v="25"/>
    <s v="F"/>
    <s v="085"/>
    <s v="085583"/>
    <s v="91"/>
    <s v="1"/>
    <s v="2"/>
    <s v="25"/>
    <s v="254"/>
    <s v="254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66"/>
    <x v="208"/>
    <s v="2000 MATERIALES Y SUMINISTROS"/>
    <s v="2500 PRODUCTOS QUIMICOS, FARMACEUTICOS Y DE LABORATORIO"/>
    <s v="254 MATERIALES, ACCESORIOS Y SUMINISTROS MEDICOS"/>
    <s v="25401 MATERIALES, ACCESORIOS Y SUMINISTROS MEDICOS"/>
    <n v="911.41"/>
    <s v="1 NO ETIQUETADO"/>
    <s v="11 RECURSOS FISCALES"/>
    <s v="1101 RECURSOS MUNICIPALES"/>
    <s v="19 Ejercicio 2019"/>
  </r>
  <r>
    <s v="111322121231010730E126126392911122525425401111110119133"/>
    <s v="1113"/>
    <s v="2"/>
    <s v="21"/>
    <s v="212"/>
    <s v="3"/>
    <s v="1"/>
    <s v="01"/>
    <s v="07"/>
    <s v="30"/>
    <s v="E"/>
    <s v="126"/>
    <s v="126392"/>
    <s v="91"/>
    <s v="1"/>
    <s v="2"/>
    <s v="25"/>
    <s v="254"/>
    <s v="254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7"/>
    <x v="209"/>
    <s v="2000 MATERIALES Y SUMINISTROS"/>
    <s v="2500 PRODUCTOS QUIMICOS, FARMACEUTICOS Y DE LABORATORIO"/>
    <s v="254 MATERIALES, ACCESORIOS Y SUMINISTROS MEDICOS"/>
    <s v="25401 MATERIALES, ACCESORIOS Y SUMINISTROS MEDICOS"/>
    <n v="1300000"/>
    <s v="1 NO ETIQUETADO"/>
    <s v="11 RECURSOS FISCALES"/>
    <s v="1101 RECURSOS MUNICIPALES"/>
    <s v="19 Ejercicio 2019"/>
  </r>
  <r>
    <s v="121222222122081331E078078705911122525425401111110119133"/>
    <s v="1212"/>
    <s v="2"/>
    <s v="22"/>
    <s v="221"/>
    <s v="2"/>
    <s v="2"/>
    <s v="08"/>
    <s v="13"/>
    <s v="31"/>
    <s v="E"/>
    <s v="078"/>
    <s v="078705"/>
    <s v="91"/>
    <s v="1"/>
    <s v="2"/>
    <s v="25"/>
    <s v="254"/>
    <s v="254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210"/>
    <s v="2000 MATERIALES Y SUMINISTROS"/>
    <s v="2500 PRODUCTOS QUIMICOS, FARMACEUTICOS Y DE LABORATORIO"/>
    <s v="254 MATERIALES, ACCESORIOS Y SUMINISTROS MEDICOS"/>
    <s v="25401 MATERIALES, ACCESORIOS Y SUMINISTROS MEDICOS"/>
    <n v="12700"/>
    <s v="1 NO ETIQUETADO"/>
    <s v="11 RECURSOS FISCALES"/>
    <s v="1101 RECURSOS MUNICIPALES"/>
    <s v="19 Ejercicio 2019"/>
  </r>
  <r>
    <s v="050211717246172009N040040253911133838238201111110119133"/>
    <s v="0502"/>
    <s v="1"/>
    <s v="17"/>
    <s v="172"/>
    <s v="4"/>
    <s v="6"/>
    <s v="17"/>
    <s v="20"/>
    <s v="09"/>
    <s v="N"/>
    <s v="040"/>
    <s v="040253"/>
    <s v="91"/>
    <s v="1"/>
    <s v="3"/>
    <s v="38"/>
    <s v="382"/>
    <s v="38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12"/>
    <x v="71"/>
    <s v="3000 SERVICIOS GENERALES"/>
    <s v="3800 SERVICIOS OFICIALES"/>
    <s v="382 GASTOS DE ORDEN SOCIAL Y CULTURAL"/>
    <s v="38201 GASTOS DE ORDEN SOCIAL Y CULTURAL"/>
    <n v="380000"/>
    <s v="1 NO ETIQUETADO"/>
    <s v="11 RECURSOS FISCALES"/>
    <s v="1101 RECURSOS MUNICIPALES"/>
    <s v="19 Ejercicio 2019"/>
  </r>
  <r>
    <s v="030311717145160304E127127976911122525525501111110119133"/>
    <s v="0303"/>
    <s v="1"/>
    <s v="17"/>
    <s v="171"/>
    <s v="4"/>
    <s v="5"/>
    <s v="16"/>
    <s v="03"/>
    <s v="04"/>
    <s v="E"/>
    <s v="127"/>
    <s v="127976"/>
    <s v="91"/>
    <s v="1"/>
    <s v="2"/>
    <s v="25"/>
    <s v="255"/>
    <s v="255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500 PRODUCTOS QUIMICOS, FARMACEUTICOS Y DE LABORATORIO"/>
    <s v="255 MATERIALES, ACCESORIOS Y SUMINISTROS DE LABORATORIO"/>
    <s v="25501 MATERIALES, ACCESORIOS Y SUMINISTROS DE LABORATORIO"/>
    <n v="170000"/>
    <s v="1 NO ETIQUETADO"/>
    <s v="11 RECURSOS FISCALES"/>
    <s v="1101 RECURSOS MUNICIPALES"/>
    <s v="19 Ejercicio 2019"/>
  </r>
  <r>
    <s v="080122222112130614E125125319911122525525501111110119133"/>
    <s v="0801"/>
    <s v="2"/>
    <s v="22"/>
    <s v="221"/>
    <s v="1"/>
    <s v="2"/>
    <s v="13"/>
    <s v="06"/>
    <s v="14"/>
    <s v="E"/>
    <s v="125"/>
    <s v="125319"/>
    <s v="91"/>
    <s v="1"/>
    <s v="2"/>
    <s v="25"/>
    <s v="255"/>
    <s v="255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11"/>
    <s v="2000 MATERIALES Y SUMINISTROS"/>
    <s v="2500 PRODUCTOS QUIMICOS, FARMACEUTICOS Y DE LABORATORIO"/>
    <s v="255 MATERIALES, ACCESORIOS Y SUMINISTROS DE LABORATORIO"/>
    <s v="25501 MATERIALES, ACCESORIOS Y SUMINISTROS DE LABORATORIO"/>
    <n v="15000"/>
    <s v="1 NO ETIQUETADO"/>
    <s v="11 RECURSOS FISCALES"/>
    <s v="1101 RECURSOS MUNICIPALES"/>
    <s v="19 Ejercicio 2019"/>
  </r>
  <r>
    <s v="080522222112130614E125125317911122525525501111110119133"/>
    <s v="0805"/>
    <s v="2"/>
    <s v="22"/>
    <s v="221"/>
    <s v="1"/>
    <s v="2"/>
    <s v="13"/>
    <s v="06"/>
    <s v="14"/>
    <s v="E"/>
    <s v="125"/>
    <s v="125317"/>
    <s v="91"/>
    <s v="1"/>
    <s v="2"/>
    <s v="25"/>
    <s v="255"/>
    <s v="255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01"/>
    <s v="2000 MATERIALES Y SUMINISTROS"/>
    <s v="2500 PRODUCTOS QUIMICOS, FARMACEUTICOS Y DE LABORATORIO"/>
    <s v="255 MATERIALES, ACCESORIOS Y SUMINISTROS DE LABORATORIO"/>
    <s v="25501 MATERIALES, ACCESORIOS Y SUMINISTROS DE LABORATORIO"/>
    <n v="700000"/>
    <s v="1 NO ETIQUETADO"/>
    <s v="11 RECURSOS FISCALES"/>
    <s v="1101 RECURSOS MUNICIPALES"/>
    <s v="19 Ejercicio 2019"/>
  </r>
  <r>
    <s v="111322121231010730E126126393911122525525501111110119133"/>
    <s v="1113"/>
    <s v="2"/>
    <s v="21"/>
    <s v="212"/>
    <s v="3"/>
    <s v="1"/>
    <s v="01"/>
    <s v="07"/>
    <s v="30"/>
    <s v="E"/>
    <s v="126"/>
    <s v="126393"/>
    <s v="91"/>
    <s v="1"/>
    <s v="2"/>
    <s v="25"/>
    <s v="255"/>
    <s v="255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7"/>
    <x v="212"/>
    <s v="2000 MATERIALES Y SUMINISTROS"/>
    <s v="2500 PRODUCTOS QUIMICOS, FARMACEUTICOS Y DE LABORATORIO"/>
    <s v="255 MATERIALES, ACCESORIOS Y SUMINISTROS DE LABORATORIO"/>
    <s v="25501 MATERIALES, ACCESORIOS Y SUMINISTROS DE LABORATORIO"/>
    <n v="75000"/>
    <s v="1 NO ETIQUETADO"/>
    <s v="11 RECURSOS FISCALES"/>
    <s v="1101 RECURSOS MUNICIPALES"/>
    <s v="19 Ejercicio 2019"/>
  </r>
  <r>
    <s v="030311717145160304E127127976911122525625601111110119133"/>
    <s v="0303"/>
    <s v="1"/>
    <s v="17"/>
    <s v="171"/>
    <s v="4"/>
    <s v="5"/>
    <s v="16"/>
    <s v="03"/>
    <s v="04"/>
    <s v="E"/>
    <s v="127"/>
    <s v="127976"/>
    <s v="91"/>
    <s v="1"/>
    <s v="2"/>
    <s v="25"/>
    <s v="256"/>
    <s v="256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500 PRODUCTOS QUIMICOS, FARMACEUTICOS Y DE LABORATORIO"/>
    <s v="256 FIBRAS SINTETICAS, HULES, PLASTICOS Y DERIVADOS"/>
    <s v="25601 FIBRAS SINTETICAS, HULES, PLASTICOS Y DERIVADOS"/>
    <n v="30000"/>
    <s v="1 NO ETIQUETADO"/>
    <s v="11 RECURSOS FISCALES"/>
    <s v="1101 RECURSOS MUNICIPALES"/>
    <s v="19 Ejercicio 2019"/>
  </r>
  <r>
    <s v="050211717246172009N124124254911177979179101111110119133"/>
    <s v="0502"/>
    <s v="1"/>
    <s v="17"/>
    <s v="172"/>
    <s v="4"/>
    <s v="6"/>
    <s v="17"/>
    <s v="20"/>
    <s v="09"/>
    <s v="N"/>
    <s v="124"/>
    <s v="124254"/>
    <s v="91"/>
    <s v="1"/>
    <s v="7"/>
    <s v="79"/>
    <s v="791"/>
    <s v="79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x v="0"/>
    <x v="10"/>
    <x v="40"/>
    <x v="83"/>
    <s v="7000 INVERSIONES FINANCIERAS Y OTRAS PROVISIONES"/>
    <s v="7900 PROVISIONES PARA CONTINGENCIAS Y OTRAS EROGACIONES ESPECIALES"/>
    <s v="791 CONTINGENCIAS POR FENOMENOS NATURALES"/>
    <s v="79101 CONTINGENCIAS POR FENOMENOS NATURALES"/>
    <n v="1000000"/>
    <s v="1 NO ETIQUETADO"/>
    <s v="11 RECURSOS FISCALES"/>
    <s v="1101 RECURSOS MUNICIPALES"/>
    <s v="19 Ejercicio 2019"/>
  </r>
  <r>
    <s v="050911818523101521G075075517911122121421401111110119133"/>
    <s v="0509"/>
    <s v="1"/>
    <s v="18"/>
    <s v="185"/>
    <s v="2"/>
    <s v="3"/>
    <s v="10"/>
    <s v="15"/>
    <s v="21"/>
    <s v="G"/>
    <s v="075"/>
    <s v="075517"/>
    <s v="91"/>
    <s v="1"/>
    <s v="2"/>
    <s v="21"/>
    <s v="214"/>
    <s v="214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69"/>
    <x v="213"/>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50000"/>
    <s v="1 NO ETIQUETADO"/>
    <s v="11 RECURSOS FISCALES"/>
    <s v="1101 RECURSOS MUNICIPALES"/>
    <s v="19 Ejercicio 2019"/>
  </r>
  <r>
    <s v="080122222112130614E059059798911122525625601111110119133"/>
    <s v="0801"/>
    <s v="2"/>
    <s v="22"/>
    <s v="221"/>
    <s v="1"/>
    <s v="2"/>
    <s v="13"/>
    <s v="06"/>
    <s v="14"/>
    <s v="E"/>
    <s v="059"/>
    <s v="059798"/>
    <s v="91"/>
    <s v="1"/>
    <s v="2"/>
    <s v="25"/>
    <s v="256"/>
    <s v="256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7"/>
    <s v="2000 MATERIALES Y SUMINISTROS"/>
    <s v="2500 PRODUCTOS QUIMICOS, FARMACEUTICOS Y DE LABORATORIO"/>
    <s v="256 FIBRAS SINTETICAS, HULES, PLASTICOS Y DERIVADOS"/>
    <s v="25601 FIBRAS SINTETICAS, HULES, PLASTICOS Y DERIVADOS"/>
    <n v="533000"/>
    <s v="1 NO ETIQUETADO"/>
    <s v="11 RECURSOS FISCALES"/>
    <s v="1101 RECURSOS MUNICIPALES"/>
    <s v="19 Ejercicio 2019"/>
  </r>
  <r>
    <s v="081122222112130614E128128334911122525625601111110119133"/>
    <s v="0811"/>
    <s v="2"/>
    <s v="22"/>
    <s v="221"/>
    <s v="1"/>
    <s v="2"/>
    <s v="13"/>
    <s v="06"/>
    <s v="14"/>
    <s v="E"/>
    <s v="128"/>
    <s v="128334"/>
    <s v="91"/>
    <s v="1"/>
    <s v="2"/>
    <s v="25"/>
    <s v="256"/>
    <s v="256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47"/>
    <x v="111"/>
    <s v="2000 MATERIALES Y SUMINISTROS"/>
    <s v="2500 PRODUCTOS QUIMICOS, FARMACEUTICOS Y DE LABORATORIO"/>
    <s v="256 FIBRAS SINTETICAS, HULES, PLASTICOS Y DERIVADOS"/>
    <s v="25601 FIBRAS SINTETICAS, HULES, PLASTICOS Y DERIVADOS"/>
    <n v="18364.91"/>
    <s v="1 NO ETIQUETADO"/>
    <s v="11 RECURSOS FISCALES"/>
    <s v="1101 RECURSOS MUNICIPALES"/>
    <s v="19 Ejercicio 2019"/>
  </r>
  <r>
    <s v="080922222112130614E088088345911122525625601111110119133"/>
    <s v="0809"/>
    <s v="2"/>
    <s v="22"/>
    <s v="221"/>
    <s v="1"/>
    <s v="2"/>
    <s v="13"/>
    <s v="06"/>
    <s v="14"/>
    <s v="E"/>
    <s v="088"/>
    <s v="088345"/>
    <s v="91"/>
    <s v="1"/>
    <s v="2"/>
    <s v="25"/>
    <s v="256"/>
    <s v="256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214"/>
    <s v="2000 MATERIALES Y SUMINISTROS"/>
    <s v="2500 PRODUCTOS QUIMICOS, FARMACEUTICOS Y DE LABORATORIO"/>
    <s v="256 FIBRAS SINTETICAS, HULES, PLASTICOS Y DERIVADOS"/>
    <s v="25601 FIBRAS SINTETICAS, HULES, PLASTICOS Y DERIVADOS"/>
    <n v="20000"/>
    <s v="1 NO ETIQUETADO"/>
    <s v="11 RECURSOS FISCALES"/>
    <s v="1101 RECURSOS MUNICIPALES"/>
    <s v="19 Ejercicio 2019"/>
  </r>
  <r>
    <s v="080322222112130614E125125381911122525625601111110119133"/>
    <s v="0803"/>
    <s v="2"/>
    <s v="22"/>
    <s v="221"/>
    <s v="1"/>
    <s v="2"/>
    <s v="13"/>
    <s v="06"/>
    <s v="14"/>
    <s v="E"/>
    <s v="125"/>
    <s v="125381"/>
    <s v="91"/>
    <s v="1"/>
    <s v="2"/>
    <s v="25"/>
    <s v="256"/>
    <s v="256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9"/>
    <s v="2000 MATERIALES Y SUMINISTROS"/>
    <s v="2500 PRODUCTOS QUIMICOS, FARMACEUTICOS Y DE LABORATORIO"/>
    <s v="256 FIBRAS SINTETICAS, HULES, PLASTICOS Y DERIVADOS"/>
    <s v="25601 FIBRAS SINTETICAS, HULES, PLASTICOS Y DERIVADOS"/>
    <n v="50000"/>
    <s v="1 NO ETIQUETADO"/>
    <s v="11 RECURSOS FISCALES"/>
    <s v="1101 RECURSOS MUNICIPALES"/>
    <s v="19 Ejercicio 2019"/>
  </r>
  <r>
    <s v="080222222112130614E125125363911122525625601111110119133"/>
    <s v="0802"/>
    <s v="2"/>
    <s v="22"/>
    <s v="221"/>
    <s v="1"/>
    <s v="2"/>
    <s v="13"/>
    <s v="06"/>
    <s v="14"/>
    <s v="E"/>
    <s v="125"/>
    <s v="125363"/>
    <s v="91"/>
    <s v="1"/>
    <s v="2"/>
    <s v="25"/>
    <s v="256"/>
    <s v="256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85"/>
    <s v="2000 MATERIALES Y SUMINISTROS"/>
    <s v="2500 PRODUCTOS QUIMICOS, FARMACEUTICOS Y DE LABORATORIO"/>
    <s v="256 FIBRAS SINTETICAS, HULES, PLASTICOS Y DERIVADOS"/>
    <s v="25601 FIBRAS SINTETICAS, HULES, PLASTICOS Y DERIVADOS"/>
    <n v="35000"/>
    <s v="1 NO ETIQUETADO"/>
    <s v="11 RECURSOS FISCALES"/>
    <s v="1101 RECURSOS MUNICIPALES"/>
    <s v="19 Ejercicio 2019"/>
  </r>
  <r>
    <s v="080422222112130614E125125404911122525625601111110119133"/>
    <s v="0804"/>
    <s v="2"/>
    <s v="22"/>
    <s v="221"/>
    <s v="1"/>
    <s v="2"/>
    <s v="13"/>
    <s v="06"/>
    <s v="14"/>
    <s v="E"/>
    <s v="125"/>
    <s v="125404"/>
    <s v="91"/>
    <s v="1"/>
    <s v="2"/>
    <s v="25"/>
    <s v="256"/>
    <s v="25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04"/>
    <s v="2000 MATERIALES Y SUMINISTROS"/>
    <s v="2500 PRODUCTOS QUIMICOS, FARMACEUTICOS Y DE LABORATORIO"/>
    <s v="256 FIBRAS SINTETICAS, HULES, PLASTICOS Y DERIVADOS"/>
    <s v="25601 FIBRAS SINTETICAS, HULES, PLASTICOS Y DERIVADOS"/>
    <n v="250000"/>
    <s v="1 NO ETIQUETADO"/>
    <s v="11 RECURSOS FISCALES"/>
    <s v="1101 RECURSOS MUNICIPALES"/>
    <s v="19 Ejercicio 2019"/>
  </r>
  <r>
    <s v="080422222112130614E128128326911122525625601111110119133"/>
    <s v="0804"/>
    <s v="2"/>
    <s v="22"/>
    <s v="221"/>
    <s v="1"/>
    <s v="2"/>
    <s v="13"/>
    <s v="06"/>
    <s v="14"/>
    <s v="E"/>
    <s v="128"/>
    <s v="128326"/>
    <s v="91"/>
    <s v="1"/>
    <s v="2"/>
    <s v="25"/>
    <s v="256"/>
    <s v="25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47"/>
    <x v="215"/>
    <s v="2000 MATERIALES Y SUMINISTROS"/>
    <s v="2500 PRODUCTOS QUIMICOS, FARMACEUTICOS Y DE LABORATORIO"/>
    <s v="256 FIBRAS SINTETICAS, HULES, PLASTICOS Y DERIVADOS"/>
    <s v="25601 FIBRAS SINTETICAS, HULES, PLASTICOS Y DERIVADOS"/>
    <n v="150000"/>
    <s v="1 NO ETIQUETADO"/>
    <s v="11 RECURSOS FISCALES"/>
    <s v="1101 RECURSOS MUNICIPALES"/>
    <s v="19 Ejercicio 2019"/>
  </r>
  <r>
    <s v="080422222112130614E088088345911122525625601111110119133"/>
    <s v="0804"/>
    <s v="2"/>
    <s v="22"/>
    <s v="221"/>
    <s v="1"/>
    <s v="2"/>
    <s v="13"/>
    <s v="06"/>
    <s v="14"/>
    <s v="E"/>
    <s v="088"/>
    <s v="088345"/>
    <s v="91"/>
    <s v="1"/>
    <s v="2"/>
    <s v="25"/>
    <s v="256"/>
    <s v="25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214"/>
    <s v="2000 MATERIALES Y SUMINISTROS"/>
    <s v="2500 PRODUCTOS QUIMICOS, FARMACEUTICOS Y DE LABORATORIO"/>
    <s v="256 FIBRAS SINTETICAS, HULES, PLASTICOS Y DERIVADOS"/>
    <s v="25601 FIBRAS SINTETICAS, HULES, PLASTICOS Y DERIVADOS"/>
    <n v="500"/>
    <s v="1 NO ETIQUETADO"/>
    <s v="11 RECURSOS FISCALES"/>
    <s v="1101 RECURSOS MUNICIPALES"/>
    <s v="19 Ejercicio 2019"/>
  </r>
  <r>
    <s v="080522222112130614E125125356911122525625601111110119133"/>
    <s v="0805"/>
    <s v="2"/>
    <s v="22"/>
    <s v="221"/>
    <s v="1"/>
    <s v="2"/>
    <s v="13"/>
    <s v="06"/>
    <s v="14"/>
    <s v="E"/>
    <s v="125"/>
    <s v="125356"/>
    <s v="91"/>
    <s v="1"/>
    <s v="2"/>
    <s v="25"/>
    <s v="256"/>
    <s v="256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84"/>
    <s v="2000 MATERIALES Y SUMINISTROS"/>
    <s v="2500 PRODUCTOS QUIMICOS, FARMACEUTICOS Y DE LABORATORIO"/>
    <s v="256 FIBRAS SINTETICAS, HULES, PLASTICOS Y DERIVADOS"/>
    <s v="25601 FIBRAS SINTETICAS, HULES, PLASTICOS Y DERIVADOS"/>
    <n v="55000"/>
    <s v="1 NO ETIQUETADO"/>
    <s v="11 RECURSOS FISCALES"/>
    <s v="1101 RECURSOS MUNICIPALES"/>
    <s v="19 Ejercicio 2019"/>
  </r>
  <r>
    <s v="081022222112130614E009009361911122525625601111110119133"/>
    <s v="0810"/>
    <s v="2"/>
    <s v="22"/>
    <s v="221"/>
    <s v="1"/>
    <s v="2"/>
    <s v="13"/>
    <s v="06"/>
    <s v="14"/>
    <s v="E"/>
    <s v="009"/>
    <s v="009361"/>
    <s v="91"/>
    <s v="1"/>
    <s v="2"/>
    <s v="25"/>
    <s v="256"/>
    <s v="256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196"/>
    <s v="2000 MATERIALES Y SUMINISTROS"/>
    <s v="2500 PRODUCTOS QUIMICOS, FARMACEUTICOS Y DE LABORATORIO"/>
    <s v="256 FIBRAS SINTETICAS, HULES, PLASTICOS Y DERIVADOS"/>
    <s v="25601 FIBRAS SINTETICAS, HULES, PLASTICOS Y DERIVADOS"/>
    <n v="2000"/>
    <s v="1 NO ETIQUETADO"/>
    <s v="11 RECURSOS FISCALES"/>
    <s v="1101 RECURSOS MUNICIPALES"/>
    <s v="19 Ejercicio 2019"/>
  </r>
  <r>
    <s v="081222121412130615E061061370911122525625601111110119133"/>
    <s v="0812"/>
    <s v="2"/>
    <s v="21"/>
    <s v="214"/>
    <s v="1"/>
    <s v="2"/>
    <s v="13"/>
    <s v="06"/>
    <s v="15"/>
    <s v="E"/>
    <s v="061"/>
    <s v="061370"/>
    <s v="91"/>
    <s v="1"/>
    <s v="2"/>
    <s v="25"/>
    <s v="256"/>
    <s v="256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216"/>
    <s v="2000 MATERIALES Y SUMINISTROS"/>
    <s v="2500 PRODUCTOS QUIMICOS, FARMACEUTICOS Y DE LABORATORIO"/>
    <s v="256 FIBRAS SINTETICAS, HULES, PLASTICOS Y DERIVADOS"/>
    <s v="25601 FIBRAS SINTETICAS, HULES, PLASTICOS Y DERIVADOS"/>
    <n v="3165260.2"/>
    <s v="1 NO ETIQUETADO"/>
    <s v="11 RECURSOS FISCALES"/>
    <s v="1101 RECURSOS MUNICIPALES"/>
    <s v="19 Ejercicio 2019"/>
  </r>
  <r>
    <s v="080722121412130615E009009363911122525625601111110119133"/>
    <s v="0807"/>
    <s v="2"/>
    <s v="21"/>
    <s v="214"/>
    <s v="1"/>
    <s v="2"/>
    <s v="13"/>
    <s v="06"/>
    <s v="15"/>
    <s v="E"/>
    <s v="009"/>
    <s v="009363"/>
    <s v="91"/>
    <s v="1"/>
    <s v="2"/>
    <s v="25"/>
    <s v="256"/>
    <s v="256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62"/>
    <x v="205"/>
    <s v="2000 MATERIALES Y SUMINISTROS"/>
    <s v="2500 PRODUCTOS QUIMICOS, FARMACEUTICOS Y DE LABORATORIO"/>
    <s v="256 FIBRAS SINTETICAS, HULES, PLASTICOS Y DERIVADOS"/>
    <s v="25601 FIBRAS SINTETICAS, HULES, PLASTICOS Y DERIVADOS"/>
    <n v="1500000"/>
    <s v="1 NO ETIQUETADO"/>
    <s v="11 RECURSOS FISCALES"/>
    <s v="1101 RECURSOS MUNICIPALES"/>
    <s v="19 Ejercicio 2019"/>
  </r>
  <r>
    <s v="080822222112130417E079079408911122525625601111110119133"/>
    <s v="0808"/>
    <s v="2"/>
    <s v="22"/>
    <s v="221"/>
    <s v="1"/>
    <s v="2"/>
    <s v="13"/>
    <s v="04"/>
    <s v="17"/>
    <s v="E"/>
    <s v="079"/>
    <s v="079408"/>
    <s v="91"/>
    <s v="1"/>
    <s v="2"/>
    <s v="25"/>
    <s v="256"/>
    <s v="256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49"/>
    <x v="150"/>
    <s v="2000 MATERIALES Y SUMINISTROS"/>
    <s v="2500 PRODUCTOS QUIMICOS, FARMACEUTICOS Y DE LABORATORIO"/>
    <s v="256 FIBRAS SINTETICAS, HULES, PLASTICOS Y DERIVADOS"/>
    <s v="25601 FIBRAS SINTETICAS, HULES, PLASTICOS Y DERIVADOS"/>
    <n v="38000"/>
    <s v="1 NO ETIQUETADO"/>
    <s v="11 RECURSOS FISCALES"/>
    <s v="1101 RECURSOS MUNICIPALES"/>
    <s v="19 Ejercicio 2019"/>
  </r>
  <r>
    <s v="090111313446172020O021021515121122525625601111110119133"/>
    <s v="0901"/>
    <s v="1"/>
    <s v="13"/>
    <s v="134"/>
    <s v="4"/>
    <s v="6"/>
    <s v="17"/>
    <s v="20"/>
    <s v="20"/>
    <s v="O"/>
    <s v="021"/>
    <s v="021515"/>
    <s v="12"/>
    <s v="1"/>
    <s v="2"/>
    <s v="25"/>
    <s v="256"/>
    <s v="256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73"/>
    <s v="2000 MATERIALES Y SUMINISTROS"/>
    <s v="2500 PRODUCTOS QUIMICOS, FARMACEUTICOS Y DE LABORATORIO"/>
    <s v="256 FIBRAS SINTETICAS, HULES, PLASTICOS Y DERIVADOS"/>
    <s v="25601 FIBRAS SINTETICAS, HULES, PLASTICOS Y DERIVADOS"/>
    <n v="85000"/>
    <s v="1 NO ETIQUETADO"/>
    <s v="11 RECURSOS FISCALES"/>
    <s v="1101 RECURSOS MUNICIPALES"/>
    <s v="19 Ejercicio 2019"/>
  </r>
  <r>
    <s v="100533131123091725F096096569911122525625601111110119133"/>
    <s v="1005"/>
    <s v="3"/>
    <s v="31"/>
    <s v="311"/>
    <s v="2"/>
    <s v="3"/>
    <s v="09"/>
    <s v="17"/>
    <s v="25"/>
    <s v="F"/>
    <s v="096"/>
    <s v="096569"/>
    <s v="91"/>
    <s v="1"/>
    <s v="2"/>
    <s v="25"/>
    <s v="256"/>
    <s v="25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2"/>
    <x v="42"/>
    <s v="2000 MATERIALES Y SUMINISTROS"/>
    <s v="2500 PRODUCTOS QUIMICOS, FARMACEUTICOS Y DE LABORATORIO"/>
    <s v="256 FIBRAS SINTETICAS, HULES, PLASTICOS Y DERIVADOS"/>
    <s v="25601 FIBRAS SINTETICAS, HULES, PLASTICOS Y DERIVADOS"/>
    <n v="49777.2"/>
    <s v="1 NO ETIQUETADO"/>
    <s v="11 RECURSOS FISCALES"/>
    <s v="1101 RECURSOS MUNICIPALES"/>
    <s v="19 Ejercicio 2019"/>
  </r>
  <r>
    <s v="110322222122071329E129129665911122525625601111110119133"/>
    <s v="1103"/>
    <s v="2"/>
    <s v="22"/>
    <s v="221"/>
    <s v="2"/>
    <s v="2"/>
    <s v="07"/>
    <s v="13"/>
    <s v="29"/>
    <s v="E"/>
    <s v="129"/>
    <s v="129665"/>
    <s v="91"/>
    <s v="1"/>
    <s v="2"/>
    <s v="25"/>
    <s v="256"/>
    <s v="256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67"/>
    <x v="217"/>
    <s v="2000 MATERIALES Y SUMINISTROS"/>
    <s v="2500 PRODUCTOS QUIMICOS, FARMACEUTICOS Y DE LABORATORIO"/>
    <s v="256 FIBRAS SINTETICAS, HULES, PLASTICOS Y DERIVADOS"/>
    <s v="25601 FIBRAS SINTETICAS, HULES, PLASTICOS Y DERIVADOS"/>
    <n v="2404700"/>
    <s v="1 NO ETIQUETADO"/>
    <s v="11 RECURSOS FISCALES"/>
    <s v="1101 RECURSOS MUNICIPALES"/>
    <s v="19 Ejercicio 2019"/>
  </r>
  <r>
    <s v="110322222122071329E129129670911122525625601111110119133"/>
    <s v="1103"/>
    <s v="2"/>
    <s v="22"/>
    <s v="221"/>
    <s v="2"/>
    <s v="2"/>
    <s v="07"/>
    <s v="13"/>
    <s v="29"/>
    <s v="E"/>
    <s v="129"/>
    <s v="129670"/>
    <s v="91"/>
    <s v="1"/>
    <s v="2"/>
    <s v="25"/>
    <s v="256"/>
    <s v="256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67"/>
    <x v="218"/>
    <s v="2000 MATERIALES Y SUMINISTROS"/>
    <s v="2500 PRODUCTOS QUIMICOS, FARMACEUTICOS Y DE LABORATORIO"/>
    <s v="256 FIBRAS SINTETICAS, HULES, PLASTICOS Y DERIVADOS"/>
    <s v="25601 FIBRAS SINTETICAS, HULES, PLASTICOS Y DERIVADOS"/>
    <n v="2000000"/>
    <s v="1 NO ETIQUETADO"/>
    <s v="11 RECURSOS FISCALES"/>
    <s v="1101 RECURSOS MUNICIPALES"/>
    <s v="19 Ejercicio 2019"/>
  </r>
  <r>
    <s v="111322121231010730E126126394911122525625601111110119133"/>
    <s v="1113"/>
    <s v="2"/>
    <s v="21"/>
    <s v="212"/>
    <s v="3"/>
    <s v="1"/>
    <s v="01"/>
    <s v="07"/>
    <s v="30"/>
    <s v="E"/>
    <s v="126"/>
    <s v="126394"/>
    <s v="91"/>
    <s v="1"/>
    <s v="2"/>
    <s v="25"/>
    <s v="256"/>
    <s v="256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7"/>
    <x v="219"/>
    <s v="2000 MATERIALES Y SUMINISTROS"/>
    <s v="2500 PRODUCTOS QUIMICOS, FARMACEUTICOS Y DE LABORATORIO"/>
    <s v="256 FIBRAS SINTETICAS, HULES, PLASTICOS Y DERIVADOS"/>
    <s v="25601 FIBRAS SINTETICAS, HULES, PLASTICOS Y DERIVADOS"/>
    <n v="40000"/>
    <s v="1 NO ETIQUETADO"/>
    <s v="11 RECURSOS FISCALES"/>
    <s v="1101 RECURSOS MUNICIPALES"/>
    <s v="19 Ejercicio 2019"/>
  </r>
  <r>
    <s v="121222222122081331E078078707911122525625601111110119133"/>
    <s v="1212"/>
    <s v="2"/>
    <s v="22"/>
    <s v="221"/>
    <s v="2"/>
    <s v="2"/>
    <s v="08"/>
    <s v="13"/>
    <s v="31"/>
    <s v="E"/>
    <s v="078"/>
    <s v="078707"/>
    <s v="91"/>
    <s v="1"/>
    <s v="2"/>
    <s v="25"/>
    <s v="256"/>
    <s v="256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220"/>
    <s v="2000 MATERIALES Y SUMINISTROS"/>
    <s v="2500 PRODUCTOS QUIMICOS, FARMACEUTICOS Y DE LABORATORIO"/>
    <s v="256 FIBRAS SINTETICAS, HULES, PLASTICOS Y DERIVADOS"/>
    <s v="25601 FIBRAS SINTETICAS, HULES, PLASTICOS Y DERIVADOS"/>
    <n v="125300"/>
    <s v="1 NO ETIQUETADO"/>
    <s v="11 RECURSOS FISCALES"/>
    <s v="1101 RECURSOS MUNICIPALES"/>
    <s v="19 Ejercicio 2019"/>
  </r>
  <r>
    <s v="130322424215140134E087087830911122525625601111110119133"/>
    <s v="1303"/>
    <s v="2"/>
    <s v="24"/>
    <s v="242"/>
    <s v="1"/>
    <s v="5"/>
    <s v="14"/>
    <s v="01"/>
    <s v="34"/>
    <s v="E"/>
    <s v="087"/>
    <s v="087830"/>
    <s v="91"/>
    <s v="1"/>
    <s v="2"/>
    <s v="25"/>
    <s v="256"/>
    <s v="256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221"/>
    <s v="2000 MATERIALES Y SUMINISTROS"/>
    <s v="2500 PRODUCTOS QUIMICOS, FARMACEUTICOS Y DE LABORATORIO"/>
    <s v="256 FIBRAS SINTETICAS, HULES, PLASTICOS Y DERIVADOS"/>
    <s v="25601 FIBRAS SINTETICAS, HULES, PLASTICOS Y DERIVADOS"/>
    <n v="79200"/>
    <s v="1 NO ETIQUETADO"/>
    <s v="11 RECURSOS FISCALES"/>
    <s v="1101 RECURSOS MUNICIPALES"/>
    <s v="19 Ejercicio 2019"/>
  </r>
  <r>
    <s v="131322424215140134E120120940911122525625601111110119133"/>
    <s v="1313"/>
    <s v="2"/>
    <s v="24"/>
    <s v="242"/>
    <s v="1"/>
    <s v="5"/>
    <s v="14"/>
    <s v="01"/>
    <s v="34"/>
    <s v="E"/>
    <s v="120"/>
    <s v="120940"/>
    <s v="91"/>
    <s v="1"/>
    <s v="2"/>
    <s v="25"/>
    <s v="256"/>
    <s v="256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3"/>
    <x v="56"/>
    <s v="2000 MATERIALES Y SUMINISTROS"/>
    <s v="2500 PRODUCTOS QUIMICOS, FARMACEUTICOS Y DE LABORATORIO"/>
    <s v="256 FIBRAS SINTETICAS, HULES, PLASTICOS Y DERIVADOS"/>
    <s v="25601 FIBRAS SINTETICAS, HULES, PLASTICOS Y DERIVADOS"/>
    <n v="4500"/>
    <s v="1 NO ETIQUETADO"/>
    <s v="11 RECURSOS FISCALES"/>
    <s v="1101 RECURSOS MUNICIPALES"/>
    <s v="19 Ejercicio 2019"/>
  </r>
  <r>
    <s v="050911818523101521G075075519911122121521501111110119133"/>
    <s v="0509"/>
    <s v="1"/>
    <s v="18"/>
    <s v="185"/>
    <s v="2"/>
    <s v="3"/>
    <s v="10"/>
    <s v="15"/>
    <s v="21"/>
    <s v="G"/>
    <s v="075"/>
    <s v="075519"/>
    <s v="91"/>
    <s v="1"/>
    <s v="2"/>
    <s v="21"/>
    <s v="215"/>
    <s v="215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69"/>
    <x v="222"/>
    <s v="2000 MATERIALES Y SUMINISTROS"/>
    <s v="2100 MATERIALES DE ADMINISTRACION, EMISION DE DOCUMENTOS Y ARTICULOS OFICIALES"/>
    <s v="215 MATERIAL IMPRESO E INFORMACION DIGITAL"/>
    <s v="21501 MATERIAL IMPRESO E INFORMACION DIGITAL"/>
    <n v="450000"/>
    <s v="1 NO ETIQUETADO"/>
    <s v="11 RECURSOS FISCALES"/>
    <s v="1101 RECURSOS MUNICIPALES"/>
    <s v="19 Ejercicio 2019"/>
  </r>
  <r>
    <s v="050911818523101521G083083518911122222122101111110119133"/>
    <s v="0509"/>
    <s v="1"/>
    <s v="18"/>
    <s v="185"/>
    <s v="2"/>
    <s v="3"/>
    <s v="10"/>
    <s v="15"/>
    <s v="21"/>
    <s v="G"/>
    <s v="083"/>
    <s v="083518"/>
    <s v="91"/>
    <s v="1"/>
    <s v="2"/>
    <s v="22"/>
    <s v="221"/>
    <s v="221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70"/>
    <x v="223"/>
    <s v="2000 MATERIALES Y SUMINISTROS"/>
    <s v="2200 ALIMENTOS Y UTENSILIOS"/>
    <s v="221 PRODUCTOS ALIMENTICIOS PARA PERSONAS"/>
    <s v="22101 PRODUCTOS ALIMENTICIOS PARA PERSONAS"/>
    <n v="30000"/>
    <s v="1 NO ETIQUETADO"/>
    <s v="11 RECURSOS FISCALES"/>
    <s v="1101 RECURSOS MUNICIPALES"/>
    <s v="19 Ejercicio 2019"/>
  </r>
  <r>
    <s v="050911818523101521G083083520911122222322301111110119133"/>
    <s v="0509"/>
    <s v="1"/>
    <s v="18"/>
    <s v="185"/>
    <s v="2"/>
    <s v="3"/>
    <s v="10"/>
    <s v="15"/>
    <s v="21"/>
    <s v="G"/>
    <s v="083"/>
    <s v="083520"/>
    <s v="91"/>
    <s v="1"/>
    <s v="2"/>
    <s v="22"/>
    <s v="223"/>
    <s v="223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70"/>
    <x v="224"/>
    <s v="2000 MATERIALES Y SUMINISTROS"/>
    <s v="2200 ALIMENTOS Y UTENSILIOS"/>
    <s v="223 UTENSILIOS PARA EL SERVICIO DE ALIMENTACION"/>
    <s v="22301 UTENSILIOS PARA EL SERVICIO DE ALIMENTACION"/>
    <n v="5000"/>
    <s v="1 NO ETIQUETADO"/>
    <s v="11 RECURSOS FISCALES"/>
    <s v="1101 RECURSOS MUNICIPALES"/>
    <s v="19 Ejercicio 2019"/>
  </r>
  <r>
    <s v="080122222112130614E059059798911122525925901111110119133"/>
    <s v="0801"/>
    <s v="2"/>
    <s v="22"/>
    <s v="221"/>
    <s v="1"/>
    <s v="2"/>
    <s v="13"/>
    <s v="06"/>
    <s v="14"/>
    <s v="E"/>
    <s v="059"/>
    <s v="059798"/>
    <s v="91"/>
    <s v="1"/>
    <s v="2"/>
    <s v="25"/>
    <s v="259"/>
    <s v="259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7"/>
    <s v="2000 MATERIALES Y SUMINISTROS"/>
    <s v="2500 PRODUCTOS QUIMICOS, FARMACEUTICOS Y DE LABORATORIO"/>
    <s v="259 OTROS PRODUCTOS QUIMICOS"/>
    <s v="25901 OTROS PRODUCTOS QUIMICOS"/>
    <n v="1000000"/>
    <s v="1 NO ETIQUETADO"/>
    <s v="11 RECURSOS FISCALES"/>
    <s v="1101 RECURSOS MUNICIPALES"/>
    <s v="19 Ejercicio 2019"/>
  </r>
  <r>
    <s v="080322222112130614E125125402911122525925901111110119133"/>
    <s v="0803"/>
    <s v="2"/>
    <s v="22"/>
    <s v="221"/>
    <s v="1"/>
    <s v="2"/>
    <s v="13"/>
    <s v="06"/>
    <s v="14"/>
    <s v="E"/>
    <s v="125"/>
    <s v="125402"/>
    <s v="91"/>
    <s v="1"/>
    <s v="2"/>
    <s v="25"/>
    <s v="259"/>
    <s v="259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44"/>
    <s v="2000 MATERIALES Y SUMINISTROS"/>
    <s v="2500 PRODUCTOS QUIMICOS, FARMACEUTICOS Y DE LABORATORIO"/>
    <s v="259 OTROS PRODUCTOS QUIMICOS"/>
    <s v="25901 OTROS PRODUCTOS QUIMICOS"/>
    <n v="100000"/>
    <s v="1 NO ETIQUETADO"/>
    <s v="11 RECURSOS FISCALES"/>
    <s v="1101 RECURSOS MUNICIPALES"/>
    <s v="19 Ejercicio 2019"/>
  </r>
  <r>
    <s v="080222222112130614E125125368911122525925901111110119133"/>
    <s v="0802"/>
    <s v="2"/>
    <s v="22"/>
    <s v="221"/>
    <s v="1"/>
    <s v="2"/>
    <s v="13"/>
    <s v="06"/>
    <s v="14"/>
    <s v="E"/>
    <s v="125"/>
    <s v="125368"/>
    <s v="91"/>
    <s v="1"/>
    <s v="2"/>
    <s v="25"/>
    <s v="259"/>
    <s v="259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63"/>
    <s v="2000 MATERIALES Y SUMINISTROS"/>
    <s v="2500 PRODUCTOS QUIMICOS, FARMACEUTICOS Y DE LABORATORIO"/>
    <s v="259 OTROS PRODUCTOS QUIMICOS"/>
    <s v="25901 OTROS PRODUCTOS QUIMICOS"/>
    <n v="10000"/>
    <s v="1 NO ETIQUETADO"/>
    <s v="11 RECURSOS FISCALES"/>
    <s v="1101 RECURSOS MUNICIPALES"/>
    <s v="19 Ejercicio 2019"/>
  </r>
  <r>
    <s v="080722121412130615E009009365911122525925901111110119133"/>
    <s v="0807"/>
    <s v="2"/>
    <s v="21"/>
    <s v="214"/>
    <s v="1"/>
    <s v="2"/>
    <s v="13"/>
    <s v="06"/>
    <s v="15"/>
    <s v="E"/>
    <s v="009"/>
    <s v="009365"/>
    <s v="91"/>
    <s v="1"/>
    <s v="2"/>
    <s v="25"/>
    <s v="259"/>
    <s v="259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62"/>
    <x v="225"/>
    <s v="2000 MATERIALES Y SUMINISTROS"/>
    <s v="2500 PRODUCTOS QUIMICOS, FARMACEUTICOS Y DE LABORATORIO"/>
    <s v="259 OTROS PRODUCTOS QUIMICOS"/>
    <s v="25901 OTROS PRODUCTOS QUIMICOS"/>
    <n v="100000"/>
    <s v="1 NO ETIQUETADO"/>
    <s v="11 RECURSOS FISCALES"/>
    <s v="1101 RECURSOS MUNICIPALES"/>
    <s v="19 Ejercicio 2019"/>
  </r>
  <r>
    <s v="080822222112130417E079079417911122525925901111110119133"/>
    <s v="0808"/>
    <s v="2"/>
    <s v="22"/>
    <s v="221"/>
    <s v="1"/>
    <s v="2"/>
    <s v="13"/>
    <s v="04"/>
    <s v="17"/>
    <s v="E"/>
    <s v="079"/>
    <s v="079417"/>
    <s v="91"/>
    <s v="1"/>
    <s v="2"/>
    <s v="25"/>
    <s v="259"/>
    <s v="259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49"/>
    <x v="155"/>
    <s v="2000 MATERIALES Y SUMINISTROS"/>
    <s v="2500 PRODUCTOS QUIMICOS, FARMACEUTICOS Y DE LABORATORIO"/>
    <s v="259 OTROS PRODUCTOS QUIMICOS"/>
    <s v="25901 OTROS PRODUCTOS QUIMICOS"/>
    <n v="5000"/>
    <s v="1 NO ETIQUETADO"/>
    <s v="11 RECURSOS FISCALES"/>
    <s v="1101 RECURSOS MUNICIPALES"/>
    <s v="19 Ejercicio 2019"/>
  </r>
  <r>
    <s v="030311717145160304E127127976911122626126101111110119133"/>
    <s v="0303"/>
    <s v="1"/>
    <s v="17"/>
    <s v="171"/>
    <s v="4"/>
    <s v="5"/>
    <s v="16"/>
    <s v="03"/>
    <s v="04"/>
    <s v="E"/>
    <s v="127"/>
    <s v="127976"/>
    <s v="91"/>
    <s v="1"/>
    <s v="2"/>
    <s v="26"/>
    <s v="261"/>
    <s v="26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600 COMBUSTIBLES, LUBRICANTES Y ADITIVOS"/>
    <s v="261 COMBUSTIBLES, LUBRICANTES Y ADITIVOS"/>
    <s v="26101 COMBUSTIBLES, LUBRICANTES Y ADITIVOS"/>
    <n v="886000"/>
    <s v="1 NO ETIQUETADO"/>
    <s v="11 RECURSOS FISCALES"/>
    <s v="1101 RECURSOS MUNICIPALES"/>
    <s v="19 Ejercicio 2019"/>
  </r>
  <r>
    <s v="050911818523101521G075075517911122424624601111110119133"/>
    <s v="0509"/>
    <s v="1"/>
    <s v="18"/>
    <s v="185"/>
    <s v="2"/>
    <s v="3"/>
    <s v="10"/>
    <s v="15"/>
    <s v="21"/>
    <s v="G"/>
    <s v="075"/>
    <s v="075517"/>
    <s v="91"/>
    <s v="1"/>
    <s v="2"/>
    <s v="24"/>
    <s v="246"/>
    <s v="246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69"/>
    <x v="213"/>
    <s v="2000 MATERIALES Y SUMINISTROS"/>
    <s v="2400 MATERIALES Y ARTICULOS DE CONSTRUCCION Y DE REPARACION"/>
    <s v="246 MATERIAL ELECTRICO Y ELECTRONICO"/>
    <s v="24601 MATERIAL ELECTRICO Y ELECTRONICO"/>
    <n v="8000"/>
    <s v="1 NO ETIQUETADO"/>
    <s v="11 RECURSOS FISCALES"/>
    <s v="1101 RECURSOS MUNICIPALES"/>
    <s v="19 Ejercicio 2019"/>
  </r>
  <r>
    <s v="080122222112130614E088088352911122626126101111110119133"/>
    <s v="0801"/>
    <s v="2"/>
    <s v="22"/>
    <s v="221"/>
    <s v="1"/>
    <s v="2"/>
    <s v="13"/>
    <s v="06"/>
    <s v="14"/>
    <s v="E"/>
    <s v="088"/>
    <s v="088352"/>
    <s v="91"/>
    <s v="1"/>
    <s v="2"/>
    <s v="26"/>
    <s v="261"/>
    <s v="261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226"/>
    <s v="2000 MATERIALES Y SUMINISTROS"/>
    <s v="2600 COMBUSTIBLES, LUBRICANTES Y ADITIVOS"/>
    <s v="261 COMBUSTIBLES, LUBRICANTES Y ADITIVOS"/>
    <s v="26101 COMBUSTIBLES, LUBRICANTES Y ADITIVOS"/>
    <n v="22000"/>
    <s v="1 NO ETIQUETADO"/>
    <s v="11 RECURSOS FISCALES"/>
    <s v="1101 RECURSOS MUNICIPALES"/>
    <s v="19 Ejercicio 2019"/>
  </r>
  <r>
    <s v="081122222112130614E125125406911122626126101111110119133"/>
    <s v="0811"/>
    <s v="2"/>
    <s v="22"/>
    <s v="221"/>
    <s v="1"/>
    <s v="2"/>
    <s v="13"/>
    <s v="06"/>
    <s v="14"/>
    <s v="E"/>
    <s v="125"/>
    <s v="125406"/>
    <s v="91"/>
    <s v="1"/>
    <s v="2"/>
    <s v="26"/>
    <s v="261"/>
    <s v="261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27"/>
    <s v="2000 MATERIALES Y SUMINISTROS"/>
    <s v="2600 COMBUSTIBLES, LUBRICANTES Y ADITIVOS"/>
    <s v="261 COMBUSTIBLES, LUBRICANTES Y ADITIVOS"/>
    <s v="26101 COMBUSTIBLES, LUBRICANTES Y ADITIVOS"/>
    <n v="61621.120000000003"/>
    <s v="1 NO ETIQUETADO"/>
    <s v="11 RECURSOS FISCALES"/>
    <s v="1101 RECURSOS MUNICIPALES"/>
    <s v="19 Ejercicio 2019"/>
  </r>
  <r>
    <s v="080922222112130614E088088346911122626126101111110119133"/>
    <s v="0809"/>
    <s v="2"/>
    <s v="22"/>
    <s v="221"/>
    <s v="1"/>
    <s v="2"/>
    <s v="13"/>
    <s v="06"/>
    <s v="14"/>
    <s v="E"/>
    <s v="088"/>
    <s v="088346"/>
    <s v="91"/>
    <s v="1"/>
    <s v="2"/>
    <s v="26"/>
    <s v="261"/>
    <s v="261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228"/>
    <s v="2000 MATERIALES Y SUMINISTROS"/>
    <s v="2600 COMBUSTIBLES, LUBRICANTES Y ADITIVOS"/>
    <s v="261 COMBUSTIBLES, LUBRICANTES Y ADITIVOS"/>
    <s v="26101 COMBUSTIBLES, LUBRICANTES Y ADITIVOS"/>
    <n v="200000"/>
    <s v="1 NO ETIQUETADO"/>
    <s v="11 RECURSOS FISCALES"/>
    <s v="1101 RECURSOS MUNICIPALES"/>
    <s v="19 Ejercicio 2019"/>
  </r>
  <r>
    <s v="080322222112130614E125125403911122626126101111110119133"/>
    <s v="0803"/>
    <s v="2"/>
    <s v="22"/>
    <s v="221"/>
    <s v="1"/>
    <s v="2"/>
    <s v="13"/>
    <s v="06"/>
    <s v="14"/>
    <s v="E"/>
    <s v="125"/>
    <s v="125403"/>
    <s v="91"/>
    <s v="1"/>
    <s v="2"/>
    <s v="26"/>
    <s v="261"/>
    <s v="26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90"/>
    <s v="2000 MATERIALES Y SUMINISTROS"/>
    <s v="2600 COMBUSTIBLES, LUBRICANTES Y ADITIVOS"/>
    <s v="261 COMBUSTIBLES, LUBRICANTES Y ADITIVOS"/>
    <s v="26101 COMBUSTIBLES, LUBRICANTES Y ADITIVOS"/>
    <n v="250000"/>
    <s v="1 NO ETIQUETADO"/>
    <s v="11 RECURSOS FISCALES"/>
    <s v="1101 RECURSOS MUNICIPALES"/>
    <s v="19 Ejercicio 2019"/>
  </r>
  <r>
    <s v="080222222112130614E125125381911122626126101111110119133"/>
    <s v="0802"/>
    <s v="2"/>
    <s v="22"/>
    <s v="221"/>
    <s v="1"/>
    <s v="2"/>
    <s v="13"/>
    <s v="06"/>
    <s v="14"/>
    <s v="E"/>
    <s v="125"/>
    <s v="125381"/>
    <s v="91"/>
    <s v="1"/>
    <s v="2"/>
    <s v="26"/>
    <s v="261"/>
    <s v="261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9"/>
    <s v="2000 MATERIALES Y SUMINISTROS"/>
    <s v="2600 COMBUSTIBLES, LUBRICANTES Y ADITIVOS"/>
    <s v="261 COMBUSTIBLES, LUBRICANTES Y ADITIVOS"/>
    <s v="26101 COMBUSTIBLES, LUBRICANTES Y ADITIVOS"/>
    <n v="15000"/>
    <s v="1 NO ETIQUETADO"/>
    <s v="11 RECURSOS FISCALES"/>
    <s v="1101 RECURSOS MUNICIPALES"/>
    <s v="19 Ejercicio 2019"/>
  </r>
  <r>
    <s v="080422222112130614E125125798911122626126101111110119133"/>
    <s v="0804"/>
    <s v="2"/>
    <s v="22"/>
    <s v="221"/>
    <s v="1"/>
    <s v="2"/>
    <s v="13"/>
    <s v="06"/>
    <s v="14"/>
    <s v="E"/>
    <s v="125"/>
    <s v="125798"/>
    <s v="91"/>
    <s v="1"/>
    <s v="2"/>
    <s v="26"/>
    <s v="261"/>
    <s v="261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66"/>
    <s v="2000 MATERIALES Y SUMINISTROS"/>
    <s v="2600 COMBUSTIBLES, LUBRICANTES Y ADITIVOS"/>
    <s v="261 COMBUSTIBLES, LUBRICANTES Y ADITIVOS"/>
    <s v="26101 COMBUSTIBLES, LUBRICANTES Y ADITIVOS"/>
    <n v="200000"/>
    <s v="1 NO ETIQUETADO"/>
    <s v="11 RECURSOS FISCALES"/>
    <s v="1101 RECURSOS MUNICIPALES"/>
    <s v="19 Ejercicio 2019"/>
  </r>
  <r>
    <s v="080522222112130614E125125330911122626126101111110119133"/>
    <s v="0805"/>
    <s v="2"/>
    <s v="22"/>
    <s v="221"/>
    <s v="1"/>
    <s v="2"/>
    <s v="13"/>
    <s v="06"/>
    <s v="14"/>
    <s v="E"/>
    <s v="125"/>
    <s v="125330"/>
    <s v="91"/>
    <s v="1"/>
    <s v="2"/>
    <s v="26"/>
    <s v="261"/>
    <s v="261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
    <s v="2000 MATERIALES Y SUMINISTROS"/>
    <s v="2600 COMBUSTIBLES, LUBRICANTES Y ADITIVOS"/>
    <s v="261 COMBUSTIBLES, LUBRICANTES Y ADITIVOS"/>
    <s v="26101 COMBUSTIBLES, LUBRICANTES Y ADITIVOS"/>
    <n v="200000"/>
    <s v="1 NO ETIQUETADO"/>
    <s v="11 RECURSOS FISCALES"/>
    <s v="1101 RECURSOS MUNICIPALES"/>
    <s v="19 Ejercicio 2019"/>
  </r>
  <r>
    <s v="081222121412130615E061061373911122626126101111110119133"/>
    <s v="0812"/>
    <s v="2"/>
    <s v="21"/>
    <s v="214"/>
    <s v="1"/>
    <s v="2"/>
    <s v="13"/>
    <s v="06"/>
    <s v="15"/>
    <s v="E"/>
    <s v="061"/>
    <s v="061373"/>
    <s v="91"/>
    <s v="1"/>
    <s v="2"/>
    <s v="26"/>
    <s v="261"/>
    <s v="26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229"/>
    <s v="2000 MATERIALES Y SUMINISTROS"/>
    <s v="2600 COMBUSTIBLES, LUBRICANTES Y ADITIVOS"/>
    <s v="261 COMBUSTIBLES, LUBRICANTES Y ADITIVOS"/>
    <s v="26101 COMBUSTIBLES, LUBRICANTES Y ADITIVOS"/>
    <n v="506137.7"/>
    <s v="1 NO ETIQUETADO"/>
    <s v="11 RECURSOS FISCALES"/>
    <s v="1101 RECURSOS MUNICIPALES"/>
    <s v="19 Ejercicio 2019"/>
  </r>
  <r>
    <s v="080722121412130615E009009366911122626126101111110119133"/>
    <s v="0807"/>
    <s v="2"/>
    <s v="21"/>
    <s v="214"/>
    <s v="1"/>
    <s v="2"/>
    <s v="13"/>
    <s v="06"/>
    <s v="15"/>
    <s v="E"/>
    <s v="009"/>
    <s v="009366"/>
    <s v="91"/>
    <s v="1"/>
    <s v="2"/>
    <s v="26"/>
    <s v="261"/>
    <s v="261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62"/>
    <x v="230"/>
    <s v="2000 MATERIALES Y SUMINISTROS"/>
    <s v="2600 COMBUSTIBLES, LUBRICANTES Y ADITIVOS"/>
    <s v="261 COMBUSTIBLES, LUBRICANTES Y ADITIVOS"/>
    <s v="26101 COMBUSTIBLES, LUBRICANTES Y ADITIVOS"/>
    <n v="350000"/>
    <s v="1 NO ETIQUETADO"/>
    <s v="11 RECURSOS FISCALES"/>
    <s v="1101 RECURSOS MUNICIPALES"/>
    <s v="19 Ejercicio 2019"/>
  </r>
  <r>
    <s v="080822222112130417E014014315911122626126101111110119133"/>
    <s v="0808"/>
    <s v="2"/>
    <s v="22"/>
    <s v="221"/>
    <s v="1"/>
    <s v="2"/>
    <s v="13"/>
    <s v="04"/>
    <s v="17"/>
    <s v="E"/>
    <s v="014"/>
    <s v="014315"/>
    <s v="91"/>
    <s v="1"/>
    <s v="2"/>
    <s v="26"/>
    <s v="261"/>
    <s v="261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18"/>
    <x v="35"/>
    <s v="2000 MATERIALES Y SUMINISTROS"/>
    <s v="2600 COMBUSTIBLES, LUBRICANTES Y ADITIVOS"/>
    <s v="261 COMBUSTIBLES, LUBRICANTES Y ADITIVOS"/>
    <s v="26101 COMBUSTIBLES, LUBRICANTES Y ADITIVOS"/>
    <n v="300000"/>
    <s v="1 NO ETIQUETADO"/>
    <s v="11 RECURSOS FISCALES"/>
    <s v="1101 RECURSOS MUNICIPALES"/>
    <s v="19 Ejercicio 2019"/>
  </r>
  <r>
    <s v="081422222612130618E061061338911122626126101111110119133"/>
    <s v="0814"/>
    <s v="2"/>
    <s v="22"/>
    <s v="226"/>
    <s v="1"/>
    <s v="2"/>
    <s v="13"/>
    <s v="06"/>
    <s v="18"/>
    <s v="E"/>
    <s v="061"/>
    <s v="061338"/>
    <s v="91"/>
    <s v="1"/>
    <s v="2"/>
    <s v="26"/>
    <s v="261"/>
    <s v="261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26"/>
    <x v="17"/>
    <x v="193"/>
    <s v="2000 MATERIALES Y SUMINISTROS"/>
    <s v="2600 COMBUSTIBLES, LUBRICANTES Y ADITIVOS"/>
    <s v="261 COMBUSTIBLES, LUBRICANTES Y ADITIVOS"/>
    <s v="26101 COMBUSTIBLES, LUBRICANTES Y ADITIVOS"/>
    <n v="96000"/>
    <s v="1 NO ETIQUETADO"/>
    <s v="11 RECURSOS FISCALES"/>
    <s v="1101 RECURSOS MUNICIPALES"/>
    <s v="19 Ejercicio 2019"/>
  </r>
  <r>
    <s v="090111313446172020O021021833121122626126101111110119133"/>
    <s v="0901"/>
    <s v="1"/>
    <s v="13"/>
    <s v="134"/>
    <s v="4"/>
    <s v="6"/>
    <s v="17"/>
    <s v="20"/>
    <s v="20"/>
    <s v="O"/>
    <s v="021"/>
    <s v="021833"/>
    <s v="12"/>
    <s v="1"/>
    <s v="2"/>
    <s v="26"/>
    <s v="261"/>
    <s v="26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0"/>
    <s v="2000 MATERIALES Y SUMINISTROS"/>
    <s v="2600 COMBUSTIBLES, LUBRICANTES Y ADITIVOS"/>
    <s v="261 COMBUSTIBLES, LUBRICANTES Y ADITIVOS"/>
    <s v="26101 COMBUSTIBLES, LUBRICANTES Y ADITIVOS"/>
    <n v="3000"/>
    <s v="1 NO ETIQUETADO"/>
    <s v="11 RECURSOS FISCALES"/>
    <s v="1101 RECURSOS MUNICIPALES"/>
    <s v="19 Ejercicio 2019"/>
  </r>
  <r>
    <s v="090111313446172020O022022443121122626126101111110119133"/>
    <s v="0901"/>
    <s v="1"/>
    <s v="13"/>
    <s v="134"/>
    <s v="4"/>
    <s v="6"/>
    <s v="17"/>
    <s v="20"/>
    <s v="20"/>
    <s v="O"/>
    <s v="022"/>
    <s v="022443"/>
    <s v="12"/>
    <s v="1"/>
    <s v="2"/>
    <s v="26"/>
    <s v="261"/>
    <s v="26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77"/>
    <s v="2000 MATERIALES Y SUMINISTROS"/>
    <s v="2600 COMBUSTIBLES, LUBRICANTES Y ADITIVOS"/>
    <s v="261 COMBUSTIBLES, LUBRICANTES Y ADITIVOS"/>
    <s v="26101 COMBUSTIBLES, LUBRICANTES Y ADITIVOS"/>
    <n v="0"/>
    <s v="1 NO ETIQUETADO"/>
    <s v="11 RECURSOS FISCALES"/>
    <s v="1101 RECURSOS MUNICIPALES"/>
    <s v="19 Ejercicio 2019"/>
  </r>
  <r>
    <s v="090111313446172020O021021515121122626126101111110119133"/>
    <s v="0901"/>
    <s v="1"/>
    <s v="13"/>
    <s v="134"/>
    <s v="4"/>
    <s v="6"/>
    <s v="17"/>
    <s v="20"/>
    <s v="20"/>
    <s v="O"/>
    <s v="021"/>
    <s v="021515"/>
    <s v="12"/>
    <s v="1"/>
    <s v="2"/>
    <s v="26"/>
    <s v="261"/>
    <s v="26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73"/>
    <s v="2000 MATERIALES Y SUMINISTROS"/>
    <s v="2600 COMBUSTIBLES, LUBRICANTES Y ADITIVOS"/>
    <s v="261 COMBUSTIBLES, LUBRICANTES Y ADITIVOS"/>
    <s v="26101 COMBUSTIBLES, LUBRICANTES Y ADITIVOS"/>
    <n v="160915590"/>
    <s v="1 NO ETIQUETADO"/>
    <s v="11 RECURSOS FISCALES"/>
    <s v="1101 RECURSOS MUNICIPALES"/>
    <s v="19 Ejercicio 2019"/>
  </r>
  <r>
    <s v="050911818523101521G075075519911122525625601111110119133"/>
    <s v="0509"/>
    <s v="1"/>
    <s v="18"/>
    <s v="185"/>
    <s v="2"/>
    <s v="3"/>
    <s v="10"/>
    <s v="15"/>
    <s v="21"/>
    <s v="G"/>
    <s v="075"/>
    <s v="075519"/>
    <s v="91"/>
    <s v="1"/>
    <s v="2"/>
    <s v="25"/>
    <s v="256"/>
    <s v="256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69"/>
    <x v="222"/>
    <s v="2000 MATERIALES Y SUMINISTROS"/>
    <s v="2500 PRODUCTOS QUIMICOS, FARMACEUTICOS Y DE LABORATORIO"/>
    <s v="256 FIBRAS SINTETICAS, HULES, PLASTICOS Y DERIVADOS"/>
    <s v="25601 FIBRAS SINTETICAS, HULES, PLASTICOS Y DERIVADOS"/>
    <n v="120000"/>
    <s v="1 NO ETIQUETADO"/>
    <s v="11 RECURSOS FISCALES"/>
    <s v="1101 RECURSOS MUNICIPALES"/>
    <s v="19 Ejercicio 2019"/>
  </r>
  <r>
    <s v="040711212245150205E047047193911122727127101111110119133"/>
    <s v="0407"/>
    <s v="1"/>
    <s v="12"/>
    <s v="122"/>
    <s v="4"/>
    <s v="5"/>
    <s v="15"/>
    <s v="02"/>
    <s v="05"/>
    <s v="E"/>
    <s v="047"/>
    <s v="047193"/>
    <s v="91"/>
    <s v="1"/>
    <s v="2"/>
    <s v="27"/>
    <s v="271"/>
    <s v="271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x v="0"/>
    <x v="28"/>
    <x v="54"/>
    <x v="231"/>
    <s v="2000 MATERIALES Y SUMINISTROS"/>
    <s v="2700 VESTUARIO, BLANCOS, PRENDAS DE PROTECCION Y ARTICULOS DEPORTIVOS"/>
    <s v="271 VESTUARIO Y UNIFORMES"/>
    <s v="27101 VESTUARIO Y UNIFORMES"/>
    <n v="100000"/>
    <s v="1 NO ETIQUETADO"/>
    <s v="11 RECURSOS FISCALES"/>
    <s v="1101 RECURSOS MUNICIPALES"/>
    <s v="19 Ejercicio 2019"/>
  </r>
  <r>
    <s v="050511818146172007B033033221911122727127101111110119133"/>
    <s v="0505"/>
    <s v="1"/>
    <s v="18"/>
    <s v="181"/>
    <s v="4"/>
    <s v="6"/>
    <s v="17"/>
    <s v="20"/>
    <s v="07"/>
    <s v="B"/>
    <s v="033"/>
    <s v="033221"/>
    <s v="91"/>
    <s v="1"/>
    <s v="2"/>
    <s v="27"/>
    <s v="271"/>
    <s v="271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x v="0"/>
    <x v="8"/>
    <x v="10"/>
    <x v="22"/>
    <s v="2000 MATERIALES Y SUMINISTROS"/>
    <s v="2700 VESTUARIO, BLANCOS, PRENDAS DE PROTECCION Y ARTICULOS DEPORTIVOS"/>
    <s v="271 VESTUARIO Y UNIFORMES"/>
    <s v="27101 VESTUARIO Y UNIFORMES"/>
    <n v="4000"/>
    <s v="1 NO ETIQUETADO"/>
    <s v="11 RECURSOS FISCALES"/>
    <s v="1101 RECURSOS MUNICIPALES"/>
    <s v="19 Ejercicio 2019"/>
  </r>
  <r>
    <s v="050911818523101521G083083518911122727127101111110119133"/>
    <s v="0509"/>
    <s v="1"/>
    <s v="18"/>
    <s v="185"/>
    <s v="2"/>
    <s v="3"/>
    <s v="10"/>
    <s v="15"/>
    <s v="21"/>
    <s v="G"/>
    <s v="083"/>
    <s v="083518"/>
    <s v="91"/>
    <s v="1"/>
    <s v="2"/>
    <s v="27"/>
    <s v="271"/>
    <s v="271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70"/>
    <x v="223"/>
    <s v="2000 MATERIALES Y SUMINISTROS"/>
    <s v="2700 VESTUARIO, BLANCOS, PRENDAS DE PROTECCION Y ARTICULOS DEPORTIVOS"/>
    <s v="271 VESTUARIO Y UNIFORMES"/>
    <s v="27101 VESTUARIO Y UNIFORMES"/>
    <n v="500000"/>
    <s v="1 NO ETIQUETADO"/>
    <s v="11 RECURSOS FISCALES"/>
    <s v="1101 RECURSOS MUNICIPALES"/>
    <s v="19 Ejercicio 2019"/>
  </r>
  <r>
    <s v="050911818523101521G083083520911122727227201111110119133"/>
    <s v="0509"/>
    <s v="1"/>
    <s v="18"/>
    <s v="185"/>
    <s v="2"/>
    <s v="3"/>
    <s v="10"/>
    <s v="15"/>
    <s v="21"/>
    <s v="G"/>
    <s v="083"/>
    <s v="083520"/>
    <s v="91"/>
    <s v="1"/>
    <s v="2"/>
    <s v="27"/>
    <s v="272"/>
    <s v="272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70"/>
    <x v="224"/>
    <s v="2000 MATERIALES Y SUMINISTROS"/>
    <s v="2700 VESTUARIO, BLANCOS, PRENDAS DE PROTECCION Y ARTICULOS DEPORTIVOS"/>
    <s v="272 PRENDAS DE SEGURIDAD Y PROTECCION PERSONAL"/>
    <s v="27201 PRENDAS DE SEGURIDAD Y PROTECCION PERSONAL"/>
    <n v="180000"/>
    <s v="1 NO ETIQUETADO"/>
    <s v="11 RECURSOS FISCALES"/>
    <s v="1101 RECURSOS MUNICIPALES"/>
    <s v="19 Ejercicio 2019"/>
  </r>
  <r>
    <s v="060111515246172011M082082018911122727127101111110119133"/>
    <s v="0601"/>
    <s v="1"/>
    <s v="15"/>
    <s v="152"/>
    <s v="4"/>
    <s v="6"/>
    <s v="17"/>
    <s v="20"/>
    <s v="11"/>
    <s v="M"/>
    <s v="082"/>
    <s v="082018"/>
    <s v="91"/>
    <s v="1"/>
    <s v="2"/>
    <s v="27"/>
    <s v="271"/>
    <s v="27101"/>
    <s v="1"/>
    <s v="11"/>
    <s v="1101"/>
    <s v="19"/>
    <s v="13"/>
    <s v="3"/>
    <s v="06 TESORERIA"/>
    <s v="0601 DIRECCION DE INGRESOS"/>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30"/>
    <x v="71"/>
    <x v="232"/>
    <s v="2000 MATERIALES Y SUMINISTROS"/>
    <s v="2700 VESTUARIO, BLANCOS, PRENDAS DE PROTECCION Y ARTICULOS DEPORTIVOS"/>
    <s v="271 VESTUARIO Y UNIFORMES"/>
    <s v="27101 VESTUARIO Y UNIFORMES"/>
    <n v="150000"/>
    <s v="1 NO ETIQUETADO"/>
    <s v="11 RECURSOS FISCALES"/>
    <s v="1101 RECURSOS MUNICIPALES"/>
    <s v="19 Ejercicio 2019"/>
  </r>
  <r>
    <s v="080122222112130614E059059798911122727127101111110119133"/>
    <s v="0801"/>
    <s v="2"/>
    <s v="22"/>
    <s v="221"/>
    <s v="1"/>
    <s v="2"/>
    <s v="13"/>
    <s v="06"/>
    <s v="14"/>
    <s v="E"/>
    <s v="059"/>
    <s v="059798"/>
    <s v="91"/>
    <s v="1"/>
    <s v="2"/>
    <s v="27"/>
    <s v="271"/>
    <s v="271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7"/>
    <s v="2000 MATERIALES Y SUMINISTROS"/>
    <s v="2700 VESTUARIO, BLANCOS, PRENDAS DE PROTECCION Y ARTICULOS DEPORTIVOS"/>
    <s v="271 VESTUARIO Y UNIFORMES"/>
    <s v="27101 VESTUARIO Y UNIFORMES"/>
    <n v="414000"/>
    <s v="1 NO ETIQUETADO"/>
    <s v="11 RECURSOS FISCALES"/>
    <s v="1101 RECURSOS MUNICIPALES"/>
    <s v="19 Ejercicio 2019"/>
  </r>
  <r>
    <s v="081122222112130614E125125335911122727127101111110119133"/>
    <s v="0811"/>
    <s v="2"/>
    <s v="22"/>
    <s v="221"/>
    <s v="1"/>
    <s v="2"/>
    <s v="13"/>
    <s v="06"/>
    <s v="14"/>
    <s v="E"/>
    <s v="125"/>
    <s v="125335"/>
    <s v="91"/>
    <s v="1"/>
    <s v="2"/>
    <s v="27"/>
    <s v="271"/>
    <s v="271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10"/>
    <s v="2000 MATERIALES Y SUMINISTROS"/>
    <s v="2700 VESTUARIO, BLANCOS, PRENDAS DE PROTECCION Y ARTICULOS DEPORTIVOS"/>
    <s v="271 VESTUARIO Y UNIFORMES"/>
    <s v="27101 VESTUARIO Y UNIFORMES"/>
    <n v="1493161.28"/>
    <s v="1 NO ETIQUETADO"/>
    <s v="11 RECURSOS FISCALES"/>
    <s v="1101 RECURSOS MUNICIPALES"/>
    <s v="19 Ejercicio 2019"/>
  </r>
  <r>
    <s v="080922222112130614E088088347911122727127101111110119133"/>
    <s v="0809"/>
    <s v="2"/>
    <s v="22"/>
    <s v="221"/>
    <s v="1"/>
    <s v="2"/>
    <s v="13"/>
    <s v="06"/>
    <s v="14"/>
    <s v="E"/>
    <s v="088"/>
    <s v="088347"/>
    <s v="91"/>
    <s v="1"/>
    <s v="2"/>
    <s v="27"/>
    <s v="271"/>
    <s v="271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182"/>
    <s v="2000 MATERIALES Y SUMINISTROS"/>
    <s v="2700 VESTUARIO, BLANCOS, PRENDAS DE PROTECCION Y ARTICULOS DEPORTIVOS"/>
    <s v="271 VESTUARIO Y UNIFORMES"/>
    <s v="27101 VESTUARIO Y UNIFORMES"/>
    <n v="450000"/>
    <s v="1 NO ETIQUETADO"/>
    <s v="11 RECURSOS FISCALES"/>
    <s v="1101 RECURSOS MUNICIPALES"/>
    <s v="19 Ejercicio 2019"/>
  </r>
  <r>
    <s v="080322222112130614E125125404911122727127101111110119133"/>
    <s v="0803"/>
    <s v="2"/>
    <s v="22"/>
    <s v="221"/>
    <s v="1"/>
    <s v="2"/>
    <s v="13"/>
    <s v="06"/>
    <s v="14"/>
    <s v="E"/>
    <s v="125"/>
    <s v="125404"/>
    <s v="91"/>
    <s v="1"/>
    <s v="2"/>
    <s v="27"/>
    <s v="271"/>
    <s v="27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04"/>
    <s v="2000 MATERIALES Y SUMINISTROS"/>
    <s v="2700 VESTUARIO, BLANCOS, PRENDAS DE PROTECCION Y ARTICULOS DEPORTIVOS"/>
    <s v="271 VESTUARIO Y UNIFORMES"/>
    <s v="27101 VESTUARIO Y UNIFORMES"/>
    <n v="1000000"/>
    <s v="1 NO ETIQUETADO"/>
    <s v="11 RECURSOS FISCALES"/>
    <s v="1101 RECURSOS MUNICIPALES"/>
    <s v="19 Ejercicio 2019"/>
  </r>
  <r>
    <s v="080222222112130614E125125402911122727127101111110119133"/>
    <s v="0802"/>
    <s v="2"/>
    <s v="22"/>
    <s v="221"/>
    <s v="1"/>
    <s v="2"/>
    <s v="13"/>
    <s v="06"/>
    <s v="14"/>
    <s v="E"/>
    <s v="125"/>
    <s v="125402"/>
    <s v="91"/>
    <s v="1"/>
    <s v="2"/>
    <s v="27"/>
    <s v="271"/>
    <s v="271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44"/>
    <s v="2000 MATERIALES Y SUMINISTROS"/>
    <s v="2700 VESTUARIO, BLANCOS, PRENDAS DE PROTECCION Y ARTICULOS DEPORTIVOS"/>
    <s v="271 VESTUARIO Y UNIFORMES"/>
    <s v="27101 VESTUARIO Y UNIFORMES"/>
    <n v="200000"/>
    <s v="1 NO ETIQUETADO"/>
    <s v="11 RECURSOS FISCALES"/>
    <s v="1101 RECURSOS MUNICIPALES"/>
    <s v="19 Ejercicio 2019"/>
  </r>
  <r>
    <s v="080422222112130614E125125344911122727127101111110119133"/>
    <s v="0804"/>
    <s v="2"/>
    <s v="22"/>
    <s v="221"/>
    <s v="1"/>
    <s v="2"/>
    <s v="13"/>
    <s v="06"/>
    <s v="14"/>
    <s v="E"/>
    <s v="125"/>
    <s v="125344"/>
    <s v="91"/>
    <s v="1"/>
    <s v="2"/>
    <s v="27"/>
    <s v="271"/>
    <s v="271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62"/>
    <s v="2000 MATERIALES Y SUMINISTROS"/>
    <s v="2700 VESTUARIO, BLANCOS, PRENDAS DE PROTECCION Y ARTICULOS DEPORTIVOS"/>
    <s v="271 VESTUARIO Y UNIFORMES"/>
    <s v="27101 VESTUARIO Y UNIFORMES"/>
    <n v="675200"/>
    <s v="1 NO ETIQUETADO"/>
    <s v="11 RECURSOS FISCALES"/>
    <s v="1101 RECURSOS MUNICIPALES"/>
    <s v="19 Ejercicio 2019"/>
  </r>
  <r>
    <s v="080522222112130614E125125319911122727127101111110119133"/>
    <s v="0805"/>
    <s v="2"/>
    <s v="22"/>
    <s v="221"/>
    <s v="1"/>
    <s v="2"/>
    <s v="13"/>
    <s v="06"/>
    <s v="14"/>
    <s v="E"/>
    <s v="125"/>
    <s v="125319"/>
    <s v="91"/>
    <s v="1"/>
    <s v="2"/>
    <s v="27"/>
    <s v="271"/>
    <s v="271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11"/>
    <s v="2000 MATERIALES Y SUMINISTROS"/>
    <s v="2700 VESTUARIO, BLANCOS, PRENDAS DE PROTECCION Y ARTICULOS DEPORTIVOS"/>
    <s v="271 VESTUARIO Y UNIFORMES"/>
    <s v="27101 VESTUARIO Y UNIFORMES"/>
    <n v="700000"/>
    <s v="1 NO ETIQUETADO"/>
    <s v="11 RECURSOS FISCALES"/>
    <s v="1101 RECURSOS MUNICIPALES"/>
    <s v="19 Ejercicio 2019"/>
  </r>
  <r>
    <s v="081022222112130614E009009365911122727127101111110119133"/>
    <s v="0810"/>
    <s v="2"/>
    <s v="22"/>
    <s v="221"/>
    <s v="1"/>
    <s v="2"/>
    <s v="13"/>
    <s v="06"/>
    <s v="14"/>
    <s v="E"/>
    <s v="009"/>
    <s v="009365"/>
    <s v="91"/>
    <s v="1"/>
    <s v="2"/>
    <s v="27"/>
    <s v="271"/>
    <s v="271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225"/>
    <s v="2000 MATERIALES Y SUMINISTROS"/>
    <s v="2700 VESTUARIO, BLANCOS, PRENDAS DE PROTECCION Y ARTICULOS DEPORTIVOS"/>
    <s v="271 VESTUARIO Y UNIFORMES"/>
    <s v="27101 VESTUARIO Y UNIFORMES"/>
    <n v="79000"/>
    <s v="1 NO ETIQUETADO"/>
    <s v="11 RECURSOS FISCALES"/>
    <s v="1101 RECURSOS MUNICIPALES"/>
    <s v="19 Ejercicio 2019"/>
  </r>
  <r>
    <s v="081222121412130615E061061381911122727127101111110119133"/>
    <s v="0812"/>
    <s v="2"/>
    <s v="21"/>
    <s v="214"/>
    <s v="1"/>
    <s v="2"/>
    <s v="13"/>
    <s v="06"/>
    <s v="15"/>
    <s v="E"/>
    <s v="061"/>
    <s v="061381"/>
    <s v="91"/>
    <s v="1"/>
    <s v="2"/>
    <s v="27"/>
    <s v="271"/>
    <s v="27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233"/>
    <s v="2000 MATERIALES Y SUMINISTROS"/>
    <s v="2700 VESTUARIO, BLANCOS, PRENDAS DE PROTECCION Y ARTICULOS DEPORTIVOS"/>
    <s v="271 VESTUARIO Y UNIFORMES"/>
    <s v="27101 VESTUARIO Y UNIFORMES"/>
    <n v="2136129.77"/>
    <s v="1 NO ETIQUETADO"/>
    <s v="11 RECURSOS FISCALES"/>
    <s v="1101 RECURSOS MUNICIPALES"/>
    <s v="19 Ejercicio 2019"/>
  </r>
  <r>
    <s v="080722121412130615E009009367911122727127101111110119133"/>
    <s v="0807"/>
    <s v="2"/>
    <s v="21"/>
    <s v="214"/>
    <s v="1"/>
    <s v="2"/>
    <s v="13"/>
    <s v="06"/>
    <s v="15"/>
    <s v="E"/>
    <s v="009"/>
    <s v="009367"/>
    <s v="91"/>
    <s v="1"/>
    <s v="2"/>
    <s v="27"/>
    <s v="271"/>
    <s v="271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62"/>
    <x v="234"/>
    <s v="2000 MATERIALES Y SUMINISTROS"/>
    <s v="2700 VESTUARIO, BLANCOS, PRENDAS DE PROTECCION Y ARTICULOS DEPORTIVOS"/>
    <s v="271 VESTUARIO Y UNIFORMES"/>
    <s v="27101 VESTUARIO Y UNIFORMES"/>
    <n v="450000"/>
    <s v="1 NO ETIQUETADO"/>
    <s v="11 RECURSOS FISCALES"/>
    <s v="1101 RECURSOS MUNICIPALES"/>
    <s v="19 Ejercicio 2019"/>
  </r>
  <r>
    <s v="080822222112130417E014014414911122727127101111110119133"/>
    <s v="0808"/>
    <s v="2"/>
    <s v="22"/>
    <s v="221"/>
    <s v="1"/>
    <s v="2"/>
    <s v="13"/>
    <s v="04"/>
    <s v="17"/>
    <s v="E"/>
    <s v="014"/>
    <s v="014414"/>
    <s v="91"/>
    <s v="1"/>
    <s v="2"/>
    <s v="27"/>
    <s v="271"/>
    <s v="271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18"/>
    <x v="67"/>
    <s v="2000 MATERIALES Y SUMINISTROS"/>
    <s v="2700 VESTUARIO, BLANCOS, PRENDAS DE PROTECCION Y ARTICULOS DEPORTIVOS"/>
    <s v="271 VESTUARIO Y UNIFORMES"/>
    <s v="27101 VESTUARIO Y UNIFORMES"/>
    <n v="150000"/>
    <s v="1 NO ETIQUETADO"/>
    <s v="11 RECURSOS FISCALES"/>
    <s v="1101 RECURSOS MUNICIPALES"/>
    <s v="19 Ejercicio 2019"/>
  </r>
  <r>
    <s v="081422222612130618E061061355911122727127101111110119133"/>
    <s v="0814"/>
    <s v="2"/>
    <s v="22"/>
    <s v="226"/>
    <s v="1"/>
    <s v="2"/>
    <s v="13"/>
    <s v="06"/>
    <s v="18"/>
    <s v="E"/>
    <s v="061"/>
    <s v="061355"/>
    <s v="91"/>
    <s v="1"/>
    <s v="2"/>
    <s v="27"/>
    <s v="271"/>
    <s v="271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26"/>
    <x v="17"/>
    <x v="206"/>
    <s v="2000 MATERIALES Y SUMINISTROS"/>
    <s v="2700 VESTUARIO, BLANCOS, PRENDAS DE PROTECCION Y ARTICULOS DEPORTIVOS"/>
    <s v="271 VESTUARIO Y UNIFORMES"/>
    <s v="27101 VESTUARIO Y UNIFORMES"/>
    <n v="121800"/>
    <s v="1 NO ETIQUETADO"/>
    <s v="11 RECURSOS FISCALES"/>
    <s v="1101 RECURSOS MUNICIPALES"/>
    <s v="19 Ejercicio 2019"/>
  </r>
  <r>
    <s v="090111313446172020O021021973121122727127101111110119133"/>
    <s v="0901"/>
    <s v="1"/>
    <s v="13"/>
    <s v="134"/>
    <s v="4"/>
    <s v="6"/>
    <s v="17"/>
    <s v="20"/>
    <s v="20"/>
    <s v="O"/>
    <s v="021"/>
    <s v="021973"/>
    <s v="12"/>
    <s v="1"/>
    <s v="2"/>
    <s v="27"/>
    <s v="271"/>
    <s v="27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
    <s v="2000 MATERIALES Y SUMINISTROS"/>
    <s v="2700 VESTUARIO, BLANCOS, PRENDAS DE PROTECCION Y ARTICULOS DEPORTIVOS"/>
    <s v="271 VESTUARIO Y UNIFORMES"/>
    <s v="27101 VESTUARIO Y UNIFORMES"/>
    <n v="200000"/>
    <s v="1 NO ETIQUETADO"/>
    <s v="11 RECURSOS FISCALES"/>
    <s v="1101 RECURSOS MUNICIPALES"/>
    <s v="19 Ejercicio 2019"/>
  </r>
  <r>
    <s v="090111313446172020O022022444121122727127101111110119133"/>
    <s v="0901"/>
    <s v="1"/>
    <s v="13"/>
    <s v="134"/>
    <s v="4"/>
    <s v="6"/>
    <s v="17"/>
    <s v="20"/>
    <s v="20"/>
    <s v="O"/>
    <s v="022"/>
    <s v="022444"/>
    <s v="12"/>
    <s v="1"/>
    <s v="2"/>
    <s v="27"/>
    <s v="271"/>
    <s v="27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134"/>
    <s v="2000 MATERIALES Y SUMINISTROS"/>
    <s v="2700 VESTUARIO, BLANCOS, PRENDAS DE PROTECCION Y ARTICULOS DEPORTIVOS"/>
    <s v="271 VESTUARIO Y UNIFORMES"/>
    <s v="27101 VESTUARIO Y UNIFORMES"/>
    <n v="200000"/>
    <s v="1 NO ETIQUETADO"/>
    <s v="11 RECURSOS FISCALES"/>
    <s v="1101 RECURSOS MUNICIPALES"/>
    <s v="19 Ejercicio 2019"/>
  </r>
  <r>
    <s v="090111313446172020O022022450121122727127101111110119133"/>
    <s v="0901"/>
    <s v="1"/>
    <s v="13"/>
    <s v="134"/>
    <s v="4"/>
    <s v="6"/>
    <s v="17"/>
    <s v="20"/>
    <s v="20"/>
    <s v="O"/>
    <s v="022"/>
    <s v="022450"/>
    <s v="12"/>
    <s v="1"/>
    <s v="2"/>
    <s v="27"/>
    <s v="271"/>
    <s v="27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197"/>
    <s v="2000 MATERIALES Y SUMINISTROS"/>
    <s v="2700 VESTUARIO, BLANCOS, PRENDAS DE PROTECCION Y ARTICULOS DEPORTIVOS"/>
    <s v="271 VESTUARIO Y UNIFORMES"/>
    <s v="27101 VESTUARIO Y UNIFORMES"/>
    <n v="60000"/>
    <s v="1 NO ETIQUETADO"/>
    <s v="11 RECURSOS FISCALES"/>
    <s v="1101 RECURSOS MUNICIPALES"/>
    <s v="19 Ejercicio 2019"/>
  </r>
  <r>
    <s v="100322626823101723P031031532911122727127101111110119133"/>
    <s v="1003"/>
    <s v="2"/>
    <s v="26"/>
    <s v="268"/>
    <s v="2"/>
    <s v="3"/>
    <s v="10"/>
    <s v="17"/>
    <s v="23"/>
    <s v="P"/>
    <s v="031"/>
    <s v="031532"/>
    <s v="91"/>
    <s v="1"/>
    <s v="2"/>
    <s v="27"/>
    <s v="271"/>
    <s v="27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65"/>
    <x v="235"/>
    <s v="2000 MATERIALES Y SUMINISTROS"/>
    <s v="2700 VESTUARIO, BLANCOS, PRENDAS DE PROTECCION Y ARTICULOS DEPORTIVOS"/>
    <s v="271 VESTUARIO Y UNIFORMES"/>
    <s v="27101 VESTUARIO Y UNIFORMES"/>
    <n v="80000"/>
    <s v="1 NO ETIQUETADO"/>
    <s v="11 RECURSOS FISCALES"/>
    <s v="1101 RECURSOS MUNICIPALES"/>
    <s v="19 Ejercicio 2019"/>
  </r>
  <r>
    <s v="100533131123091725F096096591911122727127101111110119133"/>
    <s v="1005"/>
    <s v="3"/>
    <s v="31"/>
    <s v="311"/>
    <s v="2"/>
    <s v="3"/>
    <s v="09"/>
    <s v="17"/>
    <s v="25"/>
    <s v="F"/>
    <s v="096"/>
    <s v="096591"/>
    <s v="91"/>
    <s v="1"/>
    <s v="2"/>
    <s v="27"/>
    <s v="271"/>
    <s v="27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2"/>
    <x v="207"/>
    <s v="2000 MATERIALES Y SUMINISTROS"/>
    <s v="2700 VESTUARIO, BLANCOS, PRENDAS DE PROTECCION Y ARTICULOS DEPORTIVOS"/>
    <s v="271 VESTUARIO Y UNIFORMES"/>
    <s v="27101 VESTUARIO Y UNIFORMES"/>
    <n v="80000"/>
    <s v="1 NO ETIQUETADO"/>
    <s v="11 RECURSOS FISCALES"/>
    <s v="1101 RECURSOS MUNICIPALES"/>
    <s v="19 Ejercicio 2019"/>
  </r>
  <r>
    <s v="111222222122051228E053053967911122727127101111110119133"/>
    <s v="1112"/>
    <s v="2"/>
    <s v="22"/>
    <s v="221"/>
    <s v="2"/>
    <s v="2"/>
    <s v="05"/>
    <s v="12"/>
    <s v="28"/>
    <s v="E"/>
    <s v="053"/>
    <s v="053967"/>
    <s v="91"/>
    <s v="1"/>
    <s v="2"/>
    <s v="27"/>
    <s v="271"/>
    <s v="271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x v="0"/>
    <x v="19"/>
    <x v="72"/>
    <x v="236"/>
    <s v="2000 MATERIALES Y SUMINISTROS"/>
    <s v="2700 VESTUARIO, BLANCOS, PRENDAS DE PROTECCION Y ARTICULOS DEPORTIVOS"/>
    <s v="271 VESTUARIO Y UNIFORMES"/>
    <s v="27101 VESTUARIO Y UNIFORMES"/>
    <n v="10500"/>
    <s v="1 NO ETIQUETADO"/>
    <s v="11 RECURSOS FISCALES"/>
    <s v="1101 RECURSOS MUNICIPALES"/>
    <s v="19 Ejercicio 2019"/>
  </r>
  <r>
    <s v="111222222122051228E098098763911122727127101111110119133"/>
    <s v="1112"/>
    <s v="2"/>
    <s v="22"/>
    <s v="221"/>
    <s v="2"/>
    <s v="2"/>
    <s v="05"/>
    <s v="12"/>
    <s v="28"/>
    <s v="E"/>
    <s v="098"/>
    <s v="098763"/>
    <s v="91"/>
    <s v="1"/>
    <s v="2"/>
    <s v="27"/>
    <s v="271"/>
    <s v="271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x v="0"/>
    <x v="19"/>
    <x v="26"/>
    <x v="237"/>
    <s v="2000 MATERIALES Y SUMINISTROS"/>
    <s v="2700 VESTUARIO, BLANCOS, PRENDAS DE PROTECCION Y ARTICULOS DEPORTIVOS"/>
    <s v="271 VESTUARIO Y UNIFORMES"/>
    <s v="27101 VESTUARIO Y UNIFORMES"/>
    <n v="9000"/>
    <s v="1 NO ETIQUETADO"/>
    <s v="11 RECURSOS FISCALES"/>
    <s v="1101 RECURSOS MUNICIPALES"/>
    <s v="19 Ejercicio 2019"/>
  </r>
  <r>
    <s v="110322222122071329E129129671911122727127101111110119133"/>
    <s v="1103"/>
    <s v="2"/>
    <s v="22"/>
    <s v="221"/>
    <s v="2"/>
    <s v="2"/>
    <s v="07"/>
    <s v="13"/>
    <s v="29"/>
    <s v="E"/>
    <s v="129"/>
    <s v="129671"/>
    <s v="91"/>
    <s v="1"/>
    <s v="2"/>
    <s v="27"/>
    <s v="271"/>
    <s v="271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67"/>
    <x v="238"/>
    <s v="2000 MATERIALES Y SUMINISTROS"/>
    <s v="2700 VESTUARIO, BLANCOS, PRENDAS DE PROTECCION Y ARTICULOS DEPORTIVOS"/>
    <s v="271 VESTUARIO Y UNIFORMES"/>
    <s v="27101 VESTUARIO Y UNIFORMES"/>
    <n v="300000"/>
    <s v="1 NO ETIQUETADO"/>
    <s v="11 RECURSOS FISCALES"/>
    <s v="1101 RECURSOS MUNICIPALES"/>
    <s v="19 Ejercicio 2019"/>
  </r>
  <r>
    <s v="110422121231010730E081081909911122727127101111110119133"/>
    <s v="1104"/>
    <s v="2"/>
    <s v="21"/>
    <s v="212"/>
    <s v="3"/>
    <s v="1"/>
    <s v="01"/>
    <s v="07"/>
    <s v="30"/>
    <s v="E"/>
    <s v="081"/>
    <s v="081909"/>
    <s v="91"/>
    <s v="1"/>
    <s v="2"/>
    <s v="27"/>
    <s v="271"/>
    <s v="271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73"/>
    <x v="239"/>
    <s v="2000 MATERIALES Y SUMINISTROS"/>
    <s v="2700 VESTUARIO, BLANCOS, PRENDAS DE PROTECCION Y ARTICULOS DEPORTIVOS"/>
    <s v="271 VESTUARIO Y UNIFORMES"/>
    <s v="27101 VESTUARIO Y UNIFORMES"/>
    <n v="96000"/>
    <s v="1 NO ETIQUETADO"/>
    <s v="11 RECURSOS FISCALES"/>
    <s v="1101 RECURSOS MUNICIPALES"/>
    <s v="19 Ejercicio 2019"/>
  </r>
  <r>
    <s v="111322121231010730E126126395911122727127101111110119133"/>
    <s v="1113"/>
    <s v="2"/>
    <s v="21"/>
    <s v="212"/>
    <s v="3"/>
    <s v="1"/>
    <s v="01"/>
    <s v="07"/>
    <s v="30"/>
    <s v="E"/>
    <s v="126"/>
    <s v="126395"/>
    <s v="91"/>
    <s v="1"/>
    <s v="2"/>
    <s v="27"/>
    <s v="271"/>
    <s v="271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7"/>
    <x v="240"/>
    <s v="2000 MATERIALES Y SUMINISTROS"/>
    <s v="2700 VESTUARIO, BLANCOS, PRENDAS DE PROTECCION Y ARTICULOS DEPORTIVOS"/>
    <s v="271 VESTUARIO Y UNIFORMES"/>
    <s v="27101 VESTUARIO Y UNIFORMES"/>
    <n v="150000"/>
    <s v="1 NO ETIQUETADO"/>
    <s v="11 RECURSOS FISCALES"/>
    <s v="1101 RECURSOS MUNICIPALES"/>
    <s v="19 Ejercicio 2019"/>
  </r>
  <r>
    <s v="121222222122081331E078078709911122727127101111110119133"/>
    <s v="1212"/>
    <s v="2"/>
    <s v="22"/>
    <s v="221"/>
    <s v="2"/>
    <s v="2"/>
    <s v="08"/>
    <s v="13"/>
    <s v="31"/>
    <s v="E"/>
    <s v="078"/>
    <s v="078709"/>
    <s v="91"/>
    <s v="1"/>
    <s v="2"/>
    <s v="27"/>
    <s v="271"/>
    <s v="271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241"/>
    <s v="2000 MATERIALES Y SUMINISTROS"/>
    <s v="2700 VESTUARIO, BLANCOS, PRENDAS DE PROTECCION Y ARTICULOS DEPORTIVOS"/>
    <s v="271 VESTUARIO Y UNIFORMES"/>
    <s v="27101 VESTUARIO Y UNIFORMES"/>
    <n v="327000"/>
    <s v="1 NO ETIQUETADO"/>
    <s v="11 RECURSOS FISCALES"/>
    <s v="1101 RECURSOS MUNICIPALES"/>
    <s v="19 Ejercicio 2019"/>
  </r>
  <r>
    <s v="131322424215140134E120120940911122727127101111110119133"/>
    <s v="1313"/>
    <s v="2"/>
    <s v="24"/>
    <s v="242"/>
    <s v="1"/>
    <s v="5"/>
    <s v="14"/>
    <s v="01"/>
    <s v="34"/>
    <s v="E"/>
    <s v="120"/>
    <s v="120940"/>
    <s v="91"/>
    <s v="1"/>
    <s v="2"/>
    <s v="27"/>
    <s v="271"/>
    <s v="271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3"/>
    <x v="56"/>
    <s v="2000 MATERIALES Y SUMINISTROS"/>
    <s v="2700 VESTUARIO, BLANCOS, PRENDAS DE PROTECCION Y ARTICULOS DEPORTIVOS"/>
    <s v="271 VESTUARIO Y UNIFORMES"/>
    <s v="27101 VESTUARIO Y UNIFORMES"/>
    <n v="100000"/>
    <s v="1 NO ETIQUETADO"/>
    <s v="11 RECURSOS FISCALES"/>
    <s v="1101 RECURSOS MUNICIPALES"/>
    <s v="19 Ejercicio 2019"/>
  </r>
  <r>
    <s v="050911818523101521G083083518911122727327301111110119133"/>
    <s v="0509"/>
    <s v="1"/>
    <s v="18"/>
    <s v="185"/>
    <s v="2"/>
    <s v="3"/>
    <s v="10"/>
    <s v="15"/>
    <s v="21"/>
    <s v="G"/>
    <s v="083"/>
    <s v="083518"/>
    <s v="91"/>
    <s v="1"/>
    <s v="2"/>
    <s v="27"/>
    <s v="273"/>
    <s v="273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70"/>
    <x v="223"/>
    <s v="2000 MATERIALES Y SUMINISTROS"/>
    <s v="2700 VESTUARIO, BLANCOS, PRENDAS DE PROTECCION Y ARTICULOS DEPORTIVOS"/>
    <s v="273 ARTICULOS DEPORTIVOS"/>
    <s v="27301 ARTICULOS DEPORTIVOS"/>
    <n v="50000"/>
    <s v="1 NO ETIQUETADO"/>
    <s v="11 RECURSOS FISCALES"/>
    <s v="1101 RECURSOS MUNICIPALES"/>
    <s v="19 Ejercicio 2019"/>
  </r>
  <r>
    <s v="050911818523101521G083083520911122727427401111110119133"/>
    <s v="0509"/>
    <s v="1"/>
    <s v="18"/>
    <s v="185"/>
    <s v="2"/>
    <s v="3"/>
    <s v="10"/>
    <s v="15"/>
    <s v="21"/>
    <s v="G"/>
    <s v="083"/>
    <s v="083520"/>
    <s v="91"/>
    <s v="1"/>
    <s v="2"/>
    <s v="27"/>
    <s v="274"/>
    <s v="274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70"/>
    <x v="224"/>
    <s v="2000 MATERIALES Y SUMINISTROS"/>
    <s v="2700 VESTUARIO, BLANCOS, PRENDAS DE PROTECCION Y ARTICULOS DEPORTIVOS"/>
    <s v="274 PRODUCTOS TEXTILES"/>
    <s v="27401 PRODUCTOS TEXTILES"/>
    <n v="40000"/>
    <s v="1 NO ETIQUETADO"/>
    <s v="11 RECURSOS FISCALES"/>
    <s v="1101 RECURSOS MUNICIPALES"/>
    <s v="19 Ejercicio 2019"/>
  </r>
  <r>
    <s v="050911818523101521G083083518911122929329301111110119133"/>
    <s v="0509"/>
    <s v="1"/>
    <s v="18"/>
    <s v="185"/>
    <s v="2"/>
    <s v="3"/>
    <s v="10"/>
    <s v="15"/>
    <s v="21"/>
    <s v="G"/>
    <s v="083"/>
    <s v="083518"/>
    <s v="91"/>
    <s v="1"/>
    <s v="2"/>
    <s v="29"/>
    <s v="293"/>
    <s v="293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70"/>
    <x v="223"/>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25000"/>
    <s v="1 NO ETIQUETADO"/>
    <s v="11 RECURSOS FISCALES"/>
    <s v="1101 RECURSOS MUNICIPALES"/>
    <s v="19 Ejercicio 2019"/>
  </r>
  <r>
    <s v="030311717145160304E011011975911122727227201111110119133"/>
    <s v="0303"/>
    <s v="1"/>
    <s v="17"/>
    <s v="171"/>
    <s v="4"/>
    <s v="5"/>
    <s v="16"/>
    <s v="03"/>
    <s v="04"/>
    <s v="E"/>
    <s v="011"/>
    <s v="011975"/>
    <s v="91"/>
    <s v="1"/>
    <s v="2"/>
    <s v="27"/>
    <s v="272"/>
    <s v="27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53"/>
    <x v="121"/>
    <s v="2000 MATERIALES Y SUMINISTROS"/>
    <s v="2700 VESTUARIO, BLANCOS, PRENDAS DE PROTECCION Y ARTICULOS DEPORTIVOS"/>
    <s v="272 PRENDAS DE SEGURIDAD Y PROTECCION PERSONAL"/>
    <s v="27201 PRENDAS DE SEGURIDAD Y PROTECCION PERSONAL"/>
    <n v="180000"/>
    <s v="1 NO ETIQUETADO"/>
    <s v="11 RECURSOS FISCALES"/>
    <s v="1101 RECURSOS MUNICIPALES"/>
    <s v="19 Ejercicio 2019"/>
  </r>
  <r>
    <s v="050511818146172007B033033221911122727227201111110119133"/>
    <s v="0505"/>
    <s v="1"/>
    <s v="18"/>
    <s v="181"/>
    <s v="4"/>
    <s v="6"/>
    <s v="17"/>
    <s v="20"/>
    <s v="07"/>
    <s v="B"/>
    <s v="033"/>
    <s v="033221"/>
    <s v="91"/>
    <s v="1"/>
    <s v="2"/>
    <s v="27"/>
    <s v="272"/>
    <s v="272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x v="0"/>
    <x v="8"/>
    <x v="10"/>
    <x v="22"/>
    <s v="2000 MATERIALES Y SUMINISTROS"/>
    <s v="2700 VESTUARIO, BLANCOS, PRENDAS DE PROTECCION Y ARTICULOS DEPORTIVOS"/>
    <s v="272 PRENDAS DE SEGURIDAD Y PROTECCION PERSONAL"/>
    <s v="27201 PRENDAS DE SEGURIDAD Y PROTECCION PERSONAL"/>
    <n v="1080"/>
    <s v="1 NO ETIQUETADO"/>
    <s v="11 RECURSOS FISCALES"/>
    <s v="1101 RECURSOS MUNICIPALES"/>
    <s v="19 Ejercicio 2019"/>
  </r>
  <r>
    <s v="050911818523101521G083083520911122929429401111110119133"/>
    <s v="0509"/>
    <s v="1"/>
    <s v="18"/>
    <s v="185"/>
    <s v="2"/>
    <s v="3"/>
    <s v="10"/>
    <s v="15"/>
    <s v="21"/>
    <s v="G"/>
    <s v="083"/>
    <s v="083520"/>
    <s v="91"/>
    <s v="1"/>
    <s v="2"/>
    <s v="29"/>
    <s v="294"/>
    <s v="294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70"/>
    <x v="224"/>
    <s v="2000 MATERIALES Y SUMINISTROS"/>
    <s v="2900 HERRAMIENTAS, REFACCIONES Y ACCESORIOS MENORES"/>
    <s v="294 REFACCIONES Y ACCESORIOS MENORES DE EQUIPO DE COMPUTO Y TECNOLOGIAS DE LA INFORMACION"/>
    <s v="29401 REFACCIONES Y ACCESORIOS MENORES DE EQUIPO DE COMPUTO Y TECNOLOGIAS DE LA INFORMACION"/>
    <n v="50000"/>
    <s v="1 NO ETIQUETADO"/>
    <s v="11 RECURSOS FISCALES"/>
    <s v="1101 RECURSOS MUNICIPALES"/>
    <s v="19 Ejercicio 2019"/>
  </r>
  <r>
    <s v="050911818523101521G075075517911122929629601111110119133"/>
    <s v="0509"/>
    <s v="1"/>
    <s v="18"/>
    <s v="185"/>
    <s v="2"/>
    <s v="3"/>
    <s v="10"/>
    <s v="15"/>
    <s v="21"/>
    <s v="G"/>
    <s v="075"/>
    <s v="075517"/>
    <s v="91"/>
    <s v="1"/>
    <s v="2"/>
    <s v="29"/>
    <s v="296"/>
    <s v="296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69"/>
    <x v="213"/>
    <s v="2000 MATERIALES Y SUMINISTROS"/>
    <s v="2900 HERRAMIENTAS, REFACCIONES Y ACCESORIOS MENORES"/>
    <s v="296 REFACCIONES Y ACCESORIOS MENORES DE EQUIPO DE TRANSPORTE"/>
    <s v="29601 REFACCIONES Y ACCESORIOS MENORES DE EQUIPO DE TRANSPORTE"/>
    <n v="30000"/>
    <s v="1 NO ETIQUETADO"/>
    <s v="11 RECURSOS FISCALES"/>
    <s v="1101 RECURSOS MUNICIPALES"/>
    <s v="19 Ejercicio 2019"/>
  </r>
  <r>
    <s v="050911818523101521G075075519911122929829801111110119133"/>
    <s v="0509"/>
    <s v="1"/>
    <s v="18"/>
    <s v="185"/>
    <s v="2"/>
    <s v="3"/>
    <s v="10"/>
    <s v="15"/>
    <s v="21"/>
    <s v="G"/>
    <s v="075"/>
    <s v="075519"/>
    <s v="91"/>
    <s v="1"/>
    <s v="2"/>
    <s v="29"/>
    <s v="298"/>
    <s v="298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69"/>
    <x v="222"/>
    <s v="2000 MATERIALES Y SUMINISTROS"/>
    <s v="2900 HERRAMIENTAS, REFACCIONES Y ACCESORIOS MENORES"/>
    <s v="298 REFACCIONES Y ACCESORIOS MENORES DE MAQUINARIA Y OTROS EQUIPOS"/>
    <s v="29801 REFACCIONES Y ACCESORIOS MENORES DE MAQUINARIA Y OTROS EQUIPOS"/>
    <n v="15000"/>
    <s v="1 NO ETIQUETADO"/>
    <s v="11 RECURSOS FISCALES"/>
    <s v="1101 RECURSOS MUNICIPALES"/>
    <s v="19 Ejercicio 2019"/>
  </r>
  <r>
    <s v="080122222112130614E060060324911122727227201111110119133"/>
    <s v="0801"/>
    <s v="2"/>
    <s v="22"/>
    <s v="221"/>
    <s v="1"/>
    <s v="2"/>
    <s v="13"/>
    <s v="06"/>
    <s v="14"/>
    <s v="E"/>
    <s v="060"/>
    <s v="060324"/>
    <s v="91"/>
    <s v="1"/>
    <s v="2"/>
    <s v="27"/>
    <s v="272"/>
    <s v="272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55"/>
    <x v="242"/>
    <s v="2000 MATERIALES Y SUMINISTROS"/>
    <s v="2700 VESTUARIO, BLANCOS, PRENDAS DE PROTECCION Y ARTICULOS DEPORTIVOS"/>
    <s v="272 PRENDAS DE SEGURIDAD Y PROTECCION PERSONAL"/>
    <s v="27201 PRENDAS DE SEGURIDAD Y PROTECCION PERSONAL"/>
    <n v="270000"/>
    <s v="1 NO ETIQUETADO"/>
    <s v="11 RECURSOS FISCALES"/>
    <s v="1101 RECURSOS MUNICIPALES"/>
    <s v="19 Ejercicio 2019"/>
  </r>
  <r>
    <s v="081122222112130614E125125336911122727227201111110119133"/>
    <s v="0811"/>
    <s v="2"/>
    <s v="22"/>
    <s v="221"/>
    <s v="1"/>
    <s v="2"/>
    <s v="13"/>
    <s v="06"/>
    <s v="14"/>
    <s v="E"/>
    <s v="125"/>
    <s v="125336"/>
    <s v="91"/>
    <s v="1"/>
    <s v="2"/>
    <s v="27"/>
    <s v="272"/>
    <s v="272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43"/>
    <s v="2000 MATERIALES Y SUMINISTROS"/>
    <s v="2700 VESTUARIO, BLANCOS, PRENDAS DE PROTECCION Y ARTICULOS DEPORTIVOS"/>
    <s v="272 PRENDAS DE SEGURIDAD Y PROTECCION PERSONAL"/>
    <s v="27201 PRENDAS DE SEGURIDAD Y PROTECCION PERSONAL"/>
    <n v="1236793.94"/>
    <s v="1 NO ETIQUETADO"/>
    <s v="11 RECURSOS FISCALES"/>
    <s v="1101 RECURSOS MUNICIPALES"/>
    <s v="19 Ejercicio 2019"/>
  </r>
  <r>
    <s v="080922222112130614E088088348911122727227201111110119133"/>
    <s v="0809"/>
    <s v="2"/>
    <s v="22"/>
    <s v="221"/>
    <s v="1"/>
    <s v="2"/>
    <s v="13"/>
    <s v="06"/>
    <s v="14"/>
    <s v="E"/>
    <s v="088"/>
    <s v="088348"/>
    <s v="91"/>
    <s v="1"/>
    <s v="2"/>
    <s v="27"/>
    <s v="272"/>
    <s v="272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28"/>
    <s v="2000 MATERIALES Y SUMINISTROS"/>
    <s v="2700 VESTUARIO, BLANCOS, PRENDAS DE PROTECCION Y ARTICULOS DEPORTIVOS"/>
    <s v="272 PRENDAS DE SEGURIDAD Y PROTECCION PERSONAL"/>
    <s v="27201 PRENDAS DE SEGURIDAD Y PROTECCION PERSONAL"/>
    <n v="150000"/>
    <s v="1 NO ETIQUETADO"/>
    <s v="11 RECURSOS FISCALES"/>
    <s v="1101 RECURSOS MUNICIPALES"/>
    <s v="19 Ejercicio 2019"/>
  </r>
  <r>
    <s v="080322222112130614E125125406911122727227201111110119133"/>
    <s v="0803"/>
    <s v="2"/>
    <s v="22"/>
    <s v="221"/>
    <s v="1"/>
    <s v="2"/>
    <s v="13"/>
    <s v="06"/>
    <s v="14"/>
    <s v="E"/>
    <s v="125"/>
    <s v="125406"/>
    <s v="91"/>
    <s v="1"/>
    <s v="2"/>
    <s v="27"/>
    <s v="272"/>
    <s v="27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27"/>
    <s v="2000 MATERIALES Y SUMINISTROS"/>
    <s v="2700 VESTUARIO, BLANCOS, PRENDAS DE PROTECCION Y ARTICULOS DEPORTIVOS"/>
    <s v="272 PRENDAS DE SEGURIDAD Y PROTECCION PERSONAL"/>
    <s v="27201 PRENDAS DE SEGURIDAD Y PROTECCION PERSONAL"/>
    <n v="500000"/>
    <s v="1 NO ETIQUETADO"/>
    <s v="11 RECURSOS FISCALES"/>
    <s v="1101 RECURSOS MUNICIPALES"/>
    <s v="19 Ejercicio 2019"/>
  </r>
  <r>
    <s v="080222222112130614E125125403911122727227201111110119133"/>
    <s v="0802"/>
    <s v="2"/>
    <s v="22"/>
    <s v="221"/>
    <s v="1"/>
    <s v="2"/>
    <s v="13"/>
    <s v="06"/>
    <s v="14"/>
    <s v="E"/>
    <s v="125"/>
    <s v="125403"/>
    <s v="91"/>
    <s v="1"/>
    <s v="2"/>
    <s v="27"/>
    <s v="272"/>
    <s v="272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90"/>
    <s v="2000 MATERIALES Y SUMINISTROS"/>
    <s v="2700 VESTUARIO, BLANCOS, PRENDAS DE PROTECCION Y ARTICULOS DEPORTIVOS"/>
    <s v="272 PRENDAS DE SEGURIDAD Y PROTECCION PERSONAL"/>
    <s v="27201 PRENDAS DE SEGURIDAD Y PROTECCION PERSONAL"/>
    <n v="150000"/>
    <s v="1 NO ETIQUETADO"/>
    <s v="11 RECURSOS FISCALES"/>
    <s v="1101 RECURSOS MUNICIPALES"/>
    <s v="19 Ejercicio 2019"/>
  </r>
  <r>
    <s v="080422222112130614E125125355911122727227201111110119133"/>
    <s v="0804"/>
    <s v="2"/>
    <s v="22"/>
    <s v="221"/>
    <s v="1"/>
    <s v="2"/>
    <s v="13"/>
    <s v="06"/>
    <s v="14"/>
    <s v="E"/>
    <s v="125"/>
    <s v="125355"/>
    <s v="91"/>
    <s v="1"/>
    <s v="2"/>
    <s v="27"/>
    <s v="272"/>
    <s v="272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2"/>
    <s v="2000 MATERIALES Y SUMINISTROS"/>
    <s v="2700 VESTUARIO, BLANCOS, PRENDAS DE PROTECCION Y ARTICULOS DEPORTIVOS"/>
    <s v="272 PRENDAS DE SEGURIDAD Y PROTECCION PERSONAL"/>
    <s v="27201 PRENDAS DE SEGURIDAD Y PROTECCION PERSONAL"/>
    <n v="600000"/>
    <s v="1 NO ETIQUETADO"/>
    <s v="11 RECURSOS FISCALES"/>
    <s v="1101 RECURSOS MUNICIPALES"/>
    <s v="19 Ejercicio 2019"/>
  </r>
  <r>
    <s v="080522222112130614E125125321911122727227201111110119133"/>
    <s v="0805"/>
    <s v="2"/>
    <s v="22"/>
    <s v="221"/>
    <s v="1"/>
    <s v="2"/>
    <s v="13"/>
    <s v="06"/>
    <s v="14"/>
    <s v="E"/>
    <s v="125"/>
    <s v="125321"/>
    <s v="91"/>
    <s v="1"/>
    <s v="2"/>
    <s v="27"/>
    <s v="272"/>
    <s v="272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73"/>
    <s v="2000 MATERIALES Y SUMINISTROS"/>
    <s v="2700 VESTUARIO, BLANCOS, PRENDAS DE PROTECCION Y ARTICULOS DEPORTIVOS"/>
    <s v="272 PRENDAS DE SEGURIDAD Y PROTECCION PERSONAL"/>
    <s v="27201 PRENDAS DE SEGURIDAD Y PROTECCION PERSONAL"/>
    <n v="500000"/>
    <s v="1 NO ETIQUETADO"/>
    <s v="11 RECURSOS FISCALES"/>
    <s v="1101 RECURSOS MUNICIPALES"/>
    <s v="19 Ejercicio 2019"/>
  </r>
  <r>
    <s v="081222121412130615E061061408911122727227201111110119133"/>
    <s v="0812"/>
    <s v="2"/>
    <s v="21"/>
    <s v="214"/>
    <s v="1"/>
    <s v="2"/>
    <s v="13"/>
    <s v="06"/>
    <s v="15"/>
    <s v="E"/>
    <s v="061"/>
    <s v="061408"/>
    <s v="91"/>
    <s v="1"/>
    <s v="2"/>
    <s v="27"/>
    <s v="272"/>
    <s v="272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243"/>
    <s v="2000 MATERIALES Y SUMINISTROS"/>
    <s v="2700 VESTUARIO, BLANCOS, PRENDAS DE PROTECCION Y ARTICULOS DEPORTIVOS"/>
    <s v="272 PRENDAS DE SEGURIDAD Y PROTECCION PERSONAL"/>
    <s v="27201 PRENDAS DE SEGURIDAD Y PROTECCION PERSONAL"/>
    <n v="414324.25"/>
    <s v="1 NO ETIQUETADO"/>
    <s v="11 RECURSOS FISCALES"/>
    <s v="1101 RECURSOS MUNICIPALES"/>
    <s v="19 Ejercicio 2019"/>
  </r>
  <r>
    <s v="080722121412130615E009009368911122727227201111110119133"/>
    <s v="0807"/>
    <s v="2"/>
    <s v="21"/>
    <s v="214"/>
    <s v="1"/>
    <s v="2"/>
    <s v="13"/>
    <s v="06"/>
    <s v="15"/>
    <s v="E"/>
    <s v="009"/>
    <s v="009368"/>
    <s v="91"/>
    <s v="1"/>
    <s v="2"/>
    <s v="27"/>
    <s v="272"/>
    <s v="272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62"/>
    <x v="244"/>
    <s v="2000 MATERIALES Y SUMINISTROS"/>
    <s v="2700 VESTUARIO, BLANCOS, PRENDAS DE PROTECCION Y ARTICULOS DEPORTIVOS"/>
    <s v="272 PRENDAS DE SEGURIDAD Y PROTECCION PERSONAL"/>
    <s v="27201 PRENDAS DE SEGURIDAD Y PROTECCION PERSONAL"/>
    <n v="350000"/>
    <s v="1 NO ETIQUETADO"/>
    <s v="11 RECURSOS FISCALES"/>
    <s v="1101 RECURSOS MUNICIPALES"/>
    <s v="19 Ejercicio 2019"/>
  </r>
  <r>
    <s v="080822222112130417E014014415911122727227201111110119133"/>
    <s v="0808"/>
    <s v="2"/>
    <s v="22"/>
    <s v="221"/>
    <s v="1"/>
    <s v="2"/>
    <s v="13"/>
    <s v="04"/>
    <s v="17"/>
    <s v="E"/>
    <s v="014"/>
    <s v="014415"/>
    <s v="91"/>
    <s v="1"/>
    <s v="2"/>
    <s v="27"/>
    <s v="272"/>
    <s v="272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18"/>
    <x v="75"/>
    <s v="2000 MATERIALES Y SUMINISTROS"/>
    <s v="2700 VESTUARIO, BLANCOS, PRENDAS DE PROTECCION Y ARTICULOS DEPORTIVOS"/>
    <s v="272 PRENDAS DE SEGURIDAD Y PROTECCION PERSONAL"/>
    <s v="27201 PRENDAS DE SEGURIDAD Y PROTECCION PERSONAL"/>
    <n v="150000"/>
    <s v="1 NO ETIQUETADO"/>
    <s v="11 RECURSOS FISCALES"/>
    <s v="1101 RECURSOS MUNICIPALES"/>
    <s v="19 Ejercicio 2019"/>
  </r>
  <r>
    <s v="090111313446172020O022022443121122727227201111110119133"/>
    <s v="0901"/>
    <s v="1"/>
    <s v="13"/>
    <s v="134"/>
    <s v="4"/>
    <s v="6"/>
    <s v="17"/>
    <s v="20"/>
    <s v="20"/>
    <s v="O"/>
    <s v="022"/>
    <s v="022443"/>
    <s v="12"/>
    <s v="1"/>
    <s v="2"/>
    <s v="27"/>
    <s v="272"/>
    <s v="27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77"/>
    <s v="2000 MATERIALES Y SUMINISTROS"/>
    <s v="2700 VESTUARIO, BLANCOS, PRENDAS DE PROTECCION Y ARTICULOS DEPORTIVOS"/>
    <s v="272 PRENDAS DE SEGURIDAD Y PROTECCION PERSONAL"/>
    <s v="27201 PRENDAS DE SEGURIDAD Y PROTECCION PERSONAL"/>
    <n v="130000"/>
    <s v="1 NO ETIQUETADO"/>
    <s v="11 RECURSOS FISCALES"/>
    <s v="1101 RECURSOS MUNICIPALES"/>
    <s v="19 Ejercicio 2019"/>
  </r>
  <r>
    <s v="090111313446172020O022022458121122727227201111110119133"/>
    <s v="0901"/>
    <s v="1"/>
    <s v="13"/>
    <s v="134"/>
    <s v="4"/>
    <s v="6"/>
    <s v="17"/>
    <s v="20"/>
    <s v="20"/>
    <s v="O"/>
    <s v="022"/>
    <s v="022458"/>
    <s v="12"/>
    <s v="1"/>
    <s v="2"/>
    <s v="27"/>
    <s v="272"/>
    <s v="27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61"/>
    <s v="2000 MATERIALES Y SUMINISTROS"/>
    <s v="2700 VESTUARIO, BLANCOS, PRENDAS DE PROTECCION Y ARTICULOS DEPORTIVOS"/>
    <s v="272 PRENDAS DE SEGURIDAD Y PROTECCION PERSONAL"/>
    <s v="27201 PRENDAS DE SEGURIDAD Y PROTECCION PERSONAL"/>
    <n v="130000"/>
    <s v="1 NO ETIQUETADO"/>
    <s v="11 RECURSOS FISCALES"/>
    <s v="1101 RECURSOS MUNICIPALES"/>
    <s v="19 Ejercicio 2019"/>
  </r>
  <r>
    <s v="090111313446172020O022022459121122727227201111110119133"/>
    <s v="0901"/>
    <s v="1"/>
    <s v="13"/>
    <s v="134"/>
    <s v="4"/>
    <s v="6"/>
    <s v="17"/>
    <s v="20"/>
    <s v="20"/>
    <s v="O"/>
    <s v="022"/>
    <s v="022459"/>
    <s v="12"/>
    <s v="1"/>
    <s v="2"/>
    <s v="27"/>
    <s v="272"/>
    <s v="27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94"/>
    <s v="2000 MATERIALES Y SUMINISTROS"/>
    <s v="2700 VESTUARIO, BLANCOS, PRENDAS DE PROTECCION Y ARTICULOS DEPORTIVOS"/>
    <s v="272 PRENDAS DE SEGURIDAD Y PROTECCION PERSONAL"/>
    <s v="27201 PRENDAS DE SEGURIDAD Y PROTECCION PERSONAL"/>
    <n v="30000"/>
    <s v="1 NO ETIQUETADO"/>
    <s v="11 RECURSOS FISCALES"/>
    <s v="1101 RECURSOS MUNICIPALES"/>
    <s v="19 Ejercicio 2019"/>
  </r>
  <r>
    <s v="090111313446172020O022022450121122727227201111110119133"/>
    <s v="0901"/>
    <s v="1"/>
    <s v="13"/>
    <s v="134"/>
    <s v="4"/>
    <s v="6"/>
    <s v="17"/>
    <s v="20"/>
    <s v="20"/>
    <s v="O"/>
    <s v="022"/>
    <s v="022450"/>
    <s v="12"/>
    <s v="1"/>
    <s v="2"/>
    <s v="27"/>
    <s v="272"/>
    <s v="27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197"/>
    <s v="2000 MATERIALES Y SUMINISTROS"/>
    <s v="2700 VESTUARIO, BLANCOS, PRENDAS DE PROTECCION Y ARTICULOS DEPORTIVOS"/>
    <s v="272 PRENDAS DE SEGURIDAD Y PROTECCION PERSONAL"/>
    <s v="27201 PRENDAS DE SEGURIDAD Y PROTECCION PERSONAL"/>
    <n v="50000"/>
    <s v="1 NO ETIQUETADO"/>
    <s v="11 RECURSOS FISCALES"/>
    <s v="1101 RECURSOS MUNICIPALES"/>
    <s v="19 Ejercicio 2019"/>
  </r>
  <r>
    <s v="100322626823101723P031031533911122727227201111110119133"/>
    <s v="1003"/>
    <s v="2"/>
    <s v="26"/>
    <s v="268"/>
    <s v="2"/>
    <s v="3"/>
    <s v="10"/>
    <s v="17"/>
    <s v="23"/>
    <s v="P"/>
    <s v="031"/>
    <s v="031533"/>
    <s v="91"/>
    <s v="1"/>
    <s v="2"/>
    <s v="27"/>
    <s v="272"/>
    <s v="272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65"/>
    <x v="245"/>
    <s v="2000 MATERIALES Y SUMINISTROS"/>
    <s v="2700 VESTUARIO, BLANCOS, PRENDAS DE PROTECCION Y ARTICULOS DEPORTIVOS"/>
    <s v="272 PRENDAS DE SEGURIDAD Y PROTECCION PERSONAL"/>
    <s v="27201 PRENDAS DE SEGURIDAD Y PROTECCION PERSONAL"/>
    <n v="20000"/>
    <s v="1 NO ETIQUETADO"/>
    <s v="11 RECURSOS FISCALES"/>
    <s v="1101 RECURSOS MUNICIPALES"/>
    <s v="19 Ejercicio 2019"/>
  </r>
  <r>
    <s v="100533131123091725F096096591911122727227201111110119133"/>
    <s v="1005"/>
    <s v="3"/>
    <s v="31"/>
    <s v="311"/>
    <s v="2"/>
    <s v="3"/>
    <s v="09"/>
    <s v="17"/>
    <s v="25"/>
    <s v="F"/>
    <s v="096"/>
    <s v="096591"/>
    <s v="91"/>
    <s v="1"/>
    <s v="2"/>
    <s v="27"/>
    <s v="272"/>
    <s v="272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2"/>
    <x v="207"/>
    <s v="2000 MATERIALES Y SUMINISTROS"/>
    <s v="2700 VESTUARIO, BLANCOS, PRENDAS DE PROTECCION Y ARTICULOS DEPORTIVOS"/>
    <s v="272 PRENDAS DE SEGURIDAD Y PROTECCION PERSONAL"/>
    <s v="27201 PRENDAS DE SEGURIDAD Y PROTECCION PERSONAL"/>
    <n v="5000"/>
    <s v="1 NO ETIQUETADO"/>
    <s v="11 RECURSOS FISCALES"/>
    <s v="1101 RECURSOS MUNICIPALES"/>
    <s v="19 Ejercicio 2019"/>
  </r>
  <r>
    <s v="100533131123091725F096096569911122727227201111110119133"/>
    <s v="1005"/>
    <s v="3"/>
    <s v="31"/>
    <s v="311"/>
    <s v="2"/>
    <s v="3"/>
    <s v="09"/>
    <s v="17"/>
    <s v="25"/>
    <s v="F"/>
    <s v="096"/>
    <s v="096569"/>
    <s v="91"/>
    <s v="1"/>
    <s v="2"/>
    <s v="27"/>
    <s v="272"/>
    <s v="272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2"/>
    <x v="42"/>
    <s v="2000 MATERIALES Y SUMINISTROS"/>
    <s v="2700 VESTUARIO, BLANCOS, PRENDAS DE PROTECCION Y ARTICULOS DEPORTIVOS"/>
    <s v="272 PRENDAS DE SEGURIDAD Y PROTECCION PERSONAL"/>
    <s v="27201 PRENDAS DE SEGURIDAD Y PROTECCION PERSONAL"/>
    <n v="20000"/>
    <s v="1 NO ETIQUETADO"/>
    <s v="11 RECURSOS FISCALES"/>
    <s v="1101 RECURSOS MUNICIPALES"/>
    <s v="19 Ejercicio 2019"/>
  </r>
  <r>
    <s v="100533131123091725F096096591911122727227201111110119133"/>
    <s v="1005"/>
    <s v="3"/>
    <s v="31"/>
    <s v="311"/>
    <s v="2"/>
    <s v="3"/>
    <s v="09"/>
    <s v="17"/>
    <s v="25"/>
    <s v="F"/>
    <s v="096"/>
    <s v="096591"/>
    <s v="91"/>
    <s v="1"/>
    <s v="2"/>
    <s v="27"/>
    <s v="272"/>
    <s v="272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2"/>
    <x v="207"/>
    <s v="2000 MATERIALES Y SUMINISTROS"/>
    <s v="2700 VESTUARIO, BLANCOS, PRENDAS DE PROTECCION Y ARTICULOS DEPORTIVOS"/>
    <s v="272 PRENDAS DE SEGURIDAD Y PROTECCION PERSONAL"/>
    <s v="27201 PRENDAS DE SEGURIDAD Y PROTECCION PERSONAL"/>
    <n v="19580"/>
    <s v="1 NO ETIQUETADO"/>
    <s v="11 RECURSOS FISCALES"/>
    <s v="1101 RECURSOS MUNICIPALES"/>
    <s v="19 Ejercicio 2019"/>
  </r>
  <r>
    <s v="050911818523101521G075075517911133131731701111110119133"/>
    <s v="0509"/>
    <s v="1"/>
    <s v="18"/>
    <s v="185"/>
    <s v="2"/>
    <s v="3"/>
    <s v="10"/>
    <s v="15"/>
    <s v="21"/>
    <s v="G"/>
    <s v="075"/>
    <s v="075517"/>
    <s v="91"/>
    <s v="1"/>
    <s v="3"/>
    <s v="31"/>
    <s v="317"/>
    <s v="317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69"/>
    <x v="213"/>
    <s v="3000 SERVICIOS GENERALES"/>
    <s v="3100 SERVICIOS BASICOS"/>
    <s v="317 SERVICIOS DE ACCESO DE INTERNET, REDES Y PROCESAMIENTO DE INFORMACION"/>
    <s v="31701 SERVICIOS DE ACCESO DE INTERNET, REDES Y PROCESAMIENTO DE INFORMACION"/>
    <n v="380000"/>
    <s v="1 NO ETIQUETADO"/>
    <s v="11 RECURSOS FISCALES"/>
    <s v="1101 RECURSOS MUNICIPALES"/>
    <s v="19 Ejercicio 2019"/>
  </r>
  <r>
    <s v="111222222122051228E098098768911122727227201111110119133"/>
    <s v="1112"/>
    <s v="2"/>
    <s v="22"/>
    <s v="221"/>
    <s v="2"/>
    <s v="2"/>
    <s v="05"/>
    <s v="12"/>
    <s v="28"/>
    <s v="E"/>
    <s v="098"/>
    <s v="098768"/>
    <s v="91"/>
    <s v="1"/>
    <s v="2"/>
    <s v="27"/>
    <s v="272"/>
    <s v="272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x v="0"/>
    <x v="19"/>
    <x v="26"/>
    <x v="246"/>
    <s v="2000 MATERIALES Y SUMINISTROS"/>
    <s v="2700 VESTUARIO, BLANCOS, PRENDAS DE PROTECCION Y ARTICULOS DEPORTIVOS"/>
    <s v="272 PRENDAS DE SEGURIDAD Y PROTECCION PERSONAL"/>
    <s v="27201 PRENDAS DE SEGURIDAD Y PROTECCION PERSONAL"/>
    <n v="18000"/>
    <s v="1 NO ETIQUETADO"/>
    <s v="11 RECURSOS FISCALES"/>
    <s v="1101 RECURSOS MUNICIPALES"/>
    <s v="19 Ejercicio 2019"/>
  </r>
  <r>
    <s v="111222222122051228E098098770911122727227201111110119133"/>
    <s v="1112"/>
    <s v="2"/>
    <s v="22"/>
    <s v="221"/>
    <s v="2"/>
    <s v="2"/>
    <s v="05"/>
    <s v="12"/>
    <s v="28"/>
    <s v="E"/>
    <s v="098"/>
    <s v="098770"/>
    <s v="91"/>
    <s v="1"/>
    <s v="2"/>
    <s v="27"/>
    <s v="272"/>
    <s v="272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x v="0"/>
    <x v="19"/>
    <x v="26"/>
    <x v="247"/>
    <s v="2000 MATERIALES Y SUMINISTROS"/>
    <s v="2700 VESTUARIO, BLANCOS, PRENDAS DE PROTECCION Y ARTICULOS DEPORTIVOS"/>
    <s v="272 PRENDAS DE SEGURIDAD Y PROTECCION PERSONAL"/>
    <s v="27201 PRENDAS DE SEGURIDAD Y PROTECCION PERSONAL"/>
    <n v="4350"/>
    <s v="1 NO ETIQUETADO"/>
    <s v="11 RECURSOS FISCALES"/>
    <s v="1101 RECURSOS MUNICIPALES"/>
    <s v="19 Ejercicio 2019"/>
  </r>
  <r>
    <s v="111222222122051228E098098869911122727227201111110119133"/>
    <s v="1112"/>
    <s v="2"/>
    <s v="22"/>
    <s v="221"/>
    <s v="2"/>
    <s v="2"/>
    <s v="05"/>
    <s v="12"/>
    <s v="28"/>
    <s v="E"/>
    <s v="098"/>
    <s v="098869"/>
    <s v="91"/>
    <s v="1"/>
    <s v="2"/>
    <s v="27"/>
    <s v="272"/>
    <s v="272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x v="0"/>
    <x v="19"/>
    <x v="26"/>
    <x v="248"/>
    <s v="2000 MATERIALES Y SUMINISTROS"/>
    <s v="2700 VESTUARIO, BLANCOS, PRENDAS DE PROTECCION Y ARTICULOS DEPORTIVOS"/>
    <s v="272 PRENDAS DE SEGURIDAD Y PROTECCION PERSONAL"/>
    <s v="27201 PRENDAS DE SEGURIDAD Y PROTECCION PERSONAL"/>
    <n v="45000"/>
    <s v="1 NO ETIQUETADO"/>
    <s v="11 RECURSOS FISCALES"/>
    <s v="1101 RECURSOS MUNICIPALES"/>
    <s v="19 Ejercicio 2019"/>
  </r>
  <r>
    <s v="111222222122051228E098098876911122727227201111110119133"/>
    <s v="1112"/>
    <s v="2"/>
    <s v="22"/>
    <s v="221"/>
    <s v="2"/>
    <s v="2"/>
    <s v="05"/>
    <s v="12"/>
    <s v="28"/>
    <s v="E"/>
    <s v="098"/>
    <s v="098876"/>
    <s v="91"/>
    <s v="1"/>
    <s v="2"/>
    <s v="27"/>
    <s v="272"/>
    <s v="272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x v="0"/>
    <x v="19"/>
    <x v="26"/>
    <x v="249"/>
    <s v="2000 MATERIALES Y SUMINISTROS"/>
    <s v="2700 VESTUARIO, BLANCOS, PRENDAS DE PROTECCION Y ARTICULOS DEPORTIVOS"/>
    <s v="272 PRENDAS DE SEGURIDAD Y PROTECCION PERSONAL"/>
    <s v="27201 PRENDAS DE SEGURIDAD Y PROTECCION PERSONAL"/>
    <n v="21000"/>
    <s v="1 NO ETIQUETADO"/>
    <s v="11 RECURSOS FISCALES"/>
    <s v="1101 RECURSOS MUNICIPALES"/>
    <s v="19 Ejercicio 2019"/>
  </r>
  <r>
    <s v="110422121231010730E081081990911122727227201111110119133"/>
    <s v="1104"/>
    <s v="2"/>
    <s v="21"/>
    <s v="212"/>
    <s v="3"/>
    <s v="1"/>
    <s v="01"/>
    <s v="07"/>
    <s v="30"/>
    <s v="E"/>
    <s v="081"/>
    <s v="081990"/>
    <s v="91"/>
    <s v="1"/>
    <s v="2"/>
    <s v="27"/>
    <s v="272"/>
    <s v="272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73"/>
    <x v="250"/>
    <s v="2000 MATERIALES Y SUMINISTROS"/>
    <s v="2700 VESTUARIO, BLANCOS, PRENDAS DE PROTECCION Y ARTICULOS DEPORTIVOS"/>
    <s v="272 PRENDAS DE SEGURIDAD Y PROTECCION PERSONAL"/>
    <s v="27201 PRENDAS DE SEGURIDAD Y PROTECCION PERSONAL"/>
    <n v="100000"/>
    <s v="1 NO ETIQUETADO"/>
    <s v="11 RECURSOS FISCALES"/>
    <s v="1101 RECURSOS MUNICIPALES"/>
    <s v="19 Ejercicio 2019"/>
  </r>
  <r>
    <s v="111322121231010730E126126396911122727227201111110119133"/>
    <s v="1113"/>
    <s v="2"/>
    <s v="21"/>
    <s v="212"/>
    <s v="3"/>
    <s v="1"/>
    <s v="01"/>
    <s v="07"/>
    <s v="30"/>
    <s v="E"/>
    <s v="126"/>
    <s v="126396"/>
    <s v="91"/>
    <s v="1"/>
    <s v="2"/>
    <s v="27"/>
    <s v="272"/>
    <s v="272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7"/>
    <x v="251"/>
    <s v="2000 MATERIALES Y SUMINISTROS"/>
    <s v="2700 VESTUARIO, BLANCOS, PRENDAS DE PROTECCION Y ARTICULOS DEPORTIVOS"/>
    <s v="272 PRENDAS DE SEGURIDAD Y PROTECCION PERSONAL"/>
    <s v="27201 PRENDAS DE SEGURIDAD Y PROTECCION PERSONAL"/>
    <n v="100000"/>
    <s v="1 NO ETIQUETADO"/>
    <s v="11 RECURSOS FISCALES"/>
    <s v="1101 RECURSOS MUNICIPALES"/>
    <s v="19 Ejercicio 2019"/>
  </r>
  <r>
    <s v="121222222122081331E078078844911122727227201111110119133"/>
    <s v="1212"/>
    <s v="2"/>
    <s v="22"/>
    <s v="221"/>
    <s v="2"/>
    <s v="2"/>
    <s v="08"/>
    <s v="13"/>
    <s v="31"/>
    <s v="E"/>
    <s v="078"/>
    <s v="078844"/>
    <s v="91"/>
    <s v="1"/>
    <s v="2"/>
    <s v="27"/>
    <s v="272"/>
    <s v="272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252"/>
    <s v="2000 MATERIALES Y SUMINISTROS"/>
    <s v="2700 VESTUARIO, BLANCOS, PRENDAS DE PROTECCION Y ARTICULOS DEPORTIVOS"/>
    <s v="272 PRENDAS DE SEGURIDAD Y PROTECCION PERSONAL"/>
    <s v="27201 PRENDAS DE SEGURIDAD Y PROTECCION PERSONAL"/>
    <n v="115400"/>
    <s v="1 NO ETIQUETADO"/>
    <s v="11 RECURSOS FISCALES"/>
    <s v="1101 RECURSOS MUNICIPALES"/>
    <s v="19 Ejercicio 2019"/>
  </r>
  <r>
    <s v="050911818523101521G075075519911133232532501111110119133"/>
    <s v="0509"/>
    <s v="1"/>
    <s v="18"/>
    <s v="185"/>
    <s v="2"/>
    <s v="3"/>
    <s v="10"/>
    <s v="15"/>
    <s v="21"/>
    <s v="G"/>
    <s v="075"/>
    <s v="075519"/>
    <s v="91"/>
    <s v="1"/>
    <s v="3"/>
    <s v="32"/>
    <s v="325"/>
    <s v="325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69"/>
    <x v="222"/>
    <s v="3000 SERVICIOS GENERALES"/>
    <s v="3200 SERVICIOS DE ARRENDAMIENTO"/>
    <s v="325 ARRENDAMIENTO DE EQUIPO DE TRANSPORTE"/>
    <s v="32501 ARRENDAMIENTO DE EQUIPO DE TRANSPORTE"/>
    <n v="50000"/>
    <s v="1 NO ETIQUETADO"/>
    <s v="11 RECURSOS FISCALES"/>
    <s v="1101 RECURSOS MUNICIPALES"/>
    <s v="19 Ejercicio 2019"/>
  </r>
  <r>
    <s v="030311717145160304E011011975911122727327301111110119133"/>
    <s v="0303"/>
    <s v="1"/>
    <s v="17"/>
    <s v="171"/>
    <s v="4"/>
    <s v="5"/>
    <s v="16"/>
    <s v="03"/>
    <s v="04"/>
    <s v="E"/>
    <s v="011"/>
    <s v="011975"/>
    <s v="91"/>
    <s v="1"/>
    <s v="2"/>
    <s v="27"/>
    <s v="273"/>
    <s v="273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53"/>
    <x v="121"/>
    <s v="2000 MATERIALES Y SUMINISTROS"/>
    <s v="2700 VESTUARIO, BLANCOS, PRENDAS DE PROTECCION Y ARTICULOS DEPORTIVOS"/>
    <s v="273 ARTICULOS DEPORTIVOS"/>
    <s v="27301 ARTICULOS DEPORTIVOS"/>
    <n v="101000"/>
    <s v="1 NO ETIQUETADO"/>
    <s v="11 RECURSOS FISCALES"/>
    <s v="1101 RECURSOS MUNICIPALES"/>
    <s v="19 Ejercicio 2019"/>
  </r>
  <r>
    <s v="050911818523101521G083083518911133333633601111110119133"/>
    <s v="0509"/>
    <s v="1"/>
    <s v="18"/>
    <s v="185"/>
    <s v="2"/>
    <s v="3"/>
    <s v="10"/>
    <s v="15"/>
    <s v="21"/>
    <s v="G"/>
    <s v="083"/>
    <s v="083518"/>
    <s v="91"/>
    <s v="1"/>
    <s v="3"/>
    <s v="33"/>
    <s v="336"/>
    <s v="336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70"/>
    <x v="223"/>
    <s v="3000 SERVICIOS GENERALES"/>
    <s v="3300 SERVICIOS PROFESIONALES, CIENTIFICOS, TECNICOS Y OTROS SERVICIOS"/>
    <s v="336 SERVICIOS DE APOYO ADMINISTRATIVO, TRADUCCION, FOTOCOPIADO E IMPRESION"/>
    <s v="33601 SERVICIOS DE APOYO ADMINISTRATIVO, TRADUCCION, FOTOCOPIADO E IMPRESION"/>
    <n v="90000"/>
    <s v="1 NO ETIQUETADO"/>
    <s v="11 RECURSOS FISCALES"/>
    <s v="1101 RECURSOS MUNICIPALES"/>
    <s v="19 Ejercicio 2019"/>
  </r>
  <r>
    <s v="050911818523101521G083083520911133333933901111110119133"/>
    <s v="0509"/>
    <s v="1"/>
    <s v="18"/>
    <s v="185"/>
    <s v="2"/>
    <s v="3"/>
    <s v="10"/>
    <s v="15"/>
    <s v="21"/>
    <s v="G"/>
    <s v="083"/>
    <s v="083520"/>
    <s v="91"/>
    <s v="1"/>
    <s v="3"/>
    <s v="33"/>
    <s v="339"/>
    <s v="339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70"/>
    <x v="224"/>
    <s v="3000 SERVICIOS GENERALES"/>
    <s v="3300 SERVICIOS PROFESIONALES, CIENTIFICOS, TECNICOS Y OTROS SERVICIOS"/>
    <s v="339 SERVICIOS PROFESIONALES, CIENTIFICOS Y TECNICOS INTEGRALES"/>
    <s v="33901 SERVICIOS PROFESIONALES, CIENTIFICOS Y TECNICOS INTEGRALES"/>
    <n v="320000"/>
    <s v="1 NO ETIQUETADO"/>
    <s v="11 RECURSOS FISCALES"/>
    <s v="1101 RECURSOS MUNICIPALES"/>
    <s v="19 Ejercicio 2019"/>
  </r>
  <r>
    <s v="050911818523101521G075075517911133434734701111110119133"/>
    <s v="0509"/>
    <s v="1"/>
    <s v="18"/>
    <s v="185"/>
    <s v="2"/>
    <s v="3"/>
    <s v="10"/>
    <s v="15"/>
    <s v="21"/>
    <s v="G"/>
    <s v="075"/>
    <s v="075517"/>
    <s v="91"/>
    <s v="1"/>
    <s v="3"/>
    <s v="34"/>
    <s v="347"/>
    <s v="347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69"/>
    <x v="213"/>
    <s v="3000 SERVICIOS GENERALES"/>
    <s v="3400 SERVICIOS FINANCIEROS, BANCARIOS Y COMERCIALES"/>
    <s v="347 FLETES Y MANIOBRAS"/>
    <s v="34701 FLETES Y MANIOBRAS"/>
    <n v="5000000"/>
    <s v="1 NO ETIQUETADO"/>
    <s v="11 RECURSOS FISCALES"/>
    <s v="1101 RECURSOS MUNICIPALES"/>
    <s v="19 Ejercicio 2019"/>
  </r>
  <r>
    <s v="050911818523101521G075075519911155151551501111110119133"/>
    <s v="0509"/>
    <s v="1"/>
    <s v="18"/>
    <s v="185"/>
    <s v="2"/>
    <s v="3"/>
    <s v="10"/>
    <s v="15"/>
    <s v="21"/>
    <s v="G"/>
    <s v="075"/>
    <s v="075519"/>
    <s v="91"/>
    <s v="1"/>
    <s v="5"/>
    <s v="51"/>
    <s v="515"/>
    <s v="515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69"/>
    <x v="222"/>
    <s v="5000 BIENES MUEBLES, INMUEBLES E INTANGIBLES"/>
    <s v="5100 MOBILIARIO Y EQUIPO DE ADMINISTRACION"/>
    <s v="515 EQUIPO DE COMPUTO Y DE TECNOLOGIAS DE LA INFORMACION"/>
    <s v="51501 EQUIPO DE COMPUTO Y DE TECNOLOGIAS DE LA INFORMACION"/>
    <n v="150000"/>
    <s v="1 NO ETIQUETADO"/>
    <s v="11 RECURSOS FISCALES"/>
    <s v="1101 RECURSOS MUNICIPALES"/>
    <s v="19 Ejercicio 2019"/>
  </r>
  <r>
    <s v="020311313246172002O052052015971122727427401111110119133"/>
    <s v="0203"/>
    <s v="1"/>
    <s v="13"/>
    <s v="132"/>
    <s v="4"/>
    <s v="6"/>
    <s v="17"/>
    <s v="20"/>
    <s v="02"/>
    <s v="O"/>
    <s v="052"/>
    <s v="052015"/>
    <s v="97"/>
    <s v="1"/>
    <s v="2"/>
    <s v="27"/>
    <s v="274"/>
    <s v="274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5"/>
    <x v="17"/>
    <s v="2000 MATERIALES Y SUMINISTROS"/>
    <s v="2700 VESTUARIO, BLANCOS, PRENDAS DE PROTECCION Y ARTICULOS DEPORTIVOS"/>
    <s v="274 PRODUCTOS TEXTILES"/>
    <s v="27401 PRODUCTOS TEXTILES"/>
    <n v="7200"/>
    <s v="1 NO ETIQUETADO"/>
    <s v="11 RECURSOS FISCALES"/>
    <s v="1101 RECURSOS MUNICIPALES"/>
    <s v="19 Ejercicio 2019"/>
  </r>
  <r>
    <s v="040411212246171906E004004174911122727427401111110119133"/>
    <s v="0404"/>
    <s v="1"/>
    <s v="12"/>
    <s v="122"/>
    <s v="4"/>
    <s v="6"/>
    <s v="17"/>
    <s v="19"/>
    <s v="06"/>
    <s v="E"/>
    <s v="004"/>
    <s v="004174"/>
    <s v="91"/>
    <s v="1"/>
    <s v="2"/>
    <s v="27"/>
    <s v="274"/>
    <s v="27401"/>
    <s v="1"/>
    <s v="11"/>
    <s v="1101"/>
    <s v="19"/>
    <s v="13"/>
    <s v="3"/>
    <s v="04 SINDICATURA DEL AYUNTAMIENTO"/>
    <s v="0404 SINDICATURA DEL AYUNTAMIENT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x v="0"/>
    <x v="7"/>
    <x v="9"/>
    <x v="21"/>
    <s v="2000 MATERIALES Y SUMINISTROS"/>
    <s v="2700 VESTUARIO, BLANCOS, PRENDAS DE PROTECCION Y ARTICULOS DEPORTIVOS"/>
    <s v="274 PRODUCTOS TEXTILES"/>
    <s v="27401 PRODUCTOS TEXTILES"/>
    <n v="5000"/>
    <s v="1 NO ETIQUETADO"/>
    <s v="11 RECURSOS FISCALES"/>
    <s v="1101 RECURSOS MUNICIPALES"/>
    <s v="19 Ejercicio 2019"/>
  </r>
  <r>
    <s v="050911818523101521G083083518911155151951901111110119133"/>
    <s v="0509"/>
    <s v="1"/>
    <s v="18"/>
    <s v="185"/>
    <s v="2"/>
    <s v="3"/>
    <s v="10"/>
    <s v="15"/>
    <s v="21"/>
    <s v="G"/>
    <s v="083"/>
    <s v="083518"/>
    <s v="91"/>
    <s v="1"/>
    <s v="5"/>
    <s v="51"/>
    <s v="519"/>
    <s v="519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70"/>
    <x v="223"/>
    <s v="5000 BIENES MUEBLES, INMUEBLES E INTANGIBLES"/>
    <s v="5100 MOBILIARIO Y EQUIPO DE ADMINISTRACION"/>
    <s v="519 OTROS MOBILIARIOS Y EQUIPOS DE ADMINISTRACION"/>
    <s v="51901 OTROS MOBILIARIOS Y EQUIPOS DE ADMINISTRACION"/>
    <n v="80000"/>
    <s v="1 NO ETIQUETADO"/>
    <s v="11 RECURSOS FISCALES"/>
    <s v="1101 RECURSOS MUNICIPALES"/>
    <s v="19 Ejercicio 2019"/>
  </r>
  <r>
    <s v="050911818523101521G083083518911155656656601111110119133"/>
    <s v="0509"/>
    <s v="1"/>
    <s v="18"/>
    <s v="185"/>
    <s v="2"/>
    <s v="3"/>
    <s v="10"/>
    <s v="15"/>
    <s v="21"/>
    <s v="G"/>
    <s v="083"/>
    <s v="083518"/>
    <s v="91"/>
    <s v="1"/>
    <s v="5"/>
    <s v="56"/>
    <s v="566"/>
    <s v="566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70"/>
    <x v="223"/>
    <s v="5000 BIENES MUEBLES, INMUEBLES E INTANGIBLES"/>
    <s v="5600 MAQUINARIA, OTROS EQUIPOS Y HERRAMIENTAS"/>
    <s v="566 EQUIPOS DE GENERACION ELECTRICA, APARATOS Y ACCESORIOS ELECTRICOS"/>
    <s v="56601 EQUIPOS DE GENERACION ELECTRICA, APARATOS Y ACCESORIOS ELECTRICOS"/>
    <n v="80000"/>
    <s v="1 NO ETIQUETADO"/>
    <s v="11 RECURSOS FISCALES"/>
    <s v="1101 RECURSOS MUNICIPALES"/>
    <s v="19 Ejercicio 2019"/>
  </r>
  <r>
    <s v="080722121412130615E009009369911122727427401111110119133"/>
    <s v="0807"/>
    <s v="2"/>
    <s v="21"/>
    <s v="214"/>
    <s v="1"/>
    <s v="2"/>
    <s v="13"/>
    <s v="06"/>
    <s v="15"/>
    <s v="E"/>
    <s v="009"/>
    <s v="009369"/>
    <s v="91"/>
    <s v="1"/>
    <s v="2"/>
    <s v="27"/>
    <s v="274"/>
    <s v="274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62"/>
    <x v="253"/>
    <s v="2000 MATERIALES Y SUMINISTROS"/>
    <s v="2700 VESTUARIO, BLANCOS, PRENDAS DE PROTECCION Y ARTICULOS DEPORTIVOS"/>
    <s v="274 PRODUCTOS TEXTILES"/>
    <s v="27401 PRODUCTOS TEXTILES"/>
    <n v="100000"/>
    <s v="1 NO ETIQUETADO"/>
    <s v="11 RECURSOS FISCALES"/>
    <s v="1101 RECURSOS MUNICIPALES"/>
    <s v="19 Ejercicio 2019"/>
  </r>
  <r>
    <s v="111322121231010730E126126397911122727427401111110119133"/>
    <s v="1113"/>
    <s v="2"/>
    <s v="21"/>
    <s v="212"/>
    <s v="3"/>
    <s v="1"/>
    <s v="01"/>
    <s v="07"/>
    <s v="30"/>
    <s v="E"/>
    <s v="126"/>
    <s v="126397"/>
    <s v="91"/>
    <s v="1"/>
    <s v="2"/>
    <s v="27"/>
    <s v="274"/>
    <s v="274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7"/>
    <x v="254"/>
    <s v="2000 MATERIALES Y SUMINISTROS"/>
    <s v="2700 VESTUARIO, BLANCOS, PRENDAS DE PROTECCION Y ARTICULOS DEPORTIVOS"/>
    <s v="274 PRODUCTOS TEXTILES"/>
    <s v="27401 PRODUCTOS TEXTILES"/>
    <n v="25000"/>
    <s v="1 NO ETIQUETADO"/>
    <s v="11 RECURSOS FISCALES"/>
    <s v="1101 RECURSOS MUNICIPALES"/>
    <s v="19 Ejercicio 2019"/>
  </r>
  <r>
    <s v="020311313246172002O016016015971122727527501111110119133"/>
    <s v="0203"/>
    <s v="1"/>
    <s v="13"/>
    <s v="132"/>
    <s v="4"/>
    <s v="6"/>
    <s v="17"/>
    <s v="20"/>
    <s v="02"/>
    <s v="O"/>
    <s v="016"/>
    <s v="016015"/>
    <s v="97"/>
    <s v="1"/>
    <s v="2"/>
    <s v="27"/>
    <s v="275"/>
    <s v="275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2000 MATERIALES Y SUMINISTROS"/>
    <s v="2700 VESTUARIO, BLANCOS, PRENDAS DE PROTECCION Y ARTICULOS DEPORTIVOS"/>
    <s v="275 BLANCOS Y OTROS PRODUCTOS TEXTILES, EXCEPTO PRENDAS DE VESTIR"/>
    <s v="27501 BLANCOS Y OTROS PRODUCTOS TEXTILES, EXCEPTO PRENDAS DE VESTIR"/>
    <n v="6000"/>
    <s v="1 NO ETIQUETADO"/>
    <s v="11 RECURSOS FISCALES"/>
    <s v="1101 RECURSOS MUNICIPALES"/>
    <s v="19 Ejercicio 2019"/>
  </r>
  <r>
    <s v="040711212245150205E050050158911122727527501111110119133"/>
    <s v="0407"/>
    <s v="1"/>
    <s v="12"/>
    <s v="122"/>
    <s v="4"/>
    <s v="5"/>
    <s v="15"/>
    <s v="02"/>
    <s v="05"/>
    <s v="E"/>
    <s v="050"/>
    <s v="050158"/>
    <s v="91"/>
    <s v="1"/>
    <s v="2"/>
    <s v="27"/>
    <s v="275"/>
    <s v="275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x v="0"/>
    <x v="28"/>
    <x v="46"/>
    <x v="108"/>
    <s v="2000 MATERIALES Y SUMINISTROS"/>
    <s v="2700 VESTUARIO, BLANCOS, PRENDAS DE PROTECCION Y ARTICULOS DEPORTIVOS"/>
    <s v="275 BLANCOS Y OTROS PRODUCTOS TEXTILES, EXCEPTO PRENDAS DE VESTIR"/>
    <s v="27501 BLANCOS Y OTROS PRODUCTOS TEXTILES, EXCEPTO PRENDAS DE VESTIR"/>
    <n v="80000"/>
    <s v="1 NO ETIQUETADO"/>
    <s v="11 RECURSOS FISCALES"/>
    <s v="1101 RECURSOS MUNICIPALES"/>
    <s v="19 Ejercicio 2019"/>
  </r>
  <r>
    <s v="050911818523101521G083083518911155656756701111110119133"/>
    <s v="0509"/>
    <s v="1"/>
    <s v="18"/>
    <s v="185"/>
    <s v="2"/>
    <s v="3"/>
    <s v="10"/>
    <s v="15"/>
    <s v="21"/>
    <s v="G"/>
    <s v="083"/>
    <s v="083518"/>
    <s v="91"/>
    <s v="1"/>
    <s v="5"/>
    <s v="56"/>
    <s v="567"/>
    <s v="567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70"/>
    <x v="223"/>
    <s v="5000 BIENES MUEBLES, INMUEBLES E INTANGIBLES"/>
    <s v="5600 MAQUINARIA, OTROS EQUIPOS Y HERRAMIENTAS"/>
    <s v="567 HERRAMIENTAS Y MAQUINAS¿HERRAMIENTA"/>
    <s v="56701 HERRAMIENTAS Y MAQUINAS¿HERRAMIENTA"/>
    <n v="45000"/>
    <s v="1 NO ETIQUETADO"/>
    <s v="11 RECURSOS FISCALES"/>
    <s v="1101 RECURSOS MUNICIPALES"/>
    <s v="19 Ejercicio 2019"/>
  </r>
  <r>
    <s v="111322121231010730E126126398911122727527501111110119133"/>
    <s v="1113"/>
    <s v="2"/>
    <s v="21"/>
    <s v="212"/>
    <s v="3"/>
    <s v="1"/>
    <s v="01"/>
    <s v="07"/>
    <s v="30"/>
    <s v="E"/>
    <s v="126"/>
    <s v="126398"/>
    <s v="91"/>
    <s v="1"/>
    <s v="2"/>
    <s v="27"/>
    <s v="275"/>
    <s v="275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7"/>
    <x v="255"/>
    <s v="2000 MATERIALES Y SUMINISTROS"/>
    <s v="2700 VESTUARIO, BLANCOS, PRENDAS DE PROTECCION Y ARTICULOS DEPORTIVOS"/>
    <s v="275 BLANCOS Y OTROS PRODUCTOS TEXTILES, EXCEPTO PRENDAS DE VESTIR"/>
    <s v="27501 BLANCOS Y OTROS PRODUCTOS TEXTILES, EXCEPTO PRENDAS DE VESTIR"/>
    <n v="10000"/>
    <s v="1 NO ETIQUETADO"/>
    <s v="11 RECURSOS FISCALES"/>
    <s v="1101 RECURSOS MUNICIPALES"/>
    <s v="19 Ejercicio 2019"/>
  </r>
  <r>
    <s v="030311717145160304E011011975911122828328301111110119133"/>
    <s v="0303"/>
    <s v="1"/>
    <s v="17"/>
    <s v="171"/>
    <s v="4"/>
    <s v="5"/>
    <s v="16"/>
    <s v="03"/>
    <s v="04"/>
    <s v="E"/>
    <s v="011"/>
    <s v="011975"/>
    <s v="91"/>
    <s v="1"/>
    <s v="2"/>
    <s v="28"/>
    <s v="283"/>
    <s v="283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53"/>
    <x v="121"/>
    <s v="2000 MATERIALES Y SUMINISTROS"/>
    <s v="2800 MATERIALES Y SUMINISTROS PARA SEGURIDAD"/>
    <s v="283 PRENDAS DE PROTECCION PARA SEGURIDAD PUBLICA Y NACIONAL"/>
    <s v="28301 PRENDAS DE PROTECCION PARA SEGURIDAD PUBLICA Y NACIONAL"/>
    <n v="500000"/>
    <s v="1 NO ETIQUETADO"/>
    <s v="11 RECURSOS FISCALES"/>
    <s v="1101 RECURSOS MUNICIPALES"/>
    <s v="19 Ejercicio 2019"/>
  </r>
  <r>
    <s v="030311717145160304E127127976911122929129101111110119133"/>
    <s v="0303"/>
    <s v="1"/>
    <s v="17"/>
    <s v="171"/>
    <s v="4"/>
    <s v="5"/>
    <s v="16"/>
    <s v="03"/>
    <s v="04"/>
    <s v="E"/>
    <s v="127"/>
    <s v="127976"/>
    <s v="91"/>
    <s v="1"/>
    <s v="2"/>
    <s v="29"/>
    <s v="291"/>
    <s v="29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900 HERRAMIENTAS, REFACCIONES Y ACCESORIOS MENORES"/>
    <s v="291 HERRAMIENTAS MENORES"/>
    <s v="29101 HERRAMIENTAS MENORES"/>
    <n v="187000"/>
    <s v="1 NO ETIQUETADO"/>
    <s v="11 RECURSOS FISCALES"/>
    <s v="1101 RECURSOS MUNICIPALES"/>
    <s v="19 Ejercicio 2019"/>
  </r>
  <r>
    <s v="040711212245150205E047047193911122929129101111110119133"/>
    <s v="0407"/>
    <s v="1"/>
    <s v="12"/>
    <s v="122"/>
    <s v="4"/>
    <s v="5"/>
    <s v="15"/>
    <s v="02"/>
    <s v="05"/>
    <s v="E"/>
    <s v="047"/>
    <s v="047193"/>
    <s v="91"/>
    <s v="1"/>
    <s v="2"/>
    <s v="29"/>
    <s v="291"/>
    <s v="291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x v="0"/>
    <x v="28"/>
    <x v="54"/>
    <x v="231"/>
    <s v="2000 MATERIALES Y SUMINISTROS"/>
    <s v="2900 HERRAMIENTAS, REFACCIONES Y ACCESORIOS MENORES"/>
    <s v="291 HERRAMIENTAS MENORES"/>
    <s v="29101 HERRAMIENTAS MENORES"/>
    <n v="5000"/>
    <s v="1 NO ETIQUETADO"/>
    <s v="11 RECURSOS FISCALES"/>
    <s v="1101 RECURSOS MUNICIPALES"/>
    <s v="19 Ejercicio 2019"/>
  </r>
  <r>
    <s v="050511818146172007B033033221911122929129101111110119133"/>
    <s v="0505"/>
    <s v="1"/>
    <s v="18"/>
    <s v="181"/>
    <s v="4"/>
    <s v="6"/>
    <s v="17"/>
    <s v="20"/>
    <s v="07"/>
    <s v="B"/>
    <s v="033"/>
    <s v="033221"/>
    <s v="91"/>
    <s v="1"/>
    <s v="2"/>
    <s v="29"/>
    <s v="291"/>
    <s v="291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x v="0"/>
    <x v="8"/>
    <x v="10"/>
    <x v="22"/>
    <s v="2000 MATERIALES Y SUMINISTROS"/>
    <s v="2900 HERRAMIENTAS, REFACCIONES Y ACCESORIOS MENORES"/>
    <s v="291 HERRAMIENTAS MENORES"/>
    <s v="29101 HERRAMIENTAS MENORES"/>
    <n v="4200"/>
    <s v="1 NO ETIQUETADO"/>
    <s v="11 RECURSOS FISCALES"/>
    <s v="1101 RECURSOS MUNICIPALES"/>
    <s v="19 Ejercicio 2019"/>
  </r>
  <r>
    <s v="050911818523101521G083083518911155959759701111110119133"/>
    <s v="0509"/>
    <s v="1"/>
    <s v="18"/>
    <s v="185"/>
    <s v="2"/>
    <s v="3"/>
    <s v="10"/>
    <s v="15"/>
    <s v="21"/>
    <s v="G"/>
    <s v="083"/>
    <s v="083518"/>
    <s v="91"/>
    <s v="1"/>
    <s v="5"/>
    <s v="59"/>
    <s v="597"/>
    <s v="597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70"/>
    <x v="223"/>
    <s v="5000 BIENES MUEBLES, INMUEBLES E INTANGIBLES"/>
    <s v="5900 ACTIVOS INTANGIBLES"/>
    <s v="597 LICENCIAS INFORMATICAS E INTELECTUALES"/>
    <s v="59701 LICENCIAS INFORMATICAS E INTELECTUALES"/>
    <n v="200000"/>
    <s v="1 NO ETIQUETADO"/>
    <s v="11 RECURSOS FISCALES"/>
    <s v="1101 RECURSOS MUNICIPALES"/>
    <s v="19 Ejercicio 2019"/>
  </r>
  <r>
    <s v="050911818523101521G083083518911155959759701111110119133"/>
    <s v="0509"/>
    <s v="1"/>
    <s v="18"/>
    <s v="185"/>
    <s v="2"/>
    <s v="3"/>
    <s v="10"/>
    <s v="15"/>
    <s v="21"/>
    <s v="G"/>
    <s v="083"/>
    <s v="083518"/>
    <s v="91"/>
    <s v="1"/>
    <s v="5"/>
    <s v="59"/>
    <s v="597"/>
    <s v="597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x v="0"/>
    <x v="29"/>
    <x v="70"/>
    <x v="223"/>
    <s v="5000 BIENES MUEBLES, INMUEBLES E INTANGIBLES"/>
    <s v="5900 ACTIVOS INTANGIBLES"/>
    <s v="597 LICENCIAS INFORMATICAS E INTELECTUALES"/>
    <s v="59701 LICENCIAS INFORMATICAS E INTELECTUALES"/>
    <n v="200000"/>
    <s v="1 NO ETIQUETADO"/>
    <s v="11 RECURSOS FISCALES"/>
    <s v="1101 RECURSOS MUNICIPALES"/>
    <s v="19 Ejercicio 2019"/>
  </r>
  <r>
    <s v="060611515246172012M071071291911122929129101111110119133"/>
    <s v="0606"/>
    <s v="1"/>
    <s v="15"/>
    <s v="152"/>
    <s v="4"/>
    <s v="6"/>
    <s v="17"/>
    <s v="20"/>
    <s v="12"/>
    <s v="M"/>
    <s v="071"/>
    <s v="071291"/>
    <s v="91"/>
    <s v="1"/>
    <s v="2"/>
    <s v="29"/>
    <s v="291"/>
    <s v="291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43"/>
    <x v="256"/>
    <s v="2000 MATERIALES Y SUMINISTROS"/>
    <s v="2900 HERRAMIENTAS, REFACCIONES Y ACCESORIOS MENORES"/>
    <s v="291 HERRAMIENTAS MENORES"/>
    <s v="29101 HERRAMIENTAS MENORES"/>
    <n v="1240.01"/>
    <s v="1 NO ETIQUETADO"/>
    <s v="11 RECURSOS FISCALES"/>
    <s v="1101 RECURSOS MUNICIPALES"/>
    <s v="19 Ejercicio 2019"/>
  </r>
  <r>
    <s v="080122222112130614E088088346911122929129101111110119133"/>
    <s v="0801"/>
    <s v="2"/>
    <s v="22"/>
    <s v="221"/>
    <s v="1"/>
    <s v="2"/>
    <s v="13"/>
    <s v="06"/>
    <s v="14"/>
    <s v="E"/>
    <s v="088"/>
    <s v="088346"/>
    <s v="91"/>
    <s v="1"/>
    <s v="2"/>
    <s v="29"/>
    <s v="291"/>
    <s v="291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228"/>
    <s v="2000 MATERIALES Y SUMINISTROS"/>
    <s v="2900 HERRAMIENTAS, REFACCIONES Y ACCESORIOS MENORES"/>
    <s v="291 HERRAMIENTAS MENORES"/>
    <s v="29101 HERRAMIENTAS MENORES"/>
    <n v="66000"/>
    <s v="1 NO ETIQUETADO"/>
    <s v="11 RECURSOS FISCALES"/>
    <s v="1101 RECURSOS MUNICIPALES"/>
    <s v="19 Ejercicio 2019"/>
  </r>
  <r>
    <s v="081122222112130614E125125344911122929129101111110119133"/>
    <s v="0811"/>
    <s v="2"/>
    <s v="22"/>
    <s v="221"/>
    <s v="1"/>
    <s v="2"/>
    <s v="13"/>
    <s v="06"/>
    <s v="14"/>
    <s v="E"/>
    <s v="125"/>
    <s v="125344"/>
    <s v="91"/>
    <s v="1"/>
    <s v="2"/>
    <s v="29"/>
    <s v="291"/>
    <s v="291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62"/>
    <s v="2000 MATERIALES Y SUMINISTROS"/>
    <s v="2900 HERRAMIENTAS, REFACCIONES Y ACCESORIOS MENORES"/>
    <s v="291 HERRAMIENTAS MENORES"/>
    <s v="29101 HERRAMIENTAS MENORES"/>
    <n v="1083051.9099999999"/>
    <s v="1 NO ETIQUETADO"/>
    <s v="11 RECURSOS FISCALES"/>
    <s v="1101 RECURSOS MUNICIPALES"/>
    <s v="19 Ejercicio 2019"/>
  </r>
  <r>
    <s v="080922222112130614E088088349911122929129101111110119133"/>
    <s v="0809"/>
    <s v="2"/>
    <s v="22"/>
    <s v="221"/>
    <s v="1"/>
    <s v="2"/>
    <s v="13"/>
    <s v="06"/>
    <s v="14"/>
    <s v="E"/>
    <s v="088"/>
    <s v="088349"/>
    <s v="91"/>
    <s v="1"/>
    <s v="2"/>
    <s v="29"/>
    <s v="291"/>
    <s v="291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142"/>
    <s v="2000 MATERIALES Y SUMINISTROS"/>
    <s v="2900 HERRAMIENTAS, REFACCIONES Y ACCESORIOS MENORES"/>
    <s v="291 HERRAMIENTAS MENORES"/>
    <s v="29101 HERRAMIENTAS MENORES"/>
    <n v="200000"/>
    <s v="1 NO ETIQUETADO"/>
    <s v="11 RECURSOS FISCALES"/>
    <s v="1101 RECURSOS MUNICIPALES"/>
    <s v="19 Ejercicio 2019"/>
  </r>
  <r>
    <s v="080322222112130614E125125411911122929129101111110119133"/>
    <s v="0803"/>
    <s v="2"/>
    <s v="22"/>
    <s v="221"/>
    <s v="1"/>
    <s v="2"/>
    <s v="13"/>
    <s v="06"/>
    <s v="14"/>
    <s v="E"/>
    <s v="125"/>
    <s v="125411"/>
    <s v="91"/>
    <s v="1"/>
    <s v="2"/>
    <s v="29"/>
    <s v="291"/>
    <s v="29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3"/>
    <s v="2000 MATERIALES Y SUMINISTROS"/>
    <s v="2900 HERRAMIENTAS, REFACCIONES Y ACCESORIOS MENORES"/>
    <s v="291 HERRAMIENTAS MENORES"/>
    <s v="29101 HERRAMIENTAS MENORES"/>
    <n v="300000"/>
    <s v="1 NO ETIQUETADO"/>
    <s v="11 RECURSOS FISCALES"/>
    <s v="1101 RECURSOS MUNICIPALES"/>
    <s v="19 Ejercicio 2019"/>
  </r>
  <r>
    <s v="080222222112130614E125125404911122929129101111110119133"/>
    <s v="0802"/>
    <s v="2"/>
    <s v="22"/>
    <s v="221"/>
    <s v="1"/>
    <s v="2"/>
    <s v="13"/>
    <s v="06"/>
    <s v="14"/>
    <s v="E"/>
    <s v="125"/>
    <s v="125404"/>
    <s v="91"/>
    <s v="1"/>
    <s v="2"/>
    <s v="29"/>
    <s v="291"/>
    <s v="291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04"/>
    <s v="2000 MATERIALES Y SUMINISTROS"/>
    <s v="2900 HERRAMIENTAS, REFACCIONES Y ACCESORIOS MENORES"/>
    <s v="291 HERRAMIENTAS MENORES"/>
    <s v="29101 HERRAMIENTAS MENORES"/>
    <n v="60000"/>
    <s v="1 NO ETIQUETADO"/>
    <s v="11 RECURSOS FISCALES"/>
    <s v="1101 RECURSOS MUNICIPALES"/>
    <s v="19 Ejercicio 2019"/>
  </r>
  <r>
    <s v="080422222112130614E125125368911122929129101111110119133"/>
    <s v="0804"/>
    <s v="2"/>
    <s v="22"/>
    <s v="221"/>
    <s v="1"/>
    <s v="2"/>
    <s v="13"/>
    <s v="06"/>
    <s v="14"/>
    <s v="E"/>
    <s v="125"/>
    <s v="125368"/>
    <s v="91"/>
    <s v="1"/>
    <s v="2"/>
    <s v="29"/>
    <s v="291"/>
    <s v="291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63"/>
    <s v="2000 MATERIALES Y SUMINISTROS"/>
    <s v="2900 HERRAMIENTAS, REFACCIONES Y ACCESORIOS MENORES"/>
    <s v="291 HERRAMIENTAS MENORES"/>
    <s v="29101 HERRAMIENTAS MENORES"/>
    <n v="340000"/>
    <s v="1 NO ETIQUETADO"/>
    <s v="11 RECURSOS FISCALES"/>
    <s v="1101 RECURSOS MUNICIPALES"/>
    <s v="19 Ejercicio 2019"/>
  </r>
  <r>
    <s v="080522222112130614E125125327911122929129101111110119133"/>
    <s v="0805"/>
    <s v="2"/>
    <s v="22"/>
    <s v="221"/>
    <s v="1"/>
    <s v="2"/>
    <s v="13"/>
    <s v="06"/>
    <s v="14"/>
    <s v="E"/>
    <s v="125"/>
    <s v="125327"/>
    <s v="91"/>
    <s v="1"/>
    <s v="2"/>
    <s v="29"/>
    <s v="291"/>
    <s v="291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89"/>
    <s v="2000 MATERIALES Y SUMINISTROS"/>
    <s v="2900 HERRAMIENTAS, REFACCIONES Y ACCESORIOS MENORES"/>
    <s v="291 HERRAMIENTAS MENORES"/>
    <s v="29101 HERRAMIENTAS MENORES"/>
    <n v="400000"/>
    <s v="1 NO ETIQUETADO"/>
    <s v="11 RECURSOS FISCALES"/>
    <s v="1101 RECURSOS MUNICIPALES"/>
    <s v="19 Ejercicio 2019"/>
  </r>
  <r>
    <s v="081022222112130614E009009366911122929129101111110119133"/>
    <s v="0810"/>
    <s v="2"/>
    <s v="22"/>
    <s v="221"/>
    <s v="1"/>
    <s v="2"/>
    <s v="13"/>
    <s v="06"/>
    <s v="14"/>
    <s v="E"/>
    <s v="009"/>
    <s v="009366"/>
    <s v="91"/>
    <s v="1"/>
    <s v="2"/>
    <s v="29"/>
    <s v="291"/>
    <s v="291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230"/>
    <s v="2000 MATERIALES Y SUMINISTROS"/>
    <s v="2900 HERRAMIENTAS, REFACCIONES Y ACCESORIOS MENORES"/>
    <s v="291 HERRAMIENTAS MENORES"/>
    <s v="29101 HERRAMIENTAS MENORES"/>
    <n v="13000"/>
    <s v="1 NO ETIQUETADO"/>
    <s v="11 RECURSOS FISCALES"/>
    <s v="1101 RECURSOS MUNICIPALES"/>
    <s v="19 Ejercicio 2019"/>
  </r>
  <r>
    <s v="081222121412130615E061061411911122929129101111110119133"/>
    <s v="0812"/>
    <s v="2"/>
    <s v="21"/>
    <s v="214"/>
    <s v="1"/>
    <s v="2"/>
    <s v="13"/>
    <s v="06"/>
    <s v="15"/>
    <s v="E"/>
    <s v="061"/>
    <s v="061411"/>
    <s v="91"/>
    <s v="1"/>
    <s v="2"/>
    <s v="29"/>
    <s v="291"/>
    <s v="29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257"/>
    <s v="2000 MATERIALES Y SUMINISTROS"/>
    <s v="2900 HERRAMIENTAS, REFACCIONES Y ACCESORIOS MENORES"/>
    <s v="291 HERRAMIENTAS MENORES"/>
    <s v="29101 HERRAMIENTAS MENORES"/>
    <n v="277863.52"/>
    <s v="1 NO ETIQUETADO"/>
    <s v="11 RECURSOS FISCALES"/>
    <s v="1101 RECURSOS MUNICIPALES"/>
    <s v="19 Ejercicio 2019"/>
  </r>
  <r>
    <s v="080722121412130615E009009400911122929129101111110119133"/>
    <s v="0807"/>
    <s v="2"/>
    <s v="21"/>
    <s v="214"/>
    <s v="1"/>
    <s v="2"/>
    <s v="13"/>
    <s v="06"/>
    <s v="15"/>
    <s v="E"/>
    <s v="009"/>
    <s v="009400"/>
    <s v="91"/>
    <s v="1"/>
    <s v="2"/>
    <s v="29"/>
    <s v="291"/>
    <s v="291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62"/>
    <x v="258"/>
    <s v="2000 MATERIALES Y SUMINISTROS"/>
    <s v="2900 HERRAMIENTAS, REFACCIONES Y ACCESORIOS MENORES"/>
    <s v="291 HERRAMIENTAS MENORES"/>
    <s v="29101 HERRAMIENTAS MENORES"/>
    <n v="1200000"/>
    <s v="1 NO ETIQUETADO"/>
    <s v="11 RECURSOS FISCALES"/>
    <s v="1101 RECURSOS MUNICIPALES"/>
    <s v="19 Ejercicio 2019"/>
  </r>
  <r>
    <s v="080822222112130417E014014416911122929129101111110119133"/>
    <s v="0808"/>
    <s v="2"/>
    <s v="22"/>
    <s v="221"/>
    <s v="1"/>
    <s v="2"/>
    <s v="13"/>
    <s v="04"/>
    <s v="17"/>
    <s v="E"/>
    <s v="014"/>
    <s v="014416"/>
    <s v="91"/>
    <s v="1"/>
    <s v="2"/>
    <s v="29"/>
    <s v="291"/>
    <s v="291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18"/>
    <x v="92"/>
    <s v="2000 MATERIALES Y SUMINISTROS"/>
    <s v="2900 HERRAMIENTAS, REFACCIONES Y ACCESORIOS MENORES"/>
    <s v="291 HERRAMIENTAS MENORES"/>
    <s v="29101 HERRAMIENTAS MENORES"/>
    <n v="100000"/>
    <s v="1 NO ETIQUETADO"/>
    <s v="11 RECURSOS FISCALES"/>
    <s v="1101 RECURSOS MUNICIPALES"/>
    <s v="19 Ejercicio 2019"/>
  </r>
  <r>
    <s v="090111313446172020O022022444121122929129101111110119133"/>
    <s v="0901"/>
    <s v="1"/>
    <s v="13"/>
    <s v="134"/>
    <s v="4"/>
    <s v="6"/>
    <s v="17"/>
    <s v="20"/>
    <s v="20"/>
    <s v="O"/>
    <s v="022"/>
    <s v="022444"/>
    <s v="12"/>
    <s v="1"/>
    <s v="2"/>
    <s v="29"/>
    <s v="291"/>
    <s v="29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134"/>
    <s v="2000 MATERIALES Y SUMINISTROS"/>
    <s v="2900 HERRAMIENTAS, REFACCIONES Y ACCESORIOS MENORES"/>
    <s v="291 HERRAMIENTAS MENORES"/>
    <s v="29101 HERRAMIENTAS MENORES"/>
    <n v="250000"/>
    <s v="1 NO ETIQUETADO"/>
    <s v="11 RECURSOS FISCALES"/>
    <s v="1101 RECURSOS MUNICIPALES"/>
    <s v="19 Ejercicio 2019"/>
  </r>
  <r>
    <s v="090111313446172020O022022916121122929129101111110119133"/>
    <s v="0901"/>
    <s v="1"/>
    <s v="13"/>
    <s v="134"/>
    <s v="4"/>
    <s v="6"/>
    <s v="17"/>
    <s v="20"/>
    <s v="20"/>
    <s v="O"/>
    <s v="022"/>
    <s v="022916"/>
    <s v="12"/>
    <s v="1"/>
    <s v="2"/>
    <s v="29"/>
    <s v="291"/>
    <s v="29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259"/>
    <s v="2000 MATERIALES Y SUMINISTROS"/>
    <s v="2900 HERRAMIENTAS, REFACCIONES Y ACCESORIOS MENORES"/>
    <s v="291 HERRAMIENTAS MENORES"/>
    <s v="29101 HERRAMIENTAS MENORES"/>
    <n v="1000000"/>
    <s v="1 NO ETIQUETADO"/>
    <s v="11 RECURSOS FISCALES"/>
    <s v="1101 RECURSOS MUNICIPALES"/>
    <s v="19 Ejercicio 2019"/>
  </r>
  <r>
    <s v="100533131123091725F096096591911122929129101111110119133"/>
    <s v="1005"/>
    <s v="3"/>
    <s v="31"/>
    <s v="311"/>
    <s v="2"/>
    <s v="3"/>
    <s v="09"/>
    <s v="17"/>
    <s v="25"/>
    <s v="F"/>
    <s v="096"/>
    <s v="096591"/>
    <s v="91"/>
    <s v="1"/>
    <s v="2"/>
    <s v="29"/>
    <s v="291"/>
    <s v="29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2"/>
    <x v="207"/>
    <s v="2000 MATERIALES Y SUMINISTROS"/>
    <s v="2900 HERRAMIENTAS, REFACCIONES Y ACCESORIOS MENORES"/>
    <s v="291 HERRAMIENTAS MENORES"/>
    <s v="29101 HERRAMIENTAS MENORES"/>
    <n v="15000"/>
    <s v="1 NO ETIQUETADO"/>
    <s v="11 RECURSOS FISCALES"/>
    <s v="1101 RECURSOS MUNICIPALES"/>
    <s v="19 Ejercicio 2019"/>
  </r>
  <r>
    <s v="100533131123091725F096096569911122929129101111110119133"/>
    <s v="1005"/>
    <s v="3"/>
    <s v="31"/>
    <s v="311"/>
    <s v="2"/>
    <s v="3"/>
    <s v="09"/>
    <s v="17"/>
    <s v="25"/>
    <s v="F"/>
    <s v="096"/>
    <s v="096569"/>
    <s v="91"/>
    <s v="1"/>
    <s v="2"/>
    <s v="29"/>
    <s v="291"/>
    <s v="29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2"/>
    <x v="42"/>
    <s v="2000 MATERIALES Y SUMINISTROS"/>
    <s v="2900 HERRAMIENTAS, REFACCIONES Y ACCESORIOS MENORES"/>
    <s v="291 HERRAMIENTAS MENORES"/>
    <s v="29101 HERRAMIENTAS MENORES"/>
    <n v="40000"/>
    <s v="1 NO ETIQUETADO"/>
    <s v="11 RECURSOS FISCALES"/>
    <s v="1101 RECURSOS MUNICIPALES"/>
    <s v="19 Ejercicio 2019"/>
  </r>
  <r>
    <s v="100533131123091725F096096591911122929129101111110119133"/>
    <s v="1005"/>
    <s v="3"/>
    <s v="31"/>
    <s v="311"/>
    <s v="2"/>
    <s v="3"/>
    <s v="09"/>
    <s v="17"/>
    <s v="25"/>
    <s v="F"/>
    <s v="096"/>
    <s v="096591"/>
    <s v="91"/>
    <s v="1"/>
    <s v="2"/>
    <s v="29"/>
    <s v="291"/>
    <s v="29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2"/>
    <x v="207"/>
    <s v="2000 MATERIALES Y SUMINISTROS"/>
    <s v="2900 HERRAMIENTAS, REFACCIONES Y ACCESORIOS MENORES"/>
    <s v="291 HERRAMIENTAS MENORES"/>
    <s v="29101 HERRAMIENTAS MENORES"/>
    <n v="20000"/>
    <s v="1 NO ETIQUETADO"/>
    <s v="11 RECURSOS FISCALES"/>
    <s v="1101 RECURSOS MUNICIPALES"/>
    <s v="19 Ejercicio 2019"/>
  </r>
  <r>
    <s v="100533131123091725F096096569911122929129101111110119133"/>
    <s v="1005"/>
    <s v="3"/>
    <s v="31"/>
    <s v="311"/>
    <s v="2"/>
    <s v="3"/>
    <s v="09"/>
    <s v="17"/>
    <s v="25"/>
    <s v="F"/>
    <s v="096"/>
    <s v="096569"/>
    <s v="91"/>
    <s v="1"/>
    <s v="2"/>
    <s v="29"/>
    <s v="291"/>
    <s v="29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2"/>
    <x v="42"/>
    <s v="2000 MATERIALES Y SUMINISTROS"/>
    <s v="2900 HERRAMIENTAS, REFACCIONES Y ACCESORIOS MENORES"/>
    <s v="291 HERRAMIENTAS MENORES"/>
    <s v="29101 HERRAMIENTAS MENORES"/>
    <n v="10000"/>
    <s v="1 NO ETIQUETADO"/>
    <s v="11 RECURSOS FISCALES"/>
    <s v="1101 RECURSOS MUNICIPALES"/>
    <s v="19 Ejercicio 2019"/>
  </r>
  <r>
    <s v="100533131123091725F096096569911122929129101111110119133"/>
    <s v="1005"/>
    <s v="3"/>
    <s v="31"/>
    <s v="311"/>
    <s v="2"/>
    <s v="3"/>
    <s v="09"/>
    <s v="17"/>
    <s v="25"/>
    <s v="F"/>
    <s v="096"/>
    <s v="096569"/>
    <s v="91"/>
    <s v="1"/>
    <s v="2"/>
    <s v="29"/>
    <s v="291"/>
    <s v="29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2"/>
    <x v="42"/>
    <s v="2000 MATERIALES Y SUMINISTROS"/>
    <s v="2900 HERRAMIENTAS, REFACCIONES Y ACCESORIOS MENORES"/>
    <s v="291 HERRAMIENTAS MENORES"/>
    <s v="29101 HERRAMIENTAS MENORES"/>
    <n v="13585"/>
    <s v="1 NO ETIQUETADO"/>
    <s v="11 RECURSOS FISCALES"/>
    <s v="1101 RECURSOS MUNICIPALES"/>
    <s v="19 Ejercicio 2019"/>
  </r>
  <r>
    <s v="110222222122051228E098098770911122929129101111110119133"/>
    <s v="1102"/>
    <s v="2"/>
    <s v="22"/>
    <s v="221"/>
    <s v="2"/>
    <s v="2"/>
    <s v="05"/>
    <s v="12"/>
    <s v="28"/>
    <s v="E"/>
    <s v="098"/>
    <s v="098770"/>
    <s v="91"/>
    <s v="1"/>
    <s v="2"/>
    <s v="29"/>
    <s v="291"/>
    <s v="29101"/>
    <s v="1"/>
    <s v="11"/>
    <s v="1101"/>
    <s v="19"/>
    <s v="13"/>
    <s v="3"/>
    <s v="11 COORDINACION GENERAL DE GESTION INTEGRAL DE LA CIUDAD"/>
    <s v="1102 DIRECCION DE ORDENAMIENTO DEL TERRITORIO"/>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x v="0"/>
    <x v="19"/>
    <x v="26"/>
    <x v="247"/>
    <s v="2000 MATERIALES Y SUMINISTROS"/>
    <s v="2900 HERRAMIENTAS, REFACCIONES Y ACCESORIOS MENORES"/>
    <s v="291 HERRAMIENTAS MENORES"/>
    <s v="29101 HERRAMIENTAS MENORES"/>
    <n v="54450"/>
    <s v="1 NO ETIQUETADO"/>
    <s v="11 RECURSOS FISCALES"/>
    <s v="1101 RECURSOS MUNICIPALES"/>
    <s v="19 Ejercicio 2019"/>
  </r>
  <r>
    <s v="110322222122071329E129129672911122929129101111110119133"/>
    <s v="1103"/>
    <s v="2"/>
    <s v="22"/>
    <s v="221"/>
    <s v="2"/>
    <s v="2"/>
    <s v="07"/>
    <s v="13"/>
    <s v="29"/>
    <s v="E"/>
    <s v="129"/>
    <s v="129672"/>
    <s v="91"/>
    <s v="1"/>
    <s v="2"/>
    <s v="29"/>
    <s v="291"/>
    <s v="291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67"/>
    <x v="260"/>
    <s v="2000 MATERIALES Y SUMINISTROS"/>
    <s v="2900 HERRAMIENTAS, REFACCIONES Y ACCESORIOS MENORES"/>
    <s v="291 HERRAMIENTAS MENORES"/>
    <s v="29101 HERRAMIENTAS MENORES"/>
    <n v="10000"/>
    <s v="1 NO ETIQUETADO"/>
    <s v="11 RECURSOS FISCALES"/>
    <s v="1101 RECURSOS MUNICIPALES"/>
    <s v="19 Ejercicio 2019"/>
  </r>
  <r>
    <s v="110422121231010730E039039399911122929129101111110119133"/>
    <s v="1104"/>
    <s v="2"/>
    <s v="21"/>
    <s v="212"/>
    <s v="3"/>
    <s v="1"/>
    <s v="01"/>
    <s v="07"/>
    <s v="30"/>
    <s v="E"/>
    <s v="039"/>
    <s v="039399"/>
    <s v="91"/>
    <s v="1"/>
    <s v="2"/>
    <s v="29"/>
    <s v="291"/>
    <s v="291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74"/>
    <x v="261"/>
    <s v="2000 MATERIALES Y SUMINISTROS"/>
    <s v="2900 HERRAMIENTAS, REFACCIONES Y ACCESORIOS MENORES"/>
    <s v="291 HERRAMIENTAS MENORES"/>
    <s v="29101 HERRAMIENTAS MENORES"/>
    <n v="90000"/>
    <s v="1 NO ETIQUETADO"/>
    <s v="11 RECURSOS FISCALES"/>
    <s v="1101 RECURSOS MUNICIPALES"/>
    <s v="19 Ejercicio 2019"/>
  </r>
  <r>
    <s v="110422121231010730E113113687911122929129101111110119133"/>
    <s v="1104"/>
    <s v="2"/>
    <s v="21"/>
    <s v="212"/>
    <s v="3"/>
    <s v="1"/>
    <s v="01"/>
    <s v="07"/>
    <s v="30"/>
    <s v="E"/>
    <s v="113"/>
    <s v="113687"/>
    <s v="91"/>
    <s v="1"/>
    <s v="2"/>
    <s v="29"/>
    <s v="291"/>
    <s v="291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28"/>
    <x v="262"/>
    <s v="2000 MATERIALES Y SUMINISTROS"/>
    <s v="2900 HERRAMIENTAS, REFACCIONES Y ACCESORIOS MENORES"/>
    <s v="291 HERRAMIENTAS MENORES"/>
    <s v="29101 HERRAMIENTAS MENORES"/>
    <n v="8000"/>
    <s v="1 NO ETIQUETADO"/>
    <s v="11 RECURSOS FISCALES"/>
    <s v="1101 RECURSOS MUNICIPALES"/>
    <s v="19 Ejercicio 2019"/>
  </r>
  <r>
    <s v="111322121231010730E081081990911122929129101111110119133"/>
    <s v="1113"/>
    <s v="2"/>
    <s v="21"/>
    <s v="212"/>
    <s v="3"/>
    <s v="1"/>
    <s v="01"/>
    <s v="07"/>
    <s v="30"/>
    <s v="E"/>
    <s v="081"/>
    <s v="081990"/>
    <s v="91"/>
    <s v="1"/>
    <s v="2"/>
    <s v="29"/>
    <s v="291"/>
    <s v="291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73"/>
    <x v="250"/>
    <s v="2000 MATERIALES Y SUMINISTROS"/>
    <s v="2900 HERRAMIENTAS, REFACCIONES Y ACCESORIOS MENORES"/>
    <s v="291 HERRAMIENTAS MENORES"/>
    <s v="29101 HERRAMIENTAS MENORES"/>
    <n v="75000"/>
    <s v="1 NO ETIQUETADO"/>
    <s v="11 RECURSOS FISCALES"/>
    <s v="1101 RECURSOS MUNICIPALES"/>
    <s v="19 Ejercicio 2019"/>
  </r>
  <r>
    <s v="121222222122081331E086086700911122929129101111110119133"/>
    <s v="1212"/>
    <s v="2"/>
    <s v="22"/>
    <s v="221"/>
    <s v="2"/>
    <s v="2"/>
    <s v="08"/>
    <s v="13"/>
    <s v="31"/>
    <s v="E"/>
    <s v="086"/>
    <s v="086700"/>
    <s v="91"/>
    <s v="1"/>
    <s v="2"/>
    <s v="29"/>
    <s v="291"/>
    <s v="291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75"/>
    <x v="263"/>
    <s v="2000 MATERIALES Y SUMINISTROS"/>
    <s v="2900 HERRAMIENTAS, REFACCIONES Y ACCESORIOS MENORES"/>
    <s v="291 HERRAMIENTAS MENORES"/>
    <s v="29101 HERRAMIENTAS MENORES"/>
    <n v="96300"/>
    <s v="1 NO ETIQUETADO"/>
    <s v="11 RECURSOS FISCALES"/>
    <s v="1101 RECURSOS MUNICIPALES"/>
    <s v="19 Ejercicio 2019"/>
  </r>
  <r>
    <s v="130322424215140134E087087832911122929129101111110119133"/>
    <s v="1303"/>
    <s v="2"/>
    <s v="24"/>
    <s v="242"/>
    <s v="1"/>
    <s v="5"/>
    <s v="14"/>
    <s v="01"/>
    <s v="34"/>
    <s v="E"/>
    <s v="087"/>
    <s v="087832"/>
    <s v="91"/>
    <s v="1"/>
    <s v="2"/>
    <s v="29"/>
    <s v="291"/>
    <s v="291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264"/>
    <s v="2000 MATERIALES Y SUMINISTROS"/>
    <s v="2900 HERRAMIENTAS, REFACCIONES Y ACCESORIOS MENORES"/>
    <s v="291 HERRAMIENTAS MENORES"/>
    <s v="29101 HERRAMIENTAS MENORES"/>
    <n v="148500"/>
    <s v="1 NO ETIQUETADO"/>
    <s v="11 RECURSOS FISCALES"/>
    <s v="1101 RECURSOS MUNICIPALES"/>
    <s v="19 Ejercicio 2019"/>
  </r>
  <r>
    <s v="131322424215140134E087087826911122929129101111110119133"/>
    <s v="1313"/>
    <s v="2"/>
    <s v="24"/>
    <s v="242"/>
    <s v="1"/>
    <s v="5"/>
    <s v="14"/>
    <s v="01"/>
    <s v="34"/>
    <s v="E"/>
    <s v="087"/>
    <s v="087826"/>
    <s v="91"/>
    <s v="1"/>
    <s v="2"/>
    <s v="29"/>
    <s v="291"/>
    <s v="291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57"/>
    <s v="2000 MATERIALES Y SUMINISTROS"/>
    <s v="2900 HERRAMIENTAS, REFACCIONES Y ACCESORIOS MENORES"/>
    <s v="291 HERRAMIENTAS MENORES"/>
    <s v="29101 HERRAMIENTAS MENORES"/>
    <n v="8500"/>
    <s v="1 NO ETIQUETADO"/>
    <s v="11 RECURSOS FISCALES"/>
    <s v="1101 RECURSOS MUNICIPALES"/>
    <s v="19 Ejercicio 2019"/>
  </r>
  <r>
    <s v="100322626814110526S036036837911122727227201111110119133"/>
    <s v="1003"/>
    <s v="2"/>
    <s v="26"/>
    <s v="268"/>
    <s v="1"/>
    <s v="4"/>
    <s v="11"/>
    <s v="05"/>
    <s v="26"/>
    <s v="S"/>
    <s v="036"/>
    <s v="036837"/>
    <s v="91"/>
    <s v="1"/>
    <s v="2"/>
    <s v="27"/>
    <s v="272"/>
    <s v="27201"/>
    <s v="1"/>
    <s v="11"/>
    <s v="1101"/>
    <s v="19"/>
    <s v="13"/>
    <s v="3"/>
    <s v="10 COORDINACION GENERAL DE DESARROLLO ECONOMICO Y COMBATE A LA DESIGUALDAD"/>
    <s v="1003 DIRECCION DE PROGRAMAS SOCIALES MUNICIPALES"/>
    <s v="268 OTROS GRUPOS VULNERABLES"/>
    <s v="2 DESARROLLO SOCIAL"/>
    <s v="26 PROTECCION SOCIAL"/>
    <s v="1 INTEGRACIÓN SOCIAL Y CULTURAL"/>
    <s v="4 ZAPOPAN EQUITATIVO"/>
    <s v="11 ATENDER POBLACIONES MARGINADAS PARA ABATIR LAS CARENCIAS SOCIALES"/>
    <s v="05 B. ATENCIÓN A POBLACIONES EN MARGINACIÓN"/>
    <s v="S SUJETOS A REGLAS DE OPERACIÓN"/>
    <s v="91 CIUDADANOS"/>
    <x v="0"/>
    <x v="31"/>
    <x v="76"/>
    <x v="265"/>
    <s v="2000 MATERIALES Y SUMINISTROS"/>
    <s v="2700 VESTUARIO, BLANCOS, PRENDAS DE PROTECCION Y ARTICULOS DEPORTIVOS"/>
    <s v="272 PRENDAS DE SEGURIDAD Y PROTECCION PERSONAL"/>
    <s v="27201 PRENDAS DE SEGURIDAD Y PROTECCION PERSONAL"/>
    <n v="10742"/>
    <s v="1 NO ETIQUETADO"/>
    <s v="11 RECURSOS FISCALES"/>
    <s v="1101 RECURSOS MUNICIPALES"/>
    <s v="19 Ejercicio 2019"/>
  </r>
  <r>
    <s v="100322626814110526S137137838911133333633601111110119133"/>
    <s v="1003"/>
    <s v="2"/>
    <s v="26"/>
    <s v="268"/>
    <s v="1"/>
    <s v="4"/>
    <s v="11"/>
    <s v="05"/>
    <s v="26"/>
    <s v="S"/>
    <s v="137"/>
    <s v="137838"/>
    <s v="91"/>
    <s v="1"/>
    <s v="3"/>
    <s v="33"/>
    <s v="336"/>
    <s v="33601"/>
    <s v="1"/>
    <s v="11"/>
    <s v="1101"/>
    <s v="19"/>
    <s v="13"/>
    <s v="3"/>
    <s v="10 COORDINACION GENERAL DE DESARROLLO ECONOMICO Y COMBATE A LA DESIGUALDAD"/>
    <s v="1003 DIRECCION DE PROGRAMAS SOCIALES MUNICIPALES"/>
    <s v="268 OTROS GRUPOS VULNERABLES"/>
    <s v="2 DESARROLLO SOCIAL"/>
    <s v="26 PROTECCION SOCIAL"/>
    <s v="1 INTEGRACIÓN SOCIAL Y CULTURAL"/>
    <s v="4 ZAPOPAN EQUITATIVO"/>
    <s v="11 ATENDER POBLACIONES MARGINADAS PARA ABATIR LAS CARENCIAS SOCIALES"/>
    <s v="05 B. ATENCIÓN A POBLACIONES EN MARGINACIÓN"/>
    <s v="S SUJETOS A REGLAS DE OPERACIÓN"/>
    <s v="91 CIUDADANOS"/>
    <x v="0"/>
    <x v="31"/>
    <x v="77"/>
    <x v="266"/>
    <s v="3000 SERVICIOS GENERALES"/>
    <s v="3300 SERVICIOS PROFESIONALES, CIENTIFICOS, TECNICOS Y OTROS SERVICIOS"/>
    <s v="336 SERVICIOS DE APOYO ADMINISTRATIVO, TRADUCCION, FOTOCOPIADO E IMPRESION"/>
    <s v="33601 SERVICIOS DE APOYO ADMINISTRATIVO, TRADUCCION, FOTOCOPIADO E IMPRESION"/>
    <n v="50000"/>
    <s v="1 NO ETIQUETADO"/>
    <s v="11 RECURSOS FISCALES"/>
    <s v="1101 RECURSOS MUNICIPALES"/>
    <s v="19 Ejercicio 2019"/>
  </r>
  <r>
    <s v="100322626814110526S138138836911133333633601111110119133"/>
    <s v="1003"/>
    <s v="2"/>
    <s v="26"/>
    <s v="268"/>
    <s v="1"/>
    <s v="4"/>
    <s v="11"/>
    <s v="05"/>
    <s v="26"/>
    <s v="S"/>
    <s v="138"/>
    <s v="138836"/>
    <s v="91"/>
    <s v="1"/>
    <s v="3"/>
    <s v="33"/>
    <s v="336"/>
    <s v="33601"/>
    <s v="1"/>
    <s v="11"/>
    <s v="1101"/>
    <s v="19"/>
    <s v="13"/>
    <s v="3"/>
    <s v="10 COORDINACION GENERAL DE DESARROLLO ECONOMICO Y COMBATE A LA DESIGUALDAD"/>
    <s v="1003 DIRECCION DE PROGRAMAS SOCIALES MUNICIPALES"/>
    <s v="268 OTROS GRUPOS VULNERABLES"/>
    <s v="2 DESARROLLO SOCIAL"/>
    <s v="26 PROTECCION SOCIAL"/>
    <s v="1 INTEGRACIÓN SOCIAL Y CULTURAL"/>
    <s v="4 ZAPOPAN EQUITATIVO"/>
    <s v="11 ATENDER POBLACIONES MARGINADAS PARA ABATIR LAS CARENCIAS SOCIALES"/>
    <s v="05 B. ATENCIÓN A POBLACIONES EN MARGINACIÓN"/>
    <s v="S SUJETOS A REGLAS DE OPERACIÓN"/>
    <s v="91 CIUDADANOS"/>
    <x v="0"/>
    <x v="31"/>
    <x v="78"/>
    <x v="267"/>
    <s v="3000 SERVICIOS GENERALES"/>
    <s v="3300 SERVICIOS PROFESIONALES, CIENTIFICOS, TECNICOS Y OTROS SERVICIOS"/>
    <s v="336 SERVICIOS DE APOYO ADMINISTRATIVO, TRADUCCION, FOTOCOPIADO E IMPRESION"/>
    <s v="33601 SERVICIOS DE APOYO ADMINISTRATIVO, TRADUCCION, FOTOCOPIADO E IMPRESION"/>
    <n v="130000"/>
    <s v="1 NO ETIQUETADO"/>
    <s v="11 RECURSOS FISCALES"/>
    <s v="1101 RECURSOS MUNICIPALES"/>
    <s v="19 Ejercicio 2019"/>
  </r>
  <r>
    <s v="010111313146172001P121121823911122929229201111110119133"/>
    <s v="0101"/>
    <s v="1"/>
    <s v="13"/>
    <s v="131"/>
    <s v="4"/>
    <s v="6"/>
    <s v="17"/>
    <s v="20"/>
    <s v="01"/>
    <s v="P"/>
    <s v="121"/>
    <s v="121823"/>
    <s v="91"/>
    <s v="1"/>
    <s v="2"/>
    <s v="29"/>
    <s v="292"/>
    <s v="292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x v="0"/>
    <x v="3"/>
    <x v="59"/>
    <x v="161"/>
    <s v="2000 MATERIALES Y SUMINISTROS"/>
    <s v="2900 HERRAMIENTAS, REFACCIONES Y ACCESORIOS MENORES"/>
    <s v="292 REFACCIONES Y ACCESORIOS MENORES DE EDIFICIOS"/>
    <s v="29201 REFACCIONES Y ACCESORIOS MENORES DE EDIFICIOS"/>
    <n v="500"/>
    <s v="1 NO ETIQUETADO"/>
    <s v="11 RECURSOS FISCALES"/>
    <s v="1101 RECURSOS MUNICIPALES"/>
    <s v="19 Ejercicio 2019"/>
  </r>
  <r>
    <s v="030311717145160304E127127976911122929229201111110119133"/>
    <s v="0303"/>
    <s v="1"/>
    <s v="17"/>
    <s v="171"/>
    <s v="4"/>
    <s v="5"/>
    <s v="16"/>
    <s v="03"/>
    <s v="04"/>
    <s v="E"/>
    <s v="127"/>
    <s v="127976"/>
    <s v="91"/>
    <s v="1"/>
    <s v="2"/>
    <s v="29"/>
    <s v="292"/>
    <s v="29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900 HERRAMIENTAS, REFACCIONES Y ACCESORIOS MENORES"/>
    <s v="292 REFACCIONES Y ACCESORIOS MENORES DE EDIFICIOS"/>
    <s v="29201 REFACCIONES Y ACCESORIOS MENORES DE EDIFICIOS"/>
    <n v="47000"/>
    <s v="1 NO ETIQUETADO"/>
    <s v="11 RECURSOS FISCALES"/>
    <s v="1101 RECURSOS MUNICIPALES"/>
    <s v="19 Ejercicio 2019"/>
  </r>
  <r>
    <s v="040711212245150205E047047162911122929229201111110119133"/>
    <s v="0407"/>
    <s v="1"/>
    <s v="12"/>
    <s v="122"/>
    <s v="4"/>
    <s v="5"/>
    <s v="15"/>
    <s v="02"/>
    <s v="05"/>
    <s v="E"/>
    <s v="047"/>
    <s v="047162"/>
    <s v="91"/>
    <s v="1"/>
    <s v="2"/>
    <s v="29"/>
    <s v="292"/>
    <s v="292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x v="0"/>
    <x v="28"/>
    <x v="54"/>
    <x v="122"/>
    <s v="2000 MATERIALES Y SUMINISTROS"/>
    <s v="2900 HERRAMIENTAS, REFACCIONES Y ACCESORIOS MENORES"/>
    <s v="292 REFACCIONES Y ACCESORIOS MENORES DE EDIFICIOS"/>
    <s v="29201 REFACCIONES Y ACCESORIOS MENORES DE EDIFICIOS"/>
    <n v="2000"/>
    <s v="1 NO ETIQUETADO"/>
    <s v="11 RECURSOS FISCALES"/>
    <s v="1101 RECURSOS MUNICIPALES"/>
    <s v="19 Ejercicio 2019"/>
  </r>
  <r>
    <s v="050511818146172007B033033221911122929229201111110119133"/>
    <s v="0505"/>
    <s v="1"/>
    <s v="18"/>
    <s v="181"/>
    <s v="4"/>
    <s v="6"/>
    <s v="17"/>
    <s v="20"/>
    <s v="07"/>
    <s v="B"/>
    <s v="033"/>
    <s v="033221"/>
    <s v="91"/>
    <s v="1"/>
    <s v="2"/>
    <s v="29"/>
    <s v="292"/>
    <s v="292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x v="0"/>
    <x v="8"/>
    <x v="10"/>
    <x v="22"/>
    <s v="2000 MATERIALES Y SUMINISTROS"/>
    <s v="2900 HERRAMIENTAS, REFACCIONES Y ACCESORIOS MENORES"/>
    <s v="292 REFACCIONES Y ACCESORIOS MENORES DE EDIFICIOS"/>
    <s v="29201 REFACCIONES Y ACCESORIOS MENORES DE EDIFICIOS"/>
    <n v="1200"/>
    <s v="1 NO ETIQUETADO"/>
    <s v="11 RECURSOS FISCALES"/>
    <s v="1101 RECURSOS MUNICIPALES"/>
    <s v="19 Ejercicio 2019"/>
  </r>
  <r>
    <s v="100322626814110526S036036837911133333633601111110119133"/>
    <s v="1003"/>
    <s v="2"/>
    <s v="26"/>
    <s v="268"/>
    <s v="1"/>
    <s v="4"/>
    <s v="11"/>
    <s v="05"/>
    <s v="26"/>
    <s v="S"/>
    <s v="036"/>
    <s v="036837"/>
    <s v="91"/>
    <s v="1"/>
    <s v="3"/>
    <s v="33"/>
    <s v="336"/>
    <s v="33601"/>
    <s v="1"/>
    <s v="11"/>
    <s v="1101"/>
    <s v="19"/>
    <s v="13"/>
    <s v="3"/>
    <s v="10 COORDINACION GENERAL DE DESARROLLO ECONOMICO Y COMBATE A LA DESIGUALDAD"/>
    <s v="1003 DIRECCION DE PROGRAMAS SOCIALES MUNICIPALES"/>
    <s v="268 OTROS GRUPOS VULNERABLES"/>
    <s v="2 DESARROLLO SOCIAL"/>
    <s v="26 PROTECCION SOCIAL"/>
    <s v="1 INTEGRACIÓN SOCIAL Y CULTURAL"/>
    <s v="4 ZAPOPAN EQUITATIVO"/>
    <s v="11 ATENDER POBLACIONES MARGINADAS PARA ABATIR LAS CARENCIAS SOCIALES"/>
    <s v="05 B. ATENCIÓN A POBLACIONES EN MARGINACIÓN"/>
    <s v="S SUJETOS A REGLAS DE OPERACIÓN"/>
    <s v="91 CIUDADANOS"/>
    <x v="0"/>
    <x v="31"/>
    <x v="76"/>
    <x v="265"/>
    <s v="3000 SERVICIOS GENERALES"/>
    <s v="3300 SERVICIOS PROFESIONALES, CIENTIFICOS, TECNICOS Y OTROS SERVICIOS"/>
    <s v="336 SERVICIOS DE APOYO ADMINISTRATIVO, TRADUCCION, FOTOCOPIADO E IMPRESION"/>
    <s v="33601 SERVICIOS DE APOYO ADMINISTRATIVO, TRADUCCION, FOTOCOPIADO E IMPRESION"/>
    <n v="60000"/>
    <s v="1 NO ETIQUETADO"/>
    <s v="11 RECURSOS FISCALES"/>
    <s v="1101 RECURSOS MUNICIPALES"/>
    <s v="19 Ejercicio 2019"/>
  </r>
  <r>
    <s v="060611515246172012M071071292911122929229201111110119133"/>
    <s v="0606"/>
    <s v="1"/>
    <s v="15"/>
    <s v="152"/>
    <s v="4"/>
    <s v="6"/>
    <s v="17"/>
    <s v="20"/>
    <s v="12"/>
    <s v="M"/>
    <s v="071"/>
    <s v="071292"/>
    <s v="91"/>
    <s v="1"/>
    <s v="2"/>
    <s v="29"/>
    <s v="292"/>
    <s v="292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43"/>
    <x v="268"/>
    <s v="2000 MATERIALES Y SUMINISTROS"/>
    <s v="2900 HERRAMIENTAS, REFACCIONES Y ACCESORIOS MENORES"/>
    <s v="292 REFACCIONES Y ACCESORIOS MENORES DE EDIFICIOS"/>
    <s v="29201 REFACCIONES Y ACCESORIOS MENORES DE EDIFICIOS"/>
    <n v="184"/>
    <s v="1 NO ETIQUETADO"/>
    <s v="11 RECURSOS FISCALES"/>
    <s v="1101 RECURSOS MUNICIPALES"/>
    <s v="19 Ejercicio 2019"/>
  </r>
  <r>
    <s v="080122222112130614E088088345911122929229201111110119133"/>
    <s v="0801"/>
    <s v="2"/>
    <s v="22"/>
    <s v="221"/>
    <s v="1"/>
    <s v="2"/>
    <s v="13"/>
    <s v="06"/>
    <s v="14"/>
    <s v="E"/>
    <s v="088"/>
    <s v="088345"/>
    <s v="91"/>
    <s v="1"/>
    <s v="2"/>
    <s v="29"/>
    <s v="292"/>
    <s v="292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214"/>
    <s v="2000 MATERIALES Y SUMINISTROS"/>
    <s v="2900 HERRAMIENTAS, REFACCIONES Y ACCESORIOS MENORES"/>
    <s v="292 REFACCIONES Y ACCESORIOS MENORES DE EDIFICIOS"/>
    <s v="29201 REFACCIONES Y ACCESORIOS MENORES DE EDIFICIOS"/>
    <n v="88000"/>
    <s v="1 NO ETIQUETADO"/>
    <s v="11 RECURSOS FISCALES"/>
    <s v="1101 RECURSOS MUNICIPALES"/>
    <s v="19 Ejercicio 2019"/>
  </r>
  <r>
    <s v="081122222112130614E059059798911122929229201111110119133"/>
    <s v="0811"/>
    <s v="2"/>
    <s v="22"/>
    <s v="221"/>
    <s v="1"/>
    <s v="2"/>
    <s v="13"/>
    <s v="06"/>
    <s v="14"/>
    <s v="E"/>
    <s v="059"/>
    <s v="059798"/>
    <s v="91"/>
    <s v="1"/>
    <s v="2"/>
    <s v="29"/>
    <s v="292"/>
    <s v="292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7"/>
    <s v="2000 MATERIALES Y SUMINISTROS"/>
    <s v="2900 HERRAMIENTAS, REFACCIONES Y ACCESORIOS MENORES"/>
    <s v="292 REFACCIONES Y ACCESORIOS MENORES DE EDIFICIOS"/>
    <s v="29201 REFACCIONES Y ACCESORIOS MENORES DE EDIFICIOS"/>
    <n v="4777.34"/>
    <s v="1 NO ETIQUETADO"/>
    <s v="11 RECURSOS FISCALES"/>
    <s v="1101 RECURSOS MUNICIPALES"/>
    <s v="19 Ejercicio 2019"/>
  </r>
  <r>
    <s v="080322222112130614E125125417911122929229201111110119133"/>
    <s v="0803"/>
    <s v="2"/>
    <s v="22"/>
    <s v="221"/>
    <s v="1"/>
    <s v="2"/>
    <s v="13"/>
    <s v="06"/>
    <s v="14"/>
    <s v="E"/>
    <s v="125"/>
    <s v="125417"/>
    <s v="91"/>
    <s v="1"/>
    <s v="2"/>
    <s v="29"/>
    <s v="292"/>
    <s v="29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1"/>
    <s v="2000 MATERIALES Y SUMINISTROS"/>
    <s v="2900 HERRAMIENTAS, REFACCIONES Y ACCESORIOS MENORES"/>
    <s v="292 REFACCIONES Y ACCESORIOS MENORES DE EDIFICIOS"/>
    <s v="29201 REFACCIONES Y ACCESORIOS MENORES DE EDIFICIOS"/>
    <n v="12500"/>
    <s v="1 NO ETIQUETADO"/>
    <s v="11 RECURSOS FISCALES"/>
    <s v="1101 RECURSOS MUNICIPALES"/>
    <s v="19 Ejercicio 2019"/>
  </r>
  <r>
    <s v="080222222112130614E125125406911122929229201111110119133"/>
    <s v="0802"/>
    <s v="2"/>
    <s v="22"/>
    <s v="221"/>
    <s v="1"/>
    <s v="2"/>
    <s v="13"/>
    <s v="06"/>
    <s v="14"/>
    <s v="E"/>
    <s v="125"/>
    <s v="125406"/>
    <s v="91"/>
    <s v="1"/>
    <s v="2"/>
    <s v="29"/>
    <s v="292"/>
    <s v="292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27"/>
    <s v="2000 MATERIALES Y SUMINISTROS"/>
    <s v="2900 HERRAMIENTAS, REFACCIONES Y ACCESORIOS MENORES"/>
    <s v="292 REFACCIONES Y ACCESORIOS MENORES DE EDIFICIOS"/>
    <s v="29201 REFACCIONES Y ACCESORIOS MENORES DE EDIFICIOS"/>
    <n v="15000"/>
    <s v="1 NO ETIQUETADO"/>
    <s v="11 RECURSOS FISCALES"/>
    <s v="1101 RECURSOS MUNICIPALES"/>
    <s v="19 Ejercicio 2019"/>
  </r>
  <r>
    <s v="080522222112130614E125125406911122929229201111110119133"/>
    <s v="0805"/>
    <s v="2"/>
    <s v="22"/>
    <s v="221"/>
    <s v="1"/>
    <s v="2"/>
    <s v="13"/>
    <s v="06"/>
    <s v="14"/>
    <s v="E"/>
    <s v="125"/>
    <s v="125406"/>
    <s v="91"/>
    <s v="1"/>
    <s v="2"/>
    <s v="29"/>
    <s v="292"/>
    <s v="292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27"/>
    <s v="2000 MATERIALES Y SUMINISTROS"/>
    <s v="2900 HERRAMIENTAS, REFACCIONES Y ACCESORIOS MENORES"/>
    <s v="292 REFACCIONES Y ACCESORIOS MENORES DE EDIFICIOS"/>
    <s v="29201 REFACCIONES Y ACCESORIOS MENORES DE EDIFICIOS"/>
    <n v="14000"/>
    <s v="1 NO ETIQUETADO"/>
    <s v="11 RECURSOS FISCALES"/>
    <s v="1101 RECURSOS MUNICIPALES"/>
    <s v="19 Ejercicio 2019"/>
  </r>
  <r>
    <s v="080822222112130417E079079417911122929229201111110119133"/>
    <s v="0808"/>
    <s v="2"/>
    <s v="22"/>
    <s v="221"/>
    <s v="1"/>
    <s v="2"/>
    <s v="13"/>
    <s v="04"/>
    <s v="17"/>
    <s v="E"/>
    <s v="079"/>
    <s v="079417"/>
    <s v="91"/>
    <s v="1"/>
    <s v="2"/>
    <s v="29"/>
    <s v="292"/>
    <s v="292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49"/>
    <x v="155"/>
    <s v="2000 MATERIALES Y SUMINISTROS"/>
    <s v="2900 HERRAMIENTAS, REFACCIONES Y ACCESORIOS MENORES"/>
    <s v="292 REFACCIONES Y ACCESORIOS MENORES DE EDIFICIOS"/>
    <s v="29201 REFACCIONES Y ACCESORIOS MENORES DE EDIFICIOS"/>
    <n v="100000"/>
    <s v="1 NO ETIQUETADO"/>
    <s v="11 RECURSOS FISCALES"/>
    <s v="1101 RECURSOS MUNICIPALES"/>
    <s v="19 Ejercicio 2019"/>
  </r>
  <r>
    <s v="090111313446172020O022022450121122929229201111110119133"/>
    <s v="0901"/>
    <s v="1"/>
    <s v="13"/>
    <s v="134"/>
    <s v="4"/>
    <s v="6"/>
    <s v="17"/>
    <s v="20"/>
    <s v="20"/>
    <s v="O"/>
    <s v="022"/>
    <s v="022450"/>
    <s v="12"/>
    <s v="1"/>
    <s v="2"/>
    <s v="29"/>
    <s v="292"/>
    <s v="29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197"/>
    <s v="2000 MATERIALES Y SUMINISTROS"/>
    <s v="2900 HERRAMIENTAS, REFACCIONES Y ACCESORIOS MENORES"/>
    <s v="292 REFACCIONES Y ACCESORIOS MENORES DE EDIFICIOS"/>
    <s v="29201 REFACCIONES Y ACCESORIOS MENORES DE EDIFICIOS"/>
    <n v="609900"/>
    <s v="1 NO ETIQUETADO"/>
    <s v="11 RECURSOS FISCALES"/>
    <s v="1101 RECURSOS MUNICIPALES"/>
    <s v="19 Ejercicio 2019"/>
  </r>
  <r>
    <s v="100733131123091524F030030935911122929229201111110119133"/>
    <s v="1007"/>
    <s v="3"/>
    <s v="31"/>
    <s v="311"/>
    <s v="2"/>
    <s v="3"/>
    <s v="09"/>
    <s v="15"/>
    <s v="24"/>
    <s v="F"/>
    <s v="030"/>
    <s v="030935"/>
    <s v="91"/>
    <s v="1"/>
    <s v="2"/>
    <s v="29"/>
    <s v="292"/>
    <s v="29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21"/>
    <x v="151"/>
    <s v="2000 MATERIALES Y SUMINISTROS"/>
    <s v="2900 HERRAMIENTAS, REFACCIONES Y ACCESORIOS MENORES"/>
    <s v="292 REFACCIONES Y ACCESORIOS MENORES DE EDIFICIOS"/>
    <s v="29201 REFACCIONES Y ACCESORIOS MENORES DE EDIFICIOS"/>
    <n v="15000"/>
    <s v="1 NO ETIQUETADO"/>
    <s v="11 RECURSOS FISCALES"/>
    <s v="1101 RECURSOS MUNICIPALES"/>
    <s v="19 Ejercicio 2019"/>
  </r>
  <r>
    <s v="111322121231010730E113113684911122929229201111110119133"/>
    <s v="1113"/>
    <s v="2"/>
    <s v="21"/>
    <s v="212"/>
    <s v="3"/>
    <s v="1"/>
    <s v="01"/>
    <s v="07"/>
    <s v="30"/>
    <s v="E"/>
    <s v="113"/>
    <s v="113684"/>
    <s v="91"/>
    <s v="1"/>
    <s v="2"/>
    <s v="29"/>
    <s v="292"/>
    <s v="292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28"/>
    <x v="269"/>
    <s v="2000 MATERIALES Y SUMINISTROS"/>
    <s v="2900 HERRAMIENTAS, REFACCIONES Y ACCESORIOS MENORES"/>
    <s v="292 REFACCIONES Y ACCESORIOS MENORES DE EDIFICIOS"/>
    <s v="29201 REFACCIONES Y ACCESORIOS MENORES DE EDIFICIOS"/>
    <n v="50000"/>
    <s v="1 NO ETIQUETADO"/>
    <s v="11 RECURSOS FISCALES"/>
    <s v="1101 RECURSOS MUNICIPALES"/>
    <s v="19 Ejercicio 2019"/>
  </r>
  <r>
    <s v="121222222122081331E086086701911122929229201111110119133"/>
    <s v="1212"/>
    <s v="2"/>
    <s v="22"/>
    <s v="221"/>
    <s v="2"/>
    <s v="2"/>
    <s v="08"/>
    <s v="13"/>
    <s v="31"/>
    <s v="E"/>
    <s v="086"/>
    <s v="086701"/>
    <s v="91"/>
    <s v="1"/>
    <s v="2"/>
    <s v="29"/>
    <s v="292"/>
    <s v="292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75"/>
    <x v="270"/>
    <s v="2000 MATERIALES Y SUMINISTROS"/>
    <s v="2900 HERRAMIENTAS, REFACCIONES Y ACCESORIOS MENORES"/>
    <s v="292 REFACCIONES Y ACCESORIOS MENORES DE EDIFICIOS"/>
    <s v="29201 REFACCIONES Y ACCESORIOS MENORES DE EDIFICIOS"/>
    <n v="22300"/>
    <s v="1 NO ETIQUETADO"/>
    <s v="11 RECURSOS FISCALES"/>
    <s v="1101 RECURSOS MUNICIPALES"/>
    <s v="19 Ejercicio 2019"/>
  </r>
  <r>
    <s v="130322424215140134E120120940911122929229201111110119133"/>
    <s v="1303"/>
    <s v="2"/>
    <s v="24"/>
    <s v="242"/>
    <s v="1"/>
    <s v="5"/>
    <s v="14"/>
    <s v="01"/>
    <s v="34"/>
    <s v="E"/>
    <s v="120"/>
    <s v="120940"/>
    <s v="91"/>
    <s v="1"/>
    <s v="2"/>
    <s v="29"/>
    <s v="292"/>
    <s v="29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3"/>
    <x v="56"/>
    <s v="2000 MATERIALES Y SUMINISTROS"/>
    <s v="2900 HERRAMIENTAS, REFACCIONES Y ACCESORIOS MENORES"/>
    <s v="292 REFACCIONES Y ACCESORIOS MENORES DE EDIFICIOS"/>
    <s v="29201 REFACCIONES Y ACCESORIOS MENORES DE EDIFICIOS"/>
    <n v="55440.000000000007"/>
    <s v="1 NO ETIQUETADO"/>
    <s v="11 RECURSOS FISCALES"/>
    <s v="1101 RECURSOS MUNICIPALES"/>
    <s v="19 Ejercicio 2019"/>
  </r>
  <r>
    <s v="131322424215140134E087087826911122929229201111110119133"/>
    <s v="1313"/>
    <s v="2"/>
    <s v="24"/>
    <s v="242"/>
    <s v="1"/>
    <s v="5"/>
    <s v="14"/>
    <s v="01"/>
    <s v="34"/>
    <s v="E"/>
    <s v="087"/>
    <s v="087826"/>
    <s v="91"/>
    <s v="1"/>
    <s v="2"/>
    <s v="29"/>
    <s v="292"/>
    <s v="29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57"/>
    <s v="2000 MATERIALES Y SUMINISTROS"/>
    <s v="2900 HERRAMIENTAS, REFACCIONES Y ACCESORIOS MENORES"/>
    <s v="292 REFACCIONES Y ACCESORIOS MENORES DE EDIFICIOS"/>
    <s v="29201 REFACCIONES Y ACCESORIOS MENORES DE EDIFICIOS"/>
    <n v="15000"/>
    <s v="1 NO ETIQUETADO"/>
    <s v="11 RECURSOS FISCALES"/>
    <s v="1101 RECURSOS MUNICIPALES"/>
    <s v="19 Ejercicio 2019"/>
  </r>
  <r>
    <s v="100322626814110526S036036837911133434734701111110119133"/>
    <s v="1003"/>
    <s v="2"/>
    <s v="26"/>
    <s v="268"/>
    <s v="1"/>
    <s v="4"/>
    <s v="11"/>
    <s v="05"/>
    <s v="26"/>
    <s v="S"/>
    <s v="036"/>
    <s v="036837"/>
    <s v="91"/>
    <s v="1"/>
    <s v="3"/>
    <s v="34"/>
    <s v="347"/>
    <s v="34701"/>
    <s v="1"/>
    <s v="11"/>
    <s v="1101"/>
    <s v="19"/>
    <s v="13"/>
    <s v="3"/>
    <s v="10 COORDINACION GENERAL DE DESARROLLO ECONOMICO Y COMBATE A LA DESIGUALDAD"/>
    <s v="1003 DIRECCION DE PROGRAMAS SOCIALES MUNICIPALES"/>
    <s v="268 OTROS GRUPOS VULNERABLES"/>
    <s v="2 DESARROLLO SOCIAL"/>
    <s v="26 PROTECCION SOCIAL"/>
    <s v="1 INTEGRACIÓN SOCIAL Y CULTURAL"/>
    <s v="4 ZAPOPAN EQUITATIVO"/>
    <s v="11 ATENDER POBLACIONES MARGINADAS PARA ABATIR LAS CARENCIAS SOCIALES"/>
    <s v="05 B. ATENCIÓN A POBLACIONES EN MARGINACIÓN"/>
    <s v="S SUJETOS A REGLAS DE OPERACIÓN"/>
    <s v="91 CIUDADANOS"/>
    <x v="0"/>
    <x v="31"/>
    <x v="76"/>
    <x v="265"/>
    <s v="3000 SERVICIOS GENERALES"/>
    <s v="3400 SERVICIOS FINANCIEROS, BANCARIOS Y COMERCIALES"/>
    <s v="347 FLETES Y MANIOBRAS"/>
    <s v="34701 FLETES Y MANIOBRAS"/>
    <n v="1861800"/>
    <s v="1 NO ETIQUETADO"/>
    <s v="11 RECURSOS FISCALES"/>
    <s v="1101 RECURSOS MUNICIPALES"/>
    <s v="19 Ejercicio 2019"/>
  </r>
  <r>
    <s v="010111313146172001P121121018911122929329301111110119133"/>
    <s v="0101"/>
    <s v="1"/>
    <s v="13"/>
    <s v="131"/>
    <s v="4"/>
    <s v="6"/>
    <s v="17"/>
    <s v="20"/>
    <s v="01"/>
    <s v="P"/>
    <s v="121"/>
    <s v="121018"/>
    <s v="91"/>
    <s v="1"/>
    <s v="2"/>
    <s v="29"/>
    <s v="293"/>
    <s v="293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x v="0"/>
    <x v="3"/>
    <x v="59"/>
    <x v="131"/>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50000"/>
    <s v="1 NO ETIQUETADO"/>
    <s v="11 RECURSOS FISCALES"/>
    <s v="1101 RECURSOS MUNICIPALES"/>
    <s v="19 Ejercicio 2019"/>
  </r>
  <r>
    <s v="030311717145160304E127127976911122929329301111110119133"/>
    <s v="0303"/>
    <s v="1"/>
    <s v="17"/>
    <s v="171"/>
    <s v="4"/>
    <s v="5"/>
    <s v="16"/>
    <s v="03"/>
    <s v="04"/>
    <s v="E"/>
    <s v="127"/>
    <s v="127976"/>
    <s v="91"/>
    <s v="1"/>
    <s v="2"/>
    <s v="29"/>
    <s v="293"/>
    <s v="293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90000"/>
    <s v="1 NO ETIQUETADO"/>
    <s v="11 RECURSOS FISCALES"/>
    <s v="1101 RECURSOS MUNICIPALES"/>
    <s v="19 Ejercicio 2019"/>
  </r>
  <r>
    <s v="050511818146172007B033033221911122929329301111110119133"/>
    <s v="0505"/>
    <s v="1"/>
    <s v="18"/>
    <s v="181"/>
    <s v="4"/>
    <s v="6"/>
    <s v="17"/>
    <s v="20"/>
    <s v="07"/>
    <s v="B"/>
    <s v="033"/>
    <s v="033221"/>
    <s v="91"/>
    <s v="1"/>
    <s v="2"/>
    <s v="29"/>
    <s v="293"/>
    <s v="293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x v="0"/>
    <x v="8"/>
    <x v="10"/>
    <x v="22"/>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2800"/>
    <s v="1 NO ETIQUETADO"/>
    <s v="11 RECURSOS FISCALES"/>
    <s v="1101 RECURSOS MUNICIPALES"/>
    <s v="19 Ejercicio 2019"/>
  </r>
  <r>
    <s v="100322626814110526S138138836911144444144101111110119133"/>
    <s v="1003"/>
    <s v="2"/>
    <s v="26"/>
    <s v="268"/>
    <s v="1"/>
    <s v="4"/>
    <s v="11"/>
    <s v="05"/>
    <s v="26"/>
    <s v="S"/>
    <s v="138"/>
    <s v="138836"/>
    <s v="91"/>
    <s v="1"/>
    <s v="4"/>
    <s v="44"/>
    <s v="441"/>
    <s v="44101"/>
    <s v="1"/>
    <s v="11"/>
    <s v="1101"/>
    <s v="19"/>
    <s v="13"/>
    <s v="3"/>
    <s v="10 COORDINACION GENERAL DE DESARROLLO ECONOMICO Y COMBATE A LA DESIGUALDAD"/>
    <s v="1003 DIRECCION DE PROGRAMAS SOCIALES MUNICIPALES"/>
    <s v="268 OTROS GRUPOS VULNERABLES"/>
    <s v="2 DESARROLLO SOCIAL"/>
    <s v="26 PROTECCION SOCIAL"/>
    <s v="1 INTEGRACIÓN SOCIAL Y CULTURAL"/>
    <s v="4 ZAPOPAN EQUITATIVO"/>
    <s v="11 ATENDER POBLACIONES MARGINADAS PARA ABATIR LAS CARENCIAS SOCIALES"/>
    <s v="05 B. ATENCIÓN A POBLACIONES EN MARGINACIÓN"/>
    <s v="S SUJETOS A REGLAS DE OPERACIÓN"/>
    <s v="91 CIUDADANOS"/>
    <x v="0"/>
    <x v="31"/>
    <x v="78"/>
    <x v="267"/>
    <s v="4000 TRANSFERENCIAS, ASIGNACIONES, SUBSIDIOS Y OTRAS AYUDAS"/>
    <s v="4400 AYUDAS SOCIALES"/>
    <s v="441 AYUDAS SOCIALES A PERSONAS"/>
    <s v="44101 AYUDAS SOCIALES A PERSONAS"/>
    <n v="160000000"/>
    <s v="1 NO ETIQUETADO"/>
    <s v="11 RECURSOS FISCALES"/>
    <s v="1101 RECURSOS MUNICIPALES"/>
    <s v="19 Ejercicio 2019"/>
  </r>
  <r>
    <s v="131422727116171835P076076778911122121121101111110119133"/>
    <s v="1314"/>
    <s v="2"/>
    <s v="27"/>
    <s v="271"/>
    <s v="1"/>
    <s v="6"/>
    <s v="17"/>
    <s v="18"/>
    <s v="35"/>
    <s v="P"/>
    <s v="076"/>
    <s v="076778"/>
    <s v="91"/>
    <s v="1"/>
    <s v="2"/>
    <s v="21"/>
    <s v="211"/>
    <s v="21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79"/>
    <x v="271"/>
    <s v="2000 MATERIALES Y SUMINISTROS"/>
    <s v="2100 MATERIALES DE ADMINISTRACION, EMISION DE DOCUMENTOS Y ARTICULOS OFICIALES"/>
    <s v="211 MATERIALES, UTILES Y EQUIPOS MENORES DE OFICINA"/>
    <s v="21101 MATERIALES, UTILES Y EQUIPOS MENORES DE OFICINA"/>
    <n v="95000"/>
    <s v="1 NO ETIQUETADO"/>
    <s v="11 RECURSOS FISCALES"/>
    <s v="1101 RECURSOS MUNICIPALES"/>
    <s v="19 Ejercicio 2019"/>
  </r>
  <r>
    <s v="060611515246172012M071071293911122929329301111110119133"/>
    <s v="0606"/>
    <s v="1"/>
    <s v="15"/>
    <s v="152"/>
    <s v="4"/>
    <s v="6"/>
    <s v="17"/>
    <s v="20"/>
    <s v="12"/>
    <s v="M"/>
    <s v="071"/>
    <s v="071293"/>
    <s v="91"/>
    <s v="1"/>
    <s v="2"/>
    <s v="29"/>
    <s v="293"/>
    <s v="293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43"/>
    <x v="272"/>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109"/>
    <s v="1 NO ETIQUETADO"/>
    <s v="11 RECURSOS FISCALES"/>
    <s v="1101 RECURSOS MUNICIPALES"/>
    <s v="19 Ejercicio 2019"/>
  </r>
  <r>
    <s v="080322222112130614E125125798911122929329301111110119133"/>
    <s v="0803"/>
    <s v="2"/>
    <s v="22"/>
    <s v="221"/>
    <s v="1"/>
    <s v="2"/>
    <s v="13"/>
    <s v="06"/>
    <s v="14"/>
    <s v="E"/>
    <s v="125"/>
    <s v="125798"/>
    <s v="91"/>
    <s v="1"/>
    <s v="2"/>
    <s v="29"/>
    <s v="293"/>
    <s v="293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66"/>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50000"/>
    <s v="1 NO ETIQUETADO"/>
    <s v="11 RECURSOS FISCALES"/>
    <s v="1101 RECURSOS MUNICIPALES"/>
    <s v="19 Ejercicio 2019"/>
  </r>
  <r>
    <s v="090111313446172020O022022458121122929329301111110119133"/>
    <s v="0901"/>
    <s v="1"/>
    <s v="13"/>
    <s v="134"/>
    <s v="4"/>
    <s v="6"/>
    <s v="17"/>
    <s v="20"/>
    <s v="20"/>
    <s v="O"/>
    <s v="022"/>
    <s v="022458"/>
    <s v="12"/>
    <s v="1"/>
    <s v="2"/>
    <s v="29"/>
    <s v="293"/>
    <s v="293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61"/>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15000"/>
    <s v="1 NO ETIQUETADO"/>
    <s v="11 RECURSOS FISCALES"/>
    <s v="1101 RECURSOS MUNICIPALES"/>
    <s v="19 Ejercicio 2019"/>
  </r>
  <r>
    <s v="121222222122081331E086086711911122929329301111110119133"/>
    <s v="1212"/>
    <s v="2"/>
    <s v="22"/>
    <s v="221"/>
    <s v="2"/>
    <s v="2"/>
    <s v="08"/>
    <s v="13"/>
    <s v="31"/>
    <s v="E"/>
    <s v="086"/>
    <s v="086711"/>
    <s v="91"/>
    <s v="1"/>
    <s v="2"/>
    <s v="29"/>
    <s v="293"/>
    <s v="293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75"/>
    <x v="273"/>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12700"/>
    <s v="1 NO ETIQUETADO"/>
    <s v="11 RECURSOS FISCALES"/>
    <s v="1101 RECURSOS MUNICIPALES"/>
    <s v="19 Ejercicio 2019"/>
  </r>
  <r>
    <s v="131422727116171835P080080780911122121121101111110119133"/>
    <s v="1314"/>
    <s v="2"/>
    <s v="27"/>
    <s v="271"/>
    <s v="1"/>
    <s v="6"/>
    <s v="17"/>
    <s v="18"/>
    <s v="35"/>
    <s v="P"/>
    <s v="080"/>
    <s v="080780"/>
    <s v="91"/>
    <s v="1"/>
    <s v="2"/>
    <s v="21"/>
    <s v="211"/>
    <s v="21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74"/>
    <s v="2000 MATERIALES Y SUMINISTROS"/>
    <s v="2100 MATERIALES DE ADMINISTRACION, EMISION DE DOCUMENTOS Y ARTICULOS OFICIALES"/>
    <s v="211 MATERIALES, UTILES Y EQUIPOS MENORES DE OFICINA"/>
    <s v="21101 MATERIALES, UTILES Y EQUIPOS MENORES DE OFICINA"/>
    <n v="22862"/>
    <s v="1 NO ETIQUETADO"/>
    <s v="11 RECURSOS FISCALES"/>
    <s v="1101 RECURSOS MUNICIPALES"/>
    <s v="19 Ejercicio 2019"/>
  </r>
  <r>
    <s v="010111313146172001P052052016911122929429401111110119133"/>
    <s v="0101"/>
    <s v="1"/>
    <s v="13"/>
    <s v="131"/>
    <s v="4"/>
    <s v="6"/>
    <s v="17"/>
    <s v="20"/>
    <s v="01"/>
    <s v="P"/>
    <s v="052"/>
    <s v="052016"/>
    <s v="91"/>
    <s v="1"/>
    <s v="2"/>
    <s v="29"/>
    <s v="294"/>
    <s v="294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x v="0"/>
    <x v="3"/>
    <x v="5"/>
    <x v="68"/>
    <s v="2000 MATERIALES Y SUMINISTROS"/>
    <s v="2900 HERRAMIENTAS, REFACCIONES Y ACCESORIOS MENORES"/>
    <s v="294 REFACCIONES Y ACCESORIOS MENORES DE EQUIPO DE COMPUTO Y TECNOLOGIAS DE LA INFORMACION"/>
    <s v="29401 REFACCIONES Y ACCESORIOS MENORES DE EQUIPO DE COMPUTO Y TECNOLOGIAS DE LA INFORMACION"/>
    <n v="2250"/>
    <s v="1 NO ETIQUETADO"/>
    <s v="11 RECURSOS FISCALES"/>
    <s v="1101 RECURSOS MUNICIPALES"/>
    <s v="19 Ejercicio 2019"/>
  </r>
  <r>
    <s v="030311717145160304E127127976911122929429401111110119133"/>
    <s v="0303"/>
    <s v="1"/>
    <s v="17"/>
    <s v="171"/>
    <s v="4"/>
    <s v="5"/>
    <s v="16"/>
    <s v="03"/>
    <s v="04"/>
    <s v="E"/>
    <s v="127"/>
    <s v="127976"/>
    <s v="91"/>
    <s v="1"/>
    <s v="2"/>
    <s v="29"/>
    <s v="294"/>
    <s v="294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900 HERRAMIENTAS, REFACCIONES Y ACCESORIOS MENORES"/>
    <s v="294 REFACCIONES Y ACCESORIOS MENORES DE EQUIPO DE COMPUTO Y TECNOLOGIAS DE LA INFORMACION"/>
    <s v="29401 REFACCIONES Y ACCESORIOS MENORES DE EQUIPO DE COMPUTO Y TECNOLOGIAS DE LA INFORMACION"/>
    <n v="25000"/>
    <s v="1 NO ETIQUETADO"/>
    <s v="11 RECURSOS FISCALES"/>
    <s v="1101 RECURSOS MUNICIPALES"/>
    <s v="19 Ejercicio 2019"/>
  </r>
  <r>
    <s v="130122727116171835P136136764911122121121101111110119133"/>
    <s v="1301"/>
    <s v="2"/>
    <s v="27"/>
    <s v="271"/>
    <s v="1"/>
    <s v="6"/>
    <s v="17"/>
    <s v="18"/>
    <s v="35"/>
    <s v="P"/>
    <s v="136"/>
    <s v="136764"/>
    <s v="91"/>
    <s v="1"/>
    <s v="2"/>
    <s v="21"/>
    <s v="211"/>
    <s v="21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1"/>
    <x v="275"/>
    <s v="2000 MATERIALES Y SUMINISTROS"/>
    <s v="2100 MATERIALES DE ADMINISTRACION, EMISION DE DOCUMENTOS Y ARTICULOS OFICIALES"/>
    <s v="211 MATERIALES, UTILES Y EQUIPOS MENORES DE OFICINA"/>
    <s v="21101 MATERIALES, UTILES Y EQUIPOS MENORES DE OFICINA"/>
    <n v="301821.51"/>
    <s v="1 NO ETIQUETADO"/>
    <s v="11 RECURSOS FISCALES"/>
    <s v="1101 RECURSOS MUNICIPALES"/>
    <s v="19 Ejercicio 2019"/>
  </r>
  <r>
    <s v="130122727116171835P076076778911122121421401111110119133"/>
    <s v="1301"/>
    <s v="2"/>
    <s v="27"/>
    <s v="271"/>
    <s v="1"/>
    <s v="6"/>
    <s v="17"/>
    <s v="18"/>
    <s v="35"/>
    <s v="P"/>
    <s v="076"/>
    <s v="076778"/>
    <s v="91"/>
    <s v="1"/>
    <s v="2"/>
    <s v="21"/>
    <s v="214"/>
    <s v="214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79"/>
    <x v="271"/>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35592.300000000003"/>
    <s v="1 NO ETIQUETADO"/>
    <s v="11 RECURSOS FISCALES"/>
    <s v="1101 RECURSOS MUNICIPALES"/>
    <s v="19 Ejercicio 2019"/>
  </r>
  <r>
    <s v="081122222112130614E125125402911122929429401111110119133"/>
    <s v="0811"/>
    <s v="2"/>
    <s v="22"/>
    <s v="221"/>
    <s v="1"/>
    <s v="2"/>
    <s v="13"/>
    <s v="06"/>
    <s v="14"/>
    <s v="E"/>
    <s v="125"/>
    <s v="125402"/>
    <s v="91"/>
    <s v="1"/>
    <s v="2"/>
    <s v="29"/>
    <s v="294"/>
    <s v="294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44"/>
    <s v="2000 MATERIALES Y SUMINISTROS"/>
    <s v="2900 HERRAMIENTAS, REFACCIONES Y ACCESORIOS MENORES"/>
    <s v="294 REFACCIONES Y ACCESORIOS MENORES DE EQUIPO DE COMPUTO Y TECNOLOGIAS DE LA INFORMACION"/>
    <s v="29401 REFACCIONES Y ACCESORIOS MENORES DE EQUIPO DE COMPUTO Y TECNOLOGIAS DE LA INFORMACION"/>
    <n v="100000"/>
    <s v="1 NO ETIQUETADO"/>
    <s v="11 RECURSOS FISCALES"/>
    <s v="1101 RECURSOS MUNICIPALES"/>
    <s v="19 Ejercicio 2019"/>
  </r>
  <r>
    <s v="080322222112130614E009009358911122929429401111110119133"/>
    <s v="0803"/>
    <s v="2"/>
    <s v="22"/>
    <s v="221"/>
    <s v="1"/>
    <s v="2"/>
    <s v="13"/>
    <s v="06"/>
    <s v="14"/>
    <s v="E"/>
    <s v="009"/>
    <s v="009358"/>
    <s v="91"/>
    <s v="1"/>
    <s v="2"/>
    <s v="29"/>
    <s v="294"/>
    <s v="294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154"/>
    <s v="2000 MATERIALES Y SUMINISTROS"/>
    <s v="2900 HERRAMIENTAS, REFACCIONES Y ACCESORIOS MENORES"/>
    <s v="294 REFACCIONES Y ACCESORIOS MENORES DE EQUIPO DE COMPUTO Y TECNOLOGIAS DE LA INFORMACION"/>
    <s v="29401 REFACCIONES Y ACCESORIOS MENORES DE EQUIPO DE COMPUTO Y TECNOLOGIAS DE LA INFORMACION"/>
    <n v="57000"/>
    <s v="1 NO ETIQUETADO"/>
    <s v="11 RECURSOS FISCALES"/>
    <s v="1101 RECURSOS MUNICIPALES"/>
    <s v="19 Ejercicio 2019"/>
  </r>
  <r>
    <s v="090211313446172019O133133438121122929429401111110119133"/>
    <s v="0902"/>
    <s v="1"/>
    <s v="13"/>
    <s v="134"/>
    <s v="4"/>
    <s v="6"/>
    <s v="17"/>
    <s v="20"/>
    <s v="19"/>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6"/>
    <s v="2000 MATERIALES Y SUMINISTROS"/>
    <s v="2900 HERRAMIENTAS, REFACCIONES Y ACCESORIOS MENORES"/>
    <s v="294 REFACCIONES Y ACCESORIOS MENORES DE EQUIPO DE COMPUTO Y TECNOLOGIAS DE LA INFORMACION"/>
    <s v="29401 REFACCIONES Y ACCESORIOS MENORES DE EQUIPO DE COMPUTO Y TECNOLOGIAS DE LA INFORMACION"/>
    <n v="37500"/>
    <s v="1 NO ETIQUETADO"/>
    <s v="11 RECURSOS FISCALES"/>
    <s v="1101 RECURSOS MUNICIPALES"/>
    <s v="19 Ejercicio 2019"/>
  </r>
  <r>
    <s v="090211313446172019O133133438121122929429401111110119133"/>
    <s v="0902"/>
    <s v="1"/>
    <s v="13"/>
    <s v="134"/>
    <s v="4"/>
    <s v="6"/>
    <s v="17"/>
    <s v="20"/>
    <s v="19"/>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6"/>
    <s v="2000 MATERIALES Y SUMINISTROS"/>
    <s v="2900 HERRAMIENTAS, REFACCIONES Y ACCESORIOS MENORES"/>
    <s v="294 REFACCIONES Y ACCESORIOS MENORES DE EQUIPO DE COMPUTO Y TECNOLOGIAS DE LA INFORMACION"/>
    <s v="29401 REFACCIONES Y ACCESORIOS MENORES DE EQUIPO DE COMPUTO Y TECNOLOGIAS DE LA INFORMACION"/>
    <n v="36000"/>
    <s v="1 NO ETIQUETADO"/>
    <s v="11 RECURSOS FISCALES"/>
    <s v="1101 RECURSOS MUNICIPALES"/>
    <s v="19 Ejercicio 2019"/>
  </r>
  <r>
    <s v="090211313446172019O133133438121122929429401111110119133"/>
    <s v="0902"/>
    <s v="1"/>
    <s v="13"/>
    <s v="134"/>
    <s v="4"/>
    <s v="6"/>
    <s v="17"/>
    <s v="20"/>
    <s v="19"/>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6"/>
    <s v="2000 MATERIALES Y SUMINISTROS"/>
    <s v="2900 HERRAMIENTAS, REFACCIONES Y ACCESORIOS MENORES"/>
    <s v="294 REFACCIONES Y ACCESORIOS MENORES DE EQUIPO DE COMPUTO Y TECNOLOGIAS DE LA INFORMACION"/>
    <s v="29401 REFACCIONES Y ACCESORIOS MENORES DE EQUIPO DE COMPUTO Y TECNOLOGIAS DE LA INFORMACION"/>
    <n v="1060"/>
    <s v="1 NO ETIQUETADO"/>
    <s v="11 RECURSOS FISCALES"/>
    <s v="1101 RECURSOS MUNICIPALES"/>
    <s v="19 Ejercicio 2019"/>
  </r>
  <r>
    <s v="090211313446172019O133133438121122929429401111110119133"/>
    <s v="0902"/>
    <s v="1"/>
    <s v="13"/>
    <s v="134"/>
    <s v="4"/>
    <s v="6"/>
    <s v="17"/>
    <s v="20"/>
    <s v="19"/>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6"/>
    <s v="2000 MATERIALES Y SUMINISTROS"/>
    <s v="2900 HERRAMIENTAS, REFACCIONES Y ACCESORIOS MENORES"/>
    <s v="294 REFACCIONES Y ACCESORIOS MENORES DE EQUIPO DE COMPUTO Y TECNOLOGIAS DE LA INFORMACION"/>
    <s v="29401 REFACCIONES Y ACCESORIOS MENORES DE EQUIPO DE COMPUTO Y TECNOLOGIAS DE LA INFORMACION"/>
    <n v="24900"/>
    <s v="1 NO ETIQUETADO"/>
    <s v="11 RECURSOS FISCALES"/>
    <s v="1101 RECURSOS MUNICIPALES"/>
    <s v="19 Ejercicio 2019"/>
  </r>
  <r>
    <s v="090211313446172019O133133438121122929429401111110119133"/>
    <s v="0902"/>
    <s v="1"/>
    <s v="13"/>
    <s v="134"/>
    <s v="4"/>
    <s v="6"/>
    <s v="17"/>
    <s v="20"/>
    <s v="19"/>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6"/>
    <s v="2000 MATERIALES Y SUMINISTROS"/>
    <s v="2900 HERRAMIENTAS, REFACCIONES Y ACCESORIOS MENORES"/>
    <s v="294 REFACCIONES Y ACCESORIOS MENORES DE EQUIPO DE COMPUTO Y TECNOLOGIAS DE LA INFORMACION"/>
    <s v="29401 REFACCIONES Y ACCESORIOS MENORES DE EQUIPO DE COMPUTO Y TECNOLOGIAS DE LA INFORMACION"/>
    <n v="5220"/>
    <s v="1 NO ETIQUETADO"/>
    <s v="11 RECURSOS FISCALES"/>
    <s v="1101 RECURSOS MUNICIPALES"/>
    <s v="19 Ejercicio 2019"/>
  </r>
  <r>
    <s v="090211313446172019O133133438121122929429401111110119133"/>
    <s v="0902"/>
    <s v="1"/>
    <s v="13"/>
    <s v="134"/>
    <s v="4"/>
    <s v="6"/>
    <s v="17"/>
    <s v="20"/>
    <s v="19"/>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6"/>
    <s v="2000 MATERIALES Y SUMINISTROS"/>
    <s v="2900 HERRAMIENTAS, REFACCIONES Y ACCESORIOS MENORES"/>
    <s v="294 REFACCIONES Y ACCESORIOS MENORES DE EQUIPO DE COMPUTO Y TECNOLOGIAS DE LA INFORMACION"/>
    <s v="29401 REFACCIONES Y ACCESORIOS MENORES DE EQUIPO DE COMPUTO Y TECNOLOGIAS DE LA INFORMACION"/>
    <n v="2960"/>
    <s v="1 NO ETIQUETADO"/>
    <s v="11 RECURSOS FISCALES"/>
    <s v="1101 RECURSOS MUNICIPALES"/>
    <s v="19 Ejercicio 2019"/>
  </r>
  <r>
    <s v="090211313446172019O133133438121122929429401111110119133"/>
    <s v="0902"/>
    <s v="1"/>
    <s v="13"/>
    <s v="134"/>
    <s v="4"/>
    <s v="6"/>
    <s v="17"/>
    <s v="20"/>
    <s v="19"/>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6"/>
    <s v="2000 MATERIALES Y SUMINISTROS"/>
    <s v="2900 HERRAMIENTAS, REFACCIONES Y ACCESORIOS MENORES"/>
    <s v="294 REFACCIONES Y ACCESORIOS MENORES DE EQUIPO DE COMPUTO Y TECNOLOGIAS DE LA INFORMACION"/>
    <s v="29401 REFACCIONES Y ACCESORIOS MENORES DE EQUIPO DE COMPUTO Y TECNOLOGIAS DE LA INFORMACION"/>
    <n v="700"/>
    <s v="1 NO ETIQUETADO"/>
    <s v="11 RECURSOS FISCALES"/>
    <s v="1101 RECURSOS MUNICIPALES"/>
    <s v="19 Ejercicio 2019"/>
  </r>
  <r>
    <s v="090211313446172019O133133438121122929429401111110119133"/>
    <s v="0902"/>
    <s v="1"/>
    <s v="13"/>
    <s v="134"/>
    <s v="4"/>
    <s v="6"/>
    <s v="17"/>
    <s v="20"/>
    <s v="19"/>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6"/>
    <s v="2000 MATERIALES Y SUMINISTROS"/>
    <s v="2900 HERRAMIENTAS, REFACCIONES Y ACCESORIOS MENORES"/>
    <s v="294 REFACCIONES Y ACCESORIOS MENORES DE EQUIPO DE COMPUTO Y TECNOLOGIAS DE LA INFORMACION"/>
    <s v="29401 REFACCIONES Y ACCESORIOS MENORES DE EQUIPO DE COMPUTO Y TECNOLOGIAS DE LA INFORMACION"/>
    <n v="129500"/>
    <s v="1 NO ETIQUETADO"/>
    <s v="11 RECURSOS FISCALES"/>
    <s v="1101 RECURSOS MUNICIPALES"/>
    <s v="19 Ejercicio 2019"/>
  </r>
  <r>
    <s v="090211313446172019O133133438121122929429401111110119133"/>
    <s v="0902"/>
    <s v="1"/>
    <s v="13"/>
    <s v="134"/>
    <s v="4"/>
    <s v="6"/>
    <s v="17"/>
    <s v="20"/>
    <s v="19"/>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6"/>
    <s v="2000 MATERIALES Y SUMINISTROS"/>
    <s v="2900 HERRAMIENTAS, REFACCIONES Y ACCESORIOS MENORES"/>
    <s v="294 REFACCIONES Y ACCESORIOS MENORES DE EQUIPO DE COMPUTO Y TECNOLOGIAS DE LA INFORMACION"/>
    <s v="29401 REFACCIONES Y ACCESORIOS MENORES DE EQUIPO DE COMPUTO Y TECNOLOGIAS DE LA INFORMACION"/>
    <n v="541500"/>
    <s v="1 NO ETIQUETADO"/>
    <s v="11 RECURSOS FISCALES"/>
    <s v="1101 RECURSOS MUNICIPALES"/>
    <s v="19 Ejercicio 2019"/>
  </r>
  <r>
    <s v="090211313446172019O051051427121122929429401111110119133"/>
    <s v="0902"/>
    <s v="1"/>
    <s v="13"/>
    <s v="134"/>
    <s v="4"/>
    <s v="6"/>
    <s v="17"/>
    <s v="20"/>
    <s v="19"/>
    <s v="O"/>
    <s v="051"/>
    <s v="051427"/>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3"/>
    <x v="277"/>
    <s v="2000 MATERIALES Y SUMINISTROS"/>
    <s v="2900 HERRAMIENTAS, REFACCIONES Y ACCESORIOS MENORES"/>
    <s v="294 REFACCIONES Y ACCESORIOS MENORES DE EQUIPO DE COMPUTO Y TECNOLOGIAS DE LA INFORMACION"/>
    <s v="29401 REFACCIONES Y ACCESORIOS MENORES DE EQUIPO DE COMPUTO Y TECNOLOGIAS DE LA INFORMACION"/>
    <n v="2800"/>
    <s v="1 NO ETIQUETADO"/>
    <s v="11 RECURSOS FISCALES"/>
    <s v="1101 RECURSOS MUNICIPALES"/>
    <s v="19 Ejercicio 2019"/>
  </r>
  <r>
    <s v="090211313446172019O133133429121122929429401111110119133"/>
    <s v="0902"/>
    <s v="1"/>
    <s v="13"/>
    <s v="134"/>
    <s v="4"/>
    <s v="6"/>
    <s v="17"/>
    <s v="20"/>
    <s v="19"/>
    <s v="O"/>
    <s v="133"/>
    <s v="133429"/>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8"/>
    <s v="2000 MATERIALES Y SUMINISTROS"/>
    <s v="2900 HERRAMIENTAS, REFACCIONES Y ACCESORIOS MENORES"/>
    <s v="294 REFACCIONES Y ACCESORIOS MENORES DE EQUIPO DE COMPUTO Y TECNOLOGIAS DE LA INFORMACION"/>
    <s v="29401 REFACCIONES Y ACCESORIOS MENORES DE EQUIPO DE COMPUTO Y TECNOLOGIAS DE LA INFORMACION"/>
    <n v="50000"/>
    <s v="1 NO ETIQUETADO"/>
    <s v="11 RECURSOS FISCALES"/>
    <s v="1101 RECURSOS MUNICIPALES"/>
    <s v="19 Ejercicio 2019"/>
  </r>
  <r>
    <s v="090211313446172019O133133433121122929429401111110119133"/>
    <s v="0902"/>
    <s v="1"/>
    <s v="13"/>
    <s v="134"/>
    <s v="4"/>
    <s v="6"/>
    <s v="17"/>
    <s v="20"/>
    <s v="19"/>
    <s v="O"/>
    <s v="133"/>
    <s v="133433"/>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9"/>
    <s v="2000 MATERIALES Y SUMINISTROS"/>
    <s v="2900 HERRAMIENTAS, REFACCIONES Y ACCESORIOS MENORES"/>
    <s v="294 REFACCIONES Y ACCESORIOS MENORES DE EQUIPO DE COMPUTO Y TECNOLOGIAS DE LA INFORMACION"/>
    <s v="29401 REFACCIONES Y ACCESORIOS MENORES DE EQUIPO DE COMPUTO Y TECNOLOGIAS DE LA INFORMACION"/>
    <n v="600000"/>
    <s v="1 NO ETIQUETADO"/>
    <s v="11 RECURSOS FISCALES"/>
    <s v="1101 RECURSOS MUNICIPALES"/>
    <s v="19 Ejercicio 2019"/>
  </r>
  <r>
    <s v="090211313446172019O133133438121122929429401111110119133"/>
    <s v="0902"/>
    <s v="1"/>
    <s v="13"/>
    <s v="134"/>
    <s v="4"/>
    <s v="6"/>
    <s v="17"/>
    <s v="20"/>
    <s v="19"/>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6"/>
    <s v="2000 MATERIALES Y SUMINISTROS"/>
    <s v="2900 HERRAMIENTAS, REFACCIONES Y ACCESORIOS MENORES"/>
    <s v="294 REFACCIONES Y ACCESORIOS MENORES DE EQUIPO DE COMPUTO Y TECNOLOGIAS DE LA INFORMACION"/>
    <s v="29401 REFACCIONES Y ACCESORIOS MENORES DE EQUIPO DE COMPUTO Y TECNOLOGIAS DE LA INFORMACION"/>
    <n v="100000"/>
    <s v="1 NO ETIQUETADO"/>
    <s v="11 RECURSOS FISCALES"/>
    <s v="1101 RECURSOS MUNICIPALES"/>
    <s v="19 Ejercicio 2019"/>
  </r>
  <r>
    <s v="110322222122071329E129129673911122929429401111110119133"/>
    <s v="1103"/>
    <s v="2"/>
    <s v="22"/>
    <s v="221"/>
    <s v="2"/>
    <s v="2"/>
    <s v="07"/>
    <s v="13"/>
    <s v="29"/>
    <s v="E"/>
    <s v="129"/>
    <s v="129673"/>
    <s v="91"/>
    <s v="1"/>
    <s v="2"/>
    <s v="29"/>
    <s v="294"/>
    <s v="294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67"/>
    <x v="280"/>
    <s v="2000 MATERIALES Y SUMINISTROS"/>
    <s v="2900 HERRAMIENTAS, REFACCIONES Y ACCESORIOS MENORES"/>
    <s v="294 REFACCIONES Y ACCESORIOS MENORES DE EQUIPO DE COMPUTO Y TECNOLOGIAS DE LA INFORMACION"/>
    <s v="29401 REFACCIONES Y ACCESORIOS MENORES DE EQUIPO DE COMPUTO Y TECNOLOGIAS DE LA INFORMACION"/>
    <n v="2000"/>
    <s v="1 NO ETIQUETADO"/>
    <s v="11 RECURSOS FISCALES"/>
    <s v="1101 RECURSOS MUNICIPALES"/>
    <s v="19 Ejercicio 2019"/>
  </r>
  <r>
    <s v="121222222122081331E135135698911122929429401111110119133"/>
    <s v="1212"/>
    <s v="2"/>
    <s v="22"/>
    <s v="221"/>
    <s v="2"/>
    <s v="2"/>
    <s v="08"/>
    <s v="13"/>
    <s v="31"/>
    <s v="E"/>
    <s v="135"/>
    <s v="135698"/>
    <s v="91"/>
    <s v="1"/>
    <s v="2"/>
    <s v="29"/>
    <s v="294"/>
    <s v="294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84"/>
    <x v="281"/>
    <s v="2000 MATERIALES Y SUMINISTROS"/>
    <s v="2900 HERRAMIENTAS, REFACCIONES Y ACCESORIOS MENORES"/>
    <s v="294 REFACCIONES Y ACCESORIOS MENORES DE EQUIPO DE COMPUTO Y TECNOLOGIAS DE LA INFORMACION"/>
    <s v="29401 REFACCIONES Y ACCESORIOS MENORES DE EQUIPO DE COMPUTO Y TECNOLOGIAS DE LA INFORMACION"/>
    <n v="28000"/>
    <s v="1 NO ETIQUETADO"/>
    <s v="11 RECURSOS FISCALES"/>
    <s v="1101 RECURSOS MUNICIPALES"/>
    <s v="19 Ejercicio 2019"/>
  </r>
  <r>
    <s v="131422727116171835P076076779911122121521501111110119133"/>
    <s v="1314"/>
    <s v="2"/>
    <s v="27"/>
    <s v="271"/>
    <s v="1"/>
    <s v="6"/>
    <s v="17"/>
    <s v="18"/>
    <s v="35"/>
    <s v="P"/>
    <s v="076"/>
    <s v="076779"/>
    <s v="91"/>
    <s v="1"/>
    <s v="2"/>
    <s v="21"/>
    <s v="215"/>
    <s v="215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79"/>
    <x v="282"/>
    <s v="2000 MATERIALES Y SUMINISTROS"/>
    <s v="2100 MATERIALES DE ADMINISTRACION, EMISION DE DOCUMENTOS Y ARTICULOS OFICIALES"/>
    <s v="215 MATERIAL IMPRESO E INFORMACION DIGITAL"/>
    <s v="21501 MATERIAL IMPRESO E INFORMACION DIGITAL"/>
    <n v="30000"/>
    <s v="1 NO ETIQUETADO"/>
    <s v="11 RECURSOS FISCALES"/>
    <s v="1101 RECURSOS MUNICIPALES"/>
    <s v="19 Ejercicio 2019"/>
  </r>
  <r>
    <s v="010111313146172001P121121018911122929629601111110119133"/>
    <s v="0101"/>
    <s v="1"/>
    <s v="13"/>
    <s v="131"/>
    <s v="4"/>
    <s v="6"/>
    <s v="17"/>
    <s v="20"/>
    <s v="01"/>
    <s v="P"/>
    <s v="121"/>
    <s v="121018"/>
    <s v="91"/>
    <s v="1"/>
    <s v="2"/>
    <s v="29"/>
    <s v="296"/>
    <s v="296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x v="0"/>
    <x v="3"/>
    <x v="59"/>
    <x v="131"/>
    <s v="2000 MATERIALES Y SUMINISTROS"/>
    <s v="2900 HERRAMIENTAS, REFACCIONES Y ACCESORIOS MENORES"/>
    <s v="296 REFACCIONES Y ACCESORIOS MENORES DE EQUIPO DE TRANSPORTE"/>
    <s v="29601 REFACCIONES Y ACCESORIOS MENORES DE EQUIPO DE TRANSPORTE"/>
    <n v="9000"/>
    <s v="1 NO ETIQUETADO"/>
    <s v="11 RECURSOS FISCALES"/>
    <s v="1101 RECURSOS MUNICIPALES"/>
    <s v="19 Ejercicio 2019"/>
  </r>
  <r>
    <s v="050511818146172007B033033221911122929629601111110119133"/>
    <s v="0505"/>
    <s v="1"/>
    <s v="18"/>
    <s v="181"/>
    <s v="4"/>
    <s v="6"/>
    <s v="17"/>
    <s v="20"/>
    <s v="07"/>
    <s v="B"/>
    <s v="033"/>
    <s v="033221"/>
    <s v="91"/>
    <s v="1"/>
    <s v="2"/>
    <s v="29"/>
    <s v="296"/>
    <s v="296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x v="0"/>
    <x v="8"/>
    <x v="10"/>
    <x v="22"/>
    <s v="2000 MATERIALES Y SUMINISTROS"/>
    <s v="2900 HERRAMIENTAS, REFACCIONES Y ACCESORIOS MENORES"/>
    <s v="296 REFACCIONES Y ACCESORIOS MENORES DE EQUIPO DE TRANSPORTE"/>
    <s v="29601 REFACCIONES Y ACCESORIOS MENORES DE EQUIPO DE TRANSPORTE"/>
    <n v="32000"/>
    <s v="1 NO ETIQUETADO"/>
    <s v="11 RECURSOS FISCALES"/>
    <s v="1101 RECURSOS MUNICIPALES"/>
    <s v="19 Ejercicio 2019"/>
  </r>
  <r>
    <s v="131422727116171835P080080781911122121521501111110119133"/>
    <s v="1314"/>
    <s v="2"/>
    <s v="27"/>
    <s v="271"/>
    <s v="1"/>
    <s v="6"/>
    <s v="17"/>
    <s v="18"/>
    <s v="35"/>
    <s v="P"/>
    <s v="080"/>
    <s v="080781"/>
    <s v="91"/>
    <s v="1"/>
    <s v="2"/>
    <s v="21"/>
    <s v="215"/>
    <s v="215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83"/>
    <s v="2000 MATERIALES Y SUMINISTROS"/>
    <s v="2100 MATERIALES DE ADMINISTRACION, EMISION DE DOCUMENTOS Y ARTICULOS OFICIALES"/>
    <s v="215 MATERIAL IMPRESO E INFORMACION DIGITAL"/>
    <s v="21501 MATERIAL IMPRESO E INFORMACION DIGITAL"/>
    <n v="44653.04"/>
    <s v="1 NO ETIQUETADO"/>
    <s v="11 RECURSOS FISCALES"/>
    <s v="1101 RECURSOS MUNICIPALES"/>
    <s v="19 Ejercicio 2019"/>
  </r>
  <r>
    <s v="130122727116171835P076076779911122121521501111110119133"/>
    <s v="1301"/>
    <s v="2"/>
    <s v="27"/>
    <s v="271"/>
    <s v="1"/>
    <s v="6"/>
    <s v="17"/>
    <s v="18"/>
    <s v="35"/>
    <s v="P"/>
    <s v="076"/>
    <s v="076779"/>
    <s v="91"/>
    <s v="1"/>
    <s v="2"/>
    <s v="21"/>
    <s v="215"/>
    <s v="215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79"/>
    <x v="282"/>
    <s v="2000 MATERIALES Y SUMINISTROS"/>
    <s v="2100 MATERIALES DE ADMINISTRACION, EMISION DE DOCUMENTOS Y ARTICULOS OFICIALES"/>
    <s v="215 MATERIAL IMPRESO E INFORMACION DIGITAL"/>
    <s v="21501 MATERIAL IMPRESO E INFORMACION DIGITAL"/>
    <n v="190000"/>
    <s v="1 NO ETIQUETADO"/>
    <s v="11 RECURSOS FISCALES"/>
    <s v="1101 RECURSOS MUNICIPALES"/>
    <s v="19 Ejercicio 2019"/>
  </r>
  <r>
    <s v="080122222112130614E060060338911122929629601111110119133"/>
    <s v="0801"/>
    <s v="2"/>
    <s v="22"/>
    <s v="221"/>
    <s v="1"/>
    <s v="2"/>
    <s v="13"/>
    <s v="06"/>
    <s v="14"/>
    <s v="E"/>
    <s v="060"/>
    <s v="060338"/>
    <s v="91"/>
    <s v="1"/>
    <s v="2"/>
    <s v="29"/>
    <s v="296"/>
    <s v="296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55"/>
    <x v="148"/>
    <s v="2000 MATERIALES Y SUMINISTROS"/>
    <s v="2900 HERRAMIENTAS, REFACCIONES Y ACCESORIOS MENORES"/>
    <s v="296 REFACCIONES Y ACCESORIOS MENORES DE EQUIPO DE TRANSPORTE"/>
    <s v="29601 REFACCIONES Y ACCESORIOS MENORES DE EQUIPO DE TRANSPORTE"/>
    <n v="100000"/>
    <s v="1 NO ETIQUETADO"/>
    <s v="11 RECURSOS FISCALES"/>
    <s v="1101 RECURSOS MUNICIPALES"/>
    <s v="19 Ejercicio 2019"/>
  </r>
  <r>
    <s v="081122222112130614E125125356911122929629601111110119133"/>
    <s v="0811"/>
    <s v="2"/>
    <s v="22"/>
    <s v="221"/>
    <s v="1"/>
    <s v="2"/>
    <s v="13"/>
    <s v="06"/>
    <s v="14"/>
    <s v="E"/>
    <s v="125"/>
    <s v="125356"/>
    <s v="91"/>
    <s v="1"/>
    <s v="2"/>
    <s v="29"/>
    <s v="296"/>
    <s v="296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84"/>
    <s v="2000 MATERIALES Y SUMINISTROS"/>
    <s v="2900 HERRAMIENTAS, REFACCIONES Y ACCESORIOS MENORES"/>
    <s v="296 REFACCIONES Y ACCESORIOS MENORES DE EQUIPO DE TRANSPORTE"/>
    <s v="29601 REFACCIONES Y ACCESORIOS MENORES DE EQUIPO DE TRANSPORTE"/>
    <n v="500000"/>
    <s v="1 NO ETIQUETADO"/>
    <s v="11 RECURSOS FISCALES"/>
    <s v="1101 RECURSOS MUNICIPALES"/>
    <s v="19 Ejercicio 2019"/>
  </r>
  <r>
    <s v="080922222112130614E088088350911122929629601111110119133"/>
    <s v="0809"/>
    <s v="2"/>
    <s v="22"/>
    <s v="221"/>
    <s v="1"/>
    <s v="2"/>
    <s v="13"/>
    <s v="06"/>
    <s v="14"/>
    <s v="E"/>
    <s v="088"/>
    <s v="088350"/>
    <s v="91"/>
    <s v="1"/>
    <s v="2"/>
    <s v="29"/>
    <s v="296"/>
    <s v="296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109"/>
    <s v="2000 MATERIALES Y SUMINISTROS"/>
    <s v="2900 HERRAMIENTAS, REFACCIONES Y ACCESORIOS MENORES"/>
    <s v="296 REFACCIONES Y ACCESORIOS MENORES DE EQUIPO DE TRANSPORTE"/>
    <s v="29601 REFACCIONES Y ACCESORIOS MENORES DE EQUIPO DE TRANSPORTE"/>
    <n v="50000"/>
    <s v="1 NO ETIQUETADO"/>
    <s v="11 RECURSOS FISCALES"/>
    <s v="1101 RECURSOS MUNICIPALES"/>
    <s v="19 Ejercicio 2019"/>
  </r>
  <r>
    <s v="080322222112130614E009009359911122929629601111110119133"/>
    <s v="0803"/>
    <s v="2"/>
    <s v="22"/>
    <s v="221"/>
    <s v="1"/>
    <s v="2"/>
    <s v="13"/>
    <s v="06"/>
    <s v="14"/>
    <s v="E"/>
    <s v="009"/>
    <s v="009359"/>
    <s v="91"/>
    <s v="1"/>
    <s v="2"/>
    <s v="29"/>
    <s v="296"/>
    <s v="296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164"/>
    <s v="2000 MATERIALES Y SUMINISTROS"/>
    <s v="2900 HERRAMIENTAS, REFACCIONES Y ACCESORIOS MENORES"/>
    <s v="296 REFACCIONES Y ACCESORIOS MENORES DE EQUIPO DE TRANSPORTE"/>
    <s v="29601 REFACCIONES Y ACCESORIOS MENORES DE EQUIPO DE TRANSPORTE"/>
    <n v="300000"/>
    <s v="1 NO ETIQUETADO"/>
    <s v="11 RECURSOS FISCALES"/>
    <s v="1101 RECURSOS MUNICIPALES"/>
    <s v="19 Ejercicio 2019"/>
  </r>
  <r>
    <s v="080422222112130614E125125356911122929629601111110119133"/>
    <s v="0804"/>
    <s v="2"/>
    <s v="22"/>
    <s v="221"/>
    <s v="1"/>
    <s v="2"/>
    <s v="13"/>
    <s v="06"/>
    <s v="14"/>
    <s v="E"/>
    <s v="125"/>
    <s v="125356"/>
    <s v="91"/>
    <s v="1"/>
    <s v="2"/>
    <s v="29"/>
    <s v="296"/>
    <s v="29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84"/>
    <s v="2000 MATERIALES Y SUMINISTROS"/>
    <s v="2900 HERRAMIENTAS, REFACCIONES Y ACCESORIOS MENORES"/>
    <s v="296 REFACCIONES Y ACCESORIOS MENORES DE EQUIPO DE TRANSPORTE"/>
    <s v="29601 REFACCIONES Y ACCESORIOS MENORES DE EQUIPO DE TRANSPORTE"/>
    <n v="500000"/>
    <s v="1 NO ETIQUETADO"/>
    <s v="11 RECURSOS FISCALES"/>
    <s v="1101 RECURSOS MUNICIPALES"/>
    <s v="19 Ejercicio 2019"/>
  </r>
  <r>
    <s v="080422222112130614E059059414911122929629601111110119133"/>
    <s v="0804"/>
    <s v="2"/>
    <s v="22"/>
    <s v="221"/>
    <s v="1"/>
    <s v="2"/>
    <s v="13"/>
    <s v="06"/>
    <s v="14"/>
    <s v="E"/>
    <s v="059"/>
    <s v="059414"/>
    <s v="91"/>
    <s v="1"/>
    <s v="2"/>
    <s v="29"/>
    <s v="296"/>
    <s v="29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284"/>
    <s v="2000 MATERIALES Y SUMINISTROS"/>
    <s v="2900 HERRAMIENTAS, REFACCIONES Y ACCESORIOS MENORES"/>
    <s v="296 REFACCIONES Y ACCESORIOS MENORES DE EQUIPO DE TRANSPORTE"/>
    <s v="29601 REFACCIONES Y ACCESORIOS MENORES DE EQUIPO DE TRANSPORTE"/>
    <n v="100000"/>
    <s v="1 NO ETIQUETADO"/>
    <s v="11 RECURSOS FISCALES"/>
    <s v="1101 RECURSOS MUNICIPALES"/>
    <s v="19 Ejercicio 2019"/>
  </r>
  <r>
    <s v="081022222112130614E009009367911122929629601111110119133"/>
    <s v="0810"/>
    <s v="2"/>
    <s v="22"/>
    <s v="221"/>
    <s v="1"/>
    <s v="2"/>
    <s v="13"/>
    <s v="06"/>
    <s v="14"/>
    <s v="E"/>
    <s v="009"/>
    <s v="009367"/>
    <s v="91"/>
    <s v="1"/>
    <s v="2"/>
    <s v="29"/>
    <s v="296"/>
    <s v="296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234"/>
    <s v="2000 MATERIALES Y SUMINISTROS"/>
    <s v="2900 HERRAMIENTAS, REFACCIONES Y ACCESORIOS MENORES"/>
    <s v="296 REFACCIONES Y ACCESORIOS MENORES DE EQUIPO DE TRANSPORTE"/>
    <s v="29601 REFACCIONES Y ACCESORIOS MENORES DE EQUIPO DE TRANSPORTE"/>
    <n v="20000"/>
    <s v="1 NO ETIQUETADO"/>
    <s v="11 RECURSOS FISCALES"/>
    <s v="1101 RECURSOS MUNICIPALES"/>
    <s v="19 Ejercicio 2019"/>
  </r>
  <r>
    <s v="081222121412130615E061061414911122929629601111110119133"/>
    <s v="0812"/>
    <s v="2"/>
    <s v="21"/>
    <s v="214"/>
    <s v="1"/>
    <s v="2"/>
    <s v="13"/>
    <s v="06"/>
    <s v="15"/>
    <s v="E"/>
    <s v="061"/>
    <s v="061414"/>
    <s v="91"/>
    <s v="1"/>
    <s v="2"/>
    <s v="29"/>
    <s v="296"/>
    <s v="296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285"/>
    <s v="2000 MATERIALES Y SUMINISTROS"/>
    <s v="2900 HERRAMIENTAS, REFACCIONES Y ACCESORIOS MENORES"/>
    <s v="296 REFACCIONES Y ACCESORIOS MENORES DE EQUIPO DE TRANSPORTE"/>
    <s v="29601 REFACCIONES Y ACCESORIOS MENORES DE EQUIPO DE TRANSPORTE"/>
    <n v="10389097.52"/>
    <s v="1 NO ETIQUETADO"/>
    <s v="11 RECURSOS FISCALES"/>
    <s v="1101 RECURSOS MUNICIPALES"/>
    <s v="19 Ejercicio 2019"/>
  </r>
  <r>
    <s v="080822222112130417E079079417911122929629601111110119133"/>
    <s v="0808"/>
    <s v="2"/>
    <s v="22"/>
    <s v="221"/>
    <s v="1"/>
    <s v="2"/>
    <s v="13"/>
    <s v="04"/>
    <s v="17"/>
    <s v="E"/>
    <s v="079"/>
    <s v="079417"/>
    <s v="91"/>
    <s v="1"/>
    <s v="2"/>
    <s v="29"/>
    <s v="296"/>
    <s v="296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49"/>
    <x v="155"/>
    <s v="2000 MATERIALES Y SUMINISTROS"/>
    <s v="2900 HERRAMIENTAS, REFACCIONES Y ACCESORIOS MENORES"/>
    <s v="296 REFACCIONES Y ACCESORIOS MENORES DE EQUIPO DE TRANSPORTE"/>
    <s v="29601 REFACCIONES Y ACCESORIOS MENORES DE EQUIPO DE TRANSPORTE"/>
    <n v="1466000"/>
    <s v="1 NO ETIQUETADO"/>
    <s v="11 RECURSOS FISCALES"/>
    <s v="1101 RECURSOS MUNICIPALES"/>
    <s v="19 Ejercicio 2019"/>
  </r>
  <r>
    <s v="081422222612130618E061061370911122929629601111110119133"/>
    <s v="0814"/>
    <s v="2"/>
    <s v="22"/>
    <s v="226"/>
    <s v="1"/>
    <s v="2"/>
    <s v="13"/>
    <s v="06"/>
    <s v="18"/>
    <s v="E"/>
    <s v="061"/>
    <s v="061370"/>
    <s v="91"/>
    <s v="1"/>
    <s v="2"/>
    <s v="29"/>
    <s v="296"/>
    <s v="296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26"/>
    <x v="17"/>
    <x v="216"/>
    <s v="2000 MATERIALES Y SUMINISTROS"/>
    <s v="2900 HERRAMIENTAS, REFACCIONES Y ACCESORIOS MENORES"/>
    <s v="296 REFACCIONES Y ACCESORIOS MENORES DE EQUIPO DE TRANSPORTE"/>
    <s v="29601 REFACCIONES Y ACCESORIOS MENORES DE EQUIPO DE TRANSPORTE"/>
    <n v="243600"/>
    <s v="1 NO ETIQUETADO"/>
    <s v="11 RECURSOS FISCALES"/>
    <s v="1101 RECURSOS MUNICIPALES"/>
    <s v="19 Ejercicio 2019"/>
  </r>
  <r>
    <s v="090111313446172020O022022917121122929629601111110119133"/>
    <s v="0901"/>
    <s v="1"/>
    <s v="13"/>
    <s v="134"/>
    <s v="4"/>
    <s v="6"/>
    <s v="17"/>
    <s v="20"/>
    <s v="20"/>
    <s v="O"/>
    <s v="022"/>
    <s v="022917"/>
    <s v="12"/>
    <s v="1"/>
    <s v="2"/>
    <s v="29"/>
    <s v="296"/>
    <s v="296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286"/>
    <s v="2000 MATERIALES Y SUMINISTROS"/>
    <s v="2900 HERRAMIENTAS, REFACCIONES Y ACCESORIOS MENORES"/>
    <s v="296 REFACCIONES Y ACCESORIOS MENORES DE EQUIPO DE TRANSPORTE"/>
    <s v="29601 REFACCIONES Y ACCESORIOS MENORES DE EQUIPO DE TRANSPORTE"/>
    <n v="37000000"/>
    <s v="1 NO ETIQUETADO"/>
    <s v="11 RECURSOS FISCALES"/>
    <s v="1101 RECURSOS MUNICIPALES"/>
    <s v="19 Ejercicio 2019"/>
  </r>
  <r>
    <s v="121222222122081331E135135708911122929629601111110119133"/>
    <s v="1212"/>
    <s v="2"/>
    <s v="22"/>
    <s v="221"/>
    <s v="2"/>
    <s v="2"/>
    <s v="08"/>
    <s v="13"/>
    <s v="31"/>
    <s v="E"/>
    <s v="135"/>
    <s v="135708"/>
    <s v="91"/>
    <s v="1"/>
    <s v="2"/>
    <s v="29"/>
    <s v="296"/>
    <s v="296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84"/>
    <x v="287"/>
    <s v="2000 MATERIALES Y SUMINISTROS"/>
    <s v="2900 HERRAMIENTAS, REFACCIONES Y ACCESORIOS MENORES"/>
    <s v="296 REFACCIONES Y ACCESORIOS MENORES DE EQUIPO DE TRANSPORTE"/>
    <s v="29601 REFACCIONES Y ACCESORIOS MENORES DE EQUIPO DE TRANSPORTE"/>
    <n v="1000000"/>
    <s v="1 NO ETIQUETADO"/>
    <s v="11 RECURSOS FISCALES"/>
    <s v="1101 RECURSOS MUNICIPALES"/>
    <s v="19 Ejercicio 2019"/>
  </r>
  <r>
    <s v="131422727116171835P080080760911122121621601111110119133"/>
    <s v="1314"/>
    <s v="2"/>
    <s v="27"/>
    <s v="271"/>
    <s v="1"/>
    <s v="6"/>
    <s v="17"/>
    <s v="18"/>
    <s v="35"/>
    <s v="P"/>
    <s v="080"/>
    <s v="080760"/>
    <s v="91"/>
    <s v="1"/>
    <s v="2"/>
    <s v="21"/>
    <s v="216"/>
    <s v="216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88"/>
    <s v="2000 MATERIALES Y SUMINISTROS"/>
    <s v="2100 MATERIALES DE ADMINISTRACION, EMISION DE DOCUMENTOS Y ARTICULOS OFICIALES"/>
    <s v="216 MATERIAL DE LIMPIEZA"/>
    <s v="21601 MATERIAL DE LIMPIEZA"/>
    <n v="600000"/>
    <s v="1 NO ETIQUETADO"/>
    <s v="11 RECURSOS FISCALES"/>
    <s v="1101 RECURSOS MUNICIPALES"/>
    <s v="19 Ejercicio 2019"/>
  </r>
  <r>
    <s v="030311717145160304E127127976911122929829801111110119133"/>
    <s v="0303"/>
    <s v="1"/>
    <s v="17"/>
    <s v="171"/>
    <s v="4"/>
    <s v="5"/>
    <s v="16"/>
    <s v="03"/>
    <s v="04"/>
    <s v="E"/>
    <s v="127"/>
    <s v="127976"/>
    <s v="91"/>
    <s v="1"/>
    <s v="2"/>
    <s v="29"/>
    <s v="298"/>
    <s v="298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2000 MATERIALES Y SUMINISTROS"/>
    <s v="2900 HERRAMIENTAS, REFACCIONES Y ACCESORIOS MENORES"/>
    <s v="298 REFACCIONES Y ACCESORIOS MENORES DE MAQUINARIA Y OTROS EQUIPOS"/>
    <s v="29801 REFACCIONES Y ACCESORIOS MENORES DE MAQUINARIA Y OTROS EQUIPOS"/>
    <n v="5000"/>
    <s v="1 NO ETIQUETADO"/>
    <s v="11 RECURSOS FISCALES"/>
    <s v="1101 RECURSOS MUNICIPALES"/>
    <s v="19 Ejercicio 2019"/>
  </r>
  <r>
    <s v="131422727116171835P080080770911122121721701111110119133"/>
    <s v="1314"/>
    <s v="2"/>
    <s v="27"/>
    <s v="271"/>
    <s v="1"/>
    <s v="6"/>
    <s v="17"/>
    <s v="18"/>
    <s v="35"/>
    <s v="P"/>
    <s v="080"/>
    <s v="080770"/>
    <s v="91"/>
    <s v="1"/>
    <s v="2"/>
    <s v="21"/>
    <s v="217"/>
    <s v="217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89"/>
    <s v="2000 MATERIALES Y SUMINISTROS"/>
    <s v="2100 MATERIALES DE ADMINISTRACION, EMISION DE DOCUMENTOS Y ARTICULOS OFICIALES"/>
    <s v="217 MATERIALES Y UTILES DE ENSEÑANZA"/>
    <s v="21701 MATERIALES Y UTILES DE ENSEÑANZA"/>
    <n v="210000"/>
    <s v="1 NO ETIQUETADO"/>
    <s v="11 RECURSOS FISCALES"/>
    <s v="1101 RECURSOS MUNICIPALES"/>
    <s v="19 Ejercicio 2019"/>
  </r>
  <r>
    <s v="131422727116171835P090090762911122121721701111110119133"/>
    <s v="1314"/>
    <s v="2"/>
    <s v="27"/>
    <s v="271"/>
    <s v="1"/>
    <s v="6"/>
    <s v="17"/>
    <s v="18"/>
    <s v="35"/>
    <s v="P"/>
    <s v="090"/>
    <s v="090762"/>
    <s v="91"/>
    <s v="1"/>
    <s v="2"/>
    <s v="21"/>
    <s v="217"/>
    <s v="217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5"/>
    <x v="290"/>
    <s v="2000 MATERIALES Y SUMINISTROS"/>
    <s v="2100 MATERIALES DE ADMINISTRACION, EMISION DE DOCUMENTOS Y ARTICULOS OFICIALES"/>
    <s v="217 MATERIALES Y UTILES DE ENSEÑANZA"/>
    <s v="21701 MATERIALES Y UTILES DE ENSEÑANZA"/>
    <n v="205900"/>
    <s v="1 NO ETIQUETADO"/>
    <s v="11 RECURSOS FISCALES"/>
    <s v="1101 RECURSOS MUNICIPALES"/>
    <s v="19 Ejercicio 2019"/>
  </r>
  <r>
    <s v="130122727116171835P080080760911122222122101111110119133"/>
    <s v="1301"/>
    <s v="2"/>
    <s v="27"/>
    <s v="271"/>
    <s v="1"/>
    <s v="6"/>
    <s v="17"/>
    <s v="18"/>
    <s v="35"/>
    <s v="P"/>
    <s v="080"/>
    <s v="080760"/>
    <s v="91"/>
    <s v="1"/>
    <s v="2"/>
    <s v="22"/>
    <s v="221"/>
    <s v="22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88"/>
    <s v="2000 MATERIALES Y SUMINISTROS"/>
    <s v="2200 ALIMENTOS Y UTENSILIOS"/>
    <s v="221 PRODUCTOS ALIMENTICIOS PARA PERSONAS"/>
    <s v="22101 PRODUCTOS ALIMENTICIOS PARA PERSONAS"/>
    <n v="50000"/>
    <s v="1 NO ETIQUETADO"/>
    <s v="11 RECURSOS FISCALES"/>
    <s v="1101 RECURSOS MUNICIPALES"/>
    <s v="19 Ejercicio 2019"/>
  </r>
  <r>
    <s v="080122222112130614E060060332911122929829801111110119133"/>
    <s v="0801"/>
    <s v="2"/>
    <s v="22"/>
    <s v="221"/>
    <s v="1"/>
    <s v="2"/>
    <s v="13"/>
    <s v="06"/>
    <s v="14"/>
    <s v="E"/>
    <s v="060"/>
    <s v="060332"/>
    <s v="91"/>
    <s v="1"/>
    <s v="2"/>
    <s v="29"/>
    <s v="298"/>
    <s v="298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55"/>
    <x v="138"/>
    <s v="2000 MATERIALES Y SUMINISTROS"/>
    <s v="2900 HERRAMIENTAS, REFACCIONES Y ACCESORIOS MENORES"/>
    <s v="298 REFACCIONES Y ACCESORIOS MENORES DE MAQUINARIA Y OTROS EQUIPOS"/>
    <s v="29801 REFACCIONES Y ACCESORIOS MENORES DE MAQUINARIA Y OTROS EQUIPOS"/>
    <n v="165000"/>
    <s v="1 NO ETIQUETADO"/>
    <s v="11 RECURSOS FISCALES"/>
    <s v="1101 RECURSOS MUNICIPALES"/>
    <s v="19 Ejercicio 2019"/>
  </r>
  <r>
    <s v="081122222112130614E026026312911122929829801111110119133"/>
    <s v="0811"/>
    <s v="2"/>
    <s v="22"/>
    <s v="221"/>
    <s v="1"/>
    <s v="2"/>
    <s v="13"/>
    <s v="06"/>
    <s v="14"/>
    <s v="E"/>
    <s v="026"/>
    <s v="026312"/>
    <s v="91"/>
    <s v="1"/>
    <s v="2"/>
    <s v="29"/>
    <s v="298"/>
    <s v="298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5"/>
    <x v="291"/>
    <s v="2000 MATERIALES Y SUMINISTROS"/>
    <s v="2900 HERRAMIENTAS, REFACCIONES Y ACCESORIOS MENORES"/>
    <s v="298 REFACCIONES Y ACCESORIOS MENORES DE MAQUINARIA Y OTROS EQUIPOS"/>
    <s v="29801 REFACCIONES Y ACCESORIOS MENORES DE MAQUINARIA Y OTROS EQUIPOS"/>
    <n v="15080"/>
    <s v="1 NO ETIQUETADO"/>
    <s v="11 RECURSOS FISCALES"/>
    <s v="1101 RECURSOS MUNICIPALES"/>
    <s v="19 Ejercicio 2019"/>
  </r>
  <r>
    <s v="080922222112130614E088088351911122929829801111110119133"/>
    <s v="0809"/>
    <s v="2"/>
    <s v="22"/>
    <s v="221"/>
    <s v="1"/>
    <s v="2"/>
    <s v="13"/>
    <s v="06"/>
    <s v="14"/>
    <s v="E"/>
    <s v="088"/>
    <s v="088351"/>
    <s v="91"/>
    <s v="1"/>
    <s v="2"/>
    <s v="29"/>
    <s v="298"/>
    <s v="298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292"/>
    <s v="2000 MATERIALES Y SUMINISTROS"/>
    <s v="2900 HERRAMIENTAS, REFACCIONES Y ACCESORIOS MENORES"/>
    <s v="298 REFACCIONES Y ACCESORIOS MENORES DE MAQUINARIA Y OTROS EQUIPOS"/>
    <s v="29801 REFACCIONES Y ACCESORIOS MENORES DE MAQUINARIA Y OTROS EQUIPOS"/>
    <n v="150000"/>
    <s v="1 NO ETIQUETADO"/>
    <s v="11 RECURSOS FISCALES"/>
    <s v="1101 RECURSOS MUNICIPALES"/>
    <s v="19 Ejercicio 2019"/>
  </r>
  <r>
    <s v="080322222112130614E009009360911122929829801111110119133"/>
    <s v="0803"/>
    <s v="2"/>
    <s v="22"/>
    <s v="221"/>
    <s v="1"/>
    <s v="2"/>
    <s v="13"/>
    <s v="06"/>
    <s v="14"/>
    <s v="E"/>
    <s v="009"/>
    <s v="009360"/>
    <s v="91"/>
    <s v="1"/>
    <s v="2"/>
    <s v="29"/>
    <s v="298"/>
    <s v="298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186"/>
    <s v="2000 MATERIALES Y SUMINISTROS"/>
    <s v="2900 HERRAMIENTAS, REFACCIONES Y ACCESORIOS MENORES"/>
    <s v="298 REFACCIONES Y ACCESORIOS MENORES DE MAQUINARIA Y OTROS EQUIPOS"/>
    <s v="29801 REFACCIONES Y ACCESORIOS MENORES DE MAQUINARIA Y OTROS EQUIPOS"/>
    <n v="1500000"/>
    <s v="1 NO ETIQUETADO"/>
    <s v="11 RECURSOS FISCALES"/>
    <s v="1101 RECURSOS MUNICIPALES"/>
    <s v="19 Ejercicio 2019"/>
  </r>
  <r>
    <s v="080222222112130614E125125411911122929829801111110119133"/>
    <s v="0802"/>
    <s v="2"/>
    <s v="22"/>
    <s v="221"/>
    <s v="1"/>
    <s v="2"/>
    <s v="13"/>
    <s v="06"/>
    <s v="14"/>
    <s v="E"/>
    <s v="125"/>
    <s v="125411"/>
    <s v="91"/>
    <s v="1"/>
    <s v="2"/>
    <s v="29"/>
    <s v="298"/>
    <s v="298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3"/>
    <s v="2000 MATERIALES Y SUMINISTROS"/>
    <s v="2900 HERRAMIENTAS, REFACCIONES Y ACCESORIOS MENORES"/>
    <s v="298 REFACCIONES Y ACCESORIOS MENORES DE MAQUINARIA Y OTROS EQUIPOS"/>
    <s v="29801 REFACCIONES Y ACCESORIOS MENORES DE MAQUINARIA Y OTROS EQUIPOS"/>
    <n v="15000"/>
    <s v="1 NO ETIQUETADO"/>
    <s v="11 RECURSOS FISCALES"/>
    <s v="1101 RECURSOS MUNICIPALES"/>
    <s v="19 Ejercicio 2019"/>
  </r>
  <r>
    <s v="080422222112130614E125125343911122929829801111110119133"/>
    <s v="0804"/>
    <s v="2"/>
    <s v="22"/>
    <s v="221"/>
    <s v="1"/>
    <s v="2"/>
    <s v="13"/>
    <s v="06"/>
    <s v="14"/>
    <s v="E"/>
    <s v="125"/>
    <s v="125343"/>
    <s v="91"/>
    <s v="1"/>
    <s v="2"/>
    <s v="29"/>
    <s v="298"/>
    <s v="298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47"/>
    <s v="2000 MATERIALES Y SUMINISTROS"/>
    <s v="2900 HERRAMIENTAS, REFACCIONES Y ACCESORIOS MENORES"/>
    <s v="298 REFACCIONES Y ACCESORIOS MENORES DE MAQUINARIA Y OTROS EQUIPOS"/>
    <s v="29801 REFACCIONES Y ACCESORIOS MENORES DE MAQUINARIA Y OTROS EQUIPOS"/>
    <n v="1000000"/>
    <s v="1 NO ETIQUETADO"/>
    <s v="11 RECURSOS FISCALES"/>
    <s v="1101 RECURSOS MUNICIPALES"/>
    <s v="19 Ejercicio 2019"/>
  </r>
  <r>
    <s v="080522222112130614E088088349911122929829801111110119133"/>
    <s v="0805"/>
    <s v="2"/>
    <s v="22"/>
    <s v="221"/>
    <s v="1"/>
    <s v="2"/>
    <s v="13"/>
    <s v="06"/>
    <s v="14"/>
    <s v="E"/>
    <s v="088"/>
    <s v="088349"/>
    <s v="91"/>
    <s v="1"/>
    <s v="2"/>
    <s v="29"/>
    <s v="298"/>
    <s v="298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142"/>
    <s v="2000 MATERIALES Y SUMINISTROS"/>
    <s v="2900 HERRAMIENTAS, REFACCIONES Y ACCESORIOS MENORES"/>
    <s v="298 REFACCIONES Y ACCESORIOS MENORES DE MAQUINARIA Y OTROS EQUIPOS"/>
    <s v="29801 REFACCIONES Y ACCESORIOS MENORES DE MAQUINARIA Y OTROS EQUIPOS"/>
    <n v="1500000"/>
    <s v="1 NO ETIQUETADO"/>
    <s v="11 RECURSOS FISCALES"/>
    <s v="1101 RECURSOS MUNICIPALES"/>
    <s v="19 Ejercicio 2019"/>
  </r>
  <r>
    <s v="081022222112130614E009009368911122929829801111110119133"/>
    <s v="0810"/>
    <s v="2"/>
    <s v="22"/>
    <s v="221"/>
    <s v="1"/>
    <s v="2"/>
    <s v="13"/>
    <s v="06"/>
    <s v="14"/>
    <s v="E"/>
    <s v="009"/>
    <s v="009368"/>
    <s v="91"/>
    <s v="1"/>
    <s v="2"/>
    <s v="29"/>
    <s v="298"/>
    <s v="298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244"/>
    <s v="2000 MATERIALES Y SUMINISTROS"/>
    <s v="2900 HERRAMIENTAS, REFACCIONES Y ACCESORIOS MENORES"/>
    <s v="298 REFACCIONES Y ACCESORIOS MENORES DE MAQUINARIA Y OTROS EQUIPOS"/>
    <s v="29801 REFACCIONES Y ACCESORIOS MENORES DE MAQUINARIA Y OTROS EQUIPOS"/>
    <n v="2000"/>
    <s v="1 NO ETIQUETADO"/>
    <s v="11 RECURSOS FISCALES"/>
    <s v="1101 RECURSOS MUNICIPALES"/>
    <s v="19 Ejercicio 2019"/>
  </r>
  <r>
    <s v="081222121412130615E061061415911122929829801111110119133"/>
    <s v="0812"/>
    <s v="2"/>
    <s v="21"/>
    <s v="214"/>
    <s v="1"/>
    <s v="2"/>
    <s v="13"/>
    <s v="06"/>
    <s v="15"/>
    <s v="E"/>
    <s v="061"/>
    <s v="061415"/>
    <s v="91"/>
    <s v="1"/>
    <s v="2"/>
    <s v="29"/>
    <s v="298"/>
    <s v="298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34"/>
    <s v="2000 MATERIALES Y SUMINISTROS"/>
    <s v="2900 HERRAMIENTAS, REFACCIONES Y ACCESORIOS MENORES"/>
    <s v="298 REFACCIONES Y ACCESORIOS MENORES DE MAQUINARIA Y OTROS EQUIPOS"/>
    <s v="29801 REFACCIONES Y ACCESORIOS MENORES DE MAQUINARIA Y OTROS EQUIPOS"/>
    <n v="1959995.86"/>
    <s v="1 NO ETIQUETADO"/>
    <s v="11 RECURSOS FISCALES"/>
    <s v="1101 RECURSOS MUNICIPALES"/>
    <s v="19 Ejercicio 2019"/>
  </r>
  <r>
    <s v="080722121412130615E009009407911122929829801111110119133"/>
    <s v="0807"/>
    <s v="2"/>
    <s v="21"/>
    <s v="214"/>
    <s v="1"/>
    <s v="2"/>
    <s v="13"/>
    <s v="06"/>
    <s v="15"/>
    <s v="E"/>
    <s v="009"/>
    <s v="009407"/>
    <s v="91"/>
    <s v="1"/>
    <s v="2"/>
    <s v="29"/>
    <s v="298"/>
    <s v="298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62"/>
    <x v="293"/>
    <s v="2000 MATERIALES Y SUMINISTROS"/>
    <s v="2900 HERRAMIENTAS, REFACCIONES Y ACCESORIOS MENORES"/>
    <s v="298 REFACCIONES Y ACCESORIOS MENORES DE MAQUINARIA Y OTROS EQUIPOS"/>
    <s v="29801 REFACCIONES Y ACCESORIOS MENORES DE MAQUINARIA Y OTROS EQUIPOS"/>
    <n v="1500000"/>
    <s v="1 NO ETIQUETADO"/>
    <s v="11 RECURSOS FISCALES"/>
    <s v="1101 RECURSOS MUNICIPALES"/>
    <s v="19 Ejercicio 2019"/>
  </r>
  <r>
    <s v="080822222112130417E079079417911122929829801111110119133"/>
    <s v="0808"/>
    <s v="2"/>
    <s v="22"/>
    <s v="221"/>
    <s v="1"/>
    <s v="2"/>
    <s v="13"/>
    <s v="04"/>
    <s v="17"/>
    <s v="E"/>
    <s v="079"/>
    <s v="079417"/>
    <s v="91"/>
    <s v="1"/>
    <s v="2"/>
    <s v="29"/>
    <s v="298"/>
    <s v="298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49"/>
    <x v="155"/>
    <s v="2000 MATERIALES Y SUMINISTROS"/>
    <s v="2900 HERRAMIENTAS, REFACCIONES Y ACCESORIOS MENORES"/>
    <s v="298 REFACCIONES Y ACCESORIOS MENORES DE MAQUINARIA Y OTROS EQUIPOS"/>
    <s v="29801 REFACCIONES Y ACCESORIOS MENORES DE MAQUINARIA Y OTROS EQUIPOS"/>
    <n v="200000"/>
    <s v="1 NO ETIQUETADO"/>
    <s v="11 RECURSOS FISCALES"/>
    <s v="1101 RECURSOS MUNICIPALES"/>
    <s v="19 Ejercicio 2019"/>
  </r>
  <r>
    <s v="090111313446172020O022022985121122929829801111110119133"/>
    <s v="0901"/>
    <s v="1"/>
    <s v="13"/>
    <s v="134"/>
    <s v="4"/>
    <s v="6"/>
    <s v="17"/>
    <s v="20"/>
    <s v="20"/>
    <s v="O"/>
    <s v="022"/>
    <s v="022985"/>
    <s v="12"/>
    <s v="1"/>
    <s v="2"/>
    <s v="29"/>
    <s v="298"/>
    <s v="298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294"/>
    <s v="2000 MATERIALES Y SUMINISTROS"/>
    <s v="2900 HERRAMIENTAS, REFACCIONES Y ACCESORIOS MENORES"/>
    <s v="298 REFACCIONES Y ACCESORIOS MENORES DE MAQUINARIA Y OTROS EQUIPOS"/>
    <s v="29801 REFACCIONES Y ACCESORIOS MENORES DE MAQUINARIA Y OTROS EQUIPOS"/>
    <n v="300000"/>
    <s v="1 NO ETIQUETADO"/>
    <s v="11 RECURSOS FISCALES"/>
    <s v="1101 RECURSOS MUNICIPALES"/>
    <s v="19 Ejercicio 2019"/>
  </r>
  <r>
    <s v="111322121231010730E113113685911122929829801111110119133"/>
    <s v="1113"/>
    <s v="2"/>
    <s v="21"/>
    <s v="212"/>
    <s v="3"/>
    <s v="1"/>
    <s v="01"/>
    <s v="07"/>
    <s v="30"/>
    <s v="E"/>
    <s v="113"/>
    <s v="113685"/>
    <s v="91"/>
    <s v="1"/>
    <s v="2"/>
    <s v="29"/>
    <s v="298"/>
    <s v="298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28"/>
    <x v="295"/>
    <s v="2000 MATERIALES Y SUMINISTROS"/>
    <s v="2900 HERRAMIENTAS, REFACCIONES Y ACCESORIOS MENORES"/>
    <s v="298 REFACCIONES Y ACCESORIOS MENORES DE MAQUINARIA Y OTROS EQUIPOS"/>
    <s v="29801 REFACCIONES Y ACCESORIOS MENORES DE MAQUINARIA Y OTROS EQUIPOS"/>
    <n v="20000"/>
    <s v="1 NO ETIQUETADO"/>
    <s v="11 RECURSOS FISCALES"/>
    <s v="1101 RECURSOS MUNICIPALES"/>
    <s v="19 Ejercicio 2019"/>
  </r>
  <r>
    <s v="121222222122081331E078078693911122929829801111110119133"/>
    <s v="1212"/>
    <s v="2"/>
    <s v="22"/>
    <s v="221"/>
    <s v="2"/>
    <s v="2"/>
    <s v="08"/>
    <s v="13"/>
    <s v="31"/>
    <s v="E"/>
    <s v="078"/>
    <s v="078693"/>
    <s v="91"/>
    <s v="1"/>
    <s v="2"/>
    <s v="29"/>
    <s v="298"/>
    <s v="298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51"/>
    <s v="2000 MATERIALES Y SUMINISTROS"/>
    <s v="2900 HERRAMIENTAS, REFACCIONES Y ACCESORIOS MENORES"/>
    <s v="298 REFACCIONES Y ACCESORIOS MENORES DE MAQUINARIA Y OTROS EQUIPOS"/>
    <s v="29801 REFACCIONES Y ACCESORIOS MENORES DE MAQUINARIA Y OTROS EQUIPOS"/>
    <n v="1579200"/>
    <s v="1 NO ETIQUETADO"/>
    <s v="11 RECURSOS FISCALES"/>
    <s v="1101 RECURSOS MUNICIPALES"/>
    <s v="19 Ejercicio 2019"/>
  </r>
  <r>
    <s v="131422727116171835P090090771911122222222201111110119133"/>
    <s v="1314"/>
    <s v="2"/>
    <s v="27"/>
    <s v="271"/>
    <s v="1"/>
    <s v="6"/>
    <s v="17"/>
    <s v="18"/>
    <s v="35"/>
    <s v="P"/>
    <s v="090"/>
    <s v="090771"/>
    <s v="91"/>
    <s v="1"/>
    <s v="2"/>
    <s v="22"/>
    <s v="222"/>
    <s v="222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5"/>
    <x v="296"/>
    <s v="2000 MATERIALES Y SUMINISTROS"/>
    <s v="2200 ALIMENTOS Y UTENSILIOS"/>
    <s v="222 PRODUCTOS ALIMENTICIOS PARA ANIMALES"/>
    <s v="22201 PRODUCTOS ALIMENTICIOS PARA ANIMALES"/>
    <n v="811.56000000000006"/>
    <s v="1 NO ETIQUETADO"/>
    <s v="11 RECURSOS FISCALES"/>
    <s v="1101 RECURSOS MUNICIPALES"/>
    <s v="19 Ejercicio 2019"/>
  </r>
  <r>
    <s v="081122222112130614E059059315911133131131101225250219133"/>
    <s v="0811"/>
    <s v="2"/>
    <s v="22"/>
    <s v="221"/>
    <s v="1"/>
    <s v="2"/>
    <s v="13"/>
    <s v="06"/>
    <s v="14"/>
    <s v="E"/>
    <s v="059"/>
    <s v="059315"/>
    <s v="91"/>
    <s v="1"/>
    <s v="3"/>
    <s v="31"/>
    <s v="311"/>
    <s v="31101"/>
    <s v="2"/>
    <s v="25"/>
    <s v="2502"/>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112"/>
    <s v="3000 SERVICIOS GENERALES"/>
    <s v="3100 SERVICIOS BASICOS"/>
    <s v="311 ENERGIA ELECTRICA"/>
    <s v="31101 ENERGIA ELECTRICA"/>
    <n v="227000000"/>
    <s v="2 ETIQUETADO"/>
    <s v="25 RECURSOS FEDERALES"/>
    <s v="2502 FONDO DE FORTALECIMIENTO MUNICIPAL"/>
    <s v="19 Ejercicio 2019"/>
  </r>
  <r>
    <s v="090111313446172020O021021833121133131131101111110119133"/>
    <s v="0901"/>
    <s v="1"/>
    <s v="13"/>
    <s v="134"/>
    <s v="4"/>
    <s v="6"/>
    <s v="17"/>
    <s v="20"/>
    <s v="20"/>
    <s v="O"/>
    <s v="021"/>
    <s v="021833"/>
    <s v="12"/>
    <s v="1"/>
    <s v="3"/>
    <s v="31"/>
    <s v="311"/>
    <s v="31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0"/>
    <s v="3000 SERVICIOS GENERALES"/>
    <s v="3100 SERVICIOS BASICOS"/>
    <s v="311 ENERGIA ELECTRICA"/>
    <s v="31101 ENERGIA ELECTRICA"/>
    <n v="78000000"/>
    <s v="1 NO ETIQUETADO"/>
    <s v="11 RECURSOS FISCALES"/>
    <s v="1101 RECURSOS MUNICIPALES"/>
    <s v="19 Ejercicio 2019"/>
  </r>
  <r>
    <s v="131422727116171835P080080772911122222322301111110119133"/>
    <s v="1314"/>
    <s v="2"/>
    <s v="27"/>
    <s v="271"/>
    <s v="1"/>
    <s v="6"/>
    <s v="17"/>
    <s v="18"/>
    <s v="35"/>
    <s v="P"/>
    <s v="080"/>
    <s v="080772"/>
    <s v="91"/>
    <s v="1"/>
    <s v="2"/>
    <s v="22"/>
    <s v="223"/>
    <s v="223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97"/>
    <s v="2000 MATERIALES Y SUMINISTROS"/>
    <s v="2200 ALIMENTOS Y UTENSILIOS"/>
    <s v="223 UTENSILIOS PARA EL SERVICIO DE ALIMENTACION"/>
    <s v="22301 UTENSILIOS PARA EL SERVICIO DE ALIMENTACION"/>
    <n v="900000"/>
    <s v="1 NO ETIQUETADO"/>
    <s v="11 RECURSOS FISCALES"/>
    <s v="1101 RECURSOS MUNICIPALES"/>
    <s v="19 Ejercicio 2019"/>
  </r>
  <r>
    <s v="080322222112130614E009009361911133131231201111110119133"/>
    <s v="0803"/>
    <s v="2"/>
    <s v="22"/>
    <s v="221"/>
    <s v="1"/>
    <s v="2"/>
    <s v="13"/>
    <s v="06"/>
    <s v="14"/>
    <s v="E"/>
    <s v="009"/>
    <s v="009361"/>
    <s v="91"/>
    <s v="1"/>
    <s v="3"/>
    <s v="31"/>
    <s v="312"/>
    <s v="31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196"/>
    <s v="3000 SERVICIOS GENERALES"/>
    <s v="3100 SERVICIOS BASICOS"/>
    <s v="312 GAS"/>
    <s v="31201 GAS"/>
    <n v="5000"/>
    <s v="1 NO ETIQUETADO"/>
    <s v="11 RECURSOS FISCALES"/>
    <s v="1101 RECURSOS MUNICIPALES"/>
    <s v="19 Ejercicio 2019"/>
  </r>
  <r>
    <s v="090111313446172020O021021973121133131231201111110119133"/>
    <s v="0901"/>
    <s v="1"/>
    <s v="13"/>
    <s v="134"/>
    <s v="4"/>
    <s v="6"/>
    <s v="17"/>
    <s v="20"/>
    <s v="20"/>
    <s v="O"/>
    <s v="021"/>
    <s v="021973"/>
    <s v="12"/>
    <s v="1"/>
    <s v="3"/>
    <s v="31"/>
    <s v="312"/>
    <s v="31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
    <s v="3000 SERVICIOS GENERALES"/>
    <s v="3100 SERVICIOS BASICOS"/>
    <s v="312 GAS"/>
    <s v="31201 GAS"/>
    <n v="700000"/>
    <s v="1 NO ETIQUETADO"/>
    <s v="11 RECURSOS FISCALES"/>
    <s v="1101 RECURSOS MUNICIPALES"/>
    <s v="19 Ejercicio 2019"/>
  </r>
  <r>
    <s v="090111313446172020O022022459121133131331301111110119133"/>
    <s v="0901"/>
    <s v="1"/>
    <s v="13"/>
    <s v="134"/>
    <s v="4"/>
    <s v="6"/>
    <s v="17"/>
    <s v="20"/>
    <s v="20"/>
    <s v="O"/>
    <s v="022"/>
    <s v="022459"/>
    <s v="12"/>
    <s v="1"/>
    <s v="3"/>
    <s v="31"/>
    <s v="313"/>
    <s v="313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94"/>
    <s v="3000 SERVICIOS GENERALES"/>
    <s v="3100 SERVICIOS BASICOS"/>
    <s v="313 AGUA"/>
    <s v="31301 AGUA"/>
    <n v="22000000"/>
    <s v="1 NO ETIQUETADO"/>
    <s v="11 RECURSOS FISCALES"/>
    <s v="1101 RECURSOS MUNICIPALES"/>
    <s v="19 Ejercicio 2019"/>
  </r>
  <r>
    <s v="090111313446172020O022022443121133131431401111110119133"/>
    <s v="0901"/>
    <s v="1"/>
    <s v="13"/>
    <s v="134"/>
    <s v="4"/>
    <s v="6"/>
    <s v="17"/>
    <s v="20"/>
    <s v="20"/>
    <s v="O"/>
    <s v="022"/>
    <s v="022443"/>
    <s v="12"/>
    <s v="1"/>
    <s v="3"/>
    <s v="31"/>
    <s v="314"/>
    <s v="314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77"/>
    <s v="3000 SERVICIOS GENERALES"/>
    <s v="3100 SERVICIOS BASICOS"/>
    <s v="314 TELEFONIA TRADICIONAL"/>
    <s v="31401 TELEFONIA TRADICIONAL"/>
    <n v="2897449"/>
    <s v="1 NO ETIQUETADO"/>
    <s v="11 RECURSOS FISCALES"/>
    <s v="1101 RECURSOS MUNICIPALES"/>
    <s v="19 Ejercicio 2019"/>
  </r>
  <r>
    <s v="070711111246171913G109109845911133131531501111110119133"/>
    <s v="0707"/>
    <s v="1"/>
    <s v="11"/>
    <s v="112"/>
    <s v="4"/>
    <s v="6"/>
    <s v="17"/>
    <s v="19"/>
    <s v="13"/>
    <s v="G"/>
    <s v="109"/>
    <s v="109845"/>
    <s v="91"/>
    <s v="1"/>
    <s v="3"/>
    <s v="31"/>
    <s v="315"/>
    <s v="315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x v="0"/>
    <x v="12"/>
    <x v="68"/>
    <x v="202"/>
    <s v="3000 SERVICIOS GENERALES"/>
    <s v="3100 SERVICIOS BASICOS"/>
    <s v="315 TELEFONIA CELULAR"/>
    <s v="31501 TELEFONIA CELULAR"/>
    <n v="15000"/>
    <s v="1 NO ETIQUETADO"/>
    <s v="11 RECURSOS FISCALES"/>
    <s v="1101 RECURSOS MUNICIPALES"/>
    <s v="19 Ejercicio 2019"/>
  </r>
  <r>
    <s v="081022222112130614E009009369911133131531501111110119133"/>
    <s v="0810"/>
    <s v="2"/>
    <s v="22"/>
    <s v="221"/>
    <s v="1"/>
    <s v="2"/>
    <s v="13"/>
    <s v="06"/>
    <s v="14"/>
    <s v="E"/>
    <s v="009"/>
    <s v="009369"/>
    <s v="91"/>
    <s v="1"/>
    <s v="3"/>
    <s v="31"/>
    <s v="315"/>
    <s v="315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253"/>
    <s v="3000 SERVICIOS GENERALES"/>
    <s v="3100 SERVICIOS BASICOS"/>
    <s v="315 TELEFONIA CELULAR"/>
    <s v="31501 TELEFONIA CELULAR"/>
    <n v="138600"/>
    <s v="1 NO ETIQUETADO"/>
    <s v="11 RECURSOS FISCALES"/>
    <s v="1101 RECURSOS MUNICIPALES"/>
    <s v="19 Ejercicio 2019"/>
  </r>
  <r>
    <s v="030311717145160304E011011975911133131631601225250219133"/>
    <s v="0303"/>
    <s v="1"/>
    <s v="17"/>
    <s v="171"/>
    <s v="4"/>
    <s v="5"/>
    <s v="16"/>
    <s v="03"/>
    <s v="04"/>
    <s v="E"/>
    <s v="011"/>
    <s v="011975"/>
    <s v="91"/>
    <s v="1"/>
    <s v="3"/>
    <s v="31"/>
    <s v="316"/>
    <s v="31601"/>
    <s v="2"/>
    <s v="25"/>
    <s v="2502"/>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53"/>
    <x v="121"/>
    <s v="3000 SERVICIOS GENERALES"/>
    <s v="3100 SERVICIOS BASICOS"/>
    <s v="316 SERVICIOS DE TELECOMUNICACIONES Y SATELITES"/>
    <s v="31601 SERVICIOS DE TELECOMUNICACIONES Y SATELITES"/>
    <n v="1908000"/>
    <s v="2 ETIQUETADO"/>
    <s v="25 RECURSOS FEDERALES"/>
    <s v="2502 FONDO DE FORTALECIMIENTO MUNICIPAL"/>
    <s v="19 Ejercicio 2019"/>
  </r>
  <r>
    <s v="110322222122071329E129129676911133131631601111110119133"/>
    <s v="1103"/>
    <s v="2"/>
    <s v="22"/>
    <s v="221"/>
    <s v="2"/>
    <s v="2"/>
    <s v="07"/>
    <s v="13"/>
    <s v="29"/>
    <s v="E"/>
    <s v="129"/>
    <s v="129676"/>
    <s v="91"/>
    <s v="1"/>
    <s v="3"/>
    <s v="31"/>
    <s v="316"/>
    <s v="316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67"/>
    <x v="298"/>
    <s v="3000 SERVICIOS GENERALES"/>
    <s v="3100 SERVICIOS BASICOS"/>
    <s v="316 SERVICIOS DE TELECOMUNICACIONES Y SATELITES"/>
    <s v="31601 SERVICIOS DE TELECOMUNICACIONES Y SATELITES"/>
    <n v="350000"/>
    <s v="1 NO ETIQUETADO"/>
    <s v="11 RECURSOS FISCALES"/>
    <s v="1101 RECURSOS MUNICIPALES"/>
    <s v="19 Ejercicio 2019"/>
  </r>
  <r>
    <s v="030311717145160304E013013950911133131731701111110119133"/>
    <s v="0303"/>
    <s v="1"/>
    <s v="17"/>
    <s v="171"/>
    <s v="4"/>
    <s v="5"/>
    <s v="16"/>
    <s v="03"/>
    <s v="04"/>
    <s v="E"/>
    <s v="013"/>
    <s v="013950"/>
    <s v="91"/>
    <s v="1"/>
    <s v="3"/>
    <s v="31"/>
    <s v="317"/>
    <s v="317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6"/>
    <x v="299"/>
    <s v="3000 SERVICIOS GENERALES"/>
    <s v="3100 SERVICIOS BASICOS"/>
    <s v="317 SERVICIOS DE ACCESO DE INTERNET, REDES Y PROCESAMIENTO DE INFORMACION"/>
    <s v="31701 SERVICIOS DE ACCESO DE INTERNET, REDES Y PROCESAMIENTO DE INFORMACION"/>
    <n v="950000"/>
    <s v="1 NO ETIQUETADO"/>
    <s v="11 RECURSOS FISCALES"/>
    <s v="1101 RECURSOS MUNICIPALES"/>
    <s v="19 Ejercicio 2019"/>
  </r>
  <r>
    <s v="131422727116171835P090090987911122424624601111110119133"/>
    <s v="1314"/>
    <s v="2"/>
    <s v="27"/>
    <s v="271"/>
    <s v="1"/>
    <s v="6"/>
    <s v="17"/>
    <s v="18"/>
    <s v="35"/>
    <s v="P"/>
    <s v="090"/>
    <s v="090987"/>
    <s v="91"/>
    <s v="1"/>
    <s v="2"/>
    <s v="24"/>
    <s v="246"/>
    <s v="246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5"/>
    <x v="300"/>
    <s v="2000 MATERIALES Y SUMINISTROS"/>
    <s v="2400 MATERIALES Y ARTICULOS DE CONSTRUCCION Y DE REPARACION"/>
    <s v="246 MATERIAL ELECTRICO Y ELECTRONICO"/>
    <s v="24601 MATERIAL ELECTRICO Y ELECTRONICO"/>
    <n v="12600"/>
    <s v="1 NO ETIQUETADO"/>
    <s v="11 RECURSOS FISCALES"/>
    <s v="1101 RECURSOS MUNICIPALES"/>
    <s v="19 Ejercicio 2019"/>
  </r>
  <r>
    <s v="090211313446172019O133133427121133131731701111110119133"/>
    <s v="0902"/>
    <s v="1"/>
    <s v="13"/>
    <s v="134"/>
    <s v="4"/>
    <s v="6"/>
    <s v="17"/>
    <s v="20"/>
    <s v="19"/>
    <s v="O"/>
    <s v="133"/>
    <s v="133427"/>
    <s v="12"/>
    <s v="1"/>
    <s v="3"/>
    <s v="31"/>
    <s v="317"/>
    <s v="31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301"/>
    <s v="3000 SERVICIOS GENERALES"/>
    <s v="3100 SERVICIOS BASICOS"/>
    <s v="317 SERVICIOS DE ACCESO DE INTERNET, REDES Y PROCESAMIENTO DE INFORMACION"/>
    <s v="31701 SERVICIOS DE ACCESO DE INTERNET, REDES Y PROCESAMIENTO DE INFORMACION"/>
    <n v="120000"/>
    <s v="1 NO ETIQUETADO"/>
    <s v="11 RECURSOS FISCALES"/>
    <s v="1101 RECURSOS MUNICIPALES"/>
    <s v="19 Ejercicio 2019"/>
  </r>
  <r>
    <s v="090111313446172020O022022994121133131731701111110119133"/>
    <s v="0901"/>
    <s v="1"/>
    <s v="13"/>
    <s v="134"/>
    <s v="4"/>
    <s v="6"/>
    <s v="17"/>
    <s v="20"/>
    <s v="20"/>
    <s v="O"/>
    <s v="022"/>
    <s v="022994"/>
    <s v="12"/>
    <s v="1"/>
    <s v="3"/>
    <s v="31"/>
    <s v="317"/>
    <s v="31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302"/>
    <s v="3000 SERVICIOS GENERALES"/>
    <s v="3100 SERVICIOS BASICOS"/>
    <s v="317 SERVICIOS DE ACCESO DE INTERNET, REDES Y PROCESAMIENTO DE INFORMACION"/>
    <s v="31701 SERVICIOS DE ACCESO DE INTERNET, REDES Y PROCESAMIENTO DE INFORMACION"/>
    <n v="1920000"/>
    <s v="1 NO ETIQUETADO"/>
    <s v="11 RECURSOS FISCALES"/>
    <s v="1101 RECURSOS MUNICIPALES"/>
    <s v="19 Ejercicio 2019"/>
  </r>
  <r>
    <s v="090111313446172020O022022444121133131731701111110119133"/>
    <s v="0901"/>
    <s v="1"/>
    <s v="13"/>
    <s v="134"/>
    <s v="4"/>
    <s v="6"/>
    <s v="17"/>
    <s v="20"/>
    <s v="20"/>
    <s v="O"/>
    <s v="022"/>
    <s v="022444"/>
    <s v="12"/>
    <s v="1"/>
    <s v="3"/>
    <s v="31"/>
    <s v="317"/>
    <s v="31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134"/>
    <s v="3000 SERVICIOS GENERALES"/>
    <s v="3100 SERVICIOS BASICOS"/>
    <s v="317 SERVICIOS DE ACCESO DE INTERNET, REDES Y PROCESAMIENTO DE INFORMACION"/>
    <s v="31701 SERVICIOS DE ACCESO DE INTERNET, REDES Y PROCESAMIENTO DE INFORMACION"/>
    <n v="7395423"/>
    <s v="1 NO ETIQUETADO"/>
    <s v="11 RECURSOS FISCALES"/>
    <s v="1101 RECURSOS MUNICIPALES"/>
    <s v="19 Ejercicio 2019"/>
  </r>
  <r>
    <s v="131422727116171835P080080780911122424824801111110119133"/>
    <s v="1314"/>
    <s v="2"/>
    <s v="27"/>
    <s v="271"/>
    <s v="1"/>
    <s v="6"/>
    <s v="17"/>
    <s v="18"/>
    <s v="35"/>
    <s v="P"/>
    <s v="080"/>
    <s v="080780"/>
    <s v="91"/>
    <s v="1"/>
    <s v="2"/>
    <s v="24"/>
    <s v="248"/>
    <s v="248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74"/>
    <s v="2000 MATERIALES Y SUMINISTROS"/>
    <s v="2400 MATERIALES Y ARTICULOS DE CONSTRUCCION Y DE REPARACION"/>
    <s v="248 MATERIALES COMPLEMENTARIOS"/>
    <s v="24801 MATERIALES COMPLEMENTARIOS"/>
    <n v="14000"/>
    <s v="1 NO ETIQUETADO"/>
    <s v="11 RECURSOS FISCALES"/>
    <s v="1101 RECURSOS MUNICIPALES"/>
    <s v="19 Ejercicio 2019"/>
  </r>
  <r>
    <s v="010111313146172001P121121823911133131831801111110119133"/>
    <s v="0101"/>
    <s v="1"/>
    <s v="13"/>
    <s v="131"/>
    <s v="4"/>
    <s v="6"/>
    <s v="17"/>
    <s v="20"/>
    <s v="01"/>
    <s v="P"/>
    <s v="121"/>
    <s v="121823"/>
    <s v="91"/>
    <s v="1"/>
    <s v="3"/>
    <s v="31"/>
    <s v="318"/>
    <s v="318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x v="0"/>
    <x v="3"/>
    <x v="59"/>
    <x v="161"/>
    <s v="3000 SERVICIOS GENERALES"/>
    <s v="3100 SERVICIOS BASICOS"/>
    <s v="318 SERVICIOS POSTALES Y TELEGRAFICOS"/>
    <s v="31801 SERVICIOS POSTALES Y TELEGRAFICOS"/>
    <n v="15000"/>
    <s v="1 NO ETIQUETADO"/>
    <s v="11 RECURSOS FISCALES"/>
    <s v="1101 RECURSOS MUNICIPALES"/>
    <s v="19 Ejercicio 2019"/>
  </r>
  <r>
    <s v="030311717145160304E127127976911133131831801111110119133"/>
    <s v="0303"/>
    <s v="1"/>
    <s v="17"/>
    <s v="171"/>
    <s v="4"/>
    <s v="5"/>
    <s v="16"/>
    <s v="03"/>
    <s v="04"/>
    <s v="E"/>
    <s v="127"/>
    <s v="127976"/>
    <s v="91"/>
    <s v="1"/>
    <s v="3"/>
    <s v="31"/>
    <s v="318"/>
    <s v="318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3000 SERVICIOS GENERALES"/>
    <s v="3100 SERVICIOS BASICOS"/>
    <s v="318 SERVICIOS POSTALES Y TELEGRAFICOS"/>
    <s v="31801 SERVICIOS POSTALES Y TELEGRAFICOS"/>
    <n v="30000"/>
    <s v="1 NO ETIQUETADO"/>
    <s v="11 RECURSOS FISCALES"/>
    <s v="1101 RECURSOS MUNICIPALES"/>
    <s v="19 Ejercicio 2019"/>
  </r>
  <r>
    <s v="040411212246171906E004004174911133131831801111110119133"/>
    <s v="0404"/>
    <s v="1"/>
    <s v="12"/>
    <s v="122"/>
    <s v="4"/>
    <s v="6"/>
    <s v="17"/>
    <s v="19"/>
    <s v="06"/>
    <s v="E"/>
    <s v="004"/>
    <s v="004174"/>
    <s v="91"/>
    <s v="1"/>
    <s v="3"/>
    <s v="31"/>
    <s v="318"/>
    <s v="31801"/>
    <s v="1"/>
    <s v="11"/>
    <s v="1101"/>
    <s v="19"/>
    <s v="13"/>
    <s v="3"/>
    <s v="04 SINDICATURA DEL AYUNTAMIENTO"/>
    <s v="0404 SINDICATURA DEL AYUNTAMIENT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x v="0"/>
    <x v="7"/>
    <x v="9"/>
    <x v="21"/>
    <s v="3000 SERVICIOS GENERALES"/>
    <s v="3100 SERVICIOS BASICOS"/>
    <s v="318 SERVICIOS POSTALES Y TELEGRAFICOS"/>
    <s v="31801 SERVICIOS POSTALES Y TELEGRAFICOS"/>
    <n v="2000"/>
    <s v="1 NO ETIQUETADO"/>
    <s v="11 RECURSOS FISCALES"/>
    <s v="1101 RECURSOS MUNICIPALES"/>
    <s v="19 Ejercicio 2019"/>
  </r>
  <r>
    <s v="060611515246172012M073073018911133131831801111110119133"/>
    <s v="0606"/>
    <s v="1"/>
    <s v="15"/>
    <s v="152"/>
    <s v="4"/>
    <s v="6"/>
    <s v="17"/>
    <s v="20"/>
    <s v="12"/>
    <s v="M"/>
    <s v="073"/>
    <s v="073018"/>
    <s v="91"/>
    <s v="1"/>
    <s v="3"/>
    <s v="31"/>
    <s v="318"/>
    <s v="318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87"/>
    <x v="303"/>
    <s v="3000 SERVICIOS GENERALES"/>
    <s v="3100 SERVICIOS BASICOS"/>
    <s v="318 SERVICIOS POSTALES Y TELEGRAFICOS"/>
    <s v="31801 SERVICIOS POSTALES Y TELEGRAFICOS"/>
    <n v="846"/>
    <s v="1 NO ETIQUETADO"/>
    <s v="11 RECURSOS FISCALES"/>
    <s v="1101 RECURSOS MUNICIPALES"/>
    <s v="19 Ejercicio 2019"/>
  </r>
  <r>
    <s v="070711111246171913G026026304911133131831801111110119133"/>
    <s v="0707"/>
    <s v="1"/>
    <s v="11"/>
    <s v="112"/>
    <s v="4"/>
    <s v="6"/>
    <s v="17"/>
    <s v="19"/>
    <s v="13"/>
    <s v="G"/>
    <s v="026"/>
    <s v="026304"/>
    <s v="91"/>
    <s v="1"/>
    <s v="3"/>
    <s v="31"/>
    <s v="318"/>
    <s v="318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x v="0"/>
    <x v="12"/>
    <x v="15"/>
    <x v="304"/>
    <s v="3000 SERVICIOS GENERALES"/>
    <s v="3100 SERVICIOS BASICOS"/>
    <s v="318 SERVICIOS POSTALES Y TELEGRAFICOS"/>
    <s v="31801 SERVICIOS POSTALES Y TELEGRAFICOS"/>
    <n v="15000"/>
    <s v="1 NO ETIQUETADO"/>
    <s v="11 RECURSOS FISCALES"/>
    <s v="1101 RECURSOS MUNICIPALES"/>
    <s v="19 Ejercicio 2019"/>
  </r>
  <r>
    <s v="100533131123091725F049049547911133131831801111110119133"/>
    <s v="1005"/>
    <s v="3"/>
    <s v="31"/>
    <s v="311"/>
    <s v="2"/>
    <s v="3"/>
    <s v="09"/>
    <s v="17"/>
    <s v="25"/>
    <s v="F"/>
    <s v="049"/>
    <s v="049547"/>
    <s v="91"/>
    <s v="1"/>
    <s v="3"/>
    <s v="31"/>
    <s v="318"/>
    <s v="318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3"/>
    <x v="305"/>
    <s v="3000 SERVICIOS GENERALES"/>
    <s v="3100 SERVICIOS BASICOS"/>
    <s v="318 SERVICIOS POSTALES Y TELEGRAFICOS"/>
    <s v="31801 SERVICIOS POSTALES Y TELEGRAFICOS"/>
    <n v="20000"/>
    <s v="1 NO ETIQUETADO"/>
    <s v="11 RECURSOS FISCALES"/>
    <s v="1101 RECURSOS MUNICIPALES"/>
    <s v="19 Ejercicio 2019"/>
  </r>
  <r>
    <s v="100533131123091725F049049548911133131831801111110119133"/>
    <s v="1005"/>
    <s v="3"/>
    <s v="31"/>
    <s v="311"/>
    <s v="2"/>
    <s v="3"/>
    <s v="09"/>
    <s v="17"/>
    <s v="25"/>
    <s v="F"/>
    <s v="049"/>
    <s v="049548"/>
    <s v="91"/>
    <s v="1"/>
    <s v="3"/>
    <s v="31"/>
    <s v="318"/>
    <s v="318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3"/>
    <x v="306"/>
    <s v="3000 SERVICIOS GENERALES"/>
    <s v="3100 SERVICIOS BASICOS"/>
    <s v="318 SERVICIOS POSTALES Y TELEGRAFICOS"/>
    <s v="31801 SERVICIOS POSTALES Y TELEGRAFICOS"/>
    <n v="20000"/>
    <s v="1 NO ETIQUETADO"/>
    <s v="11 RECURSOS FISCALES"/>
    <s v="1101 RECURSOS MUNICIPALES"/>
    <s v="19 Ejercicio 2019"/>
  </r>
  <r>
    <s v="121222222122081331E078078694911133131831801111110119133"/>
    <s v="1212"/>
    <s v="2"/>
    <s v="22"/>
    <s v="221"/>
    <s v="2"/>
    <s v="2"/>
    <s v="08"/>
    <s v="13"/>
    <s v="31"/>
    <s v="E"/>
    <s v="078"/>
    <s v="078694"/>
    <s v="91"/>
    <s v="1"/>
    <s v="3"/>
    <s v="31"/>
    <s v="318"/>
    <s v="318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65"/>
    <s v="3000 SERVICIOS GENERALES"/>
    <s v="3100 SERVICIOS BASICOS"/>
    <s v="318 SERVICIOS POSTALES Y TELEGRAFICOS"/>
    <s v="31801 SERVICIOS POSTALES Y TELEGRAFICOS"/>
    <n v="6100"/>
    <s v="1 NO ETIQUETADO"/>
    <s v="11 RECURSOS FISCALES"/>
    <s v="1101 RECURSOS MUNICIPALES"/>
    <s v="19 Ejercicio 2019"/>
  </r>
  <r>
    <s v="081222121412130615E061061804911133131931901111110119133"/>
    <s v="0812"/>
    <s v="2"/>
    <s v="21"/>
    <s v="214"/>
    <s v="1"/>
    <s v="2"/>
    <s v="13"/>
    <s v="06"/>
    <s v="15"/>
    <s v="E"/>
    <s v="061"/>
    <s v="061804"/>
    <s v="91"/>
    <s v="1"/>
    <s v="3"/>
    <s v="31"/>
    <s v="319"/>
    <s v="319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91"/>
    <s v="3000 SERVICIOS GENERALES"/>
    <s v="3100 SERVICIOS BASICOS"/>
    <s v="319 SERVICIOS INTEGRALES Y OTROS SERVICIOS"/>
    <s v="31901 SERVICIOS INTEGRALES Y OTROS SERVICIOS"/>
    <n v="2000000"/>
    <s v="1 NO ETIQUETADO"/>
    <s v="11 RECURSOS FISCALES"/>
    <s v="1101 RECURSOS MUNICIPALES"/>
    <s v="19 Ejercicio 2019"/>
  </r>
  <r>
    <s v="090111313446172020O022022450121133232232201111110119133"/>
    <s v="0901"/>
    <s v="1"/>
    <s v="13"/>
    <s v="134"/>
    <s v="4"/>
    <s v="6"/>
    <s v="17"/>
    <s v="20"/>
    <s v="20"/>
    <s v="O"/>
    <s v="022"/>
    <s v="022450"/>
    <s v="12"/>
    <s v="1"/>
    <s v="3"/>
    <s v="32"/>
    <s v="322"/>
    <s v="32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197"/>
    <s v="3000 SERVICIOS GENERALES"/>
    <s v="3200 SERVICIOS DE ARRENDAMIENTO"/>
    <s v="322 ARRENDAMIENTO DE EDIFICIOS"/>
    <s v="32201 ARRENDAMIENTO DE EDIFICIOS"/>
    <n v="14118000"/>
    <s v="1 NO ETIQUETADO"/>
    <s v="11 RECURSOS FISCALES"/>
    <s v="1101 RECURSOS MUNICIPALES"/>
    <s v="19 Ejercicio 2019"/>
  </r>
  <r>
    <s v="131322424215140134E120120940911133232232201111110119133"/>
    <s v="1313"/>
    <s v="2"/>
    <s v="24"/>
    <s v="242"/>
    <s v="1"/>
    <s v="5"/>
    <s v="14"/>
    <s v="01"/>
    <s v="34"/>
    <s v="E"/>
    <s v="120"/>
    <s v="120940"/>
    <s v="91"/>
    <s v="1"/>
    <s v="3"/>
    <s v="32"/>
    <s v="322"/>
    <s v="32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3"/>
    <x v="56"/>
    <s v="3000 SERVICIOS GENERALES"/>
    <s v="3200 SERVICIOS DE ARRENDAMIENTO"/>
    <s v="322 ARRENDAMIENTO DE EDIFICIOS"/>
    <s v="32201 ARRENDAMIENTO DE EDIFICIOS"/>
    <n v="60000"/>
    <s v="1 NO ETIQUETADO"/>
    <s v="11 RECURSOS FISCALES"/>
    <s v="1101 RECURSOS MUNICIPALES"/>
    <s v="19 Ejercicio 2019"/>
  </r>
  <r>
    <s v="090211313446172019O133133436121133232332301225250219133"/>
    <s v="0902"/>
    <s v="1"/>
    <s v="13"/>
    <s v="134"/>
    <s v="4"/>
    <s v="6"/>
    <s v="17"/>
    <s v="20"/>
    <s v="19"/>
    <s v="O"/>
    <s v="133"/>
    <s v="133436"/>
    <s v="12"/>
    <s v="1"/>
    <s v="3"/>
    <s v="32"/>
    <s v="323"/>
    <s v="32301"/>
    <s v="2"/>
    <s v="25"/>
    <s v="2502"/>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307"/>
    <s v="3000 SERVICIOS GENERALES"/>
    <s v="3200 SERVICIOS DE ARRENDAMIENTO"/>
    <s v="323 ARRENDAMIENTO DE MOBILIARIO Y EQUIPO DE ADMINISTRACION, EDUCACIONAL Y RECREATIVO"/>
    <s v="32301 ARRENDAMIENTO DE MOBILIARIO Y EQUIPO DE ADMINISTRACION, EDUCACIONAL Y RECREATIVO"/>
    <n v="10000000"/>
    <s v="2 ETIQUETADO"/>
    <s v="25 RECURSOS FEDERALES"/>
    <s v="2502 FONDO DE FORTALECIMIENTO MUNICIPAL"/>
    <s v="19 Ejercicio 2019"/>
  </r>
  <r>
    <s v="090211313446172019O133133429121133232332301111110119133"/>
    <s v="0902"/>
    <s v="1"/>
    <s v="13"/>
    <s v="134"/>
    <s v="4"/>
    <s v="6"/>
    <s v="17"/>
    <s v="20"/>
    <s v="19"/>
    <s v="O"/>
    <s v="133"/>
    <s v="133429"/>
    <s v="12"/>
    <s v="1"/>
    <s v="3"/>
    <s v="32"/>
    <s v="323"/>
    <s v="32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8"/>
    <s v="3000 SERVICIOS GENERALES"/>
    <s v="3200 SERVICIOS DE ARRENDAMIENTO"/>
    <s v="323 ARRENDAMIENTO DE MOBILIARIO Y EQUIPO DE ADMINISTRACION, EDUCACIONAL Y RECREATIVO"/>
    <s v="32301 ARRENDAMIENTO DE MOBILIARIO Y EQUIPO DE ADMINISTRACION, EDUCACIONAL Y RECREATIVO"/>
    <n v="10000000"/>
    <s v="1 NO ETIQUETADO"/>
    <s v="11 RECURSOS FISCALES"/>
    <s v="1101 RECURSOS MUNICIPALES"/>
    <s v="19 Ejercicio 2019"/>
  </r>
  <r>
    <s v="131422727116171835P091091759911122424924901111110119133"/>
    <s v="1314"/>
    <s v="2"/>
    <s v="27"/>
    <s v="271"/>
    <s v="1"/>
    <s v="6"/>
    <s v="17"/>
    <s v="18"/>
    <s v="35"/>
    <s v="P"/>
    <s v="091"/>
    <s v="091759"/>
    <s v="91"/>
    <s v="1"/>
    <s v="2"/>
    <s v="24"/>
    <s v="249"/>
    <s v="249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8"/>
    <x v="308"/>
    <s v="2000 MATERIALES Y SUMINISTROS"/>
    <s v="2400 MATERIALES Y ARTICULOS DE CONSTRUCCION Y DE REPARACION"/>
    <s v="249 OTROS MATERIALES Y ARTICULOS DE CONSTRUCCION Y REPARACION"/>
    <s v="24901 OTROS MATERIALES Y ARTICULOS DE CONSTRUCCION Y REPARACION"/>
    <n v="18000"/>
    <s v="1 NO ETIQUETADO"/>
    <s v="11 RECURSOS FISCALES"/>
    <s v="1101 RECURSOS MUNICIPALES"/>
    <s v="19 Ejercicio 2019"/>
  </r>
  <r>
    <s v="090411313446172020O022022459121133232432401111110119133"/>
    <s v="0904"/>
    <s v="1"/>
    <s v="13"/>
    <s v="134"/>
    <s v="4"/>
    <s v="6"/>
    <s v="17"/>
    <s v="20"/>
    <s v="20"/>
    <s v="O"/>
    <s v="022"/>
    <s v="022459"/>
    <s v="12"/>
    <s v="1"/>
    <s v="3"/>
    <s v="32"/>
    <s v="324"/>
    <s v="324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94"/>
    <s v="3000 SERVICIOS GENERALES"/>
    <s v="3200 SERVICIOS DE ARRENDAMIENTO"/>
    <s v="324 ARRENDAMIENTO DE EQUIPO E INSTRUMENTAL MEDICO Y DE LABORATORIO"/>
    <s v="32401 ARRENDAMIENTO DE EQUIPO E INSTRUMENTAL MEDICO Y DE LABORATORIO"/>
    <n v="120000"/>
    <s v="1 NO ETIQUETADO"/>
    <s v="11 RECURSOS FISCALES"/>
    <s v="1101 RECURSOS MUNICIPALES"/>
    <s v="19 Ejercicio 2019"/>
  </r>
  <r>
    <s v="030311717145160304E011011975911133232532501225250219133"/>
    <s v="0303"/>
    <s v="1"/>
    <s v="17"/>
    <s v="171"/>
    <s v="4"/>
    <s v="5"/>
    <s v="16"/>
    <s v="03"/>
    <s v="04"/>
    <s v="E"/>
    <s v="011"/>
    <s v="011975"/>
    <s v="91"/>
    <s v="1"/>
    <s v="3"/>
    <s v="32"/>
    <s v="325"/>
    <s v="32501"/>
    <s v="2"/>
    <s v="25"/>
    <s v="2502"/>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53"/>
    <x v="121"/>
    <s v="3000 SERVICIOS GENERALES"/>
    <s v="3200 SERVICIOS DE ARRENDAMIENTO"/>
    <s v="325 ARRENDAMIENTO DE EQUIPO DE TRANSPORTE"/>
    <s v="32501 ARRENDAMIENTO DE EQUIPO DE TRANSPORTE"/>
    <n v="20150684.339758292"/>
    <s v="2 ETIQUETADO"/>
    <s v="25 RECURSOS FEDERALES"/>
    <s v="2502 FONDO DE FORTALECIMIENTO MUNICIPAL"/>
    <s v="19 Ejercicio 2019"/>
  </r>
  <r>
    <s v="131422727116171835P091091765911122525325301111110119133"/>
    <s v="1314"/>
    <s v="2"/>
    <s v="27"/>
    <s v="271"/>
    <s v="1"/>
    <s v="6"/>
    <s v="17"/>
    <s v="18"/>
    <s v="35"/>
    <s v="P"/>
    <s v="091"/>
    <s v="091765"/>
    <s v="91"/>
    <s v="1"/>
    <s v="2"/>
    <s v="25"/>
    <s v="253"/>
    <s v="253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8"/>
    <x v="309"/>
    <s v="2000 MATERIALES Y SUMINISTROS"/>
    <s v="2500 PRODUCTOS QUIMICOS, FARMACEUTICOS Y DE LABORATORIO"/>
    <s v="253 MEDICINAS Y PRODUCTOS FARMACEUTICOS"/>
    <s v="25301 MEDICINAS Y PRODUCTOS FARMACEUTICOS"/>
    <n v="31676"/>
    <s v="1 NO ETIQUETADO"/>
    <s v="11 RECURSOS FISCALES"/>
    <s v="1101 RECURSOS MUNICIPALES"/>
    <s v="19 Ejercicio 2019"/>
  </r>
  <r>
    <s v="080122222112130614E060060333911133232532501111110119133"/>
    <s v="0801"/>
    <s v="2"/>
    <s v="22"/>
    <s v="221"/>
    <s v="1"/>
    <s v="2"/>
    <s v="13"/>
    <s v="06"/>
    <s v="14"/>
    <s v="E"/>
    <s v="060"/>
    <s v="060333"/>
    <s v="91"/>
    <s v="1"/>
    <s v="3"/>
    <s v="32"/>
    <s v="325"/>
    <s v="325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55"/>
    <x v="171"/>
    <s v="3000 SERVICIOS GENERALES"/>
    <s v="3200 SERVICIOS DE ARRENDAMIENTO"/>
    <s v="325 ARRENDAMIENTO DE EQUIPO DE TRANSPORTE"/>
    <s v="32501 ARRENDAMIENTO DE EQUIPO DE TRANSPORTE"/>
    <n v="120000"/>
    <s v="1 NO ETIQUETADO"/>
    <s v="11 RECURSOS FISCALES"/>
    <s v="1101 RECURSOS MUNICIPALES"/>
    <s v="19 Ejercicio 2019"/>
  </r>
  <r>
    <s v="081222222112130614E059059315911133232532501225250219133"/>
    <s v="0812"/>
    <s v="2"/>
    <s v="22"/>
    <s v="221"/>
    <s v="1"/>
    <s v="2"/>
    <s v="13"/>
    <s v="06"/>
    <s v="14"/>
    <s v="E"/>
    <s v="059"/>
    <s v="059315"/>
    <s v="91"/>
    <s v="1"/>
    <s v="3"/>
    <s v="32"/>
    <s v="325"/>
    <s v="32501"/>
    <s v="2"/>
    <s v="25"/>
    <s v="2502"/>
    <s v="19"/>
    <s v="13"/>
    <s v="3"/>
    <s v="08 COORDINACION GENERAL DE SERVICIOS MUNICIPALES"/>
    <s v="0812 DIRECCION DE ASE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112"/>
    <s v="3000 SERVICIOS GENERALES"/>
    <s v="3200 SERVICIOS DE ARRENDAMIENTO"/>
    <s v="325 ARRENDAMIENTO DE EQUIPO DE TRANSPORTE"/>
    <s v="32501 ARRENDAMIENTO DE EQUIPO DE TRANSPORTE"/>
    <n v="26867579.119677722"/>
    <s v="2 ETIQUETADO"/>
    <s v="25 RECURSOS FEDERALES"/>
    <s v="2502 FONDO DE FORTALECIMIENTO MUNICIPAL"/>
    <s v="19 Ejercicio 2019"/>
  </r>
  <r>
    <s v="090111313446172020O020020502121133232532501111110119133"/>
    <s v="0901"/>
    <s v="1"/>
    <s v="13"/>
    <s v="134"/>
    <s v="4"/>
    <s v="6"/>
    <s v="17"/>
    <s v="20"/>
    <s v="20"/>
    <s v="O"/>
    <s v="020"/>
    <s v="020502"/>
    <s v="12"/>
    <s v="1"/>
    <s v="3"/>
    <s v="32"/>
    <s v="325"/>
    <s v="32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1"/>
    <x v="2"/>
    <s v="3000 SERVICIOS GENERALES"/>
    <s v="3200 SERVICIOS DE ARRENDAMIENTO"/>
    <s v="325 ARRENDAMIENTO DE EQUIPO DE TRANSPORTE"/>
    <s v="32501 ARRENDAMIENTO DE EQUIPO DE TRANSPORTE"/>
    <n v="20000"/>
    <s v="1 NO ETIQUETADO"/>
    <s v="11 RECURSOS FISCALES"/>
    <s v="1101 RECURSOS MUNICIPALES"/>
    <s v="19 Ejercicio 2019"/>
  </r>
  <r>
    <s v="090111313446172020O022022916121133232532501225250219133"/>
    <s v="0901"/>
    <s v="1"/>
    <s v="13"/>
    <s v="134"/>
    <s v="4"/>
    <s v="6"/>
    <s v="17"/>
    <s v="20"/>
    <s v="20"/>
    <s v="O"/>
    <s v="022"/>
    <s v="022916"/>
    <s v="12"/>
    <s v="1"/>
    <s v="3"/>
    <s v="32"/>
    <s v="325"/>
    <s v="32501"/>
    <s v="2"/>
    <s v="25"/>
    <s v="2502"/>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259"/>
    <s v="3000 SERVICIOS GENERALES"/>
    <s v="3200 SERVICIOS DE ARRENDAMIENTO"/>
    <s v="325 ARRENDAMIENTO DE EQUIPO DE TRANSPORTE"/>
    <s v="32501 ARRENDAMIENTO DE EQUIPO DE TRANSPORTE"/>
    <n v="43291736.339758299"/>
    <s v="2 ETIQUETADO"/>
    <s v="25 RECURSOS FEDERALES"/>
    <s v="2502 FONDO DE FORTALECIMIENTO MUNICIPAL"/>
    <s v="19 Ejercicio 2019"/>
  </r>
  <r>
    <s v="110422121231010730E081081690911133232532501111110119133"/>
    <s v="1104"/>
    <s v="2"/>
    <s v="21"/>
    <s v="212"/>
    <s v="3"/>
    <s v="1"/>
    <s v="01"/>
    <s v="07"/>
    <s v="30"/>
    <s v="E"/>
    <s v="081"/>
    <s v="081690"/>
    <s v="91"/>
    <s v="1"/>
    <s v="3"/>
    <s v="32"/>
    <s v="325"/>
    <s v="325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73"/>
    <x v="310"/>
    <s v="3000 SERVICIOS GENERALES"/>
    <s v="3200 SERVICIOS DE ARRENDAMIENTO"/>
    <s v="325 ARRENDAMIENTO DE EQUIPO DE TRANSPORTE"/>
    <s v="32501 ARRENDAMIENTO DE EQUIPO DE TRANSPORTE"/>
    <n v="9500000"/>
    <s v="1 NO ETIQUETADO"/>
    <s v="11 RECURSOS FISCALES"/>
    <s v="1101 RECURSOS MUNICIPALES"/>
    <s v="19 Ejercicio 2019"/>
  </r>
  <r>
    <s v="080322222112130614E009009362911133232632601111110119133"/>
    <s v="0803"/>
    <s v="2"/>
    <s v="22"/>
    <s v="221"/>
    <s v="1"/>
    <s v="2"/>
    <s v="13"/>
    <s v="06"/>
    <s v="14"/>
    <s v="E"/>
    <s v="009"/>
    <s v="009362"/>
    <s v="91"/>
    <s v="1"/>
    <s v="3"/>
    <s v="32"/>
    <s v="326"/>
    <s v="326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195"/>
    <s v="3000 SERVICIOS GENERALES"/>
    <s v="3200 SERVICIOS DE ARRENDAMIENTO"/>
    <s v="326 ARRENDAMIENTO DE MAQUINARIA, OTROS EQUIPOS Y HERRAMIENTAS"/>
    <s v="32601 ARRENDAMIENTO DE MAQUINARIA, OTROS EQUIPOS Y HERRAMIENTAS"/>
    <n v="12000000"/>
    <s v="1 NO ETIQUETADO"/>
    <s v="11 RECURSOS FISCALES"/>
    <s v="1101 RECURSOS MUNICIPALES"/>
    <s v="19 Ejercicio 2019"/>
  </r>
  <r>
    <s v="080422222112130614E125125406911133232632601111110119133"/>
    <s v="0804"/>
    <s v="2"/>
    <s v="22"/>
    <s v="221"/>
    <s v="1"/>
    <s v="2"/>
    <s v="13"/>
    <s v="06"/>
    <s v="14"/>
    <s v="E"/>
    <s v="125"/>
    <s v="125406"/>
    <s v="91"/>
    <s v="1"/>
    <s v="3"/>
    <s v="32"/>
    <s v="326"/>
    <s v="32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27"/>
    <s v="3000 SERVICIOS GENERALES"/>
    <s v="3200 SERVICIOS DE ARRENDAMIENTO"/>
    <s v="326 ARRENDAMIENTO DE MAQUINARIA, OTROS EQUIPOS Y HERRAMIENTAS"/>
    <s v="32601 ARRENDAMIENTO DE MAQUINARIA, OTROS EQUIPOS Y HERRAMIENTAS"/>
    <n v="250000"/>
    <s v="1 NO ETIQUETADO"/>
    <s v="11 RECURSOS FISCALES"/>
    <s v="1101 RECURSOS MUNICIPALES"/>
    <s v="19 Ejercicio 2019"/>
  </r>
  <r>
    <s v="081222121412130615E009009989911133232632601111110119133"/>
    <s v="0812"/>
    <s v="2"/>
    <s v="21"/>
    <s v="214"/>
    <s v="1"/>
    <s v="2"/>
    <s v="13"/>
    <s v="06"/>
    <s v="15"/>
    <s v="E"/>
    <s v="009"/>
    <s v="009989"/>
    <s v="91"/>
    <s v="1"/>
    <s v="3"/>
    <s v="32"/>
    <s v="326"/>
    <s v="326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62"/>
    <x v="311"/>
    <s v="3000 SERVICIOS GENERALES"/>
    <s v="3200 SERVICIOS DE ARRENDAMIENTO"/>
    <s v="326 ARRENDAMIENTO DE MAQUINARIA, OTROS EQUIPOS Y HERRAMIENTAS"/>
    <s v="32601 ARRENDAMIENTO DE MAQUINARIA, OTROS EQUIPOS Y HERRAMIENTAS"/>
    <n v="2250000"/>
    <s v="1 NO ETIQUETADO"/>
    <s v="11 RECURSOS FISCALES"/>
    <s v="1101 RECURSOS MUNICIPALES"/>
    <s v="19 Ejercicio 2019"/>
  </r>
  <r>
    <s v="080722121412130615E009009989911133232632601111110119133"/>
    <s v="0807"/>
    <s v="2"/>
    <s v="21"/>
    <s v="214"/>
    <s v="1"/>
    <s v="2"/>
    <s v="13"/>
    <s v="06"/>
    <s v="15"/>
    <s v="E"/>
    <s v="009"/>
    <s v="009989"/>
    <s v="91"/>
    <s v="1"/>
    <s v="3"/>
    <s v="32"/>
    <s v="326"/>
    <s v="326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62"/>
    <x v="311"/>
    <s v="3000 SERVICIOS GENERALES"/>
    <s v="3200 SERVICIOS DE ARRENDAMIENTO"/>
    <s v="326 ARRENDAMIENTO DE MAQUINARIA, OTROS EQUIPOS Y HERRAMIENTAS"/>
    <s v="32601 ARRENDAMIENTO DE MAQUINARIA, OTROS EQUIPOS Y HERRAMIENTAS"/>
    <n v="800000"/>
    <s v="1 NO ETIQUETADO"/>
    <s v="11 RECURSOS FISCALES"/>
    <s v="1101 RECURSOS MUNICIPALES"/>
    <s v="19 Ejercicio 2019"/>
  </r>
  <r>
    <s v="100322626823101723P031031534911133232632601111110119133"/>
    <s v="1003"/>
    <s v="2"/>
    <s v="26"/>
    <s v="268"/>
    <s v="2"/>
    <s v="3"/>
    <s v="10"/>
    <s v="17"/>
    <s v="23"/>
    <s v="P"/>
    <s v="031"/>
    <s v="031534"/>
    <s v="91"/>
    <s v="1"/>
    <s v="3"/>
    <s v="32"/>
    <s v="326"/>
    <s v="326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65"/>
    <x v="312"/>
    <s v="3000 SERVICIOS GENERALES"/>
    <s v="3200 SERVICIOS DE ARRENDAMIENTO"/>
    <s v="326 ARRENDAMIENTO DE MAQUINARIA, OTROS EQUIPOS Y HERRAMIENTAS"/>
    <s v="32601 ARRENDAMIENTO DE MAQUINARIA, OTROS EQUIPOS Y HERRAMIENTAS"/>
    <n v="100000"/>
    <s v="1 NO ETIQUETADO"/>
    <s v="11 RECURSOS FISCALES"/>
    <s v="1101 RECURSOS MUNICIPALES"/>
    <s v="19 Ejercicio 2019"/>
  </r>
  <r>
    <s v="100533131123091725F096096591911133232632601111110119133"/>
    <s v="1005"/>
    <s v="3"/>
    <s v="31"/>
    <s v="311"/>
    <s v="2"/>
    <s v="3"/>
    <s v="09"/>
    <s v="17"/>
    <s v="25"/>
    <s v="F"/>
    <s v="096"/>
    <s v="096591"/>
    <s v="91"/>
    <s v="1"/>
    <s v="3"/>
    <s v="32"/>
    <s v="326"/>
    <s v="32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2"/>
    <x v="207"/>
    <s v="3000 SERVICIOS GENERALES"/>
    <s v="3200 SERVICIOS DE ARRENDAMIENTO"/>
    <s v="326 ARRENDAMIENTO DE MAQUINARIA, OTROS EQUIPOS Y HERRAMIENTAS"/>
    <s v="32601 ARRENDAMIENTO DE MAQUINARIA, OTROS EQUIPOS Y HERRAMIENTAS"/>
    <n v="350000"/>
    <s v="1 NO ETIQUETADO"/>
    <s v="11 RECURSOS FISCALES"/>
    <s v="1101 RECURSOS MUNICIPALES"/>
    <s v="19 Ejercicio 2019"/>
  </r>
  <r>
    <s v="131322424215140134E120120940911133232632601111110119133"/>
    <s v="1313"/>
    <s v="2"/>
    <s v="24"/>
    <s v="242"/>
    <s v="1"/>
    <s v="5"/>
    <s v="14"/>
    <s v="01"/>
    <s v="34"/>
    <s v="E"/>
    <s v="120"/>
    <s v="120940"/>
    <s v="91"/>
    <s v="1"/>
    <s v="3"/>
    <s v="32"/>
    <s v="326"/>
    <s v="326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3"/>
    <x v="56"/>
    <s v="3000 SERVICIOS GENERALES"/>
    <s v="3200 SERVICIOS DE ARRENDAMIENTO"/>
    <s v="326 ARRENDAMIENTO DE MAQUINARIA, OTROS EQUIPOS Y HERRAMIENTAS"/>
    <s v="32601 ARRENDAMIENTO DE MAQUINARIA, OTROS EQUIPOS Y HERRAMIENTAS"/>
    <n v="20000"/>
    <s v="1 NO ETIQUETADO"/>
    <s v="11 RECURSOS FISCALES"/>
    <s v="1101 RECURSOS MUNICIPALES"/>
    <s v="19 Ejercicio 2019"/>
  </r>
  <r>
    <s v="080322222112130614E009009363911133232732701111110119133"/>
    <s v="0803"/>
    <s v="2"/>
    <s v="22"/>
    <s v="221"/>
    <s v="1"/>
    <s v="2"/>
    <s v="13"/>
    <s v="06"/>
    <s v="14"/>
    <s v="E"/>
    <s v="009"/>
    <s v="009363"/>
    <s v="91"/>
    <s v="1"/>
    <s v="3"/>
    <s v="32"/>
    <s v="327"/>
    <s v="327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205"/>
    <s v="3000 SERVICIOS GENERALES"/>
    <s v="3200 SERVICIOS DE ARRENDAMIENTO"/>
    <s v="327 ARRENDAMIENTO DE ACTIVOS INTANGIBLES"/>
    <s v="32701 ARRENDAMIENTO DE ACTIVOS INTANGIBLES"/>
    <n v="140000"/>
    <s v="1 NO ETIQUETADO"/>
    <s v="11 RECURSOS FISCALES"/>
    <s v="1101 RECURSOS MUNICIPALES"/>
    <s v="19 Ejercicio 2019"/>
  </r>
  <r>
    <s v="090211313446172019O133133436121133232732701111110119133"/>
    <s v="0902"/>
    <s v="1"/>
    <s v="13"/>
    <s v="134"/>
    <s v="4"/>
    <s v="6"/>
    <s v="17"/>
    <s v="20"/>
    <s v="19"/>
    <s v="O"/>
    <s v="133"/>
    <s v="133436"/>
    <s v="12"/>
    <s v="1"/>
    <s v="3"/>
    <s v="32"/>
    <s v="327"/>
    <s v="32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307"/>
    <s v="3000 SERVICIOS GENERALES"/>
    <s v="3200 SERVICIOS DE ARRENDAMIENTO"/>
    <s v="327 ARRENDAMIENTO DE ACTIVOS INTANGIBLES"/>
    <s v="32701 ARRENDAMIENTO DE ACTIVOS INTANGIBLES"/>
    <n v="700000"/>
    <s v="1 NO ETIQUETADO"/>
    <s v="11 RECURSOS FISCALES"/>
    <s v="1101 RECURSOS MUNICIPALES"/>
    <s v="19 Ejercicio 2019"/>
  </r>
  <r>
    <s v="090211313446172019O051051431121133232732701111110119133"/>
    <s v="0902"/>
    <s v="1"/>
    <s v="13"/>
    <s v="134"/>
    <s v="4"/>
    <s v="6"/>
    <s v="17"/>
    <s v="20"/>
    <s v="19"/>
    <s v="O"/>
    <s v="051"/>
    <s v="051431"/>
    <s v="12"/>
    <s v="1"/>
    <s v="3"/>
    <s v="32"/>
    <s v="327"/>
    <s v="32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3"/>
    <x v="313"/>
    <s v="3000 SERVICIOS GENERALES"/>
    <s v="3200 SERVICIOS DE ARRENDAMIENTO"/>
    <s v="327 ARRENDAMIENTO DE ACTIVOS INTANGIBLES"/>
    <s v="32701 ARRENDAMIENTO DE ACTIVOS INTANGIBLES"/>
    <n v="100000"/>
    <s v="1 NO ETIQUETADO"/>
    <s v="11 RECURSOS FISCALES"/>
    <s v="1101 RECURSOS MUNICIPALES"/>
    <s v="19 Ejercicio 2019"/>
  </r>
  <r>
    <s v="090211313446172019O133133508121133232732701111110119133"/>
    <s v="0902"/>
    <s v="1"/>
    <s v="13"/>
    <s v="134"/>
    <s v="4"/>
    <s v="6"/>
    <s v="17"/>
    <s v="20"/>
    <s v="19"/>
    <s v="O"/>
    <s v="133"/>
    <s v="133508"/>
    <s v="12"/>
    <s v="1"/>
    <s v="3"/>
    <s v="32"/>
    <s v="327"/>
    <s v="32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314"/>
    <s v="3000 SERVICIOS GENERALES"/>
    <s v="3200 SERVICIOS DE ARRENDAMIENTO"/>
    <s v="327 ARRENDAMIENTO DE ACTIVOS INTANGIBLES"/>
    <s v="32701 ARRENDAMIENTO DE ACTIVOS INTANGIBLES"/>
    <n v="2300"/>
    <s v="1 NO ETIQUETADO"/>
    <s v="11 RECURSOS FISCALES"/>
    <s v="1101 RECURSOS MUNICIPALES"/>
    <s v="19 Ejercicio 2019"/>
  </r>
  <r>
    <s v="090211313446172019O051051427121133232732701111110119133"/>
    <s v="0902"/>
    <s v="1"/>
    <s v="13"/>
    <s v="134"/>
    <s v="4"/>
    <s v="6"/>
    <s v="17"/>
    <s v="20"/>
    <s v="19"/>
    <s v="O"/>
    <s v="051"/>
    <s v="051427"/>
    <s v="12"/>
    <s v="1"/>
    <s v="3"/>
    <s v="32"/>
    <s v="327"/>
    <s v="32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3"/>
    <x v="277"/>
    <s v="3000 SERVICIOS GENERALES"/>
    <s v="3200 SERVICIOS DE ARRENDAMIENTO"/>
    <s v="327 ARRENDAMIENTO DE ACTIVOS INTANGIBLES"/>
    <s v="32701 ARRENDAMIENTO DE ACTIVOS INTANGIBLES"/>
    <n v="1000"/>
    <s v="1 NO ETIQUETADO"/>
    <s v="11 RECURSOS FISCALES"/>
    <s v="1101 RECURSOS MUNICIPALES"/>
    <s v="19 Ejercicio 2019"/>
  </r>
  <r>
    <s v="020311313246172002O016016015971133232932901111110119133"/>
    <s v="0203"/>
    <s v="1"/>
    <s v="13"/>
    <s v="132"/>
    <s v="4"/>
    <s v="6"/>
    <s v="17"/>
    <s v="20"/>
    <s v="02"/>
    <s v="O"/>
    <s v="016"/>
    <s v="016015"/>
    <s v="97"/>
    <s v="1"/>
    <s v="3"/>
    <s v="32"/>
    <s v="329"/>
    <s v="329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3000 SERVICIOS GENERALES"/>
    <s v="3200 SERVICIOS DE ARRENDAMIENTO"/>
    <s v="329 OTROS ARRENDAMIENTOS"/>
    <s v="32901 OTROS ARRENDAMIENTOS"/>
    <n v="180000"/>
    <s v="1 NO ETIQUETADO"/>
    <s v="11 RECURSOS FISCALES"/>
    <s v="1101 RECURSOS MUNICIPALES"/>
    <s v="19 Ejercicio 2019"/>
  </r>
  <r>
    <s v="131422727116171835P091091767911122525425401111110119133"/>
    <s v="1314"/>
    <s v="2"/>
    <s v="27"/>
    <s v="271"/>
    <s v="1"/>
    <s v="6"/>
    <s v="17"/>
    <s v="18"/>
    <s v="35"/>
    <s v="P"/>
    <s v="091"/>
    <s v="091767"/>
    <s v="91"/>
    <s v="1"/>
    <s v="2"/>
    <s v="25"/>
    <s v="254"/>
    <s v="254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8"/>
    <x v="315"/>
    <s v="2000 MATERIALES Y SUMINISTROS"/>
    <s v="2500 PRODUCTOS QUIMICOS, FARMACEUTICOS Y DE LABORATORIO"/>
    <s v="254 MATERIALES, ACCESORIOS Y SUMINISTROS MEDICOS"/>
    <s v="25401 MATERIALES, ACCESORIOS Y SUMINISTROS MEDICOS"/>
    <n v="49935"/>
    <s v="1 NO ETIQUETADO"/>
    <s v="11 RECURSOS FISCALES"/>
    <s v="1101 RECURSOS MUNICIPALES"/>
    <s v="19 Ejercicio 2019"/>
  </r>
  <r>
    <s v="080822222112130417E079079368911133232932901111110119133"/>
    <s v="0808"/>
    <s v="2"/>
    <s v="22"/>
    <s v="221"/>
    <s v="1"/>
    <s v="2"/>
    <s v="13"/>
    <s v="04"/>
    <s v="17"/>
    <s v="E"/>
    <s v="079"/>
    <s v="079368"/>
    <s v="91"/>
    <s v="1"/>
    <s v="3"/>
    <s v="32"/>
    <s v="329"/>
    <s v="329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49"/>
    <x v="114"/>
    <s v="3000 SERVICIOS GENERALES"/>
    <s v="3200 SERVICIOS DE ARRENDAMIENTO"/>
    <s v="329 OTROS ARRENDAMIENTOS"/>
    <s v="32901 OTROS ARRENDAMIENTOS"/>
    <n v="500000"/>
    <s v="1 NO ETIQUETADO"/>
    <s v="11 RECURSOS FISCALES"/>
    <s v="1101 RECURSOS MUNICIPALES"/>
    <s v="19 Ejercicio 2019"/>
  </r>
  <r>
    <s v="090111313446172020O022022459121133232932901111110119133"/>
    <s v="0901"/>
    <s v="1"/>
    <s v="13"/>
    <s v="134"/>
    <s v="4"/>
    <s v="6"/>
    <s v="17"/>
    <s v="20"/>
    <s v="20"/>
    <s v="O"/>
    <s v="022"/>
    <s v="022459"/>
    <s v="12"/>
    <s v="1"/>
    <s v="3"/>
    <s v="32"/>
    <s v="329"/>
    <s v="32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94"/>
    <s v="3000 SERVICIOS GENERALES"/>
    <s v="3200 SERVICIOS DE ARRENDAMIENTO"/>
    <s v="329 OTROS ARRENDAMIENTOS"/>
    <s v="32901 OTROS ARRENDAMIENTOS"/>
    <n v="20000"/>
    <s v="1 NO ETIQUETADO"/>
    <s v="11 RECURSOS FISCALES"/>
    <s v="1101 RECURSOS MUNICIPALES"/>
    <s v="19 Ejercicio 2019"/>
  </r>
  <r>
    <s v="090511313446172020O021021511121133232932901111110119133"/>
    <s v="0905"/>
    <s v="1"/>
    <s v="13"/>
    <s v="134"/>
    <s v="4"/>
    <s v="6"/>
    <s v="17"/>
    <s v="20"/>
    <s v="20"/>
    <s v="O"/>
    <s v="021"/>
    <s v="021511"/>
    <s v="12"/>
    <s v="1"/>
    <s v="3"/>
    <s v="32"/>
    <s v="329"/>
    <s v="32901"/>
    <s v="1"/>
    <s v="11"/>
    <s v="1101"/>
    <s v="19"/>
    <s v="13"/>
    <s v="3"/>
    <s v="09 COORDINACION GENERAL DE ADMINISTRACION E INNOVACION GUBERNAMENTAL"/>
    <s v="0905 DIRECCION DE ADQUISICIONE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4"/>
    <s v="3000 SERVICIOS GENERALES"/>
    <s v="3200 SERVICIOS DE ARRENDAMIENTO"/>
    <s v="329 OTROS ARRENDAMIENTOS"/>
    <s v="32901 OTROS ARRENDAMIENTOS"/>
    <n v="70000"/>
    <s v="1 NO ETIQUETADO"/>
    <s v="11 RECURSOS FISCALES"/>
    <s v="1101 RECURSOS MUNICIPALES"/>
    <s v="19 Ejercicio 2019"/>
  </r>
  <r>
    <s v="100322626823101723P031031539911133232932901111110119133"/>
    <s v="1003"/>
    <s v="2"/>
    <s v="26"/>
    <s v="268"/>
    <s v="2"/>
    <s v="3"/>
    <s v="10"/>
    <s v="17"/>
    <s v="23"/>
    <s v="P"/>
    <s v="031"/>
    <s v="031539"/>
    <s v="91"/>
    <s v="1"/>
    <s v="3"/>
    <s v="32"/>
    <s v="329"/>
    <s v="329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65"/>
    <x v="316"/>
    <s v="3000 SERVICIOS GENERALES"/>
    <s v="3200 SERVICIOS DE ARRENDAMIENTO"/>
    <s v="329 OTROS ARRENDAMIENTOS"/>
    <s v="32901 OTROS ARRENDAMIENTOS"/>
    <n v="35000"/>
    <s v="1 NO ETIQUETADO"/>
    <s v="11 RECURSOS FISCALES"/>
    <s v="1101 RECURSOS MUNICIPALES"/>
    <s v="19 Ejercicio 2019"/>
  </r>
  <r>
    <s v="100733131123091524F030030947911133232932901111110119133"/>
    <s v="1007"/>
    <s v="3"/>
    <s v="31"/>
    <s v="311"/>
    <s v="2"/>
    <s v="3"/>
    <s v="09"/>
    <s v="15"/>
    <s v="24"/>
    <s v="F"/>
    <s v="030"/>
    <s v="030947"/>
    <s v="91"/>
    <s v="1"/>
    <s v="3"/>
    <s v="32"/>
    <s v="329"/>
    <s v="329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21"/>
    <x v="156"/>
    <s v="3000 SERVICIOS GENERALES"/>
    <s v="3200 SERVICIOS DE ARRENDAMIENTO"/>
    <s v="329 OTROS ARRENDAMIENTOS"/>
    <s v="32901 OTROS ARRENDAMIENTOS"/>
    <n v="50000"/>
    <s v="1 NO ETIQUETADO"/>
    <s v="11 RECURSOS FISCALES"/>
    <s v="1101 RECURSOS MUNICIPALES"/>
    <s v="19 Ejercicio 2019"/>
  </r>
  <r>
    <s v="100533131123091725F049049549911133232932901111110119133"/>
    <s v="1005"/>
    <s v="3"/>
    <s v="31"/>
    <s v="311"/>
    <s v="2"/>
    <s v="3"/>
    <s v="09"/>
    <s v="17"/>
    <s v="25"/>
    <s v="F"/>
    <s v="049"/>
    <s v="049549"/>
    <s v="91"/>
    <s v="1"/>
    <s v="3"/>
    <s v="32"/>
    <s v="329"/>
    <s v="329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3"/>
    <x v="317"/>
    <s v="3000 SERVICIOS GENERALES"/>
    <s v="3200 SERVICIOS DE ARRENDAMIENTO"/>
    <s v="329 OTROS ARRENDAMIENTOS"/>
    <s v="32901 OTROS ARRENDAMIENTOS"/>
    <n v="30000"/>
    <s v="1 NO ETIQUETADO"/>
    <s v="11 RECURSOS FISCALES"/>
    <s v="1101 RECURSOS MUNICIPALES"/>
    <s v="19 Ejercicio 2019"/>
  </r>
  <r>
    <s v="100533131123091725F096096591911133232932901111110119133"/>
    <s v="1005"/>
    <s v="3"/>
    <s v="31"/>
    <s v="311"/>
    <s v="2"/>
    <s v="3"/>
    <s v="09"/>
    <s v="17"/>
    <s v="25"/>
    <s v="F"/>
    <s v="096"/>
    <s v="096591"/>
    <s v="91"/>
    <s v="1"/>
    <s v="3"/>
    <s v="32"/>
    <s v="329"/>
    <s v="329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2"/>
    <x v="207"/>
    <s v="3000 SERVICIOS GENERALES"/>
    <s v="3200 SERVICIOS DE ARRENDAMIENTO"/>
    <s v="329 OTROS ARRENDAMIENTOS"/>
    <s v="32901 OTROS ARRENDAMIENTOS"/>
    <n v="6600"/>
    <s v="1 NO ETIQUETADO"/>
    <s v="11 RECURSOS FISCALES"/>
    <s v="1101 RECURSOS MUNICIPALES"/>
    <s v="19 Ejercicio 2019"/>
  </r>
  <r>
    <s v="100533131123091725F043043586911133232932901111110119133"/>
    <s v="1005"/>
    <s v="3"/>
    <s v="31"/>
    <s v="311"/>
    <s v="2"/>
    <s v="3"/>
    <s v="09"/>
    <s v="17"/>
    <s v="25"/>
    <s v="F"/>
    <s v="043"/>
    <s v="043586"/>
    <s v="91"/>
    <s v="1"/>
    <s v="3"/>
    <s v="32"/>
    <s v="329"/>
    <s v="329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89"/>
    <x v="318"/>
    <s v="3000 SERVICIOS GENERALES"/>
    <s v="3200 SERVICIOS DE ARRENDAMIENTO"/>
    <s v="329 OTROS ARRENDAMIENTOS"/>
    <s v="32901 OTROS ARRENDAMIENTOS"/>
    <n v="22000"/>
    <s v="1 NO ETIQUETADO"/>
    <s v="11 RECURSOS FISCALES"/>
    <s v="1101 RECURSOS MUNICIPALES"/>
    <s v="19 Ejercicio 2019"/>
  </r>
  <r>
    <s v="131322424215140134E120120940911133232932901111110119133"/>
    <s v="1313"/>
    <s v="2"/>
    <s v="24"/>
    <s v="242"/>
    <s v="1"/>
    <s v="5"/>
    <s v="14"/>
    <s v="01"/>
    <s v="34"/>
    <s v="E"/>
    <s v="120"/>
    <s v="120940"/>
    <s v="91"/>
    <s v="1"/>
    <s v="3"/>
    <s v="32"/>
    <s v="329"/>
    <s v="329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3"/>
    <x v="56"/>
    <s v="3000 SERVICIOS GENERALES"/>
    <s v="3200 SERVICIOS DE ARRENDAMIENTO"/>
    <s v="329 OTROS ARRENDAMIENTOS"/>
    <s v="32901 OTROS ARRENDAMIENTOS"/>
    <n v="1900000"/>
    <s v="1 NO ETIQUETADO"/>
    <s v="11 RECURSOS FISCALES"/>
    <s v="1101 RECURSOS MUNICIPALES"/>
    <s v="19 Ejercicio 2019"/>
  </r>
  <r>
    <s v="131422727116171835P080080781911122525625601111110119133"/>
    <s v="1314"/>
    <s v="2"/>
    <s v="27"/>
    <s v="271"/>
    <s v="1"/>
    <s v="6"/>
    <s v="17"/>
    <s v="18"/>
    <s v="35"/>
    <s v="P"/>
    <s v="080"/>
    <s v="080781"/>
    <s v="91"/>
    <s v="1"/>
    <s v="2"/>
    <s v="25"/>
    <s v="256"/>
    <s v="256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83"/>
    <s v="2000 MATERIALES Y SUMINISTROS"/>
    <s v="2500 PRODUCTOS QUIMICOS, FARMACEUTICOS Y DE LABORATORIO"/>
    <s v="256 FIBRAS SINTETICAS, HULES, PLASTICOS Y DERIVADOS"/>
    <s v="25601 FIBRAS SINTETICAS, HULES, PLASTICOS Y DERIVADOS"/>
    <n v="5400"/>
    <s v="1 NO ETIQUETADO"/>
    <s v="11 RECURSOS FISCALES"/>
    <s v="1101 RECURSOS MUNICIPALES"/>
    <s v="19 Ejercicio 2019"/>
  </r>
  <r>
    <s v="040411212246171906E004004174911133333133101111110119133"/>
    <s v="0404"/>
    <s v="1"/>
    <s v="12"/>
    <s v="122"/>
    <s v="4"/>
    <s v="6"/>
    <s v="17"/>
    <s v="19"/>
    <s v="06"/>
    <s v="E"/>
    <s v="004"/>
    <s v="004174"/>
    <s v="91"/>
    <s v="1"/>
    <s v="3"/>
    <s v="33"/>
    <s v="331"/>
    <s v="33101"/>
    <s v="1"/>
    <s v="11"/>
    <s v="1101"/>
    <s v="19"/>
    <s v="13"/>
    <s v="3"/>
    <s v="04 SINDICATURA DEL AYUNTAMIENTO"/>
    <s v="0404 SINDICATURA DEL AYUNTAMIENT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x v="0"/>
    <x v="7"/>
    <x v="9"/>
    <x v="21"/>
    <s v="3000 SERVICIOS GENERALES"/>
    <s v="3300 SERVICIOS PROFESIONALES, CIENTIFICOS, TECNICOS Y OTROS SERVICIOS"/>
    <s v="331 SERVICIOS LEGALES, DE CONTABILIDAD, AUDITORIA Y RELACIONADOS"/>
    <s v="33101 SERVICIOS LEGALES, DE CONTABILIDAD, AUDITORIA Y RELACIONADOS"/>
    <n v="6500000"/>
    <s v="1 NO ETIQUETADO"/>
    <s v="11 RECURSOS FISCALES"/>
    <s v="1101 RECURSOS MUNICIPALES"/>
    <s v="19 Ejercicio 2019"/>
  </r>
  <r>
    <s v="060611515246172012M073073285911133333133101111110119133"/>
    <s v="0606"/>
    <s v="1"/>
    <s v="15"/>
    <s v="152"/>
    <s v="4"/>
    <s v="6"/>
    <s v="17"/>
    <s v="20"/>
    <s v="12"/>
    <s v="M"/>
    <s v="073"/>
    <s v="073285"/>
    <s v="91"/>
    <s v="1"/>
    <s v="3"/>
    <s v="33"/>
    <s v="331"/>
    <s v="331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87"/>
    <x v="319"/>
    <s v="3000 SERVICIOS GENERALES"/>
    <s v="3300 SERVICIOS PROFESIONALES, CIENTIFICOS, TECNICOS Y OTROS SERVICIOS"/>
    <s v="331 SERVICIOS LEGALES, DE CONTABILIDAD, AUDITORIA Y RELACIONADOS"/>
    <s v="33101 SERVICIOS LEGALES, DE CONTABILIDAD, AUDITORIA Y RELACIONADOS"/>
    <n v="58176454.280000001"/>
    <s v="1 NO ETIQUETADO"/>
    <s v="11 RECURSOS FISCALES"/>
    <s v="1101 RECURSOS MUNICIPALES"/>
    <s v="19 Ejercicio 2019"/>
  </r>
  <r>
    <s v="090111313446172020O021021484121133333133101111110119133"/>
    <s v="0901"/>
    <s v="1"/>
    <s v="13"/>
    <s v="134"/>
    <s v="4"/>
    <s v="6"/>
    <s v="17"/>
    <s v="20"/>
    <s v="20"/>
    <s v="O"/>
    <s v="021"/>
    <s v="021484"/>
    <s v="12"/>
    <s v="1"/>
    <s v="3"/>
    <s v="33"/>
    <s v="331"/>
    <s v="33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1"/>
    <s v="3000 SERVICIOS GENERALES"/>
    <s v="3300 SERVICIOS PROFESIONALES, CIENTIFICOS, TECNICOS Y OTROS SERVICIOS"/>
    <s v="331 SERVICIOS LEGALES, DE CONTABILIDAD, AUDITORIA Y RELACIONADOS"/>
    <s v="33101 SERVICIOS LEGALES, DE CONTABILIDAD, AUDITORIA Y RELACIONADOS"/>
    <n v="1500000"/>
    <s v="1 NO ETIQUETADO"/>
    <s v="11 RECURSOS FISCALES"/>
    <s v="1101 RECURSOS MUNICIPALES"/>
    <s v="19 Ejercicio 2019"/>
  </r>
  <r>
    <s v="090111313446172020O021021488121133333133101111110119133"/>
    <s v="0901"/>
    <s v="1"/>
    <s v="13"/>
    <s v="134"/>
    <s v="4"/>
    <s v="6"/>
    <s v="17"/>
    <s v="20"/>
    <s v="20"/>
    <s v="O"/>
    <s v="021"/>
    <s v="021488"/>
    <s v="12"/>
    <s v="1"/>
    <s v="3"/>
    <s v="33"/>
    <s v="331"/>
    <s v="33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2"/>
    <s v="3000 SERVICIOS GENERALES"/>
    <s v="3300 SERVICIOS PROFESIONALES, CIENTIFICOS, TECNICOS Y OTROS SERVICIOS"/>
    <s v="331 SERVICIOS LEGALES, DE CONTABILIDAD, AUDITORIA Y RELACIONADOS"/>
    <s v="33101 SERVICIOS LEGALES, DE CONTABILIDAD, AUDITORIA Y RELACIONADOS"/>
    <n v="500000"/>
    <s v="1 NO ETIQUETADO"/>
    <s v="11 RECURSOS FISCALES"/>
    <s v="1101 RECURSOS MUNICIPALES"/>
    <s v="19 Ejercicio 2019"/>
  </r>
  <r>
    <s v="090111313446172020O021021505121133333133101111110119133"/>
    <s v="0901"/>
    <s v="1"/>
    <s v="13"/>
    <s v="134"/>
    <s v="4"/>
    <s v="6"/>
    <s v="17"/>
    <s v="20"/>
    <s v="20"/>
    <s v="O"/>
    <s v="021"/>
    <s v="021505"/>
    <s v="12"/>
    <s v="1"/>
    <s v="3"/>
    <s v="33"/>
    <s v="331"/>
    <s v="33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3"/>
    <s v="3000 SERVICIOS GENERALES"/>
    <s v="3300 SERVICIOS PROFESIONALES, CIENTIFICOS, TECNICOS Y OTROS SERVICIOS"/>
    <s v="331 SERVICIOS LEGALES, DE CONTABILIDAD, AUDITORIA Y RELACIONADOS"/>
    <s v="33101 SERVICIOS LEGALES, DE CONTABILIDAD, AUDITORIA Y RELACIONADOS"/>
    <n v="500000"/>
    <s v="1 NO ETIQUETADO"/>
    <s v="11 RECURSOS FISCALES"/>
    <s v="1101 RECURSOS MUNICIPALES"/>
    <s v="19 Ejercicio 2019"/>
  </r>
  <r>
    <s v="090411313446172020O022022916121133333133101111110119133"/>
    <s v="0904"/>
    <s v="1"/>
    <s v="13"/>
    <s v="134"/>
    <s v="4"/>
    <s v="6"/>
    <s v="17"/>
    <s v="20"/>
    <s v="20"/>
    <s v="O"/>
    <s v="022"/>
    <s v="022916"/>
    <s v="12"/>
    <s v="1"/>
    <s v="3"/>
    <s v="33"/>
    <s v="331"/>
    <s v="331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259"/>
    <s v="3000 SERVICIOS GENERALES"/>
    <s v="3300 SERVICIOS PROFESIONALES, CIENTIFICOS, TECNICOS Y OTROS SERVICIOS"/>
    <s v="331 SERVICIOS LEGALES, DE CONTABILIDAD, AUDITORIA Y RELACIONADOS"/>
    <s v="33101 SERVICIOS LEGALES, DE CONTABILIDAD, AUDITORIA Y RELACIONADOS"/>
    <n v="600000"/>
    <s v="1 NO ETIQUETADO"/>
    <s v="11 RECURSOS FISCALES"/>
    <s v="1101 RECURSOS MUNICIPALES"/>
    <s v="19 Ejercicio 2019"/>
  </r>
  <r>
    <s v="121222222122081331E078078695911133333133101111110119133"/>
    <s v="1212"/>
    <s v="2"/>
    <s v="22"/>
    <s v="221"/>
    <s v="2"/>
    <s v="2"/>
    <s v="08"/>
    <s v="13"/>
    <s v="31"/>
    <s v="E"/>
    <s v="078"/>
    <s v="078695"/>
    <s v="91"/>
    <s v="1"/>
    <s v="3"/>
    <s v="33"/>
    <s v="331"/>
    <s v="331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82"/>
    <s v="3000 SERVICIOS GENERALES"/>
    <s v="3300 SERVICIOS PROFESIONALES, CIENTIFICOS, TECNICOS Y OTROS SERVICIOS"/>
    <s v="331 SERVICIOS LEGALES, DE CONTABILIDAD, AUDITORIA Y RELACIONADOS"/>
    <s v="33101 SERVICIOS LEGALES, DE CONTABILIDAD, AUDITORIA Y RELACIONADOS"/>
    <n v="65400"/>
    <s v="1 NO ETIQUETADO"/>
    <s v="11 RECURSOS FISCALES"/>
    <s v="1101 RECURSOS MUNICIPALES"/>
    <s v="19 Ejercicio 2019"/>
  </r>
  <r>
    <s v="070711111246171913G026026301911133333233201111110119133"/>
    <s v="0707"/>
    <s v="1"/>
    <s v="11"/>
    <s v="112"/>
    <s v="4"/>
    <s v="6"/>
    <s v="17"/>
    <s v="19"/>
    <s v="13"/>
    <s v="G"/>
    <s v="026"/>
    <s v="026301"/>
    <s v="91"/>
    <s v="1"/>
    <s v="3"/>
    <s v="33"/>
    <s v="332"/>
    <s v="332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x v="0"/>
    <x v="12"/>
    <x v="15"/>
    <x v="320"/>
    <s v="3000 SERVICIOS GENERALES"/>
    <s v="3300 SERVICIOS PROFESIONALES, CIENTIFICOS, TECNICOS Y OTROS SERVICIOS"/>
    <s v="332 SERVICIOS DE DISEÑO, ARQUITECTURA, INGENIERIA Y ACTIVIDADES RELACIONADAS"/>
    <s v="33201 SERVICIOS DE DISEÑO, ARQUITECTURA, INGENIERIA Y ACTIVIDADES RELACIONADAS"/>
    <n v="50000"/>
    <s v="1 NO ETIQUETADO"/>
    <s v="11 RECURSOS FISCALES"/>
    <s v="1101 RECURSOS MUNICIPALES"/>
    <s v="19 Ejercicio 2019"/>
  </r>
  <r>
    <s v="090211313446172019O051051427121133333333301111110119133"/>
    <s v="0902"/>
    <s v="1"/>
    <s v="13"/>
    <s v="134"/>
    <s v="4"/>
    <s v="6"/>
    <s v="17"/>
    <s v="20"/>
    <s v="19"/>
    <s v="O"/>
    <s v="051"/>
    <s v="051427"/>
    <s v="12"/>
    <s v="1"/>
    <s v="3"/>
    <s v="33"/>
    <s v="333"/>
    <s v="33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3"/>
    <x v="277"/>
    <s v="3000 SERVICIOS GENERALES"/>
    <s v="3300 SERVICIOS PROFESIONALES, CIENTIFICOS, TECNICOS Y OTROS SERVICIOS"/>
    <s v="333 SERVICIOS DE CONSULTORIA ADMINISTRATIVA, PROCESOS, TECNICA Y EN TECNOLOGIAS DE LA INFORMACION"/>
    <s v="33301 SERVICIOS DE CONSULTORIA ADMINISTRATIVA, PROCESOS, TECNICA Y EN TECNOLOGIAS DE LA INFORMACION"/>
    <n v="1972000"/>
    <s v="1 NO ETIQUETADO"/>
    <s v="11 RECURSOS FISCALES"/>
    <s v="1101 RECURSOS MUNICIPALES"/>
    <s v="19 Ejercicio 2019"/>
  </r>
  <r>
    <s v="090211313446172019O132132921121133333333301111110119133"/>
    <s v="0902"/>
    <s v="1"/>
    <s v="13"/>
    <s v="134"/>
    <s v="4"/>
    <s v="6"/>
    <s v="17"/>
    <s v="20"/>
    <s v="19"/>
    <s v="O"/>
    <s v="132"/>
    <s v="132921"/>
    <s v="12"/>
    <s v="1"/>
    <s v="3"/>
    <s v="33"/>
    <s v="333"/>
    <s v="33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38"/>
    <x v="321"/>
    <s v="3000 SERVICIOS GENERALES"/>
    <s v="3300 SERVICIOS PROFESIONALES, CIENTIFICOS, TECNICOS Y OTROS SERVICIOS"/>
    <s v="333 SERVICIOS DE CONSULTORIA ADMINISTRATIVA, PROCESOS, TECNICA Y EN TECNOLOGIAS DE LA INFORMACION"/>
    <s v="33301 SERVICIOS DE CONSULTORIA ADMINISTRATIVA, PROCESOS, TECNICA Y EN TECNOLOGIAS DE LA INFORMACION"/>
    <n v="800000"/>
    <s v="1 NO ETIQUETADO"/>
    <s v="11 RECURSOS FISCALES"/>
    <s v="1101 RECURSOS MUNICIPALES"/>
    <s v="19 Ejercicio 2019"/>
  </r>
  <r>
    <s v="090211313446172019O133133427121133333333301111110119133"/>
    <s v="0902"/>
    <s v="1"/>
    <s v="13"/>
    <s v="134"/>
    <s v="4"/>
    <s v="6"/>
    <s v="17"/>
    <s v="20"/>
    <s v="19"/>
    <s v="O"/>
    <s v="133"/>
    <s v="133427"/>
    <s v="12"/>
    <s v="1"/>
    <s v="3"/>
    <s v="33"/>
    <s v="333"/>
    <s v="33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301"/>
    <s v="3000 SERVICIOS GENERALES"/>
    <s v="3300 SERVICIOS PROFESIONALES, CIENTIFICOS, TECNICOS Y OTROS SERVICIOS"/>
    <s v="333 SERVICIOS DE CONSULTORIA ADMINISTRATIVA, PROCESOS, TECNICA Y EN TECNOLOGIAS DE LA INFORMACION"/>
    <s v="33301 SERVICIOS DE CONSULTORIA ADMINISTRATIVA, PROCESOS, TECNICA Y EN TECNOLOGIAS DE LA INFORMACION"/>
    <n v="275000"/>
    <s v="1 NO ETIQUETADO"/>
    <s v="11 RECURSOS FISCALES"/>
    <s v="1101 RECURSOS MUNICIPALES"/>
    <s v="19 Ejercicio 2019"/>
  </r>
  <r>
    <s v="090411313446172020O022022917121133333333301111110119133"/>
    <s v="0904"/>
    <s v="1"/>
    <s v="13"/>
    <s v="134"/>
    <s v="4"/>
    <s v="6"/>
    <s v="17"/>
    <s v="20"/>
    <s v="20"/>
    <s v="O"/>
    <s v="022"/>
    <s v="022917"/>
    <s v="12"/>
    <s v="1"/>
    <s v="3"/>
    <s v="33"/>
    <s v="333"/>
    <s v="333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286"/>
    <s v="3000 SERVICIOS GENERALES"/>
    <s v="3300 SERVICIOS PROFESIONALES, CIENTIFICOS, TECNICOS Y OTROS SERVICIOS"/>
    <s v="333 SERVICIOS DE CONSULTORIA ADMINISTRATIVA, PROCESOS, TECNICA Y EN TECNOLOGIAS DE LA INFORMACION"/>
    <s v="33301 SERVICIOS DE CONSULTORIA ADMINISTRATIVA, PROCESOS, TECNICA Y EN TECNOLOGIAS DE LA INFORMACION"/>
    <n v="200000"/>
    <s v="1 NO ETIQUETADO"/>
    <s v="11 RECURSOS FISCALES"/>
    <s v="1101 RECURSOS MUNICIPALES"/>
    <s v="19 Ejercicio 2019"/>
  </r>
  <r>
    <s v="030311717145160304E013013950911133333433401225250219133"/>
    <s v="0303"/>
    <s v="1"/>
    <s v="17"/>
    <s v="171"/>
    <s v="4"/>
    <s v="5"/>
    <s v="16"/>
    <s v="03"/>
    <s v="04"/>
    <s v="E"/>
    <s v="013"/>
    <s v="013950"/>
    <s v="91"/>
    <s v="1"/>
    <s v="3"/>
    <s v="33"/>
    <s v="334"/>
    <s v="33401"/>
    <s v="2"/>
    <s v="25"/>
    <s v="2502"/>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6"/>
    <x v="299"/>
    <s v="3000 SERVICIOS GENERALES"/>
    <s v="3300 SERVICIOS PROFESIONALES, CIENTIFICOS, TECNICOS Y OTROS SERVICIOS"/>
    <s v="334 SERVICIOS DE CAPACITACION"/>
    <s v="33401 SERVICIOS DE CAPACITACION"/>
    <n v="1970000"/>
    <s v="2 ETIQUETADO"/>
    <s v="25 RECURSOS FEDERALES"/>
    <s v="2502 FONDO DE FORTALECIMIENTO MUNICIPAL"/>
    <s v="19 Ejercicio 2019"/>
  </r>
  <r>
    <s v="040411212246171906E004004174911133333433401111110119133"/>
    <s v="0404"/>
    <s v="1"/>
    <s v="12"/>
    <s v="122"/>
    <s v="4"/>
    <s v="6"/>
    <s v="17"/>
    <s v="19"/>
    <s v="06"/>
    <s v="E"/>
    <s v="004"/>
    <s v="004174"/>
    <s v="91"/>
    <s v="1"/>
    <s v="3"/>
    <s v="33"/>
    <s v="334"/>
    <s v="33401"/>
    <s v="1"/>
    <s v="11"/>
    <s v="1101"/>
    <s v="19"/>
    <s v="13"/>
    <s v="3"/>
    <s v="04 SINDICATURA DEL AYUNTAMIENTO"/>
    <s v="0404 SINDICATURA DEL AYUNTAMIENT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x v="0"/>
    <x v="7"/>
    <x v="9"/>
    <x v="21"/>
    <s v="3000 SERVICIOS GENERALES"/>
    <s v="3300 SERVICIOS PROFESIONALES, CIENTIFICOS, TECNICOS Y OTROS SERVICIOS"/>
    <s v="334 SERVICIOS DE CAPACITACION"/>
    <s v="33401 SERVICIOS DE CAPACITACION"/>
    <n v="100000"/>
    <s v="1 NO ETIQUETADO"/>
    <s v="11 RECURSOS FISCALES"/>
    <s v="1101 RECURSOS MUNICIPALES"/>
    <s v="19 Ejercicio 2019"/>
  </r>
  <r>
    <s v="130122727116171835P080080770911122525625601111110119133"/>
    <s v="1301"/>
    <s v="2"/>
    <s v="27"/>
    <s v="271"/>
    <s v="1"/>
    <s v="6"/>
    <s v="17"/>
    <s v="18"/>
    <s v="35"/>
    <s v="P"/>
    <s v="080"/>
    <s v="080770"/>
    <s v="91"/>
    <s v="1"/>
    <s v="2"/>
    <s v="25"/>
    <s v="256"/>
    <s v="256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89"/>
    <s v="2000 MATERIALES Y SUMINISTROS"/>
    <s v="2500 PRODUCTOS QUIMICOS, FARMACEUTICOS Y DE LABORATORIO"/>
    <s v="256 FIBRAS SINTETICAS, HULES, PLASTICOS Y DERIVADOS"/>
    <s v="25601 FIBRAS SINTETICAS, HULES, PLASTICOS Y DERIVADOS"/>
    <n v="15000"/>
    <s v="1 NO ETIQUETADO"/>
    <s v="11 RECURSOS FISCALES"/>
    <s v="1101 RECURSOS MUNICIPALES"/>
    <s v="19 Ejercicio 2019"/>
  </r>
  <r>
    <s v="060611515246172012M069069294911133333433401111110119133"/>
    <s v="0606"/>
    <s v="1"/>
    <s v="15"/>
    <s v="152"/>
    <s v="4"/>
    <s v="6"/>
    <s v="17"/>
    <s v="20"/>
    <s v="12"/>
    <s v="M"/>
    <s v="069"/>
    <s v="069294"/>
    <s v="91"/>
    <s v="1"/>
    <s v="3"/>
    <s v="33"/>
    <s v="334"/>
    <s v="334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13"/>
    <x v="322"/>
    <s v="3000 SERVICIOS GENERALES"/>
    <s v="3300 SERVICIOS PROFESIONALES, CIENTIFICOS, TECNICOS Y OTROS SERVICIOS"/>
    <s v="334 SERVICIOS DE CAPACITACION"/>
    <s v="33401 SERVICIOS DE CAPACITACION"/>
    <n v="300000"/>
    <s v="1 NO ETIQUETADO"/>
    <s v="11 RECURSOS FISCALES"/>
    <s v="1101 RECURSOS MUNICIPALES"/>
    <s v="19 Ejercicio 2019"/>
  </r>
  <r>
    <s v="070711111246171913G006006311911133333433401111110119133"/>
    <s v="0707"/>
    <s v="1"/>
    <s v="11"/>
    <s v="112"/>
    <s v="4"/>
    <s v="6"/>
    <s v="17"/>
    <s v="19"/>
    <s v="13"/>
    <s v="G"/>
    <s v="006"/>
    <s v="006311"/>
    <s v="91"/>
    <s v="1"/>
    <s v="3"/>
    <s v="33"/>
    <s v="334"/>
    <s v="334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x v="0"/>
    <x v="12"/>
    <x v="90"/>
    <x v="323"/>
    <s v="3000 SERVICIOS GENERALES"/>
    <s v="3300 SERVICIOS PROFESIONALES, CIENTIFICOS, TECNICOS Y OTROS SERVICIOS"/>
    <s v="334 SERVICIOS DE CAPACITACION"/>
    <s v="33401 SERVICIOS DE CAPACITACION"/>
    <n v="150000"/>
    <s v="1 NO ETIQUETADO"/>
    <s v="11 RECURSOS FISCALES"/>
    <s v="1101 RECURSOS MUNICIPALES"/>
    <s v="19 Ejercicio 2019"/>
  </r>
  <r>
    <s v="081122222112130614E125125331911133333433401111110119133"/>
    <s v="0811"/>
    <s v="2"/>
    <s v="22"/>
    <s v="221"/>
    <s v="1"/>
    <s v="2"/>
    <s v="13"/>
    <s v="06"/>
    <s v="14"/>
    <s v="E"/>
    <s v="125"/>
    <s v="125331"/>
    <s v="91"/>
    <s v="1"/>
    <s v="3"/>
    <s v="33"/>
    <s v="334"/>
    <s v="334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74"/>
    <s v="3000 SERVICIOS GENERALES"/>
    <s v="3300 SERVICIOS PROFESIONALES, CIENTIFICOS, TECNICOS Y OTROS SERVICIOS"/>
    <s v="334 SERVICIOS DE CAPACITACION"/>
    <s v="33401 SERVICIOS DE CAPACITACION"/>
    <n v="1580000"/>
    <s v="1 NO ETIQUETADO"/>
    <s v="11 RECURSOS FISCALES"/>
    <s v="1101 RECURSOS MUNICIPALES"/>
    <s v="19 Ejercicio 2019"/>
  </r>
  <r>
    <s v="080722121412130615E061061316911133333433401111110119133"/>
    <s v="0807"/>
    <s v="2"/>
    <s v="21"/>
    <s v="214"/>
    <s v="1"/>
    <s v="2"/>
    <s v="13"/>
    <s v="06"/>
    <s v="15"/>
    <s v="E"/>
    <s v="061"/>
    <s v="061316"/>
    <s v="91"/>
    <s v="1"/>
    <s v="3"/>
    <s v="33"/>
    <s v="334"/>
    <s v="334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60"/>
    <s v="3000 SERVICIOS GENERALES"/>
    <s v="3300 SERVICIOS PROFESIONALES, CIENTIFICOS, TECNICOS Y OTROS SERVICIOS"/>
    <s v="334 SERVICIOS DE CAPACITACION"/>
    <s v="33401 SERVICIOS DE CAPACITACION"/>
    <n v="100000"/>
    <s v="1 NO ETIQUETADO"/>
    <s v="11 RECURSOS FISCALES"/>
    <s v="1101 RECURSOS MUNICIPALES"/>
    <s v="19 Ejercicio 2019"/>
  </r>
  <r>
    <s v="080822222112130417E079079368911133333433401111110119133"/>
    <s v="0808"/>
    <s v="2"/>
    <s v="22"/>
    <s v="221"/>
    <s v="1"/>
    <s v="2"/>
    <s v="13"/>
    <s v="04"/>
    <s v="17"/>
    <s v="E"/>
    <s v="079"/>
    <s v="079368"/>
    <s v="91"/>
    <s v="1"/>
    <s v="3"/>
    <s v="33"/>
    <s v="334"/>
    <s v="334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49"/>
    <x v="114"/>
    <s v="3000 SERVICIOS GENERALES"/>
    <s v="3300 SERVICIOS PROFESIONALES, CIENTIFICOS, TECNICOS Y OTROS SERVICIOS"/>
    <s v="334 SERVICIOS DE CAPACITACION"/>
    <s v="33401 SERVICIOS DE CAPACITACION"/>
    <n v="200000"/>
    <s v="1 NO ETIQUETADO"/>
    <s v="11 RECURSOS FISCALES"/>
    <s v="1101 RECURSOS MUNICIPALES"/>
    <s v="19 Ejercicio 2019"/>
  </r>
  <r>
    <s v="111322121231010730E113113686911133333433401111110119133"/>
    <s v="1113"/>
    <s v="2"/>
    <s v="21"/>
    <s v="212"/>
    <s v="3"/>
    <s v="1"/>
    <s v="01"/>
    <s v="07"/>
    <s v="30"/>
    <s v="E"/>
    <s v="113"/>
    <s v="113686"/>
    <s v="91"/>
    <s v="1"/>
    <s v="3"/>
    <s v="33"/>
    <s v="334"/>
    <s v="334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28"/>
    <x v="49"/>
    <s v="3000 SERVICIOS GENERALES"/>
    <s v="3300 SERVICIOS PROFESIONALES, CIENTIFICOS, TECNICOS Y OTROS SERVICIOS"/>
    <s v="334 SERVICIOS DE CAPACITACION"/>
    <s v="33401 SERVICIOS DE CAPACITACION"/>
    <n v="75000"/>
    <s v="1 NO ETIQUETADO"/>
    <s v="11 RECURSOS FISCALES"/>
    <s v="1101 RECURSOS MUNICIPALES"/>
    <s v="19 Ejercicio 2019"/>
  </r>
  <r>
    <s v="130122727116171835P080080772911122626126101111110119133"/>
    <s v="1301"/>
    <s v="2"/>
    <s v="27"/>
    <s v="271"/>
    <s v="1"/>
    <s v="6"/>
    <s v="17"/>
    <s v="18"/>
    <s v="35"/>
    <s v="P"/>
    <s v="080"/>
    <s v="080772"/>
    <s v="91"/>
    <s v="1"/>
    <s v="2"/>
    <s v="26"/>
    <s v="261"/>
    <s v="26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97"/>
    <s v="2000 MATERIALES Y SUMINISTROS"/>
    <s v="2600 COMBUSTIBLES, LUBRICANTES Y ADITIVOS"/>
    <s v="261 COMBUSTIBLES, LUBRICANTES Y ADITIVOS"/>
    <s v="26101 COMBUSTIBLES, LUBRICANTES Y ADITIVOS"/>
    <n v="12000"/>
    <s v="1 NO ETIQUETADO"/>
    <s v="11 RECURSOS FISCALES"/>
    <s v="1101 RECURSOS MUNICIPALES"/>
    <s v="19 Ejercicio 2019"/>
  </r>
  <r>
    <s v="020411313246172002O121121018971133333533501111110119133"/>
    <s v="0204"/>
    <s v="1"/>
    <s v="13"/>
    <s v="132"/>
    <s v="4"/>
    <s v="6"/>
    <s v="17"/>
    <s v="20"/>
    <s v="02"/>
    <s v="O"/>
    <s v="121"/>
    <s v="121018"/>
    <s v="97"/>
    <s v="1"/>
    <s v="3"/>
    <s v="33"/>
    <s v="335"/>
    <s v="335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59"/>
    <x v="131"/>
    <s v="3000 SERVICIOS GENERALES"/>
    <s v="3300 SERVICIOS PROFESIONALES, CIENTIFICOS, TECNICOS Y OTROS SERVICIOS"/>
    <s v="335 SERVICIOS DE INVESTIGACION CIENTIFICA Y DESARROLLO"/>
    <s v="33501 SERVICIOS DE INVESTIGACION CIENTIFICA Y DESARROLLO"/>
    <n v="100000"/>
    <s v="1 NO ETIQUETADO"/>
    <s v="11 RECURSOS FISCALES"/>
    <s v="1101 RECURSOS MUNICIPALES"/>
    <s v="19 Ejercicio 2019"/>
  </r>
  <r>
    <s v="030311717145160304E011011975911133333533501111110119133"/>
    <s v="0303"/>
    <s v="1"/>
    <s v="17"/>
    <s v="171"/>
    <s v="4"/>
    <s v="5"/>
    <s v="16"/>
    <s v="03"/>
    <s v="04"/>
    <s v="E"/>
    <s v="011"/>
    <s v="011975"/>
    <s v="91"/>
    <s v="1"/>
    <s v="3"/>
    <s v="33"/>
    <s v="335"/>
    <s v="335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53"/>
    <x v="121"/>
    <s v="3000 SERVICIOS GENERALES"/>
    <s v="3300 SERVICIOS PROFESIONALES, CIENTIFICOS, TECNICOS Y OTROS SERVICIOS"/>
    <s v="335 SERVICIOS DE INVESTIGACION CIENTIFICA Y DESARROLLO"/>
    <s v="33501 SERVICIOS DE INVESTIGACION CIENTIFICA Y DESARROLLO"/>
    <n v="96000"/>
    <s v="1 NO ETIQUETADO"/>
    <s v="11 RECURSOS FISCALES"/>
    <s v="1101 RECURSOS MUNICIPALES"/>
    <s v="19 Ejercicio 2019"/>
  </r>
  <r>
    <s v="020111313246172002O016016015971133333633601111110119133"/>
    <s v="0201"/>
    <s v="1"/>
    <s v="13"/>
    <s v="132"/>
    <s v="4"/>
    <s v="6"/>
    <s v="17"/>
    <s v="20"/>
    <s v="02"/>
    <s v="O"/>
    <s v="016"/>
    <s v="016015"/>
    <s v="97"/>
    <s v="1"/>
    <s v="3"/>
    <s v="33"/>
    <s v="336"/>
    <s v="336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3000 SERVICIOS GENERALES"/>
    <s v="3300 SERVICIOS PROFESIONALES, CIENTIFICOS, TECNICOS Y OTROS SERVICIOS"/>
    <s v="336 SERVICIOS DE APOYO ADMINISTRATIVO, TRADUCCION, FOTOCOPIADO E IMPRESION"/>
    <s v="33601 SERVICIOS DE APOYO ADMINISTRATIVO, TRADUCCION, FOTOCOPIADO E IMPRESION"/>
    <n v="2500000"/>
    <s v="1 NO ETIQUETADO"/>
    <s v="11 RECURSOS FISCALES"/>
    <s v="1101 RECURSOS MUNICIPALES"/>
    <s v="19 Ejercicio 2019"/>
  </r>
  <r>
    <s v="020211313246172002O101101920971133333633601111110119133"/>
    <s v="0202"/>
    <s v="1"/>
    <s v="13"/>
    <s v="132"/>
    <s v="4"/>
    <s v="6"/>
    <s v="17"/>
    <s v="20"/>
    <s v="02"/>
    <s v="O"/>
    <s v="101"/>
    <s v="101920"/>
    <s v="97"/>
    <s v="1"/>
    <s v="3"/>
    <s v="33"/>
    <s v="336"/>
    <s v="336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1"/>
    <x v="140"/>
    <s v="3000 SERVICIOS GENERALES"/>
    <s v="3300 SERVICIOS PROFESIONALES, CIENTIFICOS, TECNICOS Y OTROS SERVICIOS"/>
    <s v="336 SERVICIOS DE APOYO ADMINISTRATIVO, TRADUCCION, FOTOCOPIADO E IMPRESION"/>
    <s v="33601 SERVICIOS DE APOYO ADMINISTRATIVO, TRADUCCION, FOTOCOPIADO E IMPRESION"/>
    <n v="40000"/>
    <s v="1 NO ETIQUETADO"/>
    <s v="11 RECURSOS FISCALES"/>
    <s v="1101 RECURSOS MUNICIPALES"/>
    <s v="19 Ejercicio 2019"/>
  </r>
  <r>
    <s v="020211313246172002O101101920971133333633601111110119133"/>
    <s v="0202"/>
    <s v="1"/>
    <s v="13"/>
    <s v="132"/>
    <s v="4"/>
    <s v="6"/>
    <s v="17"/>
    <s v="20"/>
    <s v="02"/>
    <s v="O"/>
    <s v="101"/>
    <s v="101920"/>
    <s v="97"/>
    <s v="1"/>
    <s v="3"/>
    <s v="33"/>
    <s v="336"/>
    <s v="336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1"/>
    <x v="140"/>
    <s v="3000 SERVICIOS GENERALES"/>
    <s v="3300 SERVICIOS PROFESIONALES, CIENTIFICOS, TECNICOS Y OTROS SERVICIOS"/>
    <s v="336 SERVICIOS DE APOYO ADMINISTRATIVO, TRADUCCION, FOTOCOPIADO E IMPRESION"/>
    <s v="33601 SERVICIOS DE APOYO ADMINISTRATIVO, TRADUCCION, FOTOCOPIADO E IMPRESION"/>
    <n v="1000"/>
    <s v="1 NO ETIQUETADO"/>
    <s v="11 RECURSOS FISCALES"/>
    <s v="1101 RECURSOS MUNICIPALES"/>
    <s v="19 Ejercicio 2019"/>
  </r>
  <r>
    <s v="030311717145160304E013013950911133333633601111110119133"/>
    <s v="0303"/>
    <s v="1"/>
    <s v="17"/>
    <s v="171"/>
    <s v="4"/>
    <s v="5"/>
    <s v="16"/>
    <s v="03"/>
    <s v="04"/>
    <s v="E"/>
    <s v="013"/>
    <s v="013950"/>
    <s v="91"/>
    <s v="1"/>
    <s v="3"/>
    <s v="33"/>
    <s v="336"/>
    <s v="336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6"/>
    <x v="299"/>
    <s v="3000 SERVICIOS GENERALES"/>
    <s v="3300 SERVICIOS PROFESIONALES, CIENTIFICOS, TECNICOS Y OTROS SERVICIOS"/>
    <s v="336 SERVICIOS DE APOYO ADMINISTRATIVO, TRADUCCION, FOTOCOPIADO E IMPRESION"/>
    <s v="33601 SERVICIOS DE APOYO ADMINISTRATIVO, TRADUCCION, FOTOCOPIADO E IMPRESION"/>
    <n v="60000"/>
    <s v="1 NO ETIQUETADO"/>
    <s v="11 RECURSOS FISCALES"/>
    <s v="1101 RECURSOS MUNICIPALES"/>
    <s v="19 Ejercicio 2019"/>
  </r>
  <r>
    <s v="040211212246171906E017017953911133333633601111110119133"/>
    <s v="0402"/>
    <s v="1"/>
    <s v="12"/>
    <s v="122"/>
    <s v="4"/>
    <s v="6"/>
    <s v="17"/>
    <s v="19"/>
    <s v="06"/>
    <s v="E"/>
    <s v="017"/>
    <s v="017953"/>
    <s v="91"/>
    <s v="1"/>
    <s v="3"/>
    <s v="33"/>
    <s v="336"/>
    <s v="33601"/>
    <s v="1"/>
    <s v="11"/>
    <s v="1101"/>
    <s v="19"/>
    <s v="13"/>
    <s v="3"/>
    <s v="04 SINDICATURA DEL AYUNTAMIENTO"/>
    <s v="0402 DIRECCION JURIDICO CONSULTIV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x v="0"/>
    <x v="7"/>
    <x v="91"/>
    <x v="324"/>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r>
  <r>
    <s v="131422727116171835P090090762911122727127101111110119133"/>
    <s v="1314"/>
    <s v="2"/>
    <s v="27"/>
    <s v="271"/>
    <s v="1"/>
    <s v="6"/>
    <s v="17"/>
    <s v="18"/>
    <s v="35"/>
    <s v="P"/>
    <s v="090"/>
    <s v="090762"/>
    <s v="91"/>
    <s v="1"/>
    <s v="2"/>
    <s v="27"/>
    <s v="271"/>
    <s v="27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5"/>
    <x v="290"/>
    <s v="2000 MATERIALES Y SUMINISTROS"/>
    <s v="2700 VESTUARIO, BLANCOS, PRENDAS DE PROTECCION Y ARTICULOS DEPORTIVOS"/>
    <s v="271 VESTUARIO Y UNIFORMES"/>
    <s v="27101 VESTUARIO Y UNIFORMES"/>
    <n v="150000"/>
    <s v="1 NO ETIQUETADO"/>
    <s v="11 RECURSOS FISCALES"/>
    <s v="1101 RECURSOS MUNICIPALES"/>
    <s v="19 Ejercicio 2019"/>
  </r>
  <r>
    <s v="060611515246172012M073073296911133333633601111110119133"/>
    <s v="0606"/>
    <s v="1"/>
    <s v="15"/>
    <s v="152"/>
    <s v="4"/>
    <s v="6"/>
    <s v="17"/>
    <s v="20"/>
    <s v="12"/>
    <s v="M"/>
    <s v="073"/>
    <s v="073296"/>
    <s v="91"/>
    <s v="1"/>
    <s v="3"/>
    <s v="33"/>
    <s v="336"/>
    <s v="336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87"/>
    <x v="325"/>
    <s v="3000 SERVICIOS GENERALES"/>
    <s v="3300 SERVICIOS PROFESIONALES, CIENTIFICOS, TECNICOS Y OTROS SERVICIOS"/>
    <s v="336 SERVICIOS DE APOYO ADMINISTRATIVO, TRADUCCION, FOTOCOPIADO E IMPRESION"/>
    <s v="33601 SERVICIOS DE APOYO ADMINISTRATIVO, TRADUCCION, FOTOCOPIADO E IMPRESION"/>
    <n v="502889.2"/>
    <s v="1 NO ETIQUETADO"/>
    <s v="11 RECURSOS FISCALES"/>
    <s v="1101 RECURSOS MUNICIPALES"/>
    <s v="19 Ejercicio 2019"/>
  </r>
  <r>
    <s v="070711111246171913G026026314911133333633601111110119133"/>
    <s v="0707"/>
    <s v="1"/>
    <s v="11"/>
    <s v="112"/>
    <s v="4"/>
    <s v="6"/>
    <s v="17"/>
    <s v="19"/>
    <s v="13"/>
    <s v="G"/>
    <s v="026"/>
    <s v="026314"/>
    <s v="91"/>
    <s v="1"/>
    <s v="3"/>
    <s v="33"/>
    <s v="336"/>
    <s v="336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x v="0"/>
    <x v="12"/>
    <x v="15"/>
    <x v="326"/>
    <s v="3000 SERVICIOS GENERALES"/>
    <s v="3300 SERVICIOS PROFESIONALES, CIENTIFICOS, TECNICOS Y OTROS SERVICIOS"/>
    <s v="336 SERVICIOS DE APOYO ADMINISTRATIVO, TRADUCCION, FOTOCOPIADO E IMPRESION"/>
    <s v="33601 SERVICIOS DE APOYO ADMINISTRATIVO, TRADUCCION, FOTOCOPIADO E IMPRESION"/>
    <n v="3000"/>
    <s v="1 NO ETIQUETADO"/>
    <s v="11 RECURSOS FISCALES"/>
    <s v="1101 RECURSOS MUNICIPALES"/>
    <s v="19 Ejercicio 2019"/>
  </r>
  <r>
    <s v="080422222112130614E088088318911133333633601111110119133"/>
    <s v="0804"/>
    <s v="2"/>
    <s v="22"/>
    <s v="221"/>
    <s v="1"/>
    <s v="2"/>
    <s v="13"/>
    <s v="06"/>
    <s v="14"/>
    <s v="E"/>
    <s v="088"/>
    <s v="088318"/>
    <s v="91"/>
    <s v="1"/>
    <s v="3"/>
    <s v="33"/>
    <s v="336"/>
    <s v="33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183"/>
    <s v="3000 SERVICIOS GENERALES"/>
    <s v="3300 SERVICIOS PROFESIONALES, CIENTIFICOS, TECNICOS Y OTROS SERVICIOS"/>
    <s v="336 SERVICIOS DE APOYO ADMINISTRATIVO, TRADUCCION, FOTOCOPIADO E IMPRESION"/>
    <s v="33601 SERVICIOS DE APOYO ADMINISTRATIVO, TRADUCCION, FOTOCOPIADO E IMPRESION"/>
    <n v="1000"/>
    <s v="1 NO ETIQUETADO"/>
    <s v="11 RECURSOS FISCALES"/>
    <s v="1101 RECURSOS MUNICIPALES"/>
    <s v="19 Ejercicio 2019"/>
  </r>
  <r>
    <s v="080422222112130614E088088322911133333633601111110119133"/>
    <s v="0804"/>
    <s v="2"/>
    <s v="22"/>
    <s v="221"/>
    <s v="1"/>
    <s v="2"/>
    <s v="13"/>
    <s v="06"/>
    <s v="14"/>
    <s v="E"/>
    <s v="088"/>
    <s v="088322"/>
    <s v="91"/>
    <s v="1"/>
    <s v="3"/>
    <s v="33"/>
    <s v="336"/>
    <s v="33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194"/>
    <s v="3000 SERVICIOS GENERALES"/>
    <s v="3300 SERVICIOS PROFESIONALES, CIENTIFICOS, TECNICOS Y OTROS SERVICIOS"/>
    <s v="336 SERVICIOS DE APOYO ADMINISTRATIVO, TRADUCCION, FOTOCOPIADO E IMPRESION"/>
    <s v="33601 SERVICIOS DE APOYO ADMINISTRATIVO, TRADUCCION, FOTOCOPIADO E IMPRESION"/>
    <n v="1000"/>
    <s v="1 NO ETIQUETADO"/>
    <s v="11 RECURSOS FISCALES"/>
    <s v="1101 RECURSOS MUNICIPALES"/>
    <s v="19 Ejercicio 2019"/>
  </r>
  <r>
    <s v="080422222112130614E088088323911133333633601111110119133"/>
    <s v="0804"/>
    <s v="2"/>
    <s v="22"/>
    <s v="221"/>
    <s v="1"/>
    <s v="2"/>
    <s v="13"/>
    <s v="06"/>
    <s v="14"/>
    <s v="E"/>
    <s v="088"/>
    <s v="088323"/>
    <s v="91"/>
    <s v="1"/>
    <s v="3"/>
    <s v="33"/>
    <s v="336"/>
    <s v="33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203"/>
    <s v="3000 SERVICIOS GENERALES"/>
    <s v="3300 SERVICIOS PROFESIONALES, CIENTIFICOS, TECNICOS Y OTROS SERVICIOS"/>
    <s v="336 SERVICIOS DE APOYO ADMINISTRATIVO, TRADUCCION, FOTOCOPIADO E IMPRESION"/>
    <s v="33601 SERVICIOS DE APOYO ADMINISTRATIVO, TRADUCCION, FOTOCOPIADO E IMPRESION"/>
    <n v="1000"/>
    <s v="1 NO ETIQUETADO"/>
    <s v="11 RECURSOS FISCALES"/>
    <s v="1101 RECURSOS MUNICIPALES"/>
    <s v="19 Ejercicio 2019"/>
  </r>
  <r>
    <s v="080822222112130417E079079368911133333633601111110119133"/>
    <s v="0808"/>
    <s v="2"/>
    <s v="22"/>
    <s v="221"/>
    <s v="1"/>
    <s v="2"/>
    <s v="13"/>
    <s v="04"/>
    <s v="17"/>
    <s v="E"/>
    <s v="079"/>
    <s v="079368"/>
    <s v="91"/>
    <s v="1"/>
    <s v="3"/>
    <s v="33"/>
    <s v="336"/>
    <s v="336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49"/>
    <x v="114"/>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r>
  <r>
    <s v="081422222612130618E061061373911133333633601111110119133"/>
    <s v="0814"/>
    <s v="2"/>
    <s v="22"/>
    <s v="226"/>
    <s v="1"/>
    <s v="2"/>
    <s v="13"/>
    <s v="06"/>
    <s v="18"/>
    <s v="E"/>
    <s v="061"/>
    <s v="061373"/>
    <s v="91"/>
    <s v="1"/>
    <s v="3"/>
    <s v="33"/>
    <s v="336"/>
    <s v="336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26"/>
    <x v="17"/>
    <x v="229"/>
    <s v="3000 SERVICIOS GENERALES"/>
    <s v="3300 SERVICIOS PROFESIONALES, CIENTIFICOS, TECNICOS Y OTROS SERVICIOS"/>
    <s v="336 SERVICIOS DE APOYO ADMINISTRATIVO, TRADUCCION, FOTOCOPIADO E IMPRESION"/>
    <s v="33601 SERVICIOS DE APOYO ADMINISTRATIVO, TRADUCCION, FOTOCOPIADO E IMPRESION"/>
    <n v="7500000"/>
    <s v="1 NO ETIQUETADO"/>
    <s v="11 RECURSOS FISCALES"/>
    <s v="1101 RECURSOS MUNICIPALES"/>
    <s v="19 Ejercicio 2019"/>
  </r>
  <r>
    <s v="090211313446172019O133133428121133333633601111110119133"/>
    <s v="0902"/>
    <s v="1"/>
    <s v="13"/>
    <s v="134"/>
    <s v="4"/>
    <s v="6"/>
    <s v="17"/>
    <s v="20"/>
    <s v="19"/>
    <s v="O"/>
    <s v="133"/>
    <s v="133428"/>
    <s v="12"/>
    <s v="1"/>
    <s v="3"/>
    <s v="33"/>
    <s v="336"/>
    <s v="336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327"/>
    <s v="3000 SERVICIOS GENERALES"/>
    <s v="3300 SERVICIOS PROFESIONALES, CIENTIFICOS, TECNICOS Y OTROS SERVICIOS"/>
    <s v="336 SERVICIOS DE APOYO ADMINISTRATIVO, TRADUCCION, FOTOCOPIADO E IMPRESION"/>
    <s v="33601 SERVICIOS DE APOYO ADMINISTRATIVO, TRADUCCION, FOTOCOPIADO E IMPRESION"/>
    <n v="90000"/>
    <s v="1 NO ETIQUETADO"/>
    <s v="11 RECURSOS FISCALES"/>
    <s v="1101 RECURSOS MUNICIPALES"/>
    <s v="19 Ejercicio 2019"/>
  </r>
  <r>
    <s v="090111313446172020O021021511121133333633601111110119133"/>
    <s v="0901"/>
    <s v="1"/>
    <s v="13"/>
    <s v="134"/>
    <s v="4"/>
    <s v="6"/>
    <s v="17"/>
    <s v="20"/>
    <s v="20"/>
    <s v="O"/>
    <s v="021"/>
    <s v="021511"/>
    <s v="12"/>
    <s v="1"/>
    <s v="3"/>
    <s v="33"/>
    <s v="336"/>
    <s v="336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4"/>
    <s v="3000 SERVICIOS GENERALES"/>
    <s v="3300 SERVICIOS PROFESIONALES, CIENTIFICOS, TECNICOS Y OTROS SERVICIOS"/>
    <s v="336 SERVICIOS DE APOYO ADMINISTRATIVO, TRADUCCION, FOTOCOPIADO E IMPRESION"/>
    <s v="33601 SERVICIOS DE APOYO ADMINISTRATIVO, TRADUCCION, FOTOCOPIADO E IMPRESION"/>
    <n v="30000"/>
    <s v="1 NO ETIQUETADO"/>
    <s v="11 RECURSOS FISCALES"/>
    <s v="1101 RECURSOS MUNICIPALES"/>
    <s v="19 Ejercicio 2019"/>
  </r>
  <r>
    <s v="090411313446172020O022022985121133333633601111110119133"/>
    <s v="0904"/>
    <s v="1"/>
    <s v="13"/>
    <s v="134"/>
    <s v="4"/>
    <s v="6"/>
    <s v="17"/>
    <s v="20"/>
    <s v="20"/>
    <s v="O"/>
    <s v="022"/>
    <s v="022985"/>
    <s v="12"/>
    <s v="1"/>
    <s v="3"/>
    <s v="33"/>
    <s v="336"/>
    <s v="336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294"/>
    <s v="3000 SERVICIOS GENERALES"/>
    <s v="3300 SERVICIOS PROFESIONALES, CIENTIFICOS, TECNICOS Y OTROS SERVICIOS"/>
    <s v="336 SERVICIOS DE APOYO ADMINISTRATIVO, TRADUCCION, FOTOCOPIADO E IMPRESION"/>
    <s v="33601 SERVICIOS DE APOYO ADMINISTRATIVO, TRADUCCION, FOTOCOPIADO E IMPRESION"/>
    <n v="50000"/>
    <s v="1 NO ETIQUETADO"/>
    <s v="11 RECURSOS FISCALES"/>
    <s v="1101 RECURSOS MUNICIPALES"/>
    <s v="19 Ejercicio 2019"/>
  </r>
  <r>
    <s v="100222626823101722P041041522911133333633601111110119133"/>
    <s v="1002"/>
    <s v="2"/>
    <s v="26"/>
    <s v="268"/>
    <s v="2"/>
    <s v="3"/>
    <s v="10"/>
    <s v="17"/>
    <s v="22"/>
    <s v="P"/>
    <s v="041"/>
    <s v="041522"/>
    <s v="91"/>
    <s v="1"/>
    <s v="3"/>
    <s v="33"/>
    <s v="336"/>
    <s v="336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2"/>
    <x v="328"/>
    <s v="3000 SERVICIOS GENERALES"/>
    <s v="3300 SERVICIOS PROFESIONALES, CIENTIFICOS, TECNICOS Y OTROS SERVICIOS"/>
    <s v="336 SERVICIOS DE APOYO ADMINISTRATIVO, TRADUCCION, FOTOCOPIADO E IMPRESION"/>
    <s v="33601 SERVICIOS DE APOYO ADMINISTRATIVO, TRADUCCION, FOTOCOPIADO E IMPRESION"/>
    <n v="5800"/>
    <s v="1 NO ETIQUETADO"/>
    <s v="11 RECURSOS FISCALES"/>
    <s v="1101 RECURSOS MUNICIPALES"/>
    <s v="19 Ejercicio 2019"/>
  </r>
  <r>
    <s v="100222626823101722P041041913911133333633601111110119133"/>
    <s v="1002"/>
    <s v="2"/>
    <s v="26"/>
    <s v="268"/>
    <s v="2"/>
    <s v="3"/>
    <s v="10"/>
    <s v="17"/>
    <s v="22"/>
    <s v="P"/>
    <s v="041"/>
    <s v="041913"/>
    <s v="91"/>
    <s v="1"/>
    <s v="3"/>
    <s v="33"/>
    <s v="336"/>
    <s v="336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2"/>
    <x v="329"/>
    <s v="3000 SERVICIOS GENERALES"/>
    <s v="3300 SERVICIOS PROFESIONALES, CIENTIFICOS, TECNICOS Y OTROS SERVICIOS"/>
    <s v="336 SERVICIOS DE APOYO ADMINISTRATIVO, TRADUCCION, FOTOCOPIADO E IMPRESION"/>
    <s v="33601 SERVICIOS DE APOYO ADMINISTRATIVO, TRADUCCION, FOTOCOPIADO E IMPRESION"/>
    <n v="11750"/>
    <s v="1 NO ETIQUETADO"/>
    <s v="11 RECURSOS FISCALES"/>
    <s v="1101 RECURSOS MUNICIPALES"/>
    <s v="19 Ejercicio 2019"/>
  </r>
  <r>
    <s v="100222626823101722P042042524911133333633601111110119133"/>
    <s v="1002"/>
    <s v="2"/>
    <s v="26"/>
    <s v="268"/>
    <s v="2"/>
    <s v="3"/>
    <s v="10"/>
    <s v="17"/>
    <s v="22"/>
    <s v="P"/>
    <s v="042"/>
    <s v="042524"/>
    <s v="91"/>
    <s v="1"/>
    <s v="3"/>
    <s v="33"/>
    <s v="336"/>
    <s v="336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3"/>
    <x v="330"/>
    <s v="3000 SERVICIOS GENERALES"/>
    <s v="3300 SERVICIOS PROFESIONALES, CIENTIFICOS, TECNICOS Y OTROS SERVICIOS"/>
    <s v="336 SERVICIOS DE APOYO ADMINISTRATIVO, TRADUCCION, FOTOCOPIADO E IMPRESION"/>
    <s v="33601 SERVICIOS DE APOYO ADMINISTRATIVO, TRADUCCION, FOTOCOPIADO E IMPRESION"/>
    <n v="92000"/>
    <s v="1 NO ETIQUETADO"/>
    <s v="11 RECURSOS FISCALES"/>
    <s v="1101 RECURSOS MUNICIPALES"/>
    <s v="19 Ejercicio 2019"/>
  </r>
  <r>
    <s v="100222626823101722P042042880911133333633601111110119133"/>
    <s v="1002"/>
    <s v="2"/>
    <s v="26"/>
    <s v="268"/>
    <s v="2"/>
    <s v="3"/>
    <s v="10"/>
    <s v="17"/>
    <s v="22"/>
    <s v="P"/>
    <s v="042"/>
    <s v="042880"/>
    <s v="91"/>
    <s v="1"/>
    <s v="3"/>
    <s v="33"/>
    <s v="336"/>
    <s v="336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3"/>
    <x v="331"/>
    <s v="3000 SERVICIOS GENERALES"/>
    <s v="3300 SERVICIOS PROFESIONALES, CIENTIFICOS, TECNICOS Y OTROS SERVICIOS"/>
    <s v="336 SERVICIOS DE APOYO ADMINISTRATIVO, TRADUCCION, FOTOCOPIADO E IMPRESION"/>
    <s v="33601 SERVICIOS DE APOYO ADMINISTRATIVO, TRADUCCION, FOTOCOPIADO E IMPRESION"/>
    <n v="45000"/>
    <s v="1 NO ETIQUETADO"/>
    <s v="11 RECURSOS FISCALES"/>
    <s v="1101 RECURSOS MUNICIPALES"/>
    <s v="19 Ejercicio 2019"/>
  </r>
  <r>
    <s v="100222626823101722P044044523911133333633601111110119133"/>
    <s v="1002"/>
    <s v="2"/>
    <s v="26"/>
    <s v="268"/>
    <s v="2"/>
    <s v="3"/>
    <s v="10"/>
    <s v="17"/>
    <s v="22"/>
    <s v="P"/>
    <s v="044"/>
    <s v="044523"/>
    <s v="91"/>
    <s v="1"/>
    <s v="3"/>
    <s v="33"/>
    <s v="336"/>
    <s v="336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4"/>
    <x v="332"/>
    <s v="3000 SERVICIOS GENERALES"/>
    <s v="3300 SERVICIOS PROFESIONALES, CIENTIFICOS, TECNICOS Y OTROS SERVICIOS"/>
    <s v="336 SERVICIOS DE APOYO ADMINISTRATIVO, TRADUCCION, FOTOCOPIADO E IMPRESION"/>
    <s v="33601 SERVICIOS DE APOYO ADMINISTRATIVO, TRADUCCION, FOTOCOPIADO E IMPRESION"/>
    <n v="50000"/>
    <s v="1 NO ETIQUETADO"/>
    <s v="11 RECURSOS FISCALES"/>
    <s v="1101 RECURSOS MUNICIPALES"/>
    <s v="19 Ejercicio 2019"/>
  </r>
  <r>
    <s v="100322626823101723P031031965911133333633601111110119133"/>
    <s v="1003"/>
    <s v="2"/>
    <s v="26"/>
    <s v="268"/>
    <s v="2"/>
    <s v="3"/>
    <s v="10"/>
    <s v="17"/>
    <s v="23"/>
    <s v="P"/>
    <s v="031"/>
    <s v="031965"/>
    <s v="91"/>
    <s v="1"/>
    <s v="3"/>
    <s v="33"/>
    <s v="336"/>
    <s v="336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65"/>
    <x v="333"/>
    <s v="3000 SERVICIOS GENERALES"/>
    <s v="3300 SERVICIOS PROFESIONALES, CIENTIFICOS, TECNICOS Y OTROS SERVICIOS"/>
    <s v="336 SERVICIOS DE APOYO ADMINISTRATIVO, TRADUCCION, FOTOCOPIADO E IMPRESION"/>
    <s v="33601 SERVICIOS DE APOYO ADMINISTRATIVO, TRADUCCION, FOTOCOPIADO E IMPRESION"/>
    <n v="130000"/>
    <s v="1 NO ETIQUETADO"/>
    <s v="11 RECURSOS FISCALES"/>
    <s v="1101 RECURSOS MUNICIPALES"/>
    <s v="19 Ejercicio 2019"/>
  </r>
  <r>
    <s v="100322626823101723P031031988911133333633601111110119133"/>
    <s v="1003"/>
    <s v="2"/>
    <s v="26"/>
    <s v="268"/>
    <s v="2"/>
    <s v="3"/>
    <s v="10"/>
    <s v="17"/>
    <s v="23"/>
    <s v="P"/>
    <s v="031"/>
    <s v="031988"/>
    <s v="91"/>
    <s v="1"/>
    <s v="3"/>
    <s v="33"/>
    <s v="336"/>
    <s v="336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65"/>
    <x v="334"/>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r>
  <r>
    <s v="100322626823101723P067067538911133333633601111110119133"/>
    <s v="1003"/>
    <s v="2"/>
    <s v="26"/>
    <s v="268"/>
    <s v="2"/>
    <s v="3"/>
    <s v="10"/>
    <s v="17"/>
    <s v="23"/>
    <s v="P"/>
    <s v="067"/>
    <s v="067538"/>
    <s v="91"/>
    <s v="1"/>
    <s v="3"/>
    <s v="33"/>
    <s v="336"/>
    <s v="336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95"/>
    <x v="335"/>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r>
  <r>
    <s v="100733131123091524F102102541911133333633601111110119133"/>
    <s v="1007"/>
    <s v="3"/>
    <s v="31"/>
    <s v="311"/>
    <s v="2"/>
    <s v="3"/>
    <s v="09"/>
    <s v="15"/>
    <s v="24"/>
    <s v="F"/>
    <s v="102"/>
    <s v="102541"/>
    <s v="91"/>
    <s v="1"/>
    <s v="3"/>
    <s v="33"/>
    <s v="336"/>
    <s v="336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96"/>
    <x v="336"/>
    <s v="3000 SERVICIOS GENERALES"/>
    <s v="3300 SERVICIOS PROFESIONALES, CIENTIFICOS, TECNICOS Y OTROS SERVICIOS"/>
    <s v="336 SERVICIOS DE APOYO ADMINISTRATIVO, TRADUCCION, FOTOCOPIADO E IMPRESION"/>
    <s v="33601 SERVICIOS DE APOYO ADMINISTRATIVO, TRADUCCION, FOTOCOPIADO E IMPRESION"/>
    <n v="200000"/>
    <s v="1 NO ETIQUETADO"/>
    <s v="11 RECURSOS FISCALES"/>
    <s v="1101 RECURSOS MUNICIPALES"/>
    <s v="19 Ejercicio 2019"/>
  </r>
  <r>
    <s v="100533131123091725F096096569911133333633601111110119133"/>
    <s v="1005"/>
    <s v="3"/>
    <s v="31"/>
    <s v="311"/>
    <s v="2"/>
    <s v="3"/>
    <s v="09"/>
    <s v="17"/>
    <s v="25"/>
    <s v="F"/>
    <s v="096"/>
    <s v="096569"/>
    <s v="91"/>
    <s v="1"/>
    <s v="3"/>
    <s v="33"/>
    <s v="336"/>
    <s v="33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2"/>
    <x v="42"/>
    <s v="3000 SERVICIOS GENERALES"/>
    <s v="3300 SERVICIOS PROFESIONALES, CIENTIFICOS, TECNICOS Y OTROS SERVICIOS"/>
    <s v="336 SERVICIOS DE APOYO ADMINISTRATIVO, TRADUCCION, FOTOCOPIADO E IMPRESION"/>
    <s v="33601 SERVICIOS DE APOYO ADMINISTRATIVO, TRADUCCION, FOTOCOPIADO E IMPRESION"/>
    <n v="350000"/>
    <s v="1 NO ETIQUETADO"/>
    <s v="11 RECURSOS FISCALES"/>
    <s v="1101 RECURSOS MUNICIPALES"/>
    <s v="19 Ejercicio 2019"/>
  </r>
  <r>
    <s v="100533131123091725F029029926911133333633601111110119133"/>
    <s v="1005"/>
    <s v="3"/>
    <s v="31"/>
    <s v="311"/>
    <s v="2"/>
    <s v="3"/>
    <s v="09"/>
    <s v="17"/>
    <s v="25"/>
    <s v="F"/>
    <s v="029"/>
    <s v="029926"/>
    <s v="91"/>
    <s v="1"/>
    <s v="3"/>
    <s v="33"/>
    <s v="336"/>
    <s v="33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97"/>
    <x v="337"/>
    <s v="3000 SERVICIOS GENERALES"/>
    <s v="3300 SERVICIOS PROFESIONALES, CIENTIFICOS, TECNICOS Y OTROS SERVICIOS"/>
    <s v="336 SERVICIOS DE APOYO ADMINISTRATIVO, TRADUCCION, FOTOCOPIADO E IMPRESION"/>
    <s v="33601 SERVICIOS DE APOYO ADMINISTRATIVO, TRADUCCION, FOTOCOPIADO E IMPRESION"/>
    <n v="40000"/>
    <s v="1 NO ETIQUETADO"/>
    <s v="11 RECURSOS FISCALES"/>
    <s v="1101 RECURSOS MUNICIPALES"/>
    <s v="19 Ejercicio 2019"/>
  </r>
  <r>
    <s v="100533131123091725F049049550911133333633601111110119133"/>
    <s v="1005"/>
    <s v="3"/>
    <s v="31"/>
    <s v="311"/>
    <s v="2"/>
    <s v="3"/>
    <s v="09"/>
    <s v="17"/>
    <s v="25"/>
    <s v="F"/>
    <s v="049"/>
    <s v="049550"/>
    <s v="91"/>
    <s v="1"/>
    <s v="3"/>
    <s v="33"/>
    <s v="336"/>
    <s v="33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3"/>
    <x v="338"/>
    <s v="3000 SERVICIOS GENERALES"/>
    <s v="3300 SERVICIOS PROFESIONALES, CIENTIFICOS, TECNICOS Y OTROS SERVICIOS"/>
    <s v="336 SERVICIOS DE APOYO ADMINISTRATIVO, TRADUCCION, FOTOCOPIADO E IMPRESION"/>
    <s v="33601 SERVICIOS DE APOYO ADMINISTRATIVO, TRADUCCION, FOTOCOPIADO E IMPRESION"/>
    <n v="25000"/>
    <s v="1 NO ETIQUETADO"/>
    <s v="11 RECURSOS FISCALES"/>
    <s v="1101 RECURSOS MUNICIPALES"/>
    <s v="19 Ejercicio 2019"/>
  </r>
  <r>
    <s v="100533131123091725F049049552911133333633601111110119133"/>
    <s v="1005"/>
    <s v="3"/>
    <s v="31"/>
    <s v="311"/>
    <s v="2"/>
    <s v="3"/>
    <s v="09"/>
    <s v="17"/>
    <s v="25"/>
    <s v="F"/>
    <s v="049"/>
    <s v="049552"/>
    <s v="91"/>
    <s v="1"/>
    <s v="3"/>
    <s v="33"/>
    <s v="336"/>
    <s v="33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3"/>
    <x v="339"/>
    <s v="3000 SERVICIOS GENERALES"/>
    <s v="3300 SERVICIOS PROFESIONALES, CIENTIFICOS, TECNICOS Y OTROS SERVICIOS"/>
    <s v="336 SERVICIOS DE APOYO ADMINISTRATIVO, TRADUCCION, FOTOCOPIADO E IMPRESION"/>
    <s v="33601 SERVICIOS DE APOYO ADMINISTRATIVO, TRADUCCION, FOTOCOPIADO E IMPRESION"/>
    <n v="30000"/>
    <s v="1 NO ETIQUETADO"/>
    <s v="11 RECURSOS FISCALES"/>
    <s v="1101 RECURSOS MUNICIPALES"/>
    <s v="19 Ejercicio 2019"/>
  </r>
  <r>
    <s v="100533131123091725F043043862911133333633601111110119133"/>
    <s v="1005"/>
    <s v="3"/>
    <s v="31"/>
    <s v="311"/>
    <s v="2"/>
    <s v="3"/>
    <s v="09"/>
    <s v="17"/>
    <s v="25"/>
    <s v="F"/>
    <s v="043"/>
    <s v="043862"/>
    <s v="91"/>
    <s v="1"/>
    <s v="3"/>
    <s v="33"/>
    <s v="336"/>
    <s v="33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89"/>
    <x v="340"/>
    <s v="3000 SERVICIOS GENERALES"/>
    <s v="3300 SERVICIOS PROFESIONALES, CIENTIFICOS, TECNICOS Y OTROS SERVICIOS"/>
    <s v="336 SERVICIOS DE APOYO ADMINISTRATIVO, TRADUCCION, FOTOCOPIADO E IMPRESION"/>
    <s v="33601 SERVICIOS DE APOYO ADMINISTRATIVO, TRADUCCION, FOTOCOPIADO E IMPRESION"/>
    <n v="26158"/>
    <s v="1 NO ETIQUETADO"/>
    <s v="11 RECURSOS FISCALES"/>
    <s v="1101 RECURSOS MUNICIPALES"/>
    <s v="19 Ejercicio 2019"/>
  </r>
  <r>
    <s v="131422727116171835P136136763911122727127101111110119133"/>
    <s v="1314"/>
    <s v="2"/>
    <s v="27"/>
    <s v="271"/>
    <s v="1"/>
    <s v="6"/>
    <s v="17"/>
    <s v="18"/>
    <s v="35"/>
    <s v="P"/>
    <s v="136"/>
    <s v="136763"/>
    <s v="91"/>
    <s v="1"/>
    <s v="2"/>
    <s v="27"/>
    <s v="271"/>
    <s v="27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1"/>
    <x v="341"/>
    <s v="2000 MATERIALES Y SUMINISTROS"/>
    <s v="2700 VESTUARIO, BLANCOS, PRENDAS DE PROTECCION Y ARTICULOS DEPORTIVOS"/>
    <s v="271 VESTUARIO Y UNIFORMES"/>
    <s v="27101 VESTUARIO Y UNIFORMES"/>
    <n v="153084"/>
    <s v="1 NO ETIQUETADO"/>
    <s v="11 RECURSOS FISCALES"/>
    <s v="1101 RECURSOS MUNICIPALES"/>
    <s v="19 Ejercicio 2019"/>
  </r>
  <r>
    <s v="130122727116171835P080080780911122727127101111110119133"/>
    <s v="1301"/>
    <s v="2"/>
    <s v="27"/>
    <s v="271"/>
    <s v="1"/>
    <s v="6"/>
    <s v="17"/>
    <s v="18"/>
    <s v="35"/>
    <s v="P"/>
    <s v="080"/>
    <s v="080780"/>
    <s v="91"/>
    <s v="1"/>
    <s v="2"/>
    <s v="27"/>
    <s v="271"/>
    <s v="27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74"/>
    <s v="2000 MATERIALES Y SUMINISTROS"/>
    <s v="2700 VESTUARIO, BLANCOS, PRENDAS DE PROTECCION Y ARTICULOS DEPORTIVOS"/>
    <s v="271 VESTUARIO Y UNIFORMES"/>
    <s v="27101 VESTUARIO Y UNIFORMES"/>
    <n v="50000"/>
    <s v="1 NO ETIQUETADO"/>
    <s v="11 RECURSOS FISCALES"/>
    <s v="1101 RECURSOS MUNICIPALES"/>
    <s v="19 Ejercicio 2019"/>
  </r>
  <r>
    <s v="131422727116171835P136136764911122727227201111110119133"/>
    <s v="1314"/>
    <s v="2"/>
    <s v="27"/>
    <s v="271"/>
    <s v="1"/>
    <s v="6"/>
    <s v="17"/>
    <s v="18"/>
    <s v="35"/>
    <s v="P"/>
    <s v="136"/>
    <s v="136764"/>
    <s v="91"/>
    <s v="1"/>
    <s v="2"/>
    <s v="27"/>
    <s v="272"/>
    <s v="272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1"/>
    <x v="275"/>
    <s v="2000 MATERIALES Y SUMINISTROS"/>
    <s v="2700 VESTUARIO, BLANCOS, PRENDAS DE PROTECCION Y ARTICULOS DEPORTIVOS"/>
    <s v="272 PRENDAS DE SEGURIDAD Y PROTECCION PERSONAL"/>
    <s v="27201 PRENDAS DE SEGURIDAD Y PROTECCION PERSONAL"/>
    <n v="292380"/>
    <s v="1 NO ETIQUETADO"/>
    <s v="11 RECURSOS FISCALES"/>
    <s v="1101 RECURSOS MUNICIPALES"/>
    <s v="19 Ejercicio 2019"/>
  </r>
  <r>
    <s v="111122222114120427E003003993911133333633601111110119133"/>
    <s v="1111"/>
    <s v="2"/>
    <s v="22"/>
    <s v="221"/>
    <s v="1"/>
    <s v="4"/>
    <s v="12"/>
    <s v="04"/>
    <s v="27"/>
    <s v="E"/>
    <s v="003"/>
    <s v="003993"/>
    <s v="91"/>
    <s v="1"/>
    <s v="3"/>
    <s v="33"/>
    <s v="336"/>
    <s v="33601"/>
    <s v="1"/>
    <s v="11"/>
    <s v="1101"/>
    <s v="19"/>
    <s v="13"/>
    <s v="3"/>
    <s v="11 COORDINACION GENERAL DE GESTION INTEGRAL DE LA CIUDAD"/>
    <s v="1111 COORDINACION GENERAL DE GESTION INTEGRAL DE LA CIUDAD"/>
    <s v="221 URBANIZACION"/>
    <s v="2 DESARROLLO SOCIAL"/>
    <s v="22 VIVIENDA Y SERVICIOS A LA COMUNIDAD"/>
    <s v="1 INTEGRACIÓN SOCIAL Y CULTURAL"/>
    <s v="4 ZAPOPAN EQUITATIVO"/>
    <s v="12 REDUCIR LAS DESIGUALDADES TERRITORIALES EN EL ACCESO A OPORTUNIDADES Y ESPACIOS PÚBLICOS DE CALIDAD"/>
    <s v="04 A. DESARROLLO EQUITATIVO E INCLUYENTE"/>
    <s v="E PRESTACIÓN DE SERVICIOS PÚBLICOS"/>
    <s v="91 CIUDADANOS"/>
    <x v="0"/>
    <x v="2"/>
    <x v="50"/>
    <x v="342"/>
    <s v="3000 SERVICIOS GENERALES"/>
    <s v="3300 SERVICIOS PROFESIONALES, CIENTIFICOS, TECNICOS Y OTROS SERVICIOS"/>
    <s v="336 SERVICIOS DE APOYO ADMINISTRATIVO, TRADUCCION, FOTOCOPIADO E IMPRESION"/>
    <s v="33601 SERVICIOS DE APOYO ADMINISTRATIVO, TRADUCCION, FOTOCOPIADO E IMPRESION"/>
    <n v="5500"/>
    <s v="1 NO ETIQUETADO"/>
    <s v="11 RECURSOS FISCALES"/>
    <s v="1101 RECURSOS MUNICIPALES"/>
    <s v="19 Ejercicio 2019"/>
  </r>
  <r>
    <s v="110222222122051228E098098876911133333633601111110119133"/>
    <s v="1102"/>
    <s v="2"/>
    <s v="22"/>
    <s v="221"/>
    <s v="2"/>
    <s v="2"/>
    <s v="05"/>
    <s v="12"/>
    <s v="28"/>
    <s v="E"/>
    <s v="098"/>
    <s v="098876"/>
    <s v="91"/>
    <s v="1"/>
    <s v="3"/>
    <s v="33"/>
    <s v="336"/>
    <s v="33601"/>
    <s v="1"/>
    <s v="11"/>
    <s v="1101"/>
    <s v="19"/>
    <s v="13"/>
    <s v="3"/>
    <s v="11 COORDINACION GENERAL DE GESTION INTEGRAL DE LA CIUDAD"/>
    <s v="1102 DIRECCION DE ORDENAMIENTO DEL TERRITORIO"/>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x v="0"/>
    <x v="19"/>
    <x v="26"/>
    <x v="249"/>
    <s v="3000 SERVICIOS GENERALES"/>
    <s v="3300 SERVICIOS PROFESIONALES, CIENTIFICOS, TECNICOS Y OTROS SERVICIOS"/>
    <s v="336 SERVICIOS DE APOYO ADMINISTRATIVO, TRADUCCION, FOTOCOPIADO E IMPRESION"/>
    <s v="33601 SERVICIOS DE APOYO ADMINISTRATIVO, TRADUCCION, FOTOCOPIADO E IMPRESION"/>
    <n v="190000"/>
    <s v="1 NO ETIQUETADO"/>
    <s v="11 RECURSOS FISCALES"/>
    <s v="1101 RECURSOS MUNICIPALES"/>
    <s v="19 Ejercicio 2019"/>
  </r>
  <r>
    <s v="110322222122071329E129129117911133333633601111110119133"/>
    <s v="1103"/>
    <s v="2"/>
    <s v="22"/>
    <s v="221"/>
    <s v="2"/>
    <s v="2"/>
    <s v="07"/>
    <s v="13"/>
    <s v="29"/>
    <s v="E"/>
    <s v="129"/>
    <s v="129117"/>
    <s v="91"/>
    <s v="1"/>
    <s v="3"/>
    <s v="33"/>
    <s v="336"/>
    <s v="336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67"/>
    <x v="343"/>
    <s v="3000 SERVICIOS GENERALES"/>
    <s v="3300 SERVICIOS PROFESIONALES, CIENTIFICOS, TECNICOS Y OTROS SERVICIOS"/>
    <s v="336 SERVICIOS DE APOYO ADMINISTRATIVO, TRADUCCION, FOTOCOPIADO E IMPRESION"/>
    <s v="33601 SERVICIOS DE APOYO ADMINISTRATIVO, TRADUCCION, FOTOCOPIADO E IMPRESION"/>
    <n v="60000"/>
    <s v="1 NO ETIQUETADO"/>
    <s v="11 RECURSOS FISCALES"/>
    <s v="1101 RECURSOS MUNICIPALES"/>
    <s v="19 Ejercicio 2019"/>
  </r>
  <r>
    <s v="110322222122071329E129129677911133333633601111110119133"/>
    <s v="1103"/>
    <s v="2"/>
    <s v="22"/>
    <s v="221"/>
    <s v="2"/>
    <s v="2"/>
    <s v="07"/>
    <s v="13"/>
    <s v="29"/>
    <s v="E"/>
    <s v="129"/>
    <s v="129677"/>
    <s v="91"/>
    <s v="1"/>
    <s v="3"/>
    <s v="33"/>
    <s v="336"/>
    <s v="336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67"/>
    <x v="344"/>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r>
  <r>
    <s v="110322222122071329E129129678911133333633601111110119133"/>
    <s v="1103"/>
    <s v="2"/>
    <s v="22"/>
    <s v="221"/>
    <s v="2"/>
    <s v="2"/>
    <s v="07"/>
    <s v="13"/>
    <s v="29"/>
    <s v="E"/>
    <s v="129"/>
    <s v="129678"/>
    <s v="91"/>
    <s v="1"/>
    <s v="3"/>
    <s v="33"/>
    <s v="336"/>
    <s v="336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67"/>
    <x v="345"/>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r>
  <r>
    <s v="110322222122071329E129129886911133333633601111110119133"/>
    <s v="1103"/>
    <s v="2"/>
    <s v="22"/>
    <s v="221"/>
    <s v="2"/>
    <s v="2"/>
    <s v="07"/>
    <s v="13"/>
    <s v="29"/>
    <s v="E"/>
    <s v="129"/>
    <s v="129886"/>
    <s v="91"/>
    <s v="1"/>
    <s v="3"/>
    <s v="33"/>
    <s v="336"/>
    <s v="336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67"/>
    <x v="346"/>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r>
  <r>
    <s v="110422121231010730E039039386911133333633601111110119133"/>
    <s v="1104"/>
    <s v="2"/>
    <s v="21"/>
    <s v="212"/>
    <s v="3"/>
    <s v="1"/>
    <s v="01"/>
    <s v="07"/>
    <s v="30"/>
    <s v="E"/>
    <s v="039"/>
    <s v="039386"/>
    <s v="91"/>
    <s v="1"/>
    <s v="3"/>
    <s v="33"/>
    <s v="336"/>
    <s v="336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74"/>
    <x v="347"/>
    <s v="3000 SERVICIOS GENERALES"/>
    <s v="3300 SERVICIOS PROFESIONALES, CIENTIFICOS, TECNICOS Y OTROS SERVICIOS"/>
    <s v="336 SERVICIOS DE APOYO ADMINISTRATIVO, TRADUCCION, FOTOCOPIADO E IMPRESION"/>
    <s v="33601 SERVICIOS DE APOYO ADMINISTRATIVO, TRADUCCION, FOTOCOPIADO E IMPRESION"/>
    <n v="10000"/>
    <s v="1 NO ETIQUETADO"/>
    <s v="11 RECURSOS FISCALES"/>
    <s v="1101 RECURSOS MUNICIPALES"/>
    <s v="19 Ejercicio 2019"/>
  </r>
  <r>
    <s v="110422121231010730E081081688911133333633601111110119133"/>
    <s v="1104"/>
    <s v="2"/>
    <s v="21"/>
    <s v="212"/>
    <s v="3"/>
    <s v="1"/>
    <s v="01"/>
    <s v="07"/>
    <s v="30"/>
    <s v="E"/>
    <s v="081"/>
    <s v="081688"/>
    <s v="91"/>
    <s v="1"/>
    <s v="3"/>
    <s v="33"/>
    <s v="336"/>
    <s v="336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73"/>
    <x v="348"/>
    <s v="3000 SERVICIOS GENERALES"/>
    <s v="3300 SERVICIOS PROFESIONALES, CIENTIFICOS, TECNICOS Y OTROS SERVICIOS"/>
    <s v="336 SERVICIOS DE APOYO ADMINISTRATIVO, TRADUCCION, FOTOCOPIADO E IMPRESION"/>
    <s v="33601 SERVICIOS DE APOYO ADMINISTRATIVO, TRADUCCION, FOTOCOPIADO E IMPRESION"/>
    <n v="120000"/>
    <s v="1 NO ETIQUETADO"/>
    <s v="11 RECURSOS FISCALES"/>
    <s v="1101 RECURSOS MUNICIPALES"/>
    <s v="19 Ejercicio 2019"/>
  </r>
  <r>
    <s v="110422121231010730E113113685911133333633601111110119133"/>
    <s v="1104"/>
    <s v="2"/>
    <s v="21"/>
    <s v="212"/>
    <s v="3"/>
    <s v="1"/>
    <s v="01"/>
    <s v="07"/>
    <s v="30"/>
    <s v="E"/>
    <s v="113"/>
    <s v="113685"/>
    <s v="91"/>
    <s v="1"/>
    <s v="3"/>
    <s v="33"/>
    <s v="336"/>
    <s v="336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28"/>
    <x v="295"/>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r>
  <r>
    <s v="111322121231010730E113113687911133333633601111110119133"/>
    <s v="1113"/>
    <s v="2"/>
    <s v="21"/>
    <s v="212"/>
    <s v="3"/>
    <s v="1"/>
    <s v="01"/>
    <s v="07"/>
    <s v="30"/>
    <s v="E"/>
    <s v="113"/>
    <s v="113687"/>
    <s v="91"/>
    <s v="1"/>
    <s v="3"/>
    <s v="33"/>
    <s v="336"/>
    <s v="336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28"/>
    <x v="262"/>
    <s v="3000 SERVICIOS GENERALES"/>
    <s v="3300 SERVICIOS PROFESIONALES, CIENTIFICOS, TECNICOS Y OTROS SERVICIOS"/>
    <s v="336 SERVICIOS DE APOYO ADMINISTRATIVO, TRADUCCION, FOTOCOPIADO E IMPRESION"/>
    <s v="33601 SERVICIOS DE APOYO ADMINISTRATIVO, TRADUCCION, FOTOCOPIADO E IMPRESION"/>
    <n v="25000"/>
    <s v="1 NO ETIQUETADO"/>
    <s v="11 RECURSOS FISCALES"/>
    <s v="1101 RECURSOS MUNICIPALES"/>
    <s v="19 Ejercicio 2019"/>
  </r>
  <r>
    <s v="121222222122081331E078078696911133333633601111110119133"/>
    <s v="1212"/>
    <s v="2"/>
    <s v="22"/>
    <s v="221"/>
    <s v="2"/>
    <s v="2"/>
    <s v="08"/>
    <s v="13"/>
    <s v="31"/>
    <s v="E"/>
    <s v="078"/>
    <s v="078696"/>
    <s v="91"/>
    <s v="1"/>
    <s v="3"/>
    <s v="33"/>
    <s v="336"/>
    <s v="336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106"/>
    <s v="3000 SERVICIOS GENERALES"/>
    <s v="3300 SERVICIOS PROFESIONALES, CIENTIFICOS, TECNICOS Y OTROS SERVICIOS"/>
    <s v="336 SERVICIOS DE APOYO ADMINISTRATIVO, TRADUCCION, FOTOCOPIADO E IMPRESION"/>
    <s v="33601 SERVICIOS DE APOYO ADMINISTRATIVO, TRADUCCION, FOTOCOPIADO E IMPRESION"/>
    <n v="397500"/>
    <s v="1 NO ETIQUETADO"/>
    <s v="11 RECURSOS FISCALES"/>
    <s v="1101 RECURSOS MUNICIPALES"/>
    <s v="19 Ejercicio 2019"/>
  </r>
  <r>
    <s v="130222525114130433E068068724031133333633601111110119133"/>
    <s v="1302"/>
    <s v="2"/>
    <s v="25"/>
    <s v="251"/>
    <s v="1"/>
    <s v="4"/>
    <s v="13"/>
    <s v="04"/>
    <s v="33"/>
    <s v="E"/>
    <s v="068"/>
    <s v="068724"/>
    <s v="03"/>
    <s v="1"/>
    <s v="3"/>
    <s v="33"/>
    <s v="336"/>
    <s v="33601"/>
    <s v="1"/>
    <s v="11"/>
    <s v="1101"/>
    <s v="19"/>
    <s v="13"/>
    <s v="3"/>
    <s v="13 COORDINACION GENERAL DE CONSTRUCCION DE LA COMUNIDAD"/>
    <s v="1302 DIRECCION DE EDUCACIO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x v="0"/>
    <x v="24"/>
    <x v="52"/>
    <x v="349"/>
    <s v="3000 SERVICIOS GENERALES"/>
    <s v="3300 SERVICIOS PROFESIONALES, CIENTIFICOS, TECNICOS Y OTROS SERVICIOS"/>
    <s v="336 SERVICIOS DE APOYO ADMINISTRATIVO, TRADUCCION, FOTOCOPIADO E IMPRESION"/>
    <s v="33601 SERVICIOS DE APOYO ADMINISTRATIVO, TRADUCCION, FOTOCOPIADO E IMPRESION"/>
    <n v="20000"/>
    <s v="1 NO ETIQUETADO"/>
    <s v="11 RECURSOS FISCALES"/>
    <s v="1101 RECURSOS MUNICIPALES"/>
    <s v="19 Ejercicio 2019"/>
  </r>
  <r>
    <s v="130322424215140134E018018864911133333633601111110119133"/>
    <s v="1303"/>
    <s v="2"/>
    <s v="24"/>
    <s v="242"/>
    <s v="1"/>
    <s v="5"/>
    <s v="14"/>
    <s v="01"/>
    <s v="34"/>
    <s v="E"/>
    <s v="018"/>
    <s v="018864"/>
    <s v="91"/>
    <s v="1"/>
    <s v="3"/>
    <s v="33"/>
    <s v="336"/>
    <s v="336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37"/>
    <s v="3000 SERVICIOS GENERALES"/>
    <s v="3300 SERVICIOS PROFESIONALES, CIENTIFICOS, TECNICOS Y OTROS SERVICIOS"/>
    <s v="336 SERVICIOS DE APOYO ADMINISTRATIVO, TRADUCCION, FOTOCOPIADO E IMPRESION"/>
    <s v="33601 SERVICIOS DE APOYO ADMINISTRATIVO, TRADUCCION, FOTOCOPIADO E IMPRESION"/>
    <n v="228210"/>
    <s v="1 NO ETIQUETADO"/>
    <s v="11 RECURSOS FISCALES"/>
    <s v="1101 RECURSOS MUNICIPALES"/>
    <s v="19 Ejercicio 2019"/>
  </r>
  <r>
    <s v="131322424215140134E120120940911133333633601111110119133"/>
    <s v="1313"/>
    <s v="2"/>
    <s v="24"/>
    <s v="242"/>
    <s v="1"/>
    <s v="5"/>
    <s v="14"/>
    <s v="01"/>
    <s v="34"/>
    <s v="E"/>
    <s v="120"/>
    <s v="120940"/>
    <s v="91"/>
    <s v="1"/>
    <s v="3"/>
    <s v="33"/>
    <s v="336"/>
    <s v="336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3"/>
    <x v="56"/>
    <s v="3000 SERVICIOS GENERALES"/>
    <s v="3300 SERVICIOS PROFESIONALES, CIENTIFICOS, TECNICOS Y OTROS SERVICIOS"/>
    <s v="336 SERVICIOS DE APOYO ADMINISTRATIVO, TRADUCCION, FOTOCOPIADO E IMPRESION"/>
    <s v="33601 SERVICIOS DE APOYO ADMINISTRATIVO, TRADUCCION, FOTOCOPIADO E IMPRESION"/>
    <n v="20000"/>
    <s v="1 NO ETIQUETADO"/>
    <s v="11 RECURSOS FISCALES"/>
    <s v="1101 RECURSOS MUNICIPALES"/>
    <s v="19 Ejercicio 2019"/>
  </r>
  <r>
    <s v="131422727116171835P090090771911122727327301111110119133"/>
    <s v="1314"/>
    <s v="2"/>
    <s v="27"/>
    <s v="271"/>
    <s v="1"/>
    <s v="6"/>
    <s v="17"/>
    <s v="18"/>
    <s v="35"/>
    <s v="P"/>
    <s v="090"/>
    <s v="090771"/>
    <s v="91"/>
    <s v="1"/>
    <s v="2"/>
    <s v="27"/>
    <s v="273"/>
    <s v="273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5"/>
    <x v="296"/>
    <s v="2000 MATERIALES Y SUMINISTROS"/>
    <s v="2700 VESTUARIO, BLANCOS, PRENDAS DE PROTECCION Y ARTICULOS DEPORTIVOS"/>
    <s v="273 ARTICULOS DEPORTIVOS"/>
    <s v="27301 ARTICULOS DEPORTIVOS"/>
    <n v="120000"/>
    <s v="1 NO ETIQUETADO"/>
    <s v="11 RECURSOS FISCALES"/>
    <s v="1101 RECURSOS MUNICIPALES"/>
    <s v="19 Ejercicio 2019"/>
  </r>
  <r>
    <s v="131422727116171835P076076778911122727327301111110119133"/>
    <s v="1314"/>
    <s v="2"/>
    <s v="27"/>
    <s v="271"/>
    <s v="1"/>
    <s v="6"/>
    <s v="17"/>
    <s v="18"/>
    <s v="35"/>
    <s v="P"/>
    <s v="076"/>
    <s v="076778"/>
    <s v="91"/>
    <s v="1"/>
    <s v="2"/>
    <s v="27"/>
    <s v="273"/>
    <s v="273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79"/>
    <x v="271"/>
    <s v="2000 MATERIALES Y SUMINISTROS"/>
    <s v="2700 VESTUARIO, BLANCOS, PRENDAS DE PROTECCION Y ARTICULOS DEPORTIVOS"/>
    <s v="273 ARTICULOS DEPORTIVOS"/>
    <s v="27301 ARTICULOS DEPORTIVOS"/>
    <n v="284000"/>
    <s v="1 NO ETIQUETADO"/>
    <s v="11 RECURSOS FISCALES"/>
    <s v="1101 RECURSOS MUNICIPALES"/>
    <s v="19 Ejercicio 2019"/>
  </r>
  <r>
    <s v="131422727116171835P090090987911122929129101111110119133"/>
    <s v="1314"/>
    <s v="2"/>
    <s v="27"/>
    <s v="271"/>
    <s v="1"/>
    <s v="6"/>
    <s v="17"/>
    <s v="18"/>
    <s v="35"/>
    <s v="P"/>
    <s v="090"/>
    <s v="090987"/>
    <s v="91"/>
    <s v="1"/>
    <s v="2"/>
    <s v="29"/>
    <s v="291"/>
    <s v="29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5"/>
    <x v="300"/>
    <s v="2000 MATERIALES Y SUMINISTROS"/>
    <s v="2900 HERRAMIENTAS, REFACCIONES Y ACCESORIOS MENORES"/>
    <s v="291 HERRAMIENTAS MENORES"/>
    <s v="29101 HERRAMIENTAS MENORES"/>
    <n v="200000"/>
    <s v="1 NO ETIQUETADO"/>
    <s v="11 RECURSOS FISCALES"/>
    <s v="1101 RECURSOS MUNICIPALES"/>
    <s v="19 Ejercicio 2019"/>
  </r>
  <r>
    <s v="080422222112130614E060060338911133333733701111110119133"/>
    <s v="0804"/>
    <s v="2"/>
    <s v="22"/>
    <s v="221"/>
    <s v="1"/>
    <s v="2"/>
    <s v="13"/>
    <s v="06"/>
    <s v="14"/>
    <s v="E"/>
    <s v="060"/>
    <s v="060338"/>
    <s v="91"/>
    <s v="1"/>
    <s v="3"/>
    <s v="33"/>
    <s v="337"/>
    <s v="337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55"/>
    <x v="148"/>
    <s v="3000 SERVICIOS GENERALES"/>
    <s v="3300 SERVICIOS PROFESIONALES, CIENTIFICOS, TECNICOS Y OTROS SERVICIOS"/>
    <s v="337 SERVICIOS DE PROTECCION Y SEGURIDAD"/>
    <s v="33701 SERVICIOS DE PROTECCION Y SEGURIDAD"/>
    <n v="4000"/>
    <s v="1 NO ETIQUETADO"/>
    <s v="11 RECURSOS FISCALES"/>
    <s v="1101 RECURSOS MUNICIPALES"/>
    <s v="19 Ejercicio 2019"/>
  </r>
  <r>
    <s v="030311717145160304E127127976911133333833801111110119133"/>
    <s v="0303"/>
    <s v="1"/>
    <s v="17"/>
    <s v="171"/>
    <s v="4"/>
    <s v="5"/>
    <s v="16"/>
    <s v="03"/>
    <s v="04"/>
    <s v="E"/>
    <s v="127"/>
    <s v="127976"/>
    <s v="91"/>
    <s v="1"/>
    <s v="3"/>
    <s v="33"/>
    <s v="338"/>
    <s v="338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3000 SERVICIOS GENERALES"/>
    <s v="3300 SERVICIOS PROFESIONALES, CIENTIFICOS, TECNICOS Y OTROS SERVICIOS"/>
    <s v="338 SERVICIOS DE VIGILANCIA"/>
    <s v="33801 SERVICIOS DE VIGILANCIA"/>
    <n v="300000"/>
    <s v="1 NO ETIQUETADO"/>
    <s v="11 RECURSOS FISCALES"/>
    <s v="1101 RECURSOS MUNICIPALES"/>
    <s v="19 Ejercicio 2019"/>
  </r>
  <r>
    <s v="020111313246172002O131131035971133333933901111110119133"/>
    <s v="0201"/>
    <s v="1"/>
    <s v="13"/>
    <s v="132"/>
    <s v="4"/>
    <s v="6"/>
    <s v="17"/>
    <s v="20"/>
    <s v="02"/>
    <s v="O"/>
    <s v="131"/>
    <s v="131035"/>
    <s v="97"/>
    <s v="1"/>
    <s v="3"/>
    <s v="33"/>
    <s v="339"/>
    <s v="339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98"/>
    <x v="350"/>
    <s v="3000 SERVICIOS GENERALES"/>
    <s v="3300 SERVICIOS PROFESIONALES, CIENTIFICOS, TECNICOS Y OTROS SERVICIOS"/>
    <s v="339 SERVICIOS PROFESIONALES, CIENTIFICOS Y TECNICOS INTEGRALES"/>
    <s v="33901 SERVICIOS PROFESIONALES, CIENTIFICOS Y TECNICOS INTEGRALES"/>
    <n v="300000"/>
    <s v="1 NO ETIQUETADO"/>
    <s v="11 RECURSOS FISCALES"/>
    <s v="1101 RECURSOS MUNICIPALES"/>
    <s v="19 Ejercicio 2019"/>
  </r>
  <r>
    <s v="020211313246172002O056056005971133333933901111110119133"/>
    <s v="0202"/>
    <s v="1"/>
    <s v="13"/>
    <s v="132"/>
    <s v="4"/>
    <s v="6"/>
    <s v="17"/>
    <s v="20"/>
    <s v="02"/>
    <s v="O"/>
    <s v="056"/>
    <s v="056005"/>
    <s v="97"/>
    <s v="1"/>
    <s v="3"/>
    <s v="33"/>
    <s v="339"/>
    <s v="339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0"/>
    <x v="351"/>
    <s v="3000 SERVICIOS GENERALES"/>
    <s v="3300 SERVICIOS PROFESIONALES, CIENTIFICOS, TECNICOS Y OTROS SERVICIOS"/>
    <s v="339 SERVICIOS PROFESIONALES, CIENTIFICOS Y TECNICOS INTEGRALES"/>
    <s v="33901 SERVICIOS PROFESIONALES, CIENTIFICOS Y TECNICOS INTEGRALES"/>
    <n v="400000"/>
    <s v="1 NO ETIQUETADO"/>
    <s v="11 RECURSOS FISCALES"/>
    <s v="1101 RECURSOS MUNICIPALES"/>
    <s v="19 Ejercicio 2019"/>
  </r>
  <r>
    <s v="020211313246172002O131131032971133333933901111110119133"/>
    <s v="0202"/>
    <s v="1"/>
    <s v="13"/>
    <s v="132"/>
    <s v="4"/>
    <s v="6"/>
    <s v="17"/>
    <s v="20"/>
    <s v="02"/>
    <s v="O"/>
    <s v="131"/>
    <s v="131032"/>
    <s v="97"/>
    <s v="1"/>
    <s v="3"/>
    <s v="33"/>
    <s v="339"/>
    <s v="339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98"/>
    <x v="352"/>
    <s v="3000 SERVICIOS GENERALES"/>
    <s v="3300 SERVICIOS PROFESIONALES, CIENTIFICOS, TECNICOS Y OTROS SERVICIOS"/>
    <s v="339 SERVICIOS PROFESIONALES, CIENTIFICOS Y TECNICOS INTEGRALES"/>
    <s v="33901 SERVICIOS PROFESIONALES, CIENTIFICOS Y TECNICOS INTEGRALES"/>
    <n v="1250000"/>
    <s v="1 NO ETIQUETADO"/>
    <s v="11 RECURSOS FISCALES"/>
    <s v="1101 RECURSOS MUNICIPALES"/>
    <s v="19 Ejercicio 2019"/>
  </r>
  <r>
    <s v="020211313246172002O131131031971133333933901111110119133"/>
    <s v="0202"/>
    <s v="1"/>
    <s v="13"/>
    <s v="132"/>
    <s v="4"/>
    <s v="6"/>
    <s v="17"/>
    <s v="20"/>
    <s v="02"/>
    <s v="O"/>
    <s v="131"/>
    <s v="131031"/>
    <s v="97"/>
    <s v="1"/>
    <s v="3"/>
    <s v="33"/>
    <s v="339"/>
    <s v="339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98"/>
    <x v="353"/>
    <s v="3000 SERVICIOS GENERALES"/>
    <s v="3300 SERVICIOS PROFESIONALES, CIENTIFICOS, TECNICOS Y OTROS SERVICIOS"/>
    <s v="339 SERVICIOS PROFESIONALES, CIENTIFICOS Y TECNICOS INTEGRALES"/>
    <s v="33901 SERVICIOS PROFESIONALES, CIENTIFICOS Y TECNICOS INTEGRALES"/>
    <n v="1595000.4000000001"/>
    <s v="1 NO ETIQUETADO"/>
    <s v="11 RECURSOS FISCALES"/>
    <s v="1101 RECURSOS MUNICIPALES"/>
    <s v="19 Ejercicio 2019"/>
  </r>
  <r>
    <s v="020211313246172002O101101920971133333933901111110119133"/>
    <s v="0202"/>
    <s v="1"/>
    <s v="13"/>
    <s v="132"/>
    <s v="4"/>
    <s v="6"/>
    <s v="17"/>
    <s v="20"/>
    <s v="02"/>
    <s v="O"/>
    <s v="101"/>
    <s v="101920"/>
    <s v="97"/>
    <s v="1"/>
    <s v="3"/>
    <s v="33"/>
    <s v="339"/>
    <s v="339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1"/>
    <x v="140"/>
    <s v="3000 SERVICIOS GENERALES"/>
    <s v="3300 SERVICIOS PROFESIONALES, CIENTIFICOS, TECNICOS Y OTROS SERVICIOS"/>
    <s v="339 SERVICIOS PROFESIONALES, CIENTIFICOS Y TECNICOS INTEGRALES"/>
    <s v="33901 SERVICIOS PROFESIONALES, CIENTIFICOS Y TECNICOS INTEGRALES"/>
    <n v="50000"/>
    <s v="1 NO ETIQUETADO"/>
    <s v="11 RECURSOS FISCALES"/>
    <s v="1101 RECURSOS MUNICIPALES"/>
    <s v="19 Ejercicio 2019"/>
  </r>
  <r>
    <s v="020411313246172002O099099960971133333933901111110119133"/>
    <s v="0204"/>
    <s v="1"/>
    <s v="13"/>
    <s v="132"/>
    <s v="4"/>
    <s v="6"/>
    <s v="17"/>
    <s v="20"/>
    <s v="02"/>
    <s v="O"/>
    <s v="099"/>
    <s v="099960"/>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99"/>
    <x v="354"/>
    <s v="3000 SERVICIOS GENERALES"/>
    <s v="3300 SERVICIOS PROFESIONALES, CIENTIFICOS, TECNICOS Y OTROS SERVICIOS"/>
    <s v="339 SERVICIOS PROFESIONALES, CIENTIFICOS Y TECNICOS INTEGRALES"/>
    <s v="33901 SERVICIOS PROFESIONALES, CIENTIFICOS Y TECNICOS INTEGRALES"/>
    <n v="100000"/>
    <s v="1 NO ETIQUETADO"/>
    <s v="11 RECURSOS FISCALES"/>
    <s v="1101 RECURSOS MUNICIPALES"/>
    <s v="19 Ejercicio 2019"/>
  </r>
  <r>
    <s v="020411313246172002O121121018971133333933901111110119133"/>
    <s v="0204"/>
    <s v="1"/>
    <s v="13"/>
    <s v="132"/>
    <s v="4"/>
    <s v="6"/>
    <s v="17"/>
    <s v="20"/>
    <s v="02"/>
    <s v="O"/>
    <s v="121"/>
    <s v="121018"/>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59"/>
    <x v="131"/>
    <s v="3000 SERVICIOS GENERALES"/>
    <s v="3300 SERVICIOS PROFESIONALES, CIENTIFICOS, TECNICOS Y OTROS SERVICIOS"/>
    <s v="339 SERVICIOS PROFESIONALES, CIENTIFICOS Y TECNICOS INTEGRALES"/>
    <s v="33901 SERVICIOS PROFESIONALES, CIENTIFICOS Y TECNICOS INTEGRALES"/>
    <n v="600000"/>
    <s v="1 NO ETIQUETADO"/>
    <s v="11 RECURSOS FISCALES"/>
    <s v="1101 RECURSOS MUNICIPALES"/>
    <s v="19 Ejercicio 2019"/>
  </r>
  <r>
    <s v="020411313246172002O121121018971133333933901111110119133"/>
    <s v="0204"/>
    <s v="1"/>
    <s v="13"/>
    <s v="132"/>
    <s v="4"/>
    <s v="6"/>
    <s v="17"/>
    <s v="20"/>
    <s v="02"/>
    <s v="O"/>
    <s v="121"/>
    <s v="121018"/>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59"/>
    <x v="131"/>
    <s v="3000 SERVICIOS GENERALES"/>
    <s v="3300 SERVICIOS PROFESIONALES, CIENTIFICOS, TECNICOS Y OTROS SERVICIOS"/>
    <s v="339 SERVICIOS PROFESIONALES, CIENTIFICOS Y TECNICOS INTEGRALES"/>
    <s v="33901 SERVICIOS PROFESIONALES, CIENTIFICOS Y TECNICOS INTEGRALES"/>
    <n v="1000000"/>
    <s v="1 NO ETIQUETADO"/>
    <s v="11 RECURSOS FISCALES"/>
    <s v="1101 RECURSOS MUNICIPALES"/>
    <s v="19 Ejercicio 2019"/>
  </r>
  <r>
    <s v="020411313246172002O099099043971133333933901111110119133"/>
    <s v="0204"/>
    <s v="1"/>
    <s v="13"/>
    <s v="132"/>
    <s v="4"/>
    <s v="6"/>
    <s v="17"/>
    <s v="20"/>
    <s v="02"/>
    <s v="O"/>
    <s v="099"/>
    <s v="099043"/>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99"/>
    <x v="355"/>
    <s v="3000 SERVICIOS GENERALES"/>
    <s v="3300 SERVICIOS PROFESIONALES, CIENTIFICOS, TECNICOS Y OTROS SERVICIOS"/>
    <s v="339 SERVICIOS PROFESIONALES, CIENTIFICOS Y TECNICOS INTEGRALES"/>
    <s v="33901 SERVICIOS PROFESIONALES, CIENTIFICOS Y TECNICOS INTEGRALES"/>
    <n v="1500000"/>
    <s v="1 NO ETIQUETADO"/>
    <s v="11 RECURSOS FISCALES"/>
    <s v="1101 RECURSOS MUNICIPALES"/>
    <s v="19 Ejercicio 2019"/>
  </r>
  <r>
    <s v="020411313246172002O101101920971133333933901111110119133"/>
    <s v="0204"/>
    <s v="1"/>
    <s v="13"/>
    <s v="132"/>
    <s v="4"/>
    <s v="6"/>
    <s v="17"/>
    <s v="20"/>
    <s v="02"/>
    <s v="O"/>
    <s v="101"/>
    <s v="101920"/>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1"/>
    <x v="140"/>
    <s v="3000 SERVICIOS GENERALES"/>
    <s v="3300 SERVICIOS PROFESIONALES, CIENTIFICOS, TECNICOS Y OTROS SERVICIOS"/>
    <s v="339 SERVICIOS PROFESIONALES, CIENTIFICOS Y TECNICOS INTEGRALES"/>
    <s v="33901 SERVICIOS PROFESIONALES, CIENTIFICOS Y TECNICOS INTEGRALES"/>
    <n v="200000"/>
    <s v="1 NO ETIQUETADO"/>
    <s v="11 RECURSOS FISCALES"/>
    <s v="1101 RECURSOS MUNICIPALES"/>
    <s v="19 Ejercicio 2019"/>
  </r>
  <r>
    <s v="020411313246172002O101101920971133333933901111110119133"/>
    <s v="0204"/>
    <s v="1"/>
    <s v="13"/>
    <s v="132"/>
    <s v="4"/>
    <s v="6"/>
    <s v="17"/>
    <s v="20"/>
    <s v="02"/>
    <s v="O"/>
    <s v="101"/>
    <s v="101920"/>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1"/>
    <x v="140"/>
    <s v="3000 SERVICIOS GENERALES"/>
    <s v="3300 SERVICIOS PROFESIONALES, CIENTIFICOS, TECNICOS Y OTROS SERVICIOS"/>
    <s v="339 SERVICIOS PROFESIONALES, CIENTIFICOS Y TECNICOS INTEGRALES"/>
    <s v="33901 SERVICIOS PROFESIONALES, CIENTIFICOS Y TECNICOS INTEGRALES"/>
    <n v="200000"/>
    <s v="1 NO ETIQUETADO"/>
    <s v="11 RECURSOS FISCALES"/>
    <s v="1101 RECURSOS MUNICIPALES"/>
    <s v="19 Ejercicio 2019"/>
  </r>
  <r>
    <s v="020411313246172002O101101920971133333933901111110119133"/>
    <s v="0204"/>
    <s v="1"/>
    <s v="13"/>
    <s v="132"/>
    <s v="4"/>
    <s v="6"/>
    <s v="17"/>
    <s v="20"/>
    <s v="02"/>
    <s v="O"/>
    <s v="101"/>
    <s v="101920"/>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1"/>
    <x v="140"/>
    <s v="3000 SERVICIOS GENERALES"/>
    <s v="3300 SERVICIOS PROFESIONALES, CIENTIFICOS, TECNICOS Y OTROS SERVICIOS"/>
    <s v="339 SERVICIOS PROFESIONALES, CIENTIFICOS Y TECNICOS INTEGRALES"/>
    <s v="33901 SERVICIOS PROFESIONALES, CIENTIFICOS Y TECNICOS INTEGRALES"/>
    <n v="500000"/>
    <s v="1 NO ETIQUETADO"/>
    <s v="11 RECURSOS FISCALES"/>
    <s v="1101 RECURSOS MUNICIPALES"/>
    <s v="19 Ejercicio 2019"/>
  </r>
  <r>
    <s v="020411313246172002O101101920971133333933901111110119133"/>
    <s v="0204"/>
    <s v="1"/>
    <s v="13"/>
    <s v="132"/>
    <s v="4"/>
    <s v="6"/>
    <s v="17"/>
    <s v="20"/>
    <s v="02"/>
    <s v="O"/>
    <s v="101"/>
    <s v="101920"/>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1"/>
    <x v="140"/>
    <s v="3000 SERVICIOS GENERALES"/>
    <s v="3300 SERVICIOS PROFESIONALES, CIENTIFICOS, TECNICOS Y OTROS SERVICIOS"/>
    <s v="339 SERVICIOS PROFESIONALES, CIENTIFICOS Y TECNICOS INTEGRALES"/>
    <s v="33901 SERVICIOS PROFESIONALES, CIENTIFICOS Y TECNICOS INTEGRALES"/>
    <n v="500000"/>
    <s v="1 NO ETIQUETADO"/>
    <s v="11 RECURSOS FISCALES"/>
    <s v="1101 RECURSOS MUNICIPALES"/>
    <s v="19 Ejercicio 2019"/>
  </r>
  <r>
    <s v="050511818146172007B123123200911133333933901111110119133"/>
    <s v="0505"/>
    <s v="1"/>
    <s v="18"/>
    <s v="181"/>
    <s v="4"/>
    <s v="6"/>
    <s v="17"/>
    <s v="20"/>
    <s v="07"/>
    <s v="B"/>
    <s v="123"/>
    <s v="123200"/>
    <s v="91"/>
    <s v="1"/>
    <s v="3"/>
    <s v="33"/>
    <s v="339"/>
    <s v="339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x v="0"/>
    <x v="8"/>
    <x v="100"/>
    <x v="356"/>
    <s v="3000 SERVICIOS GENERALES"/>
    <s v="3300 SERVICIOS PROFESIONALES, CIENTIFICOS, TECNICOS Y OTROS SERVICIOS"/>
    <s v="339 SERVICIOS PROFESIONALES, CIENTIFICOS Y TECNICOS INTEGRALES"/>
    <s v="33901 SERVICIOS PROFESIONALES, CIENTIFICOS Y TECNICOS INTEGRALES"/>
    <n v="1482000"/>
    <s v="1 NO ETIQUETADO"/>
    <s v="11 RECURSOS FISCALES"/>
    <s v="1101 RECURSOS MUNICIPALES"/>
    <s v="19 Ejercicio 2019"/>
  </r>
  <r>
    <s v="131422727116171835P076076779911122929129101111110119133"/>
    <s v="1314"/>
    <s v="2"/>
    <s v="27"/>
    <s v="271"/>
    <s v="1"/>
    <s v="6"/>
    <s v="17"/>
    <s v="18"/>
    <s v="35"/>
    <s v="P"/>
    <s v="076"/>
    <s v="076779"/>
    <s v="91"/>
    <s v="1"/>
    <s v="2"/>
    <s v="29"/>
    <s v="291"/>
    <s v="29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79"/>
    <x v="282"/>
    <s v="2000 MATERIALES Y SUMINISTROS"/>
    <s v="2900 HERRAMIENTAS, REFACCIONES Y ACCESORIOS MENORES"/>
    <s v="291 HERRAMIENTAS MENORES"/>
    <s v="29101 HERRAMIENTAS MENORES"/>
    <n v="1503300"/>
    <s v="1 NO ETIQUETADO"/>
    <s v="11 RECURSOS FISCALES"/>
    <s v="1101 RECURSOS MUNICIPALES"/>
    <s v="19 Ejercicio 2019"/>
  </r>
  <r>
    <s v="130122727116171835P080080781911122929129101111110119133"/>
    <s v="1301"/>
    <s v="2"/>
    <s v="27"/>
    <s v="271"/>
    <s v="1"/>
    <s v="6"/>
    <s v="17"/>
    <s v="18"/>
    <s v="35"/>
    <s v="P"/>
    <s v="080"/>
    <s v="080781"/>
    <s v="91"/>
    <s v="1"/>
    <s v="2"/>
    <s v="29"/>
    <s v="291"/>
    <s v="29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83"/>
    <s v="2000 MATERIALES Y SUMINISTROS"/>
    <s v="2900 HERRAMIENTAS, REFACCIONES Y ACCESORIOS MENORES"/>
    <s v="291 HERRAMIENTAS MENORES"/>
    <s v="29101 HERRAMIENTAS MENORES"/>
    <n v="10000"/>
    <s v="1 NO ETIQUETADO"/>
    <s v="11 RECURSOS FISCALES"/>
    <s v="1101 RECURSOS MUNICIPALES"/>
    <s v="19 Ejercicio 2019"/>
  </r>
  <r>
    <s v="060611818146172010M122122261911133333933901111110119133"/>
    <s v="0606"/>
    <s v="1"/>
    <s v="18"/>
    <s v="181"/>
    <s v="4"/>
    <s v="6"/>
    <s v="17"/>
    <s v="20"/>
    <s v="10"/>
    <s v="M"/>
    <s v="122"/>
    <s v="122261"/>
    <s v="91"/>
    <s v="1"/>
    <s v="3"/>
    <s v="33"/>
    <s v="339"/>
    <s v="33901"/>
    <s v="1"/>
    <s v="11"/>
    <s v="1101"/>
    <s v="19"/>
    <s v="13"/>
    <s v="3"/>
    <s v="06 TESORERIA"/>
    <s v="0606 TESORERIA MUNICIPAL"/>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33"/>
    <x v="101"/>
    <x v="357"/>
    <s v="3000 SERVICIOS GENERALES"/>
    <s v="3300 SERVICIOS PROFESIONALES, CIENTIFICOS, TECNICOS Y OTROS SERVICIOS"/>
    <s v="339 SERVICIOS PROFESIONALES, CIENTIFICOS Y TECNICOS INTEGRALES"/>
    <s v="33901 SERVICIOS PROFESIONALES, CIENTIFICOS Y TECNICOS INTEGRALES"/>
    <n v="1168316.97"/>
    <s v="1 NO ETIQUETADO"/>
    <s v="11 RECURSOS FISCALES"/>
    <s v="1101 RECURSOS MUNICIPALES"/>
    <s v="19 Ejercicio 2019"/>
  </r>
  <r>
    <s v="080122222112130614E059059798911133333933901111110119133"/>
    <s v="0801"/>
    <s v="2"/>
    <s v="22"/>
    <s v="221"/>
    <s v="1"/>
    <s v="2"/>
    <s v="13"/>
    <s v="06"/>
    <s v="14"/>
    <s v="E"/>
    <s v="059"/>
    <s v="059798"/>
    <s v="91"/>
    <s v="1"/>
    <s v="3"/>
    <s v="33"/>
    <s v="339"/>
    <s v="339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7"/>
    <s v="3000 SERVICIOS GENERALES"/>
    <s v="3300 SERVICIOS PROFESIONALES, CIENTIFICOS, TECNICOS Y OTROS SERVICIOS"/>
    <s v="339 SERVICIOS PROFESIONALES, CIENTIFICOS Y TECNICOS INTEGRALES"/>
    <s v="33901 SERVICIOS PROFESIONALES, CIENTIFICOS Y TECNICOS INTEGRALES"/>
    <n v="3000000"/>
    <s v="1 NO ETIQUETADO"/>
    <s v="11 RECURSOS FISCALES"/>
    <s v="1101 RECURSOS MUNICIPALES"/>
    <s v="19 Ejercicio 2019"/>
  </r>
  <r>
    <s v="080322222112130614E009009365911133333933901111110119133"/>
    <s v="0803"/>
    <s v="2"/>
    <s v="22"/>
    <s v="221"/>
    <s v="1"/>
    <s v="2"/>
    <s v="13"/>
    <s v="06"/>
    <s v="14"/>
    <s v="E"/>
    <s v="009"/>
    <s v="009365"/>
    <s v="91"/>
    <s v="1"/>
    <s v="3"/>
    <s v="33"/>
    <s v="339"/>
    <s v="339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225"/>
    <s v="3000 SERVICIOS GENERALES"/>
    <s v="3300 SERVICIOS PROFESIONALES, CIENTIFICOS, TECNICOS Y OTROS SERVICIOS"/>
    <s v="339 SERVICIOS PROFESIONALES, CIENTIFICOS Y TECNICOS INTEGRALES"/>
    <s v="33901 SERVICIOS PROFESIONALES, CIENTIFICOS Y TECNICOS INTEGRALES"/>
    <n v="17670000"/>
    <s v="1 NO ETIQUETADO"/>
    <s v="11 RECURSOS FISCALES"/>
    <s v="1101 RECURSOS MUNICIPALES"/>
    <s v="19 Ejercicio 2019"/>
  </r>
  <r>
    <s v="080222222112130614E125125417911133333933901111110119133"/>
    <s v="0802"/>
    <s v="2"/>
    <s v="22"/>
    <s v="221"/>
    <s v="1"/>
    <s v="2"/>
    <s v="13"/>
    <s v="06"/>
    <s v="14"/>
    <s v="E"/>
    <s v="125"/>
    <s v="125417"/>
    <s v="91"/>
    <s v="1"/>
    <s v="3"/>
    <s v="33"/>
    <s v="339"/>
    <s v="339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1"/>
    <s v="3000 SERVICIOS GENERALES"/>
    <s v="3300 SERVICIOS PROFESIONALES, CIENTIFICOS, TECNICOS Y OTROS SERVICIOS"/>
    <s v="339 SERVICIOS PROFESIONALES, CIENTIFICOS Y TECNICOS INTEGRALES"/>
    <s v="33901 SERVICIOS PROFESIONALES, CIENTIFICOS Y TECNICOS INTEGRALES"/>
    <n v="200000"/>
    <s v="1 NO ETIQUETADO"/>
    <s v="11 RECURSOS FISCALES"/>
    <s v="1101 RECURSOS MUNICIPALES"/>
    <s v="19 Ejercicio 2019"/>
  </r>
  <r>
    <s v="080422222112130614E125125335911133333933901111110119133"/>
    <s v="0804"/>
    <s v="2"/>
    <s v="22"/>
    <s v="221"/>
    <s v="1"/>
    <s v="2"/>
    <s v="13"/>
    <s v="06"/>
    <s v="14"/>
    <s v="E"/>
    <s v="125"/>
    <s v="125335"/>
    <s v="91"/>
    <s v="1"/>
    <s v="3"/>
    <s v="33"/>
    <s v="339"/>
    <s v="339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10"/>
    <s v="3000 SERVICIOS GENERALES"/>
    <s v="3300 SERVICIOS PROFESIONALES, CIENTIFICOS, TECNICOS Y OTROS SERVICIOS"/>
    <s v="339 SERVICIOS PROFESIONALES, CIENTIFICOS Y TECNICOS INTEGRALES"/>
    <s v="33901 SERVICIOS PROFESIONALES, CIENTIFICOS Y TECNICOS INTEGRALES"/>
    <n v="10000000"/>
    <s v="1 NO ETIQUETADO"/>
    <s v="11 RECURSOS FISCALES"/>
    <s v="1101 RECURSOS MUNICIPALES"/>
    <s v="19 Ejercicio 2019"/>
  </r>
  <r>
    <s v="080522222112130614E088088354911133333933901111110119133"/>
    <s v="0805"/>
    <s v="2"/>
    <s v="22"/>
    <s v="221"/>
    <s v="1"/>
    <s v="2"/>
    <s v="13"/>
    <s v="06"/>
    <s v="14"/>
    <s v="E"/>
    <s v="088"/>
    <s v="088354"/>
    <s v="91"/>
    <s v="1"/>
    <s v="3"/>
    <s v="33"/>
    <s v="339"/>
    <s v="339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153"/>
    <s v="3000 SERVICIOS GENERALES"/>
    <s v="3300 SERVICIOS PROFESIONALES, CIENTIFICOS, TECNICOS Y OTROS SERVICIOS"/>
    <s v="339 SERVICIOS PROFESIONALES, CIENTIFICOS Y TECNICOS INTEGRALES"/>
    <s v="33901 SERVICIOS PROFESIONALES, CIENTIFICOS Y TECNICOS INTEGRALES"/>
    <n v="1000000"/>
    <s v="1 NO ETIQUETADO"/>
    <s v="11 RECURSOS FISCALES"/>
    <s v="1101 RECURSOS MUNICIPALES"/>
    <s v="19 Ejercicio 2019"/>
  </r>
  <r>
    <s v="080722121412130615E061061317911133333933901111110119133"/>
    <s v="0807"/>
    <s v="2"/>
    <s v="21"/>
    <s v="214"/>
    <s v="1"/>
    <s v="2"/>
    <s v="13"/>
    <s v="06"/>
    <s v="15"/>
    <s v="E"/>
    <s v="061"/>
    <s v="061317"/>
    <s v="91"/>
    <s v="1"/>
    <s v="3"/>
    <s v="33"/>
    <s v="339"/>
    <s v="339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172"/>
    <s v="3000 SERVICIOS GENERALES"/>
    <s v="3300 SERVICIOS PROFESIONALES, CIENTIFICOS, TECNICOS Y OTROS SERVICIOS"/>
    <s v="339 SERVICIOS PROFESIONALES, CIENTIFICOS Y TECNICOS INTEGRALES"/>
    <s v="33901 SERVICIOS PROFESIONALES, CIENTIFICOS Y TECNICOS INTEGRALES"/>
    <n v="450000"/>
    <s v="1 NO ETIQUETADO"/>
    <s v="11 RECURSOS FISCALES"/>
    <s v="1101 RECURSOS MUNICIPALES"/>
    <s v="19 Ejercicio 2019"/>
  </r>
  <r>
    <s v="080822222112130417E079079368911133333933901111110119133"/>
    <s v="0808"/>
    <s v="2"/>
    <s v="22"/>
    <s v="221"/>
    <s v="1"/>
    <s v="2"/>
    <s v="13"/>
    <s v="04"/>
    <s v="17"/>
    <s v="E"/>
    <s v="079"/>
    <s v="079368"/>
    <s v="91"/>
    <s v="1"/>
    <s v="3"/>
    <s v="33"/>
    <s v="339"/>
    <s v="339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49"/>
    <x v="114"/>
    <s v="3000 SERVICIOS GENERALES"/>
    <s v="3300 SERVICIOS PROFESIONALES, CIENTIFICOS, TECNICOS Y OTROS SERVICIOS"/>
    <s v="339 SERVICIOS PROFESIONALES, CIENTIFICOS Y TECNICOS INTEGRALES"/>
    <s v="33901 SERVICIOS PROFESIONALES, CIENTIFICOS Y TECNICOS INTEGRALES"/>
    <n v="3000000"/>
    <s v="1 NO ETIQUETADO"/>
    <s v="11 RECURSOS FISCALES"/>
    <s v="1101 RECURSOS MUNICIPALES"/>
    <s v="19 Ejercicio 2019"/>
  </r>
  <r>
    <s v="090211313446172019O132132921121133333933901225250219133"/>
    <s v="0902"/>
    <s v="1"/>
    <s v="13"/>
    <s v="134"/>
    <s v="4"/>
    <s v="6"/>
    <s v="17"/>
    <s v="20"/>
    <s v="19"/>
    <s v="O"/>
    <s v="132"/>
    <s v="132921"/>
    <s v="12"/>
    <s v="1"/>
    <s v="3"/>
    <s v="33"/>
    <s v="339"/>
    <s v="33901"/>
    <s v="2"/>
    <s v="25"/>
    <s v="2502"/>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38"/>
    <x v="321"/>
    <s v="3000 SERVICIOS GENERALES"/>
    <s v="3300 SERVICIOS PROFESIONALES, CIENTIFICOS, TECNICOS Y OTROS SERVICIOS"/>
    <s v="339 SERVICIOS PROFESIONALES, CIENTIFICOS Y TECNICOS INTEGRALES"/>
    <s v="33901 SERVICIOS PROFESIONALES, CIENTIFICOS Y TECNICOS INTEGRALES"/>
    <n v="20000000"/>
    <s v="2 ETIQUETADO"/>
    <s v="25 RECURSOS FEDERALES"/>
    <s v="2502 FONDO DE FORTALECIMIENTO MUNICIPAL"/>
    <s v="19 Ejercicio 2019"/>
  </r>
  <r>
    <s v="090111313446172020O022022916121133333933901111110119133"/>
    <s v="0901"/>
    <s v="1"/>
    <s v="13"/>
    <s v="134"/>
    <s v="4"/>
    <s v="6"/>
    <s v="17"/>
    <s v="20"/>
    <s v="20"/>
    <s v="O"/>
    <s v="022"/>
    <s v="022916"/>
    <s v="12"/>
    <s v="1"/>
    <s v="3"/>
    <s v="33"/>
    <s v="339"/>
    <s v="33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259"/>
    <s v="3000 SERVICIOS GENERALES"/>
    <s v="3300 SERVICIOS PROFESIONALES, CIENTIFICOS, TECNICOS Y OTROS SERVICIOS"/>
    <s v="339 SERVICIOS PROFESIONALES, CIENTIFICOS Y TECNICOS INTEGRALES"/>
    <s v="33901 SERVICIOS PROFESIONALES, CIENTIFICOS Y TECNICOS INTEGRALES"/>
    <n v="150000"/>
    <s v="1 NO ETIQUETADO"/>
    <s v="11 RECURSOS FISCALES"/>
    <s v="1101 RECURSOS MUNICIPALES"/>
    <s v="19 Ejercicio 2019"/>
  </r>
  <r>
    <s v="090411313446172020O022022994121133333933901111110119133"/>
    <s v="0904"/>
    <s v="1"/>
    <s v="13"/>
    <s v="134"/>
    <s v="4"/>
    <s v="6"/>
    <s v="17"/>
    <s v="20"/>
    <s v="20"/>
    <s v="O"/>
    <s v="022"/>
    <s v="022994"/>
    <s v="12"/>
    <s v="1"/>
    <s v="3"/>
    <s v="33"/>
    <s v="339"/>
    <s v="339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302"/>
    <s v="3000 SERVICIOS GENERALES"/>
    <s v="3300 SERVICIOS PROFESIONALES, CIENTIFICOS, TECNICOS Y OTROS SERVICIOS"/>
    <s v="339 SERVICIOS PROFESIONALES, CIENTIFICOS Y TECNICOS INTEGRALES"/>
    <s v="33901 SERVICIOS PROFESIONALES, CIENTIFICOS Y TECNICOS INTEGRALES"/>
    <n v="220000"/>
    <s v="1 NO ETIQUETADO"/>
    <s v="11 RECURSOS FISCALES"/>
    <s v="1101 RECURSOS MUNICIPALES"/>
    <s v="19 Ejercicio 2019"/>
  </r>
  <r>
    <s v="100322626823101723P031031527911133333933901111110119133"/>
    <s v="1003"/>
    <s v="2"/>
    <s v="26"/>
    <s v="268"/>
    <s v="2"/>
    <s v="3"/>
    <s v="10"/>
    <s v="17"/>
    <s v="23"/>
    <s v="P"/>
    <s v="031"/>
    <s v="031527"/>
    <s v="91"/>
    <s v="1"/>
    <s v="3"/>
    <s v="33"/>
    <s v="339"/>
    <s v="339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65"/>
    <x v="174"/>
    <s v="3000 SERVICIOS GENERALES"/>
    <s v="3300 SERVICIOS PROFESIONALES, CIENTIFICOS, TECNICOS Y OTROS SERVICIOS"/>
    <s v="339 SERVICIOS PROFESIONALES, CIENTIFICOS Y TECNICOS INTEGRALES"/>
    <s v="33901 SERVICIOS PROFESIONALES, CIENTIFICOS Y TECNICOS INTEGRALES"/>
    <n v="25000"/>
    <s v="1 NO ETIQUETADO"/>
    <s v="11 RECURSOS FISCALES"/>
    <s v="1101 RECURSOS MUNICIPALES"/>
    <s v="19 Ejercicio 2019"/>
  </r>
  <r>
    <s v="100322626823101723P031031531911133333933901111110119133"/>
    <s v="1003"/>
    <s v="2"/>
    <s v="26"/>
    <s v="268"/>
    <s v="2"/>
    <s v="3"/>
    <s v="10"/>
    <s v="17"/>
    <s v="23"/>
    <s v="P"/>
    <s v="031"/>
    <s v="031531"/>
    <s v="91"/>
    <s v="1"/>
    <s v="3"/>
    <s v="33"/>
    <s v="339"/>
    <s v="339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65"/>
    <x v="187"/>
    <s v="3000 SERVICIOS GENERALES"/>
    <s v="3300 SERVICIOS PROFESIONALES, CIENTIFICOS, TECNICOS Y OTROS SERVICIOS"/>
    <s v="339 SERVICIOS PROFESIONALES, CIENTIFICOS Y TECNICOS INTEGRALES"/>
    <s v="33901 SERVICIOS PROFESIONALES, CIENTIFICOS Y TECNICOS INTEGRALES"/>
    <n v="1900000"/>
    <s v="1 NO ETIQUETADO"/>
    <s v="11 RECURSOS FISCALES"/>
    <s v="1101 RECURSOS MUNICIPALES"/>
    <s v="19 Ejercicio 2019"/>
  </r>
  <r>
    <s v="100322626823101723P031031532911133333933901111110119133"/>
    <s v="1003"/>
    <s v="2"/>
    <s v="26"/>
    <s v="268"/>
    <s v="2"/>
    <s v="3"/>
    <s v="10"/>
    <s v="17"/>
    <s v="23"/>
    <s v="P"/>
    <s v="031"/>
    <s v="031532"/>
    <s v="91"/>
    <s v="1"/>
    <s v="3"/>
    <s v="33"/>
    <s v="339"/>
    <s v="339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65"/>
    <x v="235"/>
    <s v="3000 SERVICIOS GENERALES"/>
    <s v="3300 SERVICIOS PROFESIONALES, CIENTIFICOS, TECNICOS Y OTROS SERVICIOS"/>
    <s v="339 SERVICIOS PROFESIONALES, CIENTIFICOS Y TECNICOS INTEGRALES"/>
    <s v="33901 SERVICIOS PROFESIONALES, CIENTIFICOS Y TECNICOS INTEGRALES"/>
    <n v="800000"/>
    <s v="1 NO ETIQUETADO"/>
    <s v="11 RECURSOS FISCALES"/>
    <s v="1101 RECURSOS MUNICIPALES"/>
    <s v="19 Ejercicio 2019"/>
  </r>
  <r>
    <s v="100733131123091524F102102842911133333933901111110119133"/>
    <s v="1007"/>
    <s v="3"/>
    <s v="31"/>
    <s v="311"/>
    <s v="2"/>
    <s v="3"/>
    <s v="09"/>
    <s v="15"/>
    <s v="24"/>
    <s v="F"/>
    <s v="102"/>
    <s v="102842"/>
    <s v="91"/>
    <s v="1"/>
    <s v="3"/>
    <s v="33"/>
    <s v="339"/>
    <s v="339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96"/>
    <x v="358"/>
    <s v="3000 SERVICIOS GENERALES"/>
    <s v="3300 SERVICIOS PROFESIONALES, CIENTIFICOS, TECNICOS Y OTROS SERVICIOS"/>
    <s v="339 SERVICIOS PROFESIONALES, CIENTIFICOS Y TECNICOS INTEGRALES"/>
    <s v="33901 SERVICIOS PROFESIONALES, CIENTIFICOS Y TECNICOS INTEGRALES"/>
    <n v="150000"/>
    <s v="1 NO ETIQUETADO"/>
    <s v="11 RECURSOS FISCALES"/>
    <s v="1101 RECURSOS MUNICIPALES"/>
    <s v="19 Ejercicio 2019"/>
  </r>
  <r>
    <s v="100533131123091725F043043873911133333933901111110119133"/>
    <s v="1005"/>
    <s v="3"/>
    <s v="31"/>
    <s v="311"/>
    <s v="2"/>
    <s v="3"/>
    <s v="09"/>
    <s v="17"/>
    <s v="25"/>
    <s v="F"/>
    <s v="043"/>
    <s v="043873"/>
    <s v="91"/>
    <s v="1"/>
    <s v="3"/>
    <s v="33"/>
    <s v="339"/>
    <s v="339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89"/>
    <x v="359"/>
    <s v="3000 SERVICIOS GENERALES"/>
    <s v="3300 SERVICIOS PROFESIONALES, CIENTIFICOS, TECNICOS Y OTROS SERVICIOS"/>
    <s v="339 SERVICIOS PROFESIONALES, CIENTIFICOS Y TECNICOS INTEGRALES"/>
    <s v="33901 SERVICIOS PROFESIONALES, CIENTIFICOS Y TECNICOS INTEGRALES"/>
    <n v="710600"/>
    <s v="1 NO ETIQUETADO"/>
    <s v="11 RECURSOS FISCALES"/>
    <s v="1101 RECURSOS MUNICIPALES"/>
    <s v="19 Ejercicio 2019"/>
  </r>
  <r>
    <s v="111122222114120427E001001986911133333933901111110119133"/>
    <s v="1111"/>
    <s v="2"/>
    <s v="22"/>
    <s v="221"/>
    <s v="1"/>
    <s v="4"/>
    <s v="12"/>
    <s v="04"/>
    <s v="27"/>
    <s v="E"/>
    <s v="001"/>
    <s v="001986"/>
    <s v="91"/>
    <s v="1"/>
    <s v="3"/>
    <s v="33"/>
    <s v="339"/>
    <s v="33901"/>
    <s v="1"/>
    <s v="11"/>
    <s v="1101"/>
    <s v="19"/>
    <s v="13"/>
    <s v="3"/>
    <s v="11 COORDINACION GENERAL DE GESTION INTEGRAL DE LA CIUDAD"/>
    <s v="1111 COORDINACION GENERAL DE GESTION INTEGRAL DE LA CIUDAD"/>
    <s v="221 URBANIZACION"/>
    <s v="2 DESARROLLO SOCIAL"/>
    <s v="22 VIVIENDA Y SERVICIOS A LA COMUNIDAD"/>
    <s v="1 INTEGRACIÓN SOCIAL Y CULTURAL"/>
    <s v="4 ZAPOPAN EQUITATIVO"/>
    <s v="12 REDUCIR LAS DESIGUALDADES TERRITORIALES EN EL ACCESO A OPORTUNIDADES Y ESPACIOS PÚBLICOS DE CALIDAD"/>
    <s v="04 A. DESARROLLO EQUITATIVO E INCLUYENTE"/>
    <s v="E PRESTACIÓN DE SERVICIOS PÚBLICOS"/>
    <s v="91 CIUDADANOS"/>
    <x v="0"/>
    <x v="2"/>
    <x v="4"/>
    <x v="8"/>
    <s v="3000 SERVICIOS GENERALES"/>
    <s v="3300 SERVICIOS PROFESIONALES, CIENTIFICOS, TECNICOS Y OTROS SERVICIOS"/>
    <s v="339 SERVICIOS PROFESIONALES, CIENTIFICOS Y TECNICOS INTEGRALES"/>
    <s v="33901 SERVICIOS PROFESIONALES, CIENTIFICOS Y TECNICOS INTEGRALES"/>
    <n v="2000000"/>
    <s v="1 NO ETIQUETADO"/>
    <s v="11 RECURSOS FISCALES"/>
    <s v="1101 RECURSOS MUNICIPALES"/>
    <s v="19 Ejercicio 2019"/>
  </r>
  <r>
    <s v="110322222122071329E129129887911133333933901111110119133"/>
    <s v="1103"/>
    <s v="2"/>
    <s v="22"/>
    <s v="221"/>
    <s v="2"/>
    <s v="2"/>
    <s v="07"/>
    <s v="13"/>
    <s v="29"/>
    <s v="E"/>
    <s v="129"/>
    <s v="129887"/>
    <s v="91"/>
    <s v="1"/>
    <s v="3"/>
    <s v="33"/>
    <s v="339"/>
    <s v="339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67"/>
    <x v="360"/>
    <s v="3000 SERVICIOS GENERALES"/>
    <s v="3300 SERVICIOS PROFESIONALES, CIENTIFICOS, TECNICOS Y OTROS SERVICIOS"/>
    <s v="339 SERVICIOS PROFESIONALES, CIENTIFICOS Y TECNICOS INTEGRALES"/>
    <s v="33901 SERVICIOS PROFESIONALES, CIENTIFICOS Y TECNICOS INTEGRALES"/>
    <n v="3000000"/>
    <s v="1 NO ETIQUETADO"/>
    <s v="11 RECURSOS FISCALES"/>
    <s v="1101 RECURSOS MUNICIPALES"/>
    <s v="19 Ejercicio 2019"/>
  </r>
  <r>
    <s v="110322222122071329E129129888911133333933901111110119133"/>
    <s v="1103"/>
    <s v="2"/>
    <s v="22"/>
    <s v="221"/>
    <s v="2"/>
    <s v="2"/>
    <s v="07"/>
    <s v="13"/>
    <s v="29"/>
    <s v="E"/>
    <s v="129"/>
    <s v="129888"/>
    <s v="91"/>
    <s v="1"/>
    <s v="3"/>
    <s v="33"/>
    <s v="339"/>
    <s v="339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67"/>
    <x v="361"/>
    <s v="3000 SERVICIOS GENERALES"/>
    <s v="3300 SERVICIOS PROFESIONALES, CIENTIFICOS, TECNICOS Y OTROS SERVICIOS"/>
    <s v="339 SERVICIOS PROFESIONALES, CIENTIFICOS Y TECNICOS INTEGRALES"/>
    <s v="33901 SERVICIOS PROFESIONALES, CIENTIFICOS Y TECNICOS INTEGRALES"/>
    <n v="500000"/>
    <s v="1 NO ETIQUETADO"/>
    <s v="11 RECURSOS FISCALES"/>
    <s v="1101 RECURSOS MUNICIPALES"/>
    <s v="19 Ejercicio 2019"/>
  </r>
  <r>
    <s v="111322121231010730E116116689911133333933901111110119133"/>
    <s v="1113"/>
    <s v="2"/>
    <s v="21"/>
    <s v="212"/>
    <s v="3"/>
    <s v="1"/>
    <s v="01"/>
    <s v="07"/>
    <s v="30"/>
    <s v="E"/>
    <s v="116"/>
    <s v="116689"/>
    <s v="91"/>
    <s v="1"/>
    <s v="3"/>
    <s v="33"/>
    <s v="339"/>
    <s v="339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29"/>
    <x v="50"/>
    <s v="3000 SERVICIOS GENERALES"/>
    <s v="3300 SERVICIOS PROFESIONALES, CIENTIFICOS, TECNICOS Y OTROS SERVICIOS"/>
    <s v="339 SERVICIOS PROFESIONALES, CIENTIFICOS Y TECNICOS INTEGRALES"/>
    <s v="33901 SERVICIOS PROFESIONALES, CIENTIFICOS Y TECNICOS INTEGRALES"/>
    <n v="40000"/>
    <s v="1 NO ETIQUETADO"/>
    <s v="11 RECURSOS FISCALES"/>
    <s v="1101 RECURSOS MUNICIPALES"/>
    <s v="19 Ejercicio 2019"/>
  </r>
  <r>
    <s v="131622525114130433E070070726031133333933901111110119133"/>
    <s v="1316"/>
    <s v="2"/>
    <s v="25"/>
    <s v="251"/>
    <s v="1"/>
    <s v="4"/>
    <s v="13"/>
    <s v="04"/>
    <s v="33"/>
    <s v="E"/>
    <s v="070"/>
    <s v="070726"/>
    <s v="03"/>
    <s v="1"/>
    <s v="3"/>
    <s v="33"/>
    <s v="339"/>
    <s v="33901"/>
    <s v="1"/>
    <s v="11"/>
    <s v="1101"/>
    <s v="19"/>
    <s v="13"/>
    <s v="3"/>
    <s v="13 COORDINACION GENERAL DE CONSTRUCCION DE LA COMUNIDAD"/>
    <s v="1316 INSTITUTO MUNICIPAL DE ATENCION A LA JUVENTUD DE ZAPOPA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x v="0"/>
    <x v="24"/>
    <x v="102"/>
    <x v="362"/>
    <s v="3000 SERVICIOS GENERALES"/>
    <s v="3300 SERVICIOS PROFESIONALES, CIENTIFICOS, TECNICOS Y OTROS SERVICIOS"/>
    <s v="339 SERVICIOS PROFESIONALES, CIENTIFICOS Y TECNICOS INTEGRALES"/>
    <s v="33901 SERVICIOS PROFESIONALES, CIENTIFICOS Y TECNICOS INTEGRALES"/>
    <n v="3518869"/>
    <s v="1 NO ETIQUETADO"/>
    <s v="11 RECURSOS FISCALES"/>
    <s v="1101 RECURSOS MUNICIPALES"/>
    <s v="19 Ejercicio 2019"/>
  </r>
  <r>
    <s v="130322424215140134E018018912911133333933901111110119133"/>
    <s v="1303"/>
    <s v="2"/>
    <s v="24"/>
    <s v="242"/>
    <s v="1"/>
    <s v="5"/>
    <s v="14"/>
    <s v="01"/>
    <s v="34"/>
    <s v="E"/>
    <s v="018"/>
    <s v="018912"/>
    <s v="91"/>
    <s v="1"/>
    <s v="3"/>
    <s v="33"/>
    <s v="339"/>
    <s v="339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52"/>
    <s v="3000 SERVICIOS GENERALES"/>
    <s v="3300 SERVICIOS PROFESIONALES, CIENTIFICOS, TECNICOS Y OTROS SERVICIOS"/>
    <s v="339 SERVICIOS PROFESIONALES, CIENTIFICOS Y TECNICOS INTEGRALES"/>
    <s v="33901 SERVICIOS PROFESIONALES, CIENTIFICOS Y TECNICOS INTEGRALES"/>
    <n v="1500000"/>
    <s v="1 NO ETIQUETADO"/>
    <s v="11 RECURSOS FISCALES"/>
    <s v="1101 RECURSOS MUNICIPALES"/>
    <s v="19 Ejercicio 2019"/>
  </r>
  <r>
    <s v="130122727116171835P090090762911122929229201111110119133"/>
    <s v="1301"/>
    <s v="2"/>
    <s v="27"/>
    <s v="271"/>
    <s v="1"/>
    <s v="6"/>
    <s v="17"/>
    <s v="18"/>
    <s v="35"/>
    <s v="P"/>
    <s v="090"/>
    <s v="090762"/>
    <s v="91"/>
    <s v="1"/>
    <s v="2"/>
    <s v="29"/>
    <s v="292"/>
    <s v="292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5"/>
    <x v="290"/>
    <s v="2000 MATERIALES Y SUMINISTROS"/>
    <s v="2900 HERRAMIENTAS, REFACCIONES Y ACCESORIOS MENORES"/>
    <s v="292 REFACCIONES Y ACCESORIOS MENORES DE EDIFICIOS"/>
    <s v="29201 REFACCIONES Y ACCESORIOS MENORES DE EDIFICIOS"/>
    <n v="3000"/>
    <s v="1 NO ETIQUETADO"/>
    <s v="11 RECURSOS FISCALES"/>
    <s v="1101 RECURSOS MUNICIPALES"/>
    <s v="19 Ejercicio 2019"/>
  </r>
  <r>
    <s v="060611515246172012M073073298911133434134101111110119133"/>
    <s v="0606"/>
    <s v="1"/>
    <s v="15"/>
    <s v="152"/>
    <s v="4"/>
    <s v="6"/>
    <s v="17"/>
    <s v="20"/>
    <s v="12"/>
    <s v="M"/>
    <s v="073"/>
    <s v="073298"/>
    <s v="91"/>
    <s v="1"/>
    <s v="3"/>
    <s v="34"/>
    <s v="341"/>
    <s v="341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87"/>
    <x v="363"/>
    <s v="3000 SERVICIOS GENERALES"/>
    <s v="3400 SERVICIOS FINANCIEROS, BANCARIOS Y COMERCIALES"/>
    <s v="341 SERVICIOS FINANCIEROS Y BANCARIOS"/>
    <s v="34101 SERVICIOS FINANCIEROS Y BANCARIOS"/>
    <n v="7028428.1400000006"/>
    <s v="1 NO ETIQUETADO"/>
    <s v="11 RECURSOS FISCALES"/>
    <s v="1101 RECURSOS MUNICIPALES"/>
    <s v="19 Ejercicio 2019"/>
  </r>
  <r>
    <s v="090111313446172020O021021464121133434134101111110119133"/>
    <s v="0901"/>
    <s v="1"/>
    <s v="13"/>
    <s v="134"/>
    <s v="4"/>
    <s v="6"/>
    <s v="17"/>
    <s v="20"/>
    <s v="20"/>
    <s v="O"/>
    <s v="021"/>
    <s v="021464"/>
    <s v="12"/>
    <s v="1"/>
    <s v="3"/>
    <s v="34"/>
    <s v="341"/>
    <s v="34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6"/>
    <s v="3000 SERVICIOS GENERALES"/>
    <s v="3400 SERVICIOS FINANCIEROS, BANCARIOS Y COMERCIALES"/>
    <s v="341 SERVICIOS FINANCIEROS Y BANCARIOS"/>
    <s v="34101 SERVICIOS FINANCIEROS Y BANCARIOS"/>
    <n v="2000000"/>
    <s v="1 NO ETIQUETADO"/>
    <s v="11 RECURSOS FISCALES"/>
    <s v="1101 RECURSOS MUNICIPALES"/>
    <s v="19 Ejercicio 2019"/>
  </r>
  <r>
    <s v="090111313446172020O021021513121133434134101111110119133"/>
    <s v="0901"/>
    <s v="1"/>
    <s v="13"/>
    <s v="134"/>
    <s v="4"/>
    <s v="6"/>
    <s v="17"/>
    <s v="20"/>
    <s v="20"/>
    <s v="O"/>
    <s v="021"/>
    <s v="021513"/>
    <s v="12"/>
    <s v="1"/>
    <s v="3"/>
    <s v="34"/>
    <s v="341"/>
    <s v="34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5"/>
    <s v="3000 SERVICIOS GENERALES"/>
    <s v="3400 SERVICIOS FINANCIEROS, BANCARIOS Y COMERCIALES"/>
    <s v="341 SERVICIOS FINANCIEROS Y BANCARIOS"/>
    <s v="34101 SERVICIOS FINANCIEROS Y BANCARIOS"/>
    <n v="500000"/>
    <s v="1 NO ETIQUETADO"/>
    <s v="11 RECURSOS FISCALES"/>
    <s v="1101 RECURSOS MUNICIPALES"/>
    <s v="19 Ejercicio 2019"/>
  </r>
  <r>
    <s v="090111313446172020O021021514121133434134101111110119133"/>
    <s v="0901"/>
    <s v="1"/>
    <s v="13"/>
    <s v="134"/>
    <s v="4"/>
    <s v="6"/>
    <s v="17"/>
    <s v="20"/>
    <s v="20"/>
    <s v="O"/>
    <s v="021"/>
    <s v="021514"/>
    <s v="12"/>
    <s v="1"/>
    <s v="3"/>
    <s v="34"/>
    <s v="341"/>
    <s v="34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6"/>
    <s v="3000 SERVICIOS GENERALES"/>
    <s v="3400 SERVICIOS FINANCIEROS, BANCARIOS Y COMERCIALES"/>
    <s v="341 SERVICIOS FINANCIEROS Y BANCARIOS"/>
    <s v="34101 SERVICIOS FINANCIEROS Y BANCARIOS"/>
    <n v="500000"/>
    <s v="1 NO ETIQUETADO"/>
    <s v="11 RECURSOS FISCALES"/>
    <s v="1101 RECURSOS MUNICIPALES"/>
    <s v="19 Ejercicio 2019"/>
  </r>
  <r>
    <s v="090111313446172020O021021515121133434134101111110119133"/>
    <s v="0901"/>
    <s v="1"/>
    <s v="13"/>
    <s v="134"/>
    <s v="4"/>
    <s v="6"/>
    <s v="17"/>
    <s v="20"/>
    <s v="20"/>
    <s v="O"/>
    <s v="021"/>
    <s v="021515"/>
    <s v="12"/>
    <s v="1"/>
    <s v="3"/>
    <s v="34"/>
    <s v="341"/>
    <s v="34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73"/>
    <s v="3000 SERVICIOS GENERALES"/>
    <s v="3400 SERVICIOS FINANCIEROS, BANCARIOS Y COMERCIALES"/>
    <s v="341 SERVICIOS FINANCIEROS Y BANCARIOS"/>
    <s v="34101 SERVICIOS FINANCIEROS Y BANCARIOS"/>
    <n v="500000"/>
    <s v="1 NO ETIQUETADO"/>
    <s v="11 RECURSOS FISCALES"/>
    <s v="1101 RECURSOS MUNICIPALES"/>
    <s v="19 Ejercicio 2019"/>
  </r>
  <r>
    <s v="100322626823101723P031031533911133434134101111110119133"/>
    <s v="1003"/>
    <s v="2"/>
    <s v="26"/>
    <s v="268"/>
    <s v="2"/>
    <s v="3"/>
    <s v="10"/>
    <s v="17"/>
    <s v="23"/>
    <s v="P"/>
    <s v="031"/>
    <s v="031533"/>
    <s v="91"/>
    <s v="1"/>
    <s v="3"/>
    <s v="34"/>
    <s v="341"/>
    <s v="3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65"/>
    <x v="245"/>
    <s v="3000 SERVICIOS GENERALES"/>
    <s v="3400 SERVICIOS FINANCIEROS, BANCARIOS Y COMERCIALES"/>
    <s v="341 SERVICIOS FINANCIEROS Y BANCARIOS"/>
    <s v="34101 SERVICIOS FINANCIEROS Y BANCARIOS"/>
    <n v="600000"/>
    <s v="1 NO ETIQUETADO"/>
    <s v="11 RECURSOS FISCALES"/>
    <s v="1101 RECURSOS MUNICIPALES"/>
    <s v="19 Ejercicio 2019"/>
  </r>
  <r>
    <s v="100322626823101723P031031534911133434134101111110119133"/>
    <s v="1003"/>
    <s v="2"/>
    <s v="26"/>
    <s v="268"/>
    <s v="2"/>
    <s v="3"/>
    <s v="10"/>
    <s v="17"/>
    <s v="23"/>
    <s v="P"/>
    <s v="031"/>
    <s v="031534"/>
    <s v="91"/>
    <s v="1"/>
    <s v="3"/>
    <s v="34"/>
    <s v="341"/>
    <s v="3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65"/>
    <x v="312"/>
    <s v="3000 SERVICIOS GENERALES"/>
    <s v="3400 SERVICIOS FINANCIEROS, BANCARIOS Y COMERCIALES"/>
    <s v="341 SERVICIOS FINANCIEROS Y BANCARIOS"/>
    <s v="34101 SERVICIOS FINANCIEROS Y BANCARIOS"/>
    <n v="500000"/>
    <s v="1 NO ETIQUETADO"/>
    <s v="11 RECURSOS FISCALES"/>
    <s v="1101 RECURSOS MUNICIPALES"/>
    <s v="19 Ejercicio 2019"/>
  </r>
  <r>
    <s v="060611515246172012M073073299911133434234201111110119133"/>
    <s v="0606"/>
    <s v="1"/>
    <s v="15"/>
    <s v="152"/>
    <s v="4"/>
    <s v="6"/>
    <s v="17"/>
    <s v="20"/>
    <s v="12"/>
    <s v="M"/>
    <s v="073"/>
    <s v="073299"/>
    <s v="91"/>
    <s v="1"/>
    <s v="3"/>
    <s v="34"/>
    <s v="342"/>
    <s v="342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87"/>
    <x v="364"/>
    <s v="3000 SERVICIOS GENERALES"/>
    <s v="3400 SERVICIOS FINANCIEROS, BANCARIOS Y COMERCIALES"/>
    <s v="342 SERVICIOS DE COBRANZA, INVESTIGACION CREDITICIA Y SIMILAR"/>
    <s v="34201 SERVICIOS DE COBRANZA, INVESTIGACION CREDITICIA Y SIMILAR"/>
    <n v="8241597"/>
    <s v="1 NO ETIQUETADO"/>
    <s v="11 RECURSOS FISCALES"/>
    <s v="1101 RECURSOS MUNICIPALES"/>
    <s v="19 Ejercicio 2019"/>
  </r>
  <r>
    <s v="060611515246172012M112112286911133434334301111110119133"/>
    <s v="0606"/>
    <s v="1"/>
    <s v="15"/>
    <s v="152"/>
    <s v="4"/>
    <s v="6"/>
    <s v="17"/>
    <s v="20"/>
    <s v="12"/>
    <s v="M"/>
    <s v="112"/>
    <s v="112286"/>
    <s v="91"/>
    <s v="1"/>
    <s v="3"/>
    <s v="34"/>
    <s v="343"/>
    <s v="343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103"/>
    <x v="365"/>
    <s v="3000 SERVICIOS GENERALES"/>
    <s v="3400 SERVICIOS FINANCIEROS, BANCARIOS Y COMERCIALES"/>
    <s v="343 SERVICIOS DE RECAUDACION, TRASLADO Y CUSTODIA DE VALORES"/>
    <s v="34301 SERVICIOS DE RECAUDACION, TRASLADO Y CUSTODIA DE VALORES"/>
    <n v="1841197.53"/>
    <s v="1 NO ETIQUETADO"/>
    <s v="11 RECURSOS FISCALES"/>
    <s v="1101 RECURSOS MUNICIPALES"/>
    <s v="19 Ejercicio 2019"/>
  </r>
  <r>
    <s v="060611515246172012M112112300911133434434401111110119133"/>
    <s v="0606"/>
    <s v="1"/>
    <s v="15"/>
    <s v="152"/>
    <s v="4"/>
    <s v="6"/>
    <s v="17"/>
    <s v="20"/>
    <s v="12"/>
    <s v="M"/>
    <s v="112"/>
    <s v="112300"/>
    <s v="91"/>
    <s v="1"/>
    <s v="3"/>
    <s v="34"/>
    <s v="344"/>
    <s v="344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103"/>
    <x v="366"/>
    <s v="3000 SERVICIOS GENERALES"/>
    <s v="3400 SERVICIOS FINANCIEROS, BANCARIOS Y COMERCIALES"/>
    <s v="344 SEGUROS DE RESPONSABILIDAD PATRIMONIAL Y FIANZAS"/>
    <s v="34401 SEGUROS DE RESPONSABILIDAD PATRIMONIAL Y FIANZAS"/>
    <n v="53185.86"/>
    <s v="1 NO ETIQUETADO"/>
    <s v="11 RECURSOS FISCALES"/>
    <s v="1101 RECURSOS MUNICIPALES"/>
    <s v="19 Ejercicio 2019"/>
  </r>
  <r>
    <s v="090111313446172020O022022458121133434534501111110119133"/>
    <s v="0901"/>
    <s v="1"/>
    <s v="13"/>
    <s v="134"/>
    <s v="4"/>
    <s v="6"/>
    <s v="17"/>
    <s v="20"/>
    <s v="20"/>
    <s v="O"/>
    <s v="022"/>
    <s v="022458"/>
    <s v="12"/>
    <s v="1"/>
    <s v="3"/>
    <s v="34"/>
    <s v="345"/>
    <s v="34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61"/>
    <s v="3000 SERVICIOS GENERALES"/>
    <s v="3400 SERVICIOS FINANCIEROS, BANCARIOS Y COMERCIALES"/>
    <s v="345 SEGURO DE BIENES PATRIMONIALES"/>
    <s v="34501 SEGURO DE BIENES PATRIMONIALES"/>
    <n v="46000000"/>
    <s v="1 NO ETIQUETADO"/>
    <s v="11 RECURSOS FISCALES"/>
    <s v="1101 RECURSOS MUNICIPALES"/>
    <s v="19 Ejercicio 2019"/>
  </r>
  <r>
    <s v="100322626823101723P031031539911133434634601111110119133"/>
    <s v="1003"/>
    <s v="2"/>
    <s v="26"/>
    <s v="268"/>
    <s v="2"/>
    <s v="3"/>
    <s v="10"/>
    <s v="17"/>
    <s v="23"/>
    <s v="P"/>
    <s v="031"/>
    <s v="031539"/>
    <s v="91"/>
    <s v="1"/>
    <s v="3"/>
    <s v="34"/>
    <s v="346"/>
    <s v="346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65"/>
    <x v="316"/>
    <s v="3000 SERVICIOS GENERALES"/>
    <s v="3400 SERVICIOS FINANCIEROS, BANCARIOS Y COMERCIALES"/>
    <s v="346 ALMACENAJE, ENVASE Y EMBALAJE"/>
    <s v="34601 ALMACENAJE, ENVASE Y EMBALAJE"/>
    <n v="12327250"/>
    <s v="1 NO ETIQUETADO"/>
    <s v="11 RECURSOS FISCALES"/>
    <s v="1101 RECURSOS MUNICIPALES"/>
    <s v="19 Ejercicio 2019"/>
  </r>
  <r>
    <s v="020211313246172002O101101920971133434734701111110119133"/>
    <s v="0202"/>
    <s v="1"/>
    <s v="13"/>
    <s v="132"/>
    <s v="4"/>
    <s v="6"/>
    <s v="17"/>
    <s v="20"/>
    <s v="02"/>
    <s v="O"/>
    <s v="101"/>
    <s v="101920"/>
    <s v="97"/>
    <s v="1"/>
    <s v="3"/>
    <s v="34"/>
    <s v="347"/>
    <s v="347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1"/>
    <x v="140"/>
    <s v="3000 SERVICIOS GENERALES"/>
    <s v="3400 SERVICIOS FINANCIEROS, BANCARIOS Y COMERCIALES"/>
    <s v="347 FLETES Y MANIOBRAS"/>
    <s v="34701 FLETES Y MANIOBRAS"/>
    <n v="3000"/>
    <s v="1 NO ETIQUETADO"/>
    <s v="11 RECURSOS FISCALES"/>
    <s v="1101 RECURSOS MUNICIPALES"/>
    <s v="19 Ejercicio 2019"/>
  </r>
  <r>
    <s v="030311717145160304E127127976911133434734701111110119133"/>
    <s v="0303"/>
    <s v="1"/>
    <s v="17"/>
    <s v="171"/>
    <s v="4"/>
    <s v="5"/>
    <s v="16"/>
    <s v="03"/>
    <s v="04"/>
    <s v="E"/>
    <s v="127"/>
    <s v="127976"/>
    <s v="91"/>
    <s v="1"/>
    <s v="3"/>
    <s v="34"/>
    <s v="347"/>
    <s v="347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3000 SERVICIOS GENERALES"/>
    <s v="3400 SERVICIOS FINANCIEROS, BANCARIOS Y COMERCIALES"/>
    <s v="347 FLETES Y MANIOBRAS"/>
    <s v="34701 FLETES Y MANIOBRAS"/>
    <n v="40000"/>
    <s v="1 NO ETIQUETADO"/>
    <s v="11 RECURSOS FISCALES"/>
    <s v="1101 RECURSOS MUNICIPALES"/>
    <s v="19 Ejercicio 2019"/>
  </r>
  <r>
    <s v="130122727116171835P090090771911122929329301111110119133"/>
    <s v="1301"/>
    <s v="2"/>
    <s v="27"/>
    <s v="271"/>
    <s v="1"/>
    <s v="6"/>
    <s v="17"/>
    <s v="18"/>
    <s v="35"/>
    <s v="P"/>
    <s v="090"/>
    <s v="090771"/>
    <s v="91"/>
    <s v="1"/>
    <s v="2"/>
    <s v="29"/>
    <s v="293"/>
    <s v="293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5"/>
    <x v="296"/>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30000"/>
    <s v="1 NO ETIQUETADO"/>
    <s v="11 RECURSOS FISCALES"/>
    <s v="1101 RECURSOS MUNICIPALES"/>
    <s v="19 Ejercicio 2019"/>
  </r>
  <r>
    <s v="060611515246172011M074074276911133434734701111110119133"/>
    <s v="0606"/>
    <s v="1"/>
    <s v="15"/>
    <s v="152"/>
    <s v="4"/>
    <s v="6"/>
    <s v="17"/>
    <s v="20"/>
    <s v="11"/>
    <s v="M"/>
    <s v="074"/>
    <s v="074276"/>
    <s v="91"/>
    <s v="1"/>
    <s v="3"/>
    <s v="34"/>
    <s v="347"/>
    <s v="347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30"/>
    <x v="104"/>
    <x v="367"/>
    <s v="3000 SERVICIOS GENERALES"/>
    <s v="3400 SERVICIOS FINANCIEROS, BANCARIOS Y COMERCIALES"/>
    <s v="347 FLETES Y MANIOBRAS"/>
    <s v="34701 FLETES Y MANIOBRAS"/>
    <n v="88740"/>
    <s v="1 NO ETIQUETADO"/>
    <s v="11 RECURSOS FISCALES"/>
    <s v="1101 RECURSOS MUNICIPALES"/>
    <s v="19 Ejercicio 2019"/>
  </r>
  <r>
    <s v="090111313446172020O022022917121133434734701111110119133"/>
    <s v="0901"/>
    <s v="1"/>
    <s v="13"/>
    <s v="134"/>
    <s v="4"/>
    <s v="6"/>
    <s v="17"/>
    <s v="20"/>
    <s v="20"/>
    <s v="O"/>
    <s v="022"/>
    <s v="022917"/>
    <s v="12"/>
    <s v="1"/>
    <s v="3"/>
    <s v="34"/>
    <s v="347"/>
    <s v="34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286"/>
    <s v="3000 SERVICIOS GENERALES"/>
    <s v="3400 SERVICIOS FINANCIEROS, BANCARIOS Y COMERCIALES"/>
    <s v="347 FLETES Y MANIOBRAS"/>
    <s v="34701 FLETES Y MANIOBRAS"/>
    <n v="500000"/>
    <s v="1 NO ETIQUETADO"/>
    <s v="11 RECURSOS FISCALES"/>
    <s v="1101 RECURSOS MUNICIPALES"/>
    <s v="19 Ejercicio 2019"/>
  </r>
  <r>
    <s v="100533131123091725F043043874911133434734701111110119133"/>
    <s v="1005"/>
    <s v="3"/>
    <s v="31"/>
    <s v="311"/>
    <s v="2"/>
    <s v="3"/>
    <s v="09"/>
    <s v="17"/>
    <s v="25"/>
    <s v="F"/>
    <s v="043"/>
    <s v="043874"/>
    <s v="91"/>
    <s v="1"/>
    <s v="3"/>
    <s v="34"/>
    <s v="347"/>
    <s v="347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89"/>
    <x v="368"/>
    <s v="3000 SERVICIOS GENERALES"/>
    <s v="3400 SERVICIOS FINANCIEROS, BANCARIOS Y COMERCIALES"/>
    <s v="347 FLETES Y MANIOBRAS"/>
    <s v="34701 FLETES Y MANIOBRAS"/>
    <n v="2047980"/>
    <s v="1 NO ETIQUETADO"/>
    <s v="11 RECURSOS FISCALES"/>
    <s v="1101 RECURSOS MUNICIPALES"/>
    <s v="19 Ejercicio 2019"/>
  </r>
  <r>
    <s v="131422727116171835P091091759911122929429401111110119133"/>
    <s v="1314"/>
    <s v="2"/>
    <s v="27"/>
    <s v="271"/>
    <s v="1"/>
    <s v="6"/>
    <s v="17"/>
    <s v="18"/>
    <s v="35"/>
    <s v="P"/>
    <s v="091"/>
    <s v="091759"/>
    <s v="91"/>
    <s v="1"/>
    <s v="2"/>
    <s v="29"/>
    <s v="294"/>
    <s v="294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8"/>
    <x v="308"/>
    <s v="2000 MATERIALES Y SUMINISTROS"/>
    <s v="2900 HERRAMIENTAS, REFACCIONES Y ACCESORIOS MENORES"/>
    <s v="294 REFACCIONES Y ACCESORIOS MENORES DE EQUIPO DE COMPUTO Y TECNOLOGIAS DE LA INFORMACION"/>
    <s v="29401 REFACCIONES Y ACCESORIOS MENORES DE EQUIPO DE COMPUTO Y TECNOLOGIAS DE LA INFORMACION"/>
    <n v="50000"/>
    <s v="1 NO ETIQUETADO"/>
    <s v="11 RECURSOS FISCALES"/>
    <s v="1101 RECURSOS MUNICIPALES"/>
    <s v="19 Ejercicio 2019"/>
  </r>
  <r>
    <s v="020411313246172002O016016015971133535135101111110119133"/>
    <s v="0204"/>
    <s v="1"/>
    <s v="13"/>
    <s v="132"/>
    <s v="4"/>
    <s v="6"/>
    <s v="17"/>
    <s v="20"/>
    <s v="02"/>
    <s v="O"/>
    <s v="016"/>
    <s v="016015"/>
    <s v="97"/>
    <s v="1"/>
    <s v="3"/>
    <s v="35"/>
    <s v="351"/>
    <s v="351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3000 SERVICIOS GENERALES"/>
    <s v="3500 SERVICIOS DE INSTALACION, REPARACION, MANTENIMIENTO Y CONSERVACION"/>
    <s v="351 CONSERVACION Y MANTENIMIENTO MENOR DE INMUEBLES"/>
    <s v="35101 CONSERVACION Y MANTENIMIENTO MENOR DE INMUEBLES"/>
    <n v="85000"/>
    <s v="1 NO ETIQUETADO"/>
    <s v="11 RECURSOS FISCALES"/>
    <s v="1101 RECURSOS MUNICIPALES"/>
    <s v="19 Ejercicio 2019"/>
  </r>
  <r>
    <s v="060611515246172012M112112799911133535135101111110119133"/>
    <s v="0606"/>
    <s v="1"/>
    <s v="15"/>
    <s v="152"/>
    <s v="4"/>
    <s v="6"/>
    <s v="17"/>
    <s v="20"/>
    <s v="12"/>
    <s v="M"/>
    <s v="112"/>
    <s v="112799"/>
    <s v="91"/>
    <s v="1"/>
    <s v="3"/>
    <s v="35"/>
    <s v="351"/>
    <s v="351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103"/>
    <x v="369"/>
    <s v="3000 SERVICIOS GENERALES"/>
    <s v="3500 SERVICIOS DE INSTALACION, REPARACION, MANTENIMIENTO Y CONSERVACION"/>
    <s v="351 CONSERVACION Y MANTENIMIENTO MENOR DE INMUEBLES"/>
    <s v="35101 CONSERVACION Y MANTENIMIENTO MENOR DE INMUEBLES"/>
    <n v="655.4"/>
    <s v="1 NO ETIQUETADO"/>
    <s v="11 RECURSOS FISCALES"/>
    <s v="1101 RECURSOS MUNICIPALES"/>
    <s v="19 Ejercicio 2019"/>
  </r>
  <r>
    <s v="080922222112130614E088088352911133535135101111110119133"/>
    <s v="0809"/>
    <s v="2"/>
    <s v="22"/>
    <s v="221"/>
    <s v="1"/>
    <s v="2"/>
    <s v="13"/>
    <s v="06"/>
    <s v="14"/>
    <s v="E"/>
    <s v="088"/>
    <s v="088352"/>
    <s v="91"/>
    <s v="1"/>
    <s v="3"/>
    <s v="35"/>
    <s v="351"/>
    <s v="351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226"/>
    <s v="3000 SERVICIOS GENERALES"/>
    <s v="3500 SERVICIOS DE INSTALACION, REPARACION, MANTENIMIENTO Y CONSERVACION"/>
    <s v="351 CONSERVACION Y MANTENIMIENTO MENOR DE INMUEBLES"/>
    <s v="35101 CONSERVACION Y MANTENIMIENTO MENOR DE INMUEBLES"/>
    <n v="500000"/>
    <s v="1 NO ETIQUETADO"/>
    <s v="11 RECURSOS FISCALES"/>
    <s v="1101 RECURSOS MUNICIPALES"/>
    <s v="19 Ejercicio 2019"/>
  </r>
  <r>
    <s v="080422222112130614E128128316911133535135101111110119133"/>
    <s v="0804"/>
    <s v="2"/>
    <s v="22"/>
    <s v="221"/>
    <s v="1"/>
    <s v="2"/>
    <s v="13"/>
    <s v="06"/>
    <s v="14"/>
    <s v="E"/>
    <s v="128"/>
    <s v="128316"/>
    <s v="91"/>
    <s v="1"/>
    <s v="3"/>
    <s v="35"/>
    <s v="351"/>
    <s v="351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47"/>
    <x v="370"/>
    <s v="3000 SERVICIOS GENERALES"/>
    <s v="3500 SERVICIOS DE INSTALACION, REPARACION, MANTENIMIENTO Y CONSERVACION"/>
    <s v="351 CONSERVACION Y MANTENIMIENTO MENOR DE INMUEBLES"/>
    <s v="35101 CONSERVACION Y MANTENIMIENTO MENOR DE INMUEBLES"/>
    <n v="200000"/>
    <s v="1 NO ETIQUETADO"/>
    <s v="11 RECURSOS FISCALES"/>
    <s v="1101 RECURSOS MUNICIPALES"/>
    <s v="19 Ejercicio 2019"/>
  </r>
  <r>
    <s v="081222121412130615E061061316911133535135101111110119133"/>
    <s v="0812"/>
    <s v="2"/>
    <s v="21"/>
    <s v="214"/>
    <s v="1"/>
    <s v="2"/>
    <s v="13"/>
    <s v="06"/>
    <s v="15"/>
    <s v="E"/>
    <s v="061"/>
    <s v="061316"/>
    <s v="91"/>
    <s v="1"/>
    <s v="3"/>
    <s v="35"/>
    <s v="351"/>
    <s v="35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60"/>
    <s v="3000 SERVICIOS GENERALES"/>
    <s v="3500 SERVICIOS DE INSTALACION, REPARACION, MANTENIMIENTO Y CONSERVACION"/>
    <s v="351 CONSERVACION Y MANTENIMIENTO MENOR DE INMUEBLES"/>
    <s v="35101 CONSERVACION Y MANTENIMIENTO MENOR DE INMUEBLES"/>
    <n v="150000"/>
    <s v="1 NO ETIQUETADO"/>
    <s v="11 RECURSOS FISCALES"/>
    <s v="1101 RECURSOS MUNICIPALES"/>
    <s v="19 Ejercicio 2019"/>
  </r>
  <r>
    <s v="081222121412130615E061061317911133535135101111110119133"/>
    <s v="0812"/>
    <s v="2"/>
    <s v="21"/>
    <s v="214"/>
    <s v="1"/>
    <s v="2"/>
    <s v="13"/>
    <s v="06"/>
    <s v="15"/>
    <s v="E"/>
    <s v="061"/>
    <s v="061317"/>
    <s v="91"/>
    <s v="1"/>
    <s v="3"/>
    <s v="35"/>
    <s v="351"/>
    <s v="35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172"/>
    <s v="3000 SERVICIOS GENERALES"/>
    <s v="3500 SERVICIOS DE INSTALACION, REPARACION, MANTENIMIENTO Y CONSERVACION"/>
    <s v="351 CONSERVACION Y MANTENIMIENTO MENOR DE INMUEBLES"/>
    <s v="35101 CONSERVACION Y MANTENIMIENTO MENOR DE INMUEBLES"/>
    <n v="3500000"/>
    <s v="1 NO ETIQUETADO"/>
    <s v="11 RECURSOS FISCALES"/>
    <s v="1101 RECURSOS MUNICIPALES"/>
    <s v="19 Ejercicio 2019"/>
  </r>
  <r>
    <s v="080822222112130417E079079368911133535135101111110119133"/>
    <s v="0808"/>
    <s v="2"/>
    <s v="22"/>
    <s v="221"/>
    <s v="1"/>
    <s v="2"/>
    <s v="13"/>
    <s v="04"/>
    <s v="17"/>
    <s v="E"/>
    <s v="079"/>
    <s v="079368"/>
    <s v="91"/>
    <s v="1"/>
    <s v="3"/>
    <s v="35"/>
    <s v="351"/>
    <s v="351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49"/>
    <x v="114"/>
    <s v="3000 SERVICIOS GENERALES"/>
    <s v="3500 SERVICIOS DE INSTALACION, REPARACION, MANTENIMIENTO Y CONSERVACION"/>
    <s v="351 CONSERVACION Y MANTENIMIENTO MENOR DE INMUEBLES"/>
    <s v="35101 CONSERVACION Y MANTENIMIENTO MENOR DE INMUEBLES"/>
    <n v="250000"/>
    <s v="1 NO ETIQUETADO"/>
    <s v="11 RECURSOS FISCALES"/>
    <s v="1101 RECURSOS MUNICIPALES"/>
    <s v="19 Ejercicio 2019"/>
  </r>
  <r>
    <s v="090111313446172020O022022985121133535135101111110119133"/>
    <s v="0901"/>
    <s v="1"/>
    <s v="13"/>
    <s v="134"/>
    <s v="4"/>
    <s v="6"/>
    <s v="17"/>
    <s v="20"/>
    <s v="20"/>
    <s v="O"/>
    <s v="022"/>
    <s v="022985"/>
    <s v="12"/>
    <s v="1"/>
    <s v="3"/>
    <s v="35"/>
    <s v="351"/>
    <s v="35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294"/>
    <s v="3000 SERVICIOS GENERALES"/>
    <s v="3500 SERVICIOS DE INSTALACION, REPARACION, MANTENIMIENTO Y CONSERVACION"/>
    <s v="351 CONSERVACION Y MANTENIMIENTO MENOR DE INMUEBLES"/>
    <s v="35101 CONSERVACION Y MANTENIMIENTO MENOR DE INMUEBLES"/>
    <n v="17600000"/>
    <s v="1 NO ETIQUETADO"/>
    <s v="11 RECURSOS FISCALES"/>
    <s v="1101 RECURSOS MUNICIPALES"/>
    <s v="19 Ejercicio 2019"/>
  </r>
  <r>
    <s v="100733131123091524F030030536911133535135101111110119133"/>
    <s v="1007"/>
    <s v="3"/>
    <s v="31"/>
    <s v="311"/>
    <s v="2"/>
    <s v="3"/>
    <s v="09"/>
    <s v="15"/>
    <s v="24"/>
    <s v="F"/>
    <s v="030"/>
    <s v="030536"/>
    <s v="91"/>
    <s v="1"/>
    <s v="3"/>
    <s v="35"/>
    <s v="351"/>
    <s v="351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21"/>
    <x v="41"/>
    <s v="3000 SERVICIOS GENERALES"/>
    <s v="3500 SERVICIOS DE INSTALACION, REPARACION, MANTENIMIENTO Y CONSERVACION"/>
    <s v="351 CONSERVACION Y MANTENIMIENTO MENOR DE INMUEBLES"/>
    <s v="35101 CONSERVACION Y MANTENIMIENTO MENOR DE INMUEBLES"/>
    <n v="600000"/>
    <s v="1 NO ETIQUETADO"/>
    <s v="11 RECURSOS FISCALES"/>
    <s v="1101 RECURSOS MUNICIPALES"/>
    <s v="19 Ejercicio 2019"/>
  </r>
  <r>
    <s v="030311717145160304E127127976911133535235201111110119133"/>
    <s v="0303"/>
    <s v="1"/>
    <s v="17"/>
    <s v="171"/>
    <s v="4"/>
    <s v="5"/>
    <s v="16"/>
    <s v="03"/>
    <s v="04"/>
    <s v="E"/>
    <s v="127"/>
    <s v="127976"/>
    <s v="91"/>
    <s v="1"/>
    <s v="3"/>
    <s v="35"/>
    <s v="352"/>
    <s v="35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400000"/>
    <s v="1 NO ETIQUETADO"/>
    <s v="11 RECURSOS FISCALES"/>
    <s v="1101 RECURSOS MUNICIPALES"/>
    <s v="19 Ejercicio 2019"/>
  </r>
  <r>
    <s v="060611515246172012M114114284911133535235201111110119133"/>
    <s v="0606"/>
    <s v="1"/>
    <s v="15"/>
    <s v="152"/>
    <s v="4"/>
    <s v="6"/>
    <s v="17"/>
    <s v="20"/>
    <s v="12"/>
    <s v="M"/>
    <s v="114"/>
    <s v="114284"/>
    <s v="91"/>
    <s v="1"/>
    <s v="3"/>
    <s v="35"/>
    <s v="352"/>
    <s v="352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105"/>
    <x v="371"/>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18204"/>
    <s v="1 NO ETIQUETADO"/>
    <s v="11 RECURSOS FISCALES"/>
    <s v="1101 RECURSOS MUNICIPALES"/>
    <s v="19 Ejercicio 2019"/>
  </r>
  <r>
    <s v="081122222112130614E128128316911133535235201111110119133"/>
    <s v="0811"/>
    <s v="2"/>
    <s v="22"/>
    <s v="221"/>
    <s v="1"/>
    <s v="2"/>
    <s v="13"/>
    <s v="06"/>
    <s v="14"/>
    <s v="E"/>
    <s v="128"/>
    <s v="128316"/>
    <s v="91"/>
    <s v="1"/>
    <s v="3"/>
    <s v="35"/>
    <s v="352"/>
    <s v="352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47"/>
    <x v="370"/>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20000"/>
    <s v="1 NO ETIQUETADO"/>
    <s v="11 RECURSOS FISCALES"/>
    <s v="1101 RECURSOS MUNICIPALES"/>
    <s v="19 Ejercicio 2019"/>
  </r>
  <r>
    <s v="080322222112130614E009009366911133535235201111110119133"/>
    <s v="0803"/>
    <s v="2"/>
    <s v="22"/>
    <s v="221"/>
    <s v="1"/>
    <s v="2"/>
    <s v="13"/>
    <s v="06"/>
    <s v="14"/>
    <s v="E"/>
    <s v="009"/>
    <s v="009366"/>
    <s v="91"/>
    <s v="1"/>
    <s v="3"/>
    <s v="35"/>
    <s v="352"/>
    <s v="35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230"/>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000000"/>
    <s v="1 NO ETIQUETADO"/>
    <s v="11 RECURSOS FISCALES"/>
    <s v="1101 RECURSOS MUNICIPALES"/>
    <s v="19 Ejercicio 2019"/>
  </r>
  <r>
    <s v="080222222112130614E125125798911133535235201111110119133"/>
    <s v="0802"/>
    <s v="2"/>
    <s v="22"/>
    <s v="221"/>
    <s v="1"/>
    <s v="2"/>
    <s v="13"/>
    <s v="06"/>
    <s v="14"/>
    <s v="E"/>
    <s v="125"/>
    <s v="125798"/>
    <s v="91"/>
    <s v="1"/>
    <s v="3"/>
    <s v="35"/>
    <s v="352"/>
    <s v="352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66"/>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5000"/>
    <s v="1 NO ETIQUETADO"/>
    <s v="11 RECURSOS FISCALES"/>
    <s v="1101 RECURSOS MUNICIPALES"/>
    <s v="19 Ejercicio 2019"/>
  </r>
  <r>
    <s v="081022222112130614E009009400911133535235201111110119133"/>
    <s v="0810"/>
    <s v="2"/>
    <s v="22"/>
    <s v="221"/>
    <s v="1"/>
    <s v="2"/>
    <s v="13"/>
    <s v="06"/>
    <s v="14"/>
    <s v="E"/>
    <s v="009"/>
    <s v="009400"/>
    <s v="91"/>
    <s v="1"/>
    <s v="3"/>
    <s v="35"/>
    <s v="352"/>
    <s v="352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258"/>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000"/>
    <s v="1 NO ETIQUETADO"/>
    <s v="11 RECURSOS FISCALES"/>
    <s v="1101 RECURSOS MUNICIPALES"/>
    <s v="19 Ejercicio 2019"/>
  </r>
  <r>
    <s v="080822222112130417E079079368911133535235201111110119133"/>
    <s v="0808"/>
    <s v="2"/>
    <s v="22"/>
    <s v="221"/>
    <s v="1"/>
    <s v="2"/>
    <s v="13"/>
    <s v="04"/>
    <s v="17"/>
    <s v="E"/>
    <s v="079"/>
    <s v="079368"/>
    <s v="91"/>
    <s v="1"/>
    <s v="3"/>
    <s v="35"/>
    <s v="352"/>
    <s v="352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49"/>
    <x v="114"/>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5000"/>
    <s v="1 NO ETIQUETADO"/>
    <s v="11 RECURSOS FISCALES"/>
    <s v="1101 RECURSOS MUNICIPALES"/>
    <s v="19 Ejercicio 2019"/>
  </r>
  <r>
    <s v="090111313446172020O022022994121133535235201111110119133"/>
    <s v="0901"/>
    <s v="1"/>
    <s v="13"/>
    <s v="134"/>
    <s v="4"/>
    <s v="6"/>
    <s v="17"/>
    <s v="20"/>
    <s v="20"/>
    <s v="O"/>
    <s v="022"/>
    <s v="022994"/>
    <s v="12"/>
    <s v="1"/>
    <s v="3"/>
    <s v="35"/>
    <s v="352"/>
    <s v="35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302"/>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00000"/>
    <s v="1 NO ETIQUETADO"/>
    <s v="11 RECURSOS FISCALES"/>
    <s v="1101 RECURSOS MUNICIPALES"/>
    <s v="19 Ejercicio 2019"/>
  </r>
  <r>
    <s v="121222222122081331E078078697911133535235201111110119133"/>
    <s v="1212"/>
    <s v="2"/>
    <s v="22"/>
    <s v="221"/>
    <s v="2"/>
    <s v="2"/>
    <s v="08"/>
    <s v="13"/>
    <s v="31"/>
    <s v="E"/>
    <s v="078"/>
    <s v="078697"/>
    <s v="91"/>
    <s v="1"/>
    <s v="3"/>
    <s v="35"/>
    <s v="352"/>
    <s v="352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159"/>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00200"/>
    <s v="1 NO ETIQUETADO"/>
    <s v="11 RECURSOS FISCALES"/>
    <s v="1101 RECURSOS MUNICIPALES"/>
    <s v="19 Ejercicio 2019"/>
  </r>
  <r>
    <s v="130322424215140134E018018974911133535235201111110119133"/>
    <s v="1303"/>
    <s v="2"/>
    <s v="24"/>
    <s v="242"/>
    <s v="1"/>
    <s v="5"/>
    <s v="14"/>
    <s v="01"/>
    <s v="34"/>
    <s v="E"/>
    <s v="018"/>
    <s v="018974"/>
    <s v="91"/>
    <s v="1"/>
    <s v="3"/>
    <s v="35"/>
    <s v="352"/>
    <s v="35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60"/>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49500.000000000007"/>
    <s v="1 NO ETIQUETADO"/>
    <s v="11 RECURSOS FISCALES"/>
    <s v="1101 RECURSOS MUNICIPALES"/>
    <s v="19 Ejercicio 2019"/>
  </r>
  <r>
    <s v="131322424215140134E120120940911133535235201111110119133"/>
    <s v="1313"/>
    <s v="2"/>
    <s v="24"/>
    <s v="242"/>
    <s v="1"/>
    <s v="5"/>
    <s v="14"/>
    <s v="01"/>
    <s v="34"/>
    <s v="E"/>
    <s v="120"/>
    <s v="120940"/>
    <s v="91"/>
    <s v="1"/>
    <s v="3"/>
    <s v="35"/>
    <s v="352"/>
    <s v="35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3"/>
    <x v="56"/>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80000"/>
    <s v="1 NO ETIQUETADO"/>
    <s v="11 RECURSOS FISCALES"/>
    <s v="1101 RECURSOS MUNICIPALES"/>
    <s v="19 Ejercicio 2019"/>
  </r>
  <r>
    <s v="131322424215140134E087087826911133535235201111110119133"/>
    <s v="1313"/>
    <s v="2"/>
    <s v="24"/>
    <s v="242"/>
    <s v="1"/>
    <s v="5"/>
    <s v="14"/>
    <s v="01"/>
    <s v="34"/>
    <s v="E"/>
    <s v="087"/>
    <s v="087826"/>
    <s v="91"/>
    <s v="1"/>
    <s v="3"/>
    <s v="35"/>
    <s v="352"/>
    <s v="35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57"/>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20100"/>
    <s v="1 NO ETIQUETADO"/>
    <s v="11 RECURSOS FISCALES"/>
    <s v="1101 RECURSOS MUNICIPALES"/>
    <s v="19 Ejercicio 2019"/>
  </r>
  <r>
    <s v="060611515246172012M114114287911133535335301111110119133"/>
    <s v="0606"/>
    <s v="1"/>
    <s v="15"/>
    <s v="152"/>
    <s v="4"/>
    <s v="6"/>
    <s v="17"/>
    <s v="20"/>
    <s v="12"/>
    <s v="M"/>
    <s v="114"/>
    <s v="114287"/>
    <s v="91"/>
    <s v="1"/>
    <s v="3"/>
    <s v="35"/>
    <s v="353"/>
    <s v="353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105"/>
    <x v="372"/>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0846"/>
    <s v="1 NO ETIQUETADO"/>
    <s v="11 RECURSOS FISCALES"/>
    <s v="1101 RECURSOS MUNICIPALES"/>
    <s v="19 Ejercicio 2019"/>
  </r>
  <r>
    <s v="081122222112130614E128128326911133535335301111110119133"/>
    <s v="0811"/>
    <s v="2"/>
    <s v="22"/>
    <s v="221"/>
    <s v="1"/>
    <s v="2"/>
    <s v="13"/>
    <s v="06"/>
    <s v="14"/>
    <s v="E"/>
    <s v="128"/>
    <s v="128326"/>
    <s v="91"/>
    <s v="1"/>
    <s v="3"/>
    <s v="35"/>
    <s v="353"/>
    <s v="353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47"/>
    <x v="215"/>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9302.400000000001"/>
    <s v="1 NO ETIQUETADO"/>
    <s v="11 RECURSOS FISCALES"/>
    <s v="1101 RECURSOS MUNICIPALES"/>
    <s v="19 Ejercicio 2019"/>
  </r>
  <r>
    <s v="081222121412130615E061061319911133535335301111110119133"/>
    <s v="0812"/>
    <s v="2"/>
    <s v="21"/>
    <s v="214"/>
    <s v="1"/>
    <s v="2"/>
    <s v="13"/>
    <s v="06"/>
    <s v="15"/>
    <s v="E"/>
    <s v="061"/>
    <s v="061319"/>
    <s v="91"/>
    <s v="1"/>
    <s v="3"/>
    <s v="35"/>
    <s v="353"/>
    <s v="353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93"/>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400000"/>
    <s v="1 NO ETIQUETADO"/>
    <s v="11 RECURSOS FISCALES"/>
    <s v="1101 RECURSOS MUNICIPALES"/>
    <s v="19 Ejercicio 2019"/>
  </r>
  <r>
    <s v="090211313446172019O133133427121133535335301111110119133"/>
    <s v="0902"/>
    <s v="1"/>
    <s v="13"/>
    <s v="134"/>
    <s v="4"/>
    <s v="6"/>
    <s v="17"/>
    <s v="20"/>
    <s v="19"/>
    <s v="O"/>
    <s v="133"/>
    <s v="133427"/>
    <s v="12"/>
    <s v="1"/>
    <s v="3"/>
    <s v="35"/>
    <s v="353"/>
    <s v="35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301"/>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820732"/>
    <s v="1 NO ETIQUETADO"/>
    <s v="11 RECURSOS FISCALES"/>
    <s v="1101 RECURSOS MUNICIPALES"/>
    <s v="19 Ejercicio 2019"/>
  </r>
  <r>
    <s v="090211313446172019O133133428121133535335301111110119133"/>
    <s v="0902"/>
    <s v="1"/>
    <s v="13"/>
    <s v="134"/>
    <s v="4"/>
    <s v="6"/>
    <s v="17"/>
    <s v="20"/>
    <s v="19"/>
    <s v="O"/>
    <s v="133"/>
    <s v="133428"/>
    <s v="12"/>
    <s v="1"/>
    <s v="3"/>
    <s v="35"/>
    <s v="353"/>
    <s v="35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327"/>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680000"/>
    <s v="1 NO ETIQUETADO"/>
    <s v="11 RECURSOS FISCALES"/>
    <s v="1101 RECURSOS MUNICIPALES"/>
    <s v="19 Ejercicio 2019"/>
  </r>
  <r>
    <s v="090211313446172019O133133429121133535335301111110119133"/>
    <s v="0902"/>
    <s v="1"/>
    <s v="13"/>
    <s v="134"/>
    <s v="4"/>
    <s v="6"/>
    <s v="17"/>
    <s v="20"/>
    <s v="19"/>
    <s v="O"/>
    <s v="133"/>
    <s v="133429"/>
    <s v="12"/>
    <s v="1"/>
    <s v="3"/>
    <s v="35"/>
    <s v="353"/>
    <s v="35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8"/>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30000"/>
    <s v="1 NO ETIQUETADO"/>
    <s v="11 RECURSOS FISCALES"/>
    <s v="1101 RECURSOS MUNICIPALES"/>
    <s v="19 Ejercicio 2019"/>
  </r>
  <r>
    <s v="090211313446172019O133133433121133535335301111110119133"/>
    <s v="0902"/>
    <s v="1"/>
    <s v="13"/>
    <s v="134"/>
    <s v="4"/>
    <s v="6"/>
    <s v="17"/>
    <s v="20"/>
    <s v="19"/>
    <s v="O"/>
    <s v="133"/>
    <s v="133433"/>
    <s v="12"/>
    <s v="1"/>
    <s v="3"/>
    <s v="35"/>
    <s v="353"/>
    <s v="35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9"/>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000000"/>
    <s v="1 NO ETIQUETADO"/>
    <s v="11 RECURSOS FISCALES"/>
    <s v="1101 RECURSOS MUNICIPALES"/>
    <s v="19 Ejercicio 2019"/>
  </r>
  <r>
    <s v="090211313446172019O133133436121133535335301111110119133"/>
    <s v="0902"/>
    <s v="1"/>
    <s v="13"/>
    <s v="134"/>
    <s v="4"/>
    <s v="6"/>
    <s v="17"/>
    <s v="20"/>
    <s v="19"/>
    <s v="O"/>
    <s v="133"/>
    <s v="133436"/>
    <s v="12"/>
    <s v="1"/>
    <s v="3"/>
    <s v="35"/>
    <s v="353"/>
    <s v="35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307"/>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769000"/>
    <s v="1 NO ETIQUETADO"/>
    <s v="11 RECURSOS FISCALES"/>
    <s v="1101 RECURSOS MUNICIPALES"/>
    <s v="19 Ejercicio 2019"/>
  </r>
  <r>
    <s v="090211313446172019O133133438121133535335301225250219133"/>
    <s v="0902"/>
    <s v="1"/>
    <s v="13"/>
    <s v="134"/>
    <s v="4"/>
    <s v="6"/>
    <s v="17"/>
    <s v="20"/>
    <s v="19"/>
    <s v="O"/>
    <s v="133"/>
    <s v="133438"/>
    <s v="12"/>
    <s v="1"/>
    <s v="3"/>
    <s v="35"/>
    <s v="353"/>
    <s v="35301"/>
    <s v="2"/>
    <s v="25"/>
    <s v="2502"/>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6"/>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23080405.829999998"/>
    <s v="2 ETIQUETADO"/>
    <s v="25 RECURSOS FEDERALES"/>
    <s v="2502 FONDO DE FORTALECIMIENTO MUNICIPAL"/>
    <s v="19 Ejercicio 2019"/>
  </r>
  <r>
    <s v="090211313446172019O133133508121133535335301225250219133"/>
    <s v="0902"/>
    <s v="1"/>
    <s v="13"/>
    <s v="134"/>
    <s v="4"/>
    <s v="6"/>
    <s v="17"/>
    <s v="20"/>
    <s v="19"/>
    <s v="O"/>
    <s v="133"/>
    <s v="133508"/>
    <s v="12"/>
    <s v="1"/>
    <s v="3"/>
    <s v="35"/>
    <s v="353"/>
    <s v="35301"/>
    <s v="2"/>
    <s v="25"/>
    <s v="2502"/>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314"/>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54967241.200000003"/>
    <s v="2 ETIQUETADO"/>
    <s v="25 RECURSOS FEDERALES"/>
    <s v="2502 FONDO DE FORTALECIMIENTO MUNICIPAL"/>
    <s v="19 Ejercicio 2019"/>
  </r>
  <r>
    <s v="090211313446172019O133133508121133535335301111110119133"/>
    <s v="0902"/>
    <s v="1"/>
    <s v="13"/>
    <s v="134"/>
    <s v="4"/>
    <s v="6"/>
    <s v="17"/>
    <s v="20"/>
    <s v="19"/>
    <s v="O"/>
    <s v="133"/>
    <s v="133508"/>
    <s v="12"/>
    <s v="1"/>
    <s v="3"/>
    <s v="35"/>
    <s v="353"/>
    <s v="35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314"/>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95989"/>
    <s v="1 NO ETIQUETADO"/>
    <s v="11 RECURSOS FISCALES"/>
    <s v="1101 RECURSOS MUNICIPALES"/>
    <s v="19 Ejercicio 2019"/>
  </r>
  <r>
    <s v="110322222122071329E129129888911133535335301111110119133"/>
    <s v="1103"/>
    <s v="2"/>
    <s v="22"/>
    <s v="221"/>
    <s v="2"/>
    <s v="2"/>
    <s v="07"/>
    <s v="13"/>
    <s v="29"/>
    <s v="E"/>
    <s v="129"/>
    <s v="129888"/>
    <s v="91"/>
    <s v="1"/>
    <s v="3"/>
    <s v="35"/>
    <s v="353"/>
    <s v="353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67"/>
    <x v="361"/>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75000"/>
    <s v="1 NO ETIQUETADO"/>
    <s v="11 RECURSOS FISCALES"/>
    <s v="1101 RECURSOS MUNICIPALES"/>
    <s v="19 Ejercicio 2019"/>
  </r>
  <r>
    <s v="110422121231010730E113113684911133535435401111110119133"/>
    <s v="1104"/>
    <s v="2"/>
    <s v="21"/>
    <s v="212"/>
    <s v="3"/>
    <s v="1"/>
    <s v="01"/>
    <s v="07"/>
    <s v="30"/>
    <s v="E"/>
    <s v="113"/>
    <s v="113684"/>
    <s v="91"/>
    <s v="1"/>
    <s v="3"/>
    <s v="35"/>
    <s v="354"/>
    <s v="354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28"/>
    <x v="269"/>
    <s v="3000 SERVICIOS GENERALES"/>
    <s v="3500 SERVICIOS DE INSTALACION, REPARACION, MANTENIMIENTO Y CONSERVACION"/>
    <s v="354 INSTALACIÓN, REPARACIÓN Y MANTENIMIENTO DE EQUIPO E INSTRUMENTAL MÉDICO Y DE LABORATORIO"/>
    <s v="35401 INSTALACIÓN, REPARACIÓN Y MANTENIMIENTO DE EQUIPO E INSTRUMENTAL MÉDICO Y DE LABORATORIO"/>
    <n v="10000"/>
    <s v="1 NO ETIQUETADO"/>
    <s v="11 RECURSOS FISCALES"/>
    <s v="1101 RECURSOS MUNICIPALES"/>
    <s v="19 Ejercicio 2019"/>
  </r>
  <r>
    <s v="030311717145160304E127127976911133535535501225250219133"/>
    <s v="0303"/>
    <s v="1"/>
    <s v="17"/>
    <s v="171"/>
    <s v="4"/>
    <s v="5"/>
    <s v="16"/>
    <s v="03"/>
    <s v="04"/>
    <s v="E"/>
    <s v="127"/>
    <s v="127976"/>
    <s v="91"/>
    <s v="1"/>
    <s v="3"/>
    <s v="35"/>
    <s v="355"/>
    <s v="35501"/>
    <s v="2"/>
    <s v="25"/>
    <s v="2502"/>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3000 SERVICIOS GENERALES"/>
    <s v="3500 SERVICIOS DE INSTALACION, REPARACION, MANTENIMIENTO Y CONSERVACION"/>
    <s v="355 REPARACION Y MANTENIMIENTO DE EQUIPO DE TRANSPORTE"/>
    <s v="35501 REPARACION Y MANTENIMIENTO DE EQUIPO DE TRANSPORTE"/>
    <n v="6700000"/>
    <s v="2 ETIQUETADO"/>
    <s v="25 RECURSOS FEDERALES"/>
    <s v="2502 FONDO DE FORTALECIMIENTO MUNICIPAL"/>
    <s v="19 Ejercicio 2019"/>
  </r>
  <r>
    <s v="050511818146172007B033033221911133535535501111110119133"/>
    <s v="0505"/>
    <s v="1"/>
    <s v="18"/>
    <s v="181"/>
    <s v="4"/>
    <s v="6"/>
    <s v="17"/>
    <s v="20"/>
    <s v="07"/>
    <s v="B"/>
    <s v="033"/>
    <s v="033221"/>
    <s v="91"/>
    <s v="1"/>
    <s v="3"/>
    <s v="35"/>
    <s v="355"/>
    <s v="355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x v="0"/>
    <x v="8"/>
    <x v="10"/>
    <x v="22"/>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r>
  <r>
    <s v="050511313446172008M007007250911133535535501111110119133"/>
    <s v="0505"/>
    <s v="1"/>
    <s v="13"/>
    <s v="134"/>
    <s v="4"/>
    <s v="6"/>
    <s v="17"/>
    <s v="20"/>
    <s v="08"/>
    <s v="M"/>
    <s v="007"/>
    <s v="007250"/>
    <s v="91"/>
    <s v="1"/>
    <s v="3"/>
    <s v="35"/>
    <s v="355"/>
    <s v="35501"/>
    <s v="1"/>
    <s v="11"/>
    <s v="1101"/>
    <s v="19"/>
    <s v="13"/>
    <s v="3"/>
    <s v="05 SECRETARIA DEL AYUNTAMIENTO"/>
    <s v="0505 SECRETARIA DEL AYUNTAMIENTO"/>
    <s v="134 FUNCION PUBLICA"/>
    <s v="1 GOBIERNO"/>
    <s v="13 COORDINACION DE LA POLITICA DE GOBIERNO"/>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9"/>
    <x v="11"/>
    <x v="69"/>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r>
  <r>
    <s v="080122222112130614E088088318911133535535501111110119133"/>
    <s v="0801"/>
    <s v="2"/>
    <s v="22"/>
    <s v="221"/>
    <s v="1"/>
    <s v="2"/>
    <s v="13"/>
    <s v="06"/>
    <s v="14"/>
    <s v="E"/>
    <s v="088"/>
    <s v="088318"/>
    <s v="91"/>
    <s v="1"/>
    <s v="3"/>
    <s v="35"/>
    <s v="355"/>
    <s v="355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183"/>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r>
  <r>
    <s v="080922222112130614E088088353911133535535501111110119133"/>
    <s v="0809"/>
    <s v="2"/>
    <s v="22"/>
    <s v="221"/>
    <s v="1"/>
    <s v="2"/>
    <s v="13"/>
    <s v="06"/>
    <s v="14"/>
    <s v="E"/>
    <s v="088"/>
    <s v="088353"/>
    <s v="91"/>
    <s v="1"/>
    <s v="3"/>
    <s v="35"/>
    <s v="355"/>
    <s v="355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88"/>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r>
  <r>
    <s v="080322222112130614E009009367911133535535501111110119133"/>
    <s v="0803"/>
    <s v="2"/>
    <s v="22"/>
    <s v="221"/>
    <s v="1"/>
    <s v="2"/>
    <s v="13"/>
    <s v="06"/>
    <s v="14"/>
    <s v="E"/>
    <s v="009"/>
    <s v="009367"/>
    <s v="91"/>
    <s v="1"/>
    <s v="3"/>
    <s v="35"/>
    <s v="355"/>
    <s v="355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234"/>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r>
  <r>
    <s v="080422222112130614E125125357911133535535501111110119133"/>
    <s v="0804"/>
    <s v="2"/>
    <s v="22"/>
    <s v="221"/>
    <s v="1"/>
    <s v="2"/>
    <s v="13"/>
    <s v="06"/>
    <s v="14"/>
    <s v="E"/>
    <s v="125"/>
    <s v="125357"/>
    <s v="91"/>
    <s v="1"/>
    <s v="3"/>
    <s v="35"/>
    <s v="355"/>
    <s v="355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57"/>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r>
  <r>
    <s v="081022222112130614E009009407911133535535501111110119133"/>
    <s v="0810"/>
    <s v="2"/>
    <s v="22"/>
    <s v="221"/>
    <s v="1"/>
    <s v="2"/>
    <s v="13"/>
    <s v="06"/>
    <s v="14"/>
    <s v="E"/>
    <s v="009"/>
    <s v="009407"/>
    <s v="91"/>
    <s v="1"/>
    <s v="3"/>
    <s v="35"/>
    <s v="355"/>
    <s v="355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293"/>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r>
  <r>
    <s v="080822222112130417E079079368911133535535501111110119133"/>
    <s v="0808"/>
    <s v="2"/>
    <s v="22"/>
    <s v="221"/>
    <s v="1"/>
    <s v="2"/>
    <s v="13"/>
    <s v="04"/>
    <s v="17"/>
    <s v="E"/>
    <s v="079"/>
    <s v="079368"/>
    <s v="91"/>
    <s v="1"/>
    <s v="3"/>
    <s v="35"/>
    <s v="355"/>
    <s v="355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49"/>
    <x v="114"/>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r>
  <r>
    <s v="081422222612130618E061061381911133535535501111110119133"/>
    <s v="0814"/>
    <s v="2"/>
    <s v="22"/>
    <s v="226"/>
    <s v="1"/>
    <s v="2"/>
    <s v="13"/>
    <s v="06"/>
    <s v="18"/>
    <s v="E"/>
    <s v="061"/>
    <s v="061381"/>
    <s v="91"/>
    <s v="1"/>
    <s v="3"/>
    <s v="35"/>
    <s v="355"/>
    <s v="355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26"/>
    <x v="17"/>
    <x v="233"/>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r>
  <r>
    <s v="090111313446172020O020020502121133535535501111110119133"/>
    <s v="0901"/>
    <s v="1"/>
    <s v="13"/>
    <s v="134"/>
    <s v="4"/>
    <s v="6"/>
    <s v="17"/>
    <s v="20"/>
    <s v="20"/>
    <s v="O"/>
    <s v="020"/>
    <s v="020502"/>
    <s v="12"/>
    <s v="1"/>
    <s v="3"/>
    <s v="35"/>
    <s v="355"/>
    <s v="35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1"/>
    <x v="2"/>
    <s v="3000 SERVICIOS GENERALES"/>
    <s v="3500 SERVICIOS DE INSTALACION, REPARACION, MANTENIMIENTO Y CONSERVACION"/>
    <s v="355 REPARACION Y MANTENIMIENTO DE EQUIPO DE TRANSPORTE"/>
    <s v="35501 REPARACION Y MANTENIMIENTO DE EQUIPO DE TRANSPORTE"/>
    <n v="5858948"/>
    <s v="1 NO ETIQUETADO"/>
    <s v="11 RECURSOS FISCALES"/>
    <s v="1101 RECURSOS MUNICIPALES"/>
    <s v="19 Ejercicio 2019"/>
  </r>
  <r>
    <s v="090111313446172020O020020502121133535535501225250219133"/>
    <s v="0901"/>
    <s v="1"/>
    <s v="13"/>
    <s v="134"/>
    <s v="4"/>
    <s v="6"/>
    <s v="17"/>
    <s v="20"/>
    <s v="20"/>
    <s v="O"/>
    <s v="020"/>
    <s v="020502"/>
    <s v="12"/>
    <s v="1"/>
    <s v="3"/>
    <s v="35"/>
    <s v="355"/>
    <s v="35501"/>
    <s v="2"/>
    <s v="25"/>
    <s v="2502"/>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1"/>
    <x v="2"/>
    <s v="3000 SERVICIOS GENERALES"/>
    <s v="3500 SERVICIOS DE INSTALACION, REPARACION, MANTENIMIENTO Y CONSERVACION"/>
    <s v="355 REPARACION Y MANTENIMIENTO DE EQUIPO DE TRANSPORTE"/>
    <s v="35501 REPARACION Y MANTENIMIENTO DE EQUIPO DE TRANSPORTE"/>
    <n v="15000000"/>
    <s v="2 ETIQUETADO"/>
    <s v="25 RECURSOS FEDERALES"/>
    <s v="2502 FONDO DE FORTALECIMIENTO MUNICIPAL"/>
    <s v="19 Ejercicio 2019"/>
  </r>
  <r>
    <s v="080122222112130614E059059315911133535735701111110119133"/>
    <s v="0801"/>
    <s v="2"/>
    <s v="22"/>
    <s v="221"/>
    <s v="1"/>
    <s v="2"/>
    <s v="13"/>
    <s v="06"/>
    <s v="14"/>
    <s v="E"/>
    <s v="059"/>
    <s v="059315"/>
    <s v="91"/>
    <s v="1"/>
    <s v="3"/>
    <s v="35"/>
    <s v="357"/>
    <s v="357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112"/>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2000000"/>
    <s v="1 NO ETIQUETADO"/>
    <s v="11 RECURSOS FISCALES"/>
    <s v="1101 RECURSOS MUNICIPALES"/>
    <s v="19 Ejercicio 2019"/>
  </r>
  <r>
    <s v="081122222112130614E125125357911133535735701111110119133"/>
    <s v="0811"/>
    <s v="2"/>
    <s v="22"/>
    <s v="221"/>
    <s v="1"/>
    <s v="2"/>
    <s v="13"/>
    <s v="06"/>
    <s v="14"/>
    <s v="E"/>
    <s v="125"/>
    <s v="125357"/>
    <s v="91"/>
    <s v="1"/>
    <s v="3"/>
    <s v="35"/>
    <s v="357"/>
    <s v="357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57"/>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200000"/>
    <s v="1 NO ETIQUETADO"/>
    <s v="11 RECURSOS FISCALES"/>
    <s v="1101 RECURSOS MUNICIPALES"/>
    <s v="19 Ejercicio 2019"/>
  </r>
  <r>
    <s v="080922222112130614E088088354911133535735701111110119133"/>
    <s v="0809"/>
    <s v="2"/>
    <s v="22"/>
    <s v="221"/>
    <s v="1"/>
    <s v="2"/>
    <s v="13"/>
    <s v="06"/>
    <s v="14"/>
    <s v="E"/>
    <s v="088"/>
    <s v="088354"/>
    <s v="91"/>
    <s v="1"/>
    <s v="3"/>
    <s v="35"/>
    <s v="357"/>
    <s v="357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153"/>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85000"/>
    <s v="1 NO ETIQUETADO"/>
    <s v="11 RECURSOS FISCALES"/>
    <s v="1101 RECURSOS MUNICIPALES"/>
    <s v="19 Ejercicio 2019"/>
  </r>
  <r>
    <s v="080322222112130614E009009368911133535735701111110119133"/>
    <s v="0803"/>
    <s v="2"/>
    <s v="22"/>
    <s v="221"/>
    <s v="1"/>
    <s v="2"/>
    <s v="13"/>
    <s v="06"/>
    <s v="14"/>
    <s v="E"/>
    <s v="009"/>
    <s v="009368"/>
    <s v="91"/>
    <s v="1"/>
    <s v="3"/>
    <s v="35"/>
    <s v="357"/>
    <s v="357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244"/>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2000000"/>
    <s v="1 NO ETIQUETADO"/>
    <s v="11 RECURSOS FISCALES"/>
    <s v="1101 RECURSOS MUNICIPALES"/>
    <s v="19 Ejercicio 2019"/>
  </r>
  <r>
    <s v="080222222112130614E125125317911133535735701111110119133"/>
    <s v="0802"/>
    <s v="2"/>
    <s v="22"/>
    <s v="221"/>
    <s v="1"/>
    <s v="2"/>
    <s v="13"/>
    <s v="06"/>
    <s v="14"/>
    <s v="E"/>
    <s v="125"/>
    <s v="125317"/>
    <s v="91"/>
    <s v="1"/>
    <s v="3"/>
    <s v="35"/>
    <s v="357"/>
    <s v="357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01"/>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15000"/>
    <s v="1 NO ETIQUETADO"/>
    <s v="11 RECURSOS FISCALES"/>
    <s v="1101 RECURSOS MUNICIPALES"/>
    <s v="19 Ejercicio 2019"/>
  </r>
  <r>
    <s v="080422222112130614E125125363911133535735701111110119133"/>
    <s v="0804"/>
    <s v="2"/>
    <s v="22"/>
    <s v="221"/>
    <s v="1"/>
    <s v="2"/>
    <s v="13"/>
    <s v="06"/>
    <s v="14"/>
    <s v="E"/>
    <s v="125"/>
    <s v="125363"/>
    <s v="91"/>
    <s v="1"/>
    <s v="3"/>
    <s v="35"/>
    <s v="357"/>
    <s v="357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85"/>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500000"/>
    <s v="1 NO ETIQUETADO"/>
    <s v="11 RECURSOS FISCALES"/>
    <s v="1101 RECURSOS MUNICIPALES"/>
    <s v="19 Ejercicio 2019"/>
  </r>
  <r>
    <s v="080522222112130614E088088350911133535735701111110119133"/>
    <s v="0805"/>
    <s v="2"/>
    <s v="22"/>
    <s v="221"/>
    <s v="1"/>
    <s v="2"/>
    <s v="13"/>
    <s v="06"/>
    <s v="14"/>
    <s v="E"/>
    <s v="088"/>
    <s v="088350"/>
    <s v="91"/>
    <s v="1"/>
    <s v="3"/>
    <s v="35"/>
    <s v="357"/>
    <s v="357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109"/>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1500000"/>
    <s v="1 NO ETIQUETADO"/>
    <s v="11 RECURSOS FISCALES"/>
    <s v="1101 RECURSOS MUNICIPALES"/>
    <s v="19 Ejercicio 2019"/>
  </r>
  <r>
    <s v="081222121412130615E061061338911133535735701111110119133"/>
    <s v="0812"/>
    <s v="2"/>
    <s v="21"/>
    <s v="214"/>
    <s v="1"/>
    <s v="2"/>
    <s v="13"/>
    <s v="06"/>
    <s v="15"/>
    <s v="E"/>
    <s v="061"/>
    <s v="061338"/>
    <s v="91"/>
    <s v="1"/>
    <s v="3"/>
    <s v="35"/>
    <s v="357"/>
    <s v="357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193"/>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10000000"/>
    <s v="1 NO ETIQUETADO"/>
    <s v="11 RECURSOS FISCALES"/>
    <s v="1101 RECURSOS MUNICIPALES"/>
    <s v="19 Ejercicio 2019"/>
  </r>
  <r>
    <s v="080722121412130615E061061319911133535735701111110119133"/>
    <s v="0807"/>
    <s v="2"/>
    <s v="21"/>
    <s v="214"/>
    <s v="1"/>
    <s v="2"/>
    <s v="13"/>
    <s v="06"/>
    <s v="15"/>
    <s v="E"/>
    <s v="061"/>
    <s v="061319"/>
    <s v="91"/>
    <s v="1"/>
    <s v="3"/>
    <s v="35"/>
    <s v="357"/>
    <s v="357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93"/>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4100000"/>
    <s v="1 NO ETIQUETADO"/>
    <s v="11 RECURSOS FISCALES"/>
    <s v="1101 RECURSOS MUNICIPALES"/>
    <s v="19 Ejercicio 2019"/>
  </r>
  <r>
    <s v="080822222112130417E079079368911133535735701111110119133"/>
    <s v="0808"/>
    <s v="2"/>
    <s v="22"/>
    <s v="221"/>
    <s v="1"/>
    <s v="2"/>
    <s v="13"/>
    <s v="04"/>
    <s v="17"/>
    <s v="E"/>
    <s v="079"/>
    <s v="079368"/>
    <s v="91"/>
    <s v="1"/>
    <s v="3"/>
    <s v="35"/>
    <s v="357"/>
    <s v="357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49"/>
    <x v="114"/>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750000"/>
    <s v="1 NO ETIQUETADO"/>
    <s v="11 RECURSOS FISCALES"/>
    <s v="1101 RECURSOS MUNICIPALES"/>
    <s v="19 Ejercicio 2019"/>
  </r>
  <r>
    <s v="090111313446172020O020020503121133535735701111110119133"/>
    <s v="0901"/>
    <s v="1"/>
    <s v="13"/>
    <s v="134"/>
    <s v="4"/>
    <s v="6"/>
    <s v="17"/>
    <s v="20"/>
    <s v="20"/>
    <s v="O"/>
    <s v="020"/>
    <s v="020503"/>
    <s v="12"/>
    <s v="1"/>
    <s v="3"/>
    <s v="35"/>
    <s v="357"/>
    <s v="35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1"/>
    <x v="4"/>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80000"/>
    <s v="1 NO ETIQUETADO"/>
    <s v="11 RECURSOS FISCALES"/>
    <s v="1101 RECURSOS MUNICIPALES"/>
    <s v="19 Ejercicio 2019"/>
  </r>
  <r>
    <s v="090111313446172020O021021475121133535735701111110119133"/>
    <s v="0901"/>
    <s v="1"/>
    <s v="13"/>
    <s v="134"/>
    <s v="4"/>
    <s v="6"/>
    <s v="17"/>
    <s v="20"/>
    <s v="20"/>
    <s v="O"/>
    <s v="021"/>
    <s v="021475"/>
    <s v="12"/>
    <s v="1"/>
    <s v="3"/>
    <s v="35"/>
    <s v="357"/>
    <s v="35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0"/>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30000"/>
    <s v="1 NO ETIQUETADO"/>
    <s v="11 RECURSOS FISCALES"/>
    <s v="1101 RECURSOS MUNICIPALES"/>
    <s v="19 Ejercicio 2019"/>
  </r>
  <r>
    <s v="110222222122051228E098098869911133535735701111110119133"/>
    <s v="1102"/>
    <s v="2"/>
    <s v="22"/>
    <s v="221"/>
    <s v="2"/>
    <s v="2"/>
    <s v="05"/>
    <s v="12"/>
    <s v="28"/>
    <s v="E"/>
    <s v="098"/>
    <s v="098869"/>
    <s v="91"/>
    <s v="1"/>
    <s v="3"/>
    <s v="35"/>
    <s v="357"/>
    <s v="35701"/>
    <s v="1"/>
    <s v="11"/>
    <s v="1101"/>
    <s v="19"/>
    <s v="13"/>
    <s v="3"/>
    <s v="11 COORDINACION GENERAL DE GESTION INTEGRAL DE LA CIUDAD"/>
    <s v="1102 DIRECCION DE ORDENAMIENTO DEL TERRITORIO"/>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x v="0"/>
    <x v="19"/>
    <x v="26"/>
    <x v="248"/>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55000"/>
    <s v="1 NO ETIQUETADO"/>
    <s v="11 RECURSOS FISCALES"/>
    <s v="1101 RECURSOS MUNICIPALES"/>
    <s v="19 Ejercicio 2019"/>
  </r>
  <r>
    <s v="121222222122081331E078078702911133535735701111110119133"/>
    <s v="1212"/>
    <s v="2"/>
    <s v="22"/>
    <s v="221"/>
    <s v="2"/>
    <s v="2"/>
    <s v="08"/>
    <s v="13"/>
    <s v="31"/>
    <s v="E"/>
    <s v="078"/>
    <s v="078702"/>
    <s v="91"/>
    <s v="1"/>
    <s v="3"/>
    <s v="35"/>
    <s v="357"/>
    <s v="357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180"/>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5000000"/>
    <s v="1 NO ETIQUETADO"/>
    <s v="11 RECURSOS FISCALES"/>
    <s v="1101 RECURSOS MUNICIPALES"/>
    <s v="19 Ejercicio 2019"/>
  </r>
  <r>
    <s v="080122222112130614E059059414911133535835801111110119133"/>
    <s v="0801"/>
    <s v="2"/>
    <s v="22"/>
    <s v="221"/>
    <s v="1"/>
    <s v="2"/>
    <s v="13"/>
    <s v="06"/>
    <s v="14"/>
    <s v="E"/>
    <s v="059"/>
    <s v="059414"/>
    <s v="91"/>
    <s v="1"/>
    <s v="3"/>
    <s v="35"/>
    <s v="358"/>
    <s v="358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284"/>
    <s v="3000 SERVICIOS GENERALES"/>
    <s v="3500 SERVICIOS DE INSTALACION, REPARACION, MANTENIMIENTO Y CONSERVACION"/>
    <s v="358 SERVICIOS DE LIMPIEZA Y MANEJO DE DESECHOS"/>
    <s v="35801 SERVICIOS DE LIMPIEZA Y MANEJO DE DESECHOS"/>
    <n v="2000000"/>
    <s v="1 NO ETIQUETADO"/>
    <s v="11 RECURSOS FISCALES"/>
    <s v="1101 RECURSOS MUNICIPALES"/>
    <s v="19 Ejercicio 2019"/>
  </r>
  <r>
    <s v="080322222112130614E009009369911133535835801111110119133"/>
    <s v="0803"/>
    <s v="2"/>
    <s v="22"/>
    <s v="221"/>
    <s v="1"/>
    <s v="2"/>
    <s v="13"/>
    <s v="06"/>
    <s v="14"/>
    <s v="E"/>
    <s v="009"/>
    <s v="009369"/>
    <s v="91"/>
    <s v="1"/>
    <s v="3"/>
    <s v="35"/>
    <s v="358"/>
    <s v="358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253"/>
    <s v="3000 SERVICIOS GENERALES"/>
    <s v="3500 SERVICIOS DE INSTALACION, REPARACION, MANTENIMIENTO Y CONSERVACION"/>
    <s v="358 SERVICIOS DE LIMPIEZA Y MANEJO DE DESECHOS"/>
    <s v="35801 SERVICIOS DE LIMPIEZA Y MANEJO DE DESECHOS"/>
    <n v="800000"/>
    <s v="1 NO ETIQUETADO"/>
    <s v="11 RECURSOS FISCALES"/>
    <s v="1101 RECURSOS MUNICIPALES"/>
    <s v="19 Ejercicio 2019"/>
  </r>
  <r>
    <s v="080222222112130614E125125319911133535835801111110119133"/>
    <s v="0802"/>
    <s v="2"/>
    <s v="22"/>
    <s v="221"/>
    <s v="1"/>
    <s v="2"/>
    <s v="13"/>
    <s v="06"/>
    <s v="14"/>
    <s v="E"/>
    <s v="125"/>
    <s v="125319"/>
    <s v="91"/>
    <s v="1"/>
    <s v="3"/>
    <s v="35"/>
    <s v="358"/>
    <s v="358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11"/>
    <s v="3000 SERVICIOS GENERALES"/>
    <s v="3500 SERVICIOS DE INSTALACION, REPARACION, MANTENIMIENTO Y CONSERVACION"/>
    <s v="358 SERVICIOS DE LIMPIEZA Y MANEJO DE DESECHOS"/>
    <s v="35801 SERVICIOS DE LIMPIEZA Y MANEJO DE DESECHOS"/>
    <n v="850000"/>
    <s v="1 NO ETIQUETADO"/>
    <s v="11 RECURSOS FISCALES"/>
    <s v="1101 RECURSOS MUNICIPALES"/>
    <s v="19 Ejercicio 2019"/>
  </r>
  <r>
    <s v="080722121412130615E061061338911133535835801111110119133"/>
    <s v="0807"/>
    <s v="2"/>
    <s v="21"/>
    <s v="214"/>
    <s v="1"/>
    <s v="2"/>
    <s v="13"/>
    <s v="06"/>
    <s v="15"/>
    <s v="E"/>
    <s v="061"/>
    <s v="061338"/>
    <s v="91"/>
    <s v="1"/>
    <s v="3"/>
    <s v="35"/>
    <s v="358"/>
    <s v="358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193"/>
    <s v="3000 SERVICIOS GENERALES"/>
    <s v="3500 SERVICIOS DE INSTALACION, REPARACION, MANTENIMIENTO Y CONSERVACION"/>
    <s v="358 SERVICIOS DE LIMPIEZA Y MANEJO DE DESECHOS"/>
    <s v="35801 SERVICIOS DE LIMPIEZA Y MANEJO DE DESECHOS"/>
    <n v="4500000"/>
    <s v="1 NO ETIQUETADO"/>
    <s v="11 RECURSOS FISCALES"/>
    <s v="1101 RECURSOS MUNICIPALES"/>
    <s v="19 Ejercicio 2019"/>
  </r>
  <r>
    <s v="090111313446172020O021021464121133535835801111110119133"/>
    <s v="0901"/>
    <s v="1"/>
    <s v="13"/>
    <s v="134"/>
    <s v="4"/>
    <s v="6"/>
    <s v="17"/>
    <s v="20"/>
    <s v="20"/>
    <s v="O"/>
    <s v="021"/>
    <s v="021464"/>
    <s v="12"/>
    <s v="1"/>
    <s v="3"/>
    <s v="35"/>
    <s v="358"/>
    <s v="358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6"/>
    <s v="3000 SERVICIOS GENERALES"/>
    <s v="3500 SERVICIOS DE INSTALACION, REPARACION, MANTENIMIENTO Y CONSERVACION"/>
    <s v="358 SERVICIOS DE LIMPIEZA Y MANEJO DE DESECHOS"/>
    <s v="35801 SERVICIOS DE LIMPIEZA Y MANEJO DE DESECHOS"/>
    <n v="100000"/>
    <s v="1 NO ETIQUETADO"/>
    <s v="11 RECURSOS FISCALES"/>
    <s v="1101 RECURSOS MUNICIPALES"/>
    <s v="19 Ejercicio 2019"/>
  </r>
  <r>
    <s v="090111313446172020O020020504121133535835801111110119133"/>
    <s v="0901"/>
    <s v="1"/>
    <s v="13"/>
    <s v="134"/>
    <s v="4"/>
    <s v="6"/>
    <s v="17"/>
    <s v="20"/>
    <s v="20"/>
    <s v="O"/>
    <s v="020"/>
    <s v="020504"/>
    <s v="12"/>
    <s v="1"/>
    <s v="3"/>
    <s v="35"/>
    <s v="358"/>
    <s v="358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1"/>
    <x v="5"/>
    <s v="3000 SERVICIOS GENERALES"/>
    <s v="3500 SERVICIOS DE INSTALACION, REPARACION, MANTENIMIENTO Y CONSERVACION"/>
    <s v="358 SERVICIOS DE LIMPIEZA Y MANEJO DE DESECHOS"/>
    <s v="35801 SERVICIOS DE LIMPIEZA Y MANEJO DE DESECHOS"/>
    <n v="10000"/>
    <s v="1 NO ETIQUETADO"/>
    <s v="11 RECURSOS FISCALES"/>
    <s v="1101 RECURSOS MUNICIPALES"/>
    <s v="19 Ejercicio 2019"/>
  </r>
  <r>
    <s v="090111313446172020O021021464121133535835801111110119133"/>
    <s v="0901"/>
    <s v="1"/>
    <s v="13"/>
    <s v="134"/>
    <s v="4"/>
    <s v="6"/>
    <s v="17"/>
    <s v="20"/>
    <s v="20"/>
    <s v="O"/>
    <s v="021"/>
    <s v="021464"/>
    <s v="12"/>
    <s v="1"/>
    <s v="3"/>
    <s v="35"/>
    <s v="358"/>
    <s v="358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6"/>
    <s v="3000 SERVICIOS GENERALES"/>
    <s v="3500 SERVICIOS DE INSTALACION, REPARACION, MANTENIMIENTO Y CONSERVACION"/>
    <s v="358 SERVICIOS DE LIMPIEZA Y MANEJO DE DESECHOS"/>
    <s v="35801 SERVICIOS DE LIMPIEZA Y MANEJO DE DESECHOS"/>
    <n v="30000"/>
    <s v="1 NO ETIQUETADO"/>
    <s v="11 RECURSOS FISCALES"/>
    <s v="1101 RECURSOS MUNICIPALES"/>
    <s v="19 Ejercicio 2019"/>
  </r>
  <r>
    <s v="110422121231010730E039039419911133535835801111110119133"/>
    <s v="1104"/>
    <s v="2"/>
    <s v="21"/>
    <s v="212"/>
    <s v="3"/>
    <s v="1"/>
    <s v="01"/>
    <s v="07"/>
    <s v="30"/>
    <s v="E"/>
    <s v="039"/>
    <s v="039419"/>
    <s v="91"/>
    <s v="1"/>
    <s v="3"/>
    <s v="35"/>
    <s v="358"/>
    <s v="358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74"/>
    <x v="373"/>
    <s v="3000 SERVICIOS GENERALES"/>
    <s v="3500 SERVICIOS DE INSTALACION, REPARACION, MANTENIMIENTO Y CONSERVACION"/>
    <s v="358 SERVICIOS DE LIMPIEZA Y MANEJO DE DESECHOS"/>
    <s v="35801 SERVICIOS DE LIMPIEZA Y MANEJO DE DESECHOS"/>
    <n v="80000"/>
    <s v="1 NO ETIQUETADO"/>
    <s v="11 RECURSOS FISCALES"/>
    <s v="1101 RECURSOS MUNICIPALES"/>
    <s v="19 Ejercicio 2019"/>
  </r>
  <r>
    <s v="111322121231010730E116116855911133535835801111110119133"/>
    <s v="1113"/>
    <s v="2"/>
    <s v="21"/>
    <s v="212"/>
    <s v="3"/>
    <s v="1"/>
    <s v="01"/>
    <s v="07"/>
    <s v="30"/>
    <s v="E"/>
    <s v="116"/>
    <s v="116855"/>
    <s v="91"/>
    <s v="1"/>
    <s v="3"/>
    <s v="35"/>
    <s v="358"/>
    <s v="358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29"/>
    <x v="105"/>
    <s v="3000 SERVICIOS GENERALES"/>
    <s v="3500 SERVICIOS DE INSTALACION, REPARACION, MANTENIMIENTO Y CONSERVACION"/>
    <s v="358 SERVICIOS DE LIMPIEZA Y MANEJO DE DESECHOS"/>
    <s v="35801 SERVICIOS DE LIMPIEZA Y MANEJO DE DESECHOS"/>
    <n v="1300000"/>
    <s v="1 NO ETIQUETADO"/>
    <s v="11 RECURSOS FISCALES"/>
    <s v="1101 RECURSOS MUNICIPALES"/>
    <s v="19 Ejercicio 2019"/>
  </r>
  <r>
    <s v="080422222112130614E125125330911133535935901111110119133"/>
    <s v="0804"/>
    <s v="2"/>
    <s v="22"/>
    <s v="221"/>
    <s v="1"/>
    <s v="2"/>
    <s v="13"/>
    <s v="06"/>
    <s v="14"/>
    <s v="E"/>
    <s v="125"/>
    <s v="125330"/>
    <s v="91"/>
    <s v="1"/>
    <s v="3"/>
    <s v="35"/>
    <s v="359"/>
    <s v="359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
    <s v="3000 SERVICIOS GENERALES"/>
    <s v="3500 SERVICIOS DE INSTALACION, REPARACION, MANTENIMIENTO Y CONSERVACION"/>
    <s v="359 SERVICIOS DE JARDINERIA Y FUMIGACION"/>
    <s v="35901 SERVICIOS DE JARDINERIA Y FUMIGACION"/>
    <n v="0"/>
    <s v="1 NO ETIQUETADO"/>
    <s v="11 RECURSOS FISCALES"/>
    <s v="1101 RECURSOS MUNICIPALES"/>
    <s v="19 Ejercicio 2019"/>
  </r>
  <r>
    <s v="080422222112130614E125125331911133535935901111110119133"/>
    <s v="0804"/>
    <s v="2"/>
    <s v="22"/>
    <s v="221"/>
    <s v="1"/>
    <s v="2"/>
    <s v="13"/>
    <s v="06"/>
    <s v="14"/>
    <s v="E"/>
    <s v="125"/>
    <s v="125331"/>
    <s v="91"/>
    <s v="1"/>
    <s v="3"/>
    <s v="35"/>
    <s v="359"/>
    <s v="359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74"/>
    <s v="3000 SERVICIOS GENERALES"/>
    <s v="3500 SERVICIOS DE INSTALACION, REPARACION, MANTENIMIENTO Y CONSERVACION"/>
    <s v="359 SERVICIOS DE JARDINERIA Y FUMIGACION"/>
    <s v="35901 SERVICIOS DE JARDINERIA Y FUMIGACION"/>
    <n v="10000000"/>
    <s v="1 NO ETIQUETADO"/>
    <s v="11 RECURSOS FISCALES"/>
    <s v="1101 RECURSOS MUNICIPALES"/>
    <s v="19 Ejercicio 2019"/>
  </r>
  <r>
    <s v="090111313446172020O021021473121133535935901111110119133"/>
    <s v="0901"/>
    <s v="1"/>
    <s v="13"/>
    <s v="134"/>
    <s v="4"/>
    <s v="6"/>
    <s v="17"/>
    <s v="20"/>
    <s v="20"/>
    <s v="O"/>
    <s v="021"/>
    <s v="021473"/>
    <s v="12"/>
    <s v="1"/>
    <s v="3"/>
    <s v="35"/>
    <s v="359"/>
    <s v="35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9"/>
    <s v="3000 SERVICIOS GENERALES"/>
    <s v="3500 SERVICIOS DE INSTALACION, REPARACION, MANTENIMIENTO Y CONSERVACION"/>
    <s v="359 SERVICIOS DE JARDINERIA Y FUMIGACION"/>
    <s v="35901 SERVICIOS DE JARDINERIA Y FUMIGACION"/>
    <n v="1500000"/>
    <s v="1 NO ETIQUETADO"/>
    <s v="11 RECURSOS FISCALES"/>
    <s v="1101 RECURSOS MUNICIPALES"/>
    <s v="19 Ejercicio 2019"/>
  </r>
  <r>
    <s v="020111313246172002O016016015971133636136101111110119133"/>
    <s v="0201"/>
    <s v="1"/>
    <s v="13"/>
    <s v="132"/>
    <s v="4"/>
    <s v="6"/>
    <s v="17"/>
    <s v="20"/>
    <s v="02"/>
    <s v="O"/>
    <s v="016"/>
    <s v="016015"/>
    <s v="97"/>
    <s v="1"/>
    <s v="3"/>
    <s v="36"/>
    <s v="361"/>
    <s v="361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3000 SERVICIOS GENERALES"/>
    <s v="3600 SERVICIOS DE COMUNICACION SOCIAL Y PUBLICIDAD"/>
    <s v="361 DIFUSION POR RADIO, TELEVISION Y OTROS MEDIOS DE MENSAJES SOBRE PROGRAMAS Y ACTIVIDADES GUBERNAMENTALES"/>
    <s v="36101 DIFUSION POR RADIO, TELEVISION Y OTROS MEDIOS DE MENSAJES SOBRE PROGRAMAS Y ACTIVIDADES GUBERNAMENTALES"/>
    <n v="36000000"/>
    <s v="1 NO ETIQUETADO"/>
    <s v="11 RECURSOS FISCALES"/>
    <s v="1101 RECURSOS MUNICIPALES"/>
    <s v="19 Ejercicio 2019"/>
  </r>
  <r>
    <s v="081422222612130618E061061408911133636136101111110119133"/>
    <s v="0814"/>
    <s v="2"/>
    <s v="22"/>
    <s v="226"/>
    <s v="1"/>
    <s v="2"/>
    <s v="13"/>
    <s v="06"/>
    <s v="18"/>
    <s v="E"/>
    <s v="061"/>
    <s v="061408"/>
    <s v="91"/>
    <s v="1"/>
    <s v="3"/>
    <s v="36"/>
    <s v="361"/>
    <s v="361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26"/>
    <x v="17"/>
    <x v="243"/>
    <s v="3000 SERVICIOS GENERALES"/>
    <s v="3600 SERVICIOS DE COMUNICACION SOCIAL Y PUBLICIDAD"/>
    <s v="361 DIFUSION POR RADIO, TELEVISION Y OTROS MEDIOS DE MENSAJES SOBRE PROGRAMAS Y ACTIVIDADES GUBERNAMENTALES"/>
    <s v="36101 DIFUSION POR RADIO, TELEVISION Y OTROS MEDIOS DE MENSAJES SOBRE PROGRAMAS Y ACTIVIDADES GUBERNAMENTALES"/>
    <n v="0"/>
    <s v="1 NO ETIQUETADO"/>
    <s v="11 RECURSOS FISCALES"/>
    <s v="1101 RECURSOS MUNICIPALES"/>
    <s v="19 Ejercicio 2019"/>
  </r>
  <r>
    <s v="020111313246172002O016016015971133636336301111110119133"/>
    <s v="0201"/>
    <s v="1"/>
    <s v="13"/>
    <s v="132"/>
    <s v="4"/>
    <s v="6"/>
    <s v="17"/>
    <s v="20"/>
    <s v="02"/>
    <s v="O"/>
    <s v="016"/>
    <s v="016015"/>
    <s v="97"/>
    <s v="1"/>
    <s v="3"/>
    <s v="36"/>
    <s v="363"/>
    <s v="363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3000 SERVICIOS GENERALES"/>
    <s v="3600 SERVICIOS DE COMUNICACION SOCIAL Y PUBLICIDAD"/>
    <s v="363 SERVICIOS DE CREATIVIDAD, PREPRODUCCION Y PRODUCCION DE PUBLICIDAD, EXCEPTO INTERNET"/>
    <s v="36301 SERVICIOS DE CREATIVIDAD, PREPRODUCCION Y PRODUCCION DE PUBLICIDAD, EXCEPTO INTERNET"/>
    <n v="7200000"/>
    <s v="1 NO ETIQUETADO"/>
    <s v="11 RECURSOS FISCALES"/>
    <s v="1101 RECURSOS MUNICIPALES"/>
    <s v="19 Ejercicio 2019"/>
  </r>
  <r>
    <s v="020111313246172002O016016015971133636436401111110119133"/>
    <s v="0201"/>
    <s v="1"/>
    <s v="13"/>
    <s v="132"/>
    <s v="4"/>
    <s v="6"/>
    <s v="17"/>
    <s v="20"/>
    <s v="02"/>
    <s v="O"/>
    <s v="016"/>
    <s v="016015"/>
    <s v="97"/>
    <s v="1"/>
    <s v="3"/>
    <s v="36"/>
    <s v="364"/>
    <s v="364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3000 SERVICIOS GENERALES"/>
    <s v="3600 SERVICIOS DE COMUNICACION SOCIAL Y PUBLICIDAD"/>
    <s v="364 SERVICIOS DE REVELADO DE FOTOGRAFIAS"/>
    <s v="36401 SERVICIOS DE REVELADO DE FOTOGRAFIAS"/>
    <n v="25000"/>
    <s v="1 NO ETIQUETADO"/>
    <s v="11 RECURSOS FISCALES"/>
    <s v="1101 RECURSOS MUNICIPALES"/>
    <s v="19 Ejercicio 2019"/>
  </r>
  <r>
    <s v="020111313246172002O101101920971133636636601111110119133"/>
    <s v="0201"/>
    <s v="1"/>
    <s v="13"/>
    <s v="132"/>
    <s v="4"/>
    <s v="6"/>
    <s v="17"/>
    <s v="20"/>
    <s v="02"/>
    <s v="O"/>
    <s v="101"/>
    <s v="101920"/>
    <s v="97"/>
    <s v="1"/>
    <s v="3"/>
    <s v="36"/>
    <s v="366"/>
    <s v="366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1"/>
    <x v="140"/>
    <s v="3000 SERVICIOS GENERALES"/>
    <s v="3600 SERVICIOS DE COMUNICACION SOCIAL Y PUBLICIDAD"/>
    <s v="366 SERVICIO DE CREACION Y DIFUSION DE CONTENIDO EXCLUSIVAMENTE A TRAVES DE INTERNET"/>
    <s v="36601 SERVICIO DE CREACION Y DIFUSION DE CONTENIDO EXCLUSIVAMENTE A TRAVES DE INTERNET"/>
    <n v="8360000"/>
    <s v="1 NO ETIQUETADO"/>
    <s v="11 RECURSOS FISCALES"/>
    <s v="1101 RECURSOS MUNICIPALES"/>
    <s v="19 Ejercicio 2019"/>
  </r>
  <r>
    <s v="081422222612130618E062062406911133636636601111110119133"/>
    <s v="0814"/>
    <s v="2"/>
    <s v="22"/>
    <s v="226"/>
    <s v="1"/>
    <s v="2"/>
    <s v="13"/>
    <s v="06"/>
    <s v="18"/>
    <s v="E"/>
    <s v="062"/>
    <s v="062406"/>
    <s v="91"/>
    <s v="1"/>
    <s v="3"/>
    <s v="36"/>
    <s v="366"/>
    <s v="366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26"/>
    <x v="106"/>
    <x v="374"/>
    <s v="3000 SERVICIOS GENERALES"/>
    <s v="3600 SERVICIOS DE COMUNICACION SOCIAL Y PUBLICIDAD"/>
    <s v="366 SERVICIO DE CREACION Y DIFUSION DE CONTENIDO EXCLUSIVAMENTE A TRAVES DE INTERNET"/>
    <s v="36601 SERVICIO DE CREACION Y DIFUSION DE CONTENIDO EXCLUSIVAMENTE A TRAVES DE INTERNET"/>
    <n v="0"/>
    <s v="1 NO ETIQUETADO"/>
    <s v="11 RECURSOS FISCALES"/>
    <s v="1101 RECURSOS MUNICIPALES"/>
    <s v="19 Ejercicio 2019"/>
  </r>
  <r>
    <s v="020111313246172002O016016015971133636936901111110119133"/>
    <s v="0201"/>
    <s v="1"/>
    <s v="13"/>
    <s v="132"/>
    <s v="4"/>
    <s v="6"/>
    <s v="17"/>
    <s v="20"/>
    <s v="02"/>
    <s v="O"/>
    <s v="016"/>
    <s v="016015"/>
    <s v="97"/>
    <s v="1"/>
    <s v="3"/>
    <s v="36"/>
    <s v="369"/>
    <s v="369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3000 SERVICIOS GENERALES"/>
    <s v="3600 SERVICIOS DE COMUNICACION SOCIAL Y PUBLICIDAD"/>
    <s v="369 OTROS SERVICIOS DE INFORMACION"/>
    <s v="36901 OTROS SERVICIOS DE INFORMACION"/>
    <n v="278400"/>
    <s v="1 NO ETIQUETADO"/>
    <s v="11 RECURSOS FISCALES"/>
    <s v="1101 RECURSOS MUNICIPALES"/>
    <s v="19 Ejercicio 2019"/>
  </r>
  <r>
    <s v="081422222612130618E105105403911133636936901111110119133"/>
    <s v="0814"/>
    <s v="2"/>
    <s v="22"/>
    <s v="226"/>
    <s v="1"/>
    <s v="2"/>
    <s v="13"/>
    <s v="06"/>
    <s v="18"/>
    <s v="E"/>
    <s v="105"/>
    <s v="105403"/>
    <s v="91"/>
    <s v="1"/>
    <s v="3"/>
    <s v="36"/>
    <s v="369"/>
    <s v="369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26"/>
    <x v="48"/>
    <x v="149"/>
    <s v="3000 SERVICIOS GENERALES"/>
    <s v="3600 SERVICIOS DE COMUNICACION SOCIAL Y PUBLICIDAD"/>
    <s v="369 OTROS SERVICIOS DE INFORMACION"/>
    <s v="36901 OTROS SERVICIOS DE INFORMACION"/>
    <n v="0"/>
    <s v="1 NO ETIQUETADO"/>
    <s v="11 RECURSOS FISCALES"/>
    <s v="1101 RECURSOS MUNICIPALES"/>
    <s v="19 Ejercicio 2019"/>
  </r>
  <r>
    <s v="010111313146172001P052052015911133737137101111110119133"/>
    <s v="0101"/>
    <s v="1"/>
    <s v="13"/>
    <s v="131"/>
    <s v="4"/>
    <s v="6"/>
    <s v="17"/>
    <s v="20"/>
    <s v="01"/>
    <s v="P"/>
    <s v="052"/>
    <s v="052015"/>
    <s v="91"/>
    <s v="1"/>
    <s v="3"/>
    <s v="37"/>
    <s v="371"/>
    <s v="371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x v="0"/>
    <x v="3"/>
    <x v="5"/>
    <x v="17"/>
    <s v="3000 SERVICIOS GENERALES"/>
    <s v="3700 SERVICIOS DE TRASLADO Y VIATICOS"/>
    <s v="371 PASAJES AEREOS"/>
    <s v="37101 PASAJES AEREOS"/>
    <n v="104750"/>
    <s v="1 NO ETIQUETADO"/>
    <s v="11 RECURSOS FISCALES"/>
    <s v="1101 RECURSOS MUNICIPALES"/>
    <s v="19 Ejercicio 2019"/>
  </r>
  <r>
    <s v="020211313246172002O101101920971133737137101111110119133"/>
    <s v="0202"/>
    <s v="1"/>
    <s v="13"/>
    <s v="132"/>
    <s v="4"/>
    <s v="6"/>
    <s v="17"/>
    <s v="20"/>
    <s v="02"/>
    <s v="O"/>
    <s v="101"/>
    <s v="101920"/>
    <s v="97"/>
    <s v="1"/>
    <s v="3"/>
    <s v="37"/>
    <s v="371"/>
    <s v="371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1"/>
    <x v="140"/>
    <s v="3000 SERVICIOS GENERALES"/>
    <s v="3700 SERVICIOS DE TRASLADO Y VIATICOS"/>
    <s v="371 PASAJES AEREOS"/>
    <s v="37101 PASAJES AEREOS"/>
    <n v="50000"/>
    <s v="1 NO ETIQUETADO"/>
    <s v="11 RECURSOS FISCALES"/>
    <s v="1101 RECURSOS MUNICIPALES"/>
    <s v="19 Ejercicio 2019"/>
  </r>
  <r>
    <s v="030311717145160304E127127976911133737137101111110119133"/>
    <s v="0303"/>
    <s v="1"/>
    <s v="17"/>
    <s v="171"/>
    <s v="4"/>
    <s v="5"/>
    <s v="16"/>
    <s v="03"/>
    <s v="04"/>
    <s v="E"/>
    <s v="127"/>
    <s v="127976"/>
    <s v="91"/>
    <s v="1"/>
    <s v="3"/>
    <s v="37"/>
    <s v="371"/>
    <s v="37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3000 SERVICIOS GENERALES"/>
    <s v="3700 SERVICIOS DE TRASLADO Y VIATICOS"/>
    <s v="371 PASAJES AEREOS"/>
    <s v="37101 PASAJES AEREOS"/>
    <n v="390000"/>
    <s v="1 NO ETIQUETADO"/>
    <s v="11 RECURSOS FISCALES"/>
    <s v="1101 RECURSOS MUNICIPALES"/>
    <s v="19 Ejercicio 2019"/>
  </r>
  <r>
    <s v="060611515246172012M114114288911133737137101111110119133"/>
    <s v="0606"/>
    <s v="1"/>
    <s v="15"/>
    <s v="152"/>
    <s v="4"/>
    <s v="6"/>
    <s v="17"/>
    <s v="20"/>
    <s v="12"/>
    <s v="M"/>
    <s v="114"/>
    <s v="114288"/>
    <s v="91"/>
    <s v="1"/>
    <s v="3"/>
    <s v="37"/>
    <s v="371"/>
    <s v="371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105"/>
    <x v="375"/>
    <s v="3000 SERVICIOS GENERALES"/>
    <s v="3700 SERVICIOS DE TRASLADO Y VIATICOS"/>
    <s v="371 PASAJES AEREOS"/>
    <s v="37101 PASAJES AEREOS"/>
    <n v="100000"/>
    <s v="1 NO ETIQUETADO"/>
    <s v="11 RECURSOS FISCALES"/>
    <s v="1101 RECURSOS MUNICIPALES"/>
    <s v="19 Ejercicio 2019"/>
  </r>
  <r>
    <s v="070711111246171913G006006311911133737137101111110119133"/>
    <s v="0707"/>
    <s v="1"/>
    <s v="11"/>
    <s v="112"/>
    <s v="4"/>
    <s v="6"/>
    <s v="17"/>
    <s v="19"/>
    <s v="13"/>
    <s v="G"/>
    <s v="006"/>
    <s v="006311"/>
    <s v="91"/>
    <s v="1"/>
    <s v="3"/>
    <s v="37"/>
    <s v="371"/>
    <s v="371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x v="0"/>
    <x v="12"/>
    <x v="90"/>
    <x v="323"/>
    <s v="3000 SERVICIOS GENERALES"/>
    <s v="3700 SERVICIOS DE TRASLADO Y VIATICOS"/>
    <s v="371 PASAJES AEREOS"/>
    <s v="37101 PASAJES AEREOS"/>
    <n v="10000"/>
    <s v="1 NO ETIQUETADO"/>
    <s v="11 RECURSOS FISCALES"/>
    <s v="1101 RECURSOS MUNICIPALES"/>
    <s v="19 Ejercicio 2019"/>
  </r>
  <r>
    <s v="090211313446172019O132132441121133737137101111110119133"/>
    <s v="0902"/>
    <s v="1"/>
    <s v="13"/>
    <s v="134"/>
    <s v="4"/>
    <s v="6"/>
    <s v="17"/>
    <s v="20"/>
    <s v="19"/>
    <s v="O"/>
    <s v="132"/>
    <s v="132441"/>
    <s v="12"/>
    <s v="1"/>
    <s v="3"/>
    <s v="37"/>
    <s v="371"/>
    <s v="37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38"/>
    <x v="376"/>
    <s v="3000 SERVICIOS GENERALES"/>
    <s v="3700 SERVICIOS DE TRASLADO Y VIATICOS"/>
    <s v="371 PASAJES AEREOS"/>
    <s v="37101 PASAJES AEREOS"/>
    <n v="40000"/>
    <s v="1 NO ETIQUETADO"/>
    <s v="11 RECURSOS FISCALES"/>
    <s v="1101 RECURSOS MUNICIPALES"/>
    <s v="19 Ejercicio 2019"/>
  </r>
  <r>
    <s v="090911313446172020O021021511121133737137101111110119133"/>
    <s v="0909"/>
    <s v="1"/>
    <s v="13"/>
    <s v="134"/>
    <s v="4"/>
    <s v="6"/>
    <s v="17"/>
    <s v="20"/>
    <s v="20"/>
    <s v="O"/>
    <s v="021"/>
    <s v="021511"/>
    <s v="12"/>
    <s v="1"/>
    <s v="3"/>
    <s v="37"/>
    <s v="371"/>
    <s v="37101"/>
    <s v="1"/>
    <s v="11"/>
    <s v="1101"/>
    <s v="19"/>
    <s v="13"/>
    <s v="3"/>
    <s v="09 COORDINACION GENERAL DE ADMINISTRACION E INNOVACION GUBERNAMENTAL"/>
    <s v="0909 COORDINACION GENERAL DE ADMINISTRACION 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4"/>
    <s v="3000 SERVICIOS GENERALES"/>
    <s v="3700 SERVICIOS DE TRASLADO Y VIATICOS"/>
    <s v="371 PASAJES AEREOS"/>
    <s v="37101 PASAJES AEREOS"/>
    <n v="100000"/>
    <s v="1 NO ETIQUETADO"/>
    <s v="11 RECURSOS FISCALES"/>
    <s v="1101 RECURSOS MUNICIPALES"/>
    <s v="19 Ejercicio 2019"/>
  </r>
  <r>
    <s v="100733131123091524F102102843911133737137101111110119133"/>
    <s v="1007"/>
    <s v="3"/>
    <s v="31"/>
    <s v="311"/>
    <s v="2"/>
    <s v="3"/>
    <s v="09"/>
    <s v="15"/>
    <s v="24"/>
    <s v="F"/>
    <s v="102"/>
    <s v="102843"/>
    <s v="91"/>
    <s v="1"/>
    <s v="3"/>
    <s v="37"/>
    <s v="371"/>
    <s v="371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96"/>
    <x v="377"/>
    <s v="3000 SERVICIOS GENERALES"/>
    <s v="3700 SERVICIOS DE TRASLADO Y VIATICOS"/>
    <s v="371 PASAJES AEREOS"/>
    <s v="37101 PASAJES AEREOS"/>
    <n v="30000"/>
    <s v="1 NO ETIQUETADO"/>
    <s v="11 RECURSOS FISCALES"/>
    <s v="1101 RECURSOS MUNICIPALES"/>
    <s v="19 Ejercicio 2019"/>
  </r>
  <r>
    <s v="100533131123091725F049049115911133737137101111110119133"/>
    <s v="1005"/>
    <s v="3"/>
    <s v="31"/>
    <s v="311"/>
    <s v="2"/>
    <s v="3"/>
    <s v="09"/>
    <s v="17"/>
    <s v="25"/>
    <s v="F"/>
    <s v="049"/>
    <s v="049115"/>
    <s v="91"/>
    <s v="1"/>
    <s v="3"/>
    <s v="37"/>
    <s v="371"/>
    <s v="37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3"/>
    <x v="378"/>
    <s v="3000 SERVICIOS GENERALES"/>
    <s v="3700 SERVICIOS DE TRASLADO Y VIATICOS"/>
    <s v="371 PASAJES AEREOS"/>
    <s v="37101 PASAJES AEREOS"/>
    <n v="30000"/>
    <s v="1 NO ETIQUETADO"/>
    <s v="11 RECURSOS FISCALES"/>
    <s v="1101 RECURSOS MUNICIPALES"/>
    <s v="19 Ejercicio 2019"/>
  </r>
  <r>
    <s v="100533131123091725F043043875911133737137101111110119133"/>
    <s v="1005"/>
    <s v="3"/>
    <s v="31"/>
    <s v="311"/>
    <s v="2"/>
    <s v="3"/>
    <s v="09"/>
    <s v="17"/>
    <s v="25"/>
    <s v="F"/>
    <s v="043"/>
    <s v="043875"/>
    <s v="91"/>
    <s v="1"/>
    <s v="3"/>
    <s v="37"/>
    <s v="371"/>
    <s v="37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89"/>
    <x v="379"/>
    <s v="3000 SERVICIOS GENERALES"/>
    <s v="3700 SERVICIOS DE TRASLADO Y VIATICOS"/>
    <s v="371 PASAJES AEREOS"/>
    <s v="37101 PASAJES AEREOS"/>
    <n v="44000"/>
    <s v="1 NO ETIQUETADO"/>
    <s v="11 RECURSOS FISCALES"/>
    <s v="1101 RECURSOS MUNICIPALES"/>
    <s v="19 Ejercicio 2019"/>
  </r>
  <r>
    <s v="121222222122081331E078078703911133737137101111110119133"/>
    <s v="1212"/>
    <s v="2"/>
    <s v="22"/>
    <s v="221"/>
    <s v="2"/>
    <s v="2"/>
    <s v="08"/>
    <s v="13"/>
    <s v="31"/>
    <s v="E"/>
    <s v="078"/>
    <s v="078703"/>
    <s v="91"/>
    <s v="1"/>
    <s v="3"/>
    <s v="37"/>
    <s v="371"/>
    <s v="371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192"/>
    <s v="3000 SERVICIOS GENERALES"/>
    <s v="3700 SERVICIOS DE TRASLADO Y VIATICOS"/>
    <s v="371 PASAJES AEREOS"/>
    <s v="37101 PASAJES AEREOS"/>
    <n v="176900"/>
    <s v="1 NO ETIQUETADO"/>
    <s v="11 RECURSOS FISCALES"/>
    <s v="1101 RECURSOS MUNICIPALES"/>
    <s v="19 Ejercicio 2019"/>
  </r>
  <r>
    <s v="131522424215140132F012012828911133737137101111110119133"/>
    <s v="1315"/>
    <s v="2"/>
    <s v="24"/>
    <s v="242"/>
    <s v="1"/>
    <s v="5"/>
    <s v="14"/>
    <s v="01"/>
    <s v="32"/>
    <s v="F"/>
    <s v="012"/>
    <s v="012828"/>
    <s v="91"/>
    <s v="1"/>
    <s v="3"/>
    <s v="37"/>
    <s v="371"/>
    <s v="371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x v="0"/>
    <x v="23"/>
    <x v="51"/>
    <x v="380"/>
    <s v="3000 SERVICIOS GENERALES"/>
    <s v="3700 SERVICIOS DE TRASLADO Y VIATICOS"/>
    <s v="371 PASAJES AEREOS"/>
    <s v="37101 PASAJES AEREOS"/>
    <n v="55000"/>
    <s v="1 NO ETIQUETADO"/>
    <s v="11 RECURSOS FISCALES"/>
    <s v="1101 RECURSOS MUNICIPALES"/>
    <s v="19 Ejercicio 2019"/>
  </r>
  <r>
    <s v="130322424215140134E087087826911133737137101111110119133"/>
    <s v="1303"/>
    <s v="2"/>
    <s v="24"/>
    <s v="242"/>
    <s v="1"/>
    <s v="5"/>
    <s v="14"/>
    <s v="01"/>
    <s v="34"/>
    <s v="E"/>
    <s v="087"/>
    <s v="087826"/>
    <s v="91"/>
    <s v="1"/>
    <s v="3"/>
    <s v="37"/>
    <s v="371"/>
    <s v="371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57"/>
    <s v="3000 SERVICIOS GENERALES"/>
    <s v="3700 SERVICIOS DE TRASLADO Y VIATICOS"/>
    <s v="371 PASAJES AEREOS"/>
    <s v="37101 PASAJES AEREOS"/>
    <n v="50000"/>
    <s v="1 NO ETIQUETADO"/>
    <s v="11 RECURSOS FISCALES"/>
    <s v="1101 RECURSOS MUNICIPALES"/>
    <s v="19 Ejercicio 2019"/>
  </r>
  <r>
    <s v="030311717145160304E127127976911133737237201111110119133"/>
    <s v="0303"/>
    <s v="1"/>
    <s v="17"/>
    <s v="171"/>
    <s v="4"/>
    <s v="5"/>
    <s v="16"/>
    <s v="03"/>
    <s v="04"/>
    <s v="E"/>
    <s v="127"/>
    <s v="127976"/>
    <s v="91"/>
    <s v="1"/>
    <s v="3"/>
    <s v="37"/>
    <s v="372"/>
    <s v="37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3000 SERVICIOS GENERALES"/>
    <s v="3700 SERVICIOS DE TRASLADO Y VIATICOS"/>
    <s v="372 PASAJES TERRESTRES"/>
    <s v="37201 PASAJES TERRESTRES"/>
    <n v="85000"/>
    <s v="1 NO ETIQUETADO"/>
    <s v="11 RECURSOS FISCALES"/>
    <s v="1101 RECURSOS MUNICIPALES"/>
    <s v="19 Ejercicio 2019"/>
  </r>
  <r>
    <s v="040111212246171906E032032167911133737237201111110119133"/>
    <s v="0401"/>
    <s v="1"/>
    <s v="12"/>
    <s v="122"/>
    <s v="4"/>
    <s v="6"/>
    <s v="17"/>
    <s v="19"/>
    <s v="06"/>
    <s v="E"/>
    <s v="032"/>
    <s v="032167"/>
    <s v="91"/>
    <s v="1"/>
    <s v="3"/>
    <s v="37"/>
    <s v="372"/>
    <s v="37201"/>
    <s v="1"/>
    <s v="11"/>
    <s v="1101"/>
    <s v="19"/>
    <s v="13"/>
    <s v="3"/>
    <s v="04 SINDICATURA DEL AYUNTAMIENTO"/>
    <s v="0401 DIRECCION JURIDICO CONTENCIOS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x v="0"/>
    <x v="7"/>
    <x v="107"/>
    <x v="381"/>
    <s v="3000 SERVICIOS GENERALES"/>
    <s v="3700 SERVICIOS DE TRASLADO Y VIATICOS"/>
    <s v="372 PASAJES TERRESTRES"/>
    <s v="37201 PASAJES TERRESTRES"/>
    <n v="3000"/>
    <s v="1 NO ETIQUETADO"/>
    <s v="11 RECURSOS FISCALES"/>
    <s v="1101 RECURSOS MUNICIPALES"/>
    <s v="19 Ejercicio 2019"/>
  </r>
  <r>
    <s v="060611515246172012M114114289911133737237201111110119133"/>
    <s v="0606"/>
    <s v="1"/>
    <s v="15"/>
    <s v="152"/>
    <s v="4"/>
    <s v="6"/>
    <s v="17"/>
    <s v="20"/>
    <s v="12"/>
    <s v="M"/>
    <s v="114"/>
    <s v="114289"/>
    <s v="91"/>
    <s v="1"/>
    <s v="3"/>
    <s v="37"/>
    <s v="372"/>
    <s v="372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105"/>
    <x v="382"/>
    <s v="3000 SERVICIOS GENERALES"/>
    <s v="3700 SERVICIOS DE TRASLADO Y VIATICOS"/>
    <s v="372 PASAJES TERRESTRES"/>
    <s v="37201 PASAJES TERRESTRES"/>
    <n v="5458.2"/>
    <s v="1 NO ETIQUETADO"/>
    <s v="11 RECURSOS FISCALES"/>
    <s v="1101 RECURSOS MUNICIPALES"/>
    <s v="19 Ejercicio 2019"/>
  </r>
  <r>
    <s v="070711111246171913G006006311911133737237201111110119133"/>
    <s v="0707"/>
    <s v="1"/>
    <s v="11"/>
    <s v="112"/>
    <s v="4"/>
    <s v="6"/>
    <s v="17"/>
    <s v="19"/>
    <s v="13"/>
    <s v="G"/>
    <s v="006"/>
    <s v="006311"/>
    <s v="91"/>
    <s v="1"/>
    <s v="3"/>
    <s v="37"/>
    <s v="372"/>
    <s v="372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x v="0"/>
    <x v="12"/>
    <x v="90"/>
    <x v="323"/>
    <s v="3000 SERVICIOS GENERALES"/>
    <s v="3700 SERVICIOS DE TRASLADO Y VIATICOS"/>
    <s v="372 PASAJES TERRESTRES"/>
    <s v="37201 PASAJES TERRESTRES"/>
    <n v="5000"/>
    <s v="1 NO ETIQUETADO"/>
    <s v="11 RECURSOS FISCALES"/>
    <s v="1101 RECURSOS MUNICIPALES"/>
    <s v="19 Ejercicio 2019"/>
  </r>
  <r>
    <s v="090211313446172019O132132902121133737237201111110119133"/>
    <s v="0902"/>
    <s v="1"/>
    <s v="13"/>
    <s v="134"/>
    <s v="4"/>
    <s v="6"/>
    <s v="17"/>
    <s v="20"/>
    <s v="19"/>
    <s v="O"/>
    <s v="132"/>
    <s v="132902"/>
    <s v="12"/>
    <s v="1"/>
    <s v="3"/>
    <s v="37"/>
    <s v="372"/>
    <s v="372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38"/>
    <x v="383"/>
    <s v="3000 SERVICIOS GENERALES"/>
    <s v="3700 SERVICIOS DE TRASLADO Y VIATICOS"/>
    <s v="372 PASAJES TERRESTRES"/>
    <s v="37201 PASAJES TERRESTRES"/>
    <n v="20000"/>
    <s v="1 NO ETIQUETADO"/>
    <s v="11 RECURSOS FISCALES"/>
    <s v="1101 RECURSOS MUNICIPALES"/>
    <s v="19 Ejercicio 2019"/>
  </r>
  <r>
    <s v="090911313446172020O021021513121133737237201111110119133"/>
    <s v="0909"/>
    <s v="1"/>
    <s v="13"/>
    <s v="134"/>
    <s v="4"/>
    <s v="6"/>
    <s v="17"/>
    <s v="20"/>
    <s v="20"/>
    <s v="O"/>
    <s v="021"/>
    <s v="021513"/>
    <s v="12"/>
    <s v="1"/>
    <s v="3"/>
    <s v="37"/>
    <s v="372"/>
    <s v="37201"/>
    <s v="1"/>
    <s v="11"/>
    <s v="1101"/>
    <s v="19"/>
    <s v="13"/>
    <s v="3"/>
    <s v="09 COORDINACION GENERAL DE ADMINISTRACION E INNOVACION GUBERNAMENTAL"/>
    <s v="0909 COORDINACION GENERAL DE ADMINISTRACION 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5"/>
    <s v="3000 SERVICIOS GENERALES"/>
    <s v="3700 SERVICIOS DE TRASLADO Y VIATICOS"/>
    <s v="372 PASAJES TERRESTRES"/>
    <s v="37201 PASAJES TERRESTRES"/>
    <n v="25000"/>
    <s v="1 NO ETIQUETADO"/>
    <s v="11 RECURSOS FISCALES"/>
    <s v="1101 RECURSOS MUNICIPALES"/>
    <s v="19 Ejercicio 2019"/>
  </r>
  <r>
    <s v="100733131123091524F103103543911133737237201111110119133"/>
    <s v="1007"/>
    <s v="3"/>
    <s v="31"/>
    <s v="311"/>
    <s v="2"/>
    <s v="3"/>
    <s v="09"/>
    <s v="15"/>
    <s v="24"/>
    <s v="F"/>
    <s v="103"/>
    <s v="103543"/>
    <s v="91"/>
    <s v="1"/>
    <s v="3"/>
    <s v="37"/>
    <s v="372"/>
    <s v="37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108"/>
    <x v="384"/>
    <s v="3000 SERVICIOS GENERALES"/>
    <s v="3700 SERVICIOS DE TRASLADO Y VIATICOS"/>
    <s v="372 PASAJES TERRESTRES"/>
    <s v="37201 PASAJES TERRESTRES"/>
    <n v="5000"/>
    <s v="1 NO ETIQUETADO"/>
    <s v="11 RECURSOS FISCALES"/>
    <s v="1101 RECURSOS MUNICIPALES"/>
    <s v="19 Ejercicio 2019"/>
  </r>
  <r>
    <s v="100533131123091725F049049553911133737237201111110119133"/>
    <s v="1005"/>
    <s v="3"/>
    <s v="31"/>
    <s v="311"/>
    <s v="2"/>
    <s v="3"/>
    <s v="09"/>
    <s v="17"/>
    <s v="25"/>
    <s v="F"/>
    <s v="049"/>
    <s v="049553"/>
    <s v="91"/>
    <s v="1"/>
    <s v="3"/>
    <s v="37"/>
    <s v="372"/>
    <s v="372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3"/>
    <x v="385"/>
    <s v="3000 SERVICIOS GENERALES"/>
    <s v="3700 SERVICIOS DE TRASLADO Y VIATICOS"/>
    <s v="372 PASAJES TERRESTRES"/>
    <s v="37201 PASAJES TERRESTRES"/>
    <n v="5000"/>
    <s v="1 NO ETIQUETADO"/>
    <s v="11 RECURSOS FISCALES"/>
    <s v="1101 RECURSOS MUNICIPALES"/>
    <s v="19 Ejercicio 2019"/>
  </r>
  <r>
    <s v="100533131123091725F043043930911133737237201111110119133"/>
    <s v="1005"/>
    <s v="3"/>
    <s v="31"/>
    <s v="311"/>
    <s v="2"/>
    <s v="3"/>
    <s v="09"/>
    <s v="17"/>
    <s v="25"/>
    <s v="F"/>
    <s v="043"/>
    <s v="043930"/>
    <s v="91"/>
    <s v="1"/>
    <s v="3"/>
    <s v="37"/>
    <s v="372"/>
    <s v="372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89"/>
    <x v="386"/>
    <s v="3000 SERVICIOS GENERALES"/>
    <s v="3700 SERVICIOS DE TRASLADO Y VIATICOS"/>
    <s v="372 PASAJES TERRESTRES"/>
    <s v="37201 PASAJES TERRESTRES"/>
    <n v="5500"/>
    <s v="1 NO ETIQUETADO"/>
    <s v="11 RECURSOS FISCALES"/>
    <s v="1101 RECURSOS MUNICIPALES"/>
    <s v="19 Ejercicio 2019"/>
  </r>
  <r>
    <s v="121222222122081331E078078704911133737237201111110119133"/>
    <s v="1212"/>
    <s v="2"/>
    <s v="22"/>
    <s v="221"/>
    <s v="2"/>
    <s v="2"/>
    <s v="08"/>
    <s v="13"/>
    <s v="31"/>
    <s v="E"/>
    <s v="078"/>
    <s v="078704"/>
    <s v="91"/>
    <s v="1"/>
    <s v="3"/>
    <s v="37"/>
    <s v="372"/>
    <s v="372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199"/>
    <s v="3000 SERVICIOS GENERALES"/>
    <s v="3700 SERVICIOS DE TRASLADO Y VIATICOS"/>
    <s v="372 PASAJES TERRESTRES"/>
    <s v="37201 PASAJES TERRESTRES"/>
    <n v="59000"/>
    <s v="1 NO ETIQUETADO"/>
    <s v="11 RECURSOS FISCALES"/>
    <s v="1101 RECURSOS MUNICIPALES"/>
    <s v="19 Ejercicio 2019"/>
  </r>
  <r>
    <s v="010111313146172001P052052015911133737537501111110119133"/>
    <s v="0101"/>
    <s v="1"/>
    <s v="13"/>
    <s v="131"/>
    <s v="4"/>
    <s v="6"/>
    <s v="17"/>
    <s v="20"/>
    <s v="01"/>
    <s v="P"/>
    <s v="052"/>
    <s v="052015"/>
    <s v="91"/>
    <s v="1"/>
    <s v="3"/>
    <s v="37"/>
    <s v="375"/>
    <s v="375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x v="0"/>
    <x v="3"/>
    <x v="5"/>
    <x v="17"/>
    <s v="3000 SERVICIOS GENERALES"/>
    <s v="3700 SERVICIOS DE TRASLADO Y VIATICOS"/>
    <s v="375 VIATICOS EN EL PAIS"/>
    <s v="37501 VIATICOS EN EL PAIS"/>
    <n v="25000"/>
    <s v="1 NO ETIQUETADO"/>
    <s v="11 RECURSOS FISCALES"/>
    <s v="1101 RECURSOS MUNICIPALES"/>
    <s v="19 Ejercicio 2019"/>
  </r>
  <r>
    <s v="020211313246172002O101101920971133737537501111110119133"/>
    <s v="0202"/>
    <s v="1"/>
    <s v="13"/>
    <s v="132"/>
    <s v="4"/>
    <s v="6"/>
    <s v="17"/>
    <s v="20"/>
    <s v="02"/>
    <s v="O"/>
    <s v="101"/>
    <s v="101920"/>
    <s v="97"/>
    <s v="1"/>
    <s v="3"/>
    <s v="37"/>
    <s v="375"/>
    <s v="375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1"/>
    <x v="140"/>
    <s v="3000 SERVICIOS GENERALES"/>
    <s v="3700 SERVICIOS DE TRASLADO Y VIATICOS"/>
    <s v="375 VIATICOS EN EL PAIS"/>
    <s v="37501 VIATICOS EN EL PAIS"/>
    <n v="50000"/>
    <s v="1 NO ETIQUETADO"/>
    <s v="11 RECURSOS FISCALES"/>
    <s v="1101 RECURSOS MUNICIPALES"/>
    <s v="19 Ejercicio 2019"/>
  </r>
  <r>
    <s v="030311717145160304E127127976911133737537501111110119133"/>
    <s v="0303"/>
    <s v="1"/>
    <s v="17"/>
    <s v="171"/>
    <s v="4"/>
    <s v="5"/>
    <s v="16"/>
    <s v="03"/>
    <s v="04"/>
    <s v="E"/>
    <s v="127"/>
    <s v="127976"/>
    <s v="91"/>
    <s v="1"/>
    <s v="3"/>
    <s v="37"/>
    <s v="375"/>
    <s v="375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3000 SERVICIOS GENERALES"/>
    <s v="3700 SERVICIOS DE TRASLADO Y VIATICOS"/>
    <s v="375 VIATICOS EN EL PAIS"/>
    <s v="37501 VIATICOS EN EL PAIS"/>
    <n v="300000"/>
    <s v="1 NO ETIQUETADO"/>
    <s v="11 RECURSOS FISCALES"/>
    <s v="1101 RECURSOS MUNICIPALES"/>
    <s v="19 Ejercicio 2019"/>
  </r>
  <r>
    <s v="060611515246172012M114114290911133737537501111110119133"/>
    <s v="0606"/>
    <s v="1"/>
    <s v="15"/>
    <s v="152"/>
    <s v="4"/>
    <s v="6"/>
    <s v="17"/>
    <s v="20"/>
    <s v="12"/>
    <s v="M"/>
    <s v="114"/>
    <s v="114290"/>
    <s v="91"/>
    <s v="1"/>
    <s v="3"/>
    <s v="37"/>
    <s v="375"/>
    <s v="375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105"/>
    <x v="387"/>
    <s v="3000 SERVICIOS GENERALES"/>
    <s v="3700 SERVICIOS DE TRASLADO Y VIATICOS"/>
    <s v="375 VIATICOS EN EL PAIS"/>
    <s v="37501 VIATICOS EN EL PAIS"/>
    <n v="17999.8"/>
    <s v="1 NO ETIQUETADO"/>
    <s v="11 RECURSOS FISCALES"/>
    <s v="1101 RECURSOS MUNICIPALES"/>
    <s v="19 Ejercicio 2019"/>
  </r>
  <r>
    <s v="090211313446172019O132132921121133737537501111110119133"/>
    <s v="0902"/>
    <s v="1"/>
    <s v="13"/>
    <s v="134"/>
    <s v="4"/>
    <s v="6"/>
    <s v="17"/>
    <s v="20"/>
    <s v="19"/>
    <s v="O"/>
    <s v="132"/>
    <s v="132921"/>
    <s v="12"/>
    <s v="1"/>
    <s v="3"/>
    <s v="37"/>
    <s v="375"/>
    <s v="37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38"/>
    <x v="321"/>
    <s v="3000 SERVICIOS GENERALES"/>
    <s v="3700 SERVICIOS DE TRASLADO Y VIATICOS"/>
    <s v="375 VIATICOS EN EL PAIS"/>
    <s v="37501 VIATICOS EN EL PAIS"/>
    <n v="50000"/>
    <s v="1 NO ETIQUETADO"/>
    <s v="11 RECURSOS FISCALES"/>
    <s v="1101 RECURSOS MUNICIPALES"/>
    <s v="19 Ejercicio 2019"/>
  </r>
  <r>
    <s v="090911313446172020O021021514121133737537501111110119133"/>
    <s v="0909"/>
    <s v="1"/>
    <s v="13"/>
    <s v="134"/>
    <s v="4"/>
    <s v="6"/>
    <s v="17"/>
    <s v="20"/>
    <s v="20"/>
    <s v="O"/>
    <s v="021"/>
    <s v="021514"/>
    <s v="12"/>
    <s v="1"/>
    <s v="3"/>
    <s v="37"/>
    <s v="375"/>
    <s v="37501"/>
    <s v="1"/>
    <s v="11"/>
    <s v="1101"/>
    <s v="19"/>
    <s v="13"/>
    <s v="3"/>
    <s v="09 COORDINACION GENERAL DE ADMINISTRACION E INNOVACION GUBERNAMENTAL"/>
    <s v="0909 COORDINACION GENERAL DE ADMINISTRACION 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6"/>
    <s v="3000 SERVICIOS GENERALES"/>
    <s v="3700 SERVICIOS DE TRASLADO Y VIATICOS"/>
    <s v="375 VIATICOS EN EL PAIS"/>
    <s v="37501 VIATICOS EN EL PAIS"/>
    <n v="47000"/>
    <s v="1 NO ETIQUETADO"/>
    <s v="11 RECURSOS FISCALES"/>
    <s v="1101 RECURSOS MUNICIPALES"/>
    <s v="19 Ejercicio 2019"/>
  </r>
  <r>
    <s v="100733131123091524F103103946911133737537501111110119133"/>
    <s v="1007"/>
    <s v="3"/>
    <s v="31"/>
    <s v="311"/>
    <s v="2"/>
    <s v="3"/>
    <s v="09"/>
    <s v="15"/>
    <s v="24"/>
    <s v="F"/>
    <s v="103"/>
    <s v="103946"/>
    <s v="91"/>
    <s v="1"/>
    <s v="3"/>
    <s v="37"/>
    <s v="375"/>
    <s v="375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108"/>
    <x v="388"/>
    <s v="3000 SERVICIOS GENERALES"/>
    <s v="3700 SERVICIOS DE TRASLADO Y VIATICOS"/>
    <s v="375 VIATICOS EN EL PAIS"/>
    <s v="37501 VIATICOS EN EL PAIS"/>
    <n v="30000"/>
    <s v="1 NO ETIQUETADO"/>
    <s v="11 RECURSOS FISCALES"/>
    <s v="1101 RECURSOS MUNICIPALES"/>
    <s v="19 Ejercicio 2019"/>
  </r>
  <r>
    <s v="100533131123091725F049049554911133737537501111110119133"/>
    <s v="1005"/>
    <s v="3"/>
    <s v="31"/>
    <s v="311"/>
    <s v="2"/>
    <s v="3"/>
    <s v="09"/>
    <s v="17"/>
    <s v="25"/>
    <s v="F"/>
    <s v="049"/>
    <s v="049554"/>
    <s v="91"/>
    <s v="1"/>
    <s v="3"/>
    <s v="37"/>
    <s v="375"/>
    <s v="375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3"/>
    <x v="389"/>
    <s v="3000 SERVICIOS GENERALES"/>
    <s v="3700 SERVICIOS DE TRASLADO Y VIATICOS"/>
    <s v="375 VIATICOS EN EL PAIS"/>
    <s v="37501 VIATICOS EN EL PAIS"/>
    <n v="30000"/>
    <s v="1 NO ETIQUETADO"/>
    <s v="11 RECURSOS FISCALES"/>
    <s v="1101 RECURSOS MUNICIPALES"/>
    <s v="19 Ejercicio 2019"/>
  </r>
  <r>
    <s v="100533131123091725F043043942911133737537501111110119133"/>
    <s v="1005"/>
    <s v="3"/>
    <s v="31"/>
    <s v="311"/>
    <s v="2"/>
    <s v="3"/>
    <s v="09"/>
    <s v="17"/>
    <s v="25"/>
    <s v="F"/>
    <s v="043"/>
    <s v="043942"/>
    <s v="91"/>
    <s v="1"/>
    <s v="3"/>
    <s v="37"/>
    <s v="375"/>
    <s v="375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89"/>
    <x v="390"/>
    <s v="3000 SERVICIOS GENERALES"/>
    <s v="3700 SERVICIOS DE TRASLADO Y VIATICOS"/>
    <s v="375 VIATICOS EN EL PAIS"/>
    <s v="37501 VIATICOS EN EL PAIS"/>
    <n v="33000"/>
    <s v="1 NO ETIQUETADO"/>
    <s v="11 RECURSOS FISCALES"/>
    <s v="1101 RECURSOS MUNICIPALES"/>
    <s v="19 Ejercicio 2019"/>
  </r>
  <r>
    <s v="121222222122081331E078078705911133737537501111110119133"/>
    <s v="1212"/>
    <s v="2"/>
    <s v="22"/>
    <s v="221"/>
    <s v="2"/>
    <s v="2"/>
    <s v="08"/>
    <s v="13"/>
    <s v="31"/>
    <s v="E"/>
    <s v="078"/>
    <s v="078705"/>
    <s v="91"/>
    <s v="1"/>
    <s v="3"/>
    <s v="37"/>
    <s v="375"/>
    <s v="375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210"/>
    <s v="3000 SERVICIOS GENERALES"/>
    <s v="3700 SERVICIOS DE TRASLADO Y VIATICOS"/>
    <s v="375 VIATICOS EN EL PAIS"/>
    <s v="37501 VIATICOS EN EL PAIS"/>
    <n v="38800"/>
    <s v="1 NO ETIQUETADO"/>
    <s v="11 RECURSOS FISCALES"/>
    <s v="1101 RECURSOS MUNICIPALES"/>
    <s v="19 Ejercicio 2019"/>
  </r>
  <r>
    <s v="131522424215140132F019019717911133737537501111110119133"/>
    <s v="1315"/>
    <s v="2"/>
    <s v="24"/>
    <s v="242"/>
    <s v="1"/>
    <s v="5"/>
    <s v="14"/>
    <s v="01"/>
    <s v="32"/>
    <s v="F"/>
    <s v="019"/>
    <s v="019717"/>
    <s v="91"/>
    <s v="1"/>
    <s v="3"/>
    <s v="37"/>
    <s v="375"/>
    <s v="375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x v="0"/>
    <x v="23"/>
    <x v="109"/>
    <x v="391"/>
    <s v="3000 SERVICIOS GENERALES"/>
    <s v="3700 SERVICIOS DE TRASLADO Y VIATICOS"/>
    <s v="375 VIATICOS EN EL PAIS"/>
    <s v="37501 VIATICOS EN EL PAIS"/>
    <n v="15000"/>
    <s v="1 NO ETIQUETADO"/>
    <s v="11 RECURSOS FISCALES"/>
    <s v="1101 RECURSOS MUNICIPALES"/>
    <s v="19 Ejercicio 2019"/>
  </r>
  <r>
    <s v="030311717145160304E127127976911133737637601111110119133"/>
    <s v="0303"/>
    <s v="1"/>
    <s v="17"/>
    <s v="171"/>
    <s v="4"/>
    <s v="5"/>
    <s v="16"/>
    <s v="03"/>
    <s v="04"/>
    <s v="E"/>
    <s v="127"/>
    <s v="127976"/>
    <s v="91"/>
    <s v="1"/>
    <s v="3"/>
    <s v="37"/>
    <s v="376"/>
    <s v="376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3000 SERVICIOS GENERALES"/>
    <s v="3700 SERVICIOS DE TRASLADO Y VIATICOS"/>
    <s v="376 VIATICOS EN EL EXTRANJERO"/>
    <s v="37601 VIATICOS EN EL EXTRANJERO"/>
    <n v="120000"/>
    <s v="1 NO ETIQUETADO"/>
    <s v="11 RECURSOS FISCALES"/>
    <s v="1101 RECURSOS MUNICIPALES"/>
    <s v="19 Ejercicio 2019"/>
  </r>
  <r>
    <s v="090911313446172020O021021515121133737637601111110119133"/>
    <s v="0909"/>
    <s v="1"/>
    <s v="13"/>
    <s v="134"/>
    <s v="4"/>
    <s v="6"/>
    <s v="17"/>
    <s v="20"/>
    <s v="20"/>
    <s v="O"/>
    <s v="021"/>
    <s v="021515"/>
    <s v="12"/>
    <s v="1"/>
    <s v="3"/>
    <s v="37"/>
    <s v="376"/>
    <s v="37601"/>
    <s v="1"/>
    <s v="11"/>
    <s v="1101"/>
    <s v="19"/>
    <s v="13"/>
    <s v="3"/>
    <s v="09 COORDINACION GENERAL DE ADMINISTRACION E INNOVACION GUBERNAMENTAL"/>
    <s v="0909 COORDINACION GENERAL DE ADMINISTRACION 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73"/>
    <s v="3000 SERVICIOS GENERALES"/>
    <s v="3700 SERVICIOS DE TRASLADO Y VIATICOS"/>
    <s v="376 VIATICOS EN EL EXTRANJERO"/>
    <s v="37601 VIATICOS EN EL EXTRANJERO"/>
    <n v="100000"/>
    <s v="1 NO ETIQUETADO"/>
    <s v="11 RECURSOS FISCALES"/>
    <s v="1101 RECURSOS MUNICIPALES"/>
    <s v="19 Ejercicio 2019"/>
  </r>
  <r>
    <s v="100533131123091725F049049555911133737637601111110119133"/>
    <s v="1005"/>
    <s v="3"/>
    <s v="31"/>
    <s v="311"/>
    <s v="2"/>
    <s v="3"/>
    <s v="09"/>
    <s v="17"/>
    <s v="25"/>
    <s v="F"/>
    <s v="049"/>
    <s v="049555"/>
    <s v="91"/>
    <s v="1"/>
    <s v="3"/>
    <s v="37"/>
    <s v="376"/>
    <s v="37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3"/>
    <x v="392"/>
    <s v="3000 SERVICIOS GENERALES"/>
    <s v="3700 SERVICIOS DE TRASLADO Y VIATICOS"/>
    <s v="376 VIATICOS EN EL EXTRANJERO"/>
    <s v="37601 VIATICOS EN EL EXTRANJERO"/>
    <n v="80000"/>
    <s v="1 NO ETIQUETADO"/>
    <s v="11 RECURSOS FISCALES"/>
    <s v="1101 RECURSOS MUNICIPALES"/>
    <s v="19 Ejercicio 2019"/>
  </r>
  <r>
    <s v="100533131123091725F043043943911133737637601111110119133"/>
    <s v="1005"/>
    <s v="3"/>
    <s v="31"/>
    <s v="311"/>
    <s v="2"/>
    <s v="3"/>
    <s v="09"/>
    <s v="17"/>
    <s v="25"/>
    <s v="F"/>
    <s v="043"/>
    <s v="043943"/>
    <s v="91"/>
    <s v="1"/>
    <s v="3"/>
    <s v="37"/>
    <s v="376"/>
    <s v="37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89"/>
    <x v="393"/>
    <s v="3000 SERVICIOS GENERALES"/>
    <s v="3700 SERVICIOS DE TRASLADO Y VIATICOS"/>
    <s v="376 VIATICOS EN EL EXTRANJERO"/>
    <s v="37601 VIATICOS EN EL EXTRANJERO"/>
    <n v="44000"/>
    <s v="1 NO ETIQUETADO"/>
    <s v="11 RECURSOS FISCALES"/>
    <s v="1101 RECURSOS MUNICIPALES"/>
    <s v="19 Ejercicio 2019"/>
  </r>
  <r>
    <s v="131522424215140132F019019719911133737637601111110119133"/>
    <s v="1315"/>
    <s v="2"/>
    <s v="24"/>
    <s v="242"/>
    <s v="1"/>
    <s v="5"/>
    <s v="14"/>
    <s v="01"/>
    <s v="32"/>
    <s v="F"/>
    <s v="019"/>
    <s v="019719"/>
    <s v="91"/>
    <s v="1"/>
    <s v="3"/>
    <s v="37"/>
    <s v="376"/>
    <s v="376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x v="0"/>
    <x v="23"/>
    <x v="109"/>
    <x v="394"/>
    <s v="3000 SERVICIOS GENERALES"/>
    <s v="3700 SERVICIOS DE TRASLADO Y VIATICOS"/>
    <s v="376 VIATICOS EN EL EXTRANJERO"/>
    <s v="37601 VIATICOS EN EL EXTRANJERO"/>
    <n v="60000"/>
    <s v="1 NO ETIQUETADO"/>
    <s v="11 RECURSOS FISCALES"/>
    <s v="1101 RECURSOS MUNICIPALES"/>
    <s v="19 Ejercicio 2019"/>
  </r>
  <r>
    <s v="060611515246172012M114114295911133737937901111110119133"/>
    <s v="0606"/>
    <s v="1"/>
    <s v="15"/>
    <s v="152"/>
    <s v="4"/>
    <s v="6"/>
    <s v="17"/>
    <s v="20"/>
    <s v="12"/>
    <s v="M"/>
    <s v="114"/>
    <s v="114295"/>
    <s v="91"/>
    <s v="1"/>
    <s v="3"/>
    <s v="37"/>
    <s v="379"/>
    <s v="379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105"/>
    <x v="395"/>
    <s v="3000 SERVICIOS GENERALES"/>
    <s v="3700 SERVICIOS DE TRASLADO Y VIATICOS"/>
    <s v="379 OTROS SERVICIOS DE TRASLADO Y HOSPEDAJE"/>
    <s v="37901 OTROS SERVICIOS DE TRASLADO Y HOSPEDAJE"/>
    <n v="12000"/>
    <s v="1 NO ETIQUETADO"/>
    <s v="11 RECURSOS FISCALES"/>
    <s v="1101 RECURSOS MUNICIPALES"/>
    <s v="19 Ejercicio 2019"/>
  </r>
  <r>
    <s v="121222222122081331E078078707911133737937901111110119133"/>
    <s v="1212"/>
    <s v="2"/>
    <s v="22"/>
    <s v="221"/>
    <s v="2"/>
    <s v="2"/>
    <s v="08"/>
    <s v="13"/>
    <s v="31"/>
    <s v="E"/>
    <s v="078"/>
    <s v="078707"/>
    <s v="91"/>
    <s v="1"/>
    <s v="3"/>
    <s v="37"/>
    <s v="379"/>
    <s v="379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220"/>
    <s v="3000 SERVICIOS GENERALES"/>
    <s v="3700 SERVICIOS DE TRASLADO Y VIATICOS"/>
    <s v="379 OTROS SERVICIOS DE TRASLADO Y HOSPEDAJE"/>
    <s v="37901 OTROS SERVICIOS DE TRASLADO Y HOSPEDAJE"/>
    <n v="112600"/>
    <s v="1 NO ETIQUETADO"/>
    <s v="11 RECURSOS FISCALES"/>
    <s v="1101 RECURSOS MUNICIPALES"/>
    <s v="19 Ejercicio 2019"/>
  </r>
  <r>
    <s v="020311313246172002O016016015971133838138101111110119133"/>
    <s v="0203"/>
    <s v="1"/>
    <s v="13"/>
    <s v="132"/>
    <s v="4"/>
    <s v="6"/>
    <s v="17"/>
    <s v="20"/>
    <s v="02"/>
    <s v="O"/>
    <s v="016"/>
    <s v="016015"/>
    <s v="97"/>
    <s v="1"/>
    <s v="3"/>
    <s v="38"/>
    <s v="381"/>
    <s v="381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3000 SERVICIOS GENERALES"/>
    <s v="3800 SERVICIOS OFICIALES"/>
    <s v="381 GASTOS DE CEREMONIAL"/>
    <s v="38101 GASTOS DE CEREMONIAL"/>
    <n v="144000"/>
    <s v="1 NO ETIQUETADO"/>
    <s v="11 RECURSOS FISCALES"/>
    <s v="1101 RECURSOS MUNICIPALES"/>
    <s v="19 Ejercicio 2019"/>
  </r>
  <r>
    <s v="020311313246172002O056056002971133838238201111110119133"/>
    <s v="0203"/>
    <s v="1"/>
    <s v="13"/>
    <s v="132"/>
    <s v="4"/>
    <s v="6"/>
    <s v="17"/>
    <s v="20"/>
    <s v="02"/>
    <s v="O"/>
    <s v="056"/>
    <s v="056002"/>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0"/>
    <x v="396"/>
    <s v="3000 SERVICIOS GENERALES"/>
    <s v="3800 SERVICIOS OFICIALES"/>
    <s v="382 GASTOS DE ORDEN SOCIAL Y CULTURAL"/>
    <s v="38201 GASTOS DE ORDEN SOCIAL Y CULTURAL"/>
    <n v="122172.63"/>
    <s v="1 NO ETIQUETADO"/>
    <s v="11 RECURSOS FISCALES"/>
    <s v="1101 RECURSOS MUNICIPALES"/>
    <s v="19 Ejercicio 2019"/>
  </r>
  <r>
    <s v="020311313246172002O056056004971133838238201111110119133"/>
    <s v="0203"/>
    <s v="1"/>
    <s v="13"/>
    <s v="132"/>
    <s v="4"/>
    <s v="6"/>
    <s v="17"/>
    <s v="20"/>
    <s v="02"/>
    <s v="O"/>
    <s v="056"/>
    <s v="056004"/>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0"/>
    <x v="397"/>
    <s v="3000 SERVICIOS GENERALES"/>
    <s v="3800 SERVICIOS OFICIALES"/>
    <s v="382 GASTOS DE ORDEN SOCIAL Y CULTURAL"/>
    <s v="38201 GASTOS DE ORDEN SOCIAL Y CULTURAL"/>
    <n v="1000000"/>
    <s v="1 NO ETIQUETADO"/>
    <s v="11 RECURSOS FISCALES"/>
    <s v="1101 RECURSOS MUNICIPALES"/>
    <s v="19 Ejercicio 2019"/>
  </r>
  <r>
    <s v="020311313246172002O016016015971133838238201111110119133"/>
    <s v="0203"/>
    <s v="1"/>
    <s v="13"/>
    <s v="132"/>
    <s v="4"/>
    <s v="6"/>
    <s v="17"/>
    <s v="20"/>
    <s v="02"/>
    <s v="O"/>
    <s v="016"/>
    <s v="016015"/>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3000 SERVICIOS GENERALES"/>
    <s v="3800 SERVICIOS OFICIALES"/>
    <s v="382 GASTOS DE ORDEN SOCIAL Y CULTURAL"/>
    <s v="38201 GASTOS DE ORDEN SOCIAL Y CULTURAL"/>
    <n v="322108"/>
    <s v="1 NO ETIQUETADO"/>
    <s v="11 RECURSOS FISCALES"/>
    <s v="1101 RECURSOS MUNICIPALES"/>
    <s v="19 Ejercicio 2019"/>
  </r>
  <r>
    <s v="020311313246172002O131131034971133838238201111110119133"/>
    <s v="0203"/>
    <s v="1"/>
    <s v="13"/>
    <s v="132"/>
    <s v="4"/>
    <s v="6"/>
    <s v="17"/>
    <s v="20"/>
    <s v="02"/>
    <s v="O"/>
    <s v="131"/>
    <s v="131034"/>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98"/>
    <x v="398"/>
    <s v="3000 SERVICIOS GENERALES"/>
    <s v="3800 SERVICIOS OFICIALES"/>
    <s v="382 GASTOS DE ORDEN SOCIAL Y CULTURAL"/>
    <s v="38201 GASTOS DE ORDEN SOCIAL Y CULTURAL"/>
    <n v="292800"/>
    <s v="1 NO ETIQUETADO"/>
    <s v="11 RECURSOS FISCALES"/>
    <s v="1101 RECURSOS MUNICIPALES"/>
    <s v="19 Ejercicio 2019"/>
  </r>
  <r>
    <s v="020311313246172002O056056007971133838238201111110119133"/>
    <s v="0203"/>
    <s v="1"/>
    <s v="13"/>
    <s v="132"/>
    <s v="4"/>
    <s v="6"/>
    <s v="17"/>
    <s v="20"/>
    <s v="02"/>
    <s v="O"/>
    <s v="056"/>
    <s v="056007"/>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0"/>
    <x v="399"/>
    <s v="3000 SERVICIOS GENERALES"/>
    <s v="3800 SERVICIOS OFICIALES"/>
    <s v="382 GASTOS DE ORDEN SOCIAL Y CULTURAL"/>
    <s v="38201 GASTOS DE ORDEN SOCIAL Y CULTURAL"/>
    <n v="312000"/>
    <s v="1 NO ETIQUETADO"/>
    <s v="11 RECURSOS FISCALES"/>
    <s v="1101 RECURSOS MUNICIPALES"/>
    <s v="19 Ejercicio 2019"/>
  </r>
  <r>
    <s v="020311313246172002O056056006971133838238201111110119133"/>
    <s v="0203"/>
    <s v="1"/>
    <s v="13"/>
    <s v="132"/>
    <s v="4"/>
    <s v="6"/>
    <s v="17"/>
    <s v="20"/>
    <s v="02"/>
    <s v="O"/>
    <s v="056"/>
    <s v="056006"/>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0"/>
    <x v="132"/>
    <s v="3000 SERVICIOS GENERALES"/>
    <s v="3800 SERVICIOS OFICIALES"/>
    <s v="382 GASTOS DE ORDEN SOCIAL Y CULTURAL"/>
    <s v="38201 GASTOS DE ORDEN SOCIAL Y CULTURAL"/>
    <n v="133980"/>
    <s v="1 NO ETIQUETADO"/>
    <s v="11 RECURSOS FISCALES"/>
    <s v="1101 RECURSOS MUNICIPALES"/>
    <s v="19 Ejercicio 2019"/>
  </r>
  <r>
    <s v="020311313246172002O056056007971133838238201111110119133"/>
    <s v="0203"/>
    <s v="1"/>
    <s v="13"/>
    <s v="132"/>
    <s v="4"/>
    <s v="6"/>
    <s v="17"/>
    <s v="20"/>
    <s v="02"/>
    <s v="O"/>
    <s v="056"/>
    <s v="056007"/>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0"/>
    <x v="399"/>
    <s v="3000 SERVICIOS GENERALES"/>
    <s v="3800 SERVICIOS OFICIALES"/>
    <s v="382 GASTOS DE ORDEN SOCIAL Y CULTURAL"/>
    <s v="38201 GASTOS DE ORDEN SOCIAL Y CULTURAL"/>
    <n v="1260000"/>
    <s v="1 NO ETIQUETADO"/>
    <s v="11 RECURSOS FISCALES"/>
    <s v="1101 RECURSOS MUNICIPALES"/>
    <s v="19 Ejercicio 2019"/>
  </r>
  <r>
    <s v="020311313246172002O056056023971133838238201111110119133"/>
    <s v="0203"/>
    <s v="1"/>
    <s v="13"/>
    <s v="132"/>
    <s v="4"/>
    <s v="6"/>
    <s v="17"/>
    <s v="20"/>
    <s v="02"/>
    <s v="O"/>
    <s v="056"/>
    <s v="056023"/>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0"/>
    <x v="400"/>
    <s v="3000 SERVICIOS GENERALES"/>
    <s v="3800 SERVICIOS OFICIALES"/>
    <s v="382 GASTOS DE ORDEN SOCIAL Y CULTURAL"/>
    <s v="38201 GASTOS DE ORDEN SOCIAL Y CULTURAL"/>
    <n v="1044000"/>
    <s v="1 NO ETIQUETADO"/>
    <s v="11 RECURSOS FISCALES"/>
    <s v="1101 RECURSOS MUNICIPALES"/>
    <s v="19 Ejercicio 2019"/>
  </r>
  <r>
    <s v="020311313246172002O056056008971133838238201111110119133"/>
    <s v="0203"/>
    <s v="1"/>
    <s v="13"/>
    <s v="132"/>
    <s v="4"/>
    <s v="6"/>
    <s v="17"/>
    <s v="20"/>
    <s v="02"/>
    <s v="O"/>
    <s v="056"/>
    <s v="056008"/>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0"/>
    <x v="401"/>
    <s v="3000 SERVICIOS GENERALES"/>
    <s v="3800 SERVICIOS OFICIALES"/>
    <s v="382 GASTOS DE ORDEN SOCIAL Y CULTURAL"/>
    <s v="38201 GASTOS DE ORDEN SOCIAL Y CULTURAL"/>
    <n v="26448"/>
    <s v="1 NO ETIQUETADO"/>
    <s v="11 RECURSOS FISCALES"/>
    <s v="1101 RECURSOS MUNICIPALES"/>
    <s v="19 Ejercicio 2019"/>
  </r>
  <r>
    <s v="020311313246172002O056056012971133838238201111110119133"/>
    <s v="0203"/>
    <s v="1"/>
    <s v="13"/>
    <s v="132"/>
    <s v="4"/>
    <s v="6"/>
    <s v="17"/>
    <s v="20"/>
    <s v="02"/>
    <s v="O"/>
    <s v="056"/>
    <s v="056012"/>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0"/>
    <x v="402"/>
    <s v="3000 SERVICIOS GENERALES"/>
    <s v="3800 SERVICIOS OFICIALES"/>
    <s v="382 GASTOS DE ORDEN SOCIAL Y CULTURAL"/>
    <s v="38201 GASTOS DE ORDEN SOCIAL Y CULTURAL"/>
    <n v="700000"/>
    <s v="1 NO ETIQUETADO"/>
    <s v="11 RECURSOS FISCALES"/>
    <s v="1101 RECURSOS MUNICIPALES"/>
    <s v="19 Ejercicio 2019"/>
  </r>
  <r>
    <s v="020311313246172002O056056908971133838238201111110119133"/>
    <s v="0203"/>
    <s v="1"/>
    <s v="13"/>
    <s v="132"/>
    <s v="4"/>
    <s v="6"/>
    <s v="17"/>
    <s v="20"/>
    <s v="02"/>
    <s v="O"/>
    <s v="056"/>
    <s v="056908"/>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0"/>
    <x v="403"/>
    <s v="3000 SERVICIOS GENERALES"/>
    <s v="3800 SERVICIOS OFICIALES"/>
    <s v="382 GASTOS DE ORDEN SOCIAL Y CULTURAL"/>
    <s v="38201 GASTOS DE ORDEN SOCIAL Y CULTURAL"/>
    <n v="2500000"/>
    <s v="1 NO ETIQUETADO"/>
    <s v="11 RECURSOS FISCALES"/>
    <s v="1101 RECURSOS MUNICIPALES"/>
    <s v="19 Ejercicio 2019"/>
  </r>
  <r>
    <s v="020311313246172002O056056908971133838238201111110119133"/>
    <s v="0203"/>
    <s v="1"/>
    <s v="13"/>
    <s v="132"/>
    <s v="4"/>
    <s v="6"/>
    <s v="17"/>
    <s v="20"/>
    <s v="02"/>
    <s v="O"/>
    <s v="056"/>
    <s v="056908"/>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0"/>
    <x v="403"/>
    <s v="3000 SERVICIOS GENERALES"/>
    <s v="3800 SERVICIOS OFICIALES"/>
    <s v="382 GASTOS DE ORDEN SOCIAL Y CULTURAL"/>
    <s v="38201 GASTOS DE ORDEN SOCIAL Y CULTURAL"/>
    <n v="292320"/>
    <s v="1 NO ETIQUETADO"/>
    <s v="11 RECURSOS FISCALES"/>
    <s v="1101 RECURSOS MUNICIPALES"/>
    <s v="19 Ejercicio 2019"/>
  </r>
  <r>
    <s v="020311313246172002O121121018971133838238201111110119133"/>
    <s v="0203"/>
    <s v="1"/>
    <s v="13"/>
    <s v="132"/>
    <s v="4"/>
    <s v="6"/>
    <s v="17"/>
    <s v="20"/>
    <s v="02"/>
    <s v="O"/>
    <s v="121"/>
    <s v="121018"/>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59"/>
    <x v="131"/>
    <s v="3000 SERVICIOS GENERALES"/>
    <s v="3800 SERVICIOS OFICIALES"/>
    <s v="382 GASTOS DE ORDEN SOCIAL Y CULTURAL"/>
    <s v="38201 GASTOS DE ORDEN SOCIAL Y CULTURAL"/>
    <n v="960000"/>
    <s v="1 NO ETIQUETADO"/>
    <s v="11 RECURSOS FISCALES"/>
    <s v="1101 RECURSOS MUNICIPALES"/>
    <s v="19 Ejercicio 2019"/>
  </r>
  <r>
    <s v="020211313246172002O016016015971133838238201111110119133"/>
    <s v="0202"/>
    <s v="1"/>
    <s v="13"/>
    <s v="132"/>
    <s v="4"/>
    <s v="6"/>
    <s v="17"/>
    <s v="20"/>
    <s v="02"/>
    <s v="O"/>
    <s v="016"/>
    <s v="016015"/>
    <s v="97"/>
    <s v="1"/>
    <s v="3"/>
    <s v="38"/>
    <s v="382"/>
    <s v="382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3000 SERVICIOS GENERALES"/>
    <s v="3800 SERVICIOS OFICIALES"/>
    <s v="382 GASTOS DE ORDEN SOCIAL Y CULTURAL"/>
    <s v="38201 GASTOS DE ORDEN SOCIAL Y CULTURAL"/>
    <n v="5000000"/>
    <s v="1 NO ETIQUETADO"/>
    <s v="11 RECURSOS FISCALES"/>
    <s v="1101 RECURSOS MUNICIPALES"/>
    <s v="19 Ejercicio 2019"/>
  </r>
  <r>
    <s v="030311717145160304E013013950911133838238201111110119133"/>
    <s v="0303"/>
    <s v="1"/>
    <s v="17"/>
    <s v="171"/>
    <s v="4"/>
    <s v="5"/>
    <s v="16"/>
    <s v="03"/>
    <s v="04"/>
    <s v="E"/>
    <s v="013"/>
    <s v="013950"/>
    <s v="91"/>
    <s v="1"/>
    <s v="3"/>
    <s v="38"/>
    <s v="382"/>
    <s v="38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6"/>
    <x v="299"/>
    <s v="3000 SERVICIOS GENERALES"/>
    <s v="3800 SERVICIOS OFICIALES"/>
    <s v="382 GASTOS DE ORDEN SOCIAL Y CULTURAL"/>
    <s v="38201 GASTOS DE ORDEN SOCIAL Y CULTURAL"/>
    <n v="286000"/>
    <s v="1 NO ETIQUETADO"/>
    <s v="11 RECURSOS FISCALES"/>
    <s v="1101 RECURSOS MUNICIPALES"/>
    <s v="19 Ejercicio 2019"/>
  </r>
  <r>
    <s v="050511818146172007B065065196911133838238201111110119133"/>
    <s v="0505"/>
    <s v="1"/>
    <s v="18"/>
    <s v="181"/>
    <s v="4"/>
    <s v="6"/>
    <s v="17"/>
    <s v="20"/>
    <s v="07"/>
    <s v="B"/>
    <s v="065"/>
    <s v="065196"/>
    <s v="91"/>
    <s v="1"/>
    <s v="3"/>
    <s v="38"/>
    <s v="382"/>
    <s v="382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x v="0"/>
    <x v="8"/>
    <x v="41"/>
    <x v="404"/>
    <s v="3000 SERVICIOS GENERALES"/>
    <s v="3800 SERVICIOS OFICIALES"/>
    <s v="382 GASTOS DE ORDEN SOCIAL Y CULTURAL"/>
    <s v="38201 GASTOS DE ORDEN SOCIAL Y CULTURAL"/>
    <n v="550000"/>
    <s v="1 NO ETIQUETADO"/>
    <s v="11 RECURSOS FISCALES"/>
    <s v="1101 RECURSOS MUNICIPALES"/>
    <s v="19 Ejercicio 2019"/>
  </r>
  <r>
    <s v="050511313446172008M084084247911133838238201111110119133"/>
    <s v="0505"/>
    <s v="1"/>
    <s v="13"/>
    <s v="134"/>
    <s v="4"/>
    <s v="6"/>
    <s v="17"/>
    <s v="20"/>
    <s v="08"/>
    <s v="M"/>
    <s v="084"/>
    <s v="084247"/>
    <s v="91"/>
    <s v="1"/>
    <s v="3"/>
    <s v="38"/>
    <s v="382"/>
    <s v="38201"/>
    <s v="1"/>
    <s v="11"/>
    <s v="1101"/>
    <s v="19"/>
    <s v="13"/>
    <s v="3"/>
    <s v="05 SECRETARIA DEL AYUNTAMIENTO"/>
    <s v="0505 SECRETARIA DEL AYUNTAMIENTO"/>
    <s v="134 FUNCION PUBLICA"/>
    <s v="1 GOBIERNO"/>
    <s v="13 COORDINACION DE LA POLITICA DE GOBIERNO"/>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9"/>
    <x v="110"/>
    <x v="405"/>
    <s v="3000 SERVICIOS GENERALES"/>
    <s v="3800 SERVICIOS OFICIALES"/>
    <s v="382 GASTOS DE ORDEN SOCIAL Y CULTURAL"/>
    <s v="38201 GASTOS DE ORDEN SOCIAL Y CULTURAL"/>
    <n v="3000000"/>
    <s v="1 NO ETIQUETADO"/>
    <s v="11 RECURSOS FISCALES"/>
    <s v="1101 RECURSOS MUNICIPALES"/>
    <s v="19 Ejercicio 2019"/>
  </r>
  <r>
    <s v="131422727116171835P080080760911122929629601111110119133"/>
    <s v="1314"/>
    <s v="2"/>
    <s v="27"/>
    <s v="271"/>
    <s v="1"/>
    <s v="6"/>
    <s v="17"/>
    <s v="18"/>
    <s v="35"/>
    <s v="P"/>
    <s v="080"/>
    <s v="080760"/>
    <s v="91"/>
    <s v="1"/>
    <s v="2"/>
    <s v="29"/>
    <s v="296"/>
    <s v="296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88"/>
    <s v="2000 MATERIALES Y SUMINISTROS"/>
    <s v="2900 HERRAMIENTAS, REFACCIONES Y ACCESORIOS MENORES"/>
    <s v="296 REFACCIONES Y ACCESORIOS MENORES DE EQUIPO DE TRANSPORTE"/>
    <s v="29601 REFACCIONES Y ACCESORIOS MENORES DE EQUIPO DE TRANSPORTE"/>
    <n v="65820"/>
    <s v="1 NO ETIQUETADO"/>
    <s v="11 RECURSOS FISCALES"/>
    <s v="1101 RECURSOS MUNICIPALES"/>
    <s v="19 Ejercicio 2019"/>
  </r>
  <r>
    <s v="060611515246172011M025025279911133838238201111110119133"/>
    <s v="0606"/>
    <s v="1"/>
    <s v="15"/>
    <s v="152"/>
    <s v="4"/>
    <s v="6"/>
    <s v="17"/>
    <s v="20"/>
    <s v="11"/>
    <s v="M"/>
    <s v="025"/>
    <s v="025279"/>
    <s v="91"/>
    <s v="1"/>
    <s v="3"/>
    <s v="38"/>
    <s v="382"/>
    <s v="382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30"/>
    <x v="111"/>
    <x v="406"/>
    <s v="3000 SERVICIOS GENERALES"/>
    <s v="3800 SERVICIOS OFICIALES"/>
    <s v="382 GASTOS DE ORDEN SOCIAL Y CULTURAL"/>
    <s v="38201 GASTOS DE ORDEN SOCIAL Y CULTURAL"/>
    <n v="5700"/>
    <s v="1 NO ETIQUETADO"/>
    <s v="11 RECURSOS FISCALES"/>
    <s v="1101 RECURSOS MUNICIPALES"/>
    <s v="19 Ejercicio 2019"/>
  </r>
  <r>
    <s v="080322222112130614E009009400911133838238201111110119133"/>
    <s v="0803"/>
    <s v="2"/>
    <s v="22"/>
    <s v="221"/>
    <s v="1"/>
    <s v="2"/>
    <s v="13"/>
    <s v="06"/>
    <s v="14"/>
    <s v="E"/>
    <s v="009"/>
    <s v="009400"/>
    <s v="91"/>
    <s v="1"/>
    <s v="3"/>
    <s v="38"/>
    <s v="382"/>
    <s v="38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258"/>
    <s v="3000 SERVICIOS GENERALES"/>
    <s v="3800 SERVICIOS OFICIALES"/>
    <s v="382 GASTOS DE ORDEN SOCIAL Y CULTURAL"/>
    <s v="38201 GASTOS DE ORDEN SOCIAL Y CULTURAL"/>
    <n v="50000"/>
    <s v="1 NO ETIQUETADO"/>
    <s v="11 RECURSOS FISCALES"/>
    <s v="1101 RECURSOS MUNICIPALES"/>
    <s v="19 Ejercicio 2019"/>
  </r>
  <r>
    <s v="080422222112130614E059059798911133838238201111110119133"/>
    <s v="0804"/>
    <s v="2"/>
    <s v="22"/>
    <s v="221"/>
    <s v="1"/>
    <s v="2"/>
    <s v="13"/>
    <s v="06"/>
    <s v="14"/>
    <s v="E"/>
    <s v="059"/>
    <s v="059798"/>
    <s v="91"/>
    <s v="1"/>
    <s v="3"/>
    <s v="38"/>
    <s v="382"/>
    <s v="382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7"/>
    <s v="3000 SERVICIOS GENERALES"/>
    <s v="3800 SERVICIOS OFICIALES"/>
    <s v="382 GASTOS DE ORDEN SOCIAL Y CULTURAL"/>
    <s v="38201 GASTOS DE ORDEN SOCIAL Y CULTURAL"/>
    <n v="90000"/>
    <s v="1 NO ETIQUETADO"/>
    <s v="11 RECURSOS FISCALES"/>
    <s v="1101 RECURSOS MUNICIPALES"/>
    <s v="19 Ejercicio 2019"/>
  </r>
  <r>
    <s v="080422222112130614E060060324911133838238201111110119133"/>
    <s v="0804"/>
    <s v="2"/>
    <s v="22"/>
    <s v="221"/>
    <s v="1"/>
    <s v="2"/>
    <s v="13"/>
    <s v="06"/>
    <s v="14"/>
    <s v="E"/>
    <s v="060"/>
    <s v="060324"/>
    <s v="91"/>
    <s v="1"/>
    <s v="3"/>
    <s v="38"/>
    <s v="382"/>
    <s v="382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55"/>
    <x v="242"/>
    <s v="3000 SERVICIOS GENERALES"/>
    <s v="3800 SERVICIOS OFICIALES"/>
    <s v="382 GASTOS DE ORDEN SOCIAL Y CULTURAL"/>
    <s v="38201 GASTOS DE ORDEN SOCIAL Y CULTURAL"/>
    <n v="70000"/>
    <s v="1 NO ETIQUETADO"/>
    <s v="11 RECURSOS FISCALES"/>
    <s v="1101 RECURSOS MUNICIPALES"/>
    <s v="19 Ejercicio 2019"/>
  </r>
  <r>
    <s v="081222121412130615E061061355911133838238201111110119133"/>
    <s v="0812"/>
    <s v="2"/>
    <s v="21"/>
    <s v="214"/>
    <s v="1"/>
    <s v="2"/>
    <s v="13"/>
    <s v="06"/>
    <s v="15"/>
    <s v="E"/>
    <s v="061"/>
    <s v="061355"/>
    <s v="91"/>
    <s v="1"/>
    <s v="3"/>
    <s v="38"/>
    <s v="382"/>
    <s v="382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206"/>
    <s v="3000 SERVICIOS GENERALES"/>
    <s v="3800 SERVICIOS OFICIALES"/>
    <s v="382 GASTOS DE ORDEN SOCIAL Y CULTURAL"/>
    <s v="38201 GASTOS DE ORDEN SOCIAL Y CULTURAL"/>
    <n v="350000"/>
    <s v="1 NO ETIQUETADO"/>
    <s v="11 RECURSOS FISCALES"/>
    <s v="1101 RECURSOS MUNICIPALES"/>
    <s v="19 Ejercicio 2019"/>
  </r>
  <r>
    <s v="080722121412130615E061061355911133838238201111110119133"/>
    <s v="0807"/>
    <s v="2"/>
    <s v="21"/>
    <s v="214"/>
    <s v="1"/>
    <s v="2"/>
    <s v="13"/>
    <s v="06"/>
    <s v="15"/>
    <s v="E"/>
    <s v="061"/>
    <s v="061355"/>
    <s v="91"/>
    <s v="1"/>
    <s v="3"/>
    <s v="38"/>
    <s v="382"/>
    <s v="382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206"/>
    <s v="3000 SERVICIOS GENERALES"/>
    <s v="3800 SERVICIOS OFICIALES"/>
    <s v="382 GASTOS DE ORDEN SOCIAL Y CULTURAL"/>
    <s v="38201 GASTOS DE ORDEN SOCIAL Y CULTURAL"/>
    <n v="100000"/>
    <s v="1 NO ETIQUETADO"/>
    <s v="11 RECURSOS FISCALES"/>
    <s v="1101 RECURSOS MUNICIPALES"/>
    <s v="19 Ejercicio 2019"/>
  </r>
  <r>
    <s v="080822222112130417E079079417911133838238201111110119133"/>
    <s v="0808"/>
    <s v="2"/>
    <s v="22"/>
    <s v="221"/>
    <s v="1"/>
    <s v="2"/>
    <s v="13"/>
    <s v="04"/>
    <s v="17"/>
    <s v="E"/>
    <s v="079"/>
    <s v="079417"/>
    <s v="91"/>
    <s v="1"/>
    <s v="3"/>
    <s v="38"/>
    <s v="382"/>
    <s v="382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x v="0"/>
    <x v="14"/>
    <x v="49"/>
    <x v="155"/>
    <s v="3000 SERVICIOS GENERALES"/>
    <s v="3800 SERVICIOS OFICIALES"/>
    <s v="382 GASTOS DE ORDEN SOCIAL Y CULTURAL"/>
    <s v="38201 GASTOS DE ORDEN SOCIAL Y CULTURAL"/>
    <n v="400000"/>
    <s v="1 NO ETIQUETADO"/>
    <s v="11 RECURSOS FISCALES"/>
    <s v="1101 RECURSOS MUNICIPALES"/>
    <s v="19 Ejercicio 2019"/>
  </r>
  <r>
    <s v="090511313446172020O021021505121133838238201111110119133"/>
    <s v="0905"/>
    <s v="1"/>
    <s v="13"/>
    <s v="134"/>
    <s v="4"/>
    <s v="6"/>
    <s v="17"/>
    <s v="20"/>
    <s v="20"/>
    <s v="O"/>
    <s v="021"/>
    <s v="021505"/>
    <s v="12"/>
    <s v="1"/>
    <s v="3"/>
    <s v="38"/>
    <s v="382"/>
    <s v="38201"/>
    <s v="1"/>
    <s v="11"/>
    <s v="1101"/>
    <s v="19"/>
    <s v="13"/>
    <s v="3"/>
    <s v="09 COORDINACION GENERAL DE ADMINISTRACION E INNOVACION GUBERNAMENTAL"/>
    <s v="0905 DIRECCION DE ADQUISICIONE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3"/>
    <s v="3000 SERVICIOS GENERALES"/>
    <s v="3800 SERVICIOS OFICIALES"/>
    <s v="382 GASTOS DE ORDEN SOCIAL Y CULTURAL"/>
    <s v="38201 GASTOS DE ORDEN SOCIAL Y CULTURAL"/>
    <n v="90000"/>
    <s v="1 NO ETIQUETADO"/>
    <s v="11 RECURSOS FISCALES"/>
    <s v="1101 RECURSOS MUNICIPALES"/>
    <s v="19 Ejercicio 2019"/>
  </r>
  <r>
    <s v="090411313446172020O021021464121133838238201111110119133"/>
    <s v="0904"/>
    <s v="1"/>
    <s v="13"/>
    <s v="134"/>
    <s v="4"/>
    <s v="6"/>
    <s v="17"/>
    <s v="20"/>
    <s v="20"/>
    <s v="O"/>
    <s v="021"/>
    <s v="021464"/>
    <s v="12"/>
    <s v="1"/>
    <s v="3"/>
    <s v="38"/>
    <s v="382"/>
    <s v="382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6"/>
    <s v="3000 SERVICIOS GENERALES"/>
    <s v="3800 SERVICIOS OFICIALES"/>
    <s v="382 GASTOS DE ORDEN SOCIAL Y CULTURAL"/>
    <s v="38201 GASTOS DE ORDEN SOCIAL Y CULTURAL"/>
    <n v="27000"/>
    <s v="1 NO ETIQUETADO"/>
    <s v="11 RECURSOS FISCALES"/>
    <s v="1101 RECURSOS MUNICIPALES"/>
    <s v="19 Ejercicio 2019"/>
  </r>
  <r>
    <s v="100222626823101722P045045881911133838238201111110119133"/>
    <s v="1002"/>
    <s v="2"/>
    <s v="26"/>
    <s v="268"/>
    <s v="2"/>
    <s v="3"/>
    <s v="10"/>
    <s v="17"/>
    <s v="22"/>
    <s v="P"/>
    <s v="045"/>
    <s v="045881"/>
    <s v="91"/>
    <s v="1"/>
    <s v="3"/>
    <s v="38"/>
    <s v="382"/>
    <s v="382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2"/>
    <x v="407"/>
    <s v="3000 SERVICIOS GENERALES"/>
    <s v="3800 SERVICIOS OFICIALES"/>
    <s v="382 GASTOS DE ORDEN SOCIAL Y CULTURAL"/>
    <s v="38201 GASTOS DE ORDEN SOCIAL Y CULTURAL"/>
    <n v="100000"/>
    <s v="1 NO ETIQUETADO"/>
    <s v="11 RECURSOS FISCALES"/>
    <s v="1101 RECURSOS MUNICIPALES"/>
    <s v="19 Ejercicio 2019"/>
  </r>
  <r>
    <s v="100222626823101722P045045945911133838238201111110119133"/>
    <s v="1002"/>
    <s v="2"/>
    <s v="26"/>
    <s v="268"/>
    <s v="2"/>
    <s v="3"/>
    <s v="10"/>
    <s v="17"/>
    <s v="22"/>
    <s v="P"/>
    <s v="045"/>
    <s v="045945"/>
    <s v="91"/>
    <s v="1"/>
    <s v="3"/>
    <s v="38"/>
    <s v="382"/>
    <s v="382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2"/>
    <x v="408"/>
    <s v="3000 SERVICIOS GENERALES"/>
    <s v="3800 SERVICIOS OFICIALES"/>
    <s v="382 GASTOS DE ORDEN SOCIAL Y CULTURAL"/>
    <s v="38201 GASTOS DE ORDEN SOCIAL Y CULTURAL"/>
    <n v="33000"/>
    <s v="1 NO ETIQUETADO"/>
    <s v="11 RECURSOS FISCALES"/>
    <s v="1101 RECURSOS MUNICIPALES"/>
    <s v="19 Ejercicio 2019"/>
  </r>
  <r>
    <s v="100222626823101722P094094521911133838238201111110119133"/>
    <s v="1002"/>
    <s v="2"/>
    <s v="26"/>
    <s v="268"/>
    <s v="2"/>
    <s v="3"/>
    <s v="10"/>
    <s v="17"/>
    <s v="22"/>
    <s v="P"/>
    <s v="094"/>
    <s v="094521"/>
    <s v="91"/>
    <s v="1"/>
    <s v="3"/>
    <s v="38"/>
    <s v="382"/>
    <s v="382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3"/>
    <x v="409"/>
    <s v="3000 SERVICIOS GENERALES"/>
    <s v="3800 SERVICIOS OFICIALES"/>
    <s v="382 GASTOS DE ORDEN SOCIAL Y CULTURAL"/>
    <s v="38201 GASTOS DE ORDEN SOCIAL Y CULTURAL"/>
    <n v="180000"/>
    <s v="1 NO ETIQUETADO"/>
    <s v="11 RECURSOS FISCALES"/>
    <s v="1101 RECURSOS MUNICIPALES"/>
    <s v="19 Ejercicio 2019"/>
  </r>
  <r>
    <s v="100222626823101722P094094882911133838238201111110119133"/>
    <s v="1002"/>
    <s v="2"/>
    <s v="26"/>
    <s v="268"/>
    <s v="2"/>
    <s v="3"/>
    <s v="10"/>
    <s v="17"/>
    <s v="22"/>
    <s v="P"/>
    <s v="094"/>
    <s v="094882"/>
    <s v="91"/>
    <s v="1"/>
    <s v="3"/>
    <s v="38"/>
    <s v="382"/>
    <s v="382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3"/>
    <x v="410"/>
    <s v="3000 SERVICIOS GENERALES"/>
    <s v="3800 SERVICIOS OFICIALES"/>
    <s v="382 GASTOS DE ORDEN SOCIAL Y CULTURAL"/>
    <s v="38201 GASTOS DE ORDEN SOCIAL Y CULTURAL"/>
    <n v="80000"/>
    <s v="1 NO ETIQUETADO"/>
    <s v="11 RECURSOS FISCALES"/>
    <s v="1101 RECURSOS MUNICIPALES"/>
    <s v="19 Ejercicio 2019"/>
  </r>
  <r>
    <s v="100733131123091524F107107544911133838238201111110119133"/>
    <s v="1007"/>
    <s v="3"/>
    <s v="31"/>
    <s v="311"/>
    <s v="2"/>
    <s v="3"/>
    <s v="09"/>
    <s v="15"/>
    <s v="24"/>
    <s v="F"/>
    <s v="107"/>
    <s v="107544"/>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114"/>
    <x v="411"/>
    <s v="3000 SERVICIOS GENERALES"/>
    <s v="3800 SERVICIOS OFICIALES"/>
    <s v="382 GASTOS DE ORDEN SOCIAL Y CULTURAL"/>
    <s v="38201 GASTOS DE ORDEN SOCIAL Y CULTURAL"/>
    <n v="1500000"/>
    <s v="1 NO ETIQUETADO"/>
    <s v="11 RECURSOS FISCALES"/>
    <s v="1101 RECURSOS MUNICIPALES"/>
    <s v="19 Ejercicio 2019"/>
  </r>
  <r>
    <s v="100733131123091524F110110542911133838238201111110119133"/>
    <s v="1007"/>
    <s v="3"/>
    <s v="31"/>
    <s v="311"/>
    <s v="2"/>
    <s v="3"/>
    <s v="09"/>
    <s v="15"/>
    <s v="24"/>
    <s v="F"/>
    <s v="110"/>
    <s v="110542"/>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115"/>
    <x v="412"/>
    <s v="3000 SERVICIOS GENERALES"/>
    <s v="3800 SERVICIOS OFICIALES"/>
    <s v="382 GASTOS DE ORDEN SOCIAL Y CULTURAL"/>
    <s v="38201 GASTOS DE ORDEN SOCIAL Y CULTURAL"/>
    <n v="110000"/>
    <s v="1 NO ETIQUETADO"/>
    <s v="11 RECURSOS FISCALES"/>
    <s v="1101 RECURSOS MUNICIPALES"/>
    <s v="19 Ejercicio 2019"/>
  </r>
  <r>
    <s v="100733131123091524F110110900911133838238201111110119133"/>
    <s v="1007"/>
    <s v="3"/>
    <s v="31"/>
    <s v="311"/>
    <s v="2"/>
    <s v="3"/>
    <s v="09"/>
    <s v="15"/>
    <s v="24"/>
    <s v="F"/>
    <s v="110"/>
    <s v="110900"/>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115"/>
    <x v="413"/>
    <s v="3000 SERVICIOS GENERALES"/>
    <s v="3800 SERVICIOS OFICIALES"/>
    <s v="382 GASTOS DE ORDEN SOCIAL Y CULTURAL"/>
    <s v="38201 GASTOS DE ORDEN SOCIAL Y CULTURAL"/>
    <n v="80000"/>
    <s v="1 NO ETIQUETADO"/>
    <s v="11 RECURSOS FISCALES"/>
    <s v="1101 RECURSOS MUNICIPALES"/>
    <s v="19 Ejercicio 2019"/>
  </r>
  <r>
    <s v="100733131123091524F111111963911133838238201111110119133"/>
    <s v="1007"/>
    <s v="3"/>
    <s v="31"/>
    <s v="311"/>
    <s v="2"/>
    <s v="3"/>
    <s v="09"/>
    <s v="15"/>
    <s v="24"/>
    <s v="F"/>
    <s v="111"/>
    <s v="111963"/>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116"/>
    <x v="414"/>
    <s v="3000 SERVICIOS GENERALES"/>
    <s v="3800 SERVICIOS OFICIALES"/>
    <s v="382 GASTOS DE ORDEN SOCIAL Y CULTURAL"/>
    <s v="38201 GASTOS DE ORDEN SOCIAL Y CULTURAL"/>
    <n v="100000"/>
    <s v="1 NO ETIQUETADO"/>
    <s v="11 RECURSOS FISCALES"/>
    <s v="1101 RECURSOS MUNICIPALES"/>
    <s v="19 Ejercicio 2019"/>
  </r>
  <r>
    <s v="100733131123091524F111111964911133838238201111110119133"/>
    <s v="1007"/>
    <s v="3"/>
    <s v="31"/>
    <s v="311"/>
    <s v="2"/>
    <s v="3"/>
    <s v="09"/>
    <s v="15"/>
    <s v="24"/>
    <s v="F"/>
    <s v="111"/>
    <s v="111964"/>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116"/>
    <x v="415"/>
    <s v="3000 SERVICIOS GENERALES"/>
    <s v="3800 SERVICIOS OFICIALES"/>
    <s v="382 GASTOS DE ORDEN SOCIAL Y CULTURAL"/>
    <s v="38201 GASTOS DE ORDEN SOCIAL Y CULTURAL"/>
    <n v="300000"/>
    <s v="1 NO ETIQUETADO"/>
    <s v="11 RECURSOS FISCALES"/>
    <s v="1101 RECURSOS MUNICIPALES"/>
    <s v="19 Ejercicio 2019"/>
  </r>
  <r>
    <s v="100733131123091524F030030536911133838238201111110119133"/>
    <s v="1007"/>
    <s v="3"/>
    <s v="31"/>
    <s v="311"/>
    <s v="2"/>
    <s v="3"/>
    <s v="09"/>
    <s v="15"/>
    <s v="24"/>
    <s v="F"/>
    <s v="030"/>
    <s v="030536"/>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21"/>
    <x v="41"/>
    <s v="3000 SERVICIOS GENERALES"/>
    <s v="3800 SERVICIOS OFICIALES"/>
    <s v="382 GASTOS DE ORDEN SOCIAL Y CULTURAL"/>
    <s v="38201 GASTOS DE ORDEN SOCIAL Y CULTURAL"/>
    <n v="15000"/>
    <s v="1 NO ETIQUETADO"/>
    <s v="11 RECURSOS FISCALES"/>
    <s v="1101 RECURSOS MUNICIPALES"/>
    <s v="19 Ejercicio 2019"/>
  </r>
  <r>
    <s v="100733131123091524F030030935911133838238201111110119133"/>
    <s v="1007"/>
    <s v="3"/>
    <s v="31"/>
    <s v="311"/>
    <s v="2"/>
    <s v="3"/>
    <s v="09"/>
    <s v="15"/>
    <s v="24"/>
    <s v="F"/>
    <s v="030"/>
    <s v="030935"/>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21"/>
    <x v="151"/>
    <s v="3000 SERVICIOS GENERALES"/>
    <s v="3800 SERVICIOS OFICIALES"/>
    <s v="382 GASTOS DE ORDEN SOCIAL Y CULTURAL"/>
    <s v="38201 GASTOS DE ORDEN SOCIAL Y CULTURAL"/>
    <n v="100000"/>
    <s v="1 NO ETIQUETADO"/>
    <s v="11 RECURSOS FISCALES"/>
    <s v="1101 RECURSOS MUNICIPALES"/>
    <s v="19 Ejercicio 2019"/>
  </r>
  <r>
    <s v="100733131123091524F030030947911133838238201111110119133"/>
    <s v="1007"/>
    <s v="3"/>
    <s v="31"/>
    <s v="311"/>
    <s v="2"/>
    <s v="3"/>
    <s v="09"/>
    <s v="15"/>
    <s v="24"/>
    <s v="F"/>
    <s v="030"/>
    <s v="030947"/>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21"/>
    <x v="156"/>
    <s v="3000 SERVICIOS GENERALES"/>
    <s v="3800 SERVICIOS OFICIALES"/>
    <s v="382 GASTOS DE ORDEN SOCIAL Y CULTURAL"/>
    <s v="38201 GASTOS DE ORDEN SOCIAL Y CULTURAL"/>
    <n v="200000"/>
    <s v="1 NO ETIQUETADO"/>
    <s v="11 RECURSOS FISCALES"/>
    <s v="1101 RECURSOS MUNICIPALES"/>
    <s v="19 Ejercicio 2019"/>
  </r>
  <r>
    <s v="100733131123091524F102102541911133838238201111110119133"/>
    <s v="1007"/>
    <s v="3"/>
    <s v="31"/>
    <s v="311"/>
    <s v="2"/>
    <s v="3"/>
    <s v="09"/>
    <s v="15"/>
    <s v="24"/>
    <s v="F"/>
    <s v="102"/>
    <s v="102541"/>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96"/>
    <x v="336"/>
    <s v="3000 SERVICIOS GENERALES"/>
    <s v="3800 SERVICIOS OFICIALES"/>
    <s v="382 GASTOS DE ORDEN SOCIAL Y CULTURAL"/>
    <s v="38201 GASTOS DE ORDEN SOCIAL Y CULTURAL"/>
    <n v="330000"/>
    <s v="1 NO ETIQUETADO"/>
    <s v="11 RECURSOS FISCALES"/>
    <s v="1101 RECURSOS MUNICIPALES"/>
    <s v="19 Ejercicio 2019"/>
  </r>
  <r>
    <s v="100733131123091524F102102842911133838238201111110119133"/>
    <s v="1007"/>
    <s v="3"/>
    <s v="31"/>
    <s v="311"/>
    <s v="2"/>
    <s v="3"/>
    <s v="09"/>
    <s v="15"/>
    <s v="24"/>
    <s v="F"/>
    <s v="102"/>
    <s v="102842"/>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96"/>
    <x v="358"/>
    <s v="3000 SERVICIOS GENERALES"/>
    <s v="3800 SERVICIOS OFICIALES"/>
    <s v="382 GASTOS DE ORDEN SOCIAL Y CULTURAL"/>
    <s v="38201 GASTOS DE ORDEN SOCIAL Y CULTURAL"/>
    <n v="100000"/>
    <s v="1 NO ETIQUETADO"/>
    <s v="11 RECURSOS FISCALES"/>
    <s v="1101 RECURSOS MUNICIPALES"/>
    <s v="19 Ejercicio 2019"/>
  </r>
  <r>
    <s v="100733131123091524F102102843911133838238201111110119133"/>
    <s v="1007"/>
    <s v="3"/>
    <s v="31"/>
    <s v="311"/>
    <s v="2"/>
    <s v="3"/>
    <s v="09"/>
    <s v="15"/>
    <s v="24"/>
    <s v="F"/>
    <s v="102"/>
    <s v="102843"/>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96"/>
    <x v="377"/>
    <s v="3000 SERVICIOS GENERALES"/>
    <s v="3800 SERVICIOS OFICIALES"/>
    <s v="382 GASTOS DE ORDEN SOCIAL Y CULTURAL"/>
    <s v="38201 GASTOS DE ORDEN SOCIAL Y CULTURAL"/>
    <n v="50000"/>
    <s v="1 NO ETIQUETADO"/>
    <s v="11 RECURSOS FISCALES"/>
    <s v="1101 RECURSOS MUNICIPALES"/>
    <s v="19 Ejercicio 2019"/>
  </r>
  <r>
    <s v="100733131123091524F103103543911133838238201111110119133"/>
    <s v="1007"/>
    <s v="3"/>
    <s v="31"/>
    <s v="311"/>
    <s v="2"/>
    <s v="3"/>
    <s v="09"/>
    <s v="15"/>
    <s v="24"/>
    <s v="F"/>
    <s v="103"/>
    <s v="103543"/>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108"/>
    <x v="384"/>
    <s v="3000 SERVICIOS GENERALES"/>
    <s v="3800 SERVICIOS OFICIALES"/>
    <s v="382 GASTOS DE ORDEN SOCIAL Y CULTURAL"/>
    <s v="38201 GASTOS DE ORDEN SOCIAL Y CULTURAL"/>
    <n v="200000"/>
    <s v="1 NO ETIQUETADO"/>
    <s v="11 RECURSOS FISCALES"/>
    <s v="1101 RECURSOS MUNICIPALES"/>
    <s v="19 Ejercicio 2019"/>
  </r>
  <r>
    <s v="100733131123091524F103103946911133838238201111110119133"/>
    <s v="1007"/>
    <s v="3"/>
    <s v="31"/>
    <s v="311"/>
    <s v="2"/>
    <s v="3"/>
    <s v="09"/>
    <s v="15"/>
    <s v="24"/>
    <s v="F"/>
    <s v="103"/>
    <s v="103946"/>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108"/>
    <x v="388"/>
    <s v="3000 SERVICIOS GENERALES"/>
    <s v="3800 SERVICIOS OFICIALES"/>
    <s v="382 GASTOS DE ORDEN SOCIAL Y CULTURAL"/>
    <s v="38201 GASTOS DE ORDEN SOCIAL Y CULTURAL"/>
    <n v="60000"/>
    <s v="1 NO ETIQUETADO"/>
    <s v="11 RECURSOS FISCALES"/>
    <s v="1101 RECURSOS MUNICIPALES"/>
    <s v="19 Ejercicio 2019"/>
  </r>
  <r>
    <s v="100733131123091524F107107544911133838238201111110119133"/>
    <s v="1007"/>
    <s v="3"/>
    <s v="31"/>
    <s v="311"/>
    <s v="2"/>
    <s v="3"/>
    <s v="09"/>
    <s v="15"/>
    <s v="24"/>
    <s v="F"/>
    <s v="107"/>
    <s v="107544"/>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114"/>
    <x v="411"/>
    <s v="3000 SERVICIOS GENERALES"/>
    <s v="3800 SERVICIOS OFICIALES"/>
    <s v="382 GASTOS DE ORDEN SOCIAL Y CULTURAL"/>
    <s v="38201 GASTOS DE ORDEN SOCIAL Y CULTURAL"/>
    <n v="80000"/>
    <s v="1 NO ETIQUETADO"/>
    <s v="11 RECURSOS FISCALES"/>
    <s v="1101 RECURSOS MUNICIPALES"/>
    <s v="19 Ejercicio 2019"/>
  </r>
  <r>
    <s v="100733131123091524F110110542911133838238201111110119133"/>
    <s v="1007"/>
    <s v="3"/>
    <s v="31"/>
    <s v="311"/>
    <s v="2"/>
    <s v="3"/>
    <s v="09"/>
    <s v="15"/>
    <s v="24"/>
    <s v="F"/>
    <s v="110"/>
    <s v="110542"/>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115"/>
    <x v="412"/>
    <s v="3000 SERVICIOS GENERALES"/>
    <s v="3800 SERVICIOS OFICIALES"/>
    <s v="382 GASTOS DE ORDEN SOCIAL Y CULTURAL"/>
    <s v="38201 GASTOS DE ORDEN SOCIAL Y CULTURAL"/>
    <n v="300000"/>
    <s v="1 NO ETIQUETADO"/>
    <s v="11 RECURSOS FISCALES"/>
    <s v="1101 RECURSOS MUNICIPALES"/>
    <s v="19 Ejercicio 2019"/>
  </r>
  <r>
    <s v="100533131123091725F029029962911133838238201111110119133"/>
    <s v="1005"/>
    <s v="3"/>
    <s v="31"/>
    <s v="311"/>
    <s v="2"/>
    <s v="3"/>
    <s v="09"/>
    <s v="17"/>
    <s v="25"/>
    <s v="F"/>
    <s v="029"/>
    <s v="029962"/>
    <s v="91"/>
    <s v="1"/>
    <s v="3"/>
    <s v="38"/>
    <s v="382"/>
    <s v="382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97"/>
    <x v="416"/>
    <s v="3000 SERVICIOS GENERALES"/>
    <s v="3800 SERVICIOS OFICIALES"/>
    <s v="382 GASTOS DE ORDEN SOCIAL Y CULTURAL"/>
    <s v="38201 GASTOS DE ORDEN SOCIAL Y CULTURAL"/>
    <n v="200000"/>
    <s v="1 NO ETIQUETADO"/>
    <s v="11 RECURSOS FISCALES"/>
    <s v="1101 RECURSOS MUNICIPALES"/>
    <s v="19 Ejercicio 2019"/>
  </r>
  <r>
    <s v="100533131123091725F049049556911133838238201111110119133"/>
    <s v="1005"/>
    <s v="3"/>
    <s v="31"/>
    <s v="311"/>
    <s v="2"/>
    <s v="3"/>
    <s v="09"/>
    <s v="17"/>
    <s v="25"/>
    <s v="F"/>
    <s v="049"/>
    <s v="049556"/>
    <s v="91"/>
    <s v="1"/>
    <s v="3"/>
    <s v="38"/>
    <s v="382"/>
    <s v="382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3"/>
    <x v="417"/>
    <s v="3000 SERVICIOS GENERALES"/>
    <s v="3800 SERVICIOS OFICIALES"/>
    <s v="382 GASTOS DE ORDEN SOCIAL Y CULTURAL"/>
    <s v="38201 GASTOS DE ORDEN SOCIAL Y CULTURAL"/>
    <n v="145000"/>
    <s v="1 NO ETIQUETADO"/>
    <s v="11 RECURSOS FISCALES"/>
    <s v="1101 RECURSOS MUNICIPALES"/>
    <s v="19 Ejercicio 2019"/>
  </r>
  <r>
    <s v="111122222114120427E001001986911133838238201111110119133"/>
    <s v="1111"/>
    <s v="2"/>
    <s v="22"/>
    <s v="221"/>
    <s v="1"/>
    <s v="4"/>
    <s v="12"/>
    <s v="04"/>
    <s v="27"/>
    <s v="E"/>
    <s v="001"/>
    <s v="001986"/>
    <s v="91"/>
    <s v="1"/>
    <s v="3"/>
    <s v="38"/>
    <s v="382"/>
    <s v="38201"/>
    <s v="1"/>
    <s v="11"/>
    <s v="1101"/>
    <s v="19"/>
    <s v="13"/>
    <s v="3"/>
    <s v="11 COORDINACION GENERAL DE GESTION INTEGRAL DE LA CIUDAD"/>
    <s v="1111 COORDINACION GENERAL DE GESTION INTEGRAL DE LA CIUDAD"/>
    <s v="221 URBANIZACION"/>
    <s v="2 DESARROLLO SOCIAL"/>
    <s v="22 VIVIENDA Y SERVICIOS A LA COMUNIDAD"/>
    <s v="1 INTEGRACIÓN SOCIAL Y CULTURAL"/>
    <s v="4 ZAPOPAN EQUITATIVO"/>
    <s v="12 REDUCIR LAS DESIGUALDADES TERRITORIALES EN EL ACCESO A OPORTUNIDADES Y ESPACIOS PÚBLICOS DE CALIDAD"/>
    <s v="04 A. DESARROLLO EQUITATIVO E INCLUYENTE"/>
    <s v="E PRESTACIÓN DE SERVICIOS PÚBLICOS"/>
    <s v="91 CIUDADANOS"/>
    <x v="0"/>
    <x v="2"/>
    <x v="4"/>
    <x v="8"/>
    <s v="3000 SERVICIOS GENERALES"/>
    <s v="3800 SERVICIOS OFICIALES"/>
    <s v="382 GASTOS DE ORDEN SOCIAL Y CULTURAL"/>
    <s v="38201 GASTOS DE ORDEN SOCIAL Y CULTURAL"/>
    <n v="3300"/>
    <s v="1 NO ETIQUETADO"/>
    <s v="11 RECURSOS FISCALES"/>
    <s v="1101 RECURSOS MUNICIPALES"/>
    <s v="19 Ejercicio 2019"/>
  </r>
  <r>
    <s v="130222525114130433E068068865031133838238201111110119133"/>
    <s v="1302"/>
    <s v="2"/>
    <s v="25"/>
    <s v="251"/>
    <s v="1"/>
    <s v="4"/>
    <s v="13"/>
    <s v="04"/>
    <s v="33"/>
    <s v="E"/>
    <s v="068"/>
    <s v="068865"/>
    <s v="03"/>
    <s v="1"/>
    <s v="3"/>
    <s v="38"/>
    <s v="382"/>
    <s v="38201"/>
    <s v="1"/>
    <s v="11"/>
    <s v="1101"/>
    <s v="19"/>
    <s v="13"/>
    <s v="3"/>
    <s v="13 COORDINACION GENERAL DE CONSTRUCCION DE LA COMUNIDAD"/>
    <s v="1302 DIRECCION DE EDUCACIO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x v="0"/>
    <x v="24"/>
    <x v="52"/>
    <x v="120"/>
    <s v="3000 SERVICIOS GENERALES"/>
    <s v="3800 SERVICIOS OFICIALES"/>
    <s v="382 GASTOS DE ORDEN SOCIAL Y CULTURAL"/>
    <s v="38201 GASTOS DE ORDEN SOCIAL Y CULTURAL"/>
    <n v="80000"/>
    <s v="1 NO ETIQUETADO"/>
    <s v="11 RECURSOS FISCALES"/>
    <s v="1101 RECURSOS MUNICIPALES"/>
    <s v="19 Ejercicio 2019"/>
  </r>
  <r>
    <s v="131622525114130433E089089852031133838238201111110119133"/>
    <s v="1316"/>
    <s v="2"/>
    <s v="25"/>
    <s v="251"/>
    <s v="1"/>
    <s v="4"/>
    <s v="13"/>
    <s v="04"/>
    <s v="33"/>
    <s v="E"/>
    <s v="089"/>
    <s v="089852"/>
    <s v="03"/>
    <s v="1"/>
    <s v="3"/>
    <s v="38"/>
    <s v="382"/>
    <s v="38201"/>
    <s v="1"/>
    <s v="11"/>
    <s v="1101"/>
    <s v="19"/>
    <s v="13"/>
    <s v="3"/>
    <s v="13 COORDINACION GENERAL DE CONSTRUCCION DE LA COMUNIDAD"/>
    <s v="1316 INSTITUTO MUNICIPAL DE ATENCION A LA JUVENTUD DE ZAPOPA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x v="0"/>
    <x v="24"/>
    <x v="32"/>
    <x v="418"/>
    <s v="3000 SERVICIOS GENERALES"/>
    <s v="3800 SERVICIOS OFICIALES"/>
    <s v="382 GASTOS DE ORDEN SOCIAL Y CULTURAL"/>
    <s v="38201 GASTOS DE ORDEN SOCIAL Y CULTURAL"/>
    <n v="200000"/>
    <s v="1 NO ETIQUETADO"/>
    <s v="11 RECURSOS FISCALES"/>
    <s v="1101 RECURSOS MUNICIPALES"/>
    <s v="19 Ejercicio 2019"/>
  </r>
  <r>
    <s v="131622525114130433E089089907031133838238201111110119133"/>
    <s v="1316"/>
    <s v="2"/>
    <s v="25"/>
    <s v="251"/>
    <s v="1"/>
    <s v="4"/>
    <s v="13"/>
    <s v="04"/>
    <s v="33"/>
    <s v="E"/>
    <s v="089"/>
    <s v="089907"/>
    <s v="03"/>
    <s v="1"/>
    <s v="3"/>
    <s v="38"/>
    <s v="382"/>
    <s v="38201"/>
    <s v="1"/>
    <s v="11"/>
    <s v="1101"/>
    <s v="19"/>
    <s v="13"/>
    <s v="3"/>
    <s v="13 COORDINACION GENERAL DE CONSTRUCCION DE LA COMUNIDAD"/>
    <s v="1316 INSTITUTO MUNICIPAL DE ATENCION A LA JUVENTUD DE ZAPOPA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x v="0"/>
    <x v="24"/>
    <x v="32"/>
    <x v="55"/>
    <s v="3000 SERVICIOS GENERALES"/>
    <s v="3800 SERVICIOS OFICIALES"/>
    <s v="382 GASTOS DE ORDEN SOCIAL Y CULTURAL"/>
    <s v="38201 GASTOS DE ORDEN SOCIAL Y CULTURAL"/>
    <n v="363000"/>
    <s v="1 NO ETIQUETADO"/>
    <s v="11 RECURSOS FISCALES"/>
    <s v="1101 RECURSOS MUNICIPALES"/>
    <s v="19 Ejercicio 2019"/>
  </r>
  <r>
    <s v="130322424215140134E087087830911133838238201111110119133"/>
    <s v="1303"/>
    <s v="2"/>
    <s v="24"/>
    <s v="242"/>
    <s v="1"/>
    <s v="5"/>
    <s v="14"/>
    <s v="01"/>
    <s v="34"/>
    <s v="E"/>
    <s v="087"/>
    <s v="087830"/>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221"/>
    <s v="3000 SERVICIOS GENERALES"/>
    <s v="3800 SERVICIOS OFICIALES"/>
    <s v="382 GASTOS DE ORDEN SOCIAL Y CULTURAL"/>
    <s v="38201 GASTOS DE ORDEN SOCIAL Y CULTURAL"/>
    <n v="5029616"/>
    <s v="1 NO ETIQUETADO"/>
    <s v="11 RECURSOS FISCALES"/>
    <s v="1101 RECURSOS MUNICIPALES"/>
    <s v="19 Ejercicio 2019"/>
  </r>
  <r>
    <s v="130322424215140134E087087832911133838238201111110119133"/>
    <s v="1303"/>
    <s v="2"/>
    <s v="24"/>
    <s v="242"/>
    <s v="1"/>
    <s v="5"/>
    <s v="14"/>
    <s v="01"/>
    <s v="34"/>
    <s v="E"/>
    <s v="087"/>
    <s v="087832"/>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264"/>
    <s v="3000 SERVICIOS GENERALES"/>
    <s v="3800 SERVICIOS OFICIALES"/>
    <s v="382 GASTOS DE ORDEN SOCIAL Y CULTURAL"/>
    <s v="38201 GASTOS DE ORDEN SOCIAL Y CULTURAL"/>
    <n v="205000"/>
    <s v="1 NO ETIQUETADO"/>
    <s v="11 RECURSOS FISCALES"/>
    <s v="1101 RECURSOS MUNICIPALES"/>
    <s v="19 Ejercicio 2019"/>
  </r>
  <r>
    <s v="130322424215140134E023023896911133838238201111110119133"/>
    <s v="1303"/>
    <s v="2"/>
    <s v="24"/>
    <s v="242"/>
    <s v="1"/>
    <s v="5"/>
    <s v="14"/>
    <s v="01"/>
    <s v="34"/>
    <s v="E"/>
    <s v="023"/>
    <s v="02389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63"/>
    <x v="168"/>
    <s v="3000 SERVICIOS GENERALES"/>
    <s v="3800 SERVICIOS OFICIALES"/>
    <s v="382 GASTOS DE ORDEN SOCIAL Y CULTURAL"/>
    <s v="38201 GASTOS DE ORDEN SOCIAL Y CULTURAL"/>
    <n v="115000"/>
    <s v="1 NO ETIQUETADO"/>
    <s v="11 RECURSOS FISCALES"/>
    <s v="1101 RECURSOS MUNICIPALES"/>
    <s v="19 Ejercicio 2019"/>
  </r>
  <r>
    <s v="130322424215140134E023023977911133838238201111110119133"/>
    <s v="1303"/>
    <s v="2"/>
    <s v="24"/>
    <s v="242"/>
    <s v="1"/>
    <s v="5"/>
    <s v="14"/>
    <s v="01"/>
    <s v="34"/>
    <s v="E"/>
    <s v="023"/>
    <s v="023977"/>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63"/>
    <x v="181"/>
    <s v="3000 SERVICIOS GENERALES"/>
    <s v="3800 SERVICIOS OFICIALES"/>
    <s v="382 GASTOS DE ORDEN SOCIAL Y CULTURAL"/>
    <s v="38201 GASTOS DE ORDEN SOCIAL Y CULTURAL"/>
    <n v="46600"/>
    <s v="1 NO ETIQUETADO"/>
    <s v="11 RECURSOS FISCALES"/>
    <s v="1101 RECURSOS MUNICIPALES"/>
    <s v="19 Ejercicio 2019"/>
  </r>
  <r>
    <s v="130322424215140134E018018746911133838238201111110119133"/>
    <s v="1303"/>
    <s v="2"/>
    <s v="24"/>
    <s v="242"/>
    <s v="1"/>
    <s v="5"/>
    <s v="14"/>
    <s v="01"/>
    <s v="34"/>
    <s v="E"/>
    <s v="018"/>
    <s v="01874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28"/>
    <s v="3000 SERVICIOS GENERALES"/>
    <s v="3800 SERVICIOS OFICIALES"/>
    <s v="382 GASTOS DE ORDEN SOCIAL Y CULTURAL"/>
    <s v="38201 GASTOS DE ORDEN SOCIAL Y CULTURAL"/>
    <n v="25000"/>
    <s v="1 NO ETIQUETADO"/>
    <s v="11 RECURSOS FISCALES"/>
    <s v="1101 RECURSOS MUNICIPALES"/>
    <s v="19 Ejercicio 2019"/>
  </r>
  <r>
    <s v="130322424215140134E018018829911133838238201111110119133"/>
    <s v="1303"/>
    <s v="2"/>
    <s v="24"/>
    <s v="242"/>
    <s v="1"/>
    <s v="5"/>
    <s v="14"/>
    <s v="01"/>
    <s v="34"/>
    <s v="E"/>
    <s v="018"/>
    <s v="018829"/>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29"/>
    <s v="3000 SERVICIOS GENERALES"/>
    <s v="3800 SERVICIOS OFICIALES"/>
    <s v="382 GASTOS DE ORDEN SOCIAL Y CULTURAL"/>
    <s v="38201 GASTOS DE ORDEN SOCIAL Y CULTURAL"/>
    <n v="38000"/>
    <s v="1 NO ETIQUETADO"/>
    <s v="11 RECURSOS FISCALES"/>
    <s v="1101 RECURSOS MUNICIPALES"/>
    <s v="19 Ejercicio 2019"/>
  </r>
  <r>
    <s v="130322424215140134E018018864911133838238201111110119133"/>
    <s v="1303"/>
    <s v="2"/>
    <s v="24"/>
    <s v="242"/>
    <s v="1"/>
    <s v="5"/>
    <s v="14"/>
    <s v="01"/>
    <s v="34"/>
    <s v="E"/>
    <s v="018"/>
    <s v="018864"/>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37"/>
    <s v="3000 SERVICIOS GENERALES"/>
    <s v="3800 SERVICIOS OFICIALES"/>
    <s v="382 GASTOS DE ORDEN SOCIAL Y CULTURAL"/>
    <s v="38201 GASTOS DE ORDEN SOCIAL Y CULTURAL"/>
    <n v="350000"/>
    <s v="1 NO ETIQUETADO"/>
    <s v="11 RECURSOS FISCALES"/>
    <s v="1101 RECURSOS MUNICIPALES"/>
    <s v="19 Ejercicio 2019"/>
  </r>
  <r>
    <s v="130322424215140134E018018912911133838238201111110119133"/>
    <s v="1303"/>
    <s v="2"/>
    <s v="24"/>
    <s v="242"/>
    <s v="1"/>
    <s v="5"/>
    <s v="14"/>
    <s v="01"/>
    <s v="34"/>
    <s v="E"/>
    <s v="018"/>
    <s v="018912"/>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52"/>
    <s v="3000 SERVICIOS GENERALES"/>
    <s v="3800 SERVICIOS OFICIALES"/>
    <s v="382 GASTOS DE ORDEN SOCIAL Y CULTURAL"/>
    <s v="38201 GASTOS DE ORDEN SOCIAL Y CULTURAL"/>
    <n v="250000"/>
    <s v="1 NO ETIQUETADO"/>
    <s v="11 RECURSOS FISCALES"/>
    <s v="1101 RECURSOS MUNICIPALES"/>
    <s v="19 Ejercicio 2019"/>
  </r>
  <r>
    <s v="130322424215140134E018018974911133838238201111110119133"/>
    <s v="1303"/>
    <s v="2"/>
    <s v="24"/>
    <s v="242"/>
    <s v="1"/>
    <s v="5"/>
    <s v="14"/>
    <s v="01"/>
    <s v="34"/>
    <s v="E"/>
    <s v="018"/>
    <s v="018974"/>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60"/>
    <s v="3000 SERVICIOS GENERALES"/>
    <s v="3800 SERVICIOS OFICIALES"/>
    <s v="382 GASTOS DE ORDEN SOCIAL Y CULTURAL"/>
    <s v="38201 GASTOS DE ORDEN SOCIAL Y CULTURAL"/>
    <n v="140001"/>
    <s v="1 NO ETIQUETADO"/>
    <s v="11 RECURSOS FISCALES"/>
    <s v="1101 RECURSOS MUNICIPALES"/>
    <s v="19 Ejercicio 2019"/>
  </r>
  <r>
    <s v="130322424215140134E023023896911133838238201111110119133"/>
    <s v="1303"/>
    <s v="2"/>
    <s v="24"/>
    <s v="242"/>
    <s v="1"/>
    <s v="5"/>
    <s v="14"/>
    <s v="01"/>
    <s v="34"/>
    <s v="E"/>
    <s v="023"/>
    <s v="02389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63"/>
    <x v="168"/>
    <s v="3000 SERVICIOS GENERALES"/>
    <s v="3800 SERVICIOS OFICIALES"/>
    <s v="382 GASTOS DE ORDEN SOCIAL Y CULTURAL"/>
    <s v="38201 GASTOS DE ORDEN SOCIAL Y CULTURAL"/>
    <n v="160000"/>
    <s v="1 NO ETIQUETADO"/>
    <s v="11 RECURSOS FISCALES"/>
    <s v="1101 RECURSOS MUNICIPALES"/>
    <s v="19 Ejercicio 2019"/>
  </r>
  <r>
    <s v="130322424215140134E023023977911133838238201111110119133"/>
    <s v="1303"/>
    <s v="2"/>
    <s v="24"/>
    <s v="242"/>
    <s v="1"/>
    <s v="5"/>
    <s v="14"/>
    <s v="01"/>
    <s v="34"/>
    <s v="E"/>
    <s v="023"/>
    <s v="023977"/>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63"/>
    <x v="181"/>
    <s v="3000 SERVICIOS GENERALES"/>
    <s v="3800 SERVICIOS OFICIALES"/>
    <s v="382 GASTOS DE ORDEN SOCIAL Y CULTURAL"/>
    <s v="38201 GASTOS DE ORDEN SOCIAL Y CULTURAL"/>
    <n v="100000"/>
    <s v="1 NO ETIQUETADO"/>
    <s v="11 RECURSOS FISCALES"/>
    <s v="1101 RECURSOS MUNICIPALES"/>
    <s v="19 Ejercicio 2019"/>
  </r>
  <r>
    <s v="130322424215140134E087087826911133838238201111110119133"/>
    <s v="1303"/>
    <s v="2"/>
    <s v="24"/>
    <s v="242"/>
    <s v="1"/>
    <s v="5"/>
    <s v="14"/>
    <s v="01"/>
    <s v="34"/>
    <s v="E"/>
    <s v="087"/>
    <s v="08782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57"/>
    <s v="3000 SERVICIOS GENERALES"/>
    <s v="3800 SERVICIOS OFICIALES"/>
    <s v="382 GASTOS DE ORDEN SOCIAL Y CULTURAL"/>
    <s v="38201 GASTOS DE ORDEN SOCIAL Y CULTURAL"/>
    <n v="50000"/>
    <s v="1 NO ETIQUETADO"/>
    <s v="11 RECURSOS FISCALES"/>
    <s v="1101 RECURSOS MUNICIPALES"/>
    <s v="19 Ejercicio 2019"/>
  </r>
  <r>
    <s v="130322424215140134E087087830911133838238201111110119133"/>
    <s v="1303"/>
    <s v="2"/>
    <s v="24"/>
    <s v="242"/>
    <s v="1"/>
    <s v="5"/>
    <s v="14"/>
    <s v="01"/>
    <s v="34"/>
    <s v="E"/>
    <s v="087"/>
    <s v="087830"/>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221"/>
    <s v="3000 SERVICIOS GENERALES"/>
    <s v="3800 SERVICIOS OFICIALES"/>
    <s v="382 GASTOS DE ORDEN SOCIAL Y CULTURAL"/>
    <s v="38201 GASTOS DE ORDEN SOCIAL Y CULTURAL"/>
    <n v="60000"/>
    <s v="1 NO ETIQUETADO"/>
    <s v="11 RECURSOS FISCALES"/>
    <s v="1101 RECURSOS MUNICIPALES"/>
    <s v="19 Ejercicio 2019"/>
  </r>
  <r>
    <s v="130322424215140134E087087832911133838238201111110119133"/>
    <s v="1303"/>
    <s v="2"/>
    <s v="24"/>
    <s v="242"/>
    <s v="1"/>
    <s v="5"/>
    <s v="14"/>
    <s v="01"/>
    <s v="34"/>
    <s v="E"/>
    <s v="087"/>
    <s v="087832"/>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264"/>
    <s v="3000 SERVICIOS GENERALES"/>
    <s v="3800 SERVICIOS OFICIALES"/>
    <s v="382 GASTOS DE ORDEN SOCIAL Y CULTURAL"/>
    <s v="38201 GASTOS DE ORDEN SOCIAL Y CULTURAL"/>
    <n v="120000"/>
    <s v="1 NO ETIQUETADO"/>
    <s v="11 RECURSOS FISCALES"/>
    <s v="1101 RECURSOS MUNICIPALES"/>
    <s v="19 Ejercicio 2019"/>
  </r>
  <r>
    <s v="130322424215140134E018018746911133838238201111110119133"/>
    <s v="1303"/>
    <s v="2"/>
    <s v="24"/>
    <s v="242"/>
    <s v="1"/>
    <s v="5"/>
    <s v="14"/>
    <s v="01"/>
    <s v="34"/>
    <s v="E"/>
    <s v="018"/>
    <s v="01874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28"/>
    <s v="3000 SERVICIOS GENERALES"/>
    <s v="3800 SERVICIOS OFICIALES"/>
    <s v="382 GASTOS DE ORDEN SOCIAL Y CULTURAL"/>
    <s v="38201 GASTOS DE ORDEN SOCIAL Y CULTURAL"/>
    <n v="120000"/>
    <s v="1 NO ETIQUETADO"/>
    <s v="11 RECURSOS FISCALES"/>
    <s v="1101 RECURSOS MUNICIPALES"/>
    <s v="19 Ejercicio 2019"/>
  </r>
  <r>
    <s v="130322424215140134E018018829911133838238201111110119133"/>
    <s v="1303"/>
    <s v="2"/>
    <s v="24"/>
    <s v="242"/>
    <s v="1"/>
    <s v="5"/>
    <s v="14"/>
    <s v="01"/>
    <s v="34"/>
    <s v="E"/>
    <s v="018"/>
    <s v="018829"/>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29"/>
    <s v="3000 SERVICIOS GENERALES"/>
    <s v="3800 SERVICIOS OFICIALES"/>
    <s v="382 GASTOS DE ORDEN SOCIAL Y CULTURAL"/>
    <s v="38201 GASTOS DE ORDEN SOCIAL Y CULTURAL"/>
    <n v="500000"/>
    <s v="1 NO ETIQUETADO"/>
    <s v="11 RECURSOS FISCALES"/>
    <s v="1101 RECURSOS MUNICIPALES"/>
    <s v="19 Ejercicio 2019"/>
  </r>
  <r>
    <s v="130322424215140134E018018864911133838238201111110119133"/>
    <s v="1303"/>
    <s v="2"/>
    <s v="24"/>
    <s v="242"/>
    <s v="1"/>
    <s v="5"/>
    <s v="14"/>
    <s v="01"/>
    <s v="34"/>
    <s v="E"/>
    <s v="018"/>
    <s v="018864"/>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37"/>
    <s v="3000 SERVICIOS GENERALES"/>
    <s v="3800 SERVICIOS OFICIALES"/>
    <s v="382 GASTOS DE ORDEN SOCIAL Y CULTURAL"/>
    <s v="38201 GASTOS DE ORDEN SOCIAL Y CULTURAL"/>
    <n v="200000"/>
    <s v="1 NO ETIQUETADO"/>
    <s v="11 RECURSOS FISCALES"/>
    <s v="1101 RECURSOS MUNICIPALES"/>
    <s v="19 Ejercicio 2019"/>
  </r>
  <r>
    <s v="130322424215140134E018018912911133838238201111110119133"/>
    <s v="1303"/>
    <s v="2"/>
    <s v="24"/>
    <s v="242"/>
    <s v="1"/>
    <s v="5"/>
    <s v="14"/>
    <s v="01"/>
    <s v="34"/>
    <s v="E"/>
    <s v="018"/>
    <s v="018912"/>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52"/>
    <s v="3000 SERVICIOS GENERALES"/>
    <s v="3800 SERVICIOS OFICIALES"/>
    <s v="382 GASTOS DE ORDEN SOCIAL Y CULTURAL"/>
    <s v="38201 GASTOS DE ORDEN SOCIAL Y CULTURAL"/>
    <n v="350000"/>
    <s v="1 NO ETIQUETADO"/>
    <s v="11 RECURSOS FISCALES"/>
    <s v="1101 RECURSOS MUNICIPALES"/>
    <s v="19 Ejercicio 2019"/>
  </r>
  <r>
    <s v="130322424215140134E018018974911133838238201111110119133"/>
    <s v="1303"/>
    <s v="2"/>
    <s v="24"/>
    <s v="242"/>
    <s v="1"/>
    <s v="5"/>
    <s v="14"/>
    <s v="01"/>
    <s v="34"/>
    <s v="E"/>
    <s v="018"/>
    <s v="018974"/>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60"/>
    <s v="3000 SERVICIOS GENERALES"/>
    <s v="3800 SERVICIOS OFICIALES"/>
    <s v="382 GASTOS DE ORDEN SOCIAL Y CULTURAL"/>
    <s v="38201 GASTOS DE ORDEN SOCIAL Y CULTURAL"/>
    <n v="410000"/>
    <s v="1 NO ETIQUETADO"/>
    <s v="11 RECURSOS FISCALES"/>
    <s v="1101 RECURSOS MUNICIPALES"/>
    <s v="19 Ejercicio 2019"/>
  </r>
  <r>
    <s v="130322424215140134E087087826911133838238201111110119133"/>
    <s v="1303"/>
    <s v="2"/>
    <s v="24"/>
    <s v="242"/>
    <s v="1"/>
    <s v="5"/>
    <s v="14"/>
    <s v="01"/>
    <s v="34"/>
    <s v="E"/>
    <s v="087"/>
    <s v="08782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57"/>
    <s v="3000 SERVICIOS GENERALES"/>
    <s v="3800 SERVICIOS OFICIALES"/>
    <s v="382 GASTOS DE ORDEN SOCIAL Y CULTURAL"/>
    <s v="38201 GASTOS DE ORDEN SOCIAL Y CULTURAL"/>
    <n v="320000"/>
    <s v="1 NO ETIQUETADO"/>
    <s v="11 RECURSOS FISCALES"/>
    <s v="1101 RECURSOS MUNICIPALES"/>
    <s v="19 Ejercicio 2019"/>
  </r>
  <r>
    <s v="130322424215140134E087087830911133838238201111110119133"/>
    <s v="1303"/>
    <s v="2"/>
    <s v="24"/>
    <s v="242"/>
    <s v="1"/>
    <s v="5"/>
    <s v="14"/>
    <s v="01"/>
    <s v="34"/>
    <s v="E"/>
    <s v="087"/>
    <s v="087830"/>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221"/>
    <s v="3000 SERVICIOS GENERALES"/>
    <s v="3800 SERVICIOS OFICIALES"/>
    <s v="382 GASTOS DE ORDEN SOCIAL Y CULTURAL"/>
    <s v="38201 GASTOS DE ORDEN SOCIAL Y CULTURAL"/>
    <n v="300000"/>
    <s v="1 NO ETIQUETADO"/>
    <s v="11 RECURSOS FISCALES"/>
    <s v="1101 RECURSOS MUNICIPALES"/>
    <s v="19 Ejercicio 2019"/>
  </r>
  <r>
    <s v="130322424215140134E087087832911133838238201111110119133"/>
    <s v="1303"/>
    <s v="2"/>
    <s v="24"/>
    <s v="242"/>
    <s v="1"/>
    <s v="5"/>
    <s v="14"/>
    <s v="01"/>
    <s v="34"/>
    <s v="E"/>
    <s v="087"/>
    <s v="087832"/>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264"/>
    <s v="3000 SERVICIOS GENERALES"/>
    <s v="3800 SERVICIOS OFICIALES"/>
    <s v="382 GASTOS DE ORDEN SOCIAL Y CULTURAL"/>
    <s v="38201 GASTOS DE ORDEN SOCIAL Y CULTURAL"/>
    <n v="280000"/>
    <s v="1 NO ETIQUETADO"/>
    <s v="11 RECURSOS FISCALES"/>
    <s v="1101 RECURSOS MUNICIPALES"/>
    <s v="19 Ejercicio 2019"/>
  </r>
  <r>
    <s v="130322424215140134E018018746911133838238201111110119133"/>
    <s v="1303"/>
    <s v="2"/>
    <s v="24"/>
    <s v="242"/>
    <s v="1"/>
    <s v="5"/>
    <s v="14"/>
    <s v="01"/>
    <s v="34"/>
    <s v="E"/>
    <s v="018"/>
    <s v="01874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28"/>
    <s v="3000 SERVICIOS GENERALES"/>
    <s v="3800 SERVICIOS OFICIALES"/>
    <s v="382 GASTOS DE ORDEN SOCIAL Y CULTURAL"/>
    <s v="38201 GASTOS DE ORDEN SOCIAL Y CULTURAL"/>
    <n v="400000"/>
    <s v="1 NO ETIQUETADO"/>
    <s v="11 RECURSOS FISCALES"/>
    <s v="1101 RECURSOS MUNICIPALES"/>
    <s v="19 Ejercicio 2019"/>
  </r>
  <r>
    <s v="130322424215140134E018018829911133838238201111110119133"/>
    <s v="1303"/>
    <s v="2"/>
    <s v="24"/>
    <s v="242"/>
    <s v="1"/>
    <s v="5"/>
    <s v="14"/>
    <s v="01"/>
    <s v="34"/>
    <s v="E"/>
    <s v="018"/>
    <s v="018829"/>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29"/>
    <s v="3000 SERVICIOS GENERALES"/>
    <s v="3800 SERVICIOS OFICIALES"/>
    <s v="382 GASTOS DE ORDEN SOCIAL Y CULTURAL"/>
    <s v="38201 GASTOS DE ORDEN SOCIAL Y CULTURAL"/>
    <n v="250000"/>
    <s v="1 NO ETIQUETADO"/>
    <s v="11 RECURSOS FISCALES"/>
    <s v="1101 RECURSOS MUNICIPALES"/>
    <s v="19 Ejercicio 2019"/>
  </r>
  <r>
    <s v="130322424215140134E018018864911133838238201111110119133"/>
    <s v="1303"/>
    <s v="2"/>
    <s v="24"/>
    <s v="242"/>
    <s v="1"/>
    <s v="5"/>
    <s v="14"/>
    <s v="01"/>
    <s v="34"/>
    <s v="E"/>
    <s v="018"/>
    <s v="018864"/>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37"/>
    <s v="3000 SERVICIOS GENERALES"/>
    <s v="3800 SERVICIOS OFICIALES"/>
    <s v="382 GASTOS DE ORDEN SOCIAL Y CULTURAL"/>
    <s v="38201 GASTOS DE ORDEN SOCIAL Y CULTURAL"/>
    <n v="150000"/>
    <s v="1 NO ETIQUETADO"/>
    <s v="11 RECURSOS FISCALES"/>
    <s v="1101 RECURSOS MUNICIPALES"/>
    <s v="19 Ejercicio 2019"/>
  </r>
  <r>
    <s v="130322424215140134E018018912911133838238201111110119133"/>
    <s v="1303"/>
    <s v="2"/>
    <s v="24"/>
    <s v="242"/>
    <s v="1"/>
    <s v="5"/>
    <s v="14"/>
    <s v="01"/>
    <s v="34"/>
    <s v="E"/>
    <s v="018"/>
    <s v="018912"/>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52"/>
    <s v="3000 SERVICIOS GENERALES"/>
    <s v="3800 SERVICIOS OFICIALES"/>
    <s v="382 GASTOS DE ORDEN SOCIAL Y CULTURAL"/>
    <s v="38201 GASTOS DE ORDEN SOCIAL Y CULTURAL"/>
    <n v="150000"/>
    <s v="1 NO ETIQUETADO"/>
    <s v="11 RECURSOS FISCALES"/>
    <s v="1101 RECURSOS MUNICIPALES"/>
    <s v="19 Ejercicio 2019"/>
  </r>
  <r>
    <s v="130322424215140134E018018974911133838238201111110119133"/>
    <s v="1303"/>
    <s v="2"/>
    <s v="24"/>
    <s v="242"/>
    <s v="1"/>
    <s v="5"/>
    <s v="14"/>
    <s v="01"/>
    <s v="34"/>
    <s v="E"/>
    <s v="018"/>
    <s v="018974"/>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60"/>
    <s v="3000 SERVICIOS GENERALES"/>
    <s v="3800 SERVICIOS OFICIALES"/>
    <s v="382 GASTOS DE ORDEN SOCIAL Y CULTURAL"/>
    <s v="38201 GASTOS DE ORDEN SOCIAL Y CULTURAL"/>
    <n v="360000"/>
    <s v="1 NO ETIQUETADO"/>
    <s v="11 RECURSOS FISCALES"/>
    <s v="1101 RECURSOS MUNICIPALES"/>
    <s v="19 Ejercicio 2019"/>
  </r>
  <r>
    <s v="130322424215140134E023023896911133838238201111110119133"/>
    <s v="1303"/>
    <s v="2"/>
    <s v="24"/>
    <s v="242"/>
    <s v="1"/>
    <s v="5"/>
    <s v="14"/>
    <s v="01"/>
    <s v="34"/>
    <s v="E"/>
    <s v="023"/>
    <s v="02389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63"/>
    <x v="168"/>
    <s v="3000 SERVICIOS GENERALES"/>
    <s v="3800 SERVICIOS OFICIALES"/>
    <s v="382 GASTOS DE ORDEN SOCIAL Y CULTURAL"/>
    <s v="38201 GASTOS DE ORDEN SOCIAL Y CULTURAL"/>
    <n v="350000"/>
    <s v="1 NO ETIQUETADO"/>
    <s v="11 RECURSOS FISCALES"/>
    <s v="1101 RECURSOS MUNICIPALES"/>
    <s v="19 Ejercicio 2019"/>
  </r>
  <r>
    <s v="130322424215140134E023023977911133838238201111110119133"/>
    <s v="1303"/>
    <s v="2"/>
    <s v="24"/>
    <s v="242"/>
    <s v="1"/>
    <s v="5"/>
    <s v="14"/>
    <s v="01"/>
    <s v="34"/>
    <s v="E"/>
    <s v="023"/>
    <s v="023977"/>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63"/>
    <x v="181"/>
    <s v="3000 SERVICIOS GENERALES"/>
    <s v="3800 SERVICIOS OFICIALES"/>
    <s v="382 GASTOS DE ORDEN SOCIAL Y CULTURAL"/>
    <s v="38201 GASTOS DE ORDEN SOCIAL Y CULTURAL"/>
    <n v="180000"/>
    <s v="1 NO ETIQUETADO"/>
    <s v="11 RECURSOS FISCALES"/>
    <s v="1101 RECURSOS MUNICIPALES"/>
    <s v="19 Ejercicio 2019"/>
  </r>
  <r>
    <s v="131322424215140134E018018974911133838238201111110119133"/>
    <s v="1313"/>
    <s v="2"/>
    <s v="24"/>
    <s v="242"/>
    <s v="1"/>
    <s v="5"/>
    <s v="14"/>
    <s v="01"/>
    <s v="34"/>
    <s v="E"/>
    <s v="018"/>
    <s v="018974"/>
    <s v="91"/>
    <s v="1"/>
    <s v="3"/>
    <s v="38"/>
    <s v="382"/>
    <s v="38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60"/>
    <s v="3000 SERVICIOS GENERALES"/>
    <s v="3800 SERVICIOS OFICIALES"/>
    <s v="382 GASTOS DE ORDEN SOCIAL Y CULTURAL"/>
    <s v="38201 GASTOS DE ORDEN SOCIAL Y CULTURAL"/>
    <n v="783000"/>
    <s v="1 NO ETIQUETADO"/>
    <s v="11 RECURSOS FISCALES"/>
    <s v="1101 RECURSOS MUNICIPALES"/>
    <s v="19 Ejercicio 2019"/>
  </r>
  <r>
    <s v="131322424215140134E120120940911133838238201111110119133"/>
    <s v="1313"/>
    <s v="2"/>
    <s v="24"/>
    <s v="242"/>
    <s v="1"/>
    <s v="5"/>
    <s v="14"/>
    <s v="01"/>
    <s v="34"/>
    <s v="E"/>
    <s v="120"/>
    <s v="120940"/>
    <s v="91"/>
    <s v="1"/>
    <s v="3"/>
    <s v="38"/>
    <s v="382"/>
    <s v="38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3"/>
    <x v="56"/>
    <s v="3000 SERVICIOS GENERALES"/>
    <s v="3800 SERVICIOS OFICIALES"/>
    <s v="382 GASTOS DE ORDEN SOCIAL Y CULTURAL"/>
    <s v="38201 GASTOS DE ORDEN SOCIAL Y CULTURAL"/>
    <n v="476000"/>
    <s v="1 NO ETIQUETADO"/>
    <s v="11 RECURSOS FISCALES"/>
    <s v="1101 RECURSOS MUNICIPALES"/>
    <s v="19 Ejercicio 2019"/>
  </r>
  <r>
    <s v="131322424215140134E087087826911133838238201111110119133"/>
    <s v="1313"/>
    <s v="2"/>
    <s v="24"/>
    <s v="242"/>
    <s v="1"/>
    <s v="5"/>
    <s v="14"/>
    <s v="01"/>
    <s v="34"/>
    <s v="E"/>
    <s v="087"/>
    <s v="087826"/>
    <s v="91"/>
    <s v="1"/>
    <s v="3"/>
    <s v="38"/>
    <s v="382"/>
    <s v="38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57"/>
    <s v="3000 SERVICIOS GENERALES"/>
    <s v="3800 SERVICIOS OFICIALES"/>
    <s v="382 GASTOS DE ORDEN SOCIAL Y CULTURAL"/>
    <s v="38201 GASTOS DE ORDEN SOCIAL Y CULTURAL"/>
    <n v="480000"/>
    <s v="1 NO ETIQUETADO"/>
    <s v="11 RECURSOS FISCALES"/>
    <s v="1101 RECURSOS MUNICIPALES"/>
    <s v="19 Ejercicio 2019"/>
  </r>
  <r>
    <s v="131322424215140134E087087826911133838238201111110119133"/>
    <s v="1313"/>
    <s v="2"/>
    <s v="24"/>
    <s v="242"/>
    <s v="1"/>
    <s v="5"/>
    <s v="14"/>
    <s v="01"/>
    <s v="34"/>
    <s v="E"/>
    <s v="087"/>
    <s v="087826"/>
    <s v="91"/>
    <s v="1"/>
    <s v="3"/>
    <s v="38"/>
    <s v="382"/>
    <s v="38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57"/>
    <s v="3000 SERVICIOS GENERALES"/>
    <s v="3800 SERVICIOS OFICIALES"/>
    <s v="382 GASTOS DE ORDEN SOCIAL Y CULTURAL"/>
    <s v="38201 GASTOS DE ORDEN SOCIAL Y CULTURAL"/>
    <n v="65000"/>
    <s v="1 NO ETIQUETADO"/>
    <s v="11 RECURSOS FISCALES"/>
    <s v="1101 RECURSOS MUNICIPALES"/>
    <s v="19 Ejercicio 2019"/>
  </r>
  <r>
    <s v="130122727116171835P090090987911133131731701111110119133"/>
    <s v="1301"/>
    <s v="2"/>
    <s v="27"/>
    <s v="271"/>
    <s v="1"/>
    <s v="6"/>
    <s v="17"/>
    <s v="18"/>
    <s v="35"/>
    <s v="P"/>
    <s v="090"/>
    <s v="090987"/>
    <s v="91"/>
    <s v="1"/>
    <s v="3"/>
    <s v="31"/>
    <s v="317"/>
    <s v="317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5"/>
    <x v="300"/>
    <s v="3000 SERVICIOS GENERALES"/>
    <s v="3100 SERVICIOS BASICOS"/>
    <s v="317 SERVICIOS DE ACCESO DE INTERNET, REDES Y PROCESAMIENTO DE INFORMACION"/>
    <s v="31701 SERVICIOS DE ACCESO DE INTERNET, REDES Y PROCESAMIENTO DE INFORMACION"/>
    <n v="100000"/>
    <s v="1 NO ETIQUETADO"/>
    <s v="11 RECURSOS FISCALES"/>
    <s v="1101 RECURSOS MUNICIPALES"/>
    <s v="19 Ejercicio 2019"/>
  </r>
  <r>
    <s v="130122727116171835P091091759911133232332301111110119133"/>
    <s v="1301"/>
    <s v="2"/>
    <s v="27"/>
    <s v="271"/>
    <s v="1"/>
    <s v="6"/>
    <s v="17"/>
    <s v="18"/>
    <s v="35"/>
    <s v="P"/>
    <s v="091"/>
    <s v="091759"/>
    <s v="91"/>
    <s v="1"/>
    <s v="3"/>
    <s v="32"/>
    <s v="323"/>
    <s v="323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8"/>
    <x v="308"/>
    <s v="3000 SERVICIOS GENERALES"/>
    <s v="3200 SERVICIOS DE ARRENDAMIENTO"/>
    <s v="323 ARRENDAMIENTO DE MOBILIARIO Y EQUIPO DE ADMINISTRACION, EDUCACIONAL Y RECREATIVO"/>
    <s v="32301 ARRENDAMIENTO DE MOBILIARIO Y EQUIPO DE ADMINISTRACION, EDUCACIONAL Y RECREATIVO"/>
    <n v="60000"/>
    <s v="1 NO ETIQUETADO"/>
    <s v="11 RECURSOS FISCALES"/>
    <s v="1101 RECURSOS MUNICIPALES"/>
    <s v="19 Ejercicio 2019"/>
  </r>
  <r>
    <s v="130122727116171835P091091765911133232932901111110119133"/>
    <s v="1301"/>
    <s v="2"/>
    <s v="27"/>
    <s v="271"/>
    <s v="1"/>
    <s v="6"/>
    <s v="17"/>
    <s v="18"/>
    <s v="35"/>
    <s v="P"/>
    <s v="091"/>
    <s v="091765"/>
    <s v="91"/>
    <s v="1"/>
    <s v="3"/>
    <s v="32"/>
    <s v="329"/>
    <s v="329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8"/>
    <x v="309"/>
    <s v="3000 SERVICIOS GENERALES"/>
    <s v="3200 SERVICIOS DE ARRENDAMIENTO"/>
    <s v="329 OTROS ARRENDAMIENTOS"/>
    <s v="32901 OTROS ARRENDAMIENTOS"/>
    <n v="100000"/>
    <s v="1 NO ETIQUETADO"/>
    <s v="11 RECURSOS FISCALES"/>
    <s v="1101 RECURSOS MUNICIPALES"/>
    <s v="19 Ejercicio 2019"/>
  </r>
  <r>
    <s v="130122727116171835P091091767911133333433401111110119133"/>
    <s v="1301"/>
    <s v="2"/>
    <s v="27"/>
    <s v="271"/>
    <s v="1"/>
    <s v="6"/>
    <s v="17"/>
    <s v="18"/>
    <s v="35"/>
    <s v="P"/>
    <s v="091"/>
    <s v="091767"/>
    <s v="91"/>
    <s v="1"/>
    <s v="3"/>
    <s v="33"/>
    <s v="334"/>
    <s v="334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8"/>
    <x v="315"/>
    <s v="3000 SERVICIOS GENERALES"/>
    <s v="3300 SERVICIOS PROFESIONALES, CIENTIFICOS, TECNICOS Y OTROS SERVICIOS"/>
    <s v="334 SERVICIOS DE CAPACITACION"/>
    <s v="33401 SERVICIOS DE CAPACITACION"/>
    <n v="500000"/>
    <s v="1 NO ETIQUETADO"/>
    <s v="11 RECURSOS FISCALES"/>
    <s v="1101 RECURSOS MUNICIPALES"/>
    <s v="19 Ejercicio 2019"/>
  </r>
  <r>
    <s v="131422727116171835P091091765911133333633601111110119133"/>
    <s v="1314"/>
    <s v="2"/>
    <s v="27"/>
    <s v="271"/>
    <s v="1"/>
    <s v="6"/>
    <s v="17"/>
    <s v="18"/>
    <s v="35"/>
    <s v="P"/>
    <s v="091"/>
    <s v="091765"/>
    <s v="91"/>
    <s v="1"/>
    <s v="3"/>
    <s v="33"/>
    <s v="336"/>
    <s v="336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8"/>
    <x v="309"/>
    <s v="3000 SERVICIOS GENERALES"/>
    <s v="3300 SERVICIOS PROFESIONALES, CIENTIFICOS, TECNICOS Y OTROS SERVICIOS"/>
    <s v="336 SERVICIOS DE APOYO ADMINISTRATIVO, TRADUCCION, FOTOCOPIADO E IMPRESION"/>
    <s v="33601 SERVICIOS DE APOYO ADMINISTRATIVO, TRADUCCION, FOTOCOPIADO E IMPRESION"/>
    <n v="80000"/>
    <s v="1 NO ETIQUETADO"/>
    <s v="11 RECURSOS FISCALES"/>
    <s v="1101 RECURSOS MUNICIPALES"/>
    <s v="19 Ejercicio 2019"/>
  </r>
  <r>
    <s v="100733131123091524F110110900911133838338301111110119133"/>
    <s v="1007"/>
    <s v="3"/>
    <s v="31"/>
    <s v="311"/>
    <s v="2"/>
    <s v="3"/>
    <s v="09"/>
    <s v="15"/>
    <s v="24"/>
    <s v="F"/>
    <s v="110"/>
    <s v="110900"/>
    <s v="91"/>
    <s v="1"/>
    <s v="3"/>
    <s v="38"/>
    <s v="383"/>
    <s v="383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115"/>
    <x v="413"/>
    <s v="3000 SERVICIOS GENERALES"/>
    <s v="3800 SERVICIOS OFICIALES"/>
    <s v="383 CONGRESOS Y CONVENCIONES"/>
    <s v="38301 CONGRESOS Y CONVENCIONES"/>
    <n v="10000"/>
    <s v="1 NO ETIQUETADO"/>
    <s v="11 RECURSOS FISCALES"/>
    <s v="1101 RECURSOS MUNICIPALES"/>
    <s v="19 Ejercicio 2019"/>
  </r>
  <r>
    <s v="131422727116171835P080080770911133333633601111110119133"/>
    <s v="1314"/>
    <s v="2"/>
    <s v="27"/>
    <s v="271"/>
    <s v="1"/>
    <s v="6"/>
    <s v="17"/>
    <s v="18"/>
    <s v="35"/>
    <s v="P"/>
    <s v="080"/>
    <s v="080770"/>
    <s v="91"/>
    <s v="1"/>
    <s v="3"/>
    <s v="33"/>
    <s v="336"/>
    <s v="336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89"/>
    <s v="3000 SERVICIOS GENERALES"/>
    <s v="3300 SERVICIOS PROFESIONALES, CIENTIFICOS, TECNICOS Y OTROS SERVICIOS"/>
    <s v="336 SERVICIOS DE APOYO ADMINISTRATIVO, TRADUCCION, FOTOCOPIADO E IMPRESION"/>
    <s v="33601 SERVICIOS DE APOYO ADMINISTRATIVO, TRADUCCION, FOTOCOPIADO E IMPRESION"/>
    <n v="128200"/>
    <s v="1 NO ETIQUETADO"/>
    <s v="11 RECURSOS FISCALES"/>
    <s v="1101 RECURSOS MUNICIPALES"/>
    <s v="19 Ejercicio 2019"/>
  </r>
  <r>
    <s v="131522424215140132F038038856911133838438401111110119133"/>
    <s v="1315"/>
    <s v="2"/>
    <s v="24"/>
    <s v="242"/>
    <s v="1"/>
    <s v="5"/>
    <s v="14"/>
    <s v="01"/>
    <s v="32"/>
    <s v="F"/>
    <s v="038"/>
    <s v="038856"/>
    <s v="91"/>
    <s v="1"/>
    <s v="3"/>
    <s v="38"/>
    <s v="384"/>
    <s v="384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x v="0"/>
    <x v="23"/>
    <x v="117"/>
    <x v="419"/>
    <s v="3000 SERVICIOS GENERALES"/>
    <s v="3800 SERVICIOS OFICIALES"/>
    <s v="384 EXPOSICIONES"/>
    <s v="38401 EXPOSICIONES"/>
    <n v="4700000"/>
    <s v="1 NO ETIQUETADO"/>
    <s v="11 RECURSOS FISCALES"/>
    <s v="1101 RECURSOS MUNICIPALES"/>
    <s v="19 Ejercicio 2019"/>
  </r>
  <r>
    <s v="131522424215140132F038038857911133838438401111110119133"/>
    <s v="1315"/>
    <s v="2"/>
    <s v="24"/>
    <s v="242"/>
    <s v="1"/>
    <s v="5"/>
    <s v="14"/>
    <s v="01"/>
    <s v="32"/>
    <s v="F"/>
    <s v="038"/>
    <s v="038857"/>
    <s v="91"/>
    <s v="1"/>
    <s v="3"/>
    <s v="38"/>
    <s v="384"/>
    <s v="384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x v="0"/>
    <x v="23"/>
    <x v="117"/>
    <x v="420"/>
    <s v="3000 SERVICIOS GENERALES"/>
    <s v="3800 SERVICIOS OFICIALES"/>
    <s v="384 EXPOSICIONES"/>
    <s v="38401 EXPOSICIONES"/>
    <n v="300000"/>
    <s v="1 NO ETIQUETADO"/>
    <s v="11 RECURSOS FISCALES"/>
    <s v="1101 RECURSOS MUNICIPALES"/>
    <s v="19 Ejercicio 2019"/>
  </r>
  <r>
    <s v="130322424215140134E087087826911133838438401111110119133"/>
    <s v="1303"/>
    <s v="2"/>
    <s v="24"/>
    <s v="242"/>
    <s v="1"/>
    <s v="5"/>
    <s v="14"/>
    <s v="01"/>
    <s v="34"/>
    <s v="E"/>
    <s v="087"/>
    <s v="087826"/>
    <s v="91"/>
    <s v="1"/>
    <s v="3"/>
    <s v="38"/>
    <s v="384"/>
    <s v="384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57"/>
    <s v="3000 SERVICIOS GENERALES"/>
    <s v="3800 SERVICIOS OFICIALES"/>
    <s v="384 EXPOSICIONES"/>
    <s v="38401 EXPOSICIONES"/>
    <n v="1600000"/>
    <s v="1 NO ETIQUETADO"/>
    <s v="11 RECURSOS FISCALES"/>
    <s v="1101 RECURSOS MUNICIPALES"/>
    <s v="19 Ejercicio 2019"/>
  </r>
  <r>
    <s v="030311717145160304E127127976911133939239201111110119133"/>
    <s v="0303"/>
    <s v="1"/>
    <s v="17"/>
    <s v="171"/>
    <s v="4"/>
    <s v="5"/>
    <s v="16"/>
    <s v="03"/>
    <s v="04"/>
    <s v="E"/>
    <s v="127"/>
    <s v="127976"/>
    <s v="91"/>
    <s v="1"/>
    <s v="3"/>
    <s v="39"/>
    <s v="392"/>
    <s v="39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3000 SERVICIOS GENERALES"/>
    <s v="3900 OTROS SERVICIOS GENERALES"/>
    <s v="392 IMPUESTOS Y DERECHOS"/>
    <s v="39201 IMPUESTOS Y DERECHOS"/>
    <n v="37000"/>
    <s v="1 NO ETIQUETADO"/>
    <s v="11 RECURSOS FISCALES"/>
    <s v="1101 RECURSOS MUNICIPALES"/>
    <s v="19 Ejercicio 2019"/>
  </r>
  <r>
    <s v="080122222112130614E059059415911133939239201225250219133"/>
    <s v="0801"/>
    <s v="2"/>
    <s v="22"/>
    <s v="221"/>
    <s v="1"/>
    <s v="2"/>
    <s v="13"/>
    <s v="06"/>
    <s v="14"/>
    <s v="E"/>
    <s v="059"/>
    <s v="059415"/>
    <s v="91"/>
    <s v="1"/>
    <s v="3"/>
    <s v="39"/>
    <s v="392"/>
    <s v="39201"/>
    <s v="2"/>
    <s v="25"/>
    <s v="2502"/>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170"/>
    <s v="3000 SERVICIOS GENERALES"/>
    <s v="3900 OTROS SERVICIOS GENERALES"/>
    <s v="392 IMPUESTOS Y DERECHOS"/>
    <s v="39201 IMPUESTOS Y DERECHOS"/>
    <n v="3100000"/>
    <s v="2 ETIQUETADO"/>
    <s v="25 RECURSOS FEDERALES"/>
    <s v="2502 FONDO DE FORTALECIMIENTO MUNICIPAL"/>
    <s v="19 Ejercicio 2019"/>
  </r>
  <r>
    <s v="090111313446172020O021021473121133939239201111110119133"/>
    <s v="0901"/>
    <s v="1"/>
    <s v="13"/>
    <s v="134"/>
    <s v="4"/>
    <s v="6"/>
    <s v="17"/>
    <s v="20"/>
    <s v="20"/>
    <s v="O"/>
    <s v="021"/>
    <s v="021473"/>
    <s v="12"/>
    <s v="1"/>
    <s v="3"/>
    <s v="39"/>
    <s v="392"/>
    <s v="39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9"/>
    <s v="3000 SERVICIOS GENERALES"/>
    <s v="3900 OTROS SERVICIOS GENERALES"/>
    <s v="392 IMPUESTOS Y DERECHOS"/>
    <s v="39201 IMPUESTOS Y DERECHOS"/>
    <n v="1000000"/>
    <s v="1 NO ETIQUETADO"/>
    <s v="11 RECURSOS FISCALES"/>
    <s v="1101 RECURSOS MUNICIPALES"/>
    <s v="19 Ejercicio 2019"/>
  </r>
  <r>
    <s v="090111313446172020O022022916121133939239201111110119133"/>
    <s v="0901"/>
    <s v="1"/>
    <s v="13"/>
    <s v="134"/>
    <s v="4"/>
    <s v="6"/>
    <s v="17"/>
    <s v="20"/>
    <s v="20"/>
    <s v="O"/>
    <s v="022"/>
    <s v="022916"/>
    <s v="12"/>
    <s v="1"/>
    <s v="3"/>
    <s v="39"/>
    <s v="392"/>
    <s v="39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259"/>
    <s v="3000 SERVICIOS GENERALES"/>
    <s v="3900 OTROS SERVICIOS GENERALES"/>
    <s v="392 IMPUESTOS Y DERECHOS"/>
    <s v="39201 IMPUESTOS Y DERECHOS"/>
    <n v="600000"/>
    <s v="1 NO ETIQUETADO"/>
    <s v="11 RECURSOS FISCALES"/>
    <s v="1101 RECURSOS MUNICIPALES"/>
    <s v="19 Ejercicio 2019"/>
  </r>
  <r>
    <s v="090111313446172020O022022917121133939239201111110119133"/>
    <s v="0901"/>
    <s v="1"/>
    <s v="13"/>
    <s v="134"/>
    <s v="4"/>
    <s v="6"/>
    <s v="17"/>
    <s v="20"/>
    <s v="20"/>
    <s v="O"/>
    <s v="022"/>
    <s v="022917"/>
    <s v="12"/>
    <s v="1"/>
    <s v="3"/>
    <s v="39"/>
    <s v="392"/>
    <s v="39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286"/>
    <s v="3000 SERVICIOS GENERALES"/>
    <s v="3900 OTROS SERVICIOS GENERALES"/>
    <s v="392 IMPUESTOS Y DERECHOS"/>
    <s v="39201 IMPUESTOS Y DERECHOS"/>
    <n v="600000"/>
    <s v="1 NO ETIQUETADO"/>
    <s v="11 RECURSOS FISCALES"/>
    <s v="1101 RECURSOS MUNICIPALES"/>
    <s v="19 Ejercicio 2019"/>
  </r>
  <r>
    <s v="090111313446172020O022022994121133939239201111110119133"/>
    <s v="0901"/>
    <s v="1"/>
    <s v="13"/>
    <s v="134"/>
    <s v="4"/>
    <s v="6"/>
    <s v="17"/>
    <s v="20"/>
    <s v="20"/>
    <s v="O"/>
    <s v="022"/>
    <s v="022994"/>
    <s v="12"/>
    <s v="1"/>
    <s v="3"/>
    <s v="39"/>
    <s v="392"/>
    <s v="39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302"/>
    <s v="3000 SERVICIOS GENERALES"/>
    <s v="3900 OTROS SERVICIOS GENERALES"/>
    <s v="392 IMPUESTOS Y DERECHOS"/>
    <s v="39201 IMPUESTOS Y DERECHOS"/>
    <n v="300000"/>
    <s v="1 NO ETIQUETADO"/>
    <s v="11 RECURSOS FISCALES"/>
    <s v="1101 RECURSOS MUNICIPALES"/>
    <s v="19 Ejercicio 2019"/>
  </r>
  <r>
    <s v="090111313446172020O020020503121133939239201111110119133"/>
    <s v="0901"/>
    <s v="1"/>
    <s v="13"/>
    <s v="134"/>
    <s v="4"/>
    <s v="6"/>
    <s v="17"/>
    <s v="20"/>
    <s v="20"/>
    <s v="O"/>
    <s v="020"/>
    <s v="020503"/>
    <s v="12"/>
    <s v="1"/>
    <s v="3"/>
    <s v="39"/>
    <s v="392"/>
    <s v="39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1"/>
    <x v="4"/>
    <s v="3000 SERVICIOS GENERALES"/>
    <s v="3900 OTROS SERVICIOS GENERALES"/>
    <s v="392 IMPUESTOS Y DERECHOS"/>
    <s v="39201 IMPUESTOS Y DERECHOS"/>
    <n v="1500000"/>
    <s v="1 NO ETIQUETADO"/>
    <s v="11 RECURSOS FISCALES"/>
    <s v="1101 RECURSOS MUNICIPALES"/>
    <s v="19 Ejercicio 2019"/>
  </r>
  <r>
    <s v="130322424215140134E087087830911133939239201111110119133"/>
    <s v="1303"/>
    <s v="2"/>
    <s v="24"/>
    <s v="242"/>
    <s v="1"/>
    <s v="5"/>
    <s v="14"/>
    <s v="01"/>
    <s v="34"/>
    <s v="E"/>
    <s v="087"/>
    <s v="087830"/>
    <s v="91"/>
    <s v="1"/>
    <s v="3"/>
    <s v="39"/>
    <s v="392"/>
    <s v="39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221"/>
    <s v="3000 SERVICIOS GENERALES"/>
    <s v="3900 OTROS SERVICIOS GENERALES"/>
    <s v="392 IMPUESTOS Y DERECHOS"/>
    <s v="39201 IMPUESTOS Y DERECHOS"/>
    <n v="3000"/>
    <s v="1 NO ETIQUETADO"/>
    <s v="11 RECURSOS FISCALES"/>
    <s v="1101 RECURSOS MUNICIPALES"/>
    <s v="19 Ejercicio 2019"/>
  </r>
  <r>
    <s v="040111212246171906E017017190911133939439401111110119133"/>
    <s v="0401"/>
    <s v="1"/>
    <s v="12"/>
    <s v="122"/>
    <s v="4"/>
    <s v="6"/>
    <s v="17"/>
    <s v="19"/>
    <s v="06"/>
    <s v="E"/>
    <s v="017"/>
    <s v="017190"/>
    <s v="91"/>
    <s v="1"/>
    <s v="3"/>
    <s v="39"/>
    <s v="394"/>
    <s v="39401"/>
    <s v="1"/>
    <s v="11"/>
    <s v="1101"/>
    <s v="19"/>
    <s v="13"/>
    <s v="3"/>
    <s v="04 SINDICATURA DEL AYUNTAMIENTO"/>
    <s v="0401 DIRECCION JURIDICO CONTENCIOS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x v="0"/>
    <x v="7"/>
    <x v="91"/>
    <x v="421"/>
    <s v="3000 SERVICIOS GENERALES"/>
    <s v="3900 OTROS SERVICIOS GENERALES"/>
    <s v="394 SENTENCIAS Y RESOLUCIONES POR AUTORIDAD COMPETENTE"/>
    <s v="39401 SENTENCIAS Y RESOLUCIONES POR AUTORIDAD COMPETENTE"/>
    <n v="500000"/>
    <s v="1 NO ETIQUETADO"/>
    <s v="11 RECURSOS FISCALES"/>
    <s v="1101 RECURSOS MUNICIPALES"/>
    <s v="19 Ejercicio 2019"/>
  </r>
  <r>
    <s v="060611515246172011M025025279911133939439401111110119133"/>
    <s v="0606"/>
    <s v="1"/>
    <s v="15"/>
    <s v="152"/>
    <s v="4"/>
    <s v="6"/>
    <s v="17"/>
    <s v="20"/>
    <s v="11"/>
    <s v="M"/>
    <s v="025"/>
    <s v="025279"/>
    <s v="91"/>
    <s v="1"/>
    <s v="3"/>
    <s v="39"/>
    <s v="394"/>
    <s v="394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30"/>
    <x v="111"/>
    <x v="406"/>
    <s v="3000 SERVICIOS GENERALES"/>
    <s v="3900 OTROS SERVICIOS GENERALES"/>
    <s v="394 SENTENCIAS Y RESOLUCIONES POR AUTORIDAD COMPETENTE"/>
    <s v="39401 SENTENCIAS Y RESOLUCIONES POR AUTORIDAD COMPETENTE"/>
    <n v="315176.64"/>
    <s v="1 NO ETIQUETADO"/>
    <s v="11 RECURSOS FISCALES"/>
    <s v="1101 RECURSOS MUNICIPALES"/>
    <s v="19 Ejercicio 2019"/>
  </r>
  <r>
    <s v="040111212246171906E017017952911133939539501111110119133"/>
    <s v="0401"/>
    <s v="1"/>
    <s v="12"/>
    <s v="122"/>
    <s v="4"/>
    <s v="6"/>
    <s v="17"/>
    <s v="19"/>
    <s v="06"/>
    <s v="E"/>
    <s v="017"/>
    <s v="017952"/>
    <s v="91"/>
    <s v="1"/>
    <s v="3"/>
    <s v="39"/>
    <s v="395"/>
    <s v="39501"/>
    <s v="1"/>
    <s v="11"/>
    <s v="1101"/>
    <s v="19"/>
    <s v="13"/>
    <s v="3"/>
    <s v="04 SINDICATURA DEL AYUNTAMIENTO"/>
    <s v="0401 DIRECCION JURIDICO CONTENCIOS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x v="0"/>
    <x v="7"/>
    <x v="91"/>
    <x v="422"/>
    <s v="3000 SERVICIOS GENERALES"/>
    <s v="3900 OTROS SERVICIOS GENERALES"/>
    <s v="395 PENAS, MULTAS, ACCESORIOS Y ACTUALIZACIONES"/>
    <s v="39501 PENAS, MULTAS, ACCESORIOS Y ACTUALIZACIONES"/>
    <n v="180000"/>
    <s v="1 NO ETIQUETADO"/>
    <s v="11 RECURSOS FISCALES"/>
    <s v="1101 RECURSOS MUNICIPALES"/>
    <s v="19 Ejercicio 2019"/>
  </r>
  <r>
    <s v="060611515246172012M114114460911133939539501111110119133"/>
    <s v="0606"/>
    <s v="1"/>
    <s v="15"/>
    <s v="152"/>
    <s v="4"/>
    <s v="6"/>
    <s v="17"/>
    <s v="20"/>
    <s v="12"/>
    <s v="M"/>
    <s v="114"/>
    <s v="114460"/>
    <s v="91"/>
    <s v="1"/>
    <s v="3"/>
    <s v="39"/>
    <s v="395"/>
    <s v="395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105"/>
    <x v="423"/>
    <s v="3000 SERVICIOS GENERALES"/>
    <s v="3900 OTROS SERVICIOS GENERALES"/>
    <s v="395 PENAS, MULTAS, ACCESORIOS Y ACTUALIZACIONES"/>
    <s v="39501 PENAS, MULTAS, ACCESORIOS Y ACTUALIZACIONES"/>
    <n v="5081701.82"/>
    <s v="1 NO ETIQUETADO"/>
    <s v="11 RECURSOS FISCALES"/>
    <s v="1101 RECURSOS MUNICIPALES"/>
    <s v="19 Ejercicio 2019"/>
  </r>
  <r>
    <s v="090411313446172020O021021473121133939539501111110119133"/>
    <s v="0904"/>
    <s v="1"/>
    <s v="13"/>
    <s v="134"/>
    <s v="4"/>
    <s v="6"/>
    <s v="17"/>
    <s v="20"/>
    <s v="20"/>
    <s v="O"/>
    <s v="021"/>
    <s v="021473"/>
    <s v="12"/>
    <s v="1"/>
    <s v="3"/>
    <s v="39"/>
    <s v="395"/>
    <s v="395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9"/>
    <s v="3000 SERVICIOS GENERALES"/>
    <s v="3900 OTROS SERVICIOS GENERALES"/>
    <s v="395 PENAS, MULTAS, ACCESORIOS Y ACTUALIZACIONES"/>
    <s v="39501 PENAS, MULTAS, ACCESORIOS Y ACTUALIZACIONES"/>
    <n v="7000000"/>
    <s v="1 NO ETIQUETADO"/>
    <s v="11 RECURSOS FISCALES"/>
    <s v="1101 RECURSOS MUNICIPALES"/>
    <s v="19 Ejercicio 2019"/>
  </r>
  <r>
    <s v="040111212246171906E017017952911133939639601111110119133"/>
    <s v="0401"/>
    <s v="1"/>
    <s v="12"/>
    <s v="122"/>
    <s v="4"/>
    <s v="6"/>
    <s v="17"/>
    <s v="19"/>
    <s v="06"/>
    <s v="E"/>
    <s v="017"/>
    <s v="017952"/>
    <s v="91"/>
    <s v="1"/>
    <s v="3"/>
    <s v="39"/>
    <s v="396"/>
    <s v="39601"/>
    <s v="1"/>
    <s v="11"/>
    <s v="1101"/>
    <s v="19"/>
    <s v="13"/>
    <s v="3"/>
    <s v="04 SINDICATURA DEL AYUNTAMIENTO"/>
    <s v="0401 DIRECCION JURIDICO CONTENCIOSO"/>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x v="0"/>
    <x v="7"/>
    <x v="91"/>
    <x v="422"/>
    <s v="3000 SERVICIOS GENERALES"/>
    <s v="3900 OTROS SERVICIOS GENERALES"/>
    <s v="396 OTROS GASTOS POR RESPONSABILIDADES"/>
    <s v="39601 OTROS GASTOS POR RESPONSABILIDADES"/>
    <n v="600000"/>
    <s v="1 NO ETIQUETADO"/>
    <s v="11 RECURSOS FISCALES"/>
    <s v="1101 RECURSOS MUNICIPALES"/>
    <s v="19 Ejercicio 2019"/>
  </r>
  <r>
    <s v="060611515246172012M073073298911133939639601111110119133"/>
    <s v="0606"/>
    <s v="1"/>
    <s v="15"/>
    <s v="152"/>
    <s v="4"/>
    <s v="6"/>
    <s v="17"/>
    <s v="20"/>
    <s v="12"/>
    <s v="M"/>
    <s v="073"/>
    <s v="073298"/>
    <s v="91"/>
    <s v="1"/>
    <s v="3"/>
    <s v="39"/>
    <s v="396"/>
    <s v="396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87"/>
    <x v="363"/>
    <s v="3000 SERVICIOS GENERALES"/>
    <s v="3900 OTROS SERVICIOS GENERALES"/>
    <s v="396 OTROS GASTOS POR RESPONSABILIDADES"/>
    <s v="39601 OTROS GASTOS POR RESPONSABILIDADES"/>
    <n v="10146"/>
    <s v="1 NO ETIQUETADO"/>
    <s v="11 RECURSOS FISCALES"/>
    <s v="1101 RECURSOS MUNICIPALES"/>
    <s v="19 Ejercicio 2019"/>
  </r>
  <r>
    <s v="090111313446172020O022022985121133939639601111110119133"/>
    <s v="0901"/>
    <s v="1"/>
    <s v="13"/>
    <s v="134"/>
    <s v="4"/>
    <s v="6"/>
    <s v="17"/>
    <s v="20"/>
    <s v="20"/>
    <s v="O"/>
    <s v="022"/>
    <s v="022985"/>
    <s v="12"/>
    <s v="1"/>
    <s v="3"/>
    <s v="39"/>
    <s v="396"/>
    <s v="396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294"/>
    <s v="3000 SERVICIOS GENERALES"/>
    <s v="3900 OTROS SERVICIOS GENERALES"/>
    <s v="396 OTROS GASTOS POR RESPONSABILIDADES"/>
    <s v="39601 OTROS GASTOS POR RESPONSABILIDADES"/>
    <n v="1500000"/>
    <s v="1 NO ETIQUETADO"/>
    <s v="11 RECURSOS FISCALES"/>
    <s v="1101 RECURSOS MUNICIPALES"/>
    <s v="19 Ejercicio 2019"/>
  </r>
  <r>
    <s v="100222626823101722P095095831911144141741701111110119133"/>
    <s v="1002"/>
    <s v="2"/>
    <s v="26"/>
    <s v="268"/>
    <s v="2"/>
    <s v="3"/>
    <s v="10"/>
    <s v="17"/>
    <s v="22"/>
    <s v="P"/>
    <s v="095"/>
    <s v="09583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8"/>
    <x v="424"/>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300000"/>
    <s v="1 NO ETIQUETADO"/>
    <s v="11 RECURSOS FISCALES"/>
    <s v="1101 RECURSOS MUNICIPALES"/>
    <s v="19 Ejercicio 2019"/>
  </r>
  <r>
    <s v="100222626823101722P095095841911144141741701111110119133"/>
    <s v="1002"/>
    <s v="2"/>
    <s v="26"/>
    <s v="268"/>
    <s v="2"/>
    <s v="3"/>
    <s v="10"/>
    <s v="17"/>
    <s v="22"/>
    <s v="P"/>
    <s v="095"/>
    <s v="09584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8"/>
    <x v="425"/>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408"/>
    <s v="1 NO ETIQUETADO"/>
    <s v="11 RECURSOS FISCALES"/>
    <s v="1101 RECURSOS MUNICIPALES"/>
    <s v="19 Ejercicio 2019"/>
  </r>
  <r>
    <s v="100222626823101722P119119969911144141741701111110119133"/>
    <s v="1002"/>
    <s v="2"/>
    <s v="26"/>
    <s v="268"/>
    <s v="2"/>
    <s v="3"/>
    <s v="10"/>
    <s v="17"/>
    <s v="22"/>
    <s v="P"/>
    <s v="119"/>
    <s v="11996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9"/>
    <x v="426"/>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6400"/>
    <s v="1 NO ETIQUETADO"/>
    <s v="11 RECURSOS FISCALES"/>
    <s v="1101 RECURSOS MUNICIPALES"/>
    <s v="19 Ejercicio 2019"/>
  </r>
  <r>
    <s v="100222626823101722P119119970911144141741701111110119133"/>
    <s v="1002"/>
    <s v="2"/>
    <s v="26"/>
    <s v="268"/>
    <s v="2"/>
    <s v="3"/>
    <s v="10"/>
    <s v="17"/>
    <s v="22"/>
    <s v="P"/>
    <s v="119"/>
    <s v="11997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9"/>
    <x v="427"/>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870"/>
    <s v="1 NO ETIQUETADO"/>
    <s v="11 RECURSOS FISCALES"/>
    <s v="1101 RECURSOS MUNICIPALES"/>
    <s v="19 Ejercicio 2019"/>
  </r>
  <r>
    <s v="100222626823101722P008008899911144141741701111110119133"/>
    <s v="1002"/>
    <s v="2"/>
    <s v="26"/>
    <s v="268"/>
    <s v="2"/>
    <s v="3"/>
    <s v="10"/>
    <s v="17"/>
    <s v="22"/>
    <s v="P"/>
    <s v="008"/>
    <s v="00889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9"/>
    <x v="36"/>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6864"/>
    <s v="1 NO ETIQUETADO"/>
    <s v="11 RECURSOS FISCALES"/>
    <s v="1101 RECURSOS MUNICIPALES"/>
    <s v="19 Ejercicio 2019"/>
  </r>
  <r>
    <s v="100222626823101722P041041522911144141741701111110119133"/>
    <s v="1002"/>
    <s v="2"/>
    <s v="26"/>
    <s v="268"/>
    <s v="2"/>
    <s v="3"/>
    <s v="10"/>
    <s v="17"/>
    <s v="22"/>
    <s v="P"/>
    <s v="041"/>
    <s v="04152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2"/>
    <x v="328"/>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250"/>
    <s v="1 NO ETIQUETADO"/>
    <s v="11 RECURSOS FISCALES"/>
    <s v="1101 RECURSOS MUNICIPALES"/>
    <s v="19 Ejercicio 2019"/>
  </r>
  <r>
    <s v="100222626823101722P041041913911144141741701111110119133"/>
    <s v="1002"/>
    <s v="2"/>
    <s v="26"/>
    <s v="268"/>
    <s v="2"/>
    <s v="3"/>
    <s v="10"/>
    <s v="17"/>
    <s v="22"/>
    <s v="P"/>
    <s v="041"/>
    <s v="04191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2"/>
    <x v="329"/>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45000"/>
    <s v="1 NO ETIQUETADO"/>
    <s v="11 RECURSOS FISCALES"/>
    <s v="1101 RECURSOS MUNICIPALES"/>
    <s v="19 Ejercicio 2019"/>
  </r>
  <r>
    <s v="100222626823101722P042042524911144141741701111110119133"/>
    <s v="1002"/>
    <s v="2"/>
    <s v="26"/>
    <s v="268"/>
    <s v="2"/>
    <s v="3"/>
    <s v="10"/>
    <s v="17"/>
    <s v="22"/>
    <s v="P"/>
    <s v="042"/>
    <s v="042524"/>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3"/>
    <x v="330"/>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48000"/>
    <s v="1 NO ETIQUETADO"/>
    <s v="11 RECURSOS FISCALES"/>
    <s v="1101 RECURSOS MUNICIPALES"/>
    <s v="19 Ejercicio 2019"/>
  </r>
  <r>
    <s v="100222626823101722P042042880911144141741701111110119133"/>
    <s v="1002"/>
    <s v="2"/>
    <s v="26"/>
    <s v="268"/>
    <s v="2"/>
    <s v="3"/>
    <s v="10"/>
    <s v="17"/>
    <s v="22"/>
    <s v="P"/>
    <s v="042"/>
    <s v="04288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3"/>
    <x v="331"/>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8900"/>
    <s v="1 NO ETIQUETADO"/>
    <s v="11 RECURSOS FISCALES"/>
    <s v="1101 RECURSOS MUNICIPALES"/>
    <s v="19 Ejercicio 2019"/>
  </r>
  <r>
    <s v="100222626823101722P044044523911144141741701111110119133"/>
    <s v="1002"/>
    <s v="2"/>
    <s v="26"/>
    <s v="268"/>
    <s v="2"/>
    <s v="3"/>
    <s v="10"/>
    <s v="17"/>
    <s v="22"/>
    <s v="P"/>
    <s v="044"/>
    <s v="04452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4"/>
    <x v="332"/>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000"/>
    <s v="1 NO ETIQUETADO"/>
    <s v="11 RECURSOS FISCALES"/>
    <s v="1101 RECURSOS MUNICIPALES"/>
    <s v="19 Ejercicio 2019"/>
  </r>
  <r>
    <s v="100222626823101722P045045881911144141741701111110119133"/>
    <s v="1002"/>
    <s v="2"/>
    <s v="26"/>
    <s v="268"/>
    <s v="2"/>
    <s v="3"/>
    <s v="10"/>
    <s v="17"/>
    <s v="22"/>
    <s v="P"/>
    <s v="045"/>
    <s v="04588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2"/>
    <x v="407"/>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000"/>
    <s v="1 NO ETIQUETADO"/>
    <s v="11 RECURSOS FISCALES"/>
    <s v="1101 RECURSOS MUNICIPALES"/>
    <s v="19 Ejercicio 2019"/>
  </r>
  <r>
    <s v="100222626823101722P045045945911144141741701111110119133"/>
    <s v="1002"/>
    <s v="2"/>
    <s v="26"/>
    <s v="268"/>
    <s v="2"/>
    <s v="3"/>
    <s v="10"/>
    <s v="17"/>
    <s v="22"/>
    <s v="P"/>
    <s v="045"/>
    <s v="045945"/>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2"/>
    <x v="408"/>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4800"/>
    <s v="1 NO ETIQUETADO"/>
    <s v="11 RECURSOS FISCALES"/>
    <s v="1101 RECURSOS MUNICIPALES"/>
    <s v="19 Ejercicio 2019"/>
  </r>
  <r>
    <s v="100222626823101722P094094521911144141741701111110119133"/>
    <s v="1002"/>
    <s v="2"/>
    <s v="26"/>
    <s v="268"/>
    <s v="2"/>
    <s v="3"/>
    <s v="10"/>
    <s v="17"/>
    <s v="22"/>
    <s v="P"/>
    <s v="094"/>
    <s v="09452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3"/>
    <x v="409"/>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400000"/>
    <s v="1 NO ETIQUETADO"/>
    <s v="11 RECURSOS FISCALES"/>
    <s v="1101 RECURSOS MUNICIPALES"/>
    <s v="19 Ejercicio 2019"/>
  </r>
  <r>
    <s v="100222626823101722P094094882911144141741701111110119133"/>
    <s v="1002"/>
    <s v="2"/>
    <s v="26"/>
    <s v="268"/>
    <s v="2"/>
    <s v="3"/>
    <s v="10"/>
    <s v="17"/>
    <s v="22"/>
    <s v="P"/>
    <s v="094"/>
    <s v="09488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3"/>
    <x v="410"/>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00000"/>
    <s v="1 NO ETIQUETADO"/>
    <s v="11 RECURSOS FISCALES"/>
    <s v="1101 RECURSOS MUNICIPALES"/>
    <s v="19 Ejercicio 2019"/>
  </r>
  <r>
    <s v="100222626823101722P095095831911144141741701111110119133"/>
    <s v="1002"/>
    <s v="2"/>
    <s v="26"/>
    <s v="268"/>
    <s v="2"/>
    <s v="3"/>
    <s v="10"/>
    <s v="17"/>
    <s v="22"/>
    <s v="P"/>
    <s v="095"/>
    <s v="09583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8"/>
    <x v="424"/>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000000"/>
    <s v="1 NO ETIQUETADO"/>
    <s v="11 RECURSOS FISCALES"/>
    <s v="1101 RECURSOS MUNICIPALES"/>
    <s v="19 Ejercicio 2019"/>
  </r>
  <r>
    <s v="100222626823101722P095095841911144141741701111110119133"/>
    <s v="1002"/>
    <s v="2"/>
    <s v="26"/>
    <s v="268"/>
    <s v="2"/>
    <s v="3"/>
    <s v="10"/>
    <s v="17"/>
    <s v="22"/>
    <s v="P"/>
    <s v="095"/>
    <s v="09584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8"/>
    <x v="425"/>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300000"/>
    <s v="1 NO ETIQUETADO"/>
    <s v="11 RECURSOS FISCALES"/>
    <s v="1101 RECURSOS MUNICIPALES"/>
    <s v="19 Ejercicio 2019"/>
  </r>
  <r>
    <s v="100222626823101722P119119969911144141741701111110119133"/>
    <s v="1002"/>
    <s v="2"/>
    <s v="26"/>
    <s v="268"/>
    <s v="2"/>
    <s v="3"/>
    <s v="10"/>
    <s v="17"/>
    <s v="22"/>
    <s v="P"/>
    <s v="119"/>
    <s v="11996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9"/>
    <x v="426"/>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00000"/>
    <s v="1 NO ETIQUETADO"/>
    <s v="11 RECURSOS FISCALES"/>
    <s v="1101 RECURSOS MUNICIPALES"/>
    <s v="19 Ejercicio 2019"/>
  </r>
  <r>
    <s v="100222626823101722P119119970911144141741701111110119133"/>
    <s v="1002"/>
    <s v="2"/>
    <s v="26"/>
    <s v="268"/>
    <s v="2"/>
    <s v="3"/>
    <s v="10"/>
    <s v="17"/>
    <s v="22"/>
    <s v="P"/>
    <s v="119"/>
    <s v="11997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9"/>
    <x v="427"/>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000000"/>
    <s v="1 NO ETIQUETADO"/>
    <s v="11 RECURSOS FISCALES"/>
    <s v="1101 RECURSOS MUNICIPALES"/>
    <s v="19 Ejercicio 2019"/>
  </r>
  <r>
    <s v="100222626823101722P008008899911144141741701111110119133"/>
    <s v="1002"/>
    <s v="2"/>
    <s v="26"/>
    <s v="268"/>
    <s v="2"/>
    <s v="3"/>
    <s v="10"/>
    <s v="17"/>
    <s v="22"/>
    <s v="P"/>
    <s v="008"/>
    <s v="00889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9"/>
    <x v="36"/>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0000"/>
    <s v="1 NO ETIQUETADO"/>
    <s v="11 RECURSOS FISCALES"/>
    <s v="1101 RECURSOS MUNICIPALES"/>
    <s v="19 Ejercicio 2019"/>
  </r>
  <r>
    <s v="100222626823101722P041041522911144141741701111110119133"/>
    <s v="1002"/>
    <s v="2"/>
    <s v="26"/>
    <s v="268"/>
    <s v="2"/>
    <s v="3"/>
    <s v="10"/>
    <s v="17"/>
    <s v="22"/>
    <s v="P"/>
    <s v="041"/>
    <s v="04152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2"/>
    <x v="328"/>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00000"/>
    <s v="1 NO ETIQUETADO"/>
    <s v="11 RECURSOS FISCALES"/>
    <s v="1101 RECURSOS MUNICIPALES"/>
    <s v="19 Ejercicio 2019"/>
  </r>
  <r>
    <s v="100222626823101722P041041913911144141741701111110119133"/>
    <s v="1002"/>
    <s v="2"/>
    <s v="26"/>
    <s v="268"/>
    <s v="2"/>
    <s v="3"/>
    <s v="10"/>
    <s v="17"/>
    <s v="22"/>
    <s v="P"/>
    <s v="041"/>
    <s v="04191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2"/>
    <x v="329"/>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8000"/>
    <s v="1 NO ETIQUETADO"/>
    <s v="11 RECURSOS FISCALES"/>
    <s v="1101 RECURSOS MUNICIPALES"/>
    <s v="19 Ejercicio 2019"/>
  </r>
  <r>
    <s v="100222626823101722P042042524911144141741701111110119133"/>
    <s v="1002"/>
    <s v="2"/>
    <s v="26"/>
    <s v="268"/>
    <s v="2"/>
    <s v="3"/>
    <s v="10"/>
    <s v="17"/>
    <s v="22"/>
    <s v="P"/>
    <s v="042"/>
    <s v="042524"/>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3"/>
    <x v="330"/>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50000"/>
    <s v="1 NO ETIQUETADO"/>
    <s v="11 RECURSOS FISCALES"/>
    <s v="1101 RECURSOS MUNICIPALES"/>
    <s v="19 Ejercicio 2019"/>
  </r>
  <r>
    <s v="100222626823101722P042042880911144141741701111110119133"/>
    <s v="1002"/>
    <s v="2"/>
    <s v="26"/>
    <s v="268"/>
    <s v="2"/>
    <s v="3"/>
    <s v="10"/>
    <s v="17"/>
    <s v="22"/>
    <s v="P"/>
    <s v="042"/>
    <s v="04288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3"/>
    <x v="331"/>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600000"/>
    <s v="1 NO ETIQUETADO"/>
    <s v="11 RECURSOS FISCALES"/>
    <s v="1101 RECURSOS MUNICIPALES"/>
    <s v="19 Ejercicio 2019"/>
  </r>
  <r>
    <s v="100222626823101722P044044523911144141741701111110119133"/>
    <s v="1002"/>
    <s v="2"/>
    <s v="26"/>
    <s v="268"/>
    <s v="2"/>
    <s v="3"/>
    <s v="10"/>
    <s v="17"/>
    <s v="22"/>
    <s v="P"/>
    <s v="044"/>
    <s v="04452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4"/>
    <x v="332"/>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2000"/>
    <s v="1 NO ETIQUETADO"/>
    <s v="11 RECURSOS FISCALES"/>
    <s v="1101 RECURSOS MUNICIPALES"/>
    <s v="19 Ejercicio 2019"/>
  </r>
  <r>
    <s v="100222626823101722P045045881911144141741701111110119133"/>
    <s v="1002"/>
    <s v="2"/>
    <s v="26"/>
    <s v="268"/>
    <s v="2"/>
    <s v="3"/>
    <s v="10"/>
    <s v="17"/>
    <s v="22"/>
    <s v="P"/>
    <s v="045"/>
    <s v="04588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2"/>
    <x v="407"/>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7499.99"/>
    <s v="1 NO ETIQUETADO"/>
    <s v="11 RECURSOS FISCALES"/>
    <s v="1101 RECURSOS MUNICIPALES"/>
    <s v="19 Ejercicio 2019"/>
  </r>
  <r>
    <s v="100222626823101722P045045945911144141741701111110119133"/>
    <s v="1002"/>
    <s v="2"/>
    <s v="26"/>
    <s v="268"/>
    <s v="2"/>
    <s v="3"/>
    <s v="10"/>
    <s v="17"/>
    <s v="22"/>
    <s v="P"/>
    <s v="045"/>
    <s v="045945"/>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2"/>
    <x v="408"/>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9000"/>
    <s v="1 NO ETIQUETADO"/>
    <s v="11 RECURSOS FISCALES"/>
    <s v="1101 RECURSOS MUNICIPALES"/>
    <s v="19 Ejercicio 2019"/>
  </r>
  <r>
    <s v="100222626823101722P094094521911144141741701111110119133"/>
    <s v="1002"/>
    <s v="2"/>
    <s v="26"/>
    <s v="268"/>
    <s v="2"/>
    <s v="3"/>
    <s v="10"/>
    <s v="17"/>
    <s v="22"/>
    <s v="P"/>
    <s v="094"/>
    <s v="09452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3"/>
    <x v="409"/>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9890"/>
    <s v="1 NO ETIQUETADO"/>
    <s v="11 RECURSOS FISCALES"/>
    <s v="1101 RECURSOS MUNICIPALES"/>
    <s v="19 Ejercicio 2019"/>
  </r>
  <r>
    <s v="100222626823101722P094094882911144141741701111110119133"/>
    <s v="1002"/>
    <s v="2"/>
    <s v="26"/>
    <s v="268"/>
    <s v="2"/>
    <s v="3"/>
    <s v="10"/>
    <s v="17"/>
    <s v="22"/>
    <s v="P"/>
    <s v="094"/>
    <s v="09488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3"/>
    <x v="410"/>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60000"/>
    <s v="1 NO ETIQUETADO"/>
    <s v="11 RECURSOS FISCALES"/>
    <s v="1101 RECURSOS MUNICIPALES"/>
    <s v="19 Ejercicio 2019"/>
  </r>
  <r>
    <s v="100222626823101722P095095831911144141741701111110119133"/>
    <s v="1002"/>
    <s v="2"/>
    <s v="26"/>
    <s v="268"/>
    <s v="2"/>
    <s v="3"/>
    <s v="10"/>
    <s v="17"/>
    <s v="22"/>
    <s v="P"/>
    <s v="095"/>
    <s v="09583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8"/>
    <x v="424"/>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1250"/>
    <s v="1 NO ETIQUETADO"/>
    <s v="11 RECURSOS FISCALES"/>
    <s v="1101 RECURSOS MUNICIPALES"/>
    <s v="19 Ejercicio 2019"/>
  </r>
  <r>
    <s v="100222626823101722P095095841911144141741701111110119133"/>
    <s v="1002"/>
    <s v="2"/>
    <s v="26"/>
    <s v="268"/>
    <s v="2"/>
    <s v="3"/>
    <s v="10"/>
    <s v="17"/>
    <s v="22"/>
    <s v="P"/>
    <s v="095"/>
    <s v="09584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8"/>
    <x v="425"/>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440000"/>
    <s v="1 NO ETIQUETADO"/>
    <s v="11 RECURSOS FISCALES"/>
    <s v="1101 RECURSOS MUNICIPALES"/>
    <s v="19 Ejercicio 2019"/>
  </r>
  <r>
    <s v="100222626823101722P119119969911144141741701111110119133"/>
    <s v="1002"/>
    <s v="2"/>
    <s v="26"/>
    <s v="268"/>
    <s v="2"/>
    <s v="3"/>
    <s v="10"/>
    <s v="17"/>
    <s v="22"/>
    <s v="P"/>
    <s v="119"/>
    <s v="11996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9"/>
    <x v="426"/>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8000"/>
    <s v="1 NO ETIQUETADO"/>
    <s v="11 RECURSOS FISCALES"/>
    <s v="1101 RECURSOS MUNICIPALES"/>
    <s v="19 Ejercicio 2019"/>
  </r>
  <r>
    <s v="100222626823101722P119119970911144141741701111110119133"/>
    <s v="1002"/>
    <s v="2"/>
    <s v="26"/>
    <s v="268"/>
    <s v="2"/>
    <s v="3"/>
    <s v="10"/>
    <s v="17"/>
    <s v="22"/>
    <s v="P"/>
    <s v="119"/>
    <s v="11997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9"/>
    <x v="427"/>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240"/>
    <s v="1 NO ETIQUETADO"/>
    <s v="11 RECURSOS FISCALES"/>
    <s v="1101 RECURSOS MUNICIPALES"/>
    <s v="19 Ejercicio 2019"/>
  </r>
  <r>
    <s v="100222626823101722P008008899911144141741701111110119133"/>
    <s v="1002"/>
    <s v="2"/>
    <s v="26"/>
    <s v="268"/>
    <s v="2"/>
    <s v="3"/>
    <s v="10"/>
    <s v="17"/>
    <s v="22"/>
    <s v="P"/>
    <s v="008"/>
    <s v="00889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9"/>
    <x v="36"/>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3320"/>
    <s v="1 NO ETIQUETADO"/>
    <s v="11 RECURSOS FISCALES"/>
    <s v="1101 RECURSOS MUNICIPALES"/>
    <s v="19 Ejercicio 2019"/>
  </r>
  <r>
    <s v="100222626823101722P041041522911144141741701111110119133"/>
    <s v="1002"/>
    <s v="2"/>
    <s v="26"/>
    <s v="268"/>
    <s v="2"/>
    <s v="3"/>
    <s v="10"/>
    <s v="17"/>
    <s v="22"/>
    <s v="P"/>
    <s v="041"/>
    <s v="04152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2"/>
    <x v="328"/>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5400"/>
    <s v="1 NO ETIQUETADO"/>
    <s v="11 RECURSOS FISCALES"/>
    <s v="1101 RECURSOS MUNICIPALES"/>
    <s v="19 Ejercicio 2019"/>
  </r>
  <r>
    <s v="100222626823101722P041041913911144141741701111110119133"/>
    <s v="1002"/>
    <s v="2"/>
    <s v="26"/>
    <s v="268"/>
    <s v="2"/>
    <s v="3"/>
    <s v="10"/>
    <s v="17"/>
    <s v="22"/>
    <s v="P"/>
    <s v="041"/>
    <s v="04191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2"/>
    <x v="329"/>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2000"/>
    <s v="1 NO ETIQUETADO"/>
    <s v="11 RECURSOS FISCALES"/>
    <s v="1101 RECURSOS MUNICIPALES"/>
    <s v="19 Ejercicio 2019"/>
  </r>
  <r>
    <s v="100222626823101722P042042524911144141741701111110119133"/>
    <s v="1002"/>
    <s v="2"/>
    <s v="26"/>
    <s v="268"/>
    <s v="2"/>
    <s v="3"/>
    <s v="10"/>
    <s v="17"/>
    <s v="22"/>
    <s v="P"/>
    <s v="042"/>
    <s v="042524"/>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3"/>
    <x v="330"/>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4500"/>
    <s v="1 NO ETIQUETADO"/>
    <s v="11 RECURSOS FISCALES"/>
    <s v="1101 RECURSOS MUNICIPALES"/>
    <s v="19 Ejercicio 2019"/>
  </r>
  <r>
    <s v="100222626823101722P042042880911144141741701111110119133"/>
    <s v="1002"/>
    <s v="2"/>
    <s v="26"/>
    <s v="268"/>
    <s v="2"/>
    <s v="3"/>
    <s v="10"/>
    <s v="17"/>
    <s v="22"/>
    <s v="P"/>
    <s v="042"/>
    <s v="04288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3"/>
    <x v="331"/>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7750"/>
    <s v="1 NO ETIQUETADO"/>
    <s v="11 RECURSOS FISCALES"/>
    <s v="1101 RECURSOS MUNICIPALES"/>
    <s v="19 Ejercicio 2019"/>
  </r>
  <r>
    <s v="100222626823101722P044044523911144141741701111110119133"/>
    <s v="1002"/>
    <s v="2"/>
    <s v="26"/>
    <s v="268"/>
    <s v="2"/>
    <s v="3"/>
    <s v="10"/>
    <s v="17"/>
    <s v="22"/>
    <s v="P"/>
    <s v="044"/>
    <s v="04452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4"/>
    <x v="332"/>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8400"/>
    <s v="1 NO ETIQUETADO"/>
    <s v="11 RECURSOS FISCALES"/>
    <s v="1101 RECURSOS MUNICIPALES"/>
    <s v="19 Ejercicio 2019"/>
  </r>
  <r>
    <s v="100222626823101722P045045881911144141741701111110119133"/>
    <s v="1002"/>
    <s v="2"/>
    <s v="26"/>
    <s v="268"/>
    <s v="2"/>
    <s v="3"/>
    <s v="10"/>
    <s v="17"/>
    <s v="22"/>
    <s v="P"/>
    <s v="045"/>
    <s v="04588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2"/>
    <x v="407"/>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296"/>
    <s v="1 NO ETIQUETADO"/>
    <s v="11 RECURSOS FISCALES"/>
    <s v="1101 RECURSOS MUNICIPALES"/>
    <s v="19 Ejercicio 2019"/>
  </r>
  <r>
    <s v="100222626823101722P045045945911144141741701111110119133"/>
    <s v="1002"/>
    <s v="2"/>
    <s v="26"/>
    <s v="268"/>
    <s v="2"/>
    <s v="3"/>
    <s v="10"/>
    <s v="17"/>
    <s v="22"/>
    <s v="P"/>
    <s v="045"/>
    <s v="045945"/>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2"/>
    <x v="408"/>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2266"/>
    <s v="1 NO ETIQUETADO"/>
    <s v="11 RECURSOS FISCALES"/>
    <s v="1101 RECURSOS MUNICIPALES"/>
    <s v="19 Ejercicio 2019"/>
  </r>
  <r>
    <s v="100222626823101722P094094521911144141741701111110119133"/>
    <s v="1002"/>
    <s v="2"/>
    <s v="26"/>
    <s v="268"/>
    <s v="2"/>
    <s v="3"/>
    <s v="10"/>
    <s v="17"/>
    <s v="22"/>
    <s v="P"/>
    <s v="094"/>
    <s v="09452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3"/>
    <x v="409"/>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5200"/>
    <s v="1 NO ETIQUETADO"/>
    <s v="11 RECURSOS FISCALES"/>
    <s v="1101 RECURSOS MUNICIPALES"/>
    <s v="19 Ejercicio 2019"/>
  </r>
  <r>
    <s v="100222626823101722P094094882911144141741701111110119133"/>
    <s v="1002"/>
    <s v="2"/>
    <s v="26"/>
    <s v="268"/>
    <s v="2"/>
    <s v="3"/>
    <s v="10"/>
    <s v="17"/>
    <s v="22"/>
    <s v="P"/>
    <s v="094"/>
    <s v="09488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3"/>
    <x v="410"/>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4000"/>
    <s v="1 NO ETIQUETADO"/>
    <s v="11 RECURSOS FISCALES"/>
    <s v="1101 RECURSOS MUNICIPALES"/>
    <s v="19 Ejercicio 2019"/>
  </r>
  <r>
    <s v="100222626823101722P095095831911144141741701111110119133"/>
    <s v="1002"/>
    <s v="2"/>
    <s v="26"/>
    <s v="268"/>
    <s v="2"/>
    <s v="3"/>
    <s v="10"/>
    <s v="17"/>
    <s v="22"/>
    <s v="P"/>
    <s v="095"/>
    <s v="09583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8"/>
    <x v="424"/>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250"/>
    <s v="1 NO ETIQUETADO"/>
    <s v="11 RECURSOS FISCALES"/>
    <s v="1101 RECURSOS MUNICIPALES"/>
    <s v="19 Ejercicio 2019"/>
  </r>
  <r>
    <s v="100222626823101722P095095841911144141741701111110119133"/>
    <s v="1002"/>
    <s v="2"/>
    <s v="26"/>
    <s v="268"/>
    <s v="2"/>
    <s v="3"/>
    <s v="10"/>
    <s v="17"/>
    <s v="22"/>
    <s v="P"/>
    <s v="095"/>
    <s v="09584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8"/>
    <x v="425"/>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60000"/>
    <s v="1 NO ETIQUETADO"/>
    <s v="11 RECURSOS FISCALES"/>
    <s v="1101 RECURSOS MUNICIPALES"/>
    <s v="19 Ejercicio 2019"/>
  </r>
  <r>
    <s v="100222626823101722P119119969911144141741701111110119133"/>
    <s v="1002"/>
    <s v="2"/>
    <s v="26"/>
    <s v="268"/>
    <s v="2"/>
    <s v="3"/>
    <s v="10"/>
    <s v="17"/>
    <s v="22"/>
    <s v="P"/>
    <s v="119"/>
    <s v="11996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9"/>
    <x v="426"/>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7600"/>
    <s v="1 NO ETIQUETADO"/>
    <s v="11 RECURSOS FISCALES"/>
    <s v="1101 RECURSOS MUNICIPALES"/>
    <s v="19 Ejercicio 2019"/>
  </r>
  <r>
    <s v="100222626823101722P119119970911144141741701111110119133"/>
    <s v="1002"/>
    <s v="2"/>
    <s v="26"/>
    <s v="268"/>
    <s v="2"/>
    <s v="3"/>
    <s v="10"/>
    <s v="17"/>
    <s v="22"/>
    <s v="P"/>
    <s v="119"/>
    <s v="11997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9"/>
    <x v="427"/>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84000"/>
    <s v="1 NO ETIQUETADO"/>
    <s v="11 RECURSOS FISCALES"/>
    <s v="1101 RECURSOS MUNICIPALES"/>
    <s v="19 Ejercicio 2019"/>
  </r>
  <r>
    <s v="100222626823101722P008008899911144141741701111110119133"/>
    <s v="1002"/>
    <s v="2"/>
    <s v="26"/>
    <s v="268"/>
    <s v="2"/>
    <s v="3"/>
    <s v="10"/>
    <s v="17"/>
    <s v="22"/>
    <s v="P"/>
    <s v="008"/>
    <s v="00889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9"/>
    <x v="36"/>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8000"/>
    <s v="1 NO ETIQUETADO"/>
    <s v="11 RECURSOS FISCALES"/>
    <s v="1101 RECURSOS MUNICIPALES"/>
    <s v="19 Ejercicio 2019"/>
  </r>
  <r>
    <s v="100222626823101722P041041522911144141741701111110119133"/>
    <s v="1002"/>
    <s v="2"/>
    <s v="26"/>
    <s v="268"/>
    <s v="2"/>
    <s v="3"/>
    <s v="10"/>
    <s v="17"/>
    <s v="22"/>
    <s v="P"/>
    <s v="041"/>
    <s v="04152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2"/>
    <x v="328"/>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5130"/>
    <s v="1 NO ETIQUETADO"/>
    <s v="11 RECURSOS FISCALES"/>
    <s v="1101 RECURSOS MUNICIPALES"/>
    <s v="19 Ejercicio 2019"/>
  </r>
  <r>
    <s v="100222626823101722P041041913911144141741701111110119133"/>
    <s v="1002"/>
    <s v="2"/>
    <s v="26"/>
    <s v="268"/>
    <s v="2"/>
    <s v="3"/>
    <s v="10"/>
    <s v="17"/>
    <s v="22"/>
    <s v="P"/>
    <s v="041"/>
    <s v="04191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2"/>
    <x v="329"/>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80000"/>
    <s v="1 NO ETIQUETADO"/>
    <s v="11 RECURSOS FISCALES"/>
    <s v="1101 RECURSOS MUNICIPALES"/>
    <s v="19 Ejercicio 2019"/>
  </r>
  <r>
    <s v="100222626823101722P042042524911144141741701111110119133"/>
    <s v="1002"/>
    <s v="2"/>
    <s v="26"/>
    <s v="268"/>
    <s v="2"/>
    <s v="3"/>
    <s v="10"/>
    <s v="17"/>
    <s v="22"/>
    <s v="P"/>
    <s v="042"/>
    <s v="042524"/>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3"/>
    <x v="330"/>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90000"/>
    <s v="1 NO ETIQUETADO"/>
    <s v="11 RECURSOS FISCALES"/>
    <s v="1101 RECURSOS MUNICIPALES"/>
    <s v="19 Ejercicio 2019"/>
  </r>
  <r>
    <s v="100222626823101722P042042880911144141741701111110119133"/>
    <s v="1002"/>
    <s v="2"/>
    <s v="26"/>
    <s v="268"/>
    <s v="2"/>
    <s v="3"/>
    <s v="10"/>
    <s v="17"/>
    <s v="22"/>
    <s v="P"/>
    <s v="042"/>
    <s v="04288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3"/>
    <x v="331"/>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80000"/>
    <s v="1 NO ETIQUETADO"/>
    <s v="11 RECURSOS FISCALES"/>
    <s v="1101 RECURSOS MUNICIPALES"/>
    <s v="19 Ejercicio 2019"/>
  </r>
  <r>
    <s v="100222626823101722P044044523911144141741701111110119133"/>
    <s v="1002"/>
    <s v="2"/>
    <s v="26"/>
    <s v="268"/>
    <s v="2"/>
    <s v="3"/>
    <s v="10"/>
    <s v="17"/>
    <s v="22"/>
    <s v="P"/>
    <s v="044"/>
    <s v="04452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94"/>
    <x v="332"/>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72200"/>
    <s v="1 NO ETIQUETADO"/>
    <s v="11 RECURSOS FISCALES"/>
    <s v="1101 RECURSOS MUNICIPALES"/>
    <s v="19 Ejercicio 2019"/>
  </r>
  <r>
    <s v="100222626823101722P045045881911144141741701111110119133"/>
    <s v="1002"/>
    <s v="2"/>
    <s v="26"/>
    <s v="268"/>
    <s v="2"/>
    <s v="3"/>
    <s v="10"/>
    <s v="17"/>
    <s v="22"/>
    <s v="P"/>
    <s v="045"/>
    <s v="04588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2"/>
    <x v="407"/>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1945"/>
    <s v="1 NO ETIQUETADO"/>
    <s v="11 RECURSOS FISCALES"/>
    <s v="1101 RECURSOS MUNICIPALES"/>
    <s v="19 Ejercicio 2019"/>
  </r>
  <r>
    <s v="100222626823101722P045045945911144141741701111110119133"/>
    <s v="1002"/>
    <s v="2"/>
    <s v="26"/>
    <s v="268"/>
    <s v="2"/>
    <s v="3"/>
    <s v="10"/>
    <s v="17"/>
    <s v="22"/>
    <s v="P"/>
    <s v="045"/>
    <s v="045945"/>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2"/>
    <x v="408"/>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500000"/>
    <s v="1 NO ETIQUETADO"/>
    <s v="11 RECURSOS FISCALES"/>
    <s v="1101 RECURSOS MUNICIPALES"/>
    <s v="19 Ejercicio 2019"/>
  </r>
  <r>
    <s v="100222626823101722P094094521911144141741701111110119133"/>
    <s v="1002"/>
    <s v="2"/>
    <s v="26"/>
    <s v="268"/>
    <s v="2"/>
    <s v="3"/>
    <s v="10"/>
    <s v="17"/>
    <s v="22"/>
    <s v="P"/>
    <s v="094"/>
    <s v="09452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3"/>
    <x v="409"/>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20000"/>
    <s v="1 NO ETIQUETADO"/>
    <s v="11 RECURSOS FISCALES"/>
    <s v="1101 RECURSOS MUNICIPALES"/>
    <s v="19 Ejercicio 2019"/>
  </r>
  <r>
    <s v="100222626823101722P094094882911144141741701111110119133"/>
    <s v="1002"/>
    <s v="2"/>
    <s v="26"/>
    <s v="268"/>
    <s v="2"/>
    <s v="3"/>
    <s v="10"/>
    <s v="17"/>
    <s v="22"/>
    <s v="P"/>
    <s v="094"/>
    <s v="09488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3"/>
    <x v="410"/>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00000"/>
    <s v="1 NO ETIQUETADO"/>
    <s v="11 RECURSOS FISCALES"/>
    <s v="1101 RECURSOS MUNICIPALES"/>
    <s v="19 Ejercicio 2019"/>
  </r>
  <r>
    <s v="100222626823101722P095095831911144141741701111110119133"/>
    <s v="1002"/>
    <s v="2"/>
    <s v="26"/>
    <s v="268"/>
    <s v="2"/>
    <s v="3"/>
    <s v="10"/>
    <s v="17"/>
    <s v="22"/>
    <s v="P"/>
    <s v="095"/>
    <s v="09583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8"/>
    <x v="424"/>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0450"/>
    <s v="1 NO ETIQUETADO"/>
    <s v="11 RECURSOS FISCALES"/>
    <s v="1101 RECURSOS MUNICIPALES"/>
    <s v="19 Ejercicio 2019"/>
  </r>
  <r>
    <s v="100222626823101722P095095841911144141741701111110119133"/>
    <s v="1002"/>
    <s v="2"/>
    <s v="26"/>
    <s v="268"/>
    <s v="2"/>
    <s v="3"/>
    <s v="10"/>
    <s v="17"/>
    <s v="22"/>
    <s v="P"/>
    <s v="095"/>
    <s v="09584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8"/>
    <x v="425"/>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00000"/>
    <s v="1 NO ETIQUETADO"/>
    <s v="11 RECURSOS FISCALES"/>
    <s v="1101 RECURSOS MUNICIPALES"/>
    <s v="19 Ejercicio 2019"/>
  </r>
  <r>
    <s v="100222626823101722P119119969911144141741701111110119133"/>
    <s v="1002"/>
    <s v="2"/>
    <s v="26"/>
    <s v="268"/>
    <s v="2"/>
    <s v="3"/>
    <s v="10"/>
    <s v="17"/>
    <s v="22"/>
    <s v="P"/>
    <s v="119"/>
    <s v="11996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9"/>
    <x v="426"/>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4000"/>
    <s v="1 NO ETIQUETADO"/>
    <s v="11 RECURSOS FISCALES"/>
    <s v="1101 RECURSOS MUNICIPALES"/>
    <s v="19 Ejercicio 2019"/>
  </r>
  <r>
    <s v="100222626823101722P119119970911144141741701111110119133"/>
    <s v="1002"/>
    <s v="2"/>
    <s v="26"/>
    <s v="268"/>
    <s v="2"/>
    <s v="3"/>
    <s v="10"/>
    <s v="17"/>
    <s v="22"/>
    <s v="P"/>
    <s v="119"/>
    <s v="11997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9"/>
    <x v="427"/>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6400"/>
    <s v="1 NO ETIQUETADO"/>
    <s v="11 RECURSOS FISCALES"/>
    <s v="1101 RECURSOS MUNICIPALES"/>
    <s v="19 Ejercicio 2019"/>
  </r>
  <r>
    <s v="100222626823101722P095095831911144141741701111110119133"/>
    <s v="1002"/>
    <s v="2"/>
    <s v="26"/>
    <s v="268"/>
    <s v="2"/>
    <s v="3"/>
    <s v="10"/>
    <s v="17"/>
    <s v="22"/>
    <s v="P"/>
    <s v="095"/>
    <s v="09583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8"/>
    <x v="424"/>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0240"/>
    <s v="1 NO ETIQUETADO"/>
    <s v="11 RECURSOS FISCALES"/>
    <s v="1101 RECURSOS MUNICIPALES"/>
    <s v="19 Ejercicio 2019"/>
  </r>
  <r>
    <s v="100222626823101722P095095841911144141741701111110119133"/>
    <s v="1002"/>
    <s v="2"/>
    <s v="26"/>
    <s v="268"/>
    <s v="2"/>
    <s v="3"/>
    <s v="10"/>
    <s v="17"/>
    <s v="22"/>
    <s v="P"/>
    <s v="095"/>
    <s v="09584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8"/>
    <x v="425"/>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000000"/>
    <s v="1 NO ETIQUETADO"/>
    <s v="11 RECURSOS FISCALES"/>
    <s v="1101 RECURSOS MUNICIPALES"/>
    <s v="19 Ejercicio 2019"/>
  </r>
  <r>
    <s v="100222626823101722P119119969911144141741701111110119133"/>
    <s v="1002"/>
    <s v="2"/>
    <s v="26"/>
    <s v="268"/>
    <s v="2"/>
    <s v="3"/>
    <s v="10"/>
    <s v="17"/>
    <s v="22"/>
    <s v="P"/>
    <s v="119"/>
    <s v="11996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9"/>
    <x v="426"/>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500000"/>
    <s v="1 NO ETIQUETADO"/>
    <s v="11 RECURSOS FISCALES"/>
    <s v="1101 RECURSOS MUNICIPALES"/>
    <s v="19 Ejercicio 2019"/>
  </r>
  <r>
    <s v="100222626823101722P119119970911144141741701111110119133"/>
    <s v="1002"/>
    <s v="2"/>
    <s v="26"/>
    <s v="268"/>
    <s v="2"/>
    <s v="3"/>
    <s v="10"/>
    <s v="17"/>
    <s v="22"/>
    <s v="P"/>
    <s v="119"/>
    <s v="11997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9"/>
    <x v="427"/>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600000"/>
    <s v="1 NO ETIQUETADO"/>
    <s v="11 RECURSOS FISCALES"/>
    <s v="1101 RECURSOS MUNICIPALES"/>
    <s v="19 Ejercicio 2019"/>
  </r>
  <r>
    <s v="100322626823101723P031031965911144141741701111110119133"/>
    <s v="1003"/>
    <s v="2"/>
    <s v="26"/>
    <s v="268"/>
    <s v="2"/>
    <s v="3"/>
    <s v="10"/>
    <s v="17"/>
    <s v="23"/>
    <s v="P"/>
    <s v="031"/>
    <s v="031965"/>
    <s v="91"/>
    <s v="1"/>
    <s v="4"/>
    <s v="41"/>
    <s v="417"/>
    <s v="417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65"/>
    <x v="333"/>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000000"/>
    <s v="1 NO ETIQUETADO"/>
    <s v="11 RECURSOS FISCALES"/>
    <s v="1101 RECURSOS MUNICIPALES"/>
    <s v="19 Ejercicio 2019"/>
  </r>
  <r>
    <s v="100533131123091725F049049557911144141741701111110119133"/>
    <s v="1005"/>
    <s v="3"/>
    <s v="31"/>
    <s v="311"/>
    <s v="2"/>
    <s v="3"/>
    <s v="09"/>
    <s v="17"/>
    <s v="25"/>
    <s v="F"/>
    <s v="049"/>
    <s v="049557"/>
    <s v="91"/>
    <s v="1"/>
    <s v="4"/>
    <s v="41"/>
    <s v="417"/>
    <s v="417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3"/>
    <x v="428"/>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000000"/>
    <s v="1 NO ETIQUETADO"/>
    <s v="11 RECURSOS FISCALES"/>
    <s v="1101 RECURSOS MUNICIPALES"/>
    <s v="19 Ejercicio 2019"/>
  </r>
  <r>
    <s v="100533131123091725F049049558911144141741701111110119133"/>
    <s v="1005"/>
    <s v="3"/>
    <s v="31"/>
    <s v="311"/>
    <s v="2"/>
    <s v="3"/>
    <s v="09"/>
    <s v="17"/>
    <s v="25"/>
    <s v="F"/>
    <s v="049"/>
    <s v="049558"/>
    <s v="91"/>
    <s v="1"/>
    <s v="4"/>
    <s v="41"/>
    <s v="417"/>
    <s v="417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3"/>
    <x v="429"/>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600000"/>
    <s v="1 NO ETIQUETADO"/>
    <s v="11 RECURSOS FISCALES"/>
    <s v="1101 RECURSOS MUNICIPALES"/>
    <s v="19 Ejercicio 2019"/>
  </r>
  <r>
    <s v="100533131123091725F043043944911144141741701111110119133"/>
    <s v="1005"/>
    <s v="3"/>
    <s v="31"/>
    <s v="311"/>
    <s v="2"/>
    <s v="3"/>
    <s v="09"/>
    <s v="17"/>
    <s v="25"/>
    <s v="F"/>
    <s v="043"/>
    <s v="043944"/>
    <s v="91"/>
    <s v="1"/>
    <s v="4"/>
    <s v="41"/>
    <s v="417"/>
    <s v="417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89"/>
    <x v="430"/>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4000000"/>
    <s v="1 NO ETIQUETADO"/>
    <s v="11 RECURSOS FISCALES"/>
    <s v="1101 RECURSOS MUNICIPALES"/>
    <s v="19 Ejercicio 2019"/>
  </r>
  <r>
    <s v="100533131123091725F049049545911144141741701111110119133"/>
    <s v="1005"/>
    <s v="3"/>
    <s v="31"/>
    <s v="311"/>
    <s v="2"/>
    <s v="3"/>
    <s v="09"/>
    <s v="17"/>
    <s v="25"/>
    <s v="F"/>
    <s v="049"/>
    <s v="049545"/>
    <s v="91"/>
    <s v="1"/>
    <s v="4"/>
    <s v="41"/>
    <s v="417"/>
    <s v="417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3"/>
    <x v="43"/>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00000"/>
    <s v="1 NO ETIQUETADO"/>
    <s v="11 RECURSOS FISCALES"/>
    <s v="1101 RECURSOS MUNICIPALES"/>
    <s v="19 Ejercicio 2019"/>
  </r>
  <r>
    <s v="110422121231010730E039039389911144141741701111110119133"/>
    <s v="1104"/>
    <s v="2"/>
    <s v="21"/>
    <s v="212"/>
    <s v="3"/>
    <s v="1"/>
    <s v="01"/>
    <s v="07"/>
    <s v="30"/>
    <s v="E"/>
    <s v="039"/>
    <s v="039389"/>
    <s v="91"/>
    <s v="1"/>
    <s v="4"/>
    <s v="41"/>
    <s v="417"/>
    <s v="417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74"/>
    <x v="431"/>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0000"/>
    <s v="1 NO ETIQUETADO"/>
    <s v="11 RECURSOS FISCALES"/>
    <s v="1101 RECURSOS MUNICIPALES"/>
    <s v="19 Ejercicio 2019"/>
  </r>
  <r>
    <s v="060622323146172038U140139999912244242142101111110119133"/>
    <s v="0606"/>
    <s v="2"/>
    <s v="23"/>
    <s v="231"/>
    <s v="4"/>
    <s v="6"/>
    <s v="17"/>
    <s v="20"/>
    <s v="38"/>
    <s v="U"/>
    <s v="140"/>
    <s v="139999"/>
    <s v="91"/>
    <s v="2"/>
    <s v="4"/>
    <s v="42"/>
    <s v="421"/>
    <s v="42101"/>
    <s v="1"/>
    <s v="11"/>
    <s v="1101"/>
    <s v="19"/>
    <s v="13"/>
    <s v="3"/>
    <s v="06 TESORERIA"/>
    <s v="0606 TESORERIA MUNICIPAL"/>
    <s v="231 PRESTACIÓN DE SERVICIOS DE SALUD A LA COMUNIDAD"/>
    <s v="2 DESARROLLO SOCIAL"/>
    <s v="23 SALUD"/>
    <s v="4 UN GOBIERNO PARA LA CIUDADANÍA"/>
    <s v="6 ZAPOPAN CIUDADANO"/>
    <s v="17 GARANTIZAR UNA ADMINISTRACIÓN DE LOS RECURSOS PÚBLICOS AL SERVICIO DE LA CIUDADANÍA"/>
    <s v="20 C. EFICIENCIA GUBERNAMENTAL"/>
    <s v="U OTROS SUBSIDIOS"/>
    <s v="91 CIUDADANOS"/>
    <x v="1"/>
    <x v="34"/>
    <x v="120"/>
    <x v="432"/>
    <s v="4000 TRANSFERENCIAS, ASIGNACIONES, SUBSIDIOS Y OTRAS AYUDAS"/>
    <s v="4200 TRANSFERENCIAS AL RESTO DEL SECTOR PUBLICO"/>
    <s v="421 TRANSFERENCIAS OTORGADAS A ENTIDADES PARAESTATALES NO EMPRESARIALES Y NO FINANCIERAS"/>
    <s v="42101 TRANSFERENCIAS OTORGADAS A ENTIDADES PARAESTATALES NO EMPRESARIALES Y NO FINANCIERAS"/>
    <n v="429937666.66666669"/>
    <s v="1 NO ETIQUETADO"/>
    <s v="11 RECURSOS FISCALES"/>
    <s v="1101 RECURSOS MUNICIPALES"/>
    <s v="19 Ejercicio 2019"/>
  </r>
  <r>
    <s v="060622626346172039U141139999912244242142101111110119133"/>
    <s v="0606"/>
    <s v="2"/>
    <s v="26"/>
    <s v="263"/>
    <s v="4"/>
    <s v="6"/>
    <s v="17"/>
    <s v="20"/>
    <s v="39"/>
    <s v="U"/>
    <s v="141"/>
    <s v="139999"/>
    <s v="91"/>
    <s v="2"/>
    <s v="4"/>
    <s v="42"/>
    <s v="421"/>
    <s v="42101"/>
    <s v="1"/>
    <s v="11"/>
    <s v="1101"/>
    <s v="19"/>
    <s v="13"/>
    <s v="3"/>
    <s v="06 TESORERIA"/>
    <s v="0606 TESORERIA MUNICIPAL"/>
    <s v="263 FAMILIA E HIJOS"/>
    <s v="2 DESARROLLO SOCIAL"/>
    <s v="26 PROTECCION SOCIAL"/>
    <s v="4 UN GOBIERNO PARA LA CIUDADANÍA"/>
    <s v="6 ZAPOPAN CIUDADANO"/>
    <s v="17 GARANTIZAR UNA ADMINISTRACIÓN DE LOS RECURSOS PÚBLICOS AL SERVICIO DE LA CIUDADANÍA"/>
    <s v="20 C. EFICIENCIA GUBERNAMENTAL"/>
    <s v="U OTROS SUBSIDIOS"/>
    <s v="91 CIUDADANOS"/>
    <x v="1"/>
    <x v="35"/>
    <x v="121"/>
    <x v="432"/>
    <s v="4000 TRANSFERENCIAS, ASIGNACIONES, SUBSIDIOS Y OTRAS AYUDAS"/>
    <s v="4200 TRANSFERENCIAS AL RESTO DEL SECTOR PUBLICO"/>
    <s v="421 TRANSFERENCIAS OTORGADAS A ENTIDADES PARAESTATALES NO EMPRESARIALES Y NO FINANCIERAS"/>
    <s v="42101 TRANSFERENCIAS OTORGADAS A ENTIDADES PARAESTATALES NO EMPRESARIALES Y NO FINANCIERAS"/>
    <n v="295693643"/>
    <s v="1 NO ETIQUETADO"/>
    <s v="11 RECURSOS FISCALES"/>
    <s v="1101 RECURSOS MUNICIPALES"/>
    <s v="19 Ejercicio 2019"/>
  </r>
  <r>
    <s v="060622424146172040U142139999912244242142101111110119133"/>
    <s v="0606"/>
    <s v="2"/>
    <s v="24"/>
    <s v="241"/>
    <s v="4"/>
    <s v="6"/>
    <s v="17"/>
    <s v="20"/>
    <s v="40"/>
    <s v="U"/>
    <s v="142"/>
    <s v="139999"/>
    <s v="91"/>
    <s v="2"/>
    <s v="4"/>
    <s v="42"/>
    <s v="421"/>
    <s v="42101"/>
    <s v="1"/>
    <s v="11"/>
    <s v="1101"/>
    <s v="19"/>
    <s v="13"/>
    <s v="3"/>
    <s v="06 TESORERIA"/>
    <s v="0606 TESORERIA MUNICIPAL"/>
    <s v="241 DEPORTE Y RECREACIÓN"/>
    <s v="2 DESARROLLO SOCIAL"/>
    <s v="24 RECREACION CULTURA Y OTRAS MANIFESTACIONES SOCIALES"/>
    <s v="4 UN GOBIERNO PARA LA CIUDADANÍA"/>
    <s v="6 ZAPOPAN CIUDADANO"/>
    <s v="17 GARANTIZAR UNA ADMINISTRACIÓN DE LOS RECURSOS PÚBLICOS AL SERVICIO DE LA CIUDADANÍA"/>
    <s v="20 C. EFICIENCIA GUBERNAMENTAL"/>
    <s v="U OTROS SUBSIDIOS"/>
    <s v="91 CIUDADANOS"/>
    <x v="1"/>
    <x v="36"/>
    <x v="122"/>
    <x v="432"/>
    <s v="4000 TRANSFERENCIAS, ASIGNACIONES, SUBSIDIOS Y OTRAS AYUDAS"/>
    <s v="4200 TRANSFERENCIAS AL RESTO DEL SECTOR PUBLICO"/>
    <s v="421 TRANSFERENCIAS OTORGADAS A ENTIDADES PARAESTATALES NO EMPRESARIALES Y NO FINANCIERAS"/>
    <s v="42101 TRANSFERENCIAS OTORGADAS A ENTIDADES PARAESTATALES NO EMPRESARIALES Y NO FINANCIERAS"/>
    <n v="119066666.666667"/>
    <s v="1 NO ETIQUETADO"/>
    <s v="11 RECURSOS FISCALES"/>
    <s v="1101 RECURSOS MUNICIPALES"/>
    <s v="19 Ejercicio 2019"/>
  </r>
  <r>
    <s v="060622626846172041U143139999912244242142101111110119133"/>
    <s v="0606"/>
    <s v="2"/>
    <s v="26"/>
    <s v="268"/>
    <s v="4"/>
    <s v="6"/>
    <s v="17"/>
    <s v="20"/>
    <s v="41"/>
    <s v="U"/>
    <s v="143"/>
    <s v="139999"/>
    <s v="91"/>
    <s v="2"/>
    <s v="4"/>
    <s v="42"/>
    <s v="421"/>
    <s v="42101"/>
    <s v="1"/>
    <s v="11"/>
    <s v="1101"/>
    <s v="19"/>
    <s v="13"/>
    <s v="3"/>
    <s v="06 TESORERIA"/>
    <s v="0606 TESORERIA MUNICIPAL"/>
    <s v="268 OTROS GRUPOS VULNERABLES"/>
    <s v="2 DESARROLLO SOCIAL"/>
    <s v="26 PROTECCION SOCIAL"/>
    <s v="4 UN GOBIERNO PARA LA CIUDADANÍA"/>
    <s v="6 ZAPOPAN CIUDADANO"/>
    <s v="17 GARANTIZAR UNA ADMINISTRACIÓN DE LOS RECURSOS PÚBLICOS AL SERVICIO DE LA CIUDADANÍA"/>
    <s v="20 C. EFICIENCIA GUBERNAMENTAL"/>
    <s v="U OTROS SUBSIDIOS"/>
    <s v="91 CIUDADANOS"/>
    <x v="1"/>
    <x v="37"/>
    <x v="123"/>
    <x v="432"/>
    <s v="4000 TRANSFERENCIAS, ASIGNACIONES, SUBSIDIOS Y OTRAS AYUDAS"/>
    <s v="4200 TRANSFERENCIAS AL RESTO DEL SECTOR PUBLICO"/>
    <s v="421 TRANSFERENCIAS OTORGADAS A ENTIDADES PARAESTATALES NO EMPRESARIALES Y NO FINANCIERAS"/>
    <s v="42101 TRANSFERENCIAS OTORGADAS A ENTIDADES PARAESTATALES NO EMPRESARIALES Y NO FINANCIERAS"/>
    <n v="7000000"/>
    <s v="1 NO ETIQUETADO"/>
    <s v="11 RECURSOS FISCALES"/>
    <s v="1101 RECURSOS MUNICIPALES"/>
    <s v="19 Ejercicio 2019"/>
  </r>
  <r>
    <s v="100322626823101723P027027529911144242442401111110119133"/>
    <s v="1003"/>
    <s v="2"/>
    <s v="26"/>
    <s v="268"/>
    <s v="2"/>
    <s v="3"/>
    <s v="10"/>
    <s v="17"/>
    <s v="23"/>
    <s v="P"/>
    <s v="027"/>
    <s v="027529"/>
    <s v="91"/>
    <s v="1"/>
    <s v="4"/>
    <s v="42"/>
    <s v="424"/>
    <s v="424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124"/>
    <x v="433"/>
    <s v="4000 TRANSFERENCIAS, ASIGNACIONES, SUBSIDIOS Y OTRAS AYUDAS"/>
    <s v="4200 TRANSFERENCIAS AL RESTO DEL SECTOR PUBLICO"/>
    <s v="424 TRANSFERENCIAS OTORGADAS A ENTIDADES FEDERATIVAS Y MUNICIPIOS"/>
    <s v="42401 TRANSFERENCIAS OTORGADAS A ENTIDADES FEDERATIVAS Y MUNICIPIOS"/>
    <n v="250000"/>
    <s v="1 NO ETIQUETADO"/>
    <s v="11 RECURSOS FISCALES"/>
    <s v="1101 RECURSOS MUNICIPALES"/>
    <s v="19 Ejercicio 2019"/>
  </r>
  <r>
    <s v="100322626823101723P027027901911144242442401111110119133"/>
    <s v="1003"/>
    <s v="2"/>
    <s v="26"/>
    <s v="268"/>
    <s v="2"/>
    <s v="3"/>
    <s v="10"/>
    <s v="17"/>
    <s v="23"/>
    <s v="P"/>
    <s v="027"/>
    <s v="027901"/>
    <s v="91"/>
    <s v="1"/>
    <s v="4"/>
    <s v="42"/>
    <s v="424"/>
    <s v="424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124"/>
    <x v="434"/>
    <s v="4000 TRANSFERENCIAS, ASIGNACIONES, SUBSIDIOS Y OTRAS AYUDAS"/>
    <s v="4200 TRANSFERENCIAS AL RESTO DEL SECTOR PUBLICO"/>
    <s v="424 TRANSFERENCIAS OTORGADAS A ENTIDADES FEDERATIVAS Y MUNICIPIOS"/>
    <s v="42401 TRANSFERENCIAS OTORGADAS A ENTIDADES FEDERATIVAS Y MUNICIPIOS"/>
    <n v="250000"/>
    <s v="1 NO ETIQUETADO"/>
    <s v="11 RECURSOS FISCALES"/>
    <s v="1101 RECURSOS MUNICIPALES"/>
    <s v="19 Ejercicio 2019"/>
  </r>
  <r>
    <s v="100533131123091725F049049546911144242442401111110119133"/>
    <s v="1005"/>
    <s v="3"/>
    <s v="31"/>
    <s v="311"/>
    <s v="2"/>
    <s v="3"/>
    <s v="09"/>
    <s v="17"/>
    <s v="25"/>
    <s v="F"/>
    <s v="049"/>
    <s v="049546"/>
    <s v="91"/>
    <s v="1"/>
    <s v="4"/>
    <s v="42"/>
    <s v="424"/>
    <s v="424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3"/>
    <x v="115"/>
    <s v="4000 TRANSFERENCIAS, ASIGNACIONES, SUBSIDIOS Y OTRAS AYUDAS"/>
    <s v="4200 TRANSFERENCIAS AL RESTO DEL SECTOR PUBLICO"/>
    <s v="424 TRANSFERENCIAS OTORGADAS A ENTIDADES FEDERATIVAS Y MUNICIPIOS"/>
    <s v="42401 TRANSFERENCIAS OTORGADAS A ENTIDADES FEDERATIVAS Y MUNICIPIOS"/>
    <n v="275000"/>
    <s v="1 NO ETIQUETADO"/>
    <s v="11 RECURSOS FISCALES"/>
    <s v="1101 RECURSOS MUNICIPALES"/>
    <s v="19 Ejercicio 2019"/>
  </r>
  <r>
    <s v="100533131123091725F043043586911144343143101111110119133"/>
    <s v="1005"/>
    <s v="3"/>
    <s v="31"/>
    <s v="311"/>
    <s v="2"/>
    <s v="3"/>
    <s v="09"/>
    <s v="17"/>
    <s v="25"/>
    <s v="F"/>
    <s v="043"/>
    <s v="043586"/>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89"/>
    <x v="318"/>
    <s v="4000 TRANSFERENCIAS, ASIGNACIONES, SUBSIDIOS Y OTRAS AYUDAS"/>
    <s v="4300 SUBSIDIOS Y SUBVENCIONES"/>
    <s v="431 SUBSIDIOS A LA PRODUCCION"/>
    <s v="43101 SUBSIDIOS A LA PRODUCCION"/>
    <n v="150000"/>
    <s v="1 NO ETIQUETADO"/>
    <s v="11 RECURSOS FISCALES"/>
    <s v="1101 RECURSOS MUNICIPALES"/>
    <s v="19 Ejercicio 2019"/>
  </r>
  <r>
    <s v="100533131123091725F043043862911144343143101111110119133"/>
    <s v="1005"/>
    <s v="3"/>
    <s v="31"/>
    <s v="311"/>
    <s v="2"/>
    <s v="3"/>
    <s v="09"/>
    <s v="17"/>
    <s v="25"/>
    <s v="F"/>
    <s v="043"/>
    <s v="043862"/>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89"/>
    <x v="340"/>
    <s v="4000 TRANSFERENCIAS, ASIGNACIONES, SUBSIDIOS Y OTRAS AYUDAS"/>
    <s v="4300 SUBSIDIOS Y SUBVENCIONES"/>
    <s v="431 SUBSIDIOS A LA PRODUCCION"/>
    <s v="43101 SUBSIDIOS A LA PRODUCCION"/>
    <n v="1060000"/>
    <s v="1 NO ETIQUETADO"/>
    <s v="11 RECURSOS FISCALES"/>
    <s v="1101 RECURSOS MUNICIPALES"/>
    <s v="19 Ejercicio 2019"/>
  </r>
  <r>
    <s v="100533131123091725F043043873911144343143101111110119133"/>
    <s v="1005"/>
    <s v="3"/>
    <s v="31"/>
    <s v="311"/>
    <s v="2"/>
    <s v="3"/>
    <s v="09"/>
    <s v="17"/>
    <s v="25"/>
    <s v="F"/>
    <s v="043"/>
    <s v="043873"/>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89"/>
    <x v="359"/>
    <s v="4000 TRANSFERENCIAS, ASIGNACIONES, SUBSIDIOS Y OTRAS AYUDAS"/>
    <s v="4300 SUBSIDIOS Y SUBVENCIONES"/>
    <s v="431 SUBSIDIOS A LA PRODUCCION"/>
    <s v="43101 SUBSIDIOS A LA PRODUCCION"/>
    <n v="14234000"/>
    <s v="1 NO ETIQUETADO"/>
    <s v="11 RECURSOS FISCALES"/>
    <s v="1101 RECURSOS MUNICIPALES"/>
    <s v="19 Ejercicio 2019"/>
  </r>
  <r>
    <s v="100533131123091725F043043874911144343143101111110119133"/>
    <s v="1005"/>
    <s v="3"/>
    <s v="31"/>
    <s v="311"/>
    <s v="2"/>
    <s v="3"/>
    <s v="09"/>
    <s v="17"/>
    <s v="25"/>
    <s v="F"/>
    <s v="043"/>
    <s v="043874"/>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89"/>
    <x v="368"/>
    <s v="4000 TRANSFERENCIAS, ASIGNACIONES, SUBSIDIOS Y OTRAS AYUDAS"/>
    <s v="4300 SUBSIDIOS Y SUBVENCIONES"/>
    <s v="431 SUBSIDIOS A LA PRODUCCION"/>
    <s v="43101 SUBSIDIOS A LA PRODUCCION"/>
    <n v="500000"/>
    <s v="1 NO ETIQUETADO"/>
    <s v="11 RECURSOS FISCALES"/>
    <s v="1101 RECURSOS MUNICIPALES"/>
    <s v="19 Ejercicio 2019"/>
  </r>
  <r>
    <s v="100533131123091725F043043875911144343143101111110119133"/>
    <s v="1005"/>
    <s v="3"/>
    <s v="31"/>
    <s v="311"/>
    <s v="2"/>
    <s v="3"/>
    <s v="09"/>
    <s v="17"/>
    <s v="25"/>
    <s v="F"/>
    <s v="043"/>
    <s v="043875"/>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89"/>
    <x v="379"/>
    <s v="4000 TRANSFERENCIAS, ASIGNACIONES, SUBSIDIOS Y OTRAS AYUDAS"/>
    <s v="4300 SUBSIDIOS Y SUBVENCIONES"/>
    <s v="431 SUBSIDIOS A LA PRODUCCION"/>
    <s v="43101 SUBSIDIOS A LA PRODUCCION"/>
    <n v="1000"/>
    <s v="1 NO ETIQUETADO"/>
    <s v="11 RECURSOS FISCALES"/>
    <s v="1101 RECURSOS MUNICIPALES"/>
    <s v="19 Ejercicio 2019"/>
  </r>
  <r>
    <s v="100533131123091725F043043930911144343143101111110119133"/>
    <s v="1005"/>
    <s v="3"/>
    <s v="31"/>
    <s v="311"/>
    <s v="2"/>
    <s v="3"/>
    <s v="09"/>
    <s v="17"/>
    <s v="25"/>
    <s v="F"/>
    <s v="043"/>
    <s v="043930"/>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89"/>
    <x v="386"/>
    <s v="4000 TRANSFERENCIAS, ASIGNACIONES, SUBSIDIOS Y OTRAS AYUDAS"/>
    <s v="4300 SUBSIDIOS Y SUBVENCIONES"/>
    <s v="431 SUBSIDIOS A LA PRODUCCION"/>
    <s v="43101 SUBSIDIOS A LA PRODUCCION"/>
    <n v="800"/>
    <s v="1 NO ETIQUETADO"/>
    <s v="11 RECURSOS FISCALES"/>
    <s v="1101 RECURSOS MUNICIPALES"/>
    <s v="19 Ejercicio 2019"/>
  </r>
  <r>
    <s v="100533131123091725F043043942911144343143101111110119133"/>
    <s v="1005"/>
    <s v="3"/>
    <s v="31"/>
    <s v="311"/>
    <s v="2"/>
    <s v="3"/>
    <s v="09"/>
    <s v="17"/>
    <s v="25"/>
    <s v="F"/>
    <s v="043"/>
    <s v="043942"/>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89"/>
    <x v="390"/>
    <s v="4000 TRANSFERENCIAS, ASIGNACIONES, SUBSIDIOS Y OTRAS AYUDAS"/>
    <s v="4300 SUBSIDIOS Y SUBVENCIONES"/>
    <s v="431 SUBSIDIOS A LA PRODUCCION"/>
    <s v="43101 SUBSIDIOS A LA PRODUCCION"/>
    <n v="1500"/>
    <s v="1 NO ETIQUETADO"/>
    <s v="11 RECURSOS FISCALES"/>
    <s v="1101 RECURSOS MUNICIPALES"/>
    <s v="19 Ejercicio 2019"/>
  </r>
  <r>
    <s v="100533131123091725F043043943911144343143101111110119133"/>
    <s v="1005"/>
    <s v="3"/>
    <s v="31"/>
    <s v="311"/>
    <s v="2"/>
    <s v="3"/>
    <s v="09"/>
    <s v="17"/>
    <s v="25"/>
    <s v="F"/>
    <s v="043"/>
    <s v="043943"/>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89"/>
    <x v="393"/>
    <s v="4000 TRANSFERENCIAS, ASIGNACIONES, SUBSIDIOS Y OTRAS AYUDAS"/>
    <s v="4300 SUBSIDIOS Y SUBVENCIONES"/>
    <s v="431 SUBSIDIOS A LA PRODUCCION"/>
    <s v="43101 SUBSIDIOS A LA PRODUCCION"/>
    <n v="500"/>
    <s v="1 NO ETIQUETADO"/>
    <s v="11 RECURSOS FISCALES"/>
    <s v="1101 RECURSOS MUNICIPALES"/>
    <s v="19 Ejercicio 2019"/>
  </r>
  <r>
    <s v="090411313446172020O021021475121144444144101111110119133"/>
    <s v="0904"/>
    <s v="1"/>
    <s v="13"/>
    <s v="134"/>
    <s v="4"/>
    <s v="6"/>
    <s v="17"/>
    <s v="20"/>
    <s v="20"/>
    <s v="O"/>
    <s v="021"/>
    <s v="021475"/>
    <s v="12"/>
    <s v="1"/>
    <s v="4"/>
    <s v="44"/>
    <s v="441"/>
    <s v="441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0"/>
    <s v="4000 TRANSFERENCIAS, ASIGNACIONES, SUBSIDIOS Y OTRAS AYUDAS"/>
    <s v="4400 AYUDAS SOCIALES"/>
    <s v="441 AYUDAS SOCIALES A PERSONAS"/>
    <s v="44101 AYUDAS SOCIALES A PERSONAS"/>
    <n v="4344516"/>
    <s v="1 NO ETIQUETADO"/>
    <s v="11 RECURSOS FISCALES"/>
    <s v="1101 RECURSOS MUNICIPALES"/>
    <s v="19 Ejercicio 2019"/>
  </r>
  <r>
    <s v="100322626823101723P030030529911144444144101111110119133"/>
    <s v="1003"/>
    <s v="2"/>
    <s v="26"/>
    <s v="268"/>
    <s v="2"/>
    <s v="3"/>
    <s v="10"/>
    <s v="17"/>
    <s v="23"/>
    <s v="P"/>
    <s v="030"/>
    <s v="030529"/>
    <s v="91"/>
    <s v="1"/>
    <s v="4"/>
    <s v="44"/>
    <s v="441"/>
    <s v="4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1"/>
    <x v="79"/>
    <s v="4000 TRANSFERENCIAS, ASIGNACIONES, SUBSIDIOS Y OTRAS AYUDAS"/>
    <s v="4400 AYUDAS SOCIALES"/>
    <s v="441 AYUDAS SOCIALES A PERSONAS"/>
    <s v="44101 AYUDAS SOCIALES A PERSONAS"/>
    <n v="8000000"/>
    <s v="1 NO ETIQUETADO"/>
    <s v="11 RECURSOS FISCALES"/>
    <s v="1101 RECURSOS MUNICIPALES"/>
    <s v="19 Ejercicio 2019"/>
  </r>
  <r>
    <s v="100322626823101723P030030535911144444144101111110119133"/>
    <s v="1003"/>
    <s v="2"/>
    <s v="26"/>
    <s v="268"/>
    <s v="2"/>
    <s v="3"/>
    <s v="10"/>
    <s v="17"/>
    <s v="23"/>
    <s v="P"/>
    <s v="030"/>
    <s v="030535"/>
    <s v="91"/>
    <s v="1"/>
    <s v="4"/>
    <s v="44"/>
    <s v="441"/>
    <s v="4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1"/>
    <x v="95"/>
    <s v="4000 TRANSFERENCIAS, ASIGNACIONES, SUBSIDIOS Y OTRAS AYUDAS"/>
    <s v="4400 AYUDAS SOCIALES"/>
    <s v="441 AYUDAS SOCIALES A PERSONAS"/>
    <s v="44101 AYUDAS SOCIALES A PERSONAS"/>
    <n v="4000000"/>
    <s v="1 NO ETIQUETADO"/>
    <s v="11 RECURSOS FISCALES"/>
    <s v="1101 RECURSOS MUNICIPALES"/>
    <s v="19 Ejercicio 2019"/>
  </r>
  <r>
    <s v="100322626823101723P030030536911144444144101111110119133"/>
    <s v="1003"/>
    <s v="2"/>
    <s v="26"/>
    <s v="268"/>
    <s v="2"/>
    <s v="3"/>
    <s v="10"/>
    <s v="17"/>
    <s v="23"/>
    <s v="P"/>
    <s v="030"/>
    <s v="030536"/>
    <s v="91"/>
    <s v="1"/>
    <s v="4"/>
    <s v="44"/>
    <s v="441"/>
    <s v="4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1"/>
    <x v="41"/>
    <s v="4000 TRANSFERENCIAS, ASIGNACIONES, SUBSIDIOS Y OTRAS AYUDAS"/>
    <s v="4400 AYUDAS SOCIALES"/>
    <s v="441 AYUDAS SOCIALES A PERSONAS"/>
    <s v="44101 AYUDAS SOCIALES A PERSONAS"/>
    <n v="2000000"/>
    <s v="1 NO ETIQUETADO"/>
    <s v="11 RECURSOS FISCALES"/>
    <s v="1101 RECURSOS MUNICIPALES"/>
    <s v="19 Ejercicio 2019"/>
  </r>
  <r>
    <s v="100322626823101723P030030935911144444144101111110119133"/>
    <s v="1003"/>
    <s v="2"/>
    <s v="26"/>
    <s v="268"/>
    <s v="2"/>
    <s v="3"/>
    <s v="10"/>
    <s v="17"/>
    <s v="23"/>
    <s v="P"/>
    <s v="030"/>
    <s v="030935"/>
    <s v="91"/>
    <s v="1"/>
    <s v="4"/>
    <s v="44"/>
    <s v="441"/>
    <s v="4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1"/>
    <x v="151"/>
    <s v="4000 TRANSFERENCIAS, ASIGNACIONES, SUBSIDIOS Y OTRAS AYUDAS"/>
    <s v="4400 AYUDAS SOCIALES"/>
    <s v="441 AYUDAS SOCIALES A PERSONAS"/>
    <s v="44101 AYUDAS SOCIALES A PERSONAS"/>
    <n v="5600000"/>
    <s v="1 NO ETIQUETADO"/>
    <s v="11 RECURSOS FISCALES"/>
    <s v="1101 RECURSOS MUNICIPALES"/>
    <s v="19 Ejercicio 2019"/>
  </r>
  <r>
    <s v="100322626823101723P030030947911144444144101111110119133"/>
    <s v="1003"/>
    <s v="2"/>
    <s v="26"/>
    <s v="268"/>
    <s v="2"/>
    <s v="3"/>
    <s v="10"/>
    <s v="17"/>
    <s v="23"/>
    <s v="P"/>
    <s v="030"/>
    <s v="030947"/>
    <s v="91"/>
    <s v="1"/>
    <s v="4"/>
    <s v="44"/>
    <s v="441"/>
    <s v="4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1"/>
    <x v="156"/>
    <s v="4000 TRANSFERENCIAS, ASIGNACIONES, SUBSIDIOS Y OTRAS AYUDAS"/>
    <s v="4400 AYUDAS SOCIALES"/>
    <s v="441 AYUDAS SOCIALES A PERSONAS"/>
    <s v="44101 AYUDAS SOCIALES A PERSONAS"/>
    <n v="12000000"/>
    <s v="1 NO ETIQUETADO"/>
    <s v="11 RECURSOS FISCALES"/>
    <s v="1101 RECURSOS MUNICIPALES"/>
    <s v="19 Ejercicio 2019"/>
  </r>
  <r>
    <s v="100322626823101723P028028527911144444144101111110119133"/>
    <s v="1003"/>
    <s v="2"/>
    <s v="26"/>
    <s v="268"/>
    <s v="2"/>
    <s v="3"/>
    <s v="10"/>
    <s v="17"/>
    <s v="23"/>
    <s v="P"/>
    <s v="028"/>
    <s v="028527"/>
    <s v="91"/>
    <s v="1"/>
    <s v="4"/>
    <s v="44"/>
    <s v="441"/>
    <s v="4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0"/>
    <x v="37"/>
    <s v="4000 TRANSFERENCIAS, ASIGNACIONES, SUBSIDIOS Y OTRAS AYUDAS"/>
    <s v="4400 AYUDAS SOCIALES"/>
    <s v="441 AYUDAS SOCIALES A PERSONAS"/>
    <s v="44101 AYUDAS SOCIALES A PERSONAS"/>
    <n v="600000"/>
    <s v="1 NO ETIQUETADO"/>
    <s v="11 RECURSOS FISCALES"/>
    <s v="1101 RECURSOS MUNICIPALES"/>
    <s v="19 Ejercicio 2019"/>
  </r>
  <r>
    <s v="100533131123091725F049049547911144444144101111110119133"/>
    <s v="1005"/>
    <s v="3"/>
    <s v="31"/>
    <s v="311"/>
    <s v="2"/>
    <s v="3"/>
    <s v="09"/>
    <s v="17"/>
    <s v="25"/>
    <s v="F"/>
    <s v="049"/>
    <s v="049547"/>
    <s v="91"/>
    <s v="1"/>
    <s v="4"/>
    <s v="44"/>
    <s v="441"/>
    <s v="44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3"/>
    <x v="305"/>
    <s v="4000 TRANSFERENCIAS, ASIGNACIONES, SUBSIDIOS Y OTRAS AYUDAS"/>
    <s v="4400 AYUDAS SOCIALES"/>
    <s v="441 AYUDAS SOCIALES A PERSONAS"/>
    <s v="44101 AYUDAS SOCIALES A PERSONAS"/>
    <n v="0"/>
    <s v="1 NO ETIQUETADO"/>
    <s v="11 RECURSOS FISCALES"/>
    <s v="1101 RECURSOS MUNICIPALES"/>
    <s v="19 Ejercicio 2019"/>
  </r>
  <r>
    <s v="100533131123091725F049049548911144444144101111110119133"/>
    <s v="1005"/>
    <s v="3"/>
    <s v="31"/>
    <s v="311"/>
    <s v="2"/>
    <s v="3"/>
    <s v="09"/>
    <s v="17"/>
    <s v="25"/>
    <s v="F"/>
    <s v="049"/>
    <s v="049548"/>
    <s v="91"/>
    <s v="1"/>
    <s v="4"/>
    <s v="44"/>
    <s v="441"/>
    <s v="44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3"/>
    <x v="306"/>
    <s v="4000 TRANSFERENCIAS, ASIGNACIONES, SUBSIDIOS Y OTRAS AYUDAS"/>
    <s v="4400 AYUDAS SOCIALES"/>
    <s v="441 AYUDAS SOCIALES A PERSONAS"/>
    <s v="44101 AYUDAS SOCIALES A PERSONAS"/>
    <n v="0"/>
    <s v="1 NO ETIQUETADO"/>
    <s v="11 RECURSOS FISCALES"/>
    <s v="1101 RECURSOS MUNICIPALES"/>
    <s v="19 Ejercicio 2019"/>
  </r>
  <r>
    <s v="130122727116171835P136136763911133333633601111110119133"/>
    <s v="1301"/>
    <s v="2"/>
    <s v="27"/>
    <s v="271"/>
    <s v="1"/>
    <s v="6"/>
    <s v="17"/>
    <s v="18"/>
    <s v="35"/>
    <s v="P"/>
    <s v="136"/>
    <s v="136763"/>
    <s v="91"/>
    <s v="1"/>
    <s v="3"/>
    <s v="33"/>
    <s v="336"/>
    <s v="336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1"/>
    <x v="341"/>
    <s v="3000 SERVICIOS GENERALES"/>
    <s v="3300 SERVICIOS PROFESIONALES, CIENTIFICOS, TECNICOS Y OTROS SERVICIOS"/>
    <s v="336 SERVICIOS DE APOYO ADMINISTRATIVO, TRADUCCION, FOTOCOPIADO E IMPRESION"/>
    <s v="33601 SERVICIOS DE APOYO ADMINISTRATIVO, TRADUCCION, FOTOCOPIADO E IMPRESION"/>
    <n v="180000"/>
    <s v="1 NO ETIQUETADO"/>
    <s v="11 RECURSOS FISCALES"/>
    <s v="1101 RECURSOS MUNICIPALES"/>
    <s v="19 Ejercicio 2019"/>
  </r>
  <r>
    <s v="110422121231010730E037037683911144444144101111110119133"/>
    <s v="1104"/>
    <s v="2"/>
    <s v="21"/>
    <s v="212"/>
    <s v="3"/>
    <s v="1"/>
    <s v="01"/>
    <s v="07"/>
    <s v="30"/>
    <s v="E"/>
    <s v="037"/>
    <s v="037683"/>
    <s v="91"/>
    <s v="1"/>
    <s v="4"/>
    <s v="44"/>
    <s v="441"/>
    <s v="441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6"/>
    <x v="435"/>
    <s v="4000 TRANSFERENCIAS, ASIGNACIONES, SUBSIDIOS Y OTRAS AYUDAS"/>
    <s v="4400 AYUDAS SOCIALES"/>
    <s v="441 AYUDAS SOCIALES A PERSONAS"/>
    <s v="44101 AYUDAS SOCIALES A PERSONAS"/>
    <n v="70000"/>
    <s v="1 NO ETIQUETADO"/>
    <s v="11 RECURSOS FISCALES"/>
    <s v="1101 RECURSOS MUNICIPALES"/>
    <s v="19 Ejercicio 2019"/>
  </r>
  <r>
    <s v="131622525114130433E089089907031144444144101111110119133"/>
    <s v="1316"/>
    <s v="2"/>
    <s v="25"/>
    <s v="251"/>
    <s v="1"/>
    <s v="4"/>
    <s v="13"/>
    <s v="04"/>
    <s v="33"/>
    <s v="E"/>
    <s v="089"/>
    <s v="089907"/>
    <s v="03"/>
    <s v="1"/>
    <s v="4"/>
    <s v="44"/>
    <s v="441"/>
    <s v="44101"/>
    <s v="1"/>
    <s v="11"/>
    <s v="1101"/>
    <s v="19"/>
    <s v="13"/>
    <s v="3"/>
    <s v="13 COORDINACION GENERAL DE CONSTRUCCION DE LA COMUNIDAD"/>
    <s v="1316 INSTITUTO MUNICIPAL DE ATENCION A LA JUVENTUD DE ZAPOPA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x v="0"/>
    <x v="24"/>
    <x v="32"/>
    <x v="55"/>
    <s v="4000 TRANSFERENCIAS, ASIGNACIONES, SUBSIDIOS Y OTRAS AYUDAS"/>
    <s v="4400 AYUDAS SOCIALES"/>
    <s v="441 AYUDAS SOCIALES A PERSONAS"/>
    <s v="44101 AYUDAS SOCIALES A PERSONAS"/>
    <n v="100000"/>
    <s v="1 NO ETIQUETADO"/>
    <s v="11 RECURSOS FISCALES"/>
    <s v="1101 RECURSOS MUNICIPALES"/>
    <s v="19 Ejercicio 2019"/>
  </r>
  <r>
    <s v="130322424215140134E087087832911144444144101111110119133"/>
    <s v="1303"/>
    <s v="2"/>
    <s v="24"/>
    <s v="242"/>
    <s v="1"/>
    <s v="5"/>
    <s v="14"/>
    <s v="01"/>
    <s v="34"/>
    <s v="E"/>
    <s v="087"/>
    <s v="087832"/>
    <s v="91"/>
    <s v="1"/>
    <s v="4"/>
    <s v="44"/>
    <s v="441"/>
    <s v="441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264"/>
    <s v="4000 TRANSFERENCIAS, ASIGNACIONES, SUBSIDIOS Y OTRAS AYUDAS"/>
    <s v="4400 AYUDAS SOCIALES"/>
    <s v="441 AYUDAS SOCIALES A PERSONAS"/>
    <s v="44101 AYUDAS SOCIALES A PERSONAS"/>
    <n v="7324080"/>
    <s v="1 NO ETIQUETADO"/>
    <s v="11 RECURSOS FISCALES"/>
    <s v="1101 RECURSOS MUNICIPALES"/>
    <s v="19 Ejercicio 2019"/>
  </r>
  <r>
    <s v="131422727116171835P091091767911133333933901111110119133"/>
    <s v="1314"/>
    <s v="2"/>
    <s v="27"/>
    <s v="271"/>
    <s v="1"/>
    <s v="6"/>
    <s v="17"/>
    <s v="18"/>
    <s v="35"/>
    <s v="P"/>
    <s v="091"/>
    <s v="091767"/>
    <s v="91"/>
    <s v="1"/>
    <s v="3"/>
    <s v="33"/>
    <s v="339"/>
    <s v="339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8"/>
    <x v="315"/>
    <s v="3000 SERVICIOS GENERALES"/>
    <s v="3300 SERVICIOS PROFESIONALES, CIENTIFICOS, TECNICOS Y OTROS SERVICIOS"/>
    <s v="339 SERVICIOS PROFESIONALES, CIENTIFICOS Y TECNICOS INTEGRALES"/>
    <s v="33901 SERVICIOS PROFESIONALES, CIENTIFICOS Y TECNICOS INTEGRALES"/>
    <n v="500000"/>
    <s v="1 NO ETIQUETADO"/>
    <s v="11 RECURSOS FISCALES"/>
    <s v="1101 RECURSOS MUNICIPALES"/>
    <s v="19 Ejercicio 2019"/>
  </r>
  <r>
    <s v="130222525114130433E070070726031144444344301111110119133"/>
    <s v="1302"/>
    <s v="2"/>
    <s v="25"/>
    <s v="251"/>
    <s v="1"/>
    <s v="4"/>
    <s v="13"/>
    <s v="04"/>
    <s v="33"/>
    <s v="E"/>
    <s v="070"/>
    <s v="070726"/>
    <s v="03"/>
    <s v="1"/>
    <s v="4"/>
    <s v="44"/>
    <s v="443"/>
    <s v="44301"/>
    <s v="1"/>
    <s v="11"/>
    <s v="1101"/>
    <s v="19"/>
    <s v="13"/>
    <s v="3"/>
    <s v="13 COORDINACION GENERAL DE CONSTRUCCION DE LA COMUNIDAD"/>
    <s v="1302 DIRECCION DE EDUCACIO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x v="0"/>
    <x v="24"/>
    <x v="102"/>
    <x v="362"/>
    <s v="4000 TRANSFERENCIAS, ASIGNACIONES, SUBSIDIOS Y OTRAS AYUDAS"/>
    <s v="4400 AYUDAS SOCIALES"/>
    <s v="443 AYUDAS SOCIALES A INSTITUCIONES DE ENSEÑANZA"/>
    <s v="44301 AYUDAS SOCIALES A INSTITUCIONES DE ENSEÑANZA"/>
    <n v="10000000"/>
    <s v="1 NO ETIQUETADO"/>
    <s v="11 RECURSOS FISCALES"/>
    <s v="1101 RECURSOS MUNICIPALES"/>
    <s v="19 Ejercicio 2019"/>
  </r>
  <r>
    <s v="130222525114130433E089089852031144444344301111110119133"/>
    <s v="1302"/>
    <s v="2"/>
    <s v="25"/>
    <s v="251"/>
    <s v="1"/>
    <s v="4"/>
    <s v="13"/>
    <s v="04"/>
    <s v="33"/>
    <s v="E"/>
    <s v="089"/>
    <s v="089852"/>
    <s v="03"/>
    <s v="1"/>
    <s v="4"/>
    <s v="44"/>
    <s v="443"/>
    <s v="44301"/>
    <s v="1"/>
    <s v="11"/>
    <s v="1101"/>
    <s v="19"/>
    <s v="13"/>
    <s v="3"/>
    <s v="13 COORDINACION GENERAL DE CONSTRUCCION DE LA COMUNIDAD"/>
    <s v="1302 DIRECCION DE EDUCACION"/>
    <s v="251 EDUCACION BASICA"/>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x v="0"/>
    <x v="24"/>
    <x v="32"/>
    <x v="418"/>
    <s v="4000 TRANSFERENCIAS, ASIGNACIONES, SUBSIDIOS Y OTRAS AYUDAS"/>
    <s v="4400 AYUDAS SOCIALES"/>
    <s v="443 AYUDAS SOCIALES A INSTITUCIONES DE ENSEÑANZA"/>
    <s v="44301 AYUDAS SOCIALES A INSTITUCIONES DE ENSEÑANZA"/>
    <n v="200000"/>
    <s v="1 NO ETIQUETADO"/>
    <s v="11 RECURSOS FISCALES"/>
    <s v="1101 RECURSOS MUNICIPALES"/>
    <s v="19 Ejercicio 2019"/>
  </r>
  <r>
    <s v="090411313446172020O021021484121144444544501111110119133"/>
    <s v="0904"/>
    <s v="1"/>
    <s v="13"/>
    <s v="134"/>
    <s v="4"/>
    <s v="6"/>
    <s v="17"/>
    <s v="20"/>
    <s v="20"/>
    <s v="O"/>
    <s v="021"/>
    <s v="021484"/>
    <s v="12"/>
    <s v="1"/>
    <s v="4"/>
    <s v="44"/>
    <s v="445"/>
    <s v="445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1"/>
    <s v="4000 TRANSFERENCIAS, ASIGNACIONES, SUBSIDIOS Y OTRAS AYUDAS"/>
    <s v="4400 AYUDAS SOCIALES"/>
    <s v="445 AYUDAS SOCIALES A INSTITUCIONES SIN FINES DE LUCRO"/>
    <s v="44501 AYUDAS SOCIALES A INSTITUCIONES SIN FINES DE LUCRO"/>
    <n v="265000"/>
    <s v="1 NO ETIQUETADO"/>
    <s v="11 RECURSOS FISCALES"/>
    <s v="1101 RECURSOS MUNICIPALES"/>
    <s v="19 Ejercicio 2019"/>
  </r>
  <r>
    <s v="100533131123091725F049049548911144444544501111110119133"/>
    <s v="1005"/>
    <s v="3"/>
    <s v="31"/>
    <s v="311"/>
    <s v="2"/>
    <s v="3"/>
    <s v="09"/>
    <s v="17"/>
    <s v="25"/>
    <s v="F"/>
    <s v="049"/>
    <s v="049548"/>
    <s v="91"/>
    <s v="1"/>
    <s v="4"/>
    <s v="44"/>
    <s v="445"/>
    <s v="445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3"/>
    <x v="306"/>
    <s v="4000 TRANSFERENCIAS, ASIGNACIONES, SUBSIDIOS Y OTRAS AYUDAS"/>
    <s v="4400 AYUDAS SOCIALES"/>
    <s v="445 AYUDAS SOCIALES A INSTITUCIONES SIN FINES DE LUCRO"/>
    <s v="44501 AYUDAS SOCIALES A INSTITUCIONES SIN FINES DE LUCRO"/>
    <n v="3062400"/>
    <s v="1 NO ETIQUETADO"/>
    <s v="11 RECURSOS FISCALES"/>
    <s v="1101 RECURSOS MUNICIPALES"/>
    <s v="19 Ejercicio 2019"/>
  </r>
  <r>
    <s v="020411313246172002O101101895971144848148101111110119133"/>
    <s v="0204"/>
    <s v="1"/>
    <s v="13"/>
    <s v="132"/>
    <s v="4"/>
    <s v="6"/>
    <s v="17"/>
    <s v="20"/>
    <s v="02"/>
    <s v="O"/>
    <s v="101"/>
    <s v="101895"/>
    <s v="97"/>
    <s v="1"/>
    <s v="4"/>
    <s v="48"/>
    <s v="481"/>
    <s v="481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61"/>
    <x v="436"/>
    <s v="4000 TRANSFERENCIAS, ASIGNACIONES, SUBSIDIOS Y OTRAS AYUDAS"/>
    <s v="4800 DONATIVOS"/>
    <s v="481 DONATIVOS A INSTITUCIONES SIN FINES DE LUCRO"/>
    <s v="48101 DONATIVOS A INSTITUCIONES SIN FINES DE LUCRO"/>
    <n v="30000"/>
    <s v="1 NO ETIQUETADO"/>
    <s v="11 RECURSOS FISCALES"/>
    <s v="1101 RECURSOS MUNICIPALES"/>
    <s v="19 Ejercicio 2019"/>
  </r>
  <r>
    <s v="100322626823101723P031031988911144848148101111110119133"/>
    <s v="1003"/>
    <s v="2"/>
    <s v="26"/>
    <s v="268"/>
    <s v="2"/>
    <s v="3"/>
    <s v="10"/>
    <s v="17"/>
    <s v="23"/>
    <s v="P"/>
    <s v="031"/>
    <s v="031988"/>
    <s v="91"/>
    <s v="1"/>
    <s v="4"/>
    <s v="48"/>
    <s v="481"/>
    <s v="48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65"/>
    <x v="334"/>
    <s v="4000 TRANSFERENCIAS, ASIGNACIONES, SUBSIDIOS Y OTRAS AYUDAS"/>
    <s v="4800 DONATIVOS"/>
    <s v="481 DONATIVOS A INSTITUCIONES SIN FINES DE LUCRO"/>
    <s v="48101 DONATIVOS A INSTITUCIONES SIN FINES DE LUCRO"/>
    <n v="17200000"/>
    <s v="1 NO ETIQUETADO"/>
    <s v="11 RECURSOS FISCALES"/>
    <s v="1101 RECURSOS MUNICIPALES"/>
    <s v="19 Ejercicio 2019"/>
  </r>
  <r>
    <s v="101022626823101723P028028528911144848148101111110119133"/>
    <s v="1010"/>
    <s v="2"/>
    <s v="26"/>
    <s v="268"/>
    <s v="2"/>
    <s v="3"/>
    <s v="10"/>
    <s v="17"/>
    <s v="23"/>
    <s v="P"/>
    <s v="028"/>
    <s v="028528"/>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0"/>
    <x v="38"/>
    <s v="4000 TRANSFERENCIAS, ASIGNACIONES, SUBSIDIOS Y OTRAS AYUDAS"/>
    <s v="4800 DONATIVOS"/>
    <s v="481 DONATIVOS A INSTITUCIONES SIN FINES DE LUCRO"/>
    <s v="48101 DONATIVOS A INSTITUCIONES SIN FINES DE LUCRO"/>
    <n v="2560000"/>
    <s v="1 NO ETIQUETADO"/>
    <s v="11 RECURSOS FISCALES"/>
    <s v="1101 RECURSOS MUNICIPALES"/>
    <s v="19 Ejercicio 2019"/>
  </r>
  <r>
    <s v="101022626823101723P028028530911144848148101111110119133"/>
    <s v="1010"/>
    <s v="2"/>
    <s v="26"/>
    <s v="268"/>
    <s v="2"/>
    <s v="3"/>
    <s v="10"/>
    <s v="17"/>
    <s v="23"/>
    <s v="P"/>
    <s v="028"/>
    <s v="028530"/>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0"/>
    <x v="39"/>
    <s v="4000 TRANSFERENCIAS, ASIGNACIONES, SUBSIDIOS Y OTRAS AYUDAS"/>
    <s v="4800 DONATIVOS"/>
    <s v="481 DONATIVOS A INSTITUCIONES SIN FINES DE LUCRO"/>
    <s v="48101 DONATIVOS A INSTITUCIONES SIN FINES DE LUCRO"/>
    <n v="500000"/>
    <s v="1 NO ETIQUETADO"/>
    <s v="11 RECURSOS FISCALES"/>
    <s v="1101 RECURSOS MUNICIPALES"/>
    <s v="19 Ejercicio 2019"/>
  </r>
  <r>
    <s v="101022626823101723P028028537911144848148101111110119133"/>
    <s v="1010"/>
    <s v="2"/>
    <s v="26"/>
    <s v="268"/>
    <s v="2"/>
    <s v="3"/>
    <s v="10"/>
    <s v="17"/>
    <s v="23"/>
    <s v="P"/>
    <s v="028"/>
    <s v="028537"/>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0"/>
    <x v="40"/>
    <s v="4000 TRANSFERENCIAS, ASIGNACIONES, SUBSIDIOS Y OTRAS AYUDAS"/>
    <s v="4800 DONATIVOS"/>
    <s v="481 DONATIVOS A INSTITUCIONES SIN FINES DE LUCRO"/>
    <s v="48101 DONATIVOS A INSTITUCIONES SIN FINES DE LUCRO"/>
    <n v="2000000"/>
    <s v="1 NO ETIQUETADO"/>
    <s v="11 RECURSOS FISCALES"/>
    <s v="1101 RECURSOS MUNICIPALES"/>
    <s v="19 Ejercicio 2019"/>
  </r>
  <r>
    <s v="101022626823101723P027027529911144848148101111110119133"/>
    <s v="1010"/>
    <s v="2"/>
    <s v="26"/>
    <s v="268"/>
    <s v="2"/>
    <s v="3"/>
    <s v="10"/>
    <s v="17"/>
    <s v="23"/>
    <s v="P"/>
    <s v="027"/>
    <s v="027529"/>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124"/>
    <x v="433"/>
    <s v="4000 TRANSFERENCIAS, ASIGNACIONES, SUBSIDIOS Y OTRAS AYUDAS"/>
    <s v="4800 DONATIVOS"/>
    <s v="481 DONATIVOS A INSTITUCIONES SIN FINES DE LUCRO"/>
    <s v="48101 DONATIVOS A INSTITUCIONES SIN FINES DE LUCRO"/>
    <n v="760000"/>
    <s v="1 NO ETIQUETADO"/>
    <s v="11 RECURSOS FISCALES"/>
    <s v="1101 RECURSOS MUNICIPALES"/>
    <s v="19 Ejercicio 2019"/>
  </r>
  <r>
    <s v="101022626823101723P027027901911144848148101111110119133"/>
    <s v="1010"/>
    <s v="2"/>
    <s v="26"/>
    <s v="268"/>
    <s v="2"/>
    <s v="3"/>
    <s v="10"/>
    <s v="17"/>
    <s v="23"/>
    <s v="P"/>
    <s v="027"/>
    <s v="027901"/>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124"/>
    <x v="434"/>
    <s v="4000 TRANSFERENCIAS, ASIGNACIONES, SUBSIDIOS Y OTRAS AYUDAS"/>
    <s v="4800 DONATIVOS"/>
    <s v="481 DONATIVOS A INSTITUCIONES SIN FINES DE LUCRO"/>
    <s v="48101 DONATIVOS A INSTITUCIONES SIN FINES DE LUCRO"/>
    <n v="3000000"/>
    <s v="1 NO ETIQUETADO"/>
    <s v="11 RECURSOS FISCALES"/>
    <s v="1101 RECURSOS MUNICIPALES"/>
    <s v="19 Ejercicio 2019"/>
  </r>
  <r>
    <s v="101022626823101723P028028527911144848148101111110119133"/>
    <s v="1010"/>
    <s v="2"/>
    <s v="26"/>
    <s v="268"/>
    <s v="2"/>
    <s v="3"/>
    <s v="10"/>
    <s v="17"/>
    <s v="23"/>
    <s v="P"/>
    <s v="028"/>
    <s v="028527"/>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0"/>
    <x v="37"/>
    <s v="4000 TRANSFERENCIAS, ASIGNACIONES, SUBSIDIOS Y OTRAS AYUDAS"/>
    <s v="4800 DONATIVOS"/>
    <s v="481 DONATIVOS A INSTITUCIONES SIN FINES DE LUCRO"/>
    <s v="48101 DONATIVOS A INSTITUCIONES SIN FINES DE LUCRO"/>
    <n v="12000000"/>
    <s v="1 NO ETIQUETADO"/>
    <s v="11 RECURSOS FISCALES"/>
    <s v="1101 RECURSOS MUNICIPALES"/>
    <s v="19 Ejercicio 2019"/>
  </r>
  <r>
    <s v="101022626823101723P028028528911144848148101111110119133"/>
    <s v="1010"/>
    <s v="2"/>
    <s v="26"/>
    <s v="268"/>
    <s v="2"/>
    <s v="3"/>
    <s v="10"/>
    <s v="17"/>
    <s v="23"/>
    <s v="P"/>
    <s v="028"/>
    <s v="028528"/>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0"/>
    <x v="38"/>
    <s v="4000 TRANSFERENCIAS, ASIGNACIONES, SUBSIDIOS Y OTRAS AYUDAS"/>
    <s v="4800 DONATIVOS"/>
    <s v="481 DONATIVOS A INSTITUCIONES SIN FINES DE LUCRO"/>
    <s v="48101 DONATIVOS A INSTITUCIONES SIN FINES DE LUCRO"/>
    <n v="250000"/>
    <s v="1 NO ETIQUETADO"/>
    <s v="11 RECURSOS FISCALES"/>
    <s v="1101 RECURSOS MUNICIPALES"/>
    <s v="19 Ejercicio 2019"/>
  </r>
  <r>
    <s v="101022626823101723P028028530911144848148101111110119133"/>
    <s v="1010"/>
    <s v="2"/>
    <s v="26"/>
    <s v="268"/>
    <s v="2"/>
    <s v="3"/>
    <s v="10"/>
    <s v="17"/>
    <s v="23"/>
    <s v="P"/>
    <s v="028"/>
    <s v="028530"/>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0"/>
    <x v="39"/>
    <s v="4000 TRANSFERENCIAS, ASIGNACIONES, SUBSIDIOS Y OTRAS AYUDAS"/>
    <s v="4800 DONATIVOS"/>
    <s v="481 DONATIVOS A INSTITUCIONES SIN FINES DE LUCRO"/>
    <s v="48101 DONATIVOS A INSTITUCIONES SIN FINES DE LUCRO"/>
    <n v="25000000"/>
    <s v="1 NO ETIQUETADO"/>
    <s v="11 RECURSOS FISCALES"/>
    <s v="1101 RECURSOS MUNICIPALES"/>
    <s v="19 Ejercicio 2019"/>
  </r>
  <r>
    <s v="101022626823101723P028028537911144848148101111110119133"/>
    <s v="1010"/>
    <s v="2"/>
    <s v="26"/>
    <s v="268"/>
    <s v="2"/>
    <s v="3"/>
    <s v="10"/>
    <s v="17"/>
    <s v="23"/>
    <s v="P"/>
    <s v="028"/>
    <s v="028537"/>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0"/>
    <x v="40"/>
    <s v="4000 TRANSFERENCIAS, ASIGNACIONES, SUBSIDIOS Y OTRAS AYUDAS"/>
    <s v="4800 DONATIVOS"/>
    <s v="481 DONATIVOS A INSTITUCIONES SIN FINES DE LUCRO"/>
    <s v="48101 DONATIVOS A INSTITUCIONES SIN FINES DE LUCRO"/>
    <n v="1200000"/>
    <s v="1 NO ETIQUETADO"/>
    <s v="11 RECURSOS FISCALES"/>
    <s v="1101 RECURSOS MUNICIPALES"/>
    <s v="19 Ejercicio 2019"/>
  </r>
  <r>
    <s v="101022626823101723P030030525911144848148101111110119133"/>
    <s v="1010"/>
    <s v="2"/>
    <s v="26"/>
    <s v="268"/>
    <s v="2"/>
    <s v="3"/>
    <s v="10"/>
    <s v="17"/>
    <s v="23"/>
    <s v="P"/>
    <s v="030"/>
    <s v="030525"/>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1"/>
    <x v="78"/>
    <s v="4000 TRANSFERENCIAS, ASIGNACIONES, SUBSIDIOS Y OTRAS AYUDAS"/>
    <s v="4800 DONATIVOS"/>
    <s v="481 DONATIVOS A INSTITUCIONES SIN FINES DE LUCRO"/>
    <s v="48101 DONATIVOS A INSTITUCIONES SIN FINES DE LUCRO"/>
    <n v="300000"/>
    <s v="1 NO ETIQUETADO"/>
    <s v="11 RECURSOS FISCALES"/>
    <s v="1101 RECURSOS MUNICIPALES"/>
    <s v="19 Ejercicio 2019"/>
  </r>
  <r>
    <s v="101022626823101723P030030529911144848148101111110119133"/>
    <s v="1010"/>
    <s v="2"/>
    <s v="26"/>
    <s v="268"/>
    <s v="2"/>
    <s v="3"/>
    <s v="10"/>
    <s v="17"/>
    <s v="23"/>
    <s v="P"/>
    <s v="030"/>
    <s v="030529"/>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1"/>
    <x v="79"/>
    <s v="4000 TRANSFERENCIAS, ASIGNACIONES, SUBSIDIOS Y OTRAS AYUDAS"/>
    <s v="4800 DONATIVOS"/>
    <s v="481 DONATIVOS A INSTITUCIONES SIN FINES DE LUCRO"/>
    <s v="48101 DONATIVOS A INSTITUCIONES SIN FINES DE LUCRO"/>
    <n v="500000"/>
    <s v="1 NO ETIQUETADO"/>
    <s v="11 RECURSOS FISCALES"/>
    <s v="1101 RECURSOS MUNICIPALES"/>
    <s v="19 Ejercicio 2019"/>
  </r>
  <r>
    <s v="101022626823101723P030030535911144848148101111110119133"/>
    <s v="1010"/>
    <s v="2"/>
    <s v="26"/>
    <s v="268"/>
    <s v="2"/>
    <s v="3"/>
    <s v="10"/>
    <s v="17"/>
    <s v="23"/>
    <s v="P"/>
    <s v="030"/>
    <s v="030535"/>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1"/>
    <x v="95"/>
    <s v="4000 TRANSFERENCIAS, ASIGNACIONES, SUBSIDIOS Y OTRAS AYUDAS"/>
    <s v="4800 DONATIVOS"/>
    <s v="481 DONATIVOS A INSTITUCIONES SIN FINES DE LUCRO"/>
    <s v="48101 DONATIVOS A INSTITUCIONES SIN FINES DE LUCRO"/>
    <n v="300000"/>
    <s v="1 NO ETIQUETADO"/>
    <s v="11 RECURSOS FISCALES"/>
    <s v="1101 RECURSOS MUNICIPALES"/>
    <s v="19 Ejercicio 2019"/>
  </r>
  <r>
    <s v="100533131123091725F049049548911144848148101111110119133"/>
    <s v="1005"/>
    <s v="3"/>
    <s v="31"/>
    <s v="311"/>
    <s v="2"/>
    <s v="3"/>
    <s v="09"/>
    <s v="17"/>
    <s v="25"/>
    <s v="F"/>
    <s v="049"/>
    <s v="049548"/>
    <s v="91"/>
    <s v="1"/>
    <s v="4"/>
    <s v="48"/>
    <s v="481"/>
    <s v="48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3"/>
    <x v="306"/>
    <s v="4000 TRANSFERENCIAS, ASIGNACIONES, SUBSIDIOS Y OTRAS AYUDAS"/>
    <s v="4800 DONATIVOS"/>
    <s v="481 DONATIVOS A INSTITUCIONES SIN FINES DE LUCRO"/>
    <s v="48101 DONATIVOS A INSTITUCIONES SIN FINES DE LUCRO"/>
    <n v="1192400"/>
    <s v="1 NO ETIQUETADO"/>
    <s v="11 RECURSOS FISCALES"/>
    <s v="1101 RECURSOS MUNICIPALES"/>
    <s v="19 Ejercicio 2019"/>
  </r>
  <r>
    <s v="060611515246172012M073073299911144848448401111110119133"/>
    <s v="0606"/>
    <s v="1"/>
    <s v="15"/>
    <s v="152"/>
    <s v="4"/>
    <s v="6"/>
    <s v="17"/>
    <s v="20"/>
    <s v="12"/>
    <s v="M"/>
    <s v="073"/>
    <s v="073299"/>
    <s v="91"/>
    <s v="1"/>
    <s v="4"/>
    <s v="48"/>
    <s v="484"/>
    <s v="484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87"/>
    <x v="364"/>
    <s v="4000 TRANSFERENCIAS, ASIGNACIONES, SUBSIDIOS Y OTRAS AYUDAS"/>
    <s v="4800 DONATIVOS"/>
    <s v="484 DONATIVOS A FIDEICOMISOS ESTATALES"/>
    <s v="48401 DONATIVOS A FIDEICOMISOS ESTATALES"/>
    <n v="28300783"/>
    <s v="1 NO ETIQUETADO"/>
    <s v="11 RECURSOS FISCALES"/>
    <s v="1101 RECURSOS MUNICIPALES"/>
    <s v="19 Ejercicio 2019"/>
  </r>
  <r>
    <s v="020311313246172002O016016015971155151151101111110119133"/>
    <s v="0203"/>
    <s v="1"/>
    <s v="13"/>
    <s v="132"/>
    <s v="4"/>
    <s v="6"/>
    <s v="17"/>
    <s v="20"/>
    <s v="02"/>
    <s v="O"/>
    <s v="016"/>
    <s v="016015"/>
    <s v="97"/>
    <s v="1"/>
    <s v="5"/>
    <s v="51"/>
    <s v="511"/>
    <s v="511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5000 BIENES MUEBLES, INMUEBLES E INTANGIBLES"/>
    <s v="5100 MOBILIARIO Y EQUIPO DE ADMINISTRACION"/>
    <s v="511 MUEBLES DE OFICINA Y ESTANTERIA"/>
    <s v="51101 MUEBLES DE OFICINA Y ESTANTERIA"/>
    <n v="15000"/>
    <s v="1 NO ETIQUETADO"/>
    <s v="11 RECURSOS FISCALES"/>
    <s v="1101 RECURSOS MUNICIPALES"/>
    <s v="19 Ejercicio 2019"/>
  </r>
  <r>
    <s v="030311717145160304E127127976911155151151101111110119133"/>
    <s v="0303"/>
    <s v="1"/>
    <s v="17"/>
    <s v="171"/>
    <s v="4"/>
    <s v="5"/>
    <s v="16"/>
    <s v="03"/>
    <s v="04"/>
    <s v="E"/>
    <s v="127"/>
    <s v="127976"/>
    <s v="91"/>
    <s v="1"/>
    <s v="5"/>
    <s v="51"/>
    <s v="511"/>
    <s v="51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5000 BIENES MUEBLES, INMUEBLES E INTANGIBLES"/>
    <s v="5100 MOBILIARIO Y EQUIPO DE ADMINISTRACION"/>
    <s v="511 MUEBLES DE OFICINA Y ESTANTERIA"/>
    <s v="51101 MUEBLES DE OFICINA Y ESTANTERIA"/>
    <n v="3000000"/>
    <s v="1 NO ETIQUETADO"/>
    <s v="11 RECURSOS FISCALES"/>
    <s v="1101 RECURSOS MUNICIPALES"/>
    <s v="19 Ejercicio 2019"/>
  </r>
  <r>
    <s v="080122222112130614E088088322911155151151101111110119133"/>
    <s v="0801"/>
    <s v="2"/>
    <s v="22"/>
    <s v="221"/>
    <s v="1"/>
    <s v="2"/>
    <s v="13"/>
    <s v="06"/>
    <s v="14"/>
    <s v="E"/>
    <s v="088"/>
    <s v="088322"/>
    <s v="91"/>
    <s v="1"/>
    <s v="5"/>
    <s v="51"/>
    <s v="511"/>
    <s v="511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194"/>
    <s v="5000 BIENES MUEBLES, INMUEBLES E INTANGIBLES"/>
    <s v="5100 MOBILIARIO Y EQUIPO DE ADMINISTRACION"/>
    <s v="511 MUEBLES DE OFICINA Y ESTANTERIA"/>
    <s v="51101 MUEBLES DE OFICINA Y ESTANTERIA"/>
    <n v="100000"/>
    <s v="1 NO ETIQUETADO"/>
    <s v="11 RECURSOS FISCALES"/>
    <s v="1101 RECURSOS MUNICIPALES"/>
    <s v="19 Ejercicio 2019"/>
  </r>
  <r>
    <s v="080922222112130614E125125317911155151151101111110119133"/>
    <s v="0809"/>
    <s v="2"/>
    <s v="22"/>
    <s v="221"/>
    <s v="1"/>
    <s v="2"/>
    <s v="13"/>
    <s v="06"/>
    <s v="14"/>
    <s v="E"/>
    <s v="125"/>
    <s v="125317"/>
    <s v="91"/>
    <s v="1"/>
    <s v="5"/>
    <s v="51"/>
    <s v="511"/>
    <s v="511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01"/>
    <s v="5000 BIENES MUEBLES, INMUEBLES E INTANGIBLES"/>
    <s v="5100 MOBILIARIO Y EQUIPO DE ADMINISTRACION"/>
    <s v="511 MUEBLES DE OFICINA Y ESTANTERIA"/>
    <s v="51101 MUEBLES DE OFICINA Y ESTANTERIA"/>
    <n v="40000"/>
    <s v="1 NO ETIQUETADO"/>
    <s v="11 RECURSOS FISCALES"/>
    <s v="1101 RECURSOS MUNICIPALES"/>
    <s v="19 Ejercicio 2019"/>
  </r>
  <r>
    <s v="080222222112130614E125125320911155151151101111110119133"/>
    <s v="0802"/>
    <s v="2"/>
    <s v="22"/>
    <s v="221"/>
    <s v="1"/>
    <s v="2"/>
    <s v="13"/>
    <s v="06"/>
    <s v="14"/>
    <s v="E"/>
    <s v="125"/>
    <s v="125320"/>
    <s v="91"/>
    <s v="1"/>
    <s v="5"/>
    <s v="51"/>
    <s v="511"/>
    <s v="511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0"/>
    <s v="5000 BIENES MUEBLES, INMUEBLES E INTANGIBLES"/>
    <s v="5100 MOBILIARIO Y EQUIPO DE ADMINISTRACION"/>
    <s v="511 MUEBLES DE OFICINA Y ESTANTERIA"/>
    <s v="51101 MUEBLES DE OFICINA Y ESTANTERIA"/>
    <n v="50000"/>
    <s v="1 NO ETIQUETADO"/>
    <s v="11 RECURSOS FISCALES"/>
    <s v="1101 RECURSOS MUNICIPALES"/>
    <s v="19 Ejercicio 2019"/>
  </r>
  <r>
    <s v="080422222112130614E125125381911155151151101111110119133"/>
    <s v="0804"/>
    <s v="2"/>
    <s v="22"/>
    <s v="221"/>
    <s v="1"/>
    <s v="2"/>
    <s v="13"/>
    <s v="06"/>
    <s v="14"/>
    <s v="E"/>
    <s v="125"/>
    <s v="125381"/>
    <s v="91"/>
    <s v="1"/>
    <s v="5"/>
    <s v="51"/>
    <s v="511"/>
    <s v="511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9"/>
    <s v="5000 BIENES MUEBLES, INMUEBLES E INTANGIBLES"/>
    <s v="5100 MOBILIARIO Y EQUIPO DE ADMINISTRACION"/>
    <s v="511 MUEBLES DE OFICINA Y ESTANTERIA"/>
    <s v="51101 MUEBLES DE OFICINA Y ESTANTERIA"/>
    <n v="300000"/>
    <s v="1 NO ETIQUETADO"/>
    <s v="11 RECURSOS FISCALES"/>
    <s v="1101 RECURSOS MUNICIPALES"/>
    <s v="19 Ejercicio 2019"/>
  </r>
  <r>
    <s v="080522222112130614E125125344911155151151101111110119133"/>
    <s v="0805"/>
    <s v="2"/>
    <s v="22"/>
    <s v="221"/>
    <s v="1"/>
    <s v="2"/>
    <s v="13"/>
    <s v="06"/>
    <s v="14"/>
    <s v="E"/>
    <s v="125"/>
    <s v="125344"/>
    <s v="91"/>
    <s v="1"/>
    <s v="5"/>
    <s v="51"/>
    <s v="511"/>
    <s v="511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62"/>
    <s v="5000 BIENES MUEBLES, INMUEBLES E INTANGIBLES"/>
    <s v="5100 MOBILIARIO Y EQUIPO DE ADMINISTRACION"/>
    <s v="511 MUEBLES DE OFICINA Y ESTANTERIA"/>
    <s v="51101 MUEBLES DE OFICINA Y ESTANTERIA"/>
    <n v="70000"/>
    <s v="1 NO ETIQUETADO"/>
    <s v="11 RECURSOS FISCALES"/>
    <s v="1101 RECURSOS MUNICIPALES"/>
    <s v="19 Ejercicio 2019"/>
  </r>
  <r>
    <s v="081022222112130614E009009989911155151151101111110119133"/>
    <s v="0810"/>
    <s v="2"/>
    <s v="22"/>
    <s v="221"/>
    <s v="1"/>
    <s v="2"/>
    <s v="13"/>
    <s v="06"/>
    <s v="14"/>
    <s v="E"/>
    <s v="009"/>
    <s v="009989"/>
    <s v="91"/>
    <s v="1"/>
    <s v="5"/>
    <s v="51"/>
    <s v="511"/>
    <s v="511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311"/>
    <s v="5000 BIENES MUEBLES, INMUEBLES E INTANGIBLES"/>
    <s v="5100 MOBILIARIO Y EQUIPO DE ADMINISTRACION"/>
    <s v="511 MUEBLES DE OFICINA Y ESTANTERIA"/>
    <s v="51101 MUEBLES DE OFICINA Y ESTANTERIA"/>
    <n v="103500"/>
    <s v="1 NO ETIQUETADO"/>
    <s v="11 RECURSOS FISCALES"/>
    <s v="1101 RECURSOS MUNICIPALES"/>
    <s v="19 Ejercicio 2019"/>
  </r>
  <r>
    <s v="080822222212130616E010010323911155151151101111110119133"/>
    <s v="0808"/>
    <s v="2"/>
    <s v="22"/>
    <s v="222"/>
    <s v="1"/>
    <s v="2"/>
    <s v="13"/>
    <s v="06"/>
    <s v="16"/>
    <s v="E"/>
    <s v="010"/>
    <s v="010323"/>
    <s v="91"/>
    <s v="1"/>
    <s v="5"/>
    <s v="51"/>
    <s v="511"/>
    <s v="51101"/>
    <s v="1"/>
    <s v="11"/>
    <s v="1101"/>
    <s v="19"/>
    <s v="13"/>
    <s v="3"/>
    <s v="08 COORDINACION GENERAL DE SERVICIOS MUNICIPALES"/>
    <s v="0808 COORDINACION GENERAL DE SERVICIOS MUNICIPALES"/>
    <s v="222 DESARROLLO COMUNITARIO"/>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38"/>
    <x v="125"/>
    <x v="437"/>
    <s v="5000 BIENES MUEBLES, INMUEBLES E INTANGIBLES"/>
    <s v="5100 MOBILIARIO Y EQUIPO DE ADMINISTRACION"/>
    <s v="511 MUEBLES DE OFICINA Y ESTANTERIA"/>
    <s v="51101 MUEBLES DE OFICINA Y ESTANTERIA"/>
    <n v="200000"/>
    <s v="1 NO ETIQUETADO"/>
    <s v="11 RECURSOS FISCALES"/>
    <s v="1101 RECURSOS MUNICIPALES"/>
    <s v="19 Ejercicio 2019"/>
  </r>
  <r>
    <s v="090111313446172020O021021475121155151151101111110119133"/>
    <s v="0901"/>
    <s v="1"/>
    <s v="13"/>
    <s v="134"/>
    <s v="4"/>
    <s v="6"/>
    <s v="17"/>
    <s v="20"/>
    <s v="20"/>
    <s v="O"/>
    <s v="021"/>
    <s v="021475"/>
    <s v="12"/>
    <s v="1"/>
    <s v="5"/>
    <s v="51"/>
    <s v="511"/>
    <s v="51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0"/>
    <s v="5000 BIENES MUEBLES, INMUEBLES E INTANGIBLES"/>
    <s v="5100 MOBILIARIO Y EQUIPO DE ADMINISTRACION"/>
    <s v="511 MUEBLES DE OFICINA Y ESTANTERIA"/>
    <s v="51101 MUEBLES DE OFICINA Y ESTANTERIA"/>
    <n v="150000"/>
    <s v="1 NO ETIQUETADO"/>
    <s v="11 RECURSOS FISCALES"/>
    <s v="1101 RECURSOS MUNICIPALES"/>
    <s v="19 Ejercicio 2019"/>
  </r>
  <r>
    <s v="090111313446172020O021021833121155151151101111110119133"/>
    <s v="0901"/>
    <s v="1"/>
    <s v="13"/>
    <s v="134"/>
    <s v="4"/>
    <s v="6"/>
    <s v="17"/>
    <s v="20"/>
    <s v="20"/>
    <s v="O"/>
    <s v="021"/>
    <s v="021833"/>
    <s v="12"/>
    <s v="1"/>
    <s v="5"/>
    <s v="51"/>
    <s v="511"/>
    <s v="51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0"/>
    <s v="5000 BIENES MUEBLES, INMUEBLES E INTANGIBLES"/>
    <s v="5100 MOBILIARIO Y EQUIPO DE ADMINISTRACION"/>
    <s v="511 MUEBLES DE OFICINA Y ESTANTERIA"/>
    <s v="51101 MUEBLES DE OFICINA Y ESTANTERIA"/>
    <n v="100000"/>
    <s v="1 NO ETIQUETADO"/>
    <s v="11 RECURSOS FISCALES"/>
    <s v="1101 RECURSOS MUNICIPALES"/>
    <s v="19 Ejercicio 2019"/>
  </r>
  <r>
    <s v="100733131123091524F111111963911155151151101111110119133"/>
    <s v="1007"/>
    <s v="3"/>
    <s v="31"/>
    <s v="311"/>
    <s v="2"/>
    <s v="3"/>
    <s v="09"/>
    <s v="15"/>
    <s v="24"/>
    <s v="F"/>
    <s v="111"/>
    <s v="111963"/>
    <s v="91"/>
    <s v="1"/>
    <s v="5"/>
    <s v="51"/>
    <s v="511"/>
    <s v="511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116"/>
    <x v="414"/>
    <s v="5000 BIENES MUEBLES, INMUEBLES E INTANGIBLES"/>
    <s v="5100 MOBILIARIO Y EQUIPO DE ADMINISTRACION"/>
    <s v="511 MUEBLES DE OFICINA Y ESTANTERIA"/>
    <s v="51101 MUEBLES DE OFICINA Y ESTANTERIA"/>
    <n v="15000"/>
    <s v="1 NO ETIQUETADO"/>
    <s v="11 RECURSOS FISCALES"/>
    <s v="1101 RECURSOS MUNICIPALES"/>
    <s v="19 Ejercicio 2019"/>
  </r>
  <r>
    <s v="131322424215140134E087087826911155151151101111110119133"/>
    <s v="1313"/>
    <s v="2"/>
    <s v="24"/>
    <s v="242"/>
    <s v="1"/>
    <s v="5"/>
    <s v="14"/>
    <s v="01"/>
    <s v="34"/>
    <s v="E"/>
    <s v="087"/>
    <s v="087826"/>
    <s v="91"/>
    <s v="1"/>
    <s v="5"/>
    <s v="51"/>
    <s v="511"/>
    <s v="511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34"/>
    <x v="57"/>
    <s v="5000 BIENES MUEBLES, INMUEBLES E INTANGIBLES"/>
    <s v="5100 MOBILIARIO Y EQUIPO DE ADMINISTRACION"/>
    <s v="511 MUEBLES DE OFICINA Y ESTANTERIA"/>
    <s v="51101 MUEBLES DE OFICINA Y ESTANTERIA"/>
    <n v="200000"/>
    <s v="1 NO ETIQUETADO"/>
    <s v="11 RECURSOS FISCALES"/>
    <s v="1101 RECURSOS MUNICIPALES"/>
    <s v="19 Ejercicio 2019"/>
  </r>
  <r>
    <s v="131422727116171835P136136763911133838238201111110119133"/>
    <s v="1314"/>
    <s v="2"/>
    <s v="27"/>
    <s v="271"/>
    <s v="1"/>
    <s v="6"/>
    <s v="17"/>
    <s v="18"/>
    <s v="35"/>
    <s v="P"/>
    <s v="136"/>
    <s v="136763"/>
    <s v="91"/>
    <s v="1"/>
    <s v="3"/>
    <s v="38"/>
    <s v="382"/>
    <s v="382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1"/>
    <x v="341"/>
    <s v="3000 SERVICIOS GENERALES"/>
    <s v="3800 SERVICIOS OFICIALES"/>
    <s v="382 GASTOS DE ORDEN SOCIAL Y CULTURAL"/>
    <s v="38201 GASTOS DE ORDEN SOCIAL Y CULTURAL"/>
    <n v="450000"/>
    <s v="1 NO ETIQUETADO"/>
    <s v="11 RECURSOS FISCALES"/>
    <s v="1101 RECURSOS MUNICIPALES"/>
    <s v="19 Ejercicio 2019"/>
  </r>
  <r>
    <s v="020311313246172002O016016015971155151251201111110119133"/>
    <s v="0203"/>
    <s v="1"/>
    <s v="13"/>
    <s v="132"/>
    <s v="4"/>
    <s v="6"/>
    <s v="17"/>
    <s v="20"/>
    <s v="02"/>
    <s v="O"/>
    <s v="016"/>
    <s v="016015"/>
    <s v="97"/>
    <s v="1"/>
    <s v="5"/>
    <s v="51"/>
    <s v="512"/>
    <s v="51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5000 BIENES MUEBLES, INMUEBLES E INTANGIBLES"/>
    <s v="5100 MOBILIARIO Y EQUIPO DE ADMINISTRACION"/>
    <s v="512 MUEBLES, EXCEPTO DE OFICINA Y ESTANTERIA"/>
    <s v="51201 MUEBLES, EXCEPTO DE OFICINA Y ESTANTERIA"/>
    <n v="25200"/>
    <s v="1 NO ETIQUETADO"/>
    <s v="11 RECURSOS FISCALES"/>
    <s v="1101 RECURSOS MUNICIPALES"/>
    <s v="19 Ejercicio 2019"/>
  </r>
  <r>
    <s v="030311717145160304E127127976911155151251201111110119133"/>
    <s v="0303"/>
    <s v="1"/>
    <s v="17"/>
    <s v="171"/>
    <s v="4"/>
    <s v="5"/>
    <s v="16"/>
    <s v="03"/>
    <s v="04"/>
    <s v="E"/>
    <s v="127"/>
    <s v="127976"/>
    <s v="91"/>
    <s v="1"/>
    <s v="5"/>
    <s v="51"/>
    <s v="512"/>
    <s v="51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5000 BIENES MUEBLES, INMUEBLES E INTANGIBLES"/>
    <s v="5100 MOBILIARIO Y EQUIPO DE ADMINISTRACION"/>
    <s v="512 MUEBLES, EXCEPTO DE OFICINA Y ESTANTERIA"/>
    <s v="51201 MUEBLES, EXCEPTO DE OFICINA Y ESTANTERIA"/>
    <n v="230000"/>
    <s v="1 NO ETIQUETADO"/>
    <s v="11 RECURSOS FISCALES"/>
    <s v="1101 RECURSOS MUNICIPALES"/>
    <s v="19 Ejercicio 2019"/>
  </r>
  <r>
    <s v="040711212246171906E032032167911155151251201111110119133"/>
    <s v="0407"/>
    <s v="1"/>
    <s v="12"/>
    <s v="122"/>
    <s v="4"/>
    <s v="6"/>
    <s v="17"/>
    <s v="19"/>
    <s v="06"/>
    <s v="E"/>
    <s v="032"/>
    <s v="032167"/>
    <s v="91"/>
    <s v="1"/>
    <s v="5"/>
    <s v="51"/>
    <s v="512"/>
    <s v="51201"/>
    <s v="1"/>
    <s v="11"/>
    <s v="1101"/>
    <s v="19"/>
    <s v="13"/>
    <s v="3"/>
    <s v="04 SINDICATURA DEL AYUNTAMIENTO"/>
    <s v="0407 DIRECCION DE JUZGADOS MUNICIPALES"/>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x v="0"/>
    <x v="7"/>
    <x v="107"/>
    <x v="381"/>
    <s v="5000 BIENES MUEBLES, INMUEBLES E INTANGIBLES"/>
    <s v="5100 MOBILIARIO Y EQUIPO DE ADMINISTRACION"/>
    <s v="512 MUEBLES, EXCEPTO DE OFICINA Y ESTANTERIA"/>
    <s v="51201 MUEBLES, EXCEPTO DE OFICINA Y ESTANTERIA"/>
    <n v="40000"/>
    <s v="1 NO ETIQUETADO"/>
    <s v="11 RECURSOS FISCALES"/>
    <s v="1101 RECURSOS MUNICIPALES"/>
    <s v="19 Ejercicio 2019"/>
  </r>
  <r>
    <s v="090111313446172020O021021973121155151251201111110119133"/>
    <s v="0901"/>
    <s v="1"/>
    <s v="13"/>
    <s v="134"/>
    <s v="4"/>
    <s v="6"/>
    <s v="17"/>
    <s v="20"/>
    <s v="20"/>
    <s v="O"/>
    <s v="021"/>
    <s v="021973"/>
    <s v="12"/>
    <s v="1"/>
    <s v="5"/>
    <s v="51"/>
    <s v="512"/>
    <s v="51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
    <s v="5000 BIENES MUEBLES, INMUEBLES E INTANGIBLES"/>
    <s v="5100 MOBILIARIO Y EQUIPO DE ADMINISTRACION"/>
    <s v="512 MUEBLES, EXCEPTO DE OFICINA Y ESTANTERIA"/>
    <s v="51201 MUEBLES, EXCEPTO DE OFICINA Y ESTANTERIA"/>
    <n v="50000"/>
    <s v="1 NO ETIQUETADO"/>
    <s v="11 RECURSOS FISCALES"/>
    <s v="1101 RECURSOS MUNICIPALES"/>
    <s v="19 Ejercicio 2019"/>
  </r>
  <r>
    <s v="020411313246172002O016016015971155151551501111110119133"/>
    <s v="0204"/>
    <s v="1"/>
    <s v="13"/>
    <s v="132"/>
    <s v="4"/>
    <s v="6"/>
    <s v="17"/>
    <s v="20"/>
    <s v="02"/>
    <s v="O"/>
    <s v="016"/>
    <s v="016015"/>
    <s v="97"/>
    <s v="1"/>
    <s v="5"/>
    <s v="51"/>
    <s v="515"/>
    <s v="515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5000 BIENES MUEBLES, INMUEBLES E INTANGIBLES"/>
    <s v="5100 MOBILIARIO Y EQUIPO DE ADMINISTRACION"/>
    <s v="515 EQUIPO DE COMPUTO Y DE TECNOLOGIAS DE LA INFORMACION"/>
    <s v="51501 EQUIPO DE COMPUTO Y DE TECNOLOGIAS DE LA INFORMACION"/>
    <n v="50000"/>
    <s v="1 NO ETIQUETADO"/>
    <s v="11 RECURSOS FISCALES"/>
    <s v="1101 RECURSOS MUNICIPALES"/>
    <s v="19 Ejercicio 2019"/>
  </r>
  <r>
    <s v="020411313246172002O016016015971155151551501111110119133"/>
    <s v="0204"/>
    <s v="1"/>
    <s v="13"/>
    <s v="132"/>
    <s v="4"/>
    <s v="6"/>
    <s v="17"/>
    <s v="20"/>
    <s v="02"/>
    <s v="O"/>
    <s v="016"/>
    <s v="016015"/>
    <s v="97"/>
    <s v="1"/>
    <s v="5"/>
    <s v="51"/>
    <s v="515"/>
    <s v="515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5000 BIENES MUEBLES, INMUEBLES E INTANGIBLES"/>
    <s v="5100 MOBILIARIO Y EQUIPO DE ADMINISTRACION"/>
    <s v="515 EQUIPO DE COMPUTO Y DE TECNOLOGIAS DE LA INFORMACION"/>
    <s v="51501 EQUIPO DE COMPUTO Y DE TECNOLOGIAS DE LA INFORMACION"/>
    <n v="538996"/>
    <s v="1 NO ETIQUETADO"/>
    <s v="11 RECURSOS FISCALES"/>
    <s v="1101 RECURSOS MUNICIPALES"/>
    <s v="19 Ejercicio 2019"/>
  </r>
  <r>
    <s v="030311717145160304E013013950911155151551501225250219133"/>
    <s v="0303"/>
    <s v="1"/>
    <s v="17"/>
    <s v="171"/>
    <s v="4"/>
    <s v="5"/>
    <s v="16"/>
    <s v="03"/>
    <s v="04"/>
    <s v="E"/>
    <s v="013"/>
    <s v="013950"/>
    <s v="91"/>
    <s v="1"/>
    <s v="5"/>
    <s v="51"/>
    <s v="515"/>
    <s v="51501"/>
    <s v="2"/>
    <s v="25"/>
    <s v="2502"/>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6"/>
    <x v="299"/>
    <s v="5000 BIENES MUEBLES, INMUEBLES E INTANGIBLES"/>
    <s v="5100 MOBILIARIO Y EQUIPO DE ADMINISTRACION"/>
    <s v="515 EQUIPO DE COMPUTO Y DE TECNOLOGIAS DE LA INFORMACION"/>
    <s v="51501 EQUIPO DE COMPUTO Y DE TECNOLOGIAS DE LA INFORMACION"/>
    <n v="6037000"/>
    <s v="2 ETIQUETADO"/>
    <s v="25 RECURSOS FEDERALES"/>
    <s v="2502 FONDO DE FORTALECIMIENTO MUNICIPAL"/>
    <s v="19 Ejercicio 2019"/>
  </r>
  <r>
    <s v="131422727116171835P080080772911133838238201111110119133"/>
    <s v="1314"/>
    <s v="2"/>
    <s v="27"/>
    <s v="271"/>
    <s v="1"/>
    <s v="6"/>
    <s v="17"/>
    <s v="18"/>
    <s v="35"/>
    <s v="P"/>
    <s v="080"/>
    <s v="080772"/>
    <s v="91"/>
    <s v="1"/>
    <s v="3"/>
    <s v="38"/>
    <s v="382"/>
    <s v="382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97"/>
    <s v="3000 SERVICIOS GENERALES"/>
    <s v="3800 SERVICIOS OFICIALES"/>
    <s v="382 GASTOS DE ORDEN SOCIAL Y CULTURAL"/>
    <s v="38201 GASTOS DE ORDEN SOCIAL Y CULTURAL"/>
    <n v="797627.5"/>
    <s v="1 NO ETIQUETADO"/>
    <s v="11 RECURSOS FISCALES"/>
    <s v="1101 RECURSOS MUNICIPALES"/>
    <s v="19 Ejercicio 2019"/>
  </r>
  <r>
    <s v="080122222112130614E088088323911155151551501111110119133"/>
    <s v="0801"/>
    <s v="2"/>
    <s v="22"/>
    <s v="221"/>
    <s v="1"/>
    <s v="2"/>
    <s v="13"/>
    <s v="06"/>
    <s v="14"/>
    <s v="E"/>
    <s v="088"/>
    <s v="088323"/>
    <s v="91"/>
    <s v="1"/>
    <s v="5"/>
    <s v="51"/>
    <s v="515"/>
    <s v="515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203"/>
    <s v="5000 BIENES MUEBLES, INMUEBLES E INTANGIBLES"/>
    <s v="5100 MOBILIARIO Y EQUIPO DE ADMINISTRACION"/>
    <s v="515 EQUIPO DE COMPUTO Y DE TECNOLOGIAS DE LA INFORMACION"/>
    <s v="51501 EQUIPO DE COMPUTO Y DE TECNOLOGIAS DE LA INFORMACION"/>
    <n v="100000"/>
    <s v="1 NO ETIQUETADO"/>
    <s v="11 RECURSOS FISCALES"/>
    <s v="1101 RECURSOS MUNICIPALES"/>
    <s v="19 Ejercicio 2019"/>
  </r>
  <r>
    <s v="080322222112130614E009009407911155151551501111110119133"/>
    <s v="0803"/>
    <s v="2"/>
    <s v="22"/>
    <s v="221"/>
    <s v="1"/>
    <s v="2"/>
    <s v="13"/>
    <s v="06"/>
    <s v="14"/>
    <s v="E"/>
    <s v="009"/>
    <s v="009407"/>
    <s v="91"/>
    <s v="1"/>
    <s v="5"/>
    <s v="51"/>
    <s v="515"/>
    <s v="515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293"/>
    <s v="5000 BIENES MUEBLES, INMUEBLES E INTANGIBLES"/>
    <s v="5100 MOBILIARIO Y EQUIPO DE ADMINISTRACION"/>
    <s v="515 EQUIPO DE COMPUTO Y DE TECNOLOGIAS DE LA INFORMACION"/>
    <s v="51501 EQUIPO DE COMPUTO Y DE TECNOLOGIAS DE LA INFORMACION"/>
    <n v="200000"/>
    <s v="1 NO ETIQUETADO"/>
    <s v="11 RECURSOS FISCALES"/>
    <s v="1101 RECURSOS MUNICIPALES"/>
    <s v="19 Ejercicio 2019"/>
  </r>
  <r>
    <s v="080222222112130614E125125321911155151551501111110119133"/>
    <s v="0802"/>
    <s v="2"/>
    <s v="22"/>
    <s v="221"/>
    <s v="1"/>
    <s v="2"/>
    <s v="13"/>
    <s v="06"/>
    <s v="14"/>
    <s v="E"/>
    <s v="125"/>
    <s v="125321"/>
    <s v="91"/>
    <s v="1"/>
    <s v="5"/>
    <s v="51"/>
    <s v="515"/>
    <s v="515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73"/>
    <s v="5000 BIENES MUEBLES, INMUEBLES E INTANGIBLES"/>
    <s v="5100 MOBILIARIO Y EQUIPO DE ADMINISTRACION"/>
    <s v="515 EQUIPO DE COMPUTO Y DE TECNOLOGIAS DE LA INFORMACION"/>
    <s v="51501 EQUIPO DE COMPUTO Y DE TECNOLOGIAS DE LA INFORMACION"/>
    <n v="50000"/>
    <s v="1 NO ETIQUETADO"/>
    <s v="11 RECURSOS FISCALES"/>
    <s v="1101 RECURSOS MUNICIPALES"/>
    <s v="19 Ejercicio 2019"/>
  </r>
  <r>
    <s v="080422222112130614E125125411911155151551501111110119133"/>
    <s v="0804"/>
    <s v="2"/>
    <s v="22"/>
    <s v="221"/>
    <s v="1"/>
    <s v="2"/>
    <s v="13"/>
    <s v="06"/>
    <s v="14"/>
    <s v="E"/>
    <s v="125"/>
    <s v="125411"/>
    <s v="91"/>
    <s v="1"/>
    <s v="5"/>
    <s v="51"/>
    <s v="515"/>
    <s v="515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3"/>
    <s v="5000 BIENES MUEBLES, INMUEBLES E INTANGIBLES"/>
    <s v="5100 MOBILIARIO Y EQUIPO DE ADMINISTRACION"/>
    <s v="515 EQUIPO DE COMPUTO Y DE TECNOLOGIAS DE LA INFORMACION"/>
    <s v="51501 EQUIPO DE COMPUTO Y DE TECNOLOGIAS DE LA INFORMACION"/>
    <n v="250000"/>
    <s v="1 NO ETIQUETADO"/>
    <s v="11 RECURSOS FISCALES"/>
    <s v="1101 RECURSOS MUNICIPALES"/>
    <s v="19 Ejercicio 2019"/>
  </r>
  <r>
    <s v="080522222112130614E125125336911155151551501111110119133"/>
    <s v="0805"/>
    <s v="2"/>
    <s v="22"/>
    <s v="221"/>
    <s v="1"/>
    <s v="2"/>
    <s v="13"/>
    <s v="06"/>
    <s v="14"/>
    <s v="E"/>
    <s v="125"/>
    <s v="125336"/>
    <s v="91"/>
    <s v="1"/>
    <s v="5"/>
    <s v="51"/>
    <s v="515"/>
    <s v="515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43"/>
    <s v="5000 BIENES MUEBLES, INMUEBLES E INTANGIBLES"/>
    <s v="5100 MOBILIARIO Y EQUIPO DE ADMINISTRACION"/>
    <s v="515 EQUIPO DE COMPUTO Y DE TECNOLOGIAS DE LA INFORMACION"/>
    <s v="51501 EQUIPO DE COMPUTO Y DE TECNOLOGIAS DE LA INFORMACION"/>
    <n v="80000"/>
    <s v="1 NO ETIQUETADO"/>
    <s v="11 RECURSOS FISCALES"/>
    <s v="1101 RECURSOS MUNICIPALES"/>
    <s v="19 Ejercicio 2019"/>
  </r>
  <r>
    <s v="081422222612130618E105105404911155151551501111110119133"/>
    <s v="0814"/>
    <s v="2"/>
    <s v="22"/>
    <s v="226"/>
    <s v="1"/>
    <s v="2"/>
    <s v="13"/>
    <s v="06"/>
    <s v="18"/>
    <s v="E"/>
    <s v="105"/>
    <s v="105404"/>
    <s v="91"/>
    <s v="1"/>
    <s v="5"/>
    <s v="51"/>
    <s v="515"/>
    <s v="515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26"/>
    <x v="48"/>
    <x v="158"/>
    <s v="5000 BIENES MUEBLES, INMUEBLES E INTANGIBLES"/>
    <s v="5100 MOBILIARIO Y EQUIPO DE ADMINISTRACION"/>
    <s v="515 EQUIPO DE COMPUTO Y DE TECNOLOGIAS DE LA INFORMACION"/>
    <s v="51501 EQUIPO DE COMPUTO Y DE TECNOLOGIAS DE LA INFORMACION"/>
    <n v="121993"/>
    <s v="1 NO ETIQUETADO"/>
    <s v="11 RECURSOS FISCALES"/>
    <s v="1101 RECURSOS MUNICIPALES"/>
    <s v="19 Ejercicio 2019"/>
  </r>
  <r>
    <s v="090211313446172019O133133427121155151551501111110119133"/>
    <s v="0902"/>
    <s v="1"/>
    <s v="13"/>
    <s v="134"/>
    <s v="4"/>
    <s v="6"/>
    <s v="17"/>
    <s v="20"/>
    <s v="19"/>
    <s v="O"/>
    <s v="133"/>
    <s v="133427"/>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301"/>
    <s v="5000 BIENES MUEBLES, INMUEBLES E INTANGIBLES"/>
    <s v="5100 MOBILIARIO Y EQUIPO DE ADMINISTRACION"/>
    <s v="515 EQUIPO DE COMPUTO Y DE TECNOLOGIAS DE LA INFORMACION"/>
    <s v="51501 EQUIPO DE COMPUTO Y DE TECNOLOGIAS DE LA INFORMACION"/>
    <n v="145000"/>
    <s v="1 NO ETIQUETADO"/>
    <s v="11 RECURSOS FISCALES"/>
    <s v="1101 RECURSOS MUNICIPALES"/>
    <s v="19 Ejercicio 2019"/>
  </r>
  <r>
    <s v="090211313446172019O133133508121155151551501111110119133"/>
    <s v="0902"/>
    <s v="1"/>
    <s v="13"/>
    <s v="134"/>
    <s v="4"/>
    <s v="6"/>
    <s v="17"/>
    <s v="20"/>
    <s v="19"/>
    <s v="O"/>
    <s v="133"/>
    <s v="133508"/>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314"/>
    <s v="5000 BIENES MUEBLES, INMUEBLES E INTANGIBLES"/>
    <s v="5100 MOBILIARIO Y EQUIPO DE ADMINISTRACION"/>
    <s v="515 EQUIPO DE COMPUTO Y DE TECNOLOGIAS DE LA INFORMACION"/>
    <s v="51501 EQUIPO DE COMPUTO Y DE TECNOLOGIAS DE LA INFORMACION"/>
    <n v="429200"/>
    <s v="1 NO ETIQUETADO"/>
    <s v="11 RECURSOS FISCALES"/>
    <s v="1101 RECURSOS MUNICIPALES"/>
    <s v="19 Ejercicio 2019"/>
  </r>
  <r>
    <s v="090211313446172019O132132425121155151551501111110119133"/>
    <s v="0902"/>
    <s v="1"/>
    <s v="13"/>
    <s v="134"/>
    <s v="4"/>
    <s v="6"/>
    <s v="17"/>
    <s v="20"/>
    <s v="19"/>
    <s v="O"/>
    <s v="132"/>
    <s v="132425"/>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38"/>
    <x v="438"/>
    <s v="5000 BIENES MUEBLES, INMUEBLES E INTANGIBLES"/>
    <s v="5100 MOBILIARIO Y EQUIPO DE ADMINISTRACION"/>
    <s v="515 EQUIPO DE COMPUTO Y DE TECNOLOGIAS DE LA INFORMACION"/>
    <s v="51501 EQUIPO DE COMPUTO Y DE TECNOLOGIAS DE LA INFORMACION"/>
    <n v="64960"/>
    <s v="1 NO ETIQUETADO"/>
    <s v="11 RECURSOS FISCALES"/>
    <s v="1101 RECURSOS MUNICIPALES"/>
    <s v="19 Ejercicio 2019"/>
  </r>
  <r>
    <s v="090211313446172019O132132437121155151551501111110119133"/>
    <s v="0902"/>
    <s v="1"/>
    <s v="13"/>
    <s v="134"/>
    <s v="4"/>
    <s v="6"/>
    <s v="17"/>
    <s v="20"/>
    <s v="19"/>
    <s v="O"/>
    <s v="132"/>
    <s v="132437"/>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38"/>
    <x v="76"/>
    <s v="5000 BIENES MUEBLES, INMUEBLES E INTANGIBLES"/>
    <s v="5100 MOBILIARIO Y EQUIPO DE ADMINISTRACION"/>
    <s v="515 EQUIPO DE COMPUTO Y DE TECNOLOGIAS DE LA INFORMACION"/>
    <s v="51501 EQUIPO DE COMPUTO Y DE TECNOLOGIAS DE LA INFORMACION"/>
    <n v="185600"/>
    <s v="1 NO ETIQUETADO"/>
    <s v="11 RECURSOS FISCALES"/>
    <s v="1101 RECURSOS MUNICIPALES"/>
    <s v="19 Ejercicio 2019"/>
  </r>
  <r>
    <s v="090211313446172019O132132441121155151551501111110119133"/>
    <s v="0902"/>
    <s v="1"/>
    <s v="13"/>
    <s v="134"/>
    <s v="4"/>
    <s v="6"/>
    <s v="17"/>
    <s v="20"/>
    <s v="19"/>
    <s v="O"/>
    <s v="132"/>
    <s v="132441"/>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38"/>
    <x v="376"/>
    <s v="5000 BIENES MUEBLES, INMUEBLES E INTANGIBLES"/>
    <s v="5100 MOBILIARIO Y EQUIPO DE ADMINISTRACION"/>
    <s v="515 EQUIPO DE COMPUTO Y DE TECNOLOGIAS DE LA INFORMACION"/>
    <s v="51501 EQUIPO DE COMPUTO Y DE TECNOLOGIAS DE LA INFORMACION"/>
    <n v="415114"/>
    <s v="1 NO ETIQUETADO"/>
    <s v="11 RECURSOS FISCALES"/>
    <s v="1101 RECURSOS MUNICIPALES"/>
    <s v="19 Ejercicio 2019"/>
  </r>
  <r>
    <s v="090211313446172019O132132902121155151551501111110119133"/>
    <s v="0902"/>
    <s v="1"/>
    <s v="13"/>
    <s v="134"/>
    <s v="4"/>
    <s v="6"/>
    <s v="17"/>
    <s v="20"/>
    <s v="19"/>
    <s v="O"/>
    <s v="132"/>
    <s v="132902"/>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38"/>
    <x v="383"/>
    <s v="5000 BIENES MUEBLES, INMUEBLES E INTANGIBLES"/>
    <s v="5100 MOBILIARIO Y EQUIPO DE ADMINISTRACION"/>
    <s v="515 EQUIPO DE COMPUTO Y DE TECNOLOGIAS DE LA INFORMACION"/>
    <s v="51501 EQUIPO DE COMPUTO Y DE TECNOLOGIAS DE LA INFORMACION"/>
    <n v="466800"/>
    <s v="1 NO ETIQUETADO"/>
    <s v="11 RECURSOS FISCALES"/>
    <s v="1101 RECURSOS MUNICIPALES"/>
    <s v="19 Ejercicio 2019"/>
  </r>
  <r>
    <s v="090211313446172019O051051431121155151551501111110119133"/>
    <s v="0902"/>
    <s v="1"/>
    <s v="13"/>
    <s v="134"/>
    <s v="4"/>
    <s v="6"/>
    <s v="17"/>
    <s v="20"/>
    <s v="19"/>
    <s v="O"/>
    <s v="051"/>
    <s v="051431"/>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3"/>
    <x v="313"/>
    <s v="5000 BIENES MUEBLES, INMUEBLES E INTANGIBLES"/>
    <s v="5100 MOBILIARIO Y EQUIPO DE ADMINISTRACION"/>
    <s v="515 EQUIPO DE COMPUTO Y DE TECNOLOGIAS DE LA INFORMACION"/>
    <s v="51501 EQUIPO DE COMPUTO Y DE TECNOLOGIAS DE LA INFORMACION"/>
    <n v="50000"/>
    <s v="1 NO ETIQUETADO"/>
    <s v="11 RECURSOS FISCALES"/>
    <s v="1101 RECURSOS MUNICIPALES"/>
    <s v="19 Ejercicio 2019"/>
  </r>
  <r>
    <s v="090211313446172019O133133428121155151551501111110119133"/>
    <s v="0902"/>
    <s v="1"/>
    <s v="13"/>
    <s v="134"/>
    <s v="4"/>
    <s v="6"/>
    <s v="17"/>
    <s v="20"/>
    <s v="19"/>
    <s v="O"/>
    <s v="133"/>
    <s v="133428"/>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327"/>
    <s v="5000 BIENES MUEBLES, INMUEBLES E INTANGIBLES"/>
    <s v="5100 MOBILIARIO Y EQUIPO DE ADMINISTRACION"/>
    <s v="515 EQUIPO DE COMPUTO Y DE TECNOLOGIAS DE LA INFORMACION"/>
    <s v="51501 EQUIPO DE COMPUTO Y DE TECNOLOGIAS DE LA INFORMACION"/>
    <n v="223958.56"/>
    <s v="1 NO ETIQUETADO"/>
    <s v="11 RECURSOS FISCALES"/>
    <s v="1101 RECURSOS MUNICIPALES"/>
    <s v="19 Ejercicio 2019"/>
  </r>
  <r>
    <s v="090211313446172019O133133429121155151551501111110119133"/>
    <s v="0902"/>
    <s v="1"/>
    <s v="13"/>
    <s v="134"/>
    <s v="4"/>
    <s v="6"/>
    <s v="17"/>
    <s v="20"/>
    <s v="19"/>
    <s v="O"/>
    <s v="133"/>
    <s v="133429"/>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8"/>
    <s v="5000 BIENES MUEBLES, INMUEBLES E INTANGIBLES"/>
    <s v="5100 MOBILIARIO Y EQUIPO DE ADMINISTRACION"/>
    <s v="515 EQUIPO DE COMPUTO Y DE TECNOLOGIAS DE LA INFORMACION"/>
    <s v="51501 EQUIPO DE COMPUTO Y DE TECNOLOGIAS DE LA INFORMACION"/>
    <n v="1500000"/>
    <s v="1 NO ETIQUETADO"/>
    <s v="11 RECURSOS FISCALES"/>
    <s v="1101 RECURSOS MUNICIPALES"/>
    <s v="19 Ejercicio 2019"/>
  </r>
  <r>
    <s v="090211313446172019O133133438121155151551501111110119133"/>
    <s v="0902"/>
    <s v="1"/>
    <s v="13"/>
    <s v="134"/>
    <s v="4"/>
    <s v="6"/>
    <s v="17"/>
    <s v="20"/>
    <s v="19"/>
    <s v="O"/>
    <s v="133"/>
    <s v="133438"/>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6"/>
    <s v="5000 BIENES MUEBLES, INMUEBLES E INTANGIBLES"/>
    <s v="5100 MOBILIARIO Y EQUIPO DE ADMINISTRACION"/>
    <s v="515 EQUIPO DE COMPUTO Y DE TECNOLOGIAS DE LA INFORMACION"/>
    <s v="51501 EQUIPO DE COMPUTO Y DE TECNOLOGIAS DE LA INFORMACION"/>
    <n v="0"/>
    <s v="1 NO ETIQUETADO"/>
    <s v="11 RECURSOS FISCALES"/>
    <s v="1101 RECURSOS MUNICIPALES"/>
    <s v="19 Ejercicio 2019"/>
  </r>
  <r>
    <s v="090211313446172019O133133508121155151551501111110119133"/>
    <s v="0902"/>
    <s v="1"/>
    <s v="13"/>
    <s v="134"/>
    <s v="4"/>
    <s v="6"/>
    <s v="17"/>
    <s v="20"/>
    <s v="19"/>
    <s v="O"/>
    <s v="133"/>
    <s v="133508"/>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314"/>
    <s v="5000 BIENES MUEBLES, INMUEBLES E INTANGIBLES"/>
    <s v="5100 MOBILIARIO Y EQUIPO DE ADMINISTRACION"/>
    <s v="515 EQUIPO DE COMPUTO Y DE TECNOLOGIAS DE LA INFORMACION"/>
    <s v="51501 EQUIPO DE COMPUTO Y DE TECNOLOGIAS DE LA INFORMACION"/>
    <n v="450000"/>
    <s v="1 NO ETIQUETADO"/>
    <s v="11 RECURSOS FISCALES"/>
    <s v="1101 RECURSOS MUNICIPALES"/>
    <s v="19 Ejercicio 2019"/>
  </r>
  <r>
    <s v="090511313446172020O021021513121155151551501111110119133"/>
    <s v="0905"/>
    <s v="1"/>
    <s v="13"/>
    <s v="134"/>
    <s v="4"/>
    <s v="6"/>
    <s v="17"/>
    <s v="20"/>
    <s v="20"/>
    <s v="O"/>
    <s v="021"/>
    <s v="021513"/>
    <s v="12"/>
    <s v="1"/>
    <s v="5"/>
    <s v="51"/>
    <s v="515"/>
    <s v="51501"/>
    <s v="1"/>
    <s v="11"/>
    <s v="1101"/>
    <s v="19"/>
    <s v="13"/>
    <s v="3"/>
    <s v="09 COORDINACION GENERAL DE ADMINISTRACION E INNOVACION GUBERNAMENTAL"/>
    <s v="0905 DIRECCION DE ADQUISICIONE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5"/>
    <s v="5000 BIENES MUEBLES, INMUEBLES E INTANGIBLES"/>
    <s v="5100 MOBILIARIO Y EQUIPO DE ADMINISTRACION"/>
    <s v="515 EQUIPO DE COMPUTO Y DE TECNOLOGIAS DE LA INFORMACION"/>
    <s v="51501 EQUIPO DE COMPUTO Y DE TECNOLOGIAS DE LA INFORMACION"/>
    <n v="250000"/>
    <s v="1 NO ETIQUETADO"/>
    <s v="11 RECURSOS FISCALES"/>
    <s v="1101 RECURSOS MUNICIPALES"/>
    <s v="19 Ejercicio 2019"/>
  </r>
  <r>
    <s v="090511313446172020O021021515121155151551501111110119133"/>
    <s v="0905"/>
    <s v="1"/>
    <s v="13"/>
    <s v="134"/>
    <s v="4"/>
    <s v="6"/>
    <s v="17"/>
    <s v="20"/>
    <s v="20"/>
    <s v="O"/>
    <s v="021"/>
    <s v="021515"/>
    <s v="12"/>
    <s v="1"/>
    <s v="5"/>
    <s v="51"/>
    <s v="515"/>
    <s v="51501"/>
    <s v="1"/>
    <s v="11"/>
    <s v="1101"/>
    <s v="19"/>
    <s v="13"/>
    <s v="3"/>
    <s v="09 COORDINACION GENERAL DE ADMINISTRACION E INNOVACION GUBERNAMENTAL"/>
    <s v="0905 DIRECCION DE ADQUISICIONE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73"/>
    <s v="5000 BIENES MUEBLES, INMUEBLES E INTANGIBLES"/>
    <s v="5100 MOBILIARIO Y EQUIPO DE ADMINISTRACION"/>
    <s v="515 EQUIPO DE COMPUTO Y DE TECNOLOGIAS DE LA INFORMACION"/>
    <s v="51501 EQUIPO DE COMPUTO Y DE TECNOLOGIAS DE LA INFORMACION"/>
    <n v="35000"/>
    <s v="1 NO ETIQUETADO"/>
    <s v="11 RECURSOS FISCALES"/>
    <s v="1101 RECURSOS MUNICIPALES"/>
    <s v="19 Ejercicio 2019"/>
  </r>
  <r>
    <s v="090111313446172020O021021473121155151551501111110119133"/>
    <s v="0901"/>
    <s v="1"/>
    <s v="13"/>
    <s v="134"/>
    <s v="4"/>
    <s v="6"/>
    <s v="17"/>
    <s v="20"/>
    <s v="20"/>
    <s v="O"/>
    <s v="021"/>
    <s v="021473"/>
    <s v="12"/>
    <s v="1"/>
    <s v="5"/>
    <s v="51"/>
    <s v="515"/>
    <s v="51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9"/>
    <s v="5000 BIENES MUEBLES, INMUEBLES E INTANGIBLES"/>
    <s v="5100 MOBILIARIO Y EQUIPO DE ADMINISTRACION"/>
    <s v="515 EQUIPO DE COMPUTO Y DE TECNOLOGIAS DE LA INFORMACION"/>
    <s v="51501 EQUIPO DE COMPUTO Y DE TECNOLOGIAS DE LA INFORMACION"/>
    <n v="200000"/>
    <s v="1 NO ETIQUETADO"/>
    <s v="11 RECURSOS FISCALES"/>
    <s v="1101 RECURSOS MUNICIPALES"/>
    <s v="19 Ejercicio 2019"/>
  </r>
  <r>
    <s v="090411313446172020O021021488121155151551501111110119133"/>
    <s v="0904"/>
    <s v="1"/>
    <s v="13"/>
    <s v="134"/>
    <s v="4"/>
    <s v="6"/>
    <s v="17"/>
    <s v="20"/>
    <s v="20"/>
    <s v="O"/>
    <s v="021"/>
    <s v="021488"/>
    <s v="12"/>
    <s v="1"/>
    <s v="5"/>
    <s v="51"/>
    <s v="515"/>
    <s v="515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2"/>
    <s v="5000 BIENES MUEBLES, INMUEBLES E INTANGIBLES"/>
    <s v="5100 MOBILIARIO Y EQUIPO DE ADMINISTRACION"/>
    <s v="515 EQUIPO DE COMPUTO Y DE TECNOLOGIAS DE LA INFORMACION"/>
    <s v="51501 EQUIPO DE COMPUTO Y DE TECNOLOGIAS DE LA INFORMACION"/>
    <n v="69000"/>
    <s v="1 NO ETIQUETADO"/>
    <s v="11 RECURSOS FISCALES"/>
    <s v="1101 RECURSOS MUNICIPALES"/>
    <s v="19 Ejercicio 2019"/>
  </r>
  <r>
    <s v="100533131123091725F096096591911155151551501111110119133"/>
    <s v="1005"/>
    <s v="3"/>
    <s v="31"/>
    <s v="311"/>
    <s v="2"/>
    <s v="3"/>
    <s v="09"/>
    <s v="17"/>
    <s v="25"/>
    <s v="F"/>
    <s v="096"/>
    <s v="096591"/>
    <s v="91"/>
    <s v="1"/>
    <s v="5"/>
    <s v="51"/>
    <s v="515"/>
    <s v="515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2"/>
    <x v="207"/>
    <s v="5000 BIENES MUEBLES, INMUEBLES E INTANGIBLES"/>
    <s v="5100 MOBILIARIO Y EQUIPO DE ADMINISTRACION"/>
    <s v="515 EQUIPO DE COMPUTO Y DE TECNOLOGIAS DE LA INFORMACION"/>
    <s v="51501 EQUIPO DE COMPUTO Y DE TECNOLOGIAS DE LA INFORMACION"/>
    <n v="150000"/>
    <s v="1 NO ETIQUETADO"/>
    <s v="11 RECURSOS FISCALES"/>
    <s v="1101 RECURSOS MUNICIPALES"/>
    <s v="19 Ejercicio 2019"/>
  </r>
  <r>
    <s v="110322222122071329E129129888911155151551501111110119133"/>
    <s v="1103"/>
    <s v="2"/>
    <s v="22"/>
    <s v="221"/>
    <s v="2"/>
    <s v="2"/>
    <s v="07"/>
    <s v="13"/>
    <s v="29"/>
    <s v="E"/>
    <s v="129"/>
    <s v="129888"/>
    <s v="91"/>
    <s v="1"/>
    <s v="5"/>
    <s v="51"/>
    <s v="515"/>
    <s v="515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x v="0"/>
    <x v="20"/>
    <x v="67"/>
    <x v="361"/>
    <s v="5000 BIENES MUEBLES, INMUEBLES E INTANGIBLES"/>
    <s v="5100 MOBILIARIO Y EQUIPO DE ADMINISTRACION"/>
    <s v="515 EQUIPO DE COMPUTO Y DE TECNOLOGIAS DE LA INFORMACION"/>
    <s v="51501 EQUIPO DE COMPUTO Y DE TECNOLOGIAS DE LA INFORMACION"/>
    <n v="60000"/>
    <s v="1 NO ETIQUETADO"/>
    <s v="11 RECURSOS FISCALES"/>
    <s v="1101 RECURSOS MUNICIPALES"/>
    <s v="19 Ejercicio 2019"/>
  </r>
  <r>
    <s v="111322121231010730E116116966911155151551501111110119133"/>
    <s v="1113"/>
    <s v="2"/>
    <s v="21"/>
    <s v="212"/>
    <s v="3"/>
    <s v="1"/>
    <s v="01"/>
    <s v="07"/>
    <s v="30"/>
    <s v="E"/>
    <s v="116"/>
    <s v="116966"/>
    <s v="91"/>
    <s v="1"/>
    <s v="5"/>
    <s v="51"/>
    <s v="515"/>
    <s v="515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29"/>
    <x v="117"/>
    <s v="5000 BIENES MUEBLES, INMUEBLES E INTANGIBLES"/>
    <s v="5100 MOBILIARIO Y EQUIPO DE ADMINISTRACION"/>
    <s v="515 EQUIPO DE COMPUTO Y DE TECNOLOGIAS DE LA INFORMACION"/>
    <s v="51501 EQUIPO DE COMPUTO Y DE TECNOLOGIAS DE LA INFORMACION"/>
    <n v="300000"/>
    <s v="1 NO ETIQUETADO"/>
    <s v="11 RECURSOS FISCALES"/>
    <s v="1101 RECURSOS MUNICIPALES"/>
    <s v="19 Ejercicio 2019"/>
  </r>
  <r>
    <s v="121222222122081331E078078709911155151551501111110119133"/>
    <s v="1212"/>
    <s v="2"/>
    <s v="22"/>
    <s v="221"/>
    <s v="2"/>
    <s v="2"/>
    <s v="08"/>
    <s v="13"/>
    <s v="31"/>
    <s v="E"/>
    <s v="078"/>
    <s v="078709"/>
    <s v="91"/>
    <s v="1"/>
    <s v="5"/>
    <s v="51"/>
    <s v="515"/>
    <s v="515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241"/>
    <s v="5000 BIENES MUEBLES, INMUEBLES E INTANGIBLES"/>
    <s v="5100 MOBILIARIO Y EQUIPO DE ADMINISTRACION"/>
    <s v="515 EQUIPO DE COMPUTO Y DE TECNOLOGIAS DE LA INFORMACION"/>
    <s v="51501 EQUIPO DE COMPUTO Y DE TECNOLOGIAS DE LA INFORMACION"/>
    <n v="560000"/>
    <s v="1 NO ETIQUETADO"/>
    <s v="11 RECURSOS FISCALES"/>
    <s v="1101 RECURSOS MUNICIPALES"/>
    <s v="19 Ejercicio 2019"/>
  </r>
  <r>
    <s v="131322727116171835P080080770911133838238201111110119133"/>
    <s v="1313"/>
    <s v="2"/>
    <s v="27"/>
    <s v="271"/>
    <s v="1"/>
    <s v="6"/>
    <s v="17"/>
    <s v="18"/>
    <s v="35"/>
    <s v="P"/>
    <s v="080"/>
    <s v="080770"/>
    <s v="91"/>
    <s v="1"/>
    <s v="3"/>
    <s v="38"/>
    <s v="382"/>
    <s v="38201"/>
    <s v="1"/>
    <s v="11"/>
    <s v="1101"/>
    <s v="19"/>
    <s v="13"/>
    <s v="3"/>
    <s v="13 COORDINACION GENERAL DE CONSTRUCCION DE LA COMUNIDAD"/>
    <s v="1313 COORDINACION GENERAL DE CONSTRUCCION DE COMUNIDAD"/>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89"/>
    <s v="3000 SERVICIOS GENERALES"/>
    <s v="3800 SERVICIOS OFICIALES"/>
    <s v="382 GASTOS DE ORDEN SOCIAL Y CULTURAL"/>
    <s v="38201 GASTOS DE ORDEN SOCIAL Y CULTURAL"/>
    <n v="1450000"/>
    <s v="1 NO ETIQUETADO"/>
    <s v="11 RECURSOS FISCALES"/>
    <s v="1101 RECURSOS MUNICIPALES"/>
    <s v="19 Ejercicio 2019"/>
  </r>
  <r>
    <s v="131322727116171835P080080770911133838238201111110119133"/>
    <s v="1313"/>
    <s v="2"/>
    <s v="27"/>
    <s v="271"/>
    <s v="1"/>
    <s v="6"/>
    <s v="17"/>
    <s v="18"/>
    <s v="35"/>
    <s v="P"/>
    <s v="080"/>
    <s v="080770"/>
    <s v="91"/>
    <s v="1"/>
    <s v="3"/>
    <s v="38"/>
    <s v="382"/>
    <s v="38201"/>
    <s v="1"/>
    <s v="11"/>
    <s v="1101"/>
    <s v="19"/>
    <s v="13"/>
    <s v="3"/>
    <s v="13 COORDINACION GENERAL DE CONSTRUCCION DE LA COMUNIDAD"/>
    <s v="1313 COORDINACION GENERAL DE CONSTRUCCION DE COMUNIDAD"/>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89"/>
    <s v="3000 SERVICIOS GENERALES"/>
    <s v="3800 SERVICIOS OFICIALES"/>
    <s v="382 GASTOS DE ORDEN SOCIAL Y CULTURAL"/>
    <s v="38201 GASTOS DE ORDEN SOCIAL Y CULTURAL"/>
    <n v="4500000"/>
    <s v="1 NO ETIQUETADO"/>
    <s v="11 RECURSOS FISCALES"/>
    <s v="1101 RECURSOS MUNICIPALES"/>
    <s v="19 Ejercicio 2019"/>
  </r>
  <r>
    <s v="020311313246172002O016016015971155151951901111110119133"/>
    <s v="0203"/>
    <s v="1"/>
    <s v="13"/>
    <s v="132"/>
    <s v="4"/>
    <s v="6"/>
    <s v="17"/>
    <s v="20"/>
    <s v="02"/>
    <s v="O"/>
    <s v="016"/>
    <s v="016015"/>
    <s v="97"/>
    <s v="1"/>
    <s v="5"/>
    <s v="51"/>
    <s v="519"/>
    <s v="519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5000 BIENES MUEBLES, INMUEBLES E INTANGIBLES"/>
    <s v="5100 MOBILIARIO Y EQUIPO DE ADMINISTRACION"/>
    <s v="519 OTROS MOBILIARIOS Y EQUIPOS DE ADMINISTRACION"/>
    <s v="51901 OTROS MOBILIARIOS Y EQUIPOS DE ADMINISTRACION"/>
    <n v="40000"/>
    <s v="1 NO ETIQUETADO"/>
    <s v="11 RECURSOS FISCALES"/>
    <s v="1101 RECURSOS MUNICIPALES"/>
    <s v="19 Ejercicio 2019"/>
  </r>
  <r>
    <s v="030311717145160304E127127976911155151951901111110119133"/>
    <s v="0303"/>
    <s v="1"/>
    <s v="17"/>
    <s v="171"/>
    <s v="4"/>
    <s v="5"/>
    <s v="16"/>
    <s v="03"/>
    <s v="04"/>
    <s v="E"/>
    <s v="127"/>
    <s v="127976"/>
    <s v="91"/>
    <s v="1"/>
    <s v="5"/>
    <s v="51"/>
    <s v="519"/>
    <s v="519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5000 BIENES MUEBLES, INMUEBLES E INTANGIBLES"/>
    <s v="5100 MOBILIARIO Y EQUIPO DE ADMINISTRACION"/>
    <s v="519 OTROS MOBILIARIOS Y EQUIPOS DE ADMINISTRACION"/>
    <s v="51901 OTROS MOBILIARIOS Y EQUIPOS DE ADMINISTRACION"/>
    <n v="322000"/>
    <s v="1 NO ETIQUETADO"/>
    <s v="11 RECURSOS FISCALES"/>
    <s v="1101 RECURSOS MUNICIPALES"/>
    <s v="19 Ejercicio 2019"/>
  </r>
  <r>
    <s v="040711212246171906E017017952911155151951901111110119133"/>
    <s v="0407"/>
    <s v="1"/>
    <s v="12"/>
    <s v="122"/>
    <s v="4"/>
    <s v="6"/>
    <s v="17"/>
    <s v="19"/>
    <s v="06"/>
    <s v="E"/>
    <s v="017"/>
    <s v="017952"/>
    <s v="91"/>
    <s v="1"/>
    <s v="5"/>
    <s v="51"/>
    <s v="519"/>
    <s v="51901"/>
    <s v="1"/>
    <s v="11"/>
    <s v="1101"/>
    <s v="19"/>
    <s v="13"/>
    <s v="3"/>
    <s v="04 SINDICATURA DEL AYUNTAMIENTO"/>
    <s v="0407 DIRECCION DE JUZGADOS MUNICIPALES"/>
    <s v="122 PROCURACION DE JUSTICIA"/>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x v="0"/>
    <x v="7"/>
    <x v="91"/>
    <x v="422"/>
    <s v="5000 BIENES MUEBLES, INMUEBLES E INTANGIBLES"/>
    <s v="5100 MOBILIARIO Y EQUIPO DE ADMINISTRACION"/>
    <s v="519 OTROS MOBILIARIOS Y EQUIPOS DE ADMINISTRACION"/>
    <s v="51901 OTROS MOBILIARIOS Y EQUIPOS DE ADMINISTRACION"/>
    <n v="100000"/>
    <s v="1 NO ETIQUETADO"/>
    <s v="11 RECURSOS FISCALES"/>
    <s v="1101 RECURSOS MUNICIPALES"/>
    <s v="19 Ejercicio 2019"/>
  </r>
  <r>
    <s v="131322727116171835P080080770911133838238201111110119133"/>
    <s v="1313"/>
    <s v="2"/>
    <s v="27"/>
    <s v="271"/>
    <s v="1"/>
    <s v="6"/>
    <s v="17"/>
    <s v="18"/>
    <s v="35"/>
    <s v="P"/>
    <s v="080"/>
    <s v="080770"/>
    <s v="91"/>
    <s v="1"/>
    <s v="3"/>
    <s v="38"/>
    <s v="382"/>
    <s v="38201"/>
    <s v="1"/>
    <s v="11"/>
    <s v="1101"/>
    <s v="19"/>
    <s v="13"/>
    <s v="3"/>
    <s v="13 COORDINACION GENERAL DE CONSTRUCCION DE LA COMUNIDAD"/>
    <s v="1313 COORDINACION GENERAL DE CONSTRUCCION DE COMUNIDAD"/>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89"/>
    <s v="3000 SERVICIOS GENERALES"/>
    <s v="3800 SERVICIOS OFICIALES"/>
    <s v="382 GASTOS DE ORDEN SOCIAL Y CULTURAL"/>
    <s v="38201 GASTOS DE ORDEN SOCIAL Y CULTURAL"/>
    <n v="400000"/>
    <s v="1 NO ETIQUETADO"/>
    <s v="11 RECURSOS FISCALES"/>
    <s v="1101 RECURSOS MUNICIPALES"/>
    <s v="19 Ejercicio 2019"/>
  </r>
  <r>
    <s v="060611515246172012M112112286911155151951901111110119133"/>
    <s v="0606"/>
    <s v="1"/>
    <s v="15"/>
    <s v="152"/>
    <s v="4"/>
    <s v="6"/>
    <s v="17"/>
    <s v="20"/>
    <s v="12"/>
    <s v="M"/>
    <s v="112"/>
    <s v="112286"/>
    <s v="91"/>
    <s v="1"/>
    <s v="5"/>
    <s v="51"/>
    <s v="519"/>
    <s v="519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x v="0"/>
    <x v="11"/>
    <x v="103"/>
    <x v="365"/>
    <s v="5000 BIENES MUEBLES, INMUEBLES E INTANGIBLES"/>
    <s v="5100 MOBILIARIO Y EQUIPO DE ADMINISTRACION"/>
    <s v="519 OTROS MOBILIARIOS Y EQUIPOS DE ADMINISTRACION"/>
    <s v="51901 OTROS MOBILIARIOS Y EQUIPOS DE ADMINISTRACION"/>
    <n v="5846.4"/>
    <s v="1 NO ETIQUETADO"/>
    <s v="11 RECURSOS FISCALES"/>
    <s v="1101 RECURSOS MUNICIPALES"/>
    <s v="19 Ejercicio 2019"/>
  </r>
  <r>
    <s v="080122222112130614E088088351911155151951901111110119133"/>
    <s v="0801"/>
    <s v="2"/>
    <s v="22"/>
    <s v="221"/>
    <s v="1"/>
    <s v="2"/>
    <s v="13"/>
    <s v="06"/>
    <s v="14"/>
    <s v="E"/>
    <s v="088"/>
    <s v="088351"/>
    <s v="91"/>
    <s v="1"/>
    <s v="5"/>
    <s v="51"/>
    <s v="519"/>
    <s v="519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292"/>
    <s v="5000 BIENES MUEBLES, INMUEBLES E INTANGIBLES"/>
    <s v="5100 MOBILIARIO Y EQUIPO DE ADMINISTRACION"/>
    <s v="519 OTROS MOBILIARIOS Y EQUIPOS DE ADMINISTRACION"/>
    <s v="51901 OTROS MOBILIARIOS Y EQUIPOS DE ADMINISTRACION"/>
    <n v="25000"/>
    <s v="1 NO ETIQUETADO"/>
    <s v="11 RECURSOS FISCALES"/>
    <s v="1101 RECURSOS MUNICIPALES"/>
    <s v="19 Ejercicio 2019"/>
  </r>
  <r>
    <s v="081122222112130614E125125404911155151951901111110119133"/>
    <s v="0811"/>
    <s v="2"/>
    <s v="22"/>
    <s v="221"/>
    <s v="1"/>
    <s v="2"/>
    <s v="13"/>
    <s v="06"/>
    <s v="14"/>
    <s v="E"/>
    <s v="125"/>
    <s v="125404"/>
    <s v="91"/>
    <s v="1"/>
    <s v="5"/>
    <s v="51"/>
    <s v="519"/>
    <s v="519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04"/>
    <s v="5000 BIENES MUEBLES, INMUEBLES E INTANGIBLES"/>
    <s v="5100 MOBILIARIO Y EQUIPO DE ADMINISTRACION"/>
    <s v="519 OTROS MOBILIARIOS Y EQUIPOS DE ADMINISTRACION"/>
    <s v="51901 OTROS MOBILIARIOS Y EQUIPOS DE ADMINISTRACION"/>
    <n v="70000"/>
    <s v="1 NO ETIQUETADO"/>
    <s v="11 RECURSOS FISCALES"/>
    <s v="1101 RECURSOS MUNICIPALES"/>
    <s v="19 Ejercicio 2019"/>
  </r>
  <r>
    <s v="080922222112130614E125125319911155151951901111110119133"/>
    <s v="0809"/>
    <s v="2"/>
    <s v="22"/>
    <s v="221"/>
    <s v="1"/>
    <s v="2"/>
    <s v="13"/>
    <s v="06"/>
    <s v="14"/>
    <s v="E"/>
    <s v="125"/>
    <s v="125319"/>
    <s v="91"/>
    <s v="1"/>
    <s v="5"/>
    <s v="51"/>
    <s v="519"/>
    <s v="519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11"/>
    <s v="5000 BIENES MUEBLES, INMUEBLES E INTANGIBLES"/>
    <s v="5100 MOBILIARIO Y EQUIPO DE ADMINISTRACION"/>
    <s v="519 OTROS MOBILIARIOS Y EQUIPOS DE ADMINISTRACION"/>
    <s v="51901 OTROS MOBILIARIOS Y EQUIPOS DE ADMINISTRACION"/>
    <n v="15000"/>
    <s v="1 NO ETIQUETADO"/>
    <s v="11 RECURSOS FISCALES"/>
    <s v="1101 RECURSOS MUNICIPALES"/>
    <s v="19 Ejercicio 2019"/>
  </r>
  <r>
    <s v="080322222112130614E009009989911155151951901111110119133"/>
    <s v="0803"/>
    <s v="2"/>
    <s v="22"/>
    <s v="221"/>
    <s v="1"/>
    <s v="2"/>
    <s v="13"/>
    <s v="06"/>
    <s v="14"/>
    <s v="E"/>
    <s v="009"/>
    <s v="009989"/>
    <s v="91"/>
    <s v="1"/>
    <s v="5"/>
    <s v="51"/>
    <s v="519"/>
    <s v="519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62"/>
    <x v="311"/>
    <s v="5000 BIENES MUEBLES, INMUEBLES E INTANGIBLES"/>
    <s v="5100 MOBILIARIO Y EQUIPO DE ADMINISTRACION"/>
    <s v="519 OTROS MOBILIARIOS Y EQUIPOS DE ADMINISTRACION"/>
    <s v="51901 OTROS MOBILIARIOS Y EQUIPOS DE ADMINISTRACION"/>
    <n v="250000"/>
    <s v="1 NO ETIQUETADO"/>
    <s v="11 RECURSOS FISCALES"/>
    <s v="1101 RECURSOS MUNICIPALES"/>
    <s v="19 Ejercicio 2019"/>
  </r>
  <r>
    <s v="080522222112130614E125125343911155151951901111110119133"/>
    <s v="0805"/>
    <s v="2"/>
    <s v="22"/>
    <s v="221"/>
    <s v="1"/>
    <s v="2"/>
    <s v="13"/>
    <s v="06"/>
    <s v="14"/>
    <s v="E"/>
    <s v="125"/>
    <s v="125343"/>
    <s v="91"/>
    <s v="1"/>
    <s v="5"/>
    <s v="51"/>
    <s v="519"/>
    <s v="519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47"/>
    <s v="5000 BIENES MUEBLES, INMUEBLES E INTANGIBLES"/>
    <s v="5100 MOBILIARIO Y EQUIPO DE ADMINISTRACION"/>
    <s v="519 OTROS MOBILIARIOS Y EQUIPOS DE ADMINISTRACION"/>
    <s v="51901 OTROS MOBILIARIOS Y EQUIPOS DE ADMINISTRACION"/>
    <n v="75000"/>
    <s v="1 NO ETIQUETADO"/>
    <s v="11 RECURSOS FISCALES"/>
    <s v="1101 RECURSOS MUNICIPALES"/>
    <s v="19 Ejercicio 2019"/>
  </r>
  <r>
    <s v="081022222112130614E125125317911155151951901111110119133"/>
    <s v="0810"/>
    <s v="2"/>
    <s v="22"/>
    <s v="221"/>
    <s v="1"/>
    <s v="2"/>
    <s v="13"/>
    <s v="06"/>
    <s v="14"/>
    <s v="E"/>
    <s v="125"/>
    <s v="125317"/>
    <s v="91"/>
    <s v="1"/>
    <s v="5"/>
    <s v="51"/>
    <s v="519"/>
    <s v="519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01"/>
    <s v="5000 BIENES MUEBLES, INMUEBLES E INTANGIBLES"/>
    <s v="5100 MOBILIARIO Y EQUIPO DE ADMINISTRACION"/>
    <s v="519 OTROS MOBILIARIOS Y EQUIPOS DE ADMINISTRACION"/>
    <s v="51901 OTROS MOBILIARIOS Y EQUIPOS DE ADMINISTRACION"/>
    <n v="2000"/>
    <s v="1 NO ETIQUETADO"/>
    <s v="11 RECURSOS FISCALES"/>
    <s v="1101 RECURSOS MUNICIPALES"/>
    <s v="19 Ejercicio 2019"/>
  </r>
  <r>
    <s v="081222121412130615E061061370911155151951901111110119133"/>
    <s v="0812"/>
    <s v="2"/>
    <s v="21"/>
    <s v="214"/>
    <s v="1"/>
    <s v="2"/>
    <s v="13"/>
    <s v="06"/>
    <s v="15"/>
    <s v="E"/>
    <s v="061"/>
    <s v="061370"/>
    <s v="91"/>
    <s v="1"/>
    <s v="5"/>
    <s v="51"/>
    <s v="519"/>
    <s v="519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216"/>
    <s v="5000 BIENES MUEBLES, INMUEBLES E INTANGIBLES"/>
    <s v="5100 MOBILIARIO Y EQUIPO DE ADMINISTRACION"/>
    <s v="519 OTROS MOBILIARIOS Y EQUIPOS DE ADMINISTRACION"/>
    <s v="51901 OTROS MOBILIARIOS Y EQUIPOS DE ADMINISTRACION"/>
    <n v="31900"/>
    <s v="1 NO ETIQUETADO"/>
    <s v="11 RECURSOS FISCALES"/>
    <s v="1101 RECURSOS MUNICIPALES"/>
    <s v="19 Ejercicio 2019"/>
  </r>
  <r>
    <s v="080722121412130615E061061373911155151951901111110119133"/>
    <s v="0807"/>
    <s v="2"/>
    <s v="21"/>
    <s v="214"/>
    <s v="1"/>
    <s v="2"/>
    <s v="13"/>
    <s v="06"/>
    <s v="15"/>
    <s v="E"/>
    <s v="061"/>
    <s v="061373"/>
    <s v="91"/>
    <s v="1"/>
    <s v="5"/>
    <s v="51"/>
    <s v="519"/>
    <s v="519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229"/>
    <s v="5000 BIENES MUEBLES, INMUEBLES E INTANGIBLES"/>
    <s v="5100 MOBILIARIO Y EQUIPO DE ADMINISTRACION"/>
    <s v="519 OTROS MOBILIARIOS Y EQUIPOS DE ADMINISTRACION"/>
    <s v="51901 OTROS MOBILIARIOS Y EQUIPOS DE ADMINISTRACION"/>
    <n v="350000"/>
    <s v="1 NO ETIQUETADO"/>
    <s v="11 RECURSOS FISCALES"/>
    <s v="1101 RECURSOS MUNICIPALES"/>
    <s v="19 Ejercicio 2019"/>
  </r>
  <r>
    <s v="090111313446172020O021021484121155151951901111110119133"/>
    <s v="0901"/>
    <s v="1"/>
    <s v="13"/>
    <s v="134"/>
    <s v="4"/>
    <s v="6"/>
    <s v="17"/>
    <s v="20"/>
    <s v="20"/>
    <s v="O"/>
    <s v="021"/>
    <s v="021484"/>
    <s v="12"/>
    <s v="1"/>
    <s v="5"/>
    <s v="51"/>
    <s v="519"/>
    <s v="51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1"/>
    <s v="5000 BIENES MUEBLES, INMUEBLES E INTANGIBLES"/>
    <s v="5100 MOBILIARIO Y EQUIPO DE ADMINISTRACION"/>
    <s v="519 OTROS MOBILIARIOS Y EQUIPOS DE ADMINISTRACION"/>
    <s v="51901 OTROS MOBILIARIOS Y EQUIPOS DE ADMINISTRACION"/>
    <n v="250000"/>
    <s v="1 NO ETIQUETADO"/>
    <s v="11 RECURSOS FISCALES"/>
    <s v="1101 RECURSOS MUNICIPALES"/>
    <s v="19 Ejercicio 2019"/>
  </r>
  <r>
    <s v="090111313446172020O022022443121155151951901111110119133"/>
    <s v="0901"/>
    <s v="1"/>
    <s v="13"/>
    <s v="134"/>
    <s v="4"/>
    <s v="6"/>
    <s v="17"/>
    <s v="20"/>
    <s v="20"/>
    <s v="O"/>
    <s v="022"/>
    <s v="022443"/>
    <s v="12"/>
    <s v="1"/>
    <s v="5"/>
    <s v="51"/>
    <s v="519"/>
    <s v="51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77"/>
    <s v="5000 BIENES MUEBLES, INMUEBLES E INTANGIBLES"/>
    <s v="5100 MOBILIARIO Y EQUIPO DE ADMINISTRACION"/>
    <s v="519 OTROS MOBILIARIOS Y EQUIPOS DE ADMINISTRACION"/>
    <s v="51901 OTROS MOBILIARIOS Y EQUIPOS DE ADMINISTRACION"/>
    <n v="30000"/>
    <s v="1 NO ETIQUETADO"/>
    <s v="11 RECURSOS FISCALES"/>
    <s v="1101 RECURSOS MUNICIPALES"/>
    <s v="19 Ejercicio 2019"/>
  </r>
  <r>
    <s v="111322121231010730E126126382911155151951901111110119133"/>
    <s v="1113"/>
    <s v="2"/>
    <s v="21"/>
    <s v="212"/>
    <s v="3"/>
    <s v="1"/>
    <s v="01"/>
    <s v="07"/>
    <s v="30"/>
    <s v="E"/>
    <s v="126"/>
    <s v="126382"/>
    <s v="91"/>
    <s v="1"/>
    <s v="5"/>
    <s v="51"/>
    <s v="519"/>
    <s v="519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7"/>
    <x v="126"/>
    <s v="5000 BIENES MUEBLES, INMUEBLES E INTANGIBLES"/>
    <s v="5100 MOBILIARIO Y EQUIPO DE ADMINISTRACION"/>
    <s v="519 OTROS MOBILIARIOS Y EQUIPOS DE ADMINISTRACION"/>
    <s v="51901 OTROS MOBILIARIOS Y EQUIPOS DE ADMINISTRACION"/>
    <n v="300000"/>
    <s v="1 NO ETIQUETADO"/>
    <s v="11 RECURSOS FISCALES"/>
    <s v="1101 RECURSOS MUNICIPALES"/>
    <s v="19 Ejercicio 2019"/>
  </r>
  <r>
    <s v="121222222122081331E078078844911155151951901111110119133"/>
    <s v="1212"/>
    <s v="2"/>
    <s v="22"/>
    <s v="221"/>
    <s v="2"/>
    <s v="2"/>
    <s v="08"/>
    <s v="13"/>
    <s v="31"/>
    <s v="E"/>
    <s v="078"/>
    <s v="078844"/>
    <s v="91"/>
    <s v="1"/>
    <s v="5"/>
    <s v="51"/>
    <s v="519"/>
    <s v="519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30"/>
    <x v="252"/>
    <s v="5000 BIENES MUEBLES, INMUEBLES E INTANGIBLES"/>
    <s v="5100 MOBILIARIO Y EQUIPO DE ADMINISTRACION"/>
    <s v="519 OTROS MOBILIARIOS Y EQUIPOS DE ADMINISTRACION"/>
    <s v="51901 OTROS MOBILIARIOS Y EQUIPOS DE ADMINISTRACION"/>
    <n v="111000"/>
    <s v="1 NO ETIQUETADO"/>
    <s v="11 RECURSOS FISCALES"/>
    <s v="1101 RECURSOS MUNICIPALES"/>
    <s v="19 Ejercicio 2019"/>
  </r>
  <r>
    <s v="130322424215140134E018018746911155151951901111110119133"/>
    <s v="1303"/>
    <s v="2"/>
    <s v="24"/>
    <s v="242"/>
    <s v="1"/>
    <s v="5"/>
    <s v="14"/>
    <s v="01"/>
    <s v="34"/>
    <s v="E"/>
    <s v="018"/>
    <s v="018746"/>
    <s v="91"/>
    <s v="1"/>
    <s v="5"/>
    <s v="51"/>
    <s v="519"/>
    <s v="519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28"/>
    <s v="5000 BIENES MUEBLES, INMUEBLES E INTANGIBLES"/>
    <s v="5100 MOBILIARIO Y EQUIPO DE ADMINISTRACION"/>
    <s v="519 OTROS MOBILIARIOS Y EQUIPOS DE ADMINISTRACION"/>
    <s v="51901 OTROS MOBILIARIOS Y EQUIPOS DE ADMINISTRACION"/>
    <n v="80000"/>
    <s v="1 NO ETIQUETADO"/>
    <s v="11 RECURSOS FISCALES"/>
    <s v="1101 RECURSOS MUNICIPALES"/>
    <s v="19 Ejercicio 2019"/>
  </r>
  <r>
    <s v="130122727116171835P136136764911133838338301111110119133"/>
    <s v="1301"/>
    <s v="2"/>
    <s v="27"/>
    <s v="271"/>
    <s v="1"/>
    <s v="6"/>
    <s v="17"/>
    <s v="18"/>
    <s v="35"/>
    <s v="P"/>
    <s v="136"/>
    <s v="136764"/>
    <s v="91"/>
    <s v="1"/>
    <s v="3"/>
    <s v="38"/>
    <s v="383"/>
    <s v="383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1"/>
    <x v="275"/>
    <s v="3000 SERVICIOS GENERALES"/>
    <s v="3800 SERVICIOS OFICIALES"/>
    <s v="383 CONGRESOS Y CONVENCIONES"/>
    <s v="38301 CONGRESOS Y CONVENCIONES"/>
    <n v="600000"/>
    <s v="1 NO ETIQUETADO"/>
    <s v="11 RECURSOS FISCALES"/>
    <s v="1101 RECURSOS MUNICIPALES"/>
    <s v="19 Ejercicio 2019"/>
  </r>
  <r>
    <s v="131422727116171835P080080770911144444144101111110119133"/>
    <s v="1314"/>
    <s v="2"/>
    <s v="27"/>
    <s v="271"/>
    <s v="1"/>
    <s v="6"/>
    <s v="17"/>
    <s v="18"/>
    <s v="35"/>
    <s v="P"/>
    <s v="080"/>
    <s v="080770"/>
    <s v="91"/>
    <s v="1"/>
    <s v="4"/>
    <s v="44"/>
    <s v="441"/>
    <s v="44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89"/>
    <s v="4000 TRANSFERENCIAS, ASIGNACIONES, SUBSIDIOS Y OTRAS AYUDAS"/>
    <s v="4400 AYUDAS SOCIALES"/>
    <s v="441 AYUDAS SOCIALES A PERSONAS"/>
    <s v="44101 AYUDAS SOCIALES A PERSONAS"/>
    <n v="3000000"/>
    <s v="1 NO ETIQUETADO"/>
    <s v="11 RECURSOS FISCALES"/>
    <s v="1101 RECURSOS MUNICIPALES"/>
    <s v="19 Ejercicio 2019"/>
  </r>
  <r>
    <s v="080322222112130614E125125317911155252152101111110119133"/>
    <s v="0803"/>
    <s v="2"/>
    <s v="22"/>
    <s v="221"/>
    <s v="1"/>
    <s v="2"/>
    <s v="13"/>
    <s v="06"/>
    <s v="14"/>
    <s v="E"/>
    <s v="125"/>
    <s v="125317"/>
    <s v="91"/>
    <s v="1"/>
    <s v="5"/>
    <s v="52"/>
    <s v="521"/>
    <s v="52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01"/>
    <s v="5000 BIENES MUEBLES, INMUEBLES E INTANGIBLES"/>
    <s v="5200 MOBILIARIO Y EQUIPO EDUCACIONAL Y RECREATIVO"/>
    <s v="521 EQUIPOS Y APARATOS AUDIOVISUALES"/>
    <s v="52101 EQUIPOS Y APARATOS AUDIOVISUALES"/>
    <n v="32000"/>
    <s v="1 NO ETIQUETADO"/>
    <s v="11 RECURSOS FISCALES"/>
    <s v="1101 RECURSOS MUNICIPALES"/>
    <s v="19 Ejercicio 2019"/>
  </r>
  <r>
    <s v="080822222212130616E010010410911155252152101111110119133"/>
    <s v="0808"/>
    <s v="2"/>
    <s v="22"/>
    <s v="222"/>
    <s v="1"/>
    <s v="2"/>
    <s v="13"/>
    <s v="06"/>
    <s v="16"/>
    <s v="E"/>
    <s v="010"/>
    <s v="010410"/>
    <s v="91"/>
    <s v="1"/>
    <s v="5"/>
    <s v="52"/>
    <s v="521"/>
    <s v="52101"/>
    <s v="1"/>
    <s v="11"/>
    <s v="1101"/>
    <s v="19"/>
    <s v="13"/>
    <s v="3"/>
    <s v="08 COORDINACION GENERAL DE SERVICIOS MUNICIPALES"/>
    <s v="0808 COORDINACION GENERAL DE SERVICIOS MUNICIPALES"/>
    <s v="222 DESARROLLO COMUNITARIO"/>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38"/>
    <x v="125"/>
    <x v="439"/>
    <s v="5000 BIENES MUEBLES, INMUEBLES E INTANGIBLES"/>
    <s v="5200 MOBILIARIO Y EQUIPO EDUCACIONAL Y RECREATIVO"/>
    <s v="521 EQUIPOS Y APARATOS AUDIOVISUALES"/>
    <s v="52101 EQUIPOS Y APARATOS AUDIOVISUALES"/>
    <n v="20000"/>
    <s v="1 NO ETIQUETADO"/>
    <s v="11 RECURSOS FISCALES"/>
    <s v="1101 RECURSOS MUNICIPALES"/>
    <s v="19 Ejercicio 2019"/>
  </r>
  <r>
    <s v="090111313446172020O021021488121155252152101111110119133"/>
    <s v="0901"/>
    <s v="1"/>
    <s v="13"/>
    <s v="134"/>
    <s v="4"/>
    <s v="6"/>
    <s v="17"/>
    <s v="20"/>
    <s v="20"/>
    <s v="O"/>
    <s v="021"/>
    <s v="021488"/>
    <s v="12"/>
    <s v="1"/>
    <s v="5"/>
    <s v="52"/>
    <s v="521"/>
    <s v="52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2"/>
    <s v="5000 BIENES MUEBLES, INMUEBLES E INTANGIBLES"/>
    <s v="5200 MOBILIARIO Y EQUIPO EDUCACIONAL Y RECREATIVO"/>
    <s v="521 EQUIPOS Y APARATOS AUDIOVISUALES"/>
    <s v="52101 EQUIPOS Y APARATOS AUDIOVISUALES"/>
    <n v="50000"/>
    <s v="1 NO ETIQUETADO"/>
    <s v="11 RECURSOS FISCALES"/>
    <s v="1101 RECURSOS MUNICIPALES"/>
    <s v="19 Ejercicio 2019"/>
  </r>
  <r>
    <s v="100222626823101722P119119970911155252152101111110119133"/>
    <s v="1002"/>
    <s v="2"/>
    <s v="26"/>
    <s v="268"/>
    <s v="2"/>
    <s v="3"/>
    <s v="10"/>
    <s v="17"/>
    <s v="22"/>
    <s v="P"/>
    <s v="119"/>
    <s v="119970"/>
    <s v="91"/>
    <s v="1"/>
    <s v="5"/>
    <s v="52"/>
    <s v="521"/>
    <s v="521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5"/>
    <x v="119"/>
    <x v="427"/>
    <s v="5000 BIENES MUEBLES, INMUEBLES E INTANGIBLES"/>
    <s v="5200 MOBILIARIO Y EQUIPO EDUCACIONAL Y RECREATIVO"/>
    <s v="521 EQUIPOS Y APARATOS AUDIOVISUALES"/>
    <s v="52101 EQUIPOS Y APARATOS AUDIOVISUALES"/>
    <n v="15000"/>
    <s v="1 NO ETIQUETADO"/>
    <s v="11 RECURSOS FISCALES"/>
    <s v="1101 RECURSOS MUNICIPALES"/>
    <s v="19 Ejercicio 2019"/>
  </r>
  <r>
    <s v="100733131123091524F111111964911155252152101111110119133"/>
    <s v="1007"/>
    <s v="3"/>
    <s v="31"/>
    <s v="311"/>
    <s v="2"/>
    <s v="3"/>
    <s v="09"/>
    <s v="15"/>
    <s v="24"/>
    <s v="F"/>
    <s v="111"/>
    <s v="111964"/>
    <s v="91"/>
    <s v="1"/>
    <s v="5"/>
    <s v="52"/>
    <s v="521"/>
    <s v="521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116"/>
    <x v="415"/>
    <s v="5000 BIENES MUEBLES, INMUEBLES E INTANGIBLES"/>
    <s v="5200 MOBILIARIO Y EQUIPO EDUCACIONAL Y RECREATIVO"/>
    <s v="521 EQUIPOS Y APARATOS AUDIOVISUALES"/>
    <s v="52101 EQUIPOS Y APARATOS AUDIOVISUALES"/>
    <n v="30000"/>
    <s v="1 NO ETIQUETADO"/>
    <s v="11 RECURSOS FISCALES"/>
    <s v="1101 RECURSOS MUNICIPALES"/>
    <s v="19 Ejercicio 2019"/>
  </r>
  <r>
    <s v="111222222122051228E098098918911155252152101111110119133"/>
    <s v="1112"/>
    <s v="2"/>
    <s v="22"/>
    <s v="221"/>
    <s v="2"/>
    <s v="2"/>
    <s v="05"/>
    <s v="12"/>
    <s v="28"/>
    <s v="E"/>
    <s v="098"/>
    <s v="098918"/>
    <s v="91"/>
    <s v="1"/>
    <s v="5"/>
    <s v="52"/>
    <s v="521"/>
    <s v="521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x v="0"/>
    <x v="19"/>
    <x v="26"/>
    <x v="47"/>
    <s v="5000 BIENES MUEBLES, INMUEBLES E INTANGIBLES"/>
    <s v="5200 MOBILIARIO Y EQUIPO EDUCACIONAL Y RECREATIVO"/>
    <s v="521 EQUIPOS Y APARATOS AUDIOVISUALES"/>
    <s v="52101 EQUIPOS Y APARATOS AUDIOVISUALES"/>
    <n v="8500"/>
    <s v="1 NO ETIQUETADO"/>
    <s v="11 RECURSOS FISCALES"/>
    <s v="1101 RECURSOS MUNICIPALES"/>
    <s v="19 Ejercicio 2019"/>
  </r>
  <r>
    <s v="111222222122051228E098098948911155252152101111110119133"/>
    <s v="1112"/>
    <s v="2"/>
    <s v="22"/>
    <s v="221"/>
    <s v="2"/>
    <s v="2"/>
    <s v="05"/>
    <s v="12"/>
    <s v="28"/>
    <s v="E"/>
    <s v="098"/>
    <s v="098948"/>
    <s v="91"/>
    <s v="1"/>
    <s v="5"/>
    <s v="52"/>
    <s v="521"/>
    <s v="521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x v="0"/>
    <x v="19"/>
    <x v="26"/>
    <x v="80"/>
    <s v="5000 BIENES MUEBLES, INMUEBLES E INTANGIBLES"/>
    <s v="5200 MOBILIARIO Y EQUIPO EDUCACIONAL Y RECREATIVO"/>
    <s v="521 EQUIPOS Y APARATOS AUDIOVISUALES"/>
    <s v="52101 EQUIPOS Y APARATOS AUDIOVISUALES"/>
    <n v="2500"/>
    <s v="1 NO ETIQUETADO"/>
    <s v="11 RECURSOS FISCALES"/>
    <s v="1101 RECURSOS MUNICIPALES"/>
    <s v="19 Ejercicio 2019"/>
  </r>
  <r>
    <s v="130322424215140134E018018829911155252152101111110119133"/>
    <s v="1303"/>
    <s v="2"/>
    <s v="24"/>
    <s v="242"/>
    <s v="1"/>
    <s v="5"/>
    <s v="14"/>
    <s v="01"/>
    <s v="34"/>
    <s v="E"/>
    <s v="018"/>
    <s v="018829"/>
    <s v="91"/>
    <s v="1"/>
    <s v="5"/>
    <s v="52"/>
    <s v="521"/>
    <s v="521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29"/>
    <s v="5000 BIENES MUEBLES, INMUEBLES E INTANGIBLES"/>
    <s v="5200 MOBILIARIO Y EQUIPO EDUCACIONAL Y RECREATIVO"/>
    <s v="521 EQUIPOS Y APARATOS AUDIOVISUALES"/>
    <s v="52101 EQUIPOS Y APARATOS AUDIOVISUALES"/>
    <n v="13000"/>
    <s v="1 NO ETIQUETADO"/>
    <s v="11 RECURSOS FISCALES"/>
    <s v="1101 RECURSOS MUNICIPALES"/>
    <s v="19 Ejercicio 2019"/>
  </r>
  <r>
    <s v="130322424215140134E018018864911155252152101111110119133"/>
    <s v="1303"/>
    <s v="2"/>
    <s v="24"/>
    <s v="242"/>
    <s v="1"/>
    <s v="5"/>
    <s v="14"/>
    <s v="01"/>
    <s v="34"/>
    <s v="E"/>
    <s v="018"/>
    <s v="018864"/>
    <s v="91"/>
    <s v="1"/>
    <s v="5"/>
    <s v="52"/>
    <s v="521"/>
    <s v="521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37"/>
    <s v="5000 BIENES MUEBLES, INMUEBLES E INTANGIBLES"/>
    <s v="5200 MOBILIARIO Y EQUIPO EDUCACIONAL Y RECREATIVO"/>
    <s v="521 EQUIPOS Y APARATOS AUDIOVISUALES"/>
    <s v="52101 EQUIPOS Y APARATOS AUDIOVISUALES"/>
    <n v="15000"/>
    <s v="1 NO ETIQUETADO"/>
    <s v="11 RECURSOS FISCALES"/>
    <s v="1101 RECURSOS MUNICIPALES"/>
    <s v="19 Ejercicio 2019"/>
  </r>
  <r>
    <s v="130122727116171835P080080770911155151151101111110119133"/>
    <s v="1301"/>
    <s v="2"/>
    <s v="27"/>
    <s v="271"/>
    <s v="1"/>
    <s v="6"/>
    <s v="17"/>
    <s v="18"/>
    <s v="35"/>
    <s v="P"/>
    <s v="080"/>
    <s v="080770"/>
    <s v="91"/>
    <s v="1"/>
    <s v="5"/>
    <s v="51"/>
    <s v="511"/>
    <s v="51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89"/>
    <s v="5000 BIENES MUEBLES, INMUEBLES E INTANGIBLES"/>
    <s v="5100 MOBILIARIO Y EQUIPO DE ADMINISTRACION"/>
    <s v="511 MUEBLES DE OFICINA Y ESTANTERIA"/>
    <s v="51101 MUEBLES DE OFICINA Y ESTANTERIA"/>
    <n v="50000"/>
    <s v="1 NO ETIQUETADO"/>
    <s v="11 RECURSOS FISCALES"/>
    <s v="1101 RECURSOS MUNICIPALES"/>
    <s v="19 Ejercicio 2019"/>
  </r>
  <r>
    <s v="131422727116171835P136136764911155151551501111110119133"/>
    <s v="1314"/>
    <s v="2"/>
    <s v="27"/>
    <s v="271"/>
    <s v="1"/>
    <s v="6"/>
    <s v="17"/>
    <s v="18"/>
    <s v="35"/>
    <s v="P"/>
    <s v="136"/>
    <s v="136764"/>
    <s v="91"/>
    <s v="1"/>
    <s v="5"/>
    <s v="51"/>
    <s v="515"/>
    <s v="515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1"/>
    <x v="275"/>
    <s v="5000 BIENES MUEBLES, INMUEBLES E INTANGIBLES"/>
    <s v="5100 MOBILIARIO Y EQUIPO DE ADMINISTRACION"/>
    <s v="515 EQUIPO DE COMPUTO Y DE TECNOLOGIAS DE LA INFORMACION"/>
    <s v="51501 EQUIPO DE COMPUTO Y DE TECNOLOGIAS DE LA INFORMACION"/>
    <n v="300000"/>
    <s v="1 NO ETIQUETADO"/>
    <s v="11 RECURSOS FISCALES"/>
    <s v="1101 RECURSOS MUNICIPALES"/>
    <s v="19 Ejercicio 2019"/>
  </r>
  <r>
    <s v="131422727116171835P080080780911155151551501111110119133"/>
    <s v="1314"/>
    <s v="2"/>
    <s v="27"/>
    <s v="271"/>
    <s v="1"/>
    <s v="6"/>
    <s v="17"/>
    <s v="18"/>
    <s v="35"/>
    <s v="P"/>
    <s v="080"/>
    <s v="080780"/>
    <s v="91"/>
    <s v="1"/>
    <s v="5"/>
    <s v="51"/>
    <s v="515"/>
    <s v="515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74"/>
    <s v="5000 BIENES MUEBLES, INMUEBLES E INTANGIBLES"/>
    <s v="5100 MOBILIARIO Y EQUIPO DE ADMINISTRACION"/>
    <s v="515 EQUIPO DE COMPUTO Y DE TECNOLOGIAS DE LA INFORMACION"/>
    <s v="51501 EQUIPO DE COMPUTO Y DE TECNOLOGIAS DE LA INFORMACION"/>
    <n v="30000"/>
    <s v="1 NO ETIQUETADO"/>
    <s v="11 RECURSOS FISCALES"/>
    <s v="1101 RECURSOS MUNICIPALES"/>
    <s v="19 Ejercicio 2019"/>
  </r>
  <r>
    <s v="100322626823101723P030030525911155252252201111110119133"/>
    <s v="1003"/>
    <s v="2"/>
    <s v="26"/>
    <s v="268"/>
    <s v="2"/>
    <s v="3"/>
    <s v="10"/>
    <s v="17"/>
    <s v="23"/>
    <s v="P"/>
    <s v="030"/>
    <s v="030525"/>
    <s v="91"/>
    <s v="1"/>
    <s v="5"/>
    <s v="52"/>
    <s v="522"/>
    <s v="522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x v="0"/>
    <x v="16"/>
    <x v="21"/>
    <x v="78"/>
    <s v="5000 BIENES MUEBLES, INMUEBLES E INTANGIBLES"/>
    <s v="5200 MOBILIARIO Y EQUIPO EDUCACIONAL Y RECREATIVO"/>
    <s v="522 APARATOS DEPORTIVOS"/>
    <s v="52201 APARATOS DEPORTIVOS"/>
    <n v="2500000"/>
    <s v="1 NO ETIQUETADO"/>
    <s v="11 RECURSOS FISCALES"/>
    <s v="1101 RECURSOS MUNICIPALES"/>
    <s v="19 Ejercicio 2019"/>
  </r>
  <r>
    <s v="020111313246172002O016016015971155252352301111110119133"/>
    <s v="0201"/>
    <s v="1"/>
    <s v="13"/>
    <s v="132"/>
    <s v="4"/>
    <s v="6"/>
    <s v="17"/>
    <s v="20"/>
    <s v="02"/>
    <s v="O"/>
    <s v="016"/>
    <s v="016015"/>
    <s v="97"/>
    <s v="1"/>
    <s v="5"/>
    <s v="52"/>
    <s v="523"/>
    <s v="523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x v="0"/>
    <x v="5"/>
    <x v="7"/>
    <x v="19"/>
    <s v="5000 BIENES MUEBLES, INMUEBLES E INTANGIBLES"/>
    <s v="5200 MOBILIARIO Y EQUIPO EDUCACIONAL Y RECREATIVO"/>
    <s v="523 CAMARAS FOTOGRAFICAS Y DE VIDEO"/>
    <s v="52301 CAMARAS FOTOGRAFICAS Y DE VIDEO"/>
    <n v="100000"/>
    <s v="1 NO ETIQUETADO"/>
    <s v="11 RECURSOS FISCALES"/>
    <s v="1101 RECURSOS MUNICIPALES"/>
    <s v="19 Ejercicio 2019"/>
  </r>
  <r>
    <s v="030311717145160304E127127976911155252352301111110119133"/>
    <s v="0303"/>
    <s v="1"/>
    <s v="17"/>
    <s v="171"/>
    <s v="4"/>
    <s v="5"/>
    <s v="16"/>
    <s v="03"/>
    <s v="04"/>
    <s v="E"/>
    <s v="127"/>
    <s v="127976"/>
    <s v="91"/>
    <s v="1"/>
    <s v="5"/>
    <s v="52"/>
    <s v="523"/>
    <s v="523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5000 BIENES MUEBLES, INMUEBLES E INTANGIBLES"/>
    <s v="5200 MOBILIARIO Y EQUIPO EDUCACIONAL Y RECREATIVO"/>
    <s v="523 CAMARAS FOTOGRAFICAS Y DE VIDEO"/>
    <s v="52301 CAMARAS FOTOGRAFICAS Y DE VIDEO"/>
    <n v="73000"/>
    <s v="1 NO ETIQUETADO"/>
    <s v="11 RECURSOS FISCALES"/>
    <s v="1101 RECURSOS MUNICIPALES"/>
    <s v="19 Ejercicio 2019"/>
  </r>
  <r>
    <s v="081122222112130614E125125368911155252352301111110119133"/>
    <s v="0811"/>
    <s v="2"/>
    <s v="22"/>
    <s v="221"/>
    <s v="1"/>
    <s v="2"/>
    <s v="13"/>
    <s v="06"/>
    <s v="14"/>
    <s v="E"/>
    <s v="125"/>
    <s v="125368"/>
    <s v="91"/>
    <s v="1"/>
    <s v="5"/>
    <s v="52"/>
    <s v="523"/>
    <s v="523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63"/>
    <s v="5000 BIENES MUEBLES, INMUEBLES E INTANGIBLES"/>
    <s v="5200 MOBILIARIO Y EQUIPO EDUCACIONAL Y RECREATIVO"/>
    <s v="523 CAMARAS FOTOGRAFICAS Y DE VIDEO"/>
    <s v="52301 CAMARAS FOTOGRAFICAS Y DE VIDEO"/>
    <n v="165880"/>
    <s v="1 NO ETIQUETADO"/>
    <s v="11 RECURSOS FISCALES"/>
    <s v="1101 RECURSOS MUNICIPALES"/>
    <s v="19 Ejercicio 2019"/>
  </r>
  <r>
    <s v="080822222212130616E063063411911155252352301111110119133"/>
    <s v="0808"/>
    <s v="2"/>
    <s v="22"/>
    <s v="222"/>
    <s v="1"/>
    <s v="2"/>
    <s v="13"/>
    <s v="06"/>
    <s v="16"/>
    <s v="E"/>
    <s v="063"/>
    <s v="063411"/>
    <s v="91"/>
    <s v="1"/>
    <s v="5"/>
    <s v="52"/>
    <s v="523"/>
    <s v="52301"/>
    <s v="1"/>
    <s v="11"/>
    <s v="1101"/>
    <s v="19"/>
    <s v="13"/>
    <s v="3"/>
    <s v="08 COORDINACION GENERAL DE SERVICIOS MUNICIPALES"/>
    <s v="0808 COORDINACION GENERAL DE SERVICIOS MUNICIPALES"/>
    <s v="222 DESARROLLO COMUNITARIO"/>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38"/>
    <x v="126"/>
    <x v="440"/>
    <s v="5000 BIENES MUEBLES, INMUEBLES E INTANGIBLES"/>
    <s v="5200 MOBILIARIO Y EQUIPO EDUCACIONAL Y RECREATIVO"/>
    <s v="523 CAMARAS FOTOGRAFICAS Y DE VIDEO"/>
    <s v="52301 CAMARAS FOTOGRAFICAS Y DE VIDEO"/>
    <n v="25000"/>
    <s v="1 NO ETIQUETADO"/>
    <s v="11 RECURSOS FISCALES"/>
    <s v="1101 RECURSOS MUNICIPALES"/>
    <s v="19 Ejercicio 2019"/>
  </r>
  <r>
    <s v="090111313446172019O133133433121155252352301225250219133"/>
    <s v="0901"/>
    <s v="1"/>
    <s v="13"/>
    <s v="134"/>
    <s v="4"/>
    <s v="6"/>
    <s v="17"/>
    <s v="20"/>
    <s v="19"/>
    <s v="O"/>
    <s v="133"/>
    <s v="133433"/>
    <s v="12"/>
    <s v="1"/>
    <s v="5"/>
    <s v="52"/>
    <s v="523"/>
    <s v="52301"/>
    <s v="2"/>
    <s v="25"/>
    <s v="2502"/>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9"/>
    <s v="5000 BIENES MUEBLES, INMUEBLES E INTANGIBLES"/>
    <s v="5200 MOBILIARIO Y EQUIPO EDUCACIONAL Y RECREATIVO"/>
    <s v="523 CAMARAS FOTOGRAFICAS Y DE VIDEO"/>
    <s v="52301 CAMARAS FOTOGRAFICAS Y DE VIDEO"/>
    <n v="5000000"/>
    <s v="2 ETIQUETADO"/>
    <s v="25 RECURSOS FEDERALES"/>
    <s v="2502 FONDO DE FORTALECIMIENTO MUNICIPAL"/>
    <s v="19 Ejercicio 2019"/>
  </r>
  <r>
    <s v="090111313446172020O022022444121155252352301111110119133"/>
    <s v="0901"/>
    <s v="1"/>
    <s v="13"/>
    <s v="134"/>
    <s v="4"/>
    <s v="6"/>
    <s v="17"/>
    <s v="20"/>
    <s v="20"/>
    <s v="O"/>
    <s v="022"/>
    <s v="022444"/>
    <s v="12"/>
    <s v="1"/>
    <s v="5"/>
    <s v="52"/>
    <s v="523"/>
    <s v="523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37"/>
    <x v="134"/>
    <s v="5000 BIENES MUEBLES, INMUEBLES E INTANGIBLES"/>
    <s v="5200 MOBILIARIO Y EQUIPO EDUCACIONAL Y RECREATIVO"/>
    <s v="523 CAMARAS FOTOGRAFICAS Y DE VIDEO"/>
    <s v="52301 CAMARAS FOTOGRAFICAS Y DE VIDEO"/>
    <n v="100000"/>
    <s v="1 NO ETIQUETADO"/>
    <s v="11 RECURSOS FISCALES"/>
    <s v="1101 RECURSOS MUNICIPALES"/>
    <s v="19 Ejercicio 2019"/>
  </r>
  <r>
    <s v="100733131123091524F030030935911155252352301111110119133"/>
    <s v="1007"/>
    <s v="3"/>
    <s v="31"/>
    <s v="311"/>
    <s v="2"/>
    <s v="3"/>
    <s v="09"/>
    <s v="15"/>
    <s v="24"/>
    <s v="F"/>
    <s v="030"/>
    <s v="030935"/>
    <s v="91"/>
    <s v="1"/>
    <s v="5"/>
    <s v="52"/>
    <s v="523"/>
    <s v="523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x v="0"/>
    <x v="17"/>
    <x v="21"/>
    <x v="151"/>
    <s v="5000 BIENES MUEBLES, INMUEBLES E INTANGIBLES"/>
    <s v="5200 MOBILIARIO Y EQUIPO EDUCACIONAL Y RECREATIVO"/>
    <s v="523 CAMARAS FOTOGRAFICAS Y DE VIDEO"/>
    <s v="52301 CAMARAS FOTOGRAFICAS Y DE VIDEO"/>
    <n v="30000"/>
    <s v="1 NO ETIQUETADO"/>
    <s v="11 RECURSOS FISCALES"/>
    <s v="1101 RECURSOS MUNICIPALES"/>
    <s v="19 Ejercicio 2019"/>
  </r>
  <r>
    <s v="121222222122081331E086086700911155252352301111110119133"/>
    <s v="1212"/>
    <s v="2"/>
    <s v="22"/>
    <s v="221"/>
    <s v="2"/>
    <s v="2"/>
    <s v="08"/>
    <s v="13"/>
    <s v="31"/>
    <s v="E"/>
    <s v="086"/>
    <s v="086700"/>
    <s v="91"/>
    <s v="1"/>
    <s v="5"/>
    <s v="52"/>
    <s v="523"/>
    <s v="523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75"/>
    <x v="263"/>
    <s v="5000 BIENES MUEBLES, INMUEBLES E INTANGIBLES"/>
    <s v="5200 MOBILIARIO Y EQUIPO EDUCACIONAL Y RECREATIVO"/>
    <s v="523 CAMARAS FOTOGRAFICAS Y DE VIDEO"/>
    <s v="52301 CAMARAS FOTOGRAFICAS Y DE VIDEO"/>
    <n v="12000"/>
    <s v="1 NO ETIQUETADO"/>
    <s v="11 RECURSOS FISCALES"/>
    <s v="1101 RECURSOS MUNICIPALES"/>
    <s v="19 Ejercicio 2019"/>
  </r>
  <r>
    <s v="130322424215140134E018018912911155252352301111110119133"/>
    <s v="1303"/>
    <s v="2"/>
    <s v="24"/>
    <s v="242"/>
    <s v="1"/>
    <s v="5"/>
    <s v="14"/>
    <s v="01"/>
    <s v="34"/>
    <s v="E"/>
    <s v="018"/>
    <s v="018912"/>
    <s v="91"/>
    <s v="1"/>
    <s v="5"/>
    <s v="52"/>
    <s v="523"/>
    <s v="523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52"/>
    <s v="5000 BIENES MUEBLES, INMUEBLES E INTANGIBLES"/>
    <s v="5200 MOBILIARIO Y EQUIPO EDUCACIONAL Y RECREATIVO"/>
    <s v="523 CAMARAS FOTOGRAFICAS Y DE VIDEO"/>
    <s v="52301 CAMARAS FOTOGRAFICAS Y DE VIDEO"/>
    <n v="138295"/>
    <s v="1 NO ETIQUETADO"/>
    <s v="11 RECURSOS FISCALES"/>
    <s v="1101 RECURSOS MUNICIPALES"/>
    <s v="19 Ejercicio 2019"/>
  </r>
  <r>
    <s v="131422727116171835P076076778911155151951901111110119133"/>
    <s v="1314"/>
    <s v="2"/>
    <s v="27"/>
    <s v="271"/>
    <s v="1"/>
    <s v="6"/>
    <s v="17"/>
    <s v="18"/>
    <s v="35"/>
    <s v="P"/>
    <s v="076"/>
    <s v="076778"/>
    <s v="91"/>
    <s v="1"/>
    <s v="5"/>
    <s v="51"/>
    <s v="519"/>
    <s v="519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79"/>
    <x v="271"/>
    <s v="5000 BIENES MUEBLES, INMUEBLES E INTANGIBLES"/>
    <s v="5100 MOBILIARIO Y EQUIPO DE ADMINISTRACION"/>
    <s v="519 OTROS MOBILIARIOS Y EQUIPOS DE ADMINISTRACION"/>
    <s v="51901 OTROS MOBILIARIOS Y EQUIPOS DE ADMINISTRACION"/>
    <n v="300000"/>
    <s v="1 NO ETIQUETADO"/>
    <s v="11 RECURSOS FISCALES"/>
    <s v="1101 RECURSOS MUNICIPALES"/>
    <s v="19 Ejercicio 2019"/>
  </r>
  <r>
    <s v="030311717145160304E013013950911155252952901111110119133"/>
    <s v="0303"/>
    <s v="1"/>
    <s v="17"/>
    <s v="171"/>
    <s v="4"/>
    <s v="5"/>
    <s v="16"/>
    <s v="03"/>
    <s v="04"/>
    <s v="E"/>
    <s v="013"/>
    <s v="013950"/>
    <s v="91"/>
    <s v="1"/>
    <s v="5"/>
    <s v="52"/>
    <s v="529"/>
    <s v="529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6"/>
    <x v="299"/>
    <s v="5000 BIENES MUEBLES, INMUEBLES E INTANGIBLES"/>
    <s v="5200 MOBILIARIO Y EQUIPO EDUCACIONAL Y RECREATIVO"/>
    <s v="529 OTRO MOBILIARIO Y EQUIPO EDUCACIONAL Y RECREATIVO"/>
    <s v="52901 OTRO MOBILIARIO Y EQUIPO EDUCACIONAL Y RECREATIVO"/>
    <n v="69000"/>
    <s v="1 NO ETIQUETADO"/>
    <s v="11 RECURSOS FISCALES"/>
    <s v="1101 RECURSOS MUNICIPALES"/>
    <s v="19 Ejercicio 2019"/>
  </r>
  <r>
    <s v="111222222122051228E098098949911155252952901111110119133"/>
    <s v="1112"/>
    <s v="2"/>
    <s v="22"/>
    <s v="221"/>
    <s v="2"/>
    <s v="2"/>
    <s v="05"/>
    <s v="12"/>
    <s v="28"/>
    <s v="E"/>
    <s v="098"/>
    <s v="098949"/>
    <s v="91"/>
    <s v="1"/>
    <s v="5"/>
    <s v="52"/>
    <s v="529"/>
    <s v="529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x v="0"/>
    <x v="19"/>
    <x v="26"/>
    <x v="62"/>
    <s v="5000 BIENES MUEBLES, INMUEBLES E INTANGIBLES"/>
    <s v="5200 MOBILIARIO Y EQUIPO EDUCACIONAL Y RECREATIVO"/>
    <s v="529 OTRO MOBILIARIO Y EQUIPO EDUCACIONAL Y RECREATIVO"/>
    <s v="52901 OTRO MOBILIARIO Y EQUIPO EDUCACIONAL Y RECREATIVO"/>
    <n v="2000"/>
    <s v="1 NO ETIQUETADO"/>
    <s v="11 RECURSOS FISCALES"/>
    <s v="1101 RECURSOS MUNICIPALES"/>
    <s v="19 Ejercicio 2019"/>
  </r>
  <r>
    <s v="111222222122051228E098098763911155252952901111110119133"/>
    <s v="1112"/>
    <s v="2"/>
    <s v="22"/>
    <s v="221"/>
    <s v="2"/>
    <s v="2"/>
    <s v="05"/>
    <s v="12"/>
    <s v="28"/>
    <s v="E"/>
    <s v="098"/>
    <s v="098763"/>
    <s v="91"/>
    <s v="1"/>
    <s v="5"/>
    <s v="52"/>
    <s v="529"/>
    <s v="529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x v="0"/>
    <x v="19"/>
    <x v="26"/>
    <x v="237"/>
    <s v="5000 BIENES MUEBLES, INMUEBLES E INTANGIBLES"/>
    <s v="5200 MOBILIARIO Y EQUIPO EDUCACIONAL Y RECREATIVO"/>
    <s v="529 OTRO MOBILIARIO Y EQUIPO EDUCACIONAL Y RECREATIVO"/>
    <s v="52901 OTRO MOBILIARIO Y EQUIPO EDUCACIONAL Y RECREATIVO"/>
    <n v="800"/>
    <s v="1 NO ETIQUETADO"/>
    <s v="11 RECURSOS FISCALES"/>
    <s v="1101 RECURSOS MUNICIPALES"/>
    <s v="19 Ejercicio 2019"/>
  </r>
  <r>
    <s v="111222222122051228E098098768911155252952901111110119133"/>
    <s v="1112"/>
    <s v="2"/>
    <s v="22"/>
    <s v="221"/>
    <s v="2"/>
    <s v="2"/>
    <s v="05"/>
    <s v="12"/>
    <s v="28"/>
    <s v="E"/>
    <s v="098"/>
    <s v="098768"/>
    <s v="91"/>
    <s v="1"/>
    <s v="5"/>
    <s v="52"/>
    <s v="529"/>
    <s v="529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x v="0"/>
    <x v="19"/>
    <x v="26"/>
    <x v="246"/>
    <s v="5000 BIENES MUEBLES, INMUEBLES E INTANGIBLES"/>
    <s v="5200 MOBILIARIO Y EQUIPO EDUCACIONAL Y RECREATIVO"/>
    <s v="529 OTRO MOBILIARIO Y EQUIPO EDUCACIONAL Y RECREATIVO"/>
    <s v="52901 OTRO MOBILIARIO Y EQUIPO EDUCACIONAL Y RECREATIVO"/>
    <n v="6450"/>
    <s v="1 NO ETIQUETADO"/>
    <s v="11 RECURSOS FISCALES"/>
    <s v="1101 RECURSOS MUNICIPALES"/>
    <s v="19 Ejercicio 2019"/>
  </r>
  <r>
    <s v="110422121231010730E039039387911155252952901111110119133"/>
    <s v="1104"/>
    <s v="2"/>
    <s v="21"/>
    <s v="212"/>
    <s v="3"/>
    <s v="1"/>
    <s v="01"/>
    <s v="07"/>
    <s v="30"/>
    <s v="E"/>
    <s v="039"/>
    <s v="039387"/>
    <s v="91"/>
    <s v="1"/>
    <s v="5"/>
    <s v="52"/>
    <s v="529"/>
    <s v="529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74"/>
    <x v="441"/>
    <s v="5000 BIENES MUEBLES, INMUEBLES E INTANGIBLES"/>
    <s v="5200 MOBILIARIO Y EQUIPO EDUCACIONAL Y RECREATIVO"/>
    <s v="529 OTRO MOBILIARIO Y EQUIPO EDUCACIONAL Y RECREATIVO"/>
    <s v="52901 OTRO MOBILIARIO Y EQUIPO EDUCACIONAL Y RECREATIVO"/>
    <n v="10000"/>
    <s v="1 NO ETIQUETADO"/>
    <s v="11 RECURSOS FISCALES"/>
    <s v="1101 RECURSOS MUNICIPALES"/>
    <s v="19 Ejercicio 2019"/>
  </r>
  <r>
    <s v="130322424215140134E018018974911155252952901111110119133"/>
    <s v="1303"/>
    <s v="2"/>
    <s v="24"/>
    <s v="242"/>
    <s v="1"/>
    <s v="5"/>
    <s v="14"/>
    <s v="01"/>
    <s v="34"/>
    <s v="E"/>
    <s v="018"/>
    <s v="018974"/>
    <s v="91"/>
    <s v="1"/>
    <s v="5"/>
    <s v="52"/>
    <s v="529"/>
    <s v="529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60"/>
    <s v="5000 BIENES MUEBLES, INMUEBLES E INTANGIBLES"/>
    <s v="5200 MOBILIARIO Y EQUIPO EDUCACIONAL Y RECREATIVO"/>
    <s v="529 OTRO MOBILIARIO Y EQUIPO EDUCACIONAL Y RECREATIVO"/>
    <s v="52901 OTRO MOBILIARIO Y EQUIPO EDUCACIONAL Y RECREATIVO"/>
    <n v="1110000"/>
    <s v="1 NO ETIQUETADO"/>
    <s v="11 RECURSOS FISCALES"/>
    <s v="1101 RECURSOS MUNICIPALES"/>
    <s v="19 Ejercicio 2019"/>
  </r>
  <r>
    <s v="130322424215140134E018018974911155252952901111110119133"/>
    <s v="1303"/>
    <s v="2"/>
    <s v="24"/>
    <s v="242"/>
    <s v="1"/>
    <s v="5"/>
    <s v="14"/>
    <s v="01"/>
    <s v="34"/>
    <s v="E"/>
    <s v="018"/>
    <s v="018974"/>
    <s v="91"/>
    <s v="1"/>
    <s v="5"/>
    <s v="52"/>
    <s v="529"/>
    <s v="529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60"/>
    <s v="5000 BIENES MUEBLES, INMUEBLES E INTANGIBLES"/>
    <s v="5200 MOBILIARIO Y EQUIPO EDUCACIONAL Y RECREATIVO"/>
    <s v="529 OTRO MOBILIARIO Y EQUIPO EDUCACIONAL Y RECREATIVO"/>
    <s v="52901 OTRO MOBILIARIO Y EQUIPO EDUCACIONAL Y RECREATIVO"/>
    <n v="56700"/>
    <s v="1 NO ETIQUETADO"/>
    <s v="11 RECURSOS FISCALES"/>
    <s v="1101 RECURSOS MUNICIPALES"/>
    <s v="19 Ejercicio 2019"/>
  </r>
  <r>
    <s v="131422727116171835P080080781911155151951901111110119133"/>
    <s v="1314"/>
    <s v="2"/>
    <s v="27"/>
    <s v="271"/>
    <s v="1"/>
    <s v="6"/>
    <s v="17"/>
    <s v="18"/>
    <s v="35"/>
    <s v="P"/>
    <s v="080"/>
    <s v="080781"/>
    <s v="91"/>
    <s v="1"/>
    <s v="5"/>
    <s v="51"/>
    <s v="519"/>
    <s v="519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83"/>
    <s v="5000 BIENES MUEBLES, INMUEBLES E INTANGIBLES"/>
    <s v="5100 MOBILIARIO Y EQUIPO DE ADMINISTRACION"/>
    <s v="519 OTROS MOBILIARIOS Y EQUIPOS DE ADMINISTRACION"/>
    <s v="51901 OTROS MOBILIARIOS Y EQUIPOS DE ADMINISTRACION"/>
    <n v="1290000"/>
    <s v="1 NO ETIQUETADO"/>
    <s v="11 RECURSOS FISCALES"/>
    <s v="1101 RECURSOS MUNICIPALES"/>
    <s v="19 Ejercicio 2019"/>
  </r>
  <r>
    <s v="030311717145160304E127127976911155353153101111110119133"/>
    <s v="0303"/>
    <s v="1"/>
    <s v="17"/>
    <s v="171"/>
    <s v="4"/>
    <s v="5"/>
    <s v="16"/>
    <s v="03"/>
    <s v="04"/>
    <s v="E"/>
    <s v="127"/>
    <s v="127976"/>
    <s v="91"/>
    <s v="1"/>
    <s v="5"/>
    <s v="53"/>
    <s v="531"/>
    <s v="53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5000 BIENES MUEBLES, INMUEBLES E INTANGIBLES"/>
    <s v="5300 EQUIPO E INSTRUMENTAL MEDICO Y DE LABORATORIO"/>
    <s v="531 EQUIPO MEDICO Y DE LABORATORIO"/>
    <s v="53101 EQUIPO MEDICO Y DE LABORATORIO"/>
    <n v="358000"/>
    <s v="1 NO ETIQUETADO"/>
    <s v="11 RECURSOS FISCALES"/>
    <s v="1101 RECURSOS MUNICIPALES"/>
    <s v="19 Ejercicio 2019"/>
  </r>
  <r>
    <s v="040711212245150205E047047162911155353153101111110119133"/>
    <s v="0407"/>
    <s v="1"/>
    <s v="12"/>
    <s v="122"/>
    <s v="4"/>
    <s v="5"/>
    <s v="15"/>
    <s v="02"/>
    <s v="05"/>
    <s v="E"/>
    <s v="047"/>
    <s v="047162"/>
    <s v="91"/>
    <s v="1"/>
    <s v="5"/>
    <s v="53"/>
    <s v="531"/>
    <s v="531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x v="0"/>
    <x v="28"/>
    <x v="54"/>
    <x v="122"/>
    <s v="5000 BIENES MUEBLES, INMUEBLES E INTANGIBLES"/>
    <s v="5300 EQUIPO E INSTRUMENTAL MEDICO Y DE LABORATORIO"/>
    <s v="531 EQUIPO MEDICO Y DE LABORATORIO"/>
    <s v="53101 EQUIPO MEDICO Y DE LABORATORIO"/>
    <n v="5000"/>
    <s v="1 NO ETIQUETADO"/>
    <s v="11 RECURSOS FISCALES"/>
    <s v="1101 RECURSOS MUNICIPALES"/>
    <s v="19 Ejercicio 2019"/>
  </r>
  <r>
    <s v="080322222112130614E125125319911155353153101111110119133"/>
    <s v="0803"/>
    <s v="2"/>
    <s v="22"/>
    <s v="221"/>
    <s v="1"/>
    <s v="2"/>
    <s v="13"/>
    <s v="06"/>
    <s v="14"/>
    <s v="E"/>
    <s v="125"/>
    <s v="125319"/>
    <s v="91"/>
    <s v="1"/>
    <s v="5"/>
    <s v="53"/>
    <s v="531"/>
    <s v="53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11"/>
    <s v="5000 BIENES MUEBLES, INMUEBLES E INTANGIBLES"/>
    <s v="5300 EQUIPO E INSTRUMENTAL MEDICO Y DE LABORATORIO"/>
    <s v="531 EQUIPO MEDICO Y DE LABORATORIO"/>
    <s v="53101 EQUIPO MEDICO Y DE LABORATORIO"/>
    <n v="15000"/>
    <s v="1 NO ETIQUETADO"/>
    <s v="11 RECURSOS FISCALES"/>
    <s v="1101 RECURSOS MUNICIPALES"/>
    <s v="19 Ejercicio 2019"/>
  </r>
  <r>
    <s v="111322121231010730E126126383911155353153101111110119133"/>
    <s v="1113"/>
    <s v="2"/>
    <s v="21"/>
    <s v="212"/>
    <s v="3"/>
    <s v="1"/>
    <s v="01"/>
    <s v="07"/>
    <s v="30"/>
    <s v="E"/>
    <s v="126"/>
    <s v="126383"/>
    <s v="91"/>
    <s v="1"/>
    <s v="5"/>
    <s v="53"/>
    <s v="531"/>
    <s v="531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7"/>
    <x v="136"/>
    <s v="5000 BIENES MUEBLES, INMUEBLES E INTANGIBLES"/>
    <s v="5300 EQUIPO E INSTRUMENTAL MEDICO Y DE LABORATORIO"/>
    <s v="531 EQUIPO MEDICO Y DE LABORATORIO"/>
    <s v="53101 EQUIPO MEDICO Y DE LABORATORIO"/>
    <n v="1500000"/>
    <s v="1 NO ETIQUETADO"/>
    <s v="11 RECURSOS FISCALES"/>
    <s v="1101 RECURSOS MUNICIPALES"/>
    <s v="19 Ejercicio 2019"/>
  </r>
  <r>
    <s v="131422727116171835P076076779911155252152101111110119133"/>
    <s v="1314"/>
    <s v="2"/>
    <s v="27"/>
    <s v="271"/>
    <s v="1"/>
    <s v="6"/>
    <s v="17"/>
    <s v="18"/>
    <s v="35"/>
    <s v="P"/>
    <s v="076"/>
    <s v="076779"/>
    <s v="91"/>
    <s v="1"/>
    <s v="5"/>
    <s v="52"/>
    <s v="521"/>
    <s v="52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79"/>
    <x v="282"/>
    <s v="5000 BIENES MUEBLES, INMUEBLES E INTANGIBLES"/>
    <s v="5200 MOBILIARIO Y EQUIPO EDUCACIONAL Y RECREATIVO"/>
    <s v="521 EQUIPOS Y APARATOS AUDIOVISUALES"/>
    <s v="52101 EQUIPOS Y APARATOS AUDIOVISUALES"/>
    <n v="210000"/>
    <s v="1 NO ETIQUETADO"/>
    <s v="11 RECURSOS FISCALES"/>
    <s v="1101 RECURSOS MUNICIPALES"/>
    <s v="19 Ejercicio 2019"/>
  </r>
  <r>
    <s v="040711212245150205E047047162911155353253201111110119133"/>
    <s v="0407"/>
    <s v="1"/>
    <s v="12"/>
    <s v="122"/>
    <s v="4"/>
    <s v="5"/>
    <s v="15"/>
    <s v="02"/>
    <s v="05"/>
    <s v="E"/>
    <s v="047"/>
    <s v="047162"/>
    <s v="91"/>
    <s v="1"/>
    <s v="5"/>
    <s v="53"/>
    <s v="532"/>
    <s v="532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x v="0"/>
    <x v="28"/>
    <x v="54"/>
    <x v="122"/>
    <s v="5000 BIENES MUEBLES, INMUEBLES E INTANGIBLES"/>
    <s v="5300 EQUIPO E INSTRUMENTAL MEDICO Y DE LABORATORIO"/>
    <s v="532 INSTRUMENTAL MEDICO Y DE LABORATORIO"/>
    <s v="53201 INSTRUMENTAL MEDICO Y DE LABORATORIO"/>
    <n v="1000"/>
    <s v="1 NO ETIQUETADO"/>
    <s v="11 RECURSOS FISCALES"/>
    <s v="1101 RECURSOS MUNICIPALES"/>
    <s v="19 Ejercicio 2019"/>
  </r>
  <r>
    <s v="111322121231010730E126126383911155353253201111110119133"/>
    <s v="1113"/>
    <s v="2"/>
    <s v="21"/>
    <s v="212"/>
    <s v="3"/>
    <s v="1"/>
    <s v="01"/>
    <s v="07"/>
    <s v="30"/>
    <s v="E"/>
    <s v="126"/>
    <s v="126383"/>
    <s v="91"/>
    <s v="1"/>
    <s v="5"/>
    <s v="53"/>
    <s v="532"/>
    <s v="532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7"/>
    <x v="136"/>
    <s v="5000 BIENES MUEBLES, INMUEBLES E INTANGIBLES"/>
    <s v="5300 EQUIPO E INSTRUMENTAL MEDICO Y DE LABORATORIO"/>
    <s v="532 INSTRUMENTAL MEDICO Y DE LABORATORIO"/>
    <s v="53201 INSTRUMENTAL MEDICO Y DE LABORATORIO"/>
    <n v="200000"/>
    <s v="1 NO ETIQUETADO"/>
    <s v="11 RECURSOS FISCALES"/>
    <s v="1101 RECURSOS MUNICIPALES"/>
    <s v="19 Ejercicio 2019"/>
  </r>
  <r>
    <s v="081222121412130615E061061373911155454154101225250219133"/>
    <s v="0812"/>
    <s v="2"/>
    <s v="21"/>
    <s v="214"/>
    <s v="1"/>
    <s v="2"/>
    <s v="13"/>
    <s v="06"/>
    <s v="15"/>
    <s v="E"/>
    <s v="061"/>
    <s v="061373"/>
    <s v="91"/>
    <s v="1"/>
    <s v="5"/>
    <s v="54"/>
    <s v="541"/>
    <s v="54101"/>
    <s v="2"/>
    <s v="25"/>
    <s v="2502"/>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229"/>
    <s v="5000 BIENES MUEBLES, INMUEBLES E INTANGIBLES"/>
    <s v="5400 VEHICULOS Y EQUIPO DE TRANSPORTE"/>
    <s v="541 VEHICULOS Y EQUIPO TERRESTRE"/>
    <s v="54101 VEHICULOS Y EQUIPO TERRESTRE"/>
    <n v="9600000"/>
    <s v="2 ETIQUETADO"/>
    <s v="25 RECURSOS FEDERALES"/>
    <s v="2502 FONDO DE FORTALECIMIENTO MUNICIPAL"/>
    <s v="19 Ejercicio 2019"/>
  </r>
  <r>
    <s v="080322222112130614E125125320911155454254201111110119133"/>
    <s v="0803"/>
    <s v="2"/>
    <s v="22"/>
    <s v="221"/>
    <s v="1"/>
    <s v="2"/>
    <s v="13"/>
    <s v="06"/>
    <s v="14"/>
    <s v="E"/>
    <s v="125"/>
    <s v="125320"/>
    <s v="91"/>
    <s v="1"/>
    <s v="5"/>
    <s v="54"/>
    <s v="542"/>
    <s v="54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0"/>
    <s v="5000 BIENES MUEBLES, INMUEBLES E INTANGIBLES"/>
    <s v="5400 VEHICULOS Y EQUIPO DE TRANSPORTE"/>
    <s v="542 CARROCERIAS Y REMOLQUES"/>
    <s v="54201 CARROCERIAS Y REMOLQUES"/>
    <n v="500000"/>
    <s v="1 NO ETIQUETADO"/>
    <s v="11 RECURSOS FISCALES"/>
    <s v="1101 RECURSOS MUNICIPALES"/>
    <s v="19 Ejercicio 2019"/>
  </r>
  <r>
    <s v="131422727116171835P090090762911155252152101111110119133"/>
    <s v="1314"/>
    <s v="2"/>
    <s v="27"/>
    <s v="271"/>
    <s v="1"/>
    <s v="6"/>
    <s v="17"/>
    <s v="18"/>
    <s v="35"/>
    <s v="P"/>
    <s v="090"/>
    <s v="090762"/>
    <s v="91"/>
    <s v="1"/>
    <s v="5"/>
    <s v="52"/>
    <s v="521"/>
    <s v="52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5"/>
    <x v="290"/>
    <s v="5000 BIENES MUEBLES, INMUEBLES E INTANGIBLES"/>
    <s v="5200 MOBILIARIO Y EQUIPO EDUCACIONAL Y RECREATIVO"/>
    <s v="521 EQUIPOS Y APARATOS AUDIOVISUALES"/>
    <s v="52101 EQUIPOS Y APARATOS AUDIOVISUALES"/>
    <n v="22510"/>
    <s v="1 NO ETIQUETADO"/>
    <s v="11 RECURSOS FISCALES"/>
    <s v="1101 RECURSOS MUNICIPALES"/>
    <s v="19 Ejercicio 2019"/>
  </r>
  <r>
    <s v="081222121412130615E061061381911155454554501111110119133"/>
    <s v="0812"/>
    <s v="2"/>
    <s v="21"/>
    <s v="214"/>
    <s v="1"/>
    <s v="2"/>
    <s v="13"/>
    <s v="06"/>
    <s v="15"/>
    <s v="E"/>
    <s v="061"/>
    <s v="061381"/>
    <s v="91"/>
    <s v="1"/>
    <s v="5"/>
    <s v="54"/>
    <s v="545"/>
    <s v="545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233"/>
    <s v="5000 BIENES MUEBLES, INMUEBLES E INTANGIBLES"/>
    <s v="5400 VEHICULOS Y EQUIPO DE TRANSPORTE"/>
    <s v="545 EMBARCACIONES"/>
    <s v="54501 EMBARCACIONES"/>
    <n v="76000"/>
    <s v="1 NO ETIQUETADO"/>
    <s v="11 RECURSOS FISCALES"/>
    <s v="1101 RECURSOS MUNICIPALES"/>
    <s v="19 Ejercicio 2019"/>
  </r>
  <r>
    <s v="030311717145160304E127127976911155454954901111110119133"/>
    <s v="0303"/>
    <s v="1"/>
    <s v="17"/>
    <s v="171"/>
    <s v="4"/>
    <s v="5"/>
    <s v="16"/>
    <s v="03"/>
    <s v="04"/>
    <s v="E"/>
    <s v="127"/>
    <s v="127976"/>
    <s v="91"/>
    <s v="1"/>
    <s v="5"/>
    <s v="54"/>
    <s v="549"/>
    <s v="549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5000 BIENES MUEBLES, INMUEBLES E INTANGIBLES"/>
    <s v="5400 VEHICULOS Y EQUIPO DE TRANSPORTE"/>
    <s v="549 OTROS EQUIPOS DE TRANSPORTE"/>
    <s v="54901 OTROS EQUIPOS DE TRANSPORTE"/>
    <n v="72000"/>
    <s v="1 NO ETIQUETADO"/>
    <s v="11 RECURSOS FISCALES"/>
    <s v="1101 RECURSOS MUNICIPALES"/>
    <s v="19 Ejercicio 2019"/>
  </r>
  <r>
    <s v="130122727116171835P080080770911155252152101111110119133"/>
    <s v="1301"/>
    <s v="2"/>
    <s v="27"/>
    <s v="271"/>
    <s v="1"/>
    <s v="6"/>
    <s v="17"/>
    <s v="18"/>
    <s v="35"/>
    <s v="P"/>
    <s v="080"/>
    <s v="080770"/>
    <s v="91"/>
    <s v="1"/>
    <s v="5"/>
    <s v="52"/>
    <s v="521"/>
    <s v="52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89"/>
    <s v="5000 BIENES MUEBLES, INMUEBLES E INTANGIBLES"/>
    <s v="5200 MOBILIARIO Y EQUIPO EDUCACIONAL Y RECREATIVO"/>
    <s v="521 EQUIPOS Y APARATOS AUDIOVISUALES"/>
    <s v="52101 EQUIPOS Y APARATOS AUDIOVISUALES"/>
    <n v="10000"/>
    <s v="1 NO ETIQUETADO"/>
    <s v="11 RECURSOS FISCALES"/>
    <s v="1101 RECURSOS MUNICIPALES"/>
    <s v="19 Ejercicio 2019"/>
  </r>
  <r>
    <s v="030311717145160304E127127976911155555155101225250219133"/>
    <s v="0303"/>
    <s v="1"/>
    <s v="17"/>
    <s v="171"/>
    <s v="4"/>
    <s v="5"/>
    <s v="16"/>
    <s v="03"/>
    <s v="04"/>
    <s v="E"/>
    <s v="127"/>
    <s v="127976"/>
    <s v="91"/>
    <s v="1"/>
    <s v="5"/>
    <s v="55"/>
    <s v="551"/>
    <s v="55101"/>
    <s v="2"/>
    <s v="25"/>
    <s v="2502"/>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5000 BIENES MUEBLES, INMUEBLES E INTANGIBLES"/>
    <s v="5500 EQUIPO DE DEFENSA Y SEGURIDAD"/>
    <s v="551 EQUIPO DE DEFENSA Y SEGURIDAD"/>
    <s v="55101 EQUIPO DE DEFENSA Y SEGURIDAD"/>
    <n v="9380000"/>
    <s v="2 ETIQUETADO"/>
    <s v="25 RECURSOS FEDERALES"/>
    <s v="2502 FONDO DE FORTALECIMIENTO MUNICIPAL"/>
    <s v="19 Ejercicio 2019"/>
  </r>
  <r>
    <s v="040711212245150205E047047164911155555155101111110119133"/>
    <s v="0407"/>
    <s v="1"/>
    <s v="12"/>
    <s v="122"/>
    <s v="4"/>
    <s v="5"/>
    <s v="15"/>
    <s v="02"/>
    <s v="05"/>
    <s v="E"/>
    <s v="047"/>
    <s v="047164"/>
    <s v="91"/>
    <s v="1"/>
    <s v="5"/>
    <s v="55"/>
    <s v="551"/>
    <s v="551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x v="0"/>
    <x v="28"/>
    <x v="54"/>
    <x v="442"/>
    <s v="5000 BIENES MUEBLES, INMUEBLES E INTANGIBLES"/>
    <s v="5500 EQUIPO DE DEFENSA Y SEGURIDAD"/>
    <s v="551 EQUIPO DE DEFENSA Y SEGURIDAD"/>
    <s v="55101 EQUIPO DE DEFENSA Y SEGURIDAD"/>
    <n v="8000"/>
    <s v="1 NO ETIQUETADO"/>
    <s v="11 RECURSOS FISCALES"/>
    <s v="1101 RECURSOS MUNICIPALES"/>
    <s v="19 Ejercicio 2019"/>
  </r>
  <r>
    <s v="030311717145160304E127127976911155656156101111110119133"/>
    <s v="0303"/>
    <s v="1"/>
    <s v="17"/>
    <s v="171"/>
    <s v="4"/>
    <s v="5"/>
    <s v="16"/>
    <s v="03"/>
    <s v="04"/>
    <s v="E"/>
    <s v="127"/>
    <s v="127976"/>
    <s v="91"/>
    <s v="1"/>
    <s v="5"/>
    <s v="56"/>
    <s v="561"/>
    <s v="56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5000 BIENES MUEBLES, INMUEBLES E INTANGIBLES"/>
    <s v="5600 MAQUINARIA, OTROS EQUIPOS Y HERRAMIENTAS"/>
    <s v="561 MAQUINARIA Y EQUIPO AGROPECUARIO"/>
    <s v="56101 MAQUINARIA Y EQUIPO AGROPECUARIO"/>
    <n v="35600"/>
    <s v="1 NO ETIQUETADO"/>
    <s v="11 RECURSOS FISCALES"/>
    <s v="1101 RECURSOS MUNICIPALES"/>
    <s v="19 Ejercicio 2019"/>
  </r>
  <r>
    <s v="081222121412130615E061061408911155656156101111110119133"/>
    <s v="0812"/>
    <s v="2"/>
    <s v="21"/>
    <s v="214"/>
    <s v="1"/>
    <s v="2"/>
    <s v="13"/>
    <s v="06"/>
    <s v="15"/>
    <s v="E"/>
    <s v="061"/>
    <s v="061408"/>
    <s v="91"/>
    <s v="1"/>
    <s v="5"/>
    <s v="56"/>
    <s v="561"/>
    <s v="56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243"/>
    <s v="5000 BIENES MUEBLES, INMUEBLES E INTANGIBLES"/>
    <s v="5600 MAQUINARIA, OTROS EQUIPOS Y HERRAMIENTAS"/>
    <s v="561 MAQUINARIA Y EQUIPO AGROPECUARIO"/>
    <s v="56101 MAQUINARIA Y EQUIPO AGROPECUARIO"/>
    <n v="138852"/>
    <s v="1 NO ETIQUETADO"/>
    <s v="11 RECURSOS FISCALES"/>
    <s v="1101 RECURSOS MUNICIPALES"/>
    <s v="19 Ejercicio 2019"/>
  </r>
  <r>
    <s v="030311717145160304E127127976911155656256201111110119133"/>
    <s v="0303"/>
    <s v="1"/>
    <s v="17"/>
    <s v="171"/>
    <s v="4"/>
    <s v="5"/>
    <s v="16"/>
    <s v="03"/>
    <s v="04"/>
    <s v="E"/>
    <s v="127"/>
    <s v="127976"/>
    <s v="91"/>
    <s v="1"/>
    <s v="5"/>
    <s v="56"/>
    <s v="562"/>
    <s v="56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5000 BIENES MUEBLES, INMUEBLES E INTANGIBLES"/>
    <s v="5600 MAQUINARIA, OTROS EQUIPOS Y HERRAMIENTAS"/>
    <s v="562 MAQUINARIA Y EQUIPO INDUSTRIAL"/>
    <s v="56201 MAQUINARIA Y EQUIPO INDUSTRIAL"/>
    <n v="28600"/>
    <s v="1 NO ETIQUETADO"/>
    <s v="11 RECURSOS FISCALES"/>
    <s v="1101 RECURSOS MUNICIPALES"/>
    <s v="19 Ejercicio 2019"/>
  </r>
  <r>
    <s v="080122222112130614E059059414911155656256201111110119133"/>
    <s v="0801"/>
    <s v="2"/>
    <s v="22"/>
    <s v="221"/>
    <s v="1"/>
    <s v="2"/>
    <s v="13"/>
    <s v="06"/>
    <s v="14"/>
    <s v="E"/>
    <s v="059"/>
    <s v="059414"/>
    <s v="91"/>
    <s v="1"/>
    <s v="5"/>
    <s v="56"/>
    <s v="562"/>
    <s v="562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284"/>
    <s v="5000 BIENES MUEBLES, INMUEBLES E INTANGIBLES"/>
    <s v="5600 MAQUINARIA, OTROS EQUIPOS Y HERRAMIENTAS"/>
    <s v="562 MAQUINARIA Y EQUIPO INDUSTRIAL"/>
    <s v="56201 MAQUINARIA Y EQUIPO INDUSTRIAL"/>
    <n v="6261000"/>
    <s v="1 NO ETIQUETADO"/>
    <s v="11 RECURSOS FISCALES"/>
    <s v="1101 RECURSOS MUNICIPALES"/>
    <s v="19 Ejercicio 2019"/>
  </r>
  <r>
    <s v="080422222112130614E060060324911155656256201111110119133"/>
    <s v="0804"/>
    <s v="2"/>
    <s v="22"/>
    <s v="221"/>
    <s v="1"/>
    <s v="2"/>
    <s v="13"/>
    <s v="06"/>
    <s v="14"/>
    <s v="E"/>
    <s v="060"/>
    <s v="060324"/>
    <s v="91"/>
    <s v="1"/>
    <s v="5"/>
    <s v="56"/>
    <s v="562"/>
    <s v="562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55"/>
    <x v="242"/>
    <s v="5000 BIENES MUEBLES, INMUEBLES E INTANGIBLES"/>
    <s v="5600 MAQUINARIA, OTROS EQUIPOS Y HERRAMIENTAS"/>
    <s v="562 MAQUINARIA Y EQUIPO INDUSTRIAL"/>
    <s v="56201 MAQUINARIA Y EQUIPO INDUSTRIAL"/>
    <n v="30000"/>
    <s v="1 NO ETIQUETADO"/>
    <s v="11 RECURSOS FISCALES"/>
    <s v="1101 RECURSOS MUNICIPALES"/>
    <s v="19 Ejercicio 2019"/>
  </r>
  <r>
    <s v="081222121412130615E061061411911155656256201111110119133"/>
    <s v="0812"/>
    <s v="2"/>
    <s v="21"/>
    <s v="214"/>
    <s v="1"/>
    <s v="2"/>
    <s v="13"/>
    <s v="06"/>
    <s v="15"/>
    <s v="E"/>
    <s v="061"/>
    <s v="061411"/>
    <s v="91"/>
    <s v="1"/>
    <s v="5"/>
    <s v="56"/>
    <s v="562"/>
    <s v="562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257"/>
    <s v="5000 BIENES MUEBLES, INMUEBLES E INTANGIBLES"/>
    <s v="5600 MAQUINARIA, OTROS EQUIPOS Y HERRAMIENTAS"/>
    <s v="562 MAQUINARIA Y EQUIPO INDUSTRIAL"/>
    <s v="56201 MAQUINARIA Y EQUIPO INDUSTRIAL"/>
    <n v="509120"/>
    <s v="1 NO ETIQUETADO"/>
    <s v="11 RECURSOS FISCALES"/>
    <s v="1101 RECURSOS MUNICIPALES"/>
    <s v="19 Ejercicio 2019"/>
  </r>
  <r>
    <s v="080722121412130615E061061381911155656256201111110119133"/>
    <s v="0807"/>
    <s v="2"/>
    <s v="21"/>
    <s v="214"/>
    <s v="1"/>
    <s v="2"/>
    <s v="13"/>
    <s v="06"/>
    <s v="15"/>
    <s v="E"/>
    <s v="061"/>
    <s v="061381"/>
    <s v="91"/>
    <s v="1"/>
    <s v="5"/>
    <s v="56"/>
    <s v="562"/>
    <s v="562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233"/>
    <s v="5000 BIENES MUEBLES, INMUEBLES E INTANGIBLES"/>
    <s v="5600 MAQUINARIA, OTROS EQUIPOS Y HERRAMIENTAS"/>
    <s v="562 MAQUINARIA Y EQUIPO INDUSTRIAL"/>
    <s v="56201 MAQUINARIA Y EQUIPO INDUSTRIAL"/>
    <n v="1000000"/>
    <s v="1 NO ETIQUETADO"/>
    <s v="11 RECURSOS FISCALES"/>
    <s v="1101 RECURSOS MUNICIPALES"/>
    <s v="19 Ejercicio 2019"/>
  </r>
  <r>
    <s v="090111313446172020O021021505121155656256201111110119133"/>
    <s v="0901"/>
    <s v="1"/>
    <s v="13"/>
    <s v="134"/>
    <s v="4"/>
    <s v="6"/>
    <s v="17"/>
    <s v="20"/>
    <s v="20"/>
    <s v="O"/>
    <s v="021"/>
    <s v="021505"/>
    <s v="12"/>
    <s v="1"/>
    <s v="5"/>
    <s v="56"/>
    <s v="562"/>
    <s v="56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3"/>
    <s v="5000 BIENES MUEBLES, INMUEBLES E INTANGIBLES"/>
    <s v="5600 MAQUINARIA, OTROS EQUIPOS Y HERRAMIENTAS"/>
    <s v="562 MAQUINARIA Y EQUIPO INDUSTRIAL"/>
    <s v="56201 MAQUINARIA Y EQUIPO INDUSTRIAL"/>
    <n v="100000"/>
    <s v="1 NO ETIQUETADO"/>
    <s v="11 RECURSOS FISCALES"/>
    <s v="1101 RECURSOS MUNICIPALES"/>
    <s v="19 Ejercicio 2019"/>
  </r>
  <r>
    <s v="030311717145160304E127127976911155656356301111110119133"/>
    <s v="0303"/>
    <s v="1"/>
    <s v="17"/>
    <s v="171"/>
    <s v="4"/>
    <s v="5"/>
    <s v="16"/>
    <s v="03"/>
    <s v="04"/>
    <s v="E"/>
    <s v="127"/>
    <s v="127976"/>
    <s v="91"/>
    <s v="1"/>
    <s v="5"/>
    <s v="56"/>
    <s v="563"/>
    <s v="563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5000 BIENES MUEBLES, INMUEBLES E INTANGIBLES"/>
    <s v="5600 MAQUINARIA, OTROS EQUIPOS Y HERRAMIENTAS"/>
    <s v="563 MAQUINARIA Y EQUIPO DE CONSTRUCCION"/>
    <s v="56301 MAQUINARIA Y EQUIPO DE CONSTRUCCION"/>
    <n v="44000"/>
    <s v="1 NO ETIQUETADO"/>
    <s v="11 RECURSOS FISCALES"/>
    <s v="1101 RECURSOS MUNICIPALES"/>
    <s v="19 Ejercicio 2019"/>
  </r>
  <r>
    <s v="080522222112130614E088088348911155656356301225250219133"/>
    <s v="0805"/>
    <s v="2"/>
    <s v="22"/>
    <s v="221"/>
    <s v="1"/>
    <s v="2"/>
    <s v="13"/>
    <s v="06"/>
    <s v="14"/>
    <s v="E"/>
    <s v="088"/>
    <s v="088348"/>
    <s v="91"/>
    <s v="1"/>
    <s v="5"/>
    <s v="56"/>
    <s v="563"/>
    <s v="56301"/>
    <s v="2"/>
    <s v="25"/>
    <s v="2502"/>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28"/>
    <s v="5000 BIENES MUEBLES, INMUEBLES E INTANGIBLES"/>
    <s v="5600 MAQUINARIA, OTROS EQUIPOS Y HERRAMIENTAS"/>
    <s v="563 MAQUINARIA Y EQUIPO DE CONSTRUCCION"/>
    <s v="56301 MAQUINARIA Y EQUIPO DE CONSTRUCCION"/>
    <n v="10000000"/>
    <s v="2 ETIQUETADO"/>
    <s v="25 RECURSOS FEDERALES"/>
    <s v="2502 FONDO DE FORTALECIMIENTO MUNICIPAL"/>
    <s v="19 Ejercicio 2019"/>
  </r>
  <r>
    <s v="030311717145160304E127127976911155656456401111110119133"/>
    <s v="0303"/>
    <s v="1"/>
    <s v="17"/>
    <s v="171"/>
    <s v="4"/>
    <s v="5"/>
    <s v="16"/>
    <s v="03"/>
    <s v="04"/>
    <s v="E"/>
    <s v="127"/>
    <s v="127976"/>
    <s v="91"/>
    <s v="1"/>
    <s v="5"/>
    <s v="56"/>
    <s v="564"/>
    <s v="564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5000 BIENES MUEBLES, INMUEBLES E INTANGIBLES"/>
    <s v="5600 MAQUINARIA, OTROS EQUIPOS Y HERRAMIENTAS"/>
    <s v="564 SISTEMAS DE AIRE ACONDICIONADO, CALEFACCION Y DE REFRIGERACION INDUSTRIAL Y COMERCIAL"/>
    <s v="56401 SISTEMAS DE AIRE ACONDICIONADO, CALEFACCION Y DE REFRIGERACION INDUSTRIAL Y COMERCIAL"/>
    <n v="12000"/>
    <s v="1 NO ETIQUETADO"/>
    <s v="11 RECURSOS FISCALES"/>
    <s v="1101 RECURSOS MUNICIPALES"/>
    <s v="19 Ejercicio 2019"/>
  </r>
  <r>
    <s v="090111313446172020O021021513121155656456401111110119133"/>
    <s v="0901"/>
    <s v="1"/>
    <s v="13"/>
    <s v="134"/>
    <s v="4"/>
    <s v="6"/>
    <s v="17"/>
    <s v="20"/>
    <s v="20"/>
    <s v="O"/>
    <s v="021"/>
    <s v="021513"/>
    <s v="12"/>
    <s v="1"/>
    <s v="5"/>
    <s v="56"/>
    <s v="564"/>
    <s v="564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5"/>
    <s v="5000 BIENES MUEBLES, INMUEBLES E INTANGIBLES"/>
    <s v="5600 MAQUINARIA, OTROS EQUIPOS Y HERRAMIENTAS"/>
    <s v="564 SISTEMAS DE AIRE ACONDICIONADO, CALEFACCION Y DE REFRIGERACION INDUSTRIAL Y COMERCIAL"/>
    <s v="56401 SISTEMAS DE AIRE ACONDICIONADO, CALEFACCION Y DE REFRIGERACION INDUSTRIAL Y COMERCIAL"/>
    <n v="500000"/>
    <s v="1 NO ETIQUETADO"/>
    <s v="11 RECURSOS FISCALES"/>
    <s v="1101 RECURSOS MUNICIPALES"/>
    <s v="19 Ejercicio 2019"/>
  </r>
  <r>
    <s v="080322222112130614E125125321911155656556501111110119133"/>
    <s v="0803"/>
    <s v="2"/>
    <s v="22"/>
    <s v="221"/>
    <s v="1"/>
    <s v="2"/>
    <s v="13"/>
    <s v="06"/>
    <s v="14"/>
    <s v="E"/>
    <s v="125"/>
    <s v="125321"/>
    <s v="91"/>
    <s v="1"/>
    <s v="5"/>
    <s v="56"/>
    <s v="565"/>
    <s v="565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73"/>
    <s v="5000 BIENES MUEBLES, INMUEBLES E INTANGIBLES"/>
    <s v="5600 MAQUINARIA, OTROS EQUIPOS Y HERRAMIENTAS"/>
    <s v="565 EQUIPO DE COMUNICACION Y TELECOMUNICACION"/>
    <s v="56501 EQUIPO DE COMUNICACION Y TELECOMUNICACION"/>
    <n v="160000"/>
    <s v="1 NO ETIQUETADO"/>
    <s v="11 RECURSOS FISCALES"/>
    <s v="1101 RECURSOS MUNICIPALES"/>
    <s v="19 Ejercicio 2019"/>
  </r>
  <r>
    <s v="090211313446172019O051051431121155656556501111110119133"/>
    <s v="0902"/>
    <s v="1"/>
    <s v="13"/>
    <s v="134"/>
    <s v="4"/>
    <s v="6"/>
    <s v="17"/>
    <s v="20"/>
    <s v="19"/>
    <s v="O"/>
    <s v="051"/>
    <s v="051431"/>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3"/>
    <x v="313"/>
    <s v="5000 BIENES MUEBLES, INMUEBLES E INTANGIBLES"/>
    <s v="5600 MAQUINARIA, OTROS EQUIPOS Y HERRAMIENTAS"/>
    <s v="565 EQUIPO DE COMUNICACION Y TELECOMUNICACION"/>
    <s v="56501 EQUIPO DE COMUNICACION Y TELECOMUNICACION"/>
    <n v="216371"/>
    <s v="1 NO ETIQUETADO"/>
    <s v="11 RECURSOS FISCALES"/>
    <s v="1101 RECURSOS MUNICIPALES"/>
    <s v="19 Ejercicio 2019"/>
  </r>
  <r>
    <s v="090211313446172019O132132425121155656556501111110119133"/>
    <s v="0902"/>
    <s v="1"/>
    <s v="13"/>
    <s v="134"/>
    <s v="4"/>
    <s v="6"/>
    <s v="17"/>
    <s v="20"/>
    <s v="19"/>
    <s v="O"/>
    <s v="132"/>
    <s v="132425"/>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38"/>
    <x v="438"/>
    <s v="5000 BIENES MUEBLES, INMUEBLES E INTANGIBLES"/>
    <s v="5600 MAQUINARIA, OTROS EQUIPOS Y HERRAMIENTAS"/>
    <s v="565 EQUIPO DE COMUNICACION Y TELECOMUNICACION"/>
    <s v="56501 EQUIPO DE COMUNICACION Y TELECOMUNICACION"/>
    <n v="991666.67"/>
    <s v="1 NO ETIQUETADO"/>
    <s v="11 RECURSOS FISCALES"/>
    <s v="1101 RECURSOS MUNICIPALES"/>
    <s v="19 Ejercicio 2019"/>
  </r>
  <r>
    <s v="090211313446172019O132132437121155656556501111110119133"/>
    <s v="0902"/>
    <s v="1"/>
    <s v="13"/>
    <s v="134"/>
    <s v="4"/>
    <s v="6"/>
    <s v="17"/>
    <s v="20"/>
    <s v="19"/>
    <s v="O"/>
    <s v="132"/>
    <s v="132437"/>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38"/>
    <x v="76"/>
    <s v="5000 BIENES MUEBLES, INMUEBLES E INTANGIBLES"/>
    <s v="5600 MAQUINARIA, OTROS EQUIPOS Y HERRAMIENTAS"/>
    <s v="565 EQUIPO DE COMUNICACION Y TELECOMUNICACION"/>
    <s v="56501 EQUIPO DE COMUNICACION Y TELECOMUNICACION"/>
    <n v="666666.67000000004"/>
    <s v="1 NO ETIQUETADO"/>
    <s v="11 RECURSOS FISCALES"/>
    <s v="1101 RECURSOS MUNICIPALES"/>
    <s v="19 Ejercicio 2019"/>
  </r>
  <r>
    <s v="090211313446172019O132132441121155656556501111110119133"/>
    <s v="0902"/>
    <s v="1"/>
    <s v="13"/>
    <s v="134"/>
    <s v="4"/>
    <s v="6"/>
    <s v="17"/>
    <s v="20"/>
    <s v="19"/>
    <s v="O"/>
    <s v="132"/>
    <s v="132441"/>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38"/>
    <x v="376"/>
    <s v="5000 BIENES MUEBLES, INMUEBLES E INTANGIBLES"/>
    <s v="5600 MAQUINARIA, OTROS EQUIPOS Y HERRAMIENTAS"/>
    <s v="565 EQUIPO DE COMUNICACION Y TELECOMUNICACION"/>
    <s v="56501 EQUIPO DE COMUNICACION Y TELECOMUNICACION"/>
    <n v="366666.67"/>
    <s v="1 NO ETIQUETADO"/>
    <s v="11 RECURSOS FISCALES"/>
    <s v="1101 RECURSOS MUNICIPALES"/>
    <s v="19 Ejercicio 2019"/>
  </r>
  <r>
    <s v="090211313446172019O132132902121155656556501111110119133"/>
    <s v="0902"/>
    <s v="1"/>
    <s v="13"/>
    <s v="134"/>
    <s v="4"/>
    <s v="6"/>
    <s v="17"/>
    <s v="20"/>
    <s v="19"/>
    <s v="O"/>
    <s v="132"/>
    <s v="132902"/>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38"/>
    <x v="383"/>
    <s v="5000 BIENES MUEBLES, INMUEBLES E INTANGIBLES"/>
    <s v="5600 MAQUINARIA, OTROS EQUIPOS Y HERRAMIENTAS"/>
    <s v="565 EQUIPO DE COMUNICACION Y TELECOMUNICACION"/>
    <s v="56501 EQUIPO DE COMUNICACION Y TELECOMUNICACION"/>
    <n v="426666.67"/>
    <s v="1 NO ETIQUETADO"/>
    <s v="11 RECURSOS FISCALES"/>
    <s v="1101 RECURSOS MUNICIPALES"/>
    <s v="19 Ejercicio 2019"/>
  </r>
  <r>
    <s v="090211313446172019O132132921121155656556501111110119133"/>
    <s v="0902"/>
    <s v="1"/>
    <s v="13"/>
    <s v="134"/>
    <s v="4"/>
    <s v="6"/>
    <s v="17"/>
    <s v="20"/>
    <s v="19"/>
    <s v="O"/>
    <s v="132"/>
    <s v="132921"/>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38"/>
    <x v="321"/>
    <s v="5000 BIENES MUEBLES, INMUEBLES E INTANGIBLES"/>
    <s v="5600 MAQUINARIA, OTROS EQUIPOS Y HERRAMIENTAS"/>
    <s v="565 EQUIPO DE COMUNICACION Y TELECOMUNICACION"/>
    <s v="56501 EQUIPO DE COMUNICACION Y TELECOMUNICACION"/>
    <n v="166666.67000000001"/>
    <s v="1 NO ETIQUETADO"/>
    <s v="11 RECURSOS FISCALES"/>
    <s v="1101 RECURSOS MUNICIPALES"/>
    <s v="19 Ejercicio 2019"/>
  </r>
  <r>
    <s v="090211313446172019O133133428121155656556501111110119133"/>
    <s v="0902"/>
    <s v="1"/>
    <s v="13"/>
    <s v="134"/>
    <s v="4"/>
    <s v="6"/>
    <s v="17"/>
    <s v="20"/>
    <s v="19"/>
    <s v="O"/>
    <s v="133"/>
    <s v="133428"/>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327"/>
    <s v="5000 BIENES MUEBLES, INMUEBLES E INTANGIBLES"/>
    <s v="5600 MAQUINARIA, OTROS EQUIPOS Y HERRAMIENTAS"/>
    <s v="565 EQUIPO DE COMUNICACION Y TELECOMUNICACION"/>
    <s v="56501 EQUIPO DE COMUNICACION Y TELECOMUNICACION"/>
    <n v="1843500"/>
    <s v="1 NO ETIQUETADO"/>
    <s v="11 RECURSOS FISCALES"/>
    <s v="1101 RECURSOS MUNICIPALES"/>
    <s v="19 Ejercicio 2019"/>
  </r>
  <r>
    <s v="090211313446172019O133133429121155656556501111110119133"/>
    <s v="0902"/>
    <s v="1"/>
    <s v="13"/>
    <s v="134"/>
    <s v="4"/>
    <s v="6"/>
    <s v="17"/>
    <s v="20"/>
    <s v="19"/>
    <s v="O"/>
    <s v="133"/>
    <s v="133429"/>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8"/>
    <s v="5000 BIENES MUEBLES, INMUEBLES E INTANGIBLES"/>
    <s v="5600 MAQUINARIA, OTROS EQUIPOS Y HERRAMIENTAS"/>
    <s v="565 EQUIPO DE COMUNICACION Y TELECOMUNICACION"/>
    <s v="56501 EQUIPO DE COMUNICACION Y TELECOMUNICACION"/>
    <n v="182000"/>
    <s v="1 NO ETIQUETADO"/>
    <s v="11 RECURSOS FISCALES"/>
    <s v="1101 RECURSOS MUNICIPALES"/>
    <s v="19 Ejercicio 2019"/>
  </r>
  <r>
    <s v="090211313446172019O133133433121155656556501111110119133"/>
    <s v="0902"/>
    <s v="1"/>
    <s v="13"/>
    <s v="134"/>
    <s v="4"/>
    <s v="6"/>
    <s v="17"/>
    <s v="20"/>
    <s v="19"/>
    <s v="O"/>
    <s v="133"/>
    <s v="133433"/>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9"/>
    <s v="5000 BIENES MUEBLES, INMUEBLES E INTANGIBLES"/>
    <s v="5600 MAQUINARIA, OTROS EQUIPOS Y HERRAMIENTAS"/>
    <s v="565 EQUIPO DE COMUNICACION Y TELECOMUNICACION"/>
    <s v="56501 EQUIPO DE COMUNICACION Y TELECOMUNICACION"/>
    <n v="17500"/>
    <s v="1 NO ETIQUETADO"/>
    <s v="11 RECURSOS FISCALES"/>
    <s v="1101 RECURSOS MUNICIPALES"/>
    <s v="19 Ejercicio 2019"/>
  </r>
  <r>
    <s v="121222222122081331E086086701911155656556501111110119133"/>
    <s v="1212"/>
    <s v="2"/>
    <s v="22"/>
    <s v="221"/>
    <s v="2"/>
    <s v="2"/>
    <s v="08"/>
    <s v="13"/>
    <s v="31"/>
    <s v="E"/>
    <s v="086"/>
    <s v="086701"/>
    <s v="91"/>
    <s v="1"/>
    <s v="5"/>
    <s v="56"/>
    <s v="565"/>
    <s v="565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75"/>
    <x v="270"/>
    <s v="5000 BIENES MUEBLES, INMUEBLES E INTANGIBLES"/>
    <s v="5600 MAQUINARIA, OTROS EQUIPOS Y HERRAMIENTAS"/>
    <s v="565 EQUIPO DE COMUNICACION Y TELECOMUNICACION"/>
    <s v="56501 EQUIPO DE COMUNICACION Y TELECOMUNICACION"/>
    <n v="127000"/>
    <s v="1 NO ETIQUETADO"/>
    <s v="11 RECURSOS FISCALES"/>
    <s v="1101 RECURSOS MUNICIPALES"/>
    <s v="19 Ejercicio 2019"/>
  </r>
  <r>
    <s v="131422727116171835P080080760911155252352301111110119133"/>
    <s v="1314"/>
    <s v="2"/>
    <s v="27"/>
    <s v="271"/>
    <s v="1"/>
    <s v="6"/>
    <s v="17"/>
    <s v="18"/>
    <s v="35"/>
    <s v="P"/>
    <s v="080"/>
    <s v="080760"/>
    <s v="91"/>
    <s v="1"/>
    <s v="5"/>
    <s v="52"/>
    <s v="523"/>
    <s v="523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88"/>
    <s v="5000 BIENES MUEBLES, INMUEBLES E INTANGIBLES"/>
    <s v="5200 MOBILIARIO Y EQUIPO EDUCACIONAL Y RECREATIVO"/>
    <s v="523 CAMARAS FOTOGRAFICAS Y DE VIDEO"/>
    <s v="52301 CAMARAS FOTOGRAFICAS Y DE VIDEO"/>
    <n v="150000"/>
    <s v="1 NO ETIQUETADO"/>
    <s v="11 RECURSOS FISCALES"/>
    <s v="1101 RECURSOS MUNICIPALES"/>
    <s v="19 Ejercicio 2019"/>
  </r>
  <r>
    <s v="080122222112130614E059059315911155656656601111110119133"/>
    <s v="0801"/>
    <s v="2"/>
    <s v="22"/>
    <s v="221"/>
    <s v="1"/>
    <s v="2"/>
    <s v="13"/>
    <s v="06"/>
    <s v="14"/>
    <s v="E"/>
    <s v="059"/>
    <s v="059315"/>
    <s v="91"/>
    <s v="1"/>
    <s v="5"/>
    <s v="56"/>
    <s v="566"/>
    <s v="566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112"/>
    <s v="5000 BIENES MUEBLES, INMUEBLES E INTANGIBLES"/>
    <s v="5600 MAQUINARIA, OTROS EQUIPOS Y HERRAMIENTAS"/>
    <s v="566 EQUIPOS DE GENERACION ELECTRICA, APARATOS Y ACCESORIOS ELECTRICOS"/>
    <s v="56601 EQUIPOS DE GENERACION ELECTRICA, APARATOS Y ACCESORIOS ELECTRICOS"/>
    <n v="6870000"/>
    <s v="1 NO ETIQUETADO"/>
    <s v="11 RECURSOS FISCALES"/>
    <s v="1101 RECURSOS MUNICIPALES"/>
    <s v="19 Ejercicio 2019"/>
  </r>
  <r>
    <s v="081122222112130614E125125355911155656656601111110119133"/>
    <s v="0811"/>
    <s v="2"/>
    <s v="22"/>
    <s v="221"/>
    <s v="1"/>
    <s v="2"/>
    <s v="13"/>
    <s v="06"/>
    <s v="14"/>
    <s v="E"/>
    <s v="125"/>
    <s v="125355"/>
    <s v="91"/>
    <s v="1"/>
    <s v="5"/>
    <s v="56"/>
    <s v="566"/>
    <s v="566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32"/>
    <s v="5000 BIENES MUEBLES, INMUEBLES E INTANGIBLES"/>
    <s v="5600 MAQUINARIA, OTROS EQUIPOS Y HERRAMIENTAS"/>
    <s v="566 EQUIPOS DE GENERACION ELECTRICA, APARATOS Y ACCESORIOS ELECTRICOS"/>
    <s v="56601 EQUIPOS DE GENERACION ELECTRICA, APARATOS Y ACCESORIOS ELECTRICOS"/>
    <n v="1000000"/>
    <s v="1 NO ETIQUETADO"/>
    <s v="11 RECURSOS FISCALES"/>
    <s v="1101 RECURSOS MUNICIPALES"/>
    <s v="19 Ejercicio 2019"/>
  </r>
  <r>
    <s v="080922222112130614E059059798911155656656601111110119133"/>
    <s v="0809"/>
    <s v="2"/>
    <s v="22"/>
    <s v="221"/>
    <s v="1"/>
    <s v="2"/>
    <s v="13"/>
    <s v="06"/>
    <s v="14"/>
    <s v="E"/>
    <s v="059"/>
    <s v="059798"/>
    <s v="91"/>
    <s v="1"/>
    <s v="5"/>
    <s v="56"/>
    <s v="566"/>
    <s v="566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3"/>
    <x v="7"/>
    <s v="5000 BIENES MUEBLES, INMUEBLES E INTANGIBLES"/>
    <s v="5600 MAQUINARIA, OTROS EQUIPOS Y HERRAMIENTAS"/>
    <s v="566 EQUIPOS DE GENERACION ELECTRICA, APARATOS Y ACCESORIOS ELECTRICOS"/>
    <s v="56601 EQUIPOS DE GENERACION ELECTRICA, APARATOS Y ACCESORIOS ELECTRICOS"/>
    <n v="300000"/>
    <s v="1 NO ETIQUETADO"/>
    <s v="11 RECURSOS FISCALES"/>
    <s v="1101 RECURSOS MUNICIPALES"/>
    <s v="19 Ejercicio 2019"/>
  </r>
  <r>
    <s v="080822222212130616E130130336911155656656601111110119133"/>
    <s v="0808"/>
    <s v="2"/>
    <s v="22"/>
    <s v="222"/>
    <s v="1"/>
    <s v="2"/>
    <s v="13"/>
    <s v="06"/>
    <s v="16"/>
    <s v="E"/>
    <s v="130"/>
    <s v="130336"/>
    <s v="91"/>
    <s v="1"/>
    <s v="5"/>
    <s v="56"/>
    <s v="566"/>
    <s v="56601"/>
    <s v="1"/>
    <s v="11"/>
    <s v="1101"/>
    <s v="19"/>
    <s v="13"/>
    <s v="3"/>
    <s v="08 COORDINACION GENERAL DE SERVICIOS MUNICIPALES"/>
    <s v="0808 COORDINACION GENERAL DE SERVICIOS MUNICIPALES"/>
    <s v="222 DESARROLLO COMUNITARIO"/>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38"/>
    <x v="127"/>
    <x v="443"/>
    <s v="5000 BIENES MUEBLES, INMUEBLES E INTANGIBLES"/>
    <s v="5600 MAQUINARIA, OTROS EQUIPOS Y HERRAMIENTAS"/>
    <s v="566 EQUIPOS DE GENERACION ELECTRICA, APARATOS Y ACCESORIOS ELECTRICOS"/>
    <s v="56601 EQUIPOS DE GENERACION ELECTRICA, APARATOS Y ACCESORIOS ELECTRICOS"/>
    <n v="100000"/>
    <s v="1 NO ETIQUETADO"/>
    <s v="11 RECURSOS FISCALES"/>
    <s v="1101 RECURSOS MUNICIPALES"/>
    <s v="19 Ejercicio 2019"/>
  </r>
  <r>
    <s v="121222222122081331E086086711911155656656601111110119133"/>
    <s v="1212"/>
    <s v="2"/>
    <s v="22"/>
    <s v="221"/>
    <s v="2"/>
    <s v="2"/>
    <s v="08"/>
    <s v="13"/>
    <s v="31"/>
    <s v="E"/>
    <s v="086"/>
    <s v="086711"/>
    <s v="91"/>
    <s v="1"/>
    <s v="5"/>
    <s v="56"/>
    <s v="566"/>
    <s v="566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75"/>
    <x v="273"/>
    <s v="5000 BIENES MUEBLES, INMUEBLES E INTANGIBLES"/>
    <s v="5600 MAQUINARIA, OTROS EQUIPOS Y HERRAMIENTAS"/>
    <s v="566 EQUIPOS DE GENERACION ELECTRICA, APARATOS Y ACCESORIOS ELECTRICOS"/>
    <s v="56601 EQUIPOS DE GENERACION ELECTRICA, APARATOS Y ACCESORIOS ELECTRICOS"/>
    <n v="14800"/>
    <s v="1 NO ETIQUETADO"/>
    <s v="11 RECURSOS FISCALES"/>
    <s v="1101 RECURSOS MUNICIPALES"/>
    <s v="19 Ejercicio 2019"/>
  </r>
  <r>
    <s v="131422727116171835P090090771911155252952901111110119133"/>
    <s v="1314"/>
    <s v="2"/>
    <s v="27"/>
    <s v="271"/>
    <s v="1"/>
    <s v="6"/>
    <s v="17"/>
    <s v="18"/>
    <s v="35"/>
    <s v="P"/>
    <s v="090"/>
    <s v="090771"/>
    <s v="91"/>
    <s v="1"/>
    <s v="5"/>
    <s v="52"/>
    <s v="529"/>
    <s v="529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5"/>
    <x v="296"/>
    <s v="5000 BIENES MUEBLES, INMUEBLES E INTANGIBLES"/>
    <s v="5200 MOBILIARIO Y EQUIPO EDUCACIONAL Y RECREATIVO"/>
    <s v="529 OTRO MOBILIARIO Y EQUIPO EDUCACIONAL Y RECREATIVO"/>
    <s v="52901 OTRO MOBILIARIO Y EQUIPO EDUCACIONAL Y RECREATIVO"/>
    <n v="701070"/>
    <s v="1 NO ETIQUETADO"/>
    <s v="11 RECURSOS FISCALES"/>
    <s v="1101 RECURSOS MUNICIPALES"/>
    <s v="19 Ejercicio 2019"/>
  </r>
  <r>
    <s v="030311717145160304E127127976911155656756701111110119133"/>
    <s v="0303"/>
    <s v="1"/>
    <s v="17"/>
    <s v="171"/>
    <s v="4"/>
    <s v="5"/>
    <s v="16"/>
    <s v="03"/>
    <s v="04"/>
    <s v="E"/>
    <s v="127"/>
    <s v="127976"/>
    <s v="91"/>
    <s v="1"/>
    <s v="5"/>
    <s v="56"/>
    <s v="567"/>
    <s v="567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5000 BIENES MUEBLES, INMUEBLES E INTANGIBLES"/>
    <s v="5600 MAQUINARIA, OTROS EQUIPOS Y HERRAMIENTAS"/>
    <s v="567 HERRAMIENTAS Y MAQUINAS¿HERRAMIENTA"/>
    <s v="56701 HERRAMIENTAS Y MAQUINAS¿HERRAMIENTA"/>
    <n v="33000"/>
    <s v="1 NO ETIQUETADO"/>
    <s v="11 RECURSOS FISCALES"/>
    <s v="1101 RECURSOS MUNICIPALES"/>
    <s v="19 Ejercicio 2019"/>
  </r>
  <r>
    <s v="040711212245150205E050050158911155656756701111110119133"/>
    <s v="0407"/>
    <s v="1"/>
    <s v="12"/>
    <s v="122"/>
    <s v="4"/>
    <s v="5"/>
    <s v="15"/>
    <s v="02"/>
    <s v="05"/>
    <s v="E"/>
    <s v="050"/>
    <s v="050158"/>
    <s v="91"/>
    <s v="1"/>
    <s v="5"/>
    <s v="56"/>
    <s v="567"/>
    <s v="567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s v="E PRESTACIÓN DE SERVICIOS PÚBLICOS"/>
    <s v="91 CIUDADANOS"/>
    <x v="0"/>
    <x v="28"/>
    <x v="46"/>
    <x v="108"/>
    <s v="5000 BIENES MUEBLES, INMUEBLES E INTANGIBLES"/>
    <s v="5600 MAQUINARIA, OTROS EQUIPOS Y HERRAMIENTAS"/>
    <s v="567 HERRAMIENTAS Y MAQUINAS¿HERRAMIENTA"/>
    <s v="56701 HERRAMIENTAS Y MAQUINAS¿HERRAMIENTA"/>
    <n v="5000"/>
    <s v="1 NO ETIQUETADO"/>
    <s v="11 RECURSOS FISCALES"/>
    <s v="1101 RECURSOS MUNICIPALES"/>
    <s v="19 Ejercicio 2019"/>
  </r>
  <r>
    <s v="131422727116171835P080080770911155353153101111110119133"/>
    <s v="1314"/>
    <s v="2"/>
    <s v="27"/>
    <s v="271"/>
    <s v="1"/>
    <s v="6"/>
    <s v="17"/>
    <s v="18"/>
    <s v="35"/>
    <s v="P"/>
    <s v="080"/>
    <s v="080770"/>
    <s v="91"/>
    <s v="1"/>
    <s v="5"/>
    <s v="53"/>
    <s v="531"/>
    <s v="53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89"/>
    <s v="5000 BIENES MUEBLES, INMUEBLES E INTANGIBLES"/>
    <s v="5300 EQUIPO E INSTRUMENTAL MEDICO Y DE LABORATORIO"/>
    <s v="531 EQUIPO MEDICO Y DE LABORATORIO"/>
    <s v="53101 EQUIPO MEDICO Y DE LABORATORIO"/>
    <n v="300000"/>
    <s v="1 NO ETIQUETADO"/>
    <s v="11 RECURSOS FISCALES"/>
    <s v="1101 RECURSOS MUNICIPALES"/>
    <s v="19 Ejercicio 2019"/>
  </r>
  <r>
    <s v="080122222112130614E060060329911155656756701111110119133"/>
    <s v="0801"/>
    <s v="2"/>
    <s v="22"/>
    <s v="221"/>
    <s v="1"/>
    <s v="2"/>
    <s v="13"/>
    <s v="06"/>
    <s v="14"/>
    <s v="E"/>
    <s v="060"/>
    <s v="060329"/>
    <s v="91"/>
    <s v="1"/>
    <s v="5"/>
    <s v="56"/>
    <s v="567"/>
    <s v="567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55"/>
    <x v="123"/>
    <s v="5000 BIENES MUEBLES, INMUEBLES E INTANGIBLES"/>
    <s v="5600 MAQUINARIA, OTROS EQUIPOS Y HERRAMIENTAS"/>
    <s v="567 HERRAMIENTAS Y MAQUINAS¿HERRAMIENTA"/>
    <s v="56701 HERRAMIENTAS Y MAQUINAS¿HERRAMIENTA"/>
    <n v="225000"/>
    <s v="1 NO ETIQUETADO"/>
    <s v="11 RECURSOS FISCALES"/>
    <s v="1101 RECURSOS MUNICIPALES"/>
    <s v="19 Ejercicio 2019"/>
  </r>
  <r>
    <s v="081122222112130614E125125363911155656756701111110119133"/>
    <s v="0811"/>
    <s v="2"/>
    <s v="22"/>
    <s v="221"/>
    <s v="1"/>
    <s v="2"/>
    <s v="13"/>
    <s v="06"/>
    <s v="14"/>
    <s v="E"/>
    <s v="125"/>
    <s v="125363"/>
    <s v="91"/>
    <s v="1"/>
    <s v="5"/>
    <s v="56"/>
    <s v="567"/>
    <s v="567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85"/>
    <s v="5000 BIENES MUEBLES, INMUEBLES E INTANGIBLES"/>
    <s v="5600 MAQUINARIA, OTROS EQUIPOS Y HERRAMIENTAS"/>
    <s v="567 HERRAMIENTAS Y MAQUINAS¿HERRAMIENTA"/>
    <s v="56701 HERRAMIENTAS Y MAQUINAS¿HERRAMIENTA"/>
    <n v="200000"/>
    <s v="1 NO ETIQUETADO"/>
    <s v="11 RECURSOS FISCALES"/>
    <s v="1101 RECURSOS MUNICIPALES"/>
    <s v="19 Ejercicio 2019"/>
  </r>
  <r>
    <s v="080922222112130614E088088323911155656756701111110119133"/>
    <s v="0809"/>
    <s v="2"/>
    <s v="22"/>
    <s v="221"/>
    <s v="1"/>
    <s v="2"/>
    <s v="13"/>
    <s v="06"/>
    <s v="14"/>
    <s v="E"/>
    <s v="088"/>
    <s v="088323"/>
    <s v="91"/>
    <s v="1"/>
    <s v="5"/>
    <s v="56"/>
    <s v="567"/>
    <s v="567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203"/>
    <s v="5000 BIENES MUEBLES, INMUEBLES E INTANGIBLES"/>
    <s v="5600 MAQUINARIA, OTROS EQUIPOS Y HERRAMIENTAS"/>
    <s v="567 HERRAMIENTAS Y MAQUINAS¿HERRAMIENTA"/>
    <s v="56701 HERRAMIENTAS Y MAQUINAS¿HERRAMIENTA"/>
    <n v="400000"/>
    <s v="1 NO ETIQUETADO"/>
    <s v="11 RECURSOS FISCALES"/>
    <s v="1101 RECURSOS MUNICIPALES"/>
    <s v="19 Ejercicio 2019"/>
  </r>
  <r>
    <s v="080322222112130614E125125327911155656756701111110119133"/>
    <s v="0803"/>
    <s v="2"/>
    <s v="22"/>
    <s v="221"/>
    <s v="1"/>
    <s v="2"/>
    <s v="13"/>
    <s v="06"/>
    <s v="14"/>
    <s v="E"/>
    <s v="125"/>
    <s v="125327"/>
    <s v="91"/>
    <s v="1"/>
    <s v="5"/>
    <s v="56"/>
    <s v="567"/>
    <s v="567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89"/>
    <s v="5000 BIENES MUEBLES, INMUEBLES E INTANGIBLES"/>
    <s v="5600 MAQUINARIA, OTROS EQUIPOS Y HERRAMIENTAS"/>
    <s v="567 HERRAMIENTAS Y MAQUINAS¿HERRAMIENTA"/>
    <s v="56701 HERRAMIENTAS Y MAQUINAS¿HERRAMIENTA"/>
    <n v="2500000"/>
    <s v="1 NO ETIQUETADO"/>
    <s v="11 RECURSOS FISCALES"/>
    <s v="1101 RECURSOS MUNICIPALES"/>
    <s v="19 Ejercicio 2019"/>
  </r>
  <r>
    <s v="080222222112130614E125125327911155656756701111110119133"/>
    <s v="0802"/>
    <s v="2"/>
    <s v="22"/>
    <s v="221"/>
    <s v="1"/>
    <s v="2"/>
    <s v="13"/>
    <s v="06"/>
    <s v="14"/>
    <s v="E"/>
    <s v="125"/>
    <s v="125327"/>
    <s v="91"/>
    <s v="1"/>
    <s v="5"/>
    <s v="56"/>
    <s v="567"/>
    <s v="567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89"/>
    <s v="5000 BIENES MUEBLES, INMUEBLES E INTANGIBLES"/>
    <s v="5600 MAQUINARIA, OTROS EQUIPOS Y HERRAMIENTAS"/>
    <s v="567 HERRAMIENTAS Y MAQUINAS¿HERRAMIENTA"/>
    <s v="56701 HERRAMIENTAS Y MAQUINAS¿HERRAMIENTA"/>
    <n v="80000"/>
    <s v="1 NO ETIQUETADO"/>
    <s v="11 RECURSOS FISCALES"/>
    <s v="1101 RECURSOS MUNICIPALES"/>
    <s v="19 Ejercicio 2019"/>
  </r>
  <r>
    <s v="080422222112130614E125125336911155656756701111110119133"/>
    <s v="0804"/>
    <s v="2"/>
    <s v="22"/>
    <s v="221"/>
    <s v="1"/>
    <s v="2"/>
    <s v="13"/>
    <s v="06"/>
    <s v="14"/>
    <s v="E"/>
    <s v="125"/>
    <s v="125336"/>
    <s v="91"/>
    <s v="1"/>
    <s v="5"/>
    <s v="56"/>
    <s v="567"/>
    <s v="567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143"/>
    <s v="5000 BIENES MUEBLES, INMUEBLES E INTANGIBLES"/>
    <s v="5600 MAQUINARIA, OTROS EQUIPOS Y HERRAMIENTAS"/>
    <s v="567 HERRAMIENTAS Y MAQUINAS¿HERRAMIENTA"/>
    <s v="56701 HERRAMIENTAS Y MAQUINAS¿HERRAMIENTA"/>
    <n v="4000000"/>
    <s v="1 NO ETIQUETADO"/>
    <s v="11 RECURSOS FISCALES"/>
    <s v="1101 RECURSOS MUNICIPALES"/>
    <s v="19 Ejercicio 2019"/>
  </r>
  <r>
    <s v="080522222112130614E088088351911155656756701111110119133"/>
    <s v="0805"/>
    <s v="2"/>
    <s v="22"/>
    <s v="221"/>
    <s v="1"/>
    <s v="2"/>
    <s v="13"/>
    <s v="06"/>
    <s v="14"/>
    <s v="E"/>
    <s v="088"/>
    <s v="088351"/>
    <s v="91"/>
    <s v="1"/>
    <s v="5"/>
    <s v="56"/>
    <s v="567"/>
    <s v="567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292"/>
    <s v="5000 BIENES MUEBLES, INMUEBLES E INTANGIBLES"/>
    <s v="5600 MAQUINARIA, OTROS EQUIPOS Y HERRAMIENTAS"/>
    <s v="567 HERRAMIENTAS Y MAQUINAS¿HERRAMIENTA"/>
    <s v="56701 HERRAMIENTAS Y MAQUINAS¿HERRAMIENTA"/>
    <n v="1500000"/>
    <s v="1 NO ETIQUETADO"/>
    <s v="11 RECURSOS FISCALES"/>
    <s v="1101 RECURSOS MUNICIPALES"/>
    <s v="19 Ejercicio 2019"/>
  </r>
  <r>
    <s v="081022222112130614E125125317911155656756701111110119133"/>
    <s v="0810"/>
    <s v="2"/>
    <s v="22"/>
    <s v="221"/>
    <s v="1"/>
    <s v="2"/>
    <s v="13"/>
    <s v="06"/>
    <s v="14"/>
    <s v="E"/>
    <s v="125"/>
    <s v="125317"/>
    <s v="91"/>
    <s v="1"/>
    <s v="5"/>
    <s v="56"/>
    <s v="567"/>
    <s v="567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2"/>
    <x v="201"/>
    <s v="5000 BIENES MUEBLES, INMUEBLES E INTANGIBLES"/>
    <s v="5600 MAQUINARIA, OTROS EQUIPOS Y HERRAMIENTAS"/>
    <s v="567 HERRAMIENTAS Y MAQUINAS¿HERRAMIENTA"/>
    <s v="56701 HERRAMIENTAS Y MAQUINAS¿HERRAMIENTA"/>
    <n v="10500"/>
    <s v="1 NO ETIQUETADO"/>
    <s v="11 RECURSOS FISCALES"/>
    <s v="1101 RECURSOS MUNICIPALES"/>
    <s v="19 Ejercicio 2019"/>
  </r>
  <r>
    <s v="081222121412130615E061061414911155656756701111110119133"/>
    <s v="0812"/>
    <s v="2"/>
    <s v="21"/>
    <s v="214"/>
    <s v="1"/>
    <s v="2"/>
    <s v="13"/>
    <s v="06"/>
    <s v="15"/>
    <s v="E"/>
    <s v="061"/>
    <s v="061414"/>
    <s v="91"/>
    <s v="1"/>
    <s v="5"/>
    <s v="56"/>
    <s v="567"/>
    <s v="567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3"/>
    <x v="17"/>
    <x v="285"/>
    <s v="5000 BIENES MUEBLES, INMUEBLES E INTANGIBLES"/>
    <s v="5600 MAQUINARIA, OTROS EQUIPOS Y HERRAMIENTAS"/>
    <s v="567 HERRAMIENTAS Y MAQUINAS¿HERRAMIENTA"/>
    <s v="56701 HERRAMIENTAS Y MAQUINAS¿HERRAMIENTA"/>
    <n v="48427.1"/>
    <s v="1 NO ETIQUETADO"/>
    <s v="11 RECURSOS FISCALES"/>
    <s v="1101 RECURSOS MUNICIPALES"/>
    <s v="19 Ejercicio 2019"/>
  </r>
  <r>
    <s v="080822222212130616E130130417911155656756701111110119133"/>
    <s v="0808"/>
    <s v="2"/>
    <s v="22"/>
    <s v="222"/>
    <s v="1"/>
    <s v="2"/>
    <s v="13"/>
    <s v="06"/>
    <s v="16"/>
    <s v="E"/>
    <s v="130"/>
    <s v="130417"/>
    <s v="91"/>
    <s v="1"/>
    <s v="5"/>
    <s v="56"/>
    <s v="567"/>
    <s v="56701"/>
    <s v="1"/>
    <s v="11"/>
    <s v="1101"/>
    <s v="19"/>
    <s v="13"/>
    <s v="3"/>
    <s v="08 COORDINACION GENERAL DE SERVICIOS MUNICIPALES"/>
    <s v="0808 COORDINACION GENERAL DE SERVICIOS MUNICIPALES"/>
    <s v="222 DESARROLLO COMUNITARIO"/>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38"/>
    <x v="127"/>
    <x v="444"/>
    <s v="5000 BIENES MUEBLES, INMUEBLES E INTANGIBLES"/>
    <s v="5600 MAQUINARIA, OTROS EQUIPOS Y HERRAMIENTAS"/>
    <s v="567 HERRAMIENTAS Y MAQUINAS¿HERRAMIENTA"/>
    <s v="56701 HERRAMIENTAS Y MAQUINAS¿HERRAMIENTA"/>
    <n v="100000"/>
    <s v="1 NO ETIQUETADO"/>
    <s v="11 RECURSOS FISCALES"/>
    <s v="1101 RECURSOS MUNICIPALES"/>
    <s v="19 Ejercicio 2019"/>
  </r>
  <r>
    <s v="090111313446172020O021021511121155656756701111110119133"/>
    <s v="0901"/>
    <s v="1"/>
    <s v="13"/>
    <s v="134"/>
    <s v="4"/>
    <s v="6"/>
    <s v="17"/>
    <s v="20"/>
    <s v="20"/>
    <s v="O"/>
    <s v="021"/>
    <s v="021511"/>
    <s v="12"/>
    <s v="1"/>
    <s v="5"/>
    <s v="56"/>
    <s v="567"/>
    <s v="56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4"/>
    <s v="5000 BIENES MUEBLES, INMUEBLES E INTANGIBLES"/>
    <s v="5600 MAQUINARIA, OTROS EQUIPOS Y HERRAMIENTAS"/>
    <s v="567 HERRAMIENTAS Y MAQUINAS¿HERRAMIENTA"/>
    <s v="56701 HERRAMIENTAS Y MAQUINAS¿HERRAMIENTA"/>
    <n v="170000"/>
    <s v="1 NO ETIQUETADO"/>
    <s v="11 RECURSOS FISCALES"/>
    <s v="1101 RECURSOS MUNICIPALES"/>
    <s v="19 Ejercicio 2019"/>
  </r>
  <r>
    <s v="090111313446172020O021021475121155656756701111110119133"/>
    <s v="0901"/>
    <s v="1"/>
    <s v="13"/>
    <s v="134"/>
    <s v="4"/>
    <s v="6"/>
    <s v="17"/>
    <s v="20"/>
    <s v="20"/>
    <s v="O"/>
    <s v="021"/>
    <s v="021475"/>
    <s v="12"/>
    <s v="1"/>
    <s v="5"/>
    <s v="56"/>
    <s v="567"/>
    <s v="56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0"/>
    <s v="5000 BIENES MUEBLES, INMUEBLES E INTANGIBLES"/>
    <s v="5600 MAQUINARIA, OTROS EQUIPOS Y HERRAMIENTAS"/>
    <s v="567 HERRAMIENTAS Y MAQUINAS¿HERRAMIENTA"/>
    <s v="56701 HERRAMIENTAS Y MAQUINAS¿HERRAMIENTA"/>
    <n v="2000000"/>
    <s v="1 NO ETIQUETADO"/>
    <s v="11 RECURSOS FISCALES"/>
    <s v="1101 RECURSOS MUNICIPALES"/>
    <s v="19 Ejercicio 2019"/>
  </r>
  <r>
    <s v="111322121231010730E126126383911155656756701111110119133"/>
    <s v="1113"/>
    <s v="2"/>
    <s v="21"/>
    <s v="212"/>
    <s v="3"/>
    <s v="1"/>
    <s v="01"/>
    <s v="07"/>
    <s v="30"/>
    <s v="E"/>
    <s v="126"/>
    <s v="126383"/>
    <s v="91"/>
    <s v="1"/>
    <s v="5"/>
    <s v="56"/>
    <s v="567"/>
    <s v="567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7"/>
    <x v="136"/>
    <s v="5000 BIENES MUEBLES, INMUEBLES E INTANGIBLES"/>
    <s v="5600 MAQUINARIA, OTROS EQUIPOS Y HERRAMIENTAS"/>
    <s v="567 HERRAMIENTAS Y MAQUINAS¿HERRAMIENTA"/>
    <s v="56701 HERRAMIENTAS Y MAQUINAS¿HERRAMIENTA"/>
    <n v="35000"/>
    <s v="1 NO ETIQUETADO"/>
    <s v="11 RECURSOS FISCALES"/>
    <s v="1101 RECURSOS MUNICIPALES"/>
    <s v="19 Ejercicio 2019"/>
  </r>
  <r>
    <s v="121222222122081331E135135698911155656756701111110119133"/>
    <s v="1212"/>
    <s v="2"/>
    <s v="22"/>
    <s v="221"/>
    <s v="2"/>
    <s v="2"/>
    <s v="08"/>
    <s v="13"/>
    <s v="31"/>
    <s v="E"/>
    <s v="135"/>
    <s v="135698"/>
    <s v="91"/>
    <s v="1"/>
    <s v="5"/>
    <s v="56"/>
    <s v="567"/>
    <s v="567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84"/>
    <x v="281"/>
    <s v="5000 BIENES MUEBLES, INMUEBLES E INTANGIBLES"/>
    <s v="5600 MAQUINARIA, OTROS EQUIPOS Y HERRAMIENTAS"/>
    <s v="567 HERRAMIENTAS Y MAQUINAS¿HERRAMIENTA"/>
    <s v="56701 HERRAMIENTAS Y MAQUINAS¿HERRAMIENTA"/>
    <n v="159500"/>
    <s v="1 NO ETIQUETADO"/>
    <s v="11 RECURSOS FISCALES"/>
    <s v="1101 RECURSOS MUNICIPALES"/>
    <s v="19 Ejercicio 2019"/>
  </r>
  <r>
    <s v="131422727116171835P090090987911155454254201111110119133"/>
    <s v="1314"/>
    <s v="2"/>
    <s v="27"/>
    <s v="271"/>
    <s v="1"/>
    <s v="6"/>
    <s v="17"/>
    <s v="18"/>
    <s v="35"/>
    <s v="P"/>
    <s v="090"/>
    <s v="090987"/>
    <s v="91"/>
    <s v="1"/>
    <s v="5"/>
    <s v="54"/>
    <s v="542"/>
    <s v="542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5"/>
    <x v="300"/>
    <s v="5000 BIENES MUEBLES, INMUEBLES E INTANGIBLES"/>
    <s v="5400 VEHICULOS Y EQUIPO DE TRANSPORTE"/>
    <s v="542 CARROCERIAS Y REMOLQUES"/>
    <s v="54201 CARROCERIAS Y REMOLQUES"/>
    <n v="536000"/>
    <s v="1 NO ETIQUETADO"/>
    <s v="11 RECURSOS FISCALES"/>
    <s v="1101 RECURSOS MUNICIPALES"/>
    <s v="19 Ejercicio 2019"/>
  </r>
  <r>
    <s v="131422727116171835P091091759911155454954901111110119133"/>
    <s v="1314"/>
    <s v="2"/>
    <s v="27"/>
    <s v="271"/>
    <s v="1"/>
    <s v="6"/>
    <s v="17"/>
    <s v="18"/>
    <s v="35"/>
    <s v="P"/>
    <s v="091"/>
    <s v="091759"/>
    <s v="91"/>
    <s v="1"/>
    <s v="5"/>
    <s v="54"/>
    <s v="549"/>
    <s v="549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8"/>
    <x v="308"/>
    <s v="5000 BIENES MUEBLES, INMUEBLES E INTANGIBLES"/>
    <s v="5400 VEHICULOS Y EQUIPO DE TRANSPORTE"/>
    <s v="549 OTROS EQUIPOS DE TRANSPORTE"/>
    <s v="54901 OTROS EQUIPOS DE TRANSPORTE"/>
    <n v="665000"/>
    <s v="1 NO ETIQUETADO"/>
    <s v="11 RECURSOS FISCALES"/>
    <s v="1101 RECURSOS MUNICIPALES"/>
    <s v="19 Ejercicio 2019"/>
  </r>
  <r>
    <s v="080122222112130614E060060328911155656956901111110119133"/>
    <s v="0801"/>
    <s v="2"/>
    <s v="22"/>
    <s v="221"/>
    <s v="1"/>
    <s v="2"/>
    <s v="13"/>
    <s v="06"/>
    <s v="14"/>
    <s v="E"/>
    <s v="060"/>
    <s v="060328"/>
    <s v="91"/>
    <s v="1"/>
    <s v="5"/>
    <s v="56"/>
    <s v="569"/>
    <s v="569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55"/>
    <x v="124"/>
    <s v="5000 BIENES MUEBLES, INMUEBLES E INTANGIBLES"/>
    <s v="5600 MAQUINARIA, OTROS EQUIPOS Y HERRAMIENTAS"/>
    <s v="569 OTROS EQUIPOS"/>
    <s v="56901 OTROS EQUIPOS"/>
    <n v="250000"/>
    <s v="1 NO ETIQUETADO"/>
    <s v="11 RECURSOS FISCALES"/>
    <s v="1101 RECURSOS MUNICIPALES"/>
    <s v="19 Ejercicio 2019"/>
  </r>
  <r>
    <s v="080522222112130614E088088352911155656956901111110119133"/>
    <s v="0805"/>
    <s v="2"/>
    <s v="22"/>
    <s v="221"/>
    <s v="1"/>
    <s v="2"/>
    <s v="13"/>
    <s v="06"/>
    <s v="14"/>
    <s v="E"/>
    <s v="088"/>
    <s v="088352"/>
    <s v="91"/>
    <s v="1"/>
    <s v="5"/>
    <s v="56"/>
    <s v="569"/>
    <s v="569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0"/>
    <x v="1"/>
    <x v="16"/>
    <x v="226"/>
    <s v="5000 BIENES MUEBLES, INMUEBLES E INTANGIBLES"/>
    <s v="5600 MAQUINARIA, OTROS EQUIPOS Y HERRAMIENTAS"/>
    <s v="569 OTROS EQUIPOS"/>
    <s v="56901 OTROS EQUIPOS"/>
    <n v="1500000"/>
    <s v="1 NO ETIQUETADO"/>
    <s v="11 RECURSOS FISCALES"/>
    <s v="1101 RECURSOS MUNICIPALES"/>
    <s v="19 Ejercicio 2019"/>
  </r>
  <r>
    <s v="100533131123091725F043043944911155656956901111110119133"/>
    <s v="1005"/>
    <s v="3"/>
    <s v="31"/>
    <s v="311"/>
    <s v="2"/>
    <s v="3"/>
    <s v="09"/>
    <s v="17"/>
    <s v="25"/>
    <s v="F"/>
    <s v="043"/>
    <s v="043944"/>
    <s v="91"/>
    <s v="1"/>
    <s v="5"/>
    <s v="56"/>
    <s v="569"/>
    <s v="569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89"/>
    <x v="430"/>
    <s v="5000 BIENES MUEBLES, INMUEBLES E INTANGIBLES"/>
    <s v="5600 MAQUINARIA, OTROS EQUIPOS Y HERRAMIENTAS"/>
    <s v="569 OTROS EQUIPOS"/>
    <s v="56901 OTROS EQUIPOS"/>
    <n v="50000"/>
    <s v="1 NO ETIQUETADO"/>
    <s v="11 RECURSOS FISCALES"/>
    <s v="1101 RECURSOS MUNICIPALES"/>
    <s v="19 Ejercicio 2019"/>
  </r>
  <r>
    <s v="100533131123091725F049049548911155656956901111110119133"/>
    <s v="1005"/>
    <s v="3"/>
    <s v="31"/>
    <s v="311"/>
    <s v="2"/>
    <s v="3"/>
    <s v="09"/>
    <s v="17"/>
    <s v="25"/>
    <s v="F"/>
    <s v="049"/>
    <s v="049548"/>
    <s v="91"/>
    <s v="1"/>
    <s v="5"/>
    <s v="56"/>
    <s v="569"/>
    <s v="569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x v="0"/>
    <x v="18"/>
    <x v="23"/>
    <x v="306"/>
    <s v="5000 BIENES MUEBLES, INMUEBLES E INTANGIBLES"/>
    <s v="5600 MAQUINARIA, OTROS EQUIPOS Y HERRAMIENTAS"/>
    <s v="569 OTROS EQUIPOS"/>
    <s v="56901 OTROS EQUIPOS"/>
    <n v="110000"/>
    <s v="1 NO ETIQUETADO"/>
    <s v="11 RECURSOS FISCALES"/>
    <s v="1101 RECURSOS MUNICIPALES"/>
    <s v="19 Ejercicio 2019"/>
  </r>
  <r>
    <s v="111322121231010730E126126383911155656956901111110119133"/>
    <s v="1113"/>
    <s v="2"/>
    <s v="21"/>
    <s v="212"/>
    <s v="3"/>
    <s v="1"/>
    <s v="01"/>
    <s v="07"/>
    <s v="30"/>
    <s v="E"/>
    <s v="126"/>
    <s v="126383"/>
    <s v="91"/>
    <s v="1"/>
    <s v="5"/>
    <s v="56"/>
    <s v="569"/>
    <s v="569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x v="0"/>
    <x v="21"/>
    <x v="57"/>
    <x v="136"/>
    <s v="5000 BIENES MUEBLES, INMUEBLES E INTANGIBLES"/>
    <s v="5600 MAQUINARIA, OTROS EQUIPOS Y HERRAMIENTAS"/>
    <s v="569 OTROS EQUIPOS"/>
    <s v="56901 OTROS EQUIPOS"/>
    <n v="210000"/>
    <s v="1 NO ETIQUETADO"/>
    <s v="11 RECURSOS FISCALES"/>
    <s v="1101 RECURSOS MUNICIPALES"/>
    <s v="19 Ejercicio 2019"/>
  </r>
  <r>
    <s v="030311717145160304E127127976911155757757701111110119133"/>
    <s v="0303"/>
    <s v="1"/>
    <s v="17"/>
    <s v="171"/>
    <s v="4"/>
    <s v="5"/>
    <s v="16"/>
    <s v="03"/>
    <s v="04"/>
    <s v="E"/>
    <s v="127"/>
    <s v="127976"/>
    <s v="91"/>
    <s v="1"/>
    <s v="5"/>
    <s v="57"/>
    <s v="577"/>
    <s v="577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x v="0"/>
    <x v="6"/>
    <x v="8"/>
    <x v="20"/>
    <s v="5000 BIENES MUEBLES, INMUEBLES E INTANGIBLES"/>
    <s v="5700 ACTIVOS BIOLOGICOS"/>
    <s v="577 ESPECIES MENORES Y DE ZOOLOGICO"/>
    <s v="57701 ESPECIES MENORES Y DE ZOOLOGICO"/>
    <n v="675000"/>
    <s v="1 NO ETIQUETADO"/>
    <s v="11 RECURSOS FISCALES"/>
    <s v="1101 RECURSOS MUNICIPALES"/>
    <s v="19 Ejercicio 2019"/>
  </r>
  <r>
    <s v="090111313446172020O021021484121155757857801111110119133"/>
    <s v="0901"/>
    <s v="1"/>
    <s v="13"/>
    <s v="134"/>
    <s v="4"/>
    <s v="6"/>
    <s v="17"/>
    <s v="20"/>
    <s v="20"/>
    <s v="O"/>
    <s v="021"/>
    <s v="021484"/>
    <s v="12"/>
    <s v="1"/>
    <s v="5"/>
    <s v="57"/>
    <s v="578"/>
    <s v="578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1"/>
    <s v="5000 BIENES MUEBLES, INMUEBLES E INTANGIBLES"/>
    <s v="5700 ACTIVOS BIOLOGICOS"/>
    <s v="578 ÁRBOLES Y PLANTAS"/>
    <s v="57801 ÁRBOLES Y PLANTAS"/>
    <n v="5000"/>
    <s v="1 NO ETIQUETADO"/>
    <s v="11 RECURSOS FISCALES"/>
    <s v="1101 RECURSOS MUNICIPALES"/>
    <s v="19 Ejercicio 2019"/>
  </r>
  <r>
    <s v="090111313446172020O021021833121155858158101111110119133"/>
    <s v="0901"/>
    <s v="1"/>
    <s v="13"/>
    <s v="134"/>
    <s v="4"/>
    <s v="6"/>
    <s v="17"/>
    <s v="20"/>
    <s v="20"/>
    <s v="O"/>
    <s v="021"/>
    <s v="021833"/>
    <s v="12"/>
    <s v="1"/>
    <s v="5"/>
    <s v="58"/>
    <s v="581"/>
    <s v="58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0"/>
    <s v="5000 BIENES MUEBLES, INMUEBLES E INTANGIBLES"/>
    <s v="5800 BIENES INMUEBLES"/>
    <s v="581 TERRENOS"/>
    <s v="58101 TERRENOS"/>
    <n v="5000000"/>
    <s v="1 NO ETIQUETADO"/>
    <s v="11 RECURSOS FISCALES"/>
    <s v="1101 RECURSOS MUNICIPALES"/>
    <s v="19 Ejercicio 2019"/>
  </r>
  <r>
    <s v="090111313446172020O021021973121155858958901111110119133"/>
    <s v="0901"/>
    <s v="1"/>
    <s v="13"/>
    <s v="134"/>
    <s v="4"/>
    <s v="6"/>
    <s v="17"/>
    <s v="20"/>
    <s v="20"/>
    <s v="O"/>
    <s v="021"/>
    <s v="021973"/>
    <s v="12"/>
    <s v="1"/>
    <s v="5"/>
    <s v="58"/>
    <s v="589"/>
    <s v="58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
    <s v="5000 BIENES MUEBLES, INMUEBLES E INTANGIBLES"/>
    <s v="5800 BIENES INMUEBLES"/>
    <s v="589 OTROS BIENES INMUEBLES"/>
    <s v="58901 OTROS BIENES INMUEBLES"/>
    <n v="2500000"/>
    <s v="1 NO ETIQUETADO"/>
    <s v="11 RECURSOS FISCALES"/>
    <s v="1101 RECURSOS MUNICIPALES"/>
    <s v="19 Ejercicio 2019"/>
  </r>
  <r>
    <s v="090211313446172019O133133438121155959159101111110119133"/>
    <s v="0902"/>
    <s v="1"/>
    <s v="13"/>
    <s v="134"/>
    <s v="4"/>
    <s v="6"/>
    <s v="17"/>
    <s v="20"/>
    <s v="19"/>
    <s v="O"/>
    <s v="133"/>
    <s v="133438"/>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6"/>
    <s v="5000 BIENES MUEBLES, INMUEBLES E INTANGIBLES"/>
    <s v="5900 ACTIVOS INTANGIBLES"/>
    <s v="591 SOFTWARE"/>
    <s v="59101 SOFTWARE"/>
    <n v="3712000"/>
    <s v="1 NO ETIQUETADO"/>
    <s v="11 RECURSOS FISCALES"/>
    <s v="1101 RECURSOS MUNICIPALES"/>
    <s v="19 Ejercicio 2019"/>
  </r>
  <r>
    <s v="090211313446172019O133133438121155959159101111110119133"/>
    <s v="0902"/>
    <s v="1"/>
    <s v="13"/>
    <s v="134"/>
    <s v="4"/>
    <s v="6"/>
    <s v="17"/>
    <s v="20"/>
    <s v="19"/>
    <s v="O"/>
    <s v="133"/>
    <s v="133438"/>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6"/>
    <s v="5000 BIENES MUEBLES, INMUEBLES E INTANGIBLES"/>
    <s v="5900 ACTIVOS INTANGIBLES"/>
    <s v="591 SOFTWARE"/>
    <s v="59101 SOFTWARE"/>
    <n v="15000"/>
    <s v="1 NO ETIQUETADO"/>
    <s v="11 RECURSOS FISCALES"/>
    <s v="1101 RECURSOS MUNICIPALES"/>
    <s v="19 Ejercicio 2019"/>
  </r>
  <r>
    <s v="090211313446172019O132132437121155959159101111110119133"/>
    <s v="0902"/>
    <s v="1"/>
    <s v="13"/>
    <s v="134"/>
    <s v="4"/>
    <s v="6"/>
    <s v="17"/>
    <s v="20"/>
    <s v="19"/>
    <s v="O"/>
    <s v="132"/>
    <s v="132437"/>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38"/>
    <x v="76"/>
    <s v="5000 BIENES MUEBLES, INMUEBLES E INTANGIBLES"/>
    <s v="5900 ACTIVOS INTANGIBLES"/>
    <s v="591 SOFTWARE"/>
    <s v="59101 SOFTWARE"/>
    <n v="450000"/>
    <s v="1 NO ETIQUETADO"/>
    <s v="11 RECURSOS FISCALES"/>
    <s v="1101 RECURSOS MUNICIPALES"/>
    <s v="19 Ejercicio 2019"/>
  </r>
  <r>
    <s v="090211313446172019O133133436121155959159101111110119133"/>
    <s v="0902"/>
    <s v="1"/>
    <s v="13"/>
    <s v="134"/>
    <s v="4"/>
    <s v="6"/>
    <s v="17"/>
    <s v="20"/>
    <s v="19"/>
    <s v="O"/>
    <s v="133"/>
    <s v="133436"/>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307"/>
    <s v="5000 BIENES MUEBLES, INMUEBLES E INTANGIBLES"/>
    <s v="5900 ACTIVOS INTANGIBLES"/>
    <s v="591 SOFTWARE"/>
    <s v="59101 SOFTWARE"/>
    <n v="38000"/>
    <s v="1 NO ETIQUETADO"/>
    <s v="11 RECURSOS FISCALES"/>
    <s v="1101 RECURSOS MUNICIPALES"/>
    <s v="19 Ejercicio 2019"/>
  </r>
  <r>
    <s v="090211313446172019O132132425121155959159101111110119133"/>
    <s v="0902"/>
    <s v="1"/>
    <s v="13"/>
    <s v="134"/>
    <s v="4"/>
    <s v="6"/>
    <s v="17"/>
    <s v="20"/>
    <s v="19"/>
    <s v="O"/>
    <s v="132"/>
    <s v="132425"/>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38"/>
    <x v="438"/>
    <s v="5000 BIENES MUEBLES, INMUEBLES E INTANGIBLES"/>
    <s v="5900 ACTIVOS INTANGIBLES"/>
    <s v="591 SOFTWARE"/>
    <s v="59101 SOFTWARE"/>
    <n v="200000"/>
    <s v="1 NO ETIQUETADO"/>
    <s v="11 RECURSOS FISCALES"/>
    <s v="1101 RECURSOS MUNICIPALES"/>
    <s v="19 Ejercicio 2019"/>
  </r>
  <r>
    <s v="090211313446172019O132132441121155959159101111110119133"/>
    <s v="0902"/>
    <s v="1"/>
    <s v="13"/>
    <s v="134"/>
    <s v="4"/>
    <s v="6"/>
    <s v="17"/>
    <s v="20"/>
    <s v="19"/>
    <s v="O"/>
    <s v="132"/>
    <s v="132441"/>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38"/>
    <x v="376"/>
    <s v="5000 BIENES MUEBLES, INMUEBLES E INTANGIBLES"/>
    <s v="5900 ACTIVOS INTANGIBLES"/>
    <s v="591 SOFTWARE"/>
    <s v="59101 SOFTWARE"/>
    <n v="3000000"/>
    <s v="1 NO ETIQUETADO"/>
    <s v="11 RECURSOS FISCALES"/>
    <s v="1101 RECURSOS MUNICIPALES"/>
    <s v="19 Ejercicio 2019"/>
  </r>
  <r>
    <s v="090211313446172019O132132902121155959159101111110119133"/>
    <s v="0902"/>
    <s v="1"/>
    <s v="13"/>
    <s v="134"/>
    <s v="4"/>
    <s v="6"/>
    <s v="17"/>
    <s v="20"/>
    <s v="19"/>
    <s v="O"/>
    <s v="132"/>
    <s v="132902"/>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38"/>
    <x v="383"/>
    <s v="5000 BIENES MUEBLES, INMUEBLES E INTANGIBLES"/>
    <s v="5900 ACTIVOS INTANGIBLES"/>
    <s v="591 SOFTWARE"/>
    <s v="59101 SOFTWARE"/>
    <n v="12200000"/>
    <s v="1 NO ETIQUETADO"/>
    <s v="11 RECURSOS FISCALES"/>
    <s v="1101 RECURSOS MUNICIPALES"/>
    <s v="19 Ejercicio 2019"/>
  </r>
  <r>
    <s v="090211313446172019O133133427121155959159101225250219133"/>
    <s v="0902"/>
    <s v="1"/>
    <s v="13"/>
    <s v="134"/>
    <s v="4"/>
    <s v="6"/>
    <s v="17"/>
    <s v="20"/>
    <s v="19"/>
    <s v="O"/>
    <s v="133"/>
    <s v="133427"/>
    <s v="12"/>
    <s v="1"/>
    <s v="5"/>
    <s v="59"/>
    <s v="591"/>
    <s v="59101"/>
    <s v="2"/>
    <s v="25"/>
    <s v="2502"/>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301"/>
    <s v="5000 BIENES MUEBLES, INMUEBLES E INTANGIBLES"/>
    <s v="5900 ACTIVOS INTANGIBLES"/>
    <s v="591 SOFTWARE"/>
    <s v="59101 SOFTWARE"/>
    <n v="7700000"/>
    <s v="2 ETIQUETADO"/>
    <s v="25 RECURSOS FEDERALES"/>
    <s v="2502 FONDO DE FORTALECIMIENTO MUNICIPAL"/>
    <s v="19 Ejercicio 2019"/>
  </r>
  <r>
    <s v="090211313446172019O133133428121155959159101111110119133"/>
    <s v="0902"/>
    <s v="1"/>
    <s v="13"/>
    <s v="134"/>
    <s v="4"/>
    <s v="6"/>
    <s v="17"/>
    <s v="20"/>
    <s v="19"/>
    <s v="O"/>
    <s v="133"/>
    <s v="133428"/>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327"/>
    <s v="5000 BIENES MUEBLES, INMUEBLES E INTANGIBLES"/>
    <s v="5900 ACTIVOS INTANGIBLES"/>
    <s v="591 SOFTWARE"/>
    <s v="59101 SOFTWARE"/>
    <n v="1260000"/>
    <s v="1 NO ETIQUETADO"/>
    <s v="11 RECURSOS FISCALES"/>
    <s v="1101 RECURSOS MUNICIPALES"/>
    <s v="19 Ejercicio 2019"/>
  </r>
  <r>
    <s v="130322424215140134E018018829911155959159101111110119133"/>
    <s v="1303"/>
    <s v="2"/>
    <s v="24"/>
    <s v="242"/>
    <s v="1"/>
    <s v="5"/>
    <s v="14"/>
    <s v="01"/>
    <s v="34"/>
    <s v="E"/>
    <s v="018"/>
    <s v="018829"/>
    <s v="91"/>
    <s v="1"/>
    <s v="5"/>
    <s v="59"/>
    <s v="591"/>
    <s v="591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29"/>
    <s v="5000 BIENES MUEBLES, INMUEBLES E INTANGIBLES"/>
    <s v="5900 ACTIVOS INTANGIBLES"/>
    <s v="591 SOFTWARE"/>
    <s v="59101 SOFTWARE"/>
    <n v="30000"/>
    <s v="1 NO ETIQUETADO"/>
    <s v="11 RECURSOS FISCALES"/>
    <s v="1101 RECURSOS MUNICIPALES"/>
    <s v="19 Ejercicio 2019"/>
  </r>
  <r>
    <s v="131422727116171835P091091765911155656656601111110119133"/>
    <s v="1314"/>
    <s v="2"/>
    <s v="27"/>
    <s v="271"/>
    <s v="1"/>
    <s v="6"/>
    <s v="17"/>
    <s v="18"/>
    <s v="35"/>
    <s v="P"/>
    <s v="091"/>
    <s v="091765"/>
    <s v="91"/>
    <s v="1"/>
    <s v="5"/>
    <s v="56"/>
    <s v="566"/>
    <s v="566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8"/>
    <x v="309"/>
    <s v="5000 BIENES MUEBLES, INMUEBLES E INTANGIBLES"/>
    <s v="5600 MAQUINARIA, OTROS EQUIPOS Y HERRAMIENTAS"/>
    <s v="566 EQUIPOS DE GENERACION ELECTRICA, APARATOS Y ACCESORIOS ELECTRICOS"/>
    <s v="56601 EQUIPOS DE GENERACION ELECTRICA, APARATOS Y ACCESORIOS ELECTRICOS"/>
    <n v="15000"/>
    <s v="1 NO ETIQUETADO"/>
    <s v="11 RECURSOS FISCALES"/>
    <s v="1101 RECURSOS MUNICIPALES"/>
    <s v="19 Ejercicio 2019"/>
  </r>
  <r>
    <s v="131422727116171835P080080772911155656756701111110119133"/>
    <s v="1314"/>
    <s v="2"/>
    <s v="27"/>
    <s v="271"/>
    <s v="1"/>
    <s v="6"/>
    <s v="17"/>
    <s v="18"/>
    <s v="35"/>
    <s v="P"/>
    <s v="080"/>
    <s v="080772"/>
    <s v="91"/>
    <s v="1"/>
    <s v="5"/>
    <s v="56"/>
    <s v="567"/>
    <s v="567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97"/>
    <s v="5000 BIENES MUEBLES, INMUEBLES E INTANGIBLES"/>
    <s v="5600 MAQUINARIA, OTROS EQUIPOS Y HERRAMIENTAS"/>
    <s v="567 HERRAMIENTAS Y MAQUINAS¿HERRAMIENTA"/>
    <s v="56701 HERRAMIENTAS Y MAQUINAS¿HERRAMIENTA"/>
    <n v="180000"/>
    <s v="1 NO ETIQUETADO"/>
    <s v="11 RECURSOS FISCALES"/>
    <s v="1101 RECURSOS MUNICIPALES"/>
    <s v="19 Ejercicio 2019"/>
  </r>
  <r>
    <s v="131422727116171835P091091767911155656756701111110119133"/>
    <s v="1314"/>
    <s v="2"/>
    <s v="27"/>
    <s v="271"/>
    <s v="1"/>
    <s v="6"/>
    <s v="17"/>
    <s v="18"/>
    <s v="35"/>
    <s v="P"/>
    <s v="091"/>
    <s v="091767"/>
    <s v="91"/>
    <s v="1"/>
    <s v="5"/>
    <s v="56"/>
    <s v="567"/>
    <s v="567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8"/>
    <x v="315"/>
    <s v="5000 BIENES MUEBLES, INMUEBLES E INTANGIBLES"/>
    <s v="5600 MAQUINARIA, OTROS EQUIPOS Y HERRAMIENTAS"/>
    <s v="567 HERRAMIENTAS Y MAQUINAS¿HERRAMIENTA"/>
    <s v="56701 HERRAMIENTAS Y MAQUINAS¿HERRAMIENTA"/>
    <n v="71471.899999999994"/>
    <s v="1 NO ETIQUETADO"/>
    <s v="11 RECURSOS FISCALES"/>
    <s v="1101 RECURSOS MUNICIPALES"/>
    <s v="19 Ejercicio 2019"/>
  </r>
  <r>
    <s v="131422727116171835P136136763911155959159101111110119133"/>
    <s v="1314"/>
    <s v="2"/>
    <s v="27"/>
    <s v="271"/>
    <s v="1"/>
    <s v="6"/>
    <s v="17"/>
    <s v="18"/>
    <s v="35"/>
    <s v="P"/>
    <s v="136"/>
    <s v="136763"/>
    <s v="91"/>
    <s v="1"/>
    <s v="5"/>
    <s v="59"/>
    <s v="591"/>
    <s v="59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1"/>
    <x v="341"/>
    <s v="5000 BIENES MUEBLES, INMUEBLES E INTANGIBLES"/>
    <s v="5900 ACTIVOS INTANGIBLES"/>
    <s v="591 SOFTWARE"/>
    <s v="59101 SOFTWARE"/>
    <n v="2400"/>
    <s v="1 NO ETIQUETADO"/>
    <s v="11 RECURSOS FISCALES"/>
    <s v="1101 RECURSOS MUNICIPALES"/>
    <s v="19 Ejercicio 2019"/>
  </r>
  <r>
    <s v="090211313446172019O133133433121155959759701111110119133"/>
    <s v="0902"/>
    <s v="1"/>
    <s v="13"/>
    <s v="134"/>
    <s v="4"/>
    <s v="6"/>
    <s v="17"/>
    <s v="20"/>
    <s v="19"/>
    <s v="O"/>
    <s v="133"/>
    <s v="133433"/>
    <s v="12"/>
    <s v="1"/>
    <s v="5"/>
    <s v="59"/>
    <s v="597"/>
    <s v="59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9"/>
    <s v="5000 BIENES MUEBLES, INMUEBLES E INTANGIBLES"/>
    <s v="5900 ACTIVOS INTANGIBLES"/>
    <s v="597 LICENCIAS INFORMATICAS E INTELECTUALES"/>
    <s v="59701 LICENCIAS INFORMATICAS E INTELECTUALES"/>
    <n v="32000"/>
    <s v="1 NO ETIQUETADO"/>
    <s v="11 RECURSOS FISCALES"/>
    <s v="1101 RECURSOS MUNICIPALES"/>
    <s v="19 Ejercicio 2019"/>
  </r>
  <r>
    <s v="090211313446172019O133133427121155959759701111110119133"/>
    <s v="0902"/>
    <s v="1"/>
    <s v="13"/>
    <s v="134"/>
    <s v="4"/>
    <s v="6"/>
    <s v="17"/>
    <s v="20"/>
    <s v="19"/>
    <s v="O"/>
    <s v="133"/>
    <s v="133427"/>
    <s v="12"/>
    <s v="1"/>
    <s v="5"/>
    <s v="59"/>
    <s v="597"/>
    <s v="59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301"/>
    <s v="5000 BIENES MUEBLES, INMUEBLES E INTANGIBLES"/>
    <s v="5900 ACTIVOS INTANGIBLES"/>
    <s v="597 LICENCIAS INFORMATICAS E INTELECTUALES"/>
    <s v="59701 LICENCIAS INFORMATICAS E INTELECTUALES"/>
    <n v="2600000"/>
    <s v="1 NO ETIQUETADO"/>
    <s v="11 RECURSOS FISCALES"/>
    <s v="1101 RECURSOS MUNICIPALES"/>
    <s v="19 Ejercicio 2019"/>
  </r>
  <r>
    <s v="090211313446172019O133133428121155959759701111110119133"/>
    <s v="0902"/>
    <s v="1"/>
    <s v="13"/>
    <s v="134"/>
    <s v="4"/>
    <s v="6"/>
    <s v="17"/>
    <s v="20"/>
    <s v="19"/>
    <s v="O"/>
    <s v="133"/>
    <s v="133428"/>
    <s v="12"/>
    <s v="1"/>
    <s v="5"/>
    <s v="59"/>
    <s v="597"/>
    <s v="59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327"/>
    <s v="5000 BIENES MUEBLES, INMUEBLES E INTANGIBLES"/>
    <s v="5900 ACTIVOS INTANGIBLES"/>
    <s v="597 LICENCIAS INFORMATICAS E INTELECTUALES"/>
    <s v="59701 LICENCIAS INFORMATICAS E INTELECTUALES"/>
    <n v="212000"/>
    <s v="1 NO ETIQUETADO"/>
    <s v="11 RECURSOS FISCALES"/>
    <s v="1101 RECURSOS MUNICIPALES"/>
    <s v="19 Ejercicio 2019"/>
  </r>
  <r>
    <s v="090211313446172019O133133429121155959759701111110119133"/>
    <s v="0902"/>
    <s v="1"/>
    <s v="13"/>
    <s v="134"/>
    <s v="4"/>
    <s v="6"/>
    <s v="17"/>
    <s v="20"/>
    <s v="19"/>
    <s v="O"/>
    <s v="133"/>
    <s v="133429"/>
    <s v="12"/>
    <s v="1"/>
    <s v="5"/>
    <s v="59"/>
    <s v="597"/>
    <s v="59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8"/>
    <s v="5000 BIENES MUEBLES, INMUEBLES E INTANGIBLES"/>
    <s v="5900 ACTIVOS INTANGIBLES"/>
    <s v="597 LICENCIAS INFORMATICAS E INTELECTUALES"/>
    <s v="59701 LICENCIAS INFORMATICAS E INTELECTUALES"/>
    <n v="1937400"/>
    <s v="1 NO ETIQUETADO"/>
    <s v="11 RECURSOS FISCALES"/>
    <s v="1101 RECURSOS MUNICIPALES"/>
    <s v="19 Ejercicio 2019"/>
  </r>
  <r>
    <s v="090211313446172019O133133433121155959759701111110119133"/>
    <s v="0902"/>
    <s v="1"/>
    <s v="13"/>
    <s v="134"/>
    <s v="4"/>
    <s v="6"/>
    <s v="17"/>
    <s v="20"/>
    <s v="19"/>
    <s v="O"/>
    <s v="133"/>
    <s v="133433"/>
    <s v="12"/>
    <s v="1"/>
    <s v="5"/>
    <s v="59"/>
    <s v="597"/>
    <s v="59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279"/>
    <s v="5000 BIENES MUEBLES, INMUEBLES E INTANGIBLES"/>
    <s v="5900 ACTIVOS INTANGIBLES"/>
    <s v="597 LICENCIAS INFORMATICAS E INTELECTUALES"/>
    <s v="59701 LICENCIAS INFORMATICAS E INTELECTUALES"/>
    <n v="8200"/>
    <s v="1 NO ETIQUETADO"/>
    <s v="11 RECURSOS FISCALES"/>
    <s v="1101 RECURSOS MUNICIPALES"/>
    <s v="19 Ejercicio 2019"/>
  </r>
  <r>
    <s v="090211313446172019O133133436121155959759701111110119133"/>
    <s v="0902"/>
    <s v="1"/>
    <s v="13"/>
    <s v="134"/>
    <s v="4"/>
    <s v="6"/>
    <s v="17"/>
    <s v="20"/>
    <s v="19"/>
    <s v="O"/>
    <s v="133"/>
    <s v="133436"/>
    <s v="12"/>
    <s v="1"/>
    <s v="5"/>
    <s v="59"/>
    <s v="597"/>
    <s v="59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27"/>
    <x v="82"/>
    <x v="307"/>
    <s v="5000 BIENES MUEBLES, INMUEBLES E INTANGIBLES"/>
    <s v="5900 ACTIVOS INTANGIBLES"/>
    <s v="597 LICENCIAS INFORMATICAS E INTELECTUALES"/>
    <s v="59701 LICENCIAS INFORMATICAS E INTELECTUALES"/>
    <n v="2544000"/>
    <s v="1 NO ETIQUETADO"/>
    <s v="11 RECURSOS FISCALES"/>
    <s v="1101 RECURSOS MUNICIPALES"/>
    <s v="19 Ejercicio 2019"/>
  </r>
  <r>
    <s v="090511313446172020O021021514121155959759701111110119133"/>
    <s v="0905"/>
    <s v="1"/>
    <s v="13"/>
    <s v="134"/>
    <s v="4"/>
    <s v="6"/>
    <s v="17"/>
    <s v="20"/>
    <s v="20"/>
    <s v="O"/>
    <s v="021"/>
    <s v="021514"/>
    <s v="12"/>
    <s v="1"/>
    <s v="5"/>
    <s v="59"/>
    <s v="597"/>
    <s v="59701"/>
    <s v="1"/>
    <s v="11"/>
    <s v="1101"/>
    <s v="19"/>
    <s v="13"/>
    <s v="3"/>
    <s v="09 COORDINACION GENERAL DE ADMINISTRACION E INNOVACION GUBERNAMENTAL"/>
    <s v="0905 DIRECCION DE ADQUISICIONES"/>
    <s v="134 FUNCION PUBLICA"/>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x v="0"/>
    <x v="0"/>
    <x v="0"/>
    <x v="16"/>
    <s v="5000 BIENES MUEBLES, INMUEBLES E INTANGIBLES"/>
    <s v="5900 ACTIVOS INTANGIBLES"/>
    <s v="597 LICENCIAS INFORMATICAS E INTELECTUALES"/>
    <s v="59701 LICENCIAS INFORMATICAS E INTELECTUALES"/>
    <n v="1000000"/>
    <s v="1 NO ETIQUETADO"/>
    <s v="11 RECURSOS FISCALES"/>
    <s v="1101 RECURSOS MUNICIPALES"/>
    <s v="19 Ejercicio 2019"/>
  </r>
  <r>
    <s v="121222222122081331E135135708911155959759701111110119133"/>
    <s v="1212"/>
    <s v="2"/>
    <s v="22"/>
    <s v="221"/>
    <s v="2"/>
    <s v="2"/>
    <s v="08"/>
    <s v="13"/>
    <s v="31"/>
    <s v="E"/>
    <s v="135"/>
    <s v="135708"/>
    <s v="91"/>
    <s v="1"/>
    <s v="5"/>
    <s v="59"/>
    <s v="597"/>
    <s v="597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0"/>
    <x v="22"/>
    <x v="84"/>
    <x v="287"/>
    <s v="5000 BIENES MUEBLES, INMUEBLES E INTANGIBLES"/>
    <s v="5900 ACTIVOS INTANGIBLES"/>
    <s v="597 LICENCIAS INFORMATICAS E INTELECTUALES"/>
    <s v="59701 LICENCIAS INFORMATICAS E INTELECTUALES"/>
    <n v="305100"/>
    <s v="1 NO ETIQUETADO"/>
    <s v="11 RECURSOS FISCALES"/>
    <s v="1101 RECURSOS MUNICIPALES"/>
    <s v="19 Ejercicio 2019"/>
  </r>
  <r>
    <s v="130322424215140134E018018746911155959759701111110119133"/>
    <s v="1303"/>
    <s v="2"/>
    <s v="24"/>
    <s v="242"/>
    <s v="1"/>
    <s v="5"/>
    <s v="14"/>
    <s v="01"/>
    <s v="34"/>
    <s v="E"/>
    <s v="018"/>
    <s v="018746"/>
    <s v="91"/>
    <s v="1"/>
    <s v="5"/>
    <s v="59"/>
    <s v="597"/>
    <s v="597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x v="0"/>
    <x v="25"/>
    <x v="58"/>
    <x v="128"/>
    <s v="5000 BIENES MUEBLES, INMUEBLES E INTANGIBLES"/>
    <s v="5900 ACTIVOS INTANGIBLES"/>
    <s v="597 LICENCIAS INFORMATICAS E INTELECTUALES"/>
    <s v="59701 LICENCIAS INFORMATICAS E INTELECTUALES"/>
    <n v="540000"/>
    <s v="1 NO ETIQUETADO"/>
    <s v="11 RECURSOS FISCALES"/>
    <s v="1101 RECURSOS MUNICIPALES"/>
    <s v="19 Ejercicio 2019"/>
  </r>
  <r>
    <s v="121222222122081331E135135708912266161161101111110119133"/>
    <s v="1212"/>
    <s v="2"/>
    <s v="22"/>
    <s v="221"/>
    <s v="2"/>
    <s v="2"/>
    <s v="08"/>
    <s v="13"/>
    <s v="31"/>
    <s v="E"/>
    <s v="135"/>
    <s v="135708"/>
    <s v="91"/>
    <s v="2"/>
    <s v="6"/>
    <s v="61"/>
    <s v="611"/>
    <s v="611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2"/>
    <x v="22"/>
    <x v="84"/>
    <x v="287"/>
    <s v="6000 INVERSION PUBLICA"/>
    <s v="6100 OBRA PUBLICA EN BIENES DE DOMINIO PUBLICO"/>
    <s v="611 EDIFICACION HABITACIONAL"/>
    <s v="61101 EDIFICACION HABITACIONAL"/>
    <n v="657008.52834038867"/>
    <s v="1 NO ETIQUETADO"/>
    <s v="11 RECURSOS FISCALES"/>
    <s v="1101 RECURSOS MUNICIPALES"/>
    <s v="19 Ejercicio 2019"/>
  </r>
  <r>
    <s v="121222222122081331E135135708912266161261201111110119133"/>
    <s v="1212"/>
    <s v="2"/>
    <s v="22"/>
    <s v="221"/>
    <s v="2"/>
    <s v="2"/>
    <s v="08"/>
    <s v="13"/>
    <s v="31"/>
    <s v="E"/>
    <s v="135"/>
    <s v="135708"/>
    <s v="91"/>
    <s v="2"/>
    <s v="6"/>
    <s v="61"/>
    <s v="612"/>
    <s v="612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2"/>
    <x v="22"/>
    <x v="84"/>
    <x v="287"/>
    <s v="6000 INVERSION PUBLICA"/>
    <s v="6100 OBRA PUBLICA EN BIENES DE DOMINIO PUBLICO"/>
    <s v="612 EDIFICACION NO HABITACIONAL"/>
    <s v="61201 EDIFICACION NO HABITACIONAL"/>
    <n v="146082881.71373492"/>
    <s v="1 NO ETIQUETADO"/>
    <s v="11 RECURSOS FISCALES"/>
    <s v="1101 RECURSOS MUNICIPALES"/>
    <s v="19 Ejercicio 2019"/>
  </r>
  <r>
    <s v="121222222122081331E135135708912266161361301225250119133"/>
    <s v="1212"/>
    <s v="2"/>
    <s v="22"/>
    <s v="221"/>
    <s v="2"/>
    <s v="2"/>
    <s v="08"/>
    <s v="13"/>
    <s v="31"/>
    <s v="E"/>
    <s v="135"/>
    <s v="135708"/>
    <s v="91"/>
    <s v="2"/>
    <s v="6"/>
    <s v="61"/>
    <s v="613"/>
    <s v="61301"/>
    <s v="2"/>
    <s v="25"/>
    <s v="25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2"/>
    <x v="22"/>
    <x v="84"/>
    <x v="287"/>
    <s v="6000 INVERSION PUBLICA"/>
    <s v="6100 OBRA PUBLICA EN BIENES DE DOMINIO PUBLICO"/>
    <s v="613 CONSTRUCCION DE OBRAS PARA EL ABASTECIMIENTO DE AGUA, PETROLEO, GAS, ELECTRICIDAD Y TELECOMUNICACIONES"/>
    <s v="61301 CONSTRUCCION DE OBRAS PARA EL ABASTECIMIENTO DE AGUA, PETROLEO, GAS, ELECTRICIDAD Y TELECOMUNICACIONES"/>
    <n v="83824129"/>
    <s v="2 ETIQUETADO"/>
    <s v="25 RECURSOS FEDERALES"/>
    <s v="2501 FONDO DE INFRESTRUCTURA SOCIAL MUNICIPAL"/>
    <s v="19 Ejercicio 2019"/>
  </r>
  <r>
    <s v="080522222112130614E088088346912266161461401225250219133"/>
    <s v="0805"/>
    <s v="2"/>
    <s v="22"/>
    <s v="221"/>
    <s v="1"/>
    <s v="2"/>
    <s v="13"/>
    <s v="06"/>
    <s v="14"/>
    <s v="E"/>
    <s v="088"/>
    <s v="088346"/>
    <s v="91"/>
    <s v="2"/>
    <s v="6"/>
    <s v="61"/>
    <s v="614"/>
    <s v="61401"/>
    <s v="2"/>
    <s v="25"/>
    <s v="2502"/>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2"/>
    <x v="1"/>
    <x v="16"/>
    <x v="228"/>
    <s v="6000 INVERSION PUBLICA"/>
    <s v="6100 OBRA PUBLICA EN BIENES DE DOMINIO PUBLICO"/>
    <s v="614 DIVISION DE TERRENOS Y CONSTRUCCION DE OBRAS DE URBANIZACION"/>
    <s v="61401 DIVISION DE TERRENOS Y CONSTRUCCION DE OBRAS DE URBANIZACION"/>
    <n v="45000000"/>
    <s v="2 ETIQUETADO"/>
    <s v="25 RECURSOS FEDERALES"/>
    <s v="2502 FONDO DE FORTALECIMIENTO MUNICIPAL"/>
    <s v="19 Ejercicio 2019"/>
  </r>
  <r>
    <s v="080522222112130614E088088347912266161461401225250219133"/>
    <s v="0805"/>
    <s v="2"/>
    <s v="22"/>
    <s v="221"/>
    <s v="1"/>
    <s v="2"/>
    <s v="13"/>
    <s v="06"/>
    <s v="14"/>
    <s v="E"/>
    <s v="088"/>
    <s v="088347"/>
    <s v="91"/>
    <s v="2"/>
    <s v="6"/>
    <s v="61"/>
    <s v="614"/>
    <s v="61401"/>
    <s v="2"/>
    <s v="25"/>
    <s v="2502"/>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x v="2"/>
    <x v="1"/>
    <x v="16"/>
    <x v="182"/>
    <s v="6000 INVERSION PUBLICA"/>
    <s v="6100 OBRA PUBLICA EN BIENES DE DOMINIO PUBLICO"/>
    <s v="614 DIVISION DE TERRENOS Y CONSTRUCCION DE OBRAS DE URBANIZACION"/>
    <s v="61401 DIVISION DE TERRENOS Y CONSTRUCCION DE OBRAS DE URBANIZACION"/>
    <n v="33264000"/>
    <s v="2 ETIQUETADO"/>
    <s v="25 RECURSOS FEDERALES"/>
    <s v="2502 FONDO DE FORTALECIMIENTO MUNICIPAL"/>
    <s v="19 Ejercicio 2019"/>
  </r>
  <r>
    <s v="121222222122081331E135135708912266161461401111110119133"/>
    <s v="1212"/>
    <s v="2"/>
    <s v="22"/>
    <s v="221"/>
    <s v="2"/>
    <s v="2"/>
    <s v="08"/>
    <s v="13"/>
    <s v="31"/>
    <s v="E"/>
    <s v="135"/>
    <s v="135708"/>
    <s v="91"/>
    <s v="2"/>
    <s v="6"/>
    <s v="61"/>
    <s v="614"/>
    <s v="614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2"/>
    <x v="22"/>
    <x v="84"/>
    <x v="287"/>
    <s v="6000 INVERSION PUBLICA"/>
    <s v="6100 OBRA PUBLICA EN BIENES DE DOMINIO PUBLICO"/>
    <s v="614 DIVISION DE TERRENOS Y CONSTRUCCION DE OBRAS DE URBANIZACION"/>
    <s v="61401 DIVISION DE TERRENOS Y CONSTRUCCION DE OBRAS DE URBANIZACION"/>
    <n v="115355623.02032039"/>
    <s v="1 NO ETIQUETADO"/>
    <s v="11 RECURSOS FISCALES"/>
    <s v="1101 RECURSOS MUNICIPALES"/>
    <s v="19 Ejercicio 2019"/>
  </r>
  <r>
    <s v="121222222122081331E135135708912266161461401225250219133"/>
    <s v="1212"/>
    <s v="2"/>
    <s v="22"/>
    <s v="221"/>
    <s v="2"/>
    <s v="2"/>
    <s v="08"/>
    <s v="13"/>
    <s v="31"/>
    <s v="E"/>
    <s v="135"/>
    <s v="135708"/>
    <s v="91"/>
    <s v="2"/>
    <s v="6"/>
    <s v="61"/>
    <s v="614"/>
    <s v="61401"/>
    <s v="2"/>
    <s v="25"/>
    <s v="2502"/>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2"/>
    <x v="22"/>
    <x v="84"/>
    <x v="287"/>
    <s v="6000 INVERSION PUBLICA"/>
    <s v="6100 OBRA PUBLICA EN BIENES DE DOMINIO PUBLICO"/>
    <s v="614 DIVISION DE TERRENOS Y CONSTRUCCION DE OBRAS DE URBANIZACION"/>
    <s v="61401 DIVISION DE TERRENOS Y CONSTRUCCION DE OBRAS DE URBANIZACION"/>
    <n v="42874389.970000006"/>
    <s v="2 ETIQUETADO"/>
    <s v="25 RECURSOS FEDERALES"/>
    <s v="2502 FONDO DE FORTALECIMIENTO MUNICIPAL"/>
    <s v="19 Ejercicio 2019"/>
  </r>
  <r>
    <s v="121222222122081331E086086711912266161461401111110119133"/>
    <s v="1212"/>
    <s v="2"/>
    <s v="22"/>
    <s v="221"/>
    <s v="2"/>
    <s v="2"/>
    <s v="08"/>
    <s v="13"/>
    <s v="31"/>
    <s v="E"/>
    <s v="086"/>
    <s v="086711"/>
    <s v="91"/>
    <s v="2"/>
    <s v="6"/>
    <s v="61"/>
    <s v="614"/>
    <s v="614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2"/>
    <x v="22"/>
    <x v="75"/>
    <x v="273"/>
    <s v="6000 INVERSION PUBLICA"/>
    <s v="6100 OBRA PUBLICA EN BIENES DE DOMINIO PUBLICO"/>
    <s v="614 DIVISION DE TERRENOS Y CONSTRUCCION DE OBRAS DE URBANIZACION"/>
    <s v="61401 DIVISION DE TERRENOS Y CONSTRUCCION DE OBRAS DE URBANIZACION"/>
    <n v="10000000"/>
    <s v="1 NO ETIQUETADO"/>
    <s v="11 RECURSOS FISCALES"/>
    <s v="1101 RECURSOS MUNICIPALES"/>
    <s v="19 Ejercicio 2019"/>
  </r>
  <r>
    <s v="121222222122081331E135135708912266161561501111110119133"/>
    <s v="1212"/>
    <s v="2"/>
    <s v="22"/>
    <s v="221"/>
    <s v="2"/>
    <s v="2"/>
    <s v="08"/>
    <s v="13"/>
    <s v="31"/>
    <s v="E"/>
    <s v="135"/>
    <s v="135708"/>
    <s v="91"/>
    <s v="2"/>
    <s v="6"/>
    <s v="61"/>
    <s v="615"/>
    <s v="615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2"/>
    <x v="22"/>
    <x v="84"/>
    <x v="287"/>
    <s v="6000 INVERSION PUBLICA"/>
    <s v="6100 OBRA PUBLICA EN BIENES DE DOMINIO PUBLICO"/>
    <s v="615 CONSTRUCCION DE VIAS DE COMUNICACION"/>
    <s v="61501 CONSTRUCCION DE VIAS DE COMUNICACION"/>
    <n v="134058.85923667508"/>
    <s v="1 NO ETIQUETADO"/>
    <s v="11 RECURSOS FISCALES"/>
    <s v="1101 RECURSOS MUNICIPALES"/>
    <s v="19 Ejercicio 2019"/>
  </r>
  <r>
    <s v="121222222122081331E135135708912266262262201111110119133"/>
    <s v="1212"/>
    <s v="2"/>
    <s v="22"/>
    <s v="221"/>
    <s v="2"/>
    <s v="2"/>
    <s v="08"/>
    <s v="13"/>
    <s v="31"/>
    <s v="E"/>
    <s v="135"/>
    <s v="135708"/>
    <s v="91"/>
    <s v="2"/>
    <s v="6"/>
    <s v="62"/>
    <s v="622"/>
    <s v="622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x v="2"/>
    <x v="22"/>
    <x v="84"/>
    <x v="287"/>
    <s v="6000 INVERSION PUBLICA"/>
    <s v="6200 OBRA PUBLICA EN BIENES PROPIOS"/>
    <s v="622 EDIFICACION NO HABITACIONAL"/>
    <s v="62201 EDIFICACION NO HABITACIONAL"/>
    <n v="205423214.66384238"/>
    <s v="1 NO ETIQUETADO"/>
    <s v="11 RECURSOS FISCALES"/>
    <s v="1101 RECURSOS MUNICIPALES"/>
    <s v="19 Ejercicio 2019"/>
  </r>
  <r>
    <s v="130122727116171835P080080770911155959159101111110119133"/>
    <s v="1301"/>
    <s v="2"/>
    <s v="27"/>
    <s v="271"/>
    <s v="1"/>
    <s v="6"/>
    <s v="17"/>
    <s v="18"/>
    <s v="35"/>
    <s v="P"/>
    <s v="080"/>
    <s v="080770"/>
    <s v="91"/>
    <s v="1"/>
    <s v="5"/>
    <s v="59"/>
    <s v="591"/>
    <s v="59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x v="0"/>
    <x v="32"/>
    <x v="80"/>
    <x v="289"/>
    <s v="5000 BIENES MUEBLES, INMUEBLES E INTANGIBLES"/>
    <s v="5900 ACTIVOS INTANGIBLES"/>
    <s v="591 SOFTWARE"/>
    <s v="59101 SOFTWARE"/>
    <n v="180000"/>
    <s v="1 NO ETIQUETADO"/>
    <s v="11 RECURSOS FISCALES"/>
    <s v="1101 RECURSOS MUNICIPALES"/>
    <s v="19 Ejercicio 2019"/>
  </r>
  <r>
    <s v="060644141199999937D139139999913399191191101225250219133"/>
    <s v="0606"/>
    <s v="4"/>
    <s v="41"/>
    <s v="411"/>
    <s v="9"/>
    <s v="9"/>
    <s v="99"/>
    <s v="99"/>
    <s v="37"/>
    <s v="D"/>
    <s v="139"/>
    <s v="139999"/>
    <s v="91"/>
    <s v="3"/>
    <s v="9"/>
    <s v="91"/>
    <s v="911"/>
    <s v="91101"/>
    <s v="2"/>
    <s v="25"/>
    <s v="2502"/>
    <s v="19"/>
    <s v="13"/>
    <s v="3"/>
    <s v="06 TESORERIA"/>
    <s v="0606 TESORERIA MUNICIPAL"/>
    <s v="411 DEUDA PÚBLICA INTERNA"/>
    <s v="4 OTRAS NO CLASIFICADAS EN FUNCIONES ANTERIORES"/>
    <s v="41 TRANSACCIONES DE LA DEUDA PUBLICA / COSTO FINANCIERO DE LA DEUDA"/>
    <s v="9 GASTO NO PROGRAMABLE"/>
    <s v="99 GASTO NO PROGRAMABLE"/>
    <s v="99 GASTO NO PROGRAMABLE"/>
    <s v="99 A. GASTO NO PROGRAMABLE"/>
    <s v="D COSTO FINANCIERO, DEUDA O APOYOS A DEUDORES Y AHORRADORES DE LA BANCA"/>
    <s v="91 CIUDADANOS"/>
    <x v="3"/>
    <x v="39"/>
    <x v="128"/>
    <x v="432"/>
    <s v="9000 DEUDA PUBLICA"/>
    <s v="9100 AMORTIZACION DE LA DEUDA PUBLICA"/>
    <s v="911 AMORTIZACION DE LA DEUDA INTERNA CON INSTITUCIONES DE CREDITO"/>
    <s v="91101 AMORTIZACION DE LA DEUDA INTERNA CON INSTITUCIONES DE CREDITO"/>
    <n v="41396469.219999999"/>
    <s v="2 ETIQUETADO"/>
    <s v="25 RECURSOS FEDERALES"/>
    <s v="2502 FONDO DE FORTALECIMIENTO MUNICIPAL"/>
    <s v="19 Ejercicio 2019"/>
  </r>
  <r>
    <s v="060644141199999937D139139999913399292192101225250219133"/>
    <s v="0606"/>
    <s v="4"/>
    <s v="41"/>
    <s v="411"/>
    <s v="9"/>
    <s v="9"/>
    <s v="99"/>
    <s v="99"/>
    <s v="37"/>
    <s v="D"/>
    <s v="139"/>
    <s v="139999"/>
    <s v="91"/>
    <s v="3"/>
    <s v="9"/>
    <s v="92"/>
    <s v="921"/>
    <s v="92101"/>
    <s v="2"/>
    <s v="25"/>
    <s v="2502"/>
    <s v="19"/>
    <s v="13"/>
    <s v="3"/>
    <s v="06 TESORERIA"/>
    <s v="0606 TESORERIA MUNICIPAL"/>
    <s v="411 DEUDA PÚBLICA INTERNA"/>
    <s v="4 OTRAS NO CLASIFICADAS EN FUNCIONES ANTERIORES"/>
    <s v="41 TRANSACCIONES DE LA DEUDA PUBLICA / COSTO FINANCIERO DE LA DEUDA"/>
    <s v="9 GASTO NO PROGRAMABLE"/>
    <s v="99 GASTO NO PROGRAMABLE"/>
    <s v="99 GASTO NO PROGRAMABLE"/>
    <s v="99 A. GASTO NO PROGRAMABLE"/>
    <s v="D COSTO FINANCIERO, DEUDA O APOYOS A DEUDORES Y AHORRADORES DE LA BANCA"/>
    <s v="91 CIUDADANOS"/>
    <x v="3"/>
    <x v="39"/>
    <x v="128"/>
    <x v="432"/>
    <s v="9000 DEUDA PUBLICA"/>
    <s v="9200 INTERESES DE LA DEUDA PÚBLICA"/>
    <s v="921 INTERESES DE LA DEUDA INTERNA CON INSTITUCIONES DE CRÉDITO"/>
    <s v="92101 INTERESES DE LA DEUDA INTERNA CON INSTITUCIONES DE CRÉDITO"/>
    <n v="72698141.579999998"/>
    <s v="2 ETIQUETADO"/>
    <s v="25 RECURSOS FEDERALES"/>
    <s v="2502 FONDO DE FORTALECIMIENTO MUNICIPAL"/>
    <s v="19 Ejercicio 2019"/>
  </r>
  <r>
    <s v="060644141199999937D139139999913399494194101225250219133"/>
    <s v="0606"/>
    <s v="4"/>
    <s v="41"/>
    <s v="411"/>
    <s v="9"/>
    <s v="9"/>
    <s v="99"/>
    <s v="99"/>
    <s v="37"/>
    <s v="D"/>
    <s v="139"/>
    <s v="139999"/>
    <s v="91"/>
    <s v="3"/>
    <s v="9"/>
    <s v="94"/>
    <s v="941"/>
    <s v="94101"/>
    <s v="2"/>
    <s v="25"/>
    <s v="2502"/>
    <s v="19"/>
    <s v="13"/>
    <s v="3"/>
    <s v="06 TESORERIA"/>
    <s v="0606 TESORERIA MUNICIPAL"/>
    <s v="411 DEUDA PÚBLICA INTERNA"/>
    <s v="4 OTRAS NO CLASIFICADAS EN FUNCIONES ANTERIORES"/>
    <s v="41 TRANSACCIONES DE LA DEUDA PUBLICA / COSTO FINANCIERO DE LA DEUDA"/>
    <s v="9 GASTO NO PROGRAMABLE"/>
    <s v="99 GASTO NO PROGRAMABLE"/>
    <s v="99 GASTO NO PROGRAMABLE"/>
    <s v="99 A. GASTO NO PROGRAMABLE"/>
    <s v="D COSTO FINANCIERO, DEUDA O APOYOS A DEUDORES Y AHORRADORES DE LA BANCA"/>
    <s v="91 CIUDADANOS"/>
    <x v="3"/>
    <x v="39"/>
    <x v="128"/>
    <x v="432"/>
    <s v="9000 DEUDA PUBLICA"/>
    <s v="9400 GASTOS DE LA DEUDA PÚBLICA"/>
    <s v="941 GASTOS DE LA DEUDA PÚBLICA INTERNA"/>
    <s v="94101 GASTOS DE LA DEUDA PÚBLICA INTERNA"/>
    <n v="1548486.4"/>
    <s v="2 ETIQUETADO"/>
    <s v="25 RECURSOS FEDERALES"/>
    <s v="2502 FONDO DE FORTALECIMIENTO MUNICIPAL"/>
    <s v="19 Ejercicio 2019"/>
  </r>
  <r>
    <m/>
    <m/>
    <m/>
    <m/>
    <m/>
    <m/>
    <m/>
    <m/>
    <m/>
    <m/>
    <m/>
    <s v=""/>
    <s v=""/>
    <m/>
    <m/>
    <s v=""/>
    <m/>
    <m/>
    <s v=""/>
    <m/>
    <m/>
    <m/>
    <m/>
    <m/>
    <m/>
    <m/>
    <m/>
    <m/>
    <m/>
    <m/>
    <m/>
    <m/>
    <m/>
    <m/>
    <m/>
    <m/>
    <x v="4"/>
    <x v="40"/>
    <x v="129"/>
    <x v="445"/>
    <m/>
    <m/>
    <m/>
    <m/>
    <m/>
    <m/>
    <m/>
    <m/>
    <m/>
  </r>
  <r>
    <m/>
    <m/>
    <m/>
    <m/>
    <m/>
    <m/>
    <m/>
    <m/>
    <m/>
    <m/>
    <m/>
    <s v=""/>
    <s v=""/>
    <m/>
    <m/>
    <s v=""/>
    <m/>
    <m/>
    <s v=""/>
    <m/>
    <m/>
    <m/>
    <m/>
    <m/>
    <m/>
    <m/>
    <m/>
    <m/>
    <m/>
    <m/>
    <m/>
    <m/>
    <m/>
    <m/>
    <m/>
    <m/>
    <x v="4"/>
    <x v="40"/>
    <x v="129"/>
    <x v="445"/>
    <m/>
    <m/>
    <m/>
    <m/>
    <m/>
    <m/>
    <m/>
    <m/>
    <m/>
  </r>
  <r>
    <m/>
    <m/>
    <m/>
    <m/>
    <m/>
    <m/>
    <m/>
    <m/>
    <m/>
    <m/>
    <m/>
    <s v=""/>
    <s v=""/>
    <m/>
    <m/>
    <s v=""/>
    <m/>
    <m/>
    <s v=""/>
    <m/>
    <m/>
    <m/>
    <m/>
    <m/>
    <m/>
    <m/>
    <m/>
    <m/>
    <m/>
    <m/>
    <m/>
    <m/>
    <m/>
    <m/>
    <m/>
    <m/>
    <x v="4"/>
    <x v="40"/>
    <x v="129"/>
    <x v="445"/>
    <m/>
    <m/>
    <m/>
    <m/>
    <m/>
    <m/>
    <m/>
    <m/>
    <m/>
  </r>
  <r>
    <m/>
    <m/>
    <m/>
    <m/>
    <m/>
    <m/>
    <m/>
    <m/>
    <m/>
    <m/>
    <m/>
    <s v=""/>
    <s v=""/>
    <m/>
    <m/>
    <s v=""/>
    <m/>
    <m/>
    <s v=""/>
    <m/>
    <m/>
    <m/>
    <m/>
    <m/>
    <m/>
    <m/>
    <m/>
    <m/>
    <m/>
    <m/>
    <m/>
    <m/>
    <m/>
    <m/>
    <m/>
    <m/>
    <x v="4"/>
    <x v="40"/>
    <x v="129"/>
    <x v="445"/>
    <m/>
    <m/>
    <m/>
    <m/>
    <m/>
    <m/>
    <m/>
    <m/>
    <m/>
  </r>
  <r>
    <m/>
    <m/>
    <m/>
    <m/>
    <m/>
    <m/>
    <m/>
    <m/>
    <m/>
    <m/>
    <m/>
    <s v=""/>
    <s v=""/>
    <m/>
    <m/>
    <s v=""/>
    <m/>
    <m/>
    <s v=""/>
    <m/>
    <m/>
    <m/>
    <m/>
    <m/>
    <m/>
    <m/>
    <m/>
    <m/>
    <m/>
    <m/>
    <m/>
    <m/>
    <m/>
    <m/>
    <m/>
    <m/>
    <x v="4"/>
    <x v="40"/>
    <x v="129"/>
    <x v="445"/>
    <m/>
    <m/>
    <m/>
    <m/>
    <m/>
    <m/>
    <m/>
    <m/>
    <m/>
  </r>
  <r>
    <m/>
    <m/>
    <m/>
    <m/>
    <m/>
    <m/>
    <m/>
    <m/>
    <m/>
    <m/>
    <m/>
    <s v=""/>
    <s v=""/>
    <m/>
    <m/>
    <s v=""/>
    <m/>
    <m/>
    <s v=""/>
    <m/>
    <m/>
    <m/>
    <m/>
    <m/>
    <m/>
    <m/>
    <m/>
    <m/>
    <m/>
    <m/>
    <m/>
    <m/>
    <m/>
    <m/>
    <m/>
    <m/>
    <x v="4"/>
    <x v="40"/>
    <x v="129"/>
    <x v="445"/>
    <m/>
    <m/>
    <m/>
    <m/>
    <m/>
    <m/>
    <m/>
    <m/>
    <m/>
  </r>
  <r>
    <m/>
    <m/>
    <m/>
    <m/>
    <m/>
    <m/>
    <m/>
    <m/>
    <m/>
    <m/>
    <m/>
    <s v=""/>
    <s v=""/>
    <m/>
    <m/>
    <s v=""/>
    <m/>
    <m/>
    <s v=""/>
    <m/>
    <m/>
    <m/>
    <m/>
    <m/>
    <m/>
    <m/>
    <m/>
    <m/>
    <m/>
    <m/>
    <m/>
    <m/>
    <m/>
    <m/>
    <m/>
    <m/>
    <x v="4"/>
    <x v="40"/>
    <x v="129"/>
    <x v="445"/>
    <m/>
    <m/>
    <m/>
    <m/>
    <m/>
    <m/>
    <m/>
    <m/>
    <m/>
  </r>
  <r>
    <m/>
    <m/>
    <m/>
    <m/>
    <m/>
    <m/>
    <m/>
    <m/>
    <m/>
    <m/>
    <m/>
    <m/>
    <m/>
    <m/>
    <m/>
    <m/>
    <m/>
    <m/>
    <m/>
    <m/>
    <m/>
    <m/>
    <m/>
    <m/>
    <m/>
    <m/>
    <m/>
    <m/>
    <m/>
    <m/>
    <m/>
    <m/>
    <m/>
    <m/>
    <m/>
    <m/>
    <x v="4"/>
    <x v="40"/>
    <x v="129"/>
    <x v="445"/>
    <m/>
    <m/>
    <m/>
    <m/>
    <m/>
    <m/>
    <m/>
    <m/>
    <m/>
  </r>
  <r>
    <m/>
    <m/>
    <m/>
    <m/>
    <m/>
    <m/>
    <m/>
    <m/>
    <m/>
    <m/>
    <m/>
    <m/>
    <m/>
    <m/>
    <m/>
    <m/>
    <m/>
    <m/>
    <m/>
    <m/>
    <m/>
    <m/>
    <m/>
    <m/>
    <m/>
    <m/>
    <m/>
    <m/>
    <m/>
    <m/>
    <m/>
    <m/>
    <m/>
    <m/>
    <m/>
    <m/>
    <x v="4"/>
    <x v="40"/>
    <x v="129"/>
    <x v="445"/>
    <m/>
    <m/>
    <m/>
    <m/>
    <m/>
    <m/>
    <m/>
    <m/>
    <m/>
  </r>
  <r>
    <m/>
    <m/>
    <m/>
    <m/>
    <m/>
    <m/>
    <m/>
    <m/>
    <m/>
    <m/>
    <m/>
    <m/>
    <m/>
    <m/>
    <m/>
    <m/>
    <m/>
    <m/>
    <m/>
    <m/>
    <m/>
    <m/>
    <m/>
    <m/>
    <m/>
    <m/>
    <m/>
    <m/>
    <m/>
    <m/>
    <m/>
    <m/>
    <m/>
    <m/>
    <m/>
    <m/>
    <x v="4"/>
    <x v="40"/>
    <x v="129"/>
    <x v="445"/>
    <m/>
    <m/>
    <m/>
    <m/>
    <m/>
    <m/>
    <m/>
    <m/>
    <m/>
  </r>
  <r>
    <m/>
    <m/>
    <m/>
    <m/>
    <m/>
    <m/>
    <m/>
    <m/>
    <m/>
    <m/>
    <m/>
    <m/>
    <m/>
    <m/>
    <m/>
    <m/>
    <m/>
    <m/>
    <m/>
    <m/>
    <m/>
    <m/>
    <m/>
    <m/>
    <m/>
    <m/>
    <m/>
    <m/>
    <m/>
    <m/>
    <m/>
    <m/>
    <m/>
    <m/>
    <m/>
    <m/>
    <x v="4"/>
    <x v="40"/>
    <x v="129"/>
    <x v="445"/>
    <m/>
    <m/>
    <m/>
    <m/>
    <m/>
    <m/>
    <m/>
    <m/>
    <m/>
  </r>
  <r>
    <m/>
    <m/>
    <m/>
    <m/>
    <m/>
    <m/>
    <m/>
    <m/>
    <m/>
    <m/>
    <m/>
    <m/>
    <m/>
    <m/>
    <m/>
    <m/>
    <m/>
    <m/>
    <m/>
    <m/>
    <m/>
    <m/>
    <m/>
    <m/>
    <m/>
    <m/>
    <m/>
    <m/>
    <m/>
    <m/>
    <m/>
    <m/>
    <m/>
    <m/>
    <m/>
    <m/>
    <x v="4"/>
    <x v="40"/>
    <x v="129"/>
    <x v="445"/>
    <m/>
    <m/>
    <m/>
    <m/>
    <m/>
    <m/>
    <m/>
    <m/>
    <m/>
  </r>
  <r>
    <m/>
    <m/>
    <m/>
    <m/>
    <m/>
    <m/>
    <m/>
    <m/>
    <m/>
    <m/>
    <m/>
    <m/>
    <m/>
    <m/>
    <m/>
    <m/>
    <m/>
    <m/>
    <m/>
    <m/>
    <m/>
    <m/>
    <m/>
    <m/>
    <m/>
    <m/>
    <m/>
    <m/>
    <m/>
    <m/>
    <m/>
    <m/>
    <m/>
    <m/>
    <m/>
    <m/>
    <x v="4"/>
    <x v="40"/>
    <x v="129"/>
    <x v="445"/>
    <m/>
    <m/>
    <m/>
    <m/>
    <m/>
    <m/>
    <m/>
    <m/>
    <m/>
  </r>
  <r>
    <m/>
    <m/>
    <m/>
    <m/>
    <m/>
    <m/>
    <m/>
    <m/>
    <m/>
    <m/>
    <m/>
    <m/>
    <m/>
    <m/>
    <m/>
    <m/>
    <m/>
    <m/>
    <m/>
    <m/>
    <m/>
    <m/>
    <m/>
    <m/>
    <m/>
    <m/>
    <m/>
    <m/>
    <m/>
    <m/>
    <m/>
    <m/>
    <m/>
    <m/>
    <m/>
    <m/>
    <x v="4"/>
    <x v="40"/>
    <x v="129"/>
    <x v="445"/>
    <m/>
    <m/>
    <m/>
    <m/>
    <m/>
    <m/>
    <m/>
    <m/>
    <m/>
  </r>
  <r>
    <m/>
    <m/>
    <m/>
    <m/>
    <m/>
    <m/>
    <m/>
    <m/>
    <m/>
    <m/>
    <m/>
    <m/>
    <m/>
    <m/>
    <m/>
    <m/>
    <m/>
    <m/>
    <m/>
    <m/>
    <m/>
    <m/>
    <m/>
    <m/>
    <m/>
    <m/>
    <m/>
    <m/>
    <m/>
    <m/>
    <m/>
    <m/>
    <m/>
    <m/>
    <m/>
    <m/>
    <x v="4"/>
    <x v="40"/>
    <x v="129"/>
    <x v="445"/>
    <m/>
    <m/>
    <m/>
    <m/>
    <m/>
    <m/>
    <m/>
    <m/>
    <m/>
  </r>
  <r>
    <m/>
    <m/>
    <m/>
    <m/>
    <m/>
    <m/>
    <m/>
    <m/>
    <m/>
    <m/>
    <m/>
    <m/>
    <m/>
    <m/>
    <m/>
    <m/>
    <m/>
    <m/>
    <m/>
    <m/>
    <m/>
    <m/>
    <m/>
    <m/>
    <m/>
    <m/>
    <m/>
    <m/>
    <m/>
    <m/>
    <m/>
    <m/>
    <m/>
    <m/>
    <m/>
    <m/>
    <x v="4"/>
    <x v="40"/>
    <x v="129"/>
    <x v="445"/>
    <m/>
    <m/>
    <m/>
    <m/>
    <m/>
    <m/>
    <m/>
    <m/>
    <m/>
  </r>
  <r>
    <m/>
    <m/>
    <m/>
    <m/>
    <m/>
    <m/>
    <m/>
    <m/>
    <m/>
    <m/>
    <m/>
    <m/>
    <m/>
    <m/>
    <m/>
    <m/>
    <m/>
    <m/>
    <m/>
    <m/>
    <m/>
    <m/>
    <m/>
    <m/>
    <m/>
    <m/>
    <m/>
    <m/>
    <m/>
    <m/>
    <m/>
    <m/>
    <m/>
    <m/>
    <m/>
    <m/>
    <x v="4"/>
    <x v="40"/>
    <x v="129"/>
    <x v="445"/>
    <m/>
    <m/>
    <m/>
    <m/>
    <m/>
    <m/>
    <m/>
    <m/>
    <m/>
  </r>
  <r>
    <m/>
    <m/>
    <m/>
    <m/>
    <m/>
    <m/>
    <m/>
    <m/>
    <m/>
    <m/>
    <m/>
    <m/>
    <m/>
    <m/>
    <m/>
    <m/>
    <m/>
    <m/>
    <m/>
    <m/>
    <m/>
    <m/>
    <m/>
    <m/>
    <m/>
    <m/>
    <m/>
    <m/>
    <m/>
    <m/>
    <m/>
    <m/>
    <m/>
    <m/>
    <m/>
    <m/>
    <x v="4"/>
    <x v="40"/>
    <x v="129"/>
    <x v="445"/>
    <m/>
    <m/>
    <m/>
    <m/>
    <m/>
    <m/>
    <m/>
    <m/>
    <m/>
  </r>
  <r>
    <m/>
    <m/>
    <m/>
    <m/>
    <m/>
    <m/>
    <m/>
    <m/>
    <m/>
    <m/>
    <m/>
    <m/>
    <m/>
    <m/>
    <m/>
    <m/>
    <m/>
    <m/>
    <m/>
    <m/>
    <m/>
    <m/>
    <m/>
    <m/>
    <m/>
    <m/>
    <m/>
    <m/>
    <m/>
    <m/>
    <m/>
    <m/>
    <m/>
    <m/>
    <m/>
    <m/>
    <x v="4"/>
    <x v="40"/>
    <x v="129"/>
    <x v="445"/>
    <m/>
    <m/>
    <m/>
    <m/>
    <m/>
    <m/>
    <m/>
    <m/>
    <m/>
  </r>
  <r>
    <m/>
    <m/>
    <m/>
    <m/>
    <m/>
    <m/>
    <m/>
    <m/>
    <m/>
    <m/>
    <m/>
    <m/>
    <m/>
    <m/>
    <m/>
    <m/>
    <m/>
    <m/>
    <m/>
    <m/>
    <m/>
    <m/>
    <m/>
    <m/>
    <m/>
    <m/>
    <m/>
    <m/>
    <m/>
    <m/>
    <m/>
    <m/>
    <m/>
    <m/>
    <m/>
    <m/>
    <x v="4"/>
    <x v="40"/>
    <x v="129"/>
    <x v="445"/>
    <m/>
    <m/>
    <m/>
    <m/>
    <m/>
    <m/>
    <m/>
    <m/>
    <m/>
  </r>
  <r>
    <m/>
    <m/>
    <m/>
    <m/>
    <m/>
    <m/>
    <m/>
    <m/>
    <m/>
    <m/>
    <m/>
    <m/>
    <m/>
    <m/>
    <m/>
    <m/>
    <m/>
    <m/>
    <m/>
    <m/>
    <m/>
    <m/>
    <m/>
    <m/>
    <m/>
    <m/>
    <m/>
    <m/>
    <m/>
    <m/>
    <m/>
    <m/>
    <m/>
    <m/>
    <m/>
    <m/>
    <x v="4"/>
    <x v="40"/>
    <x v="129"/>
    <x v="445"/>
    <m/>
    <m/>
    <m/>
    <m/>
    <m/>
    <m/>
    <m/>
    <m/>
    <m/>
  </r>
</pivotCacheRecords>
</file>

<file path=xl/pivotCache/pivotCacheRecords6.xml><?xml version="1.0" encoding="utf-8"?>
<pivotCacheRecords xmlns="http://schemas.openxmlformats.org/spreadsheetml/2006/main" xmlns:r="http://schemas.openxmlformats.org/officeDocument/2006/relationships" count="1394">
  <r>
    <s v="090411313446172020O021021833121111111111101116160119133"/>
    <x v="0"/>
    <s v="1"/>
    <s v="13"/>
    <s v="134"/>
    <s v="4"/>
    <s v="6"/>
    <s v="17"/>
    <s v="20"/>
    <s v="20"/>
    <s v="O"/>
    <s v="021"/>
    <s v="021833"/>
    <s v="12"/>
    <s v="1"/>
    <s v="1"/>
    <s v="11"/>
    <s v="111"/>
    <s v="11101"/>
    <s v="1"/>
    <s v="16"/>
    <s v="16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833 ADMINISTRACION DE PERSONAL "/>
    <x v="0"/>
    <x v="0"/>
    <x v="0"/>
    <s v="11101 DIETAS"/>
    <n v="22573235.52"/>
    <s v="1 NO ETIQUETADO"/>
    <s v="16 RECURSOS ESTATALES"/>
    <s v="1601 PARTICIPACIONES POR INGRESOS ESTATALES"/>
    <s v="19 Ejercicio 2019"/>
    <s v="13 TODO EL TERRITORIO"/>
    <s v="3 INDISTINTO"/>
  </r>
  <r>
    <s v="090411313446172020O021021973121111111311301115150119133"/>
    <x v="0"/>
    <s v="1"/>
    <s v="13"/>
    <s v="134"/>
    <s v="4"/>
    <s v="6"/>
    <s v="17"/>
    <s v="20"/>
    <s v="20"/>
    <s v="O"/>
    <s v="021"/>
    <s v="021973"/>
    <s v="12"/>
    <s v="1"/>
    <s v="1"/>
    <s v="11"/>
    <s v="113"/>
    <s v="11301"/>
    <s v="1"/>
    <s v="15"/>
    <s v="15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973 SEGURIDAD SOCIAL "/>
    <x v="0"/>
    <x v="0"/>
    <x v="1"/>
    <s v="11301 SUELDOS BASE AL PERSONAL PERMANENTE"/>
    <n v="1727372004.9099998"/>
    <s v="1 NO ETIQUETADO"/>
    <s v="15 RECURSOS FEDERALES"/>
    <s v="1501 PARTICIPACIONES POR INGRESOS FEDERALES"/>
    <s v="19 Ejercicio 2019"/>
    <s v="13 TODO EL TERRITORIO"/>
    <s v="3 INDISTINTO"/>
  </r>
  <r>
    <s v="090411313446172020O021021973121111111311301116160119133"/>
    <x v="0"/>
    <s v="1"/>
    <s v="13"/>
    <s v="134"/>
    <s v="4"/>
    <s v="6"/>
    <s v="17"/>
    <s v="20"/>
    <s v="20"/>
    <s v="O"/>
    <s v="021"/>
    <s v="021973"/>
    <s v="12"/>
    <s v="1"/>
    <s v="1"/>
    <s v="11"/>
    <s v="113"/>
    <s v="11301"/>
    <s v="1"/>
    <s v="16"/>
    <s v="16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973 SEGURIDAD SOCIAL "/>
    <x v="0"/>
    <x v="0"/>
    <x v="1"/>
    <s v="11301 SUELDOS BASE AL PERSONAL PERMANENTE"/>
    <n v="1366979.9299999501"/>
    <s v="1 NO ETIQUETADO"/>
    <s v="16 RECURSOS ESTATALES"/>
    <s v="1601 PARTICIPACIONES POR INGRESOS ESTATALES"/>
    <s v="19 Ejercicio 2019"/>
    <s v="13 TODO EL TERRITORIO"/>
    <s v="3 INDISTINTO"/>
  </r>
  <r>
    <s v="090411313446172020O020020502121111212112101115150119133"/>
    <x v="0"/>
    <s v="1"/>
    <s v="13"/>
    <s v="134"/>
    <s v="4"/>
    <s v="6"/>
    <s v="17"/>
    <s v="20"/>
    <s v="20"/>
    <s v="O"/>
    <s v="020"/>
    <s v="020502"/>
    <s v="12"/>
    <s v="1"/>
    <s v="1"/>
    <s v="12"/>
    <s v="121"/>
    <s v="12101"/>
    <s v="1"/>
    <s v="15"/>
    <s v="15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0 ADMINISTRACIÓN DE LOS RECURSOS FINANCIEROS PARA SOPORTE A LAS ÁREAS  EFICIENTADA"/>
    <s v="020502 ADQUISICION DE BIENES Y SERVICIOS"/>
    <x v="0"/>
    <x v="1"/>
    <x v="2"/>
    <s v="12101 HONORARIOS ASIMILABLES A SALARIOS"/>
    <n v="8500000"/>
    <s v="1 NO ETIQUETADO"/>
    <s v="15 RECURSOS FEDERALES"/>
    <s v="1501 PARTICIPACIONES POR INGRESOS FEDERALES"/>
    <s v="19 Ejercicio 2019"/>
    <s v="13 TODO EL TERRITORIO"/>
    <s v="3 INDISTINTO"/>
  </r>
  <r>
    <s v="081122222112130614E125125330911111212212201111110119133"/>
    <x v="1"/>
    <s v="2"/>
    <s v="22"/>
    <s v="221"/>
    <s v="1"/>
    <s v="2"/>
    <s v="13"/>
    <s v="06"/>
    <s v="14"/>
    <s v="E"/>
    <s v="125"/>
    <s v="125330"/>
    <s v="91"/>
    <s v="1"/>
    <s v="1"/>
    <s v="12"/>
    <s v="122"/>
    <s v="122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30 PINTADO DE MACHUELOS Y BALIZAMIENTO DE AVENIDAS PRINCIPALES"/>
    <x v="0"/>
    <x v="1"/>
    <x v="3"/>
    <s v="12201 SUELDOS BASE AL PERSONAL EVENTUAL"/>
    <n v="0"/>
    <s v="1 NO ETIQUETADO"/>
    <s v="11 RECURSOS FISCALES"/>
    <s v="1101 RECURSOS MUNICIPALES"/>
    <s v="19 Ejercicio 2019"/>
    <s v="13 TODO EL TERRITORIO"/>
    <s v="3 INDISTINTO"/>
  </r>
  <r>
    <s v="090411313446172020O020020503121111212212201116160119133"/>
    <x v="0"/>
    <s v="1"/>
    <s v="13"/>
    <s v="134"/>
    <s v="4"/>
    <s v="6"/>
    <s v="17"/>
    <s v="20"/>
    <s v="20"/>
    <s v="O"/>
    <s v="020"/>
    <s v="020503"/>
    <s v="12"/>
    <s v="1"/>
    <s v="1"/>
    <s v="12"/>
    <s v="122"/>
    <s v="12201"/>
    <s v="1"/>
    <s v="16"/>
    <s v="16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0 ADMINISTRACIÓN DE LOS RECURSOS FINANCIEROS PARA SOPORTE A LAS ÁREAS  EFICIENTADA"/>
    <s v="020503 COMISION DE ADQUISICIONES"/>
    <x v="0"/>
    <x v="1"/>
    <x v="3"/>
    <s v="12201 SUELDOS BASE AL PERSONAL EVENTUAL"/>
    <n v="109997760"/>
    <s v="1 NO ETIQUETADO"/>
    <s v="16 RECURSOS ESTATALES"/>
    <s v="1601 PARTICIPACIONES POR INGRESOS ESTATALES"/>
    <s v="19 Ejercicio 2019"/>
    <s v="13 TODO EL TERRITORIO"/>
    <s v="3 INDISTINTO"/>
  </r>
  <r>
    <s v="090411313446172020O020020504121111313213201116160119133"/>
    <x v="0"/>
    <s v="1"/>
    <s v="13"/>
    <s v="134"/>
    <s v="4"/>
    <s v="6"/>
    <s v="17"/>
    <s v="20"/>
    <s v="20"/>
    <s v="O"/>
    <s v="020"/>
    <s v="020504"/>
    <s v="12"/>
    <s v="1"/>
    <s v="1"/>
    <s v="13"/>
    <s v="132"/>
    <s v="13201"/>
    <s v="1"/>
    <s v="16"/>
    <s v="16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0 ADMINISTRACIÓN DE LOS RECURSOS FINANCIEROS PARA SOPORTE A LAS ÁREAS  EFICIENTADA"/>
    <s v="020504 REGISTRO DE PROVEEDORES AL PADRON DE LA DIRECCION DE ADQUISICIONES"/>
    <x v="0"/>
    <x v="2"/>
    <x v="4"/>
    <s v="13201 PRIMAS DE VACACIONES, DOMINICAL Y GRATIFICACION DE FIN DE AÑO"/>
    <n v="342475824.48000002"/>
    <s v="1 NO ETIQUETADO"/>
    <s v="16 RECURSOS ESTATALES"/>
    <s v="1601 PARTICIPACIONES POR INGRESOS ESTATALES"/>
    <s v="19 Ejercicio 2019"/>
    <s v="13 TODO EL TERRITORIO"/>
    <s v="3 INDISTINTO"/>
  </r>
  <r>
    <s v="090411313446172020O021021464121111313313301116160119133"/>
    <x v="0"/>
    <s v="1"/>
    <s v="13"/>
    <s v="134"/>
    <s v="4"/>
    <s v="6"/>
    <s v="17"/>
    <s v="20"/>
    <s v="20"/>
    <s v="O"/>
    <s v="021"/>
    <s v="021464"/>
    <s v="12"/>
    <s v="1"/>
    <s v="1"/>
    <s v="13"/>
    <s v="133"/>
    <s v="13301"/>
    <s v="1"/>
    <s v="16"/>
    <s v="16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64 MOVIMIENTOS DE PERSONAL"/>
    <x v="0"/>
    <x v="2"/>
    <x v="5"/>
    <s v="13301 HORAS EXTRAORDINARIAS"/>
    <n v="17439028.43"/>
    <s v="1 NO ETIQUETADO"/>
    <s v="16 RECURSOS ESTATALES"/>
    <s v="1601 PARTICIPACIONES POR INGRESOS ESTATALES"/>
    <s v="19 Ejercicio 2019"/>
    <s v="13 TODO EL TERRITORIO"/>
    <s v="3 INDISTINTO"/>
  </r>
  <r>
    <s v="080922222112130614E059059798911111313413401111110119133"/>
    <x v="2"/>
    <s v="2"/>
    <s v="22"/>
    <s v="221"/>
    <s v="1"/>
    <s v="2"/>
    <s v="13"/>
    <s v="06"/>
    <s v="14"/>
    <s v="E"/>
    <s v="059"/>
    <s v="059798"/>
    <s v="91"/>
    <s v="1"/>
    <s v="1"/>
    <s v="13"/>
    <s v="134"/>
    <s v="134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798 OBRA IMAGEN URBANA"/>
    <x v="0"/>
    <x v="2"/>
    <x v="6"/>
    <s v="13401 COMPENSACIONES"/>
    <n v="0"/>
    <s v="1 NO ETIQUETADO"/>
    <s v="11 RECURSOS FISCALES"/>
    <s v="1101 RECURSOS MUNICIPALES"/>
    <s v="19 Ejercicio 2019"/>
    <s v="13 TODO EL TERRITORIO"/>
    <s v="3 INDISTINTO"/>
  </r>
  <r>
    <s v="111122222114120427E001001986911111313413401111110119133"/>
    <x v="3"/>
    <s v="2"/>
    <s v="22"/>
    <s v="221"/>
    <s v="1"/>
    <s v="4"/>
    <s v="12"/>
    <s v="04"/>
    <s v="27"/>
    <s v="E"/>
    <s v="001"/>
    <s v="001986"/>
    <s v="91"/>
    <s v="1"/>
    <s v="1"/>
    <s v="13"/>
    <s v="134"/>
    <s v="13401"/>
    <s v="1"/>
    <s v="11"/>
    <s v="1101"/>
    <s v="19"/>
    <s v="13"/>
    <s v="3"/>
    <x v="2"/>
    <x v="3"/>
    <x v="1"/>
    <s v="2 DESARROLLO SOCIAL"/>
    <s v="22 VIVIENDA Y SERVICIOS A LA COMUNIDAD"/>
    <s v="1 INTEGRACIÓN SOCIAL Y CULTURAL"/>
    <s v="4 ZAPOPAN EQUITATIVO"/>
    <s v="12 REDUCIR LAS DESIGUALDADES TERRITORIALES EN EL ACCESO A OPORTUNIDADES Y ESPACIOS PÚBLICOS DE CALIDAD"/>
    <s v="04 A. DESARROLLO EQUITATIVO E INCLUYENTE"/>
    <s v="E PRESTACIÓN DE SERVICIOS PÚBLICOS"/>
    <s v="91 CIUDADANOS"/>
    <s v="1 GASTO CORRIENTE"/>
    <x v="2"/>
    <s v="001   DISEÑO DE NUEVAS COLMENAS"/>
    <s v="001986 SERVICIOS PROFESIONALES DE ACTIVACION Y EVALUACION DE PROYECTOS Y PROGRAMAS EN LOS PUIS (PROYECTOS URBANOS INTEGRALES SUSTENTABLES)."/>
    <x v="0"/>
    <x v="2"/>
    <x v="6"/>
    <s v="13401 COMPENSACIONES"/>
    <n v="0"/>
    <s v="1 NO ETIQUETADO"/>
    <s v="11 RECURSOS FISCALES"/>
    <s v="1101 RECURSOS MUNICIPALES"/>
    <s v="19 Ejercicio 2019"/>
    <s v="13 TODO EL TERRITORIO"/>
    <s v="3 INDISTINTO"/>
  </r>
  <r>
    <s v="090411313446172020O021021473121111414114101111110119133"/>
    <x v="0"/>
    <s v="1"/>
    <s v="13"/>
    <s v="134"/>
    <s v="4"/>
    <s v="6"/>
    <s v="17"/>
    <s v="20"/>
    <s v="20"/>
    <s v="O"/>
    <s v="021"/>
    <s v="021473"/>
    <s v="12"/>
    <s v="1"/>
    <s v="1"/>
    <s v="14"/>
    <s v="141"/>
    <s v="14101"/>
    <s v="1"/>
    <s v="11"/>
    <s v="11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73 SUPERVISION Y REGISTRO DE LA NOMINA ADMINISTRATIVA"/>
    <x v="0"/>
    <x v="3"/>
    <x v="7"/>
    <s v="14101 APORTACIONES DE SEGURIDAD SOCIAL"/>
    <n v="83680288.700000003"/>
    <s v="1 NO ETIQUETADO"/>
    <s v="11 RECURSOS FISCALES"/>
    <s v="1101 RECURSOS MUNICIPALES"/>
    <s v="19 Ejercicio 2019"/>
    <s v="13 TODO EL TERRITORIO"/>
    <s v="3 INDISTINTO"/>
  </r>
  <r>
    <s v="090411313446172020O021021475121111414214201111110119133"/>
    <x v="0"/>
    <s v="1"/>
    <s v="13"/>
    <s v="134"/>
    <s v="4"/>
    <s v="6"/>
    <s v="17"/>
    <s v="20"/>
    <s v="20"/>
    <s v="O"/>
    <s v="021"/>
    <s v="021475"/>
    <s v="12"/>
    <s v="1"/>
    <s v="1"/>
    <s v="14"/>
    <s v="142"/>
    <s v="14201"/>
    <s v="1"/>
    <s v="11"/>
    <s v="11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75 SERVICIO SOCIAL Y PRACTICAS PROFESIONALES"/>
    <x v="0"/>
    <x v="3"/>
    <x v="8"/>
    <s v="14201 APORTACIONES A FONDOS DE VIVIENDA"/>
    <n v="54982374.68"/>
    <s v="1 NO ETIQUETADO"/>
    <s v="11 RECURSOS FISCALES"/>
    <s v="1101 RECURSOS MUNICIPALES"/>
    <s v="19 Ejercicio 2019"/>
    <s v="13 TODO EL TERRITORIO"/>
    <s v="3 INDISTINTO"/>
  </r>
  <r>
    <s v="090411313446172020O021021484121111414314301111110119133"/>
    <x v="0"/>
    <s v="1"/>
    <s v="13"/>
    <s v="134"/>
    <s v="4"/>
    <s v="6"/>
    <s v="17"/>
    <s v="20"/>
    <s v="20"/>
    <s v="O"/>
    <s v="021"/>
    <s v="021484"/>
    <s v="12"/>
    <s v="1"/>
    <s v="1"/>
    <s v="14"/>
    <s v="143"/>
    <s v="14301"/>
    <s v="1"/>
    <s v="11"/>
    <s v="11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84 ELABORACION DE NOMBRAMIENTOS"/>
    <x v="0"/>
    <x v="3"/>
    <x v="9"/>
    <s v="14301 APORTACIONES AL SISTEMA PARA EL RETIRO"/>
    <n v="126742700.82000002"/>
    <s v="1 NO ETIQUETADO"/>
    <s v="11 RECURSOS FISCALES"/>
    <s v="1101 RECURSOS MUNICIPALES"/>
    <s v="19 Ejercicio 2019"/>
    <s v="13 TODO EL TERRITORIO"/>
    <s v="3 INDISTINTO"/>
  </r>
  <r>
    <s v="090411313446172020O021021484121111414314301115150119133"/>
    <x v="0"/>
    <s v="1"/>
    <s v="13"/>
    <s v="134"/>
    <s v="4"/>
    <s v="6"/>
    <s v="17"/>
    <s v="20"/>
    <s v="20"/>
    <s v="O"/>
    <s v="021"/>
    <s v="021484"/>
    <s v="12"/>
    <s v="1"/>
    <s v="1"/>
    <s v="14"/>
    <s v="143"/>
    <s v="14301"/>
    <s v="1"/>
    <s v="15"/>
    <s v="15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84 ELABORACION DE NOMBRAMIENTOS"/>
    <x v="0"/>
    <x v="3"/>
    <x v="9"/>
    <s v="14301 APORTACIONES AL SISTEMA PARA EL RETIRO"/>
    <n v="215987228.65000001"/>
    <s v="1 NO ETIQUETADO"/>
    <s v="15 RECURSOS FEDERALES"/>
    <s v="1501 PARTICIPACIONES POR INGRESOS FEDERALES"/>
    <s v="19 Ejercicio 2019"/>
    <s v="13 TODO EL TERRITORIO"/>
    <s v="3 INDISTINTO"/>
  </r>
  <r>
    <s v="090411313446172020O021021488121111414414401111110119133"/>
    <x v="0"/>
    <s v="1"/>
    <s v="13"/>
    <s v="134"/>
    <s v="4"/>
    <s v="6"/>
    <s v="17"/>
    <s v="20"/>
    <s v="20"/>
    <s v="O"/>
    <s v="021"/>
    <s v="021488"/>
    <s v="12"/>
    <s v="1"/>
    <s v="1"/>
    <s v="14"/>
    <s v="144"/>
    <s v="14401"/>
    <s v="1"/>
    <s v="11"/>
    <s v="11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88 CONTROL DE LA ESTRUCTURA DE PERSONAL"/>
    <x v="0"/>
    <x v="3"/>
    <x v="10"/>
    <s v="14401 APORTACIONES PARA SEGUROS"/>
    <n v="57272000"/>
    <s v="1 NO ETIQUETADO"/>
    <s v="11 RECURSOS FISCALES"/>
    <s v="1101 RECURSOS MUNICIPALES"/>
    <s v="19 Ejercicio 2019"/>
    <s v="13 TODO EL TERRITORIO"/>
    <s v="3 INDISTINTO"/>
  </r>
  <r>
    <s v="090411313446172020O021021505121111515215201111110119133"/>
    <x v="0"/>
    <s v="1"/>
    <s v="13"/>
    <s v="134"/>
    <s v="4"/>
    <s v="6"/>
    <s v="17"/>
    <s v="20"/>
    <s v="20"/>
    <s v="O"/>
    <s v="021"/>
    <s v="021505"/>
    <s v="12"/>
    <s v="1"/>
    <s v="1"/>
    <s v="15"/>
    <s v="152"/>
    <s v="15201"/>
    <s v="1"/>
    <s v="11"/>
    <s v="11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05 ATENCION A SINDICATOS"/>
    <x v="0"/>
    <x v="4"/>
    <x v="11"/>
    <s v="15201 INDEMNIZACIONES"/>
    <n v="4000000"/>
    <s v="1 NO ETIQUETADO"/>
    <s v="11 RECURSOS FISCALES"/>
    <s v="1101 RECURSOS MUNICIPALES"/>
    <s v="19 Ejercicio 2019"/>
    <s v="13 TODO EL TERRITORIO"/>
    <s v="3 INDISTINTO"/>
  </r>
  <r>
    <s v="090411313446172020O021021511121111515415401115150119133"/>
    <x v="0"/>
    <s v="1"/>
    <s v="13"/>
    <s v="134"/>
    <s v="4"/>
    <s v="6"/>
    <s v="17"/>
    <s v="20"/>
    <s v="20"/>
    <s v="O"/>
    <s v="021"/>
    <s v="021511"/>
    <s v="12"/>
    <s v="1"/>
    <s v="1"/>
    <s v="15"/>
    <s v="154"/>
    <s v="15401"/>
    <s v="1"/>
    <s v="15"/>
    <s v="15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1 CREDENCIALIZACION OFICIAL DE EMPLEADOS"/>
    <x v="0"/>
    <x v="4"/>
    <x v="12"/>
    <s v="15401 PRESTACIONES CONTRACTUALES"/>
    <n v="513666024.44"/>
    <s v="1 NO ETIQUETADO"/>
    <s v="15 RECURSOS FEDERALES"/>
    <s v="1501 PARTICIPACIONES POR INGRESOS FEDERALES"/>
    <s v="19 Ejercicio 2019"/>
    <s v="13 TODO EL TERRITORIO"/>
    <s v="3 INDISTINTO"/>
  </r>
  <r>
    <s v="090411313446172020O021021513121111616116101111110119133"/>
    <x v="0"/>
    <s v="1"/>
    <s v="13"/>
    <s v="134"/>
    <s v="4"/>
    <s v="6"/>
    <s v="17"/>
    <s v="20"/>
    <s v="20"/>
    <s v="O"/>
    <s v="021"/>
    <s v="021513"/>
    <s v="12"/>
    <s v="1"/>
    <s v="1"/>
    <s v="16"/>
    <s v="161"/>
    <s v="16101"/>
    <s v="1"/>
    <s v="11"/>
    <s v="11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3 DIAGNOSTICO ORGANIZACIONAL"/>
    <x v="0"/>
    <x v="5"/>
    <x v="13"/>
    <s v="16101 PREVISIONES DE CARACTER LABORAL, ECONOMICA Y DE SEGURIDAD SOCIAL"/>
    <n v="97504875"/>
    <s v="1 NO ETIQUETADO"/>
    <s v="11 RECURSOS FISCALES"/>
    <s v="1101 RECURSOS MUNICIPALES"/>
    <s v="19 Ejercicio 2019"/>
    <s v="13 TODO EL TERRITORIO"/>
    <s v="3 INDISTINTO"/>
  </r>
  <r>
    <s v="090411313446172020O021021514121111717117101116160119133"/>
    <x v="0"/>
    <s v="1"/>
    <s v="13"/>
    <s v="134"/>
    <s v="4"/>
    <s v="6"/>
    <s v="17"/>
    <s v="20"/>
    <s v="20"/>
    <s v="O"/>
    <s v="021"/>
    <s v="021514"/>
    <s v="12"/>
    <s v="1"/>
    <s v="1"/>
    <s v="17"/>
    <s v="171"/>
    <s v="17101"/>
    <s v="1"/>
    <s v="16"/>
    <s v="16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4 COMUNICACION INSTITUCIONAL"/>
    <x v="0"/>
    <x v="6"/>
    <x v="14"/>
    <s v="17101 ESTIMULOS"/>
    <n v="49270726.640000001"/>
    <s v="1 NO ETIQUETADO"/>
    <s v="16 RECURSOS ESTATALES"/>
    <s v="1601 PARTICIPACIONES POR INGRESOS ESTATALES"/>
    <s v="19 Ejercicio 2019"/>
    <s v="13 TODO EL TERRITORIO"/>
    <s v="3 INDISTINTO"/>
  </r>
  <r>
    <s v="010111313146172001P052052015911122121121101111110119133"/>
    <x v="4"/>
    <s v="1"/>
    <s v="13"/>
    <s v="131"/>
    <s v="4"/>
    <s v="6"/>
    <s v="17"/>
    <s v="20"/>
    <s v="01"/>
    <s v="P"/>
    <s v="052"/>
    <s v="052015"/>
    <s v="91"/>
    <s v="1"/>
    <s v="2"/>
    <s v="21"/>
    <s v="211"/>
    <s v="21101"/>
    <s v="1"/>
    <s v="11"/>
    <s v="1101"/>
    <s v="19"/>
    <s v="13"/>
    <s v="3"/>
    <x v="3"/>
    <x v="4"/>
    <x v="2"/>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s v="1 GASTO CORRIENTE"/>
    <x v="3"/>
    <s v="052 DESEMPEÑO Y EJECUCIÓN OPERATIVO- ADMINISTRATIVA DE LAS ÁREAS DE PRESIDENCIA PARA EL DESARROLLO DE PROYECTOS Y OPORTUNIDADES MEJORADAS"/>
    <s v="052015 DISEÑO E IMAGEN"/>
    <x v="1"/>
    <x v="7"/>
    <x v="15"/>
    <s v="21101 MATERIALES, UTILES Y EQUIPOS MENORES DE OFICINA"/>
    <n v="150000"/>
    <s v="1 NO ETIQUETADO"/>
    <s v="11 RECURSOS FISCALES"/>
    <s v="1101 RECURSOS MUNICIPALES"/>
    <s v="19 Ejercicio 2019"/>
    <s v="13 TODO EL TERRITORIO"/>
    <s v="3 INDISTINTO"/>
  </r>
  <r>
    <s v="010411818446171903O108108114911122121121101111110119133"/>
    <x v="5"/>
    <s v="1"/>
    <s v="18"/>
    <s v="184"/>
    <s v="4"/>
    <s v="6"/>
    <s v="17"/>
    <s v="19"/>
    <s v="03"/>
    <s v="O"/>
    <s v="108"/>
    <s v="108114"/>
    <s v="91"/>
    <s v="1"/>
    <s v="2"/>
    <s v="21"/>
    <s v="211"/>
    <s v="21101"/>
    <s v="1"/>
    <s v="11"/>
    <s v="1101"/>
    <s v="19"/>
    <s v="13"/>
    <s v="3"/>
    <x v="3"/>
    <x v="5"/>
    <x v="3"/>
    <s v="1 GOBIERNO"/>
    <s v="18 OTROS SERVICIOS GENERALES"/>
    <s v="4 UN GOBIERNO PARA LA CIUDADANÍA"/>
    <s v="6 ZAPOPAN CIUDADANO"/>
    <s v="17 GARANTIZAR UNA ADMINISTRACIÓN DE LOS RECURSOS PÚBLICOS AL SERVICIO DE LA CIUDADANÍA"/>
    <s v="19 TECNOLOGÍAS DE LA INFORMACIÓN Y COMUNICACIÓN"/>
    <s v="O APOYO A LA FUNCIÓN PÚBLICA Y AL MEJORAMIENTO DE LA GESTIÓN"/>
    <s v="91 CIUDADANOS"/>
    <s v="1 GASTO CORRIENTE"/>
    <x v="4"/>
    <s v="108 PUBLICACIÓN DE INFORMACIÓN FUNDAMENTAL REALIZADA"/>
    <s v="108114 ATENCION A RECURSO DE TRANSPARENCIA"/>
    <x v="1"/>
    <x v="7"/>
    <x v="15"/>
    <s v="21101 MATERIALES, UTILES Y EQUIPOS MENORES DE OFICINA"/>
    <n v="50000"/>
    <s v="1 NO ETIQUETADO"/>
    <s v="11 RECURSOS FISCALES"/>
    <s v="1101 RECURSOS MUNICIPALES"/>
    <s v="19 Ejercicio 2019"/>
    <s v="13 TODO EL TERRITORIO"/>
    <s v="3 INDISTINTO"/>
  </r>
  <r>
    <s v="020311313246172002O016016015971122121121101111110119133"/>
    <x v="6"/>
    <s v="1"/>
    <s v="13"/>
    <s v="132"/>
    <s v="4"/>
    <s v="6"/>
    <s v="17"/>
    <s v="20"/>
    <s v="02"/>
    <s v="O"/>
    <s v="016"/>
    <s v="016015"/>
    <s v="97"/>
    <s v="1"/>
    <s v="2"/>
    <s v="21"/>
    <s v="211"/>
    <s v="211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1"/>
    <x v="7"/>
    <x v="15"/>
    <s v="21101 MATERIALES, UTILES Y EQUIPOS MENORES DE OFICINA"/>
    <n v="12000"/>
    <s v="1 NO ETIQUETADO"/>
    <s v="11 RECURSOS FISCALES"/>
    <s v="1101 RECURSOS MUNICIPALES"/>
    <s v="19 Ejercicio 2019"/>
    <s v="13 TODO EL TERRITORIO"/>
    <s v="3 INDISTINTO"/>
  </r>
  <r>
    <s v="020211313246172002O016016015971122121121101111110119133"/>
    <x v="7"/>
    <s v="1"/>
    <s v="13"/>
    <s v="132"/>
    <s v="4"/>
    <s v="6"/>
    <s v="17"/>
    <s v="20"/>
    <s v="02"/>
    <s v="O"/>
    <s v="016"/>
    <s v="016015"/>
    <s v="97"/>
    <s v="1"/>
    <s v="2"/>
    <s v="21"/>
    <s v="211"/>
    <s v="21101"/>
    <s v="1"/>
    <s v="11"/>
    <s v="1101"/>
    <s v="19"/>
    <s v="13"/>
    <s v="3"/>
    <x v="4"/>
    <x v="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1"/>
    <x v="7"/>
    <x v="15"/>
    <s v="21101 MATERIALES, UTILES Y EQUIPOS MENORES DE OFICINA"/>
    <n v="180000"/>
    <s v="1 NO ETIQUETADO"/>
    <s v="11 RECURSOS FISCALES"/>
    <s v="1101 RECURSOS MUNICIPALES"/>
    <s v="19 Ejercicio 2019"/>
    <s v="13 TODO EL TERRITORIO"/>
    <s v="3 INDISTINTO"/>
  </r>
  <r>
    <s v="030311717145160304E127127976911122121121101111110119133"/>
    <x v="8"/>
    <s v="1"/>
    <s v="17"/>
    <s v="171"/>
    <s v="4"/>
    <s v="5"/>
    <s v="16"/>
    <s v="03"/>
    <s v="04"/>
    <s v="E"/>
    <s v="127"/>
    <s v="127976"/>
    <s v="91"/>
    <s v="1"/>
    <s v="2"/>
    <s v="21"/>
    <s v="211"/>
    <s v="211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7"/>
    <x v="15"/>
    <s v="21101 MATERIALES, UTILES Y EQUIPOS MENORES DE OFICINA"/>
    <n v="882000"/>
    <s v="1 NO ETIQUETADO"/>
    <s v="11 RECURSOS FISCALES"/>
    <s v="1101 RECURSOS MUNICIPALES"/>
    <s v="19 Ejercicio 2019"/>
    <s v="13 TODO EL TERRITORIO"/>
    <s v="3 INDISTINTO"/>
  </r>
  <r>
    <s v="040411212246171906E004004174911122121121101111110119133"/>
    <x v="9"/>
    <s v="1"/>
    <s v="12"/>
    <s v="122"/>
    <s v="4"/>
    <s v="6"/>
    <s v="17"/>
    <s v="19"/>
    <s v="06"/>
    <s v="E"/>
    <s v="004"/>
    <s v="004174"/>
    <s v="91"/>
    <s v="1"/>
    <s v="2"/>
    <s v="21"/>
    <s v="211"/>
    <s v="21101"/>
    <s v="1"/>
    <s v="11"/>
    <s v="1101"/>
    <s v="19"/>
    <s v="13"/>
    <s v="3"/>
    <x v="6"/>
    <x v="9"/>
    <x v="6"/>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x v="7"/>
    <s v="004  CAPACITACIÓN JURÍDICA PARA EL QUEHACER MUNICIPAL BRINDADA"/>
    <s v="004174 CAPACITACION EN MATERIA JURIDICA"/>
    <x v="1"/>
    <x v="7"/>
    <x v="15"/>
    <s v="21101 MATERIALES, UTILES Y EQUIPOS MENORES DE OFICINA"/>
    <n v="500000"/>
    <s v="1 NO ETIQUETADO"/>
    <s v="11 RECURSOS FISCALES"/>
    <s v="1101 RECURSOS MUNICIPALES"/>
    <s v="19 Ejercicio 2019"/>
    <s v="13 TODO EL TERRITORIO"/>
    <s v="3 INDISTINTO"/>
  </r>
  <r>
    <s v="050511818146172007B033033221911122121121101111110119133"/>
    <x v="10"/>
    <s v="1"/>
    <s v="18"/>
    <s v="181"/>
    <s v="4"/>
    <s v="6"/>
    <s v="17"/>
    <s v="20"/>
    <s v="07"/>
    <s v="B"/>
    <s v="033"/>
    <s v="033221"/>
    <s v="91"/>
    <s v="1"/>
    <s v="2"/>
    <s v="21"/>
    <s v="211"/>
    <s v="21101"/>
    <s v="1"/>
    <s v="11"/>
    <s v="1101"/>
    <s v="19"/>
    <s v="13"/>
    <s v="3"/>
    <x v="7"/>
    <x v="10"/>
    <x v="7"/>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x v="8"/>
    <s v="033 ATENCIÓN Y CANALIZACIÓN DE PETICIONES "/>
    <s v="033221 ATENCION CIUDADANA"/>
    <x v="1"/>
    <x v="7"/>
    <x v="15"/>
    <s v="21101 MATERIALES, UTILES Y EQUIPOS MENORES DE OFICINA"/>
    <n v="900000"/>
    <s v="1 NO ETIQUETADO"/>
    <s v="11 RECURSOS FISCALES"/>
    <s v="1101 RECURSOS MUNICIPALES"/>
    <s v="19 Ejercicio 2019"/>
    <s v="13 TODO EL TERRITORIO"/>
    <s v="3 INDISTINTO"/>
  </r>
  <r>
    <s v="050511313446172008M007007246911122121121101111110119133"/>
    <x v="10"/>
    <s v="1"/>
    <s v="13"/>
    <s v="134"/>
    <s v="4"/>
    <s v="6"/>
    <s v="17"/>
    <s v="20"/>
    <s v="08"/>
    <s v="M"/>
    <s v="007"/>
    <s v="007246"/>
    <s v="91"/>
    <s v="1"/>
    <s v="2"/>
    <s v="21"/>
    <s v="211"/>
    <s v="21101"/>
    <s v="1"/>
    <s v="11"/>
    <s v="1101"/>
    <s v="19"/>
    <s v="13"/>
    <s v="3"/>
    <x v="7"/>
    <x v="10"/>
    <x v="0"/>
    <s v="1 GOBIERNO"/>
    <s v="13 COORDINACION DE LA POLITICA DE GOBIERNO"/>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9"/>
    <s v="007  DICTAMENES  PARA ESTUDIO Y DICTAMINACIÓN DE COMISIONES COLEGIADAS Y PERMANENTES DEL AYUNTAMIENTO PROYECTADOS"/>
    <s v="007246 PROYECTO DE DICTAMEN PARA ESTUDIO Y DICTAMINACION DE LAS COMISIONES COLEGIADAS Y PERMANENTES DE REGIDORES"/>
    <x v="1"/>
    <x v="7"/>
    <x v="15"/>
    <s v="21101 MATERIALES, UTILES Y EQUIPOS MENORES DE OFICINA"/>
    <n v="47720"/>
    <s v="1 NO ETIQUETADO"/>
    <s v="11 RECURSOS FISCALES"/>
    <s v="1101 RECURSOS MUNICIPALES"/>
    <s v="19 Ejercicio 2019"/>
    <s v="13 TODO EL TERRITORIO"/>
    <s v="3 INDISTINTO"/>
  </r>
  <r>
    <s v="050211717246172009N040040879911122121121101111110119133"/>
    <x v="11"/>
    <s v="1"/>
    <s v="17"/>
    <s v="172"/>
    <s v="4"/>
    <s v="6"/>
    <s v="17"/>
    <s v="20"/>
    <s v="09"/>
    <s v="N"/>
    <s v="040"/>
    <s v="040879"/>
    <s v="91"/>
    <s v="1"/>
    <s v="2"/>
    <s v="21"/>
    <s v="211"/>
    <s v="211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040 CAPACITACIÓN EN PREVENCIÓN DE RIESGOS REALIZADA"/>
    <s v="040879 CURSOS DE CAPACITACION IMPARTIDOS A POBLACION"/>
    <x v="1"/>
    <x v="7"/>
    <x v="15"/>
    <s v="21101 MATERIALES, UTILES Y EQUIPOS MENORES DE OFICINA"/>
    <n v="99598.388000000006"/>
    <s v="1 NO ETIQUETADO"/>
    <s v="11 RECURSOS FISCALES"/>
    <s v="1101 RECURSOS MUNICIPALES"/>
    <s v="19 Ejercicio 2019"/>
    <s v="13 TODO EL TERRITORIO"/>
    <s v="3 INDISTINTO"/>
  </r>
  <r>
    <s v="060611515246172012M069069297911122121121101111110119133"/>
    <x v="12"/>
    <s v="1"/>
    <s v="15"/>
    <s v="152"/>
    <s v="4"/>
    <s v="6"/>
    <s v="17"/>
    <s v="20"/>
    <s v="12"/>
    <s v="M"/>
    <s v="069"/>
    <s v="069297"/>
    <s v="91"/>
    <s v="1"/>
    <s v="2"/>
    <s v="21"/>
    <s v="211"/>
    <s v="211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069 IMPLEMENTACION DE LA ARMONZACION  CONTABLE REVISADA Y CON SEGUIMIENTO"/>
    <s v="069297 ANALISIS DE LOS INDICADORES DE GESTION Y DESEMPEÑO"/>
    <x v="1"/>
    <x v="7"/>
    <x v="15"/>
    <s v="21101 MATERIALES, UTILES Y EQUIPOS MENORES DE OFICINA"/>
    <n v="669868.81999999995"/>
    <s v="1 NO ETIQUETADO"/>
    <s v="11 RECURSOS FISCALES"/>
    <s v="1101 RECURSOS MUNICIPALES"/>
    <s v="19 Ejercicio 2019"/>
    <s v="13 TODO EL TERRITORIO"/>
    <s v="3 INDISTINTO"/>
  </r>
  <r>
    <s v="070711111246171913G005005910911122121121101111110119133"/>
    <x v="13"/>
    <s v="1"/>
    <s v="11"/>
    <s v="112"/>
    <s v="4"/>
    <s v="6"/>
    <s v="17"/>
    <s v="19"/>
    <s v="13"/>
    <s v="G"/>
    <s v="005"/>
    <s v="005910"/>
    <s v="91"/>
    <s v="1"/>
    <s v="2"/>
    <s v="21"/>
    <s v="211"/>
    <s v="21101"/>
    <s v="1"/>
    <s v="11"/>
    <s v="1101"/>
    <s v="19"/>
    <s v="13"/>
    <s v="3"/>
    <x v="9"/>
    <x v="13"/>
    <x v="10"/>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s v="1 GASTO CORRIENTE"/>
    <x v="12"/>
    <s v="005  CURADURÍA DE ACUERDO A LAS LÍNEAS CURATORIALES DEL MUSEO REALIZADA"/>
    <s v="005910 EXPOSICIONES INTERNACIONALES COLECTIVAS REALIZADAS EN EL MAZ"/>
    <x v="1"/>
    <x v="7"/>
    <x v="15"/>
    <s v="21101 MATERIALES, UTILES Y EQUIPOS MENORES DE OFICINA"/>
    <n v="60000"/>
    <s v="1 NO ETIQUETADO"/>
    <s v="11 RECURSOS FISCALES"/>
    <s v="1101 RECURSOS MUNICIPALES"/>
    <s v="19 Ejercicio 2019"/>
    <s v="13 TODO EL TERRITORIO"/>
    <s v="3 INDISTINTO"/>
  </r>
  <r>
    <s v="070711111246171913G026026303911122121121101111110119133"/>
    <x v="13"/>
    <s v="1"/>
    <s v="11"/>
    <s v="112"/>
    <s v="4"/>
    <s v="6"/>
    <s v="17"/>
    <s v="19"/>
    <s v="13"/>
    <s v="G"/>
    <s v="026"/>
    <s v="026303"/>
    <s v="91"/>
    <s v="1"/>
    <s v="2"/>
    <s v="21"/>
    <s v="211"/>
    <s v="21101"/>
    <s v="1"/>
    <s v="11"/>
    <s v="1101"/>
    <s v="19"/>
    <s v="13"/>
    <s v="3"/>
    <x v="9"/>
    <x v="13"/>
    <x v="10"/>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s v="1 GASTO CORRIENTE"/>
    <x v="12"/>
    <s v="026 APLICACIÓN DE LA LEY VIGILADA "/>
    <s v="026303 AUDITORIA A ENTES PUBLICOS MUNICIPALES"/>
    <x v="1"/>
    <x v="7"/>
    <x v="15"/>
    <s v="21101 MATERIALES, UTILES Y EQUIPOS MENORES DE OFICINA"/>
    <n v="15000"/>
    <s v="1 NO ETIQUETADO"/>
    <s v="11 RECURSOS FISCALES"/>
    <s v="1101 RECURSOS MUNICIPALES"/>
    <s v="19 Ejercicio 2019"/>
    <s v="13 TODO EL TERRITORIO"/>
    <s v="3 INDISTINTO"/>
  </r>
  <r>
    <s v="080122222112130614E088088348911122121121101111110119133"/>
    <x v="14"/>
    <s v="2"/>
    <s v="22"/>
    <s v="221"/>
    <s v="1"/>
    <s v="2"/>
    <s v="13"/>
    <s v="06"/>
    <s v="14"/>
    <s v="E"/>
    <s v="088"/>
    <s v="088348"/>
    <s v="91"/>
    <s v="1"/>
    <s v="2"/>
    <s v="21"/>
    <s v="211"/>
    <s v="211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48 ASIGNACION DE ESPACIOS DE ROLL EN COMERCIO EN TIANGUIS"/>
    <x v="1"/>
    <x v="7"/>
    <x v="15"/>
    <s v="21101 MATERIALES, UTILES Y EQUIPOS MENORES DE OFICINA"/>
    <n v="50000"/>
    <s v="1 NO ETIQUETADO"/>
    <s v="11 RECURSOS FISCALES"/>
    <s v="1101 RECURSOS MUNICIPALES"/>
    <s v="19 Ejercicio 2019"/>
    <s v="13 TODO EL TERRITORIO"/>
    <s v="3 INDISTINTO"/>
  </r>
  <r>
    <s v="081122222112130614E125125381911122121121101111110119133"/>
    <x v="1"/>
    <s v="2"/>
    <s v="22"/>
    <s v="221"/>
    <s v="1"/>
    <s v="2"/>
    <s v="13"/>
    <s v="06"/>
    <s v="14"/>
    <s v="E"/>
    <s v="125"/>
    <s v="125381"/>
    <s v="91"/>
    <s v="1"/>
    <s v="2"/>
    <s v="21"/>
    <s v="211"/>
    <s v="211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81 OPERATIVO DE CEMENTERIOS"/>
    <x v="1"/>
    <x v="7"/>
    <x v="15"/>
    <s v="21101 MATERIALES, UTILES Y EQUIPOS MENORES DE OFICINA"/>
    <n v="102000"/>
    <s v="1 NO ETIQUETADO"/>
    <s v="11 RECURSOS FISCALES"/>
    <s v="1101 RECURSOS MUNICIPALES"/>
    <s v="19 Ejercicio 2019"/>
    <s v="13 TODO EL TERRITORIO"/>
    <s v="3 INDISTINTO"/>
  </r>
  <r>
    <s v="080922222112130614E059059798911122121121101111110119133"/>
    <x v="2"/>
    <s v="2"/>
    <s v="22"/>
    <s v="221"/>
    <s v="1"/>
    <s v="2"/>
    <s v="13"/>
    <s v="06"/>
    <s v="14"/>
    <s v="E"/>
    <s v="059"/>
    <s v="059798"/>
    <s v="91"/>
    <s v="1"/>
    <s v="2"/>
    <s v="21"/>
    <s v="211"/>
    <s v="211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798 OBRA IMAGEN URBANA"/>
    <x v="1"/>
    <x v="7"/>
    <x v="15"/>
    <s v="21101 MATERIALES, UTILES Y EQUIPOS MENORES DE OFICINA"/>
    <n v="30000"/>
    <s v="1 NO ETIQUETADO"/>
    <s v="11 RECURSOS FISCALES"/>
    <s v="1101 RECURSOS MUNICIPALES"/>
    <s v="19 Ejercicio 2019"/>
    <s v="13 TODO EL TERRITORIO"/>
    <s v="3 INDISTINTO"/>
  </r>
  <r>
    <s v="080322222112130614E125125320911122121121101111110119133"/>
    <x v="15"/>
    <s v="2"/>
    <s v="22"/>
    <s v="221"/>
    <s v="1"/>
    <s v="2"/>
    <s v="13"/>
    <s v="06"/>
    <s v="14"/>
    <s v="E"/>
    <s v="125"/>
    <s v="125320"/>
    <s v="91"/>
    <s v="1"/>
    <s v="2"/>
    <s v="21"/>
    <s v="211"/>
    <s v="211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20 MANTENIMIENTO DE MERCADOS MUNICIPALES"/>
    <x v="1"/>
    <x v="7"/>
    <x v="15"/>
    <s v="21101 MATERIALES, UTILES Y EQUIPOS MENORES DE OFICINA"/>
    <n v="160800"/>
    <s v="1 NO ETIQUETADO"/>
    <s v="11 RECURSOS FISCALES"/>
    <s v="1101 RECURSOS MUNICIPALES"/>
    <s v="19 Ejercicio 2019"/>
    <s v="13 TODO EL TERRITORIO"/>
    <s v="3 INDISTINTO"/>
  </r>
  <r>
    <s v="080222222112130614E125125330911122121121101111110119133"/>
    <x v="16"/>
    <s v="2"/>
    <s v="22"/>
    <s v="221"/>
    <s v="1"/>
    <s v="2"/>
    <s v="13"/>
    <s v="06"/>
    <s v="14"/>
    <s v="E"/>
    <s v="125"/>
    <s v="125330"/>
    <s v="91"/>
    <s v="1"/>
    <s v="2"/>
    <s v="21"/>
    <s v="211"/>
    <s v="211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30 PINTADO DE MACHUELOS Y BALIZAMIENTO DE AVENIDAS PRINCIPALES"/>
    <x v="1"/>
    <x v="7"/>
    <x v="15"/>
    <s v="21101 MATERIALES, UTILES Y EQUIPOS MENORES DE OFICINA"/>
    <n v="25000"/>
    <s v="1 NO ETIQUETADO"/>
    <s v="11 RECURSOS FISCALES"/>
    <s v="1101 RECURSOS MUNICIPALES"/>
    <s v="19 Ejercicio 2019"/>
    <s v="13 TODO EL TERRITORIO"/>
    <s v="3 INDISTINTO"/>
  </r>
  <r>
    <s v="080422222112130614E125125417911122121121101111110119133"/>
    <x v="17"/>
    <s v="2"/>
    <s v="22"/>
    <s v="221"/>
    <s v="1"/>
    <s v="2"/>
    <s v="13"/>
    <s v="06"/>
    <s v="14"/>
    <s v="E"/>
    <s v="125"/>
    <s v="125417"/>
    <s v="91"/>
    <s v="1"/>
    <s v="2"/>
    <s v="21"/>
    <s v="211"/>
    <s v="211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17 MANTENIMIENTO PREVENTIVO DE ARBOLADO"/>
    <x v="1"/>
    <x v="7"/>
    <x v="15"/>
    <s v="21101 MATERIALES, UTILES Y EQUIPOS MENORES DE OFICINA"/>
    <n v="200000"/>
    <s v="1 NO ETIQUETADO"/>
    <s v="11 RECURSOS FISCALES"/>
    <s v="1101 RECURSOS MUNICIPALES"/>
    <s v="19 Ejercicio 2019"/>
    <s v="13 TODO EL TERRITORIO"/>
    <s v="3 INDISTINTO"/>
  </r>
  <r>
    <s v="080522222112130614E125125355911122121121101111110119133"/>
    <x v="18"/>
    <s v="2"/>
    <s v="22"/>
    <s v="221"/>
    <s v="1"/>
    <s v="2"/>
    <s v="13"/>
    <s v="06"/>
    <s v="14"/>
    <s v="E"/>
    <s v="125"/>
    <s v="125355"/>
    <s v="91"/>
    <s v="1"/>
    <s v="2"/>
    <s v="21"/>
    <s v="211"/>
    <s v="211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55 MANTENIMIENTO DE PAVIMENTOS"/>
    <x v="1"/>
    <x v="7"/>
    <x v="15"/>
    <s v="21101 MATERIALES, UTILES Y EQUIPOS MENORES DE OFICINA"/>
    <n v="55000"/>
    <s v="1 NO ETIQUETADO"/>
    <s v="11 RECURSOS FISCALES"/>
    <s v="1101 RECURSOS MUNICIPALES"/>
    <s v="19 Ejercicio 2019"/>
    <s v="13 TODO EL TERRITORIO"/>
    <s v="3 INDISTINTO"/>
  </r>
  <r>
    <s v="081022222112130614E125125411911122121121101111110119133"/>
    <x v="19"/>
    <s v="2"/>
    <s v="22"/>
    <s v="221"/>
    <s v="1"/>
    <s v="2"/>
    <s v="13"/>
    <s v="06"/>
    <s v="14"/>
    <s v="E"/>
    <s v="125"/>
    <s v="125411"/>
    <s v="91"/>
    <s v="1"/>
    <s v="2"/>
    <s v="21"/>
    <s v="211"/>
    <s v="21101"/>
    <s v="1"/>
    <s v="11"/>
    <s v="1101"/>
    <s v="19"/>
    <s v="13"/>
    <s v="3"/>
    <x v="1"/>
    <x v="19"/>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11 PROYECTO DE REPRODUCCION, CULTIVO, DESARROLLO DE PLANTAS, ARBOLADO PARA SU DONACION"/>
    <x v="1"/>
    <x v="7"/>
    <x v="15"/>
    <s v="21101 MATERIALES, UTILES Y EQUIPOS MENORES DE OFICINA"/>
    <n v="30000"/>
    <s v="1 NO ETIQUETADO"/>
    <s v="11 RECURSOS FISCALES"/>
    <s v="1101 RECURSOS MUNICIPALES"/>
    <s v="19 Ejercicio 2019"/>
    <s v="13 TODO EL TERRITORIO"/>
    <s v="3 INDISTINTO"/>
  </r>
  <r>
    <s v="080722121412130615E061061415911122121121101111110119133"/>
    <x v="20"/>
    <s v="2"/>
    <s v="21"/>
    <s v="214"/>
    <s v="1"/>
    <s v="2"/>
    <s v="13"/>
    <s v="06"/>
    <s v="15"/>
    <s v="E"/>
    <s v="061"/>
    <s v="061415"/>
    <s v="91"/>
    <s v="1"/>
    <s v="2"/>
    <s v="21"/>
    <s v="211"/>
    <s v="211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415 REPARACION DE LINEA (CABLE)"/>
    <x v="1"/>
    <x v="7"/>
    <x v="15"/>
    <s v="21101 MATERIALES, UTILES Y EQUIPOS MENORES DE OFICINA"/>
    <n v="150000"/>
    <s v="1 NO ETIQUETADO"/>
    <s v="11 RECURSOS FISCALES"/>
    <s v="1101 RECURSOS MUNICIPALES"/>
    <s v="19 Ejercicio 2019"/>
    <s v="13 TODO EL TERRITORIO"/>
    <s v="3 INDISTINTO"/>
  </r>
  <r>
    <s v="080822222112130417E014014315911122121121101111110119133"/>
    <x v="21"/>
    <s v="2"/>
    <s v="22"/>
    <s v="221"/>
    <s v="1"/>
    <s v="2"/>
    <s v="13"/>
    <s v="04"/>
    <s v="17"/>
    <s v="E"/>
    <s v="014"/>
    <s v="014315"/>
    <s v="91"/>
    <s v="1"/>
    <s v="2"/>
    <s v="21"/>
    <s v="211"/>
    <s v="211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14 ACCIONES EMERGENTES EN CONTINGENCIAS Y EVENTUALIDADES REALIZADAS "/>
    <s v="014315 PAGO DEL SERVICIO DE ALUMBRADO PUBLICO"/>
    <x v="1"/>
    <x v="7"/>
    <x v="15"/>
    <s v="21101 MATERIALES, UTILES Y EQUIPOS MENORES DE OFICINA"/>
    <n v="500000"/>
    <s v="1 NO ETIQUETADO"/>
    <s v="11 RECURSOS FISCALES"/>
    <s v="1101 RECURSOS MUNICIPALES"/>
    <s v="19 Ejercicio 2019"/>
    <s v="13 TODO EL TERRITORIO"/>
    <s v="3 INDISTINTO"/>
  </r>
  <r>
    <s v="090911313446172020O021021505121122121121101111110119133"/>
    <x v="22"/>
    <s v="1"/>
    <s v="13"/>
    <s v="134"/>
    <s v="4"/>
    <s v="6"/>
    <s v="17"/>
    <s v="20"/>
    <s v="20"/>
    <s v="O"/>
    <s v="021"/>
    <s v="021505"/>
    <s v="12"/>
    <s v="1"/>
    <s v="2"/>
    <s v="21"/>
    <s v="211"/>
    <s v="21101"/>
    <s v="1"/>
    <s v="11"/>
    <s v="1101"/>
    <s v="19"/>
    <s v="13"/>
    <s v="3"/>
    <x v="0"/>
    <x v="22"/>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05 ATENCION A SINDICATOS"/>
    <x v="1"/>
    <x v="7"/>
    <x v="15"/>
    <s v="21101 MATERIALES, UTILES Y EQUIPOS MENORES DE OFICINA"/>
    <n v="600000"/>
    <s v="1 NO ETIQUETADO"/>
    <s v="11 RECURSOS FISCALES"/>
    <s v="1101 RECURSOS MUNICIPALES"/>
    <s v="19 Ejercicio 2019"/>
    <s v="13 TODO EL TERRITORIO"/>
    <s v="3 INDISTINTO"/>
  </r>
  <r>
    <s v="100222626823101722P008008899911122121121101111110119133"/>
    <x v="23"/>
    <s v="2"/>
    <s v="26"/>
    <s v="268"/>
    <s v="2"/>
    <s v="3"/>
    <s v="10"/>
    <s v="17"/>
    <s v="22"/>
    <s v="P"/>
    <s v="008"/>
    <s v="008899"/>
    <s v="91"/>
    <s v="1"/>
    <s v="2"/>
    <s v="21"/>
    <s v="211"/>
    <s v="211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08  JÓVENES BENEFICIARIOS DE LOS CURSOS EN EL PROGRAMA AQUÍ HAY FUTURO SATISFECHOS"/>
    <s v="008899 ENCUESTAS DE SATISFACCION AQUI HAY FUTURO"/>
    <x v="1"/>
    <x v="7"/>
    <x v="15"/>
    <s v="21101 MATERIALES, UTILES Y EQUIPOS MENORES DE OFICINA"/>
    <n v="30000"/>
    <s v="1 NO ETIQUETADO"/>
    <s v="11 RECURSOS FISCALES"/>
    <s v="1101 RECURSOS MUNICIPALES"/>
    <s v="19 Ejercicio 2019"/>
    <s v="13 TODO EL TERRITORIO"/>
    <s v="3 INDISTINTO"/>
  </r>
  <r>
    <s v="100322626823101723P028028527911122121121101111110119133"/>
    <x v="24"/>
    <s v="2"/>
    <s v="26"/>
    <s v="268"/>
    <s v="2"/>
    <s v="3"/>
    <s v="10"/>
    <s v="17"/>
    <s v="23"/>
    <s v="P"/>
    <s v="028"/>
    <s v="028527"/>
    <s v="91"/>
    <s v="1"/>
    <s v="2"/>
    <s v="21"/>
    <s v="211"/>
    <s v="211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28 APOYOS A REHABILITACIÓN DE COLONIAS ENTREGADOS"/>
    <s v="028527 APOYOS EN ESPECIE PARA MEJORAMIENTO DE VIVIENDA(ZAPOPAN MI CASA)"/>
    <x v="1"/>
    <x v="7"/>
    <x v="15"/>
    <s v="21101 MATERIALES, UTILES Y EQUIPOS MENORES DE OFICINA"/>
    <n v="100000"/>
    <s v="1 NO ETIQUETADO"/>
    <s v="11 RECURSOS FISCALES"/>
    <s v="1101 RECURSOS MUNICIPALES"/>
    <s v="19 Ejercicio 2019"/>
    <s v="13 TODO EL TERRITORIO"/>
    <s v="3 INDISTINTO"/>
  </r>
  <r>
    <s v="100322626823101723P028028528911122121121101111110119133"/>
    <x v="24"/>
    <s v="2"/>
    <s v="26"/>
    <s v="268"/>
    <s v="2"/>
    <s v="3"/>
    <s v="10"/>
    <s v="17"/>
    <s v="23"/>
    <s v="P"/>
    <s v="028"/>
    <s v="028528"/>
    <s v="91"/>
    <s v="1"/>
    <s v="2"/>
    <s v="21"/>
    <s v="211"/>
    <s v="211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28 APOYOS A REHABILITACIÓN DE COLONIAS ENTREGADOS"/>
    <s v="028528 APOYOS PARA REHABILITACION DE COLONIAS (ZAPOPAN MI COLONIA)"/>
    <x v="1"/>
    <x v="7"/>
    <x v="15"/>
    <s v="21101 MATERIALES, UTILES Y EQUIPOS MENORES DE OFICINA"/>
    <n v="65000"/>
    <s v="1 NO ETIQUETADO"/>
    <s v="11 RECURSOS FISCALES"/>
    <s v="1101 RECURSOS MUNICIPALES"/>
    <s v="19 Ejercicio 2019"/>
    <s v="13 TODO EL TERRITORIO"/>
    <s v="3 INDISTINTO"/>
  </r>
  <r>
    <s v="100322626823101723P028028530911122121121101111110119133"/>
    <x v="24"/>
    <s v="2"/>
    <s v="26"/>
    <s v="268"/>
    <s v="2"/>
    <s v="3"/>
    <s v="10"/>
    <s v="17"/>
    <s v="23"/>
    <s v="P"/>
    <s v="028"/>
    <s v="028530"/>
    <s v="91"/>
    <s v="1"/>
    <s v="2"/>
    <s v="21"/>
    <s v="211"/>
    <s v="211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28 APOYOS A REHABILITACIÓN DE COLONIAS ENTREGADOS"/>
    <s v="028530 PREVENCION DEL DELITO (DEPORTE, CULTURA, ARTE - ZAPOPAN CIUDAD DE TODOS)"/>
    <x v="1"/>
    <x v="7"/>
    <x v="15"/>
    <s v="21101 MATERIALES, UTILES Y EQUIPOS MENORES DE OFICINA"/>
    <n v="95000"/>
    <s v="1 NO ETIQUETADO"/>
    <s v="11 RECURSOS FISCALES"/>
    <s v="1101 RECURSOS MUNICIPALES"/>
    <s v="19 Ejercicio 2019"/>
    <s v="13 TODO EL TERRITORIO"/>
    <s v="3 INDISTINTO"/>
  </r>
  <r>
    <s v="100322626823101723P028028537911122121121101111110119133"/>
    <x v="24"/>
    <s v="2"/>
    <s v="26"/>
    <s v="268"/>
    <s v="2"/>
    <s v="3"/>
    <s v="10"/>
    <s v="17"/>
    <s v="23"/>
    <s v="P"/>
    <s v="028"/>
    <s v="028537"/>
    <s v="91"/>
    <s v="1"/>
    <s v="2"/>
    <s v="21"/>
    <s v="211"/>
    <s v="211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28 APOYOS A REHABILITACIÓN DE COLONIAS ENTREGADOS"/>
    <s v="028537 PINTA ZAPOPAN"/>
    <x v="1"/>
    <x v="7"/>
    <x v="15"/>
    <s v="21101 MATERIALES, UTILES Y EQUIPOS MENORES DE OFICINA"/>
    <n v="150000"/>
    <s v="1 NO ETIQUETADO"/>
    <s v="11 RECURSOS FISCALES"/>
    <s v="1101 RECURSOS MUNICIPALES"/>
    <s v="19 Ejercicio 2019"/>
    <s v="13 TODO EL TERRITORIO"/>
    <s v="3 INDISTINTO"/>
  </r>
  <r>
    <s v="100733131123091524F030030536911122121121101111110119133"/>
    <x v="25"/>
    <s v="3"/>
    <s v="31"/>
    <s v="311"/>
    <s v="2"/>
    <s v="3"/>
    <s v="09"/>
    <s v="15"/>
    <s v="24"/>
    <s v="F"/>
    <s v="030"/>
    <s v="030536"/>
    <s v="91"/>
    <s v="1"/>
    <s v="2"/>
    <s v="21"/>
    <s v="211"/>
    <s v="211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030 APOYOS ECONÓMICOS OTORGADOS"/>
    <s v="030536 APOYO DE BECAS DE EDUCACION PARA ADULTOS"/>
    <x v="1"/>
    <x v="7"/>
    <x v="15"/>
    <s v="21101 MATERIALES, UTILES Y EQUIPOS MENORES DE OFICINA"/>
    <n v="3000"/>
    <s v="1 NO ETIQUETADO"/>
    <s v="11 RECURSOS FISCALES"/>
    <s v="1101 RECURSOS MUNICIPALES"/>
    <s v="19 Ejercicio 2019"/>
    <s v="13 TODO EL TERRITORIO"/>
    <s v="3 INDISTINTO"/>
  </r>
  <r>
    <s v="100533131123091725F096096569911122121121101111110119133"/>
    <x v="26"/>
    <s v="3"/>
    <s v="31"/>
    <s v="311"/>
    <s v="2"/>
    <s v="3"/>
    <s v="09"/>
    <s v="17"/>
    <s v="25"/>
    <s v="F"/>
    <s v="096"/>
    <s v="096569"/>
    <s v="91"/>
    <s v="1"/>
    <s v="2"/>
    <s v="21"/>
    <s v="211"/>
    <s v="211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96 PERSONAS Y EMPRESAS VINCULADAS"/>
    <s v="096569 CARAVANA DE EMPLEO"/>
    <x v="1"/>
    <x v="7"/>
    <x v="15"/>
    <s v="21101 MATERIALES, UTILES Y EQUIPOS MENORES DE OFICINA"/>
    <n v="250000"/>
    <s v="1 NO ETIQUETADO"/>
    <s v="11 RECURSOS FISCALES"/>
    <s v="1101 RECURSOS MUNICIPALES"/>
    <s v="19 Ejercicio 2019"/>
    <s v="13 TODO EL TERRITORIO"/>
    <s v="3 INDISTINTO"/>
  </r>
  <r>
    <s v="100533131123091725F049049545911122121121101111110119133"/>
    <x v="26"/>
    <s v="3"/>
    <s v="31"/>
    <s v="311"/>
    <s v="2"/>
    <s v="3"/>
    <s v="09"/>
    <s v="17"/>
    <s v="25"/>
    <s v="F"/>
    <s v="049"/>
    <s v="049545"/>
    <s v="91"/>
    <s v="1"/>
    <s v="2"/>
    <s v="21"/>
    <s v="211"/>
    <s v="211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9 COMERCIOS TRABAJANDO REGLAMENTADOS"/>
    <s v="049545 LICENCIAS DE COMERCIO TIPO A"/>
    <x v="1"/>
    <x v="7"/>
    <x v="15"/>
    <s v="21101 MATERIALES, UTILES Y EQUIPOS MENORES DE OFICINA"/>
    <n v="50000"/>
    <s v="1 NO ETIQUETADO"/>
    <s v="11 RECURSOS FISCALES"/>
    <s v="1101 RECURSOS MUNICIPALES"/>
    <s v="19 Ejercicio 2019"/>
    <s v="13 TODO EL TERRITORIO"/>
    <s v="3 INDISTINTO"/>
  </r>
  <r>
    <s v="100533131123091725F066066915911122121121101111110119133"/>
    <x v="26"/>
    <s v="3"/>
    <s v="31"/>
    <s v="311"/>
    <s v="2"/>
    <s v="3"/>
    <s v="09"/>
    <s v="17"/>
    <s v="25"/>
    <s v="F"/>
    <s v="066"/>
    <s v="066915"/>
    <s v="91"/>
    <s v="1"/>
    <s v="2"/>
    <s v="21"/>
    <s v="211"/>
    <s v="211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66 GESTIONES EN RELACIONES INTERNACIONALES EXITOSAMENTE REALIZADAS"/>
    <s v="066915 GESTION DE ACUERDOS Y CONVENIOS"/>
    <x v="1"/>
    <x v="7"/>
    <x v="15"/>
    <s v="21101 MATERIALES, UTILES Y EQUIPOS MENORES DE OFICINA"/>
    <n v="547250"/>
    <s v="1 NO ETIQUETADO"/>
    <s v="11 RECURSOS FISCALES"/>
    <s v="1101 RECURSOS MUNICIPALES"/>
    <s v="19 Ejercicio 2019"/>
    <s v="13 TODO EL TERRITORIO"/>
    <s v="3 INDISTINTO"/>
  </r>
  <r>
    <s v="111122222114120427E001001958911122121121101111110119133"/>
    <x v="3"/>
    <s v="2"/>
    <s v="22"/>
    <s v="221"/>
    <s v="1"/>
    <s v="4"/>
    <s v="12"/>
    <s v="04"/>
    <s v="27"/>
    <s v="E"/>
    <s v="001"/>
    <s v="001958"/>
    <s v="91"/>
    <s v="1"/>
    <s v="2"/>
    <s v="21"/>
    <s v="211"/>
    <s v="21101"/>
    <s v="1"/>
    <s v="11"/>
    <s v="1101"/>
    <s v="19"/>
    <s v="13"/>
    <s v="3"/>
    <x v="2"/>
    <x v="3"/>
    <x v="1"/>
    <s v="2 DESARROLLO SOCIAL"/>
    <s v="22 VIVIENDA Y SERVICIOS A LA COMUNIDAD"/>
    <s v="1 INTEGRACIÓN SOCIAL Y CULTURAL"/>
    <s v="4 ZAPOPAN EQUITATIVO"/>
    <s v="12 REDUCIR LAS DESIGUALDADES TERRITORIALES EN EL ACCESO A OPORTUNIDADES Y ESPACIOS PÚBLICOS DE CALIDAD"/>
    <s v="04 A. DESARROLLO EQUITATIVO E INCLUYENTE"/>
    <s v="E PRESTACIÓN DE SERVICIOS PÚBLICOS"/>
    <s v="91 CIUDADANOS"/>
    <s v="1 GASTO CORRIENTE"/>
    <x v="2"/>
    <s v="001   DISEÑO DE NUEVAS COLMENAS"/>
    <s v="001958 PROYECTOS DE COLMENAS"/>
    <x v="1"/>
    <x v="7"/>
    <x v="15"/>
    <s v="21101 MATERIALES, UTILES Y EQUIPOS MENORES DE OFICINA"/>
    <n v="66000"/>
    <s v="1 NO ETIQUETADO"/>
    <s v="11 RECURSOS FISCALES"/>
    <s v="1101 RECURSOS MUNICIPALES"/>
    <s v="19 Ejercicio 2019"/>
    <s v="13 TODO EL TERRITORIO"/>
    <s v="3 INDISTINTO"/>
  </r>
  <r>
    <s v="111222222122051228E015015931911122121121101111110119133"/>
    <x v="27"/>
    <s v="2"/>
    <s v="22"/>
    <s v="221"/>
    <s v="2"/>
    <s v="2"/>
    <s v="05"/>
    <s v="12"/>
    <s v="28"/>
    <s v="E"/>
    <s v="015"/>
    <s v="015931"/>
    <s v="91"/>
    <s v="1"/>
    <s v="2"/>
    <s v="21"/>
    <s v="211"/>
    <s v="21101"/>
    <s v="1"/>
    <s v="11"/>
    <s v="1101"/>
    <s v="19"/>
    <s v="13"/>
    <s v="3"/>
    <x v="2"/>
    <x v="27"/>
    <x v="1"/>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x v="19"/>
    <s v="015 ACCIONES URBANÍSTICAS  RECIBIDAS"/>
    <s v="015931 LICENCIAS , AUTORIZACIONES Y RECEPCIONES"/>
    <x v="1"/>
    <x v="7"/>
    <x v="15"/>
    <s v="21101 MATERIALES, UTILES Y EQUIPOS MENORES DE OFICINA"/>
    <n v="2400"/>
    <s v="1 NO ETIQUETADO"/>
    <s v="11 RECURSOS FISCALES"/>
    <s v="1101 RECURSOS MUNICIPALES"/>
    <s v="19 Ejercicio 2019"/>
    <s v="13 TODO EL TERRITORIO"/>
    <s v="3 INDISTINTO"/>
  </r>
  <r>
    <s v="110222222122051228E098098918911122121121101111110119133"/>
    <x v="28"/>
    <s v="2"/>
    <s v="22"/>
    <s v="221"/>
    <s v="2"/>
    <s v="2"/>
    <s v="05"/>
    <s v="12"/>
    <s v="28"/>
    <s v="E"/>
    <s v="098"/>
    <s v="098918"/>
    <s v="91"/>
    <s v="1"/>
    <s v="2"/>
    <s v="21"/>
    <s v="211"/>
    <s v="21101"/>
    <s v="1"/>
    <s v="11"/>
    <s v="1101"/>
    <s v="19"/>
    <s v="13"/>
    <s v="3"/>
    <x v="2"/>
    <x v="28"/>
    <x v="1"/>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x v="19"/>
    <s v="098 PLANEACIÓN DE LA CIUDAD ENTREGADA "/>
    <s v="098918 GESTION DE OBRA SOCIAL"/>
    <x v="1"/>
    <x v="7"/>
    <x v="15"/>
    <s v="21101 MATERIALES, UTILES Y EQUIPOS MENORES DE OFICINA"/>
    <n v="200000"/>
    <s v="1 NO ETIQUETADO"/>
    <s v="11 RECURSOS FISCALES"/>
    <s v="1101 RECURSOS MUNICIPALES"/>
    <s v="19 Ejercicio 2019"/>
    <s v="13 TODO EL TERRITORIO"/>
    <s v="3 INDISTINTO"/>
  </r>
  <r>
    <s v="110322222122071329E072072666911122121121101111110119133"/>
    <x v="29"/>
    <s v="2"/>
    <s v="22"/>
    <s v="221"/>
    <s v="2"/>
    <s v="2"/>
    <s v="07"/>
    <s v="13"/>
    <s v="29"/>
    <s v="E"/>
    <s v="072"/>
    <s v="072666"/>
    <s v="91"/>
    <s v="1"/>
    <s v="2"/>
    <s v="21"/>
    <s v="211"/>
    <s v="211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072 INFORMACIÓN EN MOVILIDAD OTORGADA  "/>
    <s v="072666 LUCHADORES VIALES"/>
    <x v="1"/>
    <x v="7"/>
    <x v="15"/>
    <s v="21101 MATERIALES, UTILES Y EQUIPOS MENORES DE OFICINA"/>
    <n v="80000"/>
    <s v="1 NO ETIQUETADO"/>
    <s v="11 RECURSOS FISCALES"/>
    <s v="1101 RECURSOS MUNICIPALES"/>
    <s v="19 Ejercicio 2019"/>
    <s v="13 TODO EL TERRITORIO"/>
    <s v="3 INDISTINTO"/>
  </r>
  <r>
    <s v="110422121231010730E113113686911122121121101111110119133"/>
    <x v="30"/>
    <s v="2"/>
    <s v="21"/>
    <s v="212"/>
    <s v="3"/>
    <s v="1"/>
    <s v="01"/>
    <s v="07"/>
    <s v="30"/>
    <s v="E"/>
    <s v="113"/>
    <s v="113686"/>
    <s v="91"/>
    <s v="1"/>
    <s v="2"/>
    <s v="21"/>
    <s v="211"/>
    <s v="21101"/>
    <s v="1"/>
    <s v="11"/>
    <s v="1101"/>
    <s v="19"/>
    <s v="13"/>
    <s v="3"/>
    <x v="2"/>
    <x v="30"/>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13 RECURSOS NATURALES GESTIONADOS Y PROTEGIDOS "/>
    <s v="113686 VERIFICACION DE DERRIBO DE ARBOLADO"/>
    <x v="1"/>
    <x v="7"/>
    <x v="15"/>
    <s v="21101 MATERIALES, UTILES Y EQUIPOS MENORES DE OFICINA"/>
    <n v="100000"/>
    <s v="1 NO ETIQUETADO"/>
    <s v="11 RECURSOS FISCALES"/>
    <s v="1101 RECURSOS MUNICIPALES"/>
    <s v="19 Ejercicio 2019"/>
    <s v="13 TODO EL TERRITORIO"/>
    <s v="3 INDISTINTO"/>
  </r>
  <r>
    <s v="111322121231010730E116116689911122121121101111110119133"/>
    <x v="31"/>
    <s v="2"/>
    <s v="21"/>
    <s v="212"/>
    <s v="3"/>
    <s v="1"/>
    <s v="01"/>
    <s v="07"/>
    <s v="30"/>
    <s v="E"/>
    <s v="116"/>
    <s v="116689"/>
    <s v="91"/>
    <s v="1"/>
    <s v="2"/>
    <s v="21"/>
    <s v="211"/>
    <s v="211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16 RESIDUOS ACORDE A LA NORMATIVIDAD DE MANERA INTEGRAL GESTIONADOS"/>
    <s v="116689 GESTION INTEGRAL DE RESIDUOS"/>
    <x v="1"/>
    <x v="7"/>
    <x v="15"/>
    <s v="21101 MATERIALES, UTILES Y EQUIPOS MENORES DE OFICINA"/>
    <n v="85000"/>
    <s v="1 NO ETIQUETADO"/>
    <s v="11 RECURSOS FISCALES"/>
    <s v="1101 RECURSOS MUNICIPALES"/>
    <s v="19 Ejercicio 2019"/>
    <s v="13 TODO EL TERRITORIO"/>
    <s v="3 INDISTINTO"/>
  </r>
  <r>
    <s v="121222222122081331E078078693911122121121101111110119133"/>
    <x v="32"/>
    <s v="2"/>
    <s v="22"/>
    <s v="221"/>
    <s v="2"/>
    <s v="2"/>
    <s v="08"/>
    <s v="13"/>
    <s v="31"/>
    <s v="E"/>
    <s v="078"/>
    <s v="078693"/>
    <s v="91"/>
    <s v="1"/>
    <s v="2"/>
    <s v="21"/>
    <s v="211"/>
    <s v="211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693 CAMBIO DE PROYECTO DE EDIFICACION"/>
    <x v="1"/>
    <x v="7"/>
    <x v="15"/>
    <s v="21101 MATERIALES, UTILES Y EQUIPOS MENORES DE OFICINA"/>
    <n v="528600"/>
    <s v="1 NO ETIQUETADO"/>
    <s v="11 RECURSOS FISCALES"/>
    <s v="1101 RECURSOS MUNICIPALES"/>
    <s v="19 Ejercicio 2019"/>
    <s v="13 TODO EL TERRITORIO"/>
    <s v="3 INDISTINTO"/>
  </r>
  <r>
    <s v="131522424215140132F005005928911122121121101111110119133"/>
    <x v="33"/>
    <s v="2"/>
    <s v="24"/>
    <s v="242"/>
    <s v="1"/>
    <s v="5"/>
    <s v="14"/>
    <s v="01"/>
    <s v="32"/>
    <s v="F"/>
    <s v="005"/>
    <s v="005928"/>
    <s v="91"/>
    <s v="1"/>
    <s v="2"/>
    <s v="21"/>
    <s v="211"/>
    <s v="21101"/>
    <s v="1"/>
    <s v="11"/>
    <s v="1101"/>
    <s v="19"/>
    <s v="13"/>
    <s v="3"/>
    <x v="12"/>
    <x v="33"/>
    <x v="15"/>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s v="1 GASTO CORRIENTE"/>
    <x v="23"/>
    <s v="005  CURADURÍA DE ACUERDO A LAS LÍNEAS CURATORIALES DEL MUSEO REALIZADA"/>
    <s v="005928 INTERVENCION EN ESPACIOS PUBLICOS REALIZADOS POR EL MAZ"/>
    <x v="1"/>
    <x v="7"/>
    <x v="15"/>
    <s v="21101 MATERIALES, UTILES Y EQUIPOS MENORES DE OFICINA"/>
    <n v="5000"/>
    <s v="1 NO ETIQUETADO"/>
    <s v="11 RECURSOS FISCALES"/>
    <s v="1101 RECURSOS MUNICIPALES"/>
    <s v="19 Ejercicio 2019"/>
    <s v="13 TODO EL TERRITORIO"/>
    <s v="3 INDISTINTO"/>
  </r>
  <r>
    <s v="131522424215140132F005005961911122121121101111110119133"/>
    <x v="33"/>
    <s v="2"/>
    <s v="24"/>
    <s v="242"/>
    <s v="1"/>
    <s v="5"/>
    <s v="14"/>
    <s v="01"/>
    <s v="32"/>
    <s v="F"/>
    <s v="005"/>
    <s v="005961"/>
    <s v="91"/>
    <s v="1"/>
    <s v="2"/>
    <s v="21"/>
    <s v="211"/>
    <s v="21101"/>
    <s v="1"/>
    <s v="11"/>
    <s v="1101"/>
    <s v="19"/>
    <s v="13"/>
    <s v="3"/>
    <x v="12"/>
    <x v="33"/>
    <x v="15"/>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s v="1 GASTO CORRIENTE"/>
    <x v="23"/>
    <s v="005  CURADURÍA DE ACUERDO A LAS LÍNEAS CURATORIALES DEL MUSEO REALIZADA"/>
    <s v="005961 PROYECTOS IN SITU REALIZADOS EN EL MAZ"/>
    <x v="1"/>
    <x v="7"/>
    <x v="15"/>
    <s v="21101 MATERIALES, UTILES Y EQUIPOS MENORES DE OFICINA"/>
    <n v="5000"/>
    <s v="1 NO ETIQUETADO"/>
    <s v="11 RECURSOS FISCALES"/>
    <s v="1101 RECURSOS MUNICIPALES"/>
    <s v="19 Ejercicio 2019"/>
    <s v="13 TODO EL TERRITORIO"/>
    <s v="3 INDISTINTO"/>
  </r>
  <r>
    <s v="130222525114130433E058058720031122121121101111110119133"/>
    <x v="34"/>
    <s v="2"/>
    <s v="25"/>
    <s v="251"/>
    <s v="1"/>
    <s v="4"/>
    <s v="13"/>
    <s v="04"/>
    <s v="33"/>
    <s v="E"/>
    <s v="058"/>
    <s v="058720"/>
    <s v="03"/>
    <s v="1"/>
    <s v="2"/>
    <s v="21"/>
    <s v="211"/>
    <s v="21101"/>
    <s v="1"/>
    <s v="11"/>
    <s v="1101"/>
    <s v="19"/>
    <s v="13"/>
    <s v="3"/>
    <x v="12"/>
    <x v="34"/>
    <x v="16"/>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x v="24"/>
    <s v="058 DOTACIÓN DE MATERIALES PARA EL MEJORAMIENTO DE LA INFRAESTRUCTURA, MOBILIARIO Y QUIPO ELECTRONICO A  PLANTELES EDUCACTIVOS (PROGRAMA &quot;ZAPOPAN MEJORA TU ESCUELA)"/>
    <s v="058720 APOYOS MATERIALES A LA EDUCACION"/>
    <x v="1"/>
    <x v="7"/>
    <x v="15"/>
    <s v="21101 MATERIALES, UTILES Y EQUIPOS MENORES DE OFICINA"/>
    <n v="50000"/>
    <s v="1 NO ETIQUETADO"/>
    <s v="11 RECURSOS FISCALES"/>
    <s v="1101 RECURSOS MUNICIPALES"/>
    <s v="19 Ejercicio 2019"/>
    <s v="13 TODO EL TERRITORIO"/>
    <s v="3 INDISTINTO"/>
  </r>
  <r>
    <s v="131622525114130433E089089907031122121121101111110119133"/>
    <x v="35"/>
    <s v="2"/>
    <s v="25"/>
    <s v="251"/>
    <s v="1"/>
    <s v="4"/>
    <s v="13"/>
    <s v="04"/>
    <s v="33"/>
    <s v="E"/>
    <s v="089"/>
    <s v="089907"/>
    <s v="03"/>
    <s v="1"/>
    <s v="2"/>
    <s v="21"/>
    <s v="211"/>
    <s v="21101"/>
    <s v="1"/>
    <s v="11"/>
    <s v="1101"/>
    <s v="19"/>
    <s v="13"/>
    <s v="3"/>
    <x v="12"/>
    <x v="35"/>
    <x v="16"/>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x v="24"/>
    <s v="089 ORGANICACIÓN DE EVENTOS CIVICOS PARA FORTALECER LA IDENTIDAD DE LOS EDUCANDOS CON EL MUNICIPIO"/>
    <s v="089907 EVENTOS CIVICOS"/>
    <x v="1"/>
    <x v="7"/>
    <x v="15"/>
    <s v="21101 MATERIALES, UTILES Y EQUIPOS MENORES DE OFICINA"/>
    <n v="5000"/>
    <s v="1 NO ETIQUETADO"/>
    <s v="11 RECURSOS FISCALES"/>
    <s v="1101 RECURSOS MUNICIPALES"/>
    <s v="19 Ejercicio 2019"/>
    <s v="13 TODO EL TERRITORIO"/>
    <s v="3 INDISTINTO"/>
  </r>
  <r>
    <s v="131322424215140134E120120940911122121121101111110119133"/>
    <x v="36"/>
    <s v="2"/>
    <s v="24"/>
    <s v="242"/>
    <s v="1"/>
    <s v="5"/>
    <s v="14"/>
    <s v="01"/>
    <s v="34"/>
    <s v="E"/>
    <s v="120"/>
    <s v="120940"/>
    <s v="91"/>
    <s v="1"/>
    <s v="2"/>
    <s v="21"/>
    <s v="211"/>
    <s v="211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120 ROMERIA ZAPOPAN ORGANIZADA Y REALIZADA"/>
    <s v="120940 OPERATIVO ROMERIA 2017"/>
    <x v="1"/>
    <x v="7"/>
    <x v="15"/>
    <s v="21101 MATERIALES, UTILES Y EQUIPOS MENORES DE OFICINA"/>
    <n v="15000"/>
    <s v="1 NO ETIQUETADO"/>
    <s v="11 RECURSOS FISCALES"/>
    <s v="1101 RECURSOS MUNICIPALES"/>
    <s v="19 Ejercicio 2019"/>
    <s v="13 TODO EL TERRITORIO"/>
    <s v="3 INDISTINTO"/>
  </r>
  <r>
    <s v="131322424215140134E087087826911122121121101111110119133"/>
    <x v="36"/>
    <s v="2"/>
    <s v="24"/>
    <s v="242"/>
    <s v="1"/>
    <s v="5"/>
    <s v="14"/>
    <s v="01"/>
    <s v="34"/>
    <s v="E"/>
    <s v="087"/>
    <s v="087826"/>
    <s v="91"/>
    <s v="1"/>
    <s v="2"/>
    <s v="21"/>
    <s v="211"/>
    <s v="211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26 ACCESO Y DIFUSION DE LA CULTURA Y LAS ARTES "/>
    <x v="1"/>
    <x v="7"/>
    <x v="15"/>
    <s v="21101 MATERIALES, UTILES Y EQUIPOS MENORES DE OFICINA"/>
    <n v="20000"/>
    <s v="1 NO ETIQUETADO"/>
    <s v="11 RECURSOS FISCALES"/>
    <s v="1101 RECURSOS MUNICIPALES"/>
    <s v="19 Ejercicio 2019"/>
    <s v="13 TODO EL TERRITORIO"/>
    <s v="3 INDISTINTO"/>
  </r>
  <r>
    <s v="050211717246172009N040040879911122121221201111110119133"/>
    <x v="11"/>
    <s v="1"/>
    <s v="17"/>
    <s v="172"/>
    <s v="4"/>
    <s v="6"/>
    <s v="17"/>
    <s v="20"/>
    <s v="09"/>
    <s v="N"/>
    <s v="040"/>
    <s v="040879"/>
    <s v="91"/>
    <s v="1"/>
    <s v="2"/>
    <s v="21"/>
    <s v="212"/>
    <s v="212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040 CAPACITACIÓN EN PREVENCIÓN DE RIESGOS REALIZADA"/>
    <s v="040879 CURSOS DE CAPACITACION IMPARTIDOS A POBLACION"/>
    <x v="1"/>
    <x v="7"/>
    <x v="16"/>
    <s v="21201 MATERIALES Y UTILES DE IMPRESION Y REPRODUCCION"/>
    <n v="1600"/>
    <s v="1 NO ETIQUETADO"/>
    <s v="11 RECURSOS FISCALES"/>
    <s v="1101 RECURSOS MUNICIPALES"/>
    <s v="19 Ejercicio 2019"/>
    <s v="13 TODO EL TERRITORIO"/>
    <s v="3 INDISTINTO"/>
  </r>
  <r>
    <s v="050211717246172009N024024929911122121421401111110119133"/>
    <x v="11"/>
    <s v="1"/>
    <s v="17"/>
    <s v="172"/>
    <s v="4"/>
    <s v="6"/>
    <s v="17"/>
    <s v="20"/>
    <s v="09"/>
    <s v="N"/>
    <s v="024"/>
    <s v="024929"/>
    <s v="91"/>
    <s v="1"/>
    <s v="2"/>
    <s v="21"/>
    <s v="214"/>
    <s v="214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024 ANÁLISIS DE RIESGOS EFECTUADOS "/>
    <s v="024929 INVESTIGACION TECNICA Y CIENTIFICA "/>
    <x v="1"/>
    <x v="7"/>
    <x v="17"/>
    <s v="21401 MATERIALES, UTILES Y EQUIPOS MENORES DE TECNOLOGIAS DE LA INFORMACION Y COMUNICACIONES"/>
    <n v="9985.6"/>
    <s v="1 NO ETIQUETADO"/>
    <s v="11 RECURSOS FISCALES"/>
    <s v="1101 RECURSOS MUNICIPALES"/>
    <s v="19 Ejercicio 2019"/>
    <s v="13 TODO EL TERRITORIO"/>
    <s v="3 INDISTINTO"/>
  </r>
  <r>
    <s v="050211717246172009N040040879911122121521501111110119133"/>
    <x v="11"/>
    <s v="1"/>
    <s v="17"/>
    <s v="172"/>
    <s v="4"/>
    <s v="6"/>
    <s v="17"/>
    <s v="20"/>
    <s v="09"/>
    <s v="N"/>
    <s v="040"/>
    <s v="040879"/>
    <s v="91"/>
    <s v="1"/>
    <s v="2"/>
    <s v="21"/>
    <s v="215"/>
    <s v="215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040 CAPACITACIÓN EN PREVENCIÓN DE RIESGOS REALIZADA"/>
    <s v="040879 CURSOS DE CAPACITACION IMPARTIDOS A POBLACION"/>
    <x v="1"/>
    <x v="7"/>
    <x v="18"/>
    <s v="21501 MATERIAL IMPRESO E INFORMACION DIGITAL"/>
    <n v="17537.600000000002"/>
    <s v="1 NO ETIQUETADO"/>
    <s v="11 RECURSOS FISCALES"/>
    <s v="1101 RECURSOS MUNICIPALES"/>
    <s v="19 Ejercicio 2019"/>
    <s v="13 TODO EL TERRITORIO"/>
    <s v="3 INDISTINTO"/>
  </r>
  <r>
    <s v="020411313246172002O016016015971122121221201111110119133"/>
    <x v="37"/>
    <s v="1"/>
    <s v="13"/>
    <s v="132"/>
    <s v="4"/>
    <s v="6"/>
    <s v="17"/>
    <s v="20"/>
    <s v="02"/>
    <s v="O"/>
    <s v="016"/>
    <s v="016015"/>
    <s v="97"/>
    <s v="1"/>
    <s v="2"/>
    <s v="21"/>
    <s v="212"/>
    <s v="21201"/>
    <s v="1"/>
    <s v="11"/>
    <s v="1101"/>
    <s v="19"/>
    <s v="13"/>
    <s v="3"/>
    <x v="4"/>
    <x v="3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1"/>
    <x v="7"/>
    <x v="16"/>
    <s v="21201 MATERIALES Y UTILES DE IMPRESION Y REPRODUCCION"/>
    <n v="10000"/>
    <s v="1 NO ETIQUETADO"/>
    <s v="11 RECURSOS FISCALES"/>
    <s v="1101 RECURSOS MUNICIPALES"/>
    <s v="19 Ejercicio 2019"/>
    <s v="13 TODO EL TERRITORIO"/>
    <s v="3 INDISTINTO"/>
  </r>
  <r>
    <s v="040411212246171906E004004174911122121221201111110119133"/>
    <x v="9"/>
    <s v="1"/>
    <s v="12"/>
    <s v="122"/>
    <s v="4"/>
    <s v="6"/>
    <s v="17"/>
    <s v="19"/>
    <s v="06"/>
    <s v="E"/>
    <s v="004"/>
    <s v="004174"/>
    <s v="91"/>
    <s v="1"/>
    <s v="2"/>
    <s v="21"/>
    <s v="212"/>
    <s v="21201"/>
    <s v="1"/>
    <s v="11"/>
    <s v="1101"/>
    <s v="19"/>
    <s v="13"/>
    <s v="3"/>
    <x v="6"/>
    <x v="9"/>
    <x v="6"/>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x v="7"/>
    <s v="004  CAPACITACIÓN JURÍDICA PARA EL QUEHACER MUNICIPAL BRINDADA"/>
    <s v="004174 CAPACITACION EN MATERIA JURIDICA"/>
    <x v="1"/>
    <x v="7"/>
    <x v="16"/>
    <s v="21201 MATERIALES Y UTILES DE IMPRESION Y REPRODUCCION"/>
    <n v="5000"/>
    <s v="1 NO ETIQUETADO"/>
    <s v="11 RECURSOS FISCALES"/>
    <s v="1101 RECURSOS MUNICIPALES"/>
    <s v="19 Ejercicio 2019"/>
    <s v="13 TODO EL TERRITORIO"/>
    <s v="3 INDISTINTO"/>
  </r>
  <r>
    <s v="050511818146172007B033033221911122121221201111110119133"/>
    <x v="10"/>
    <s v="1"/>
    <s v="18"/>
    <s v="181"/>
    <s v="4"/>
    <s v="6"/>
    <s v="17"/>
    <s v="20"/>
    <s v="07"/>
    <s v="B"/>
    <s v="033"/>
    <s v="033221"/>
    <s v="91"/>
    <s v="1"/>
    <s v="2"/>
    <s v="21"/>
    <s v="212"/>
    <s v="21201"/>
    <s v="1"/>
    <s v="11"/>
    <s v="1101"/>
    <s v="19"/>
    <s v="13"/>
    <s v="3"/>
    <x v="7"/>
    <x v="10"/>
    <x v="7"/>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x v="8"/>
    <s v="033 ATENCIÓN Y CANALIZACIÓN DE PETICIONES "/>
    <s v="033221 ATENCION CIUDADANA"/>
    <x v="1"/>
    <x v="7"/>
    <x v="16"/>
    <s v="21201 MATERIALES Y UTILES DE IMPRESION Y REPRODUCCION"/>
    <n v="1200"/>
    <s v="1 NO ETIQUETADO"/>
    <s v="11 RECURSOS FISCALES"/>
    <s v="1101 RECURSOS MUNICIPALES"/>
    <s v="19 Ejercicio 2019"/>
    <s v="13 TODO EL TERRITORIO"/>
    <s v="3 INDISTINTO"/>
  </r>
  <r>
    <s v="050211717246172009N054054892911122121621601111110119133"/>
    <x v="11"/>
    <s v="1"/>
    <s v="17"/>
    <s v="172"/>
    <s v="4"/>
    <s v="6"/>
    <s v="17"/>
    <s v="20"/>
    <s v="09"/>
    <s v="N"/>
    <s v="054"/>
    <s v="054892"/>
    <s v="91"/>
    <s v="1"/>
    <s v="2"/>
    <s v="21"/>
    <s v="216"/>
    <s v="216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054 DIFUSIÓN EN MATERIA DE PROTECCIÓN CIVIL EFECTUADA"/>
    <s v="054892 DIFUSION EN MATERIA DE PROTECCION CIVIL"/>
    <x v="1"/>
    <x v="7"/>
    <x v="19"/>
    <s v="21601 MATERIAL DE LIMPIEZA"/>
    <n v="228832.07200000004"/>
    <s v="1 NO ETIQUETADO"/>
    <s v="11 RECURSOS FISCALES"/>
    <s v="1101 RECURSOS MUNICIPALES"/>
    <s v="19 Ejercicio 2019"/>
    <s v="13 TODO EL TERRITORIO"/>
    <s v="3 INDISTINTO"/>
  </r>
  <r>
    <s v="081422222612130618E061061316911122121221201111110119133"/>
    <x v="38"/>
    <s v="2"/>
    <s v="22"/>
    <s v="226"/>
    <s v="1"/>
    <s v="2"/>
    <s v="13"/>
    <s v="06"/>
    <s v="18"/>
    <s v="E"/>
    <s v="061"/>
    <s v="061316"/>
    <s v="91"/>
    <s v="1"/>
    <s v="2"/>
    <s v="21"/>
    <s v="212"/>
    <s v="21201"/>
    <s v="1"/>
    <s v="11"/>
    <s v="1101"/>
    <s v="19"/>
    <s v="13"/>
    <s v="3"/>
    <x v="1"/>
    <x v="38"/>
    <x v="17"/>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26"/>
    <s v="061 ESPACIOS PÚBLICOS SALUBRES ENTREGADOS."/>
    <s v="061316 SERVICIO DE ASEO PUBLICO MUNICIPAL"/>
    <x v="1"/>
    <x v="7"/>
    <x v="16"/>
    <s v="21201 MATERIALES Y UTILES DE IMPRESION Y REPRODUCCION"/>
    <n v="20000"/>
    <s v="1 NO ETIQUETADO"/>
    <s v="11 RECURSOS FISCALES"/>
    <s v="1101 RECURSOS MUNICIPALES"/>
    <s v="19 Ejercicio 2019"/>
    <s v="13 TODO EL TERRITORIO"/>
    <s v="3 INDISTINTO"/>
  </r>
  <r>
    <s v="090111313446172020O022022458121122121221201111110119133"/>
    <x v="39"/>
    <s v="1"/>
    <s v="13"/>
    <s v="134"/>
    <s v="4"/>
    <s v="6"/>
    <s v="17"/>
    <s v="20"/>
    <s v="20"/>
    <s v="O"/>
    <s v="022"/>
    <s v="022458"/>
    <s v="12"/>
    <s v="1"/>
    <s v="2"/>
    <s v="21"/>
    <s v="212"/>
    <s v="212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58 MANTENIMIENTO PREVENTIVO Y CORRECTIVO DE VEHICULOS"/>
    <x v="1"/>
    <x v="7"/>
    <x v="16"/>
    <s v="21201 MATERIALES Y UTILES DE IMPRESION Y REPRODUCCION"/>
    <n v="125000"/>
    <s v="1 NO ETIQUETADO"/>
    <s v="11 RECURSOS FISCALES"/>
    <s v="1101 RECURSOS MUNICIPALES"/>
    <s v="19 Ejercicio 2019"/>
    <s v="13 TODO EL TERRITORIO"/>
    <s v="3 INDISTINTO"/>
  </r>
  <r>
    <s v="110222222122051228E098098949911122121221201111110119133"/>
    <x v="28"/>
    <s v="2"/>
    <s v="22"/>
    <s v="221"/>
    <s v="2"/>
    <s v="2"/>
    <s v="05"/>
    <s v="12"/>
    <s v="28"/>
    <s v="E"/>
    <s v="098"/>
    <s v="098949"/>
    <s v="91"/>
    <s v="1"/>
    <s v="2"/>
    <s v="21"/>
    <s v="212"/>
    <s v="21201"/>
    <s v="1"/>
    <s v="11"/>
    <s v="1101"/>
    <s v="19"/>
    <s v="13"/>
    <s v="3"/>
    <x v="2"/>
    <x v="28"/>
    <x v="1"/>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x v="19"/>
    <s v="098 PLANEACIÓN DE LA CIUDAD ENTREGADA "/>
    <s v="098949 PLANEACION, SOCIALIZACION, VISITA A CONSEJOS DE COLONIA"/>
    <x v="1"/>
    <x v="7"/>
    <x v="16"/>
    <s v="21201 MATERIALES Y UTILES DE IMPRESION Y REPRODUCCION"/>
    <n v="36000"/>
    <s v="1 NO ETIQUETADO"/>
    <s v="11 RECURSOS FISCALES"/>
    <s v="1101 RECURSOS MUNICIPALES"/>
    <s v="19 Ejercicio 2019"/>
    <s v="13 TODO EL TERRITORIO"/>
    <s v="3 INDISTINTO"/>
  </r>
  <r>
    <s v="110322222122071329E072072675911122121221201111110119133"/>
    <x v="29"/>
    <s v="2"/>
    <s v="22"/>
    <s v="221"/>
    <s v="2"/>
    <s v="2"/>
    <s v="07"/>
    <s v="13"/>
    <s v="29"/>
    <s v="E"/>
    <s v="072"/>
    <s v="072675"/>
    <s v="91"/>
    <s v="1"/>
    <s v="2"/>
    <s v="21"/>
    <s v="212"/>
    <s v="212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072 INFORMACIÓN EN MOVILIDAD OTORGADA  "/>
    <s v="072675 ATENCION A REPORTES EN PLATAFORMAS DIGITALES O REDES SOCIALES"/>
    <x v="1"/>
    <x v="7"/>
    <x v="16"/>
    <s v="21201 MATERIALES Y UTILES DE IMPRESION Y REPRODUCCION"/>
    <n v="500000"/>
    <s v="1 NO ETIQUETADO"/>
    <s v="11 RECURSOS FISCALES"/>
    <s v="1101 RECURSOS MUNICIPALES"/>
    <s v="19 Ejercicio 2019"/>
    <s v="13 TODO EL TERRITORIO"/>
    <s v="3 INDISTINTO"/>
  </r>
  <r>
    <s v="110322222122071329E072072932911122121221201111110119133"/>
    <x v="29"/>
    <s v="2"/>
    <s v="22"/>
    <s v="221"/>
    <s v="2"/>
    <s v="2"/>
    <s v="07"/>
    <s v="13"/>
    <s v="29"/>
    <s v="E"/>
    <s v="072"/>
    <s v="072932"/>
    <s v="91"/>
    <s v="1"/>
    <s v="2"/>
    <s v="21"/>
    <s v="212"/>
    <s v="212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072 INFORMACIÓN EN MOVILIDAD OTORGADA  "/>
    <s v="072932 MEJORAS REGLAMENTARIAS EN MOVILIDAD Y VINCULACION CON EMPRESAS, SOC. CIVIL Y ACADEMIA"/>
    <x v="1"/>
    <x v="7"/>
    <x v="16"/>
    <s v="21201 MATERIALES Y UTILES DE IMPRESION Y REPRODUCCION"/>
    <n v="4000"/>
    <s v="1 NO ETIQUETADO"/>
    <s v="11 RECURSOS FISCALES"/>
    <s v="1101 RECURSOS MUNICIPALES"/>
    <s v="19 Ejercicio 2019"/>
    <s v="13 TODO EL TERRITORIO"/>
    <s v="3 INDISTINTO"/>
  </r>
  <r>
    <s v="121222222122081331E078078694911122121221201111110119133"/>
    <x v="32"/>
    <s v="2"/>
    <s v="22"/>
    <s v="221"/>
    <s v="2"/>
    <s v="2"/>
    <s v="08"/>
    <s v="13"/>
    <s v="31"/>
    <s v="E"/>
    <s v="078"/>
    <s v="078694"/>
    <s v="91"/>
    <s v="1"/>
    <s v="2"/>
    <s v="21"/>
    <s v="212"/>
    <s v="212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694 LICENCIA DE DEMOLICION"/>
    <x v="1"/>
    <x v="7"/>
    <x v="16"/>
    <s v="21201 MATERIALES Y UTILES DE IMPRESION Y REPRODUCCION"/>
    <n v="110200"/>
    <s v="1 NO ETIQUETADO"/>
    <s v="11 RECURSOS FISCALES"/>
    <s v="1101 RECURSOS MUNICIPALES"/>
    <s v="19 Ejercicio 2019"/>
    <s v="13 TODO EL TERRITORIO"/>
    <s v="3 INDISTINTO"/>
  </r>
  <r>
    <s v="081122222112130614E125125798911122121321301111110119133"/>
    <x v="1"/>
    <s v="2"/>
    <s v="22"/>
    <s v="221"/>
    <s v="1"/>
    <s v="2"/>
    <s v="13"/>
    <s v="06"/>
    <s v="14"/>
    <s v="E"/>
    <s v="125"/>
    <s v="125798"/>
    <s v="91"/>
    <s v="1"/>
    <s v="2"/>
    <s v="21"/>
    <s v="213"/>
    <s v="213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798 OBRA IMAGEN URBANA"/>
    <x v="1"/>
    <x v="7"/>
    <x v="20"/>
    <s v="21301 MATERIAL ESTADISTICO Y GEOGRAFICO"/>
    <n v="25000"/>
    <s v="1 NO ETIQUETADO"/>
    <s v="11 RECURSOS FISCALES"/>
    <s v="1101 RECURSOS MUNICIPALES"/>
    <s v="19 Ejercicio 2019"/>
    <s v="13 TODO EL TERRITORIO"/>
    <s v="3 INDISTINTO"/>
  </r>
  <r>
    <s v="080822222112130417E014014414911122121321301111110119133"/>
    <x v="21"/>
    <s v="2"/>
    <s v="22"/>
    <s v="221"/>
    <s v="1"/>
    <s v="2"/>
    <s v="13"/>
    <s v="04"/>
    <s v="17"/>
    <s v="E"/>
    <s v="014"/>
    <s v="014414"/>
    <s v="91"/>
    <s v="1"/>
    <s v="2"/>
    <s v="21"/>
    <s v="213"/>
    <s v="213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14 ACCIONES EMERGENTES EN CONTINGENCIAS Y EVENTUALIDADES REALIZADAS "/>
    <s v="014414 REPARACION DE LUMINARIA"/>
    <x v="1"/>
    <x v="7"/>
    <x v="20"/>
    <s v="21301 MATERIAL ESTADISTICO Y GEOGRAFICO"/>
    <n v="3000"/>
    <s v="1 NO ETIQUETADO"/>
    <s v="11 RECURSOS FISCALES"/>
    <s v="1101 RECURSOS MUNICIPALES"/>
    <s v="19 Ejercicio 2019"/>
    <s v="13 TODO EL TERRITORIO"/>
    <s v="3 INDISTINTO"/>
  </r>
  <r>
    <s v="010111313146172001P052052016911122121421401111110119133"/>
    <x v="4"/>
    <s v="1"/>
    <s v="13"/>
    <s v="131"/>
    <s v="4"/>
    <s v="6"/>
    <s v="17"/>
    <s v="20"/>
    <s v="01"/>
    <s v="P"/>
    <s v="052"/>
    <s v="052016"/>
    <s v="91"/>
    <s v="1"/>
    <s v="2"/>
    <s v="21"/>
    <s v="214"/>
    <s v="21401"/>
    <s v="1"/>
    <s v="11"/>
    <s v="1101"/>
    <s v="19"/>
    <s v="13"/>
    <s v="3"/>
    <x v="3"/>
    <x v="4"/>
    <x v="2"/>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s v="1 GASTO CORRIENTE"/>
    <x v="3"/>
    <s v="052 DESEMPEÑO Y EJECUCIÓN OPERATIVO- ADMINISTRATIVA DE LAS ÁREAS DE PRESIDENCIA PARA EL DESARROLLO DE PROYECTOS Y OPORTUNIDADES MEJORADAS"/>
    <s v="052016 ANALISIS DE TEMAS COYUNTURALES"/>
    <x v="1"/>
    <x v="7"/>
    <x v="17"/>
    <s v="21401 MATERIALES, UTILES Y EQUIPOS MENORES DE TECNOLOGIAS DE LA INFORMACION Y COMUNICACIONES"/>
    <n v="2000"/>
    <s v="1 NO ETIQUETADO"/>
    <s v="11 RECURSOS FISCALES"/>
    <s v="1101 RECURSOS MUNICIPALES"/>
    <s v="19 Ejercicio 2019"/>
    <s v="13 TODO EL TERRITORIO"/>
    <s v="3 INDISTINTO"/>
  </r>
  <r>
    <s v="030311717145160304E127127976911122121421401111110119133"/>
    <x v="8"/>
    <s v="1"/>
    <s v="17"/>
    <s v="171"/>
    <s v="4"/>
    <s v="5"/>
    <s v="16"/>
    <s v="03"/>
    <s v="04"/>
    <s v="E"/>
    <s v="127"/>
    <s v="127976"/>
    <s v="91"/>
    <s v="1"/>
    <s v="2"/>
    <s v="21"/>
    <s v="214"/>
    <s v="214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7"/>
    <x v="17"/>
    <s v="21401 MATERIALES, UTILES Y EQUIPOS MENORES DE TECNOLOGIAS DE LA INFORMACION Y COMUNICACIONES"/>
    <n v="18000"/>
    <s v="1 NO ETIQUETADO"/>
    <s v="11 RECURSOS FISCALES"/>
    <s v="1101 RECURSOS MUNICIPALES"/>
    <s v="19 Ejercicio 2019"/>
    <s v="13 TODO EL TERRITORIO"/>
    <s v="3 INDISTINTO"/>
  </r>
  <r>
    <s v="050511818146172007B033033221911122121421401111110119133"/>
    <x v="10"/>
    <s v="1"/>
    <s v="18"/>
    <s v="181"/>
    <s v="4"/>
    <s v="6"/>
    <s v="17"/>
    <s v="20"/>
    <s v="07"/>
    <s v="B"/>
    <s v="033"/>
    <s v="033221"/>
    <s v="91"/>
    <s v="1"/>
    <s v="2"/>
    <s v="21"/>
    <s v="214"/>
    <s v="21401"/>
    <s v="1"/>
    <s v="11"/>
    <s v="1101"/>
    <s v="19"/>
    <s v="13"/>
    <s v="3"/>
    <x v="7"/>
    <x v="10"/>
    <x v="7"/>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x v="8"/>
    <s v="033 ATENCIÓN Y CANALIZACIÓN DE PETICIONES "/>
    <s v="033221 ATENCION CIUDADANA"/>
    <x v="1"/>
    <x v="7"/>
    <x v="17"/>
    <s v="21401 MATERIALES, UTILES Y EQUIPOS MENORES DE TECNOLOGIAS DE LA INFORMACION Y COMUNICACIONES"/>
    <n v="180"/>
    <s v="1 NO ETIQUETADO"/>
    <s v="11 RECURSOS FISCALES"/>
    <s v="1101 RECURSOS MUNICIPALES"/>
    <s v="19 Ejercicio 2019"/>
    <s v="13 TODO EL TERRITORIO"/>
    <s v="3 INDISTINTO"/>
  </r>
  <r>
    <s v="050511313446172008M007007250911122121421401111110119133"/>
    <x v="10"/>
    <s v="1"/>
    <s v="13"/>
    <s v="134"/>
    <s v="4"/>
    <s v="6"/>
    <s v="17"/>
    <s v="20"/>
    <s v="08"/>
    <s v="M"/>
    <s v="007"/>
    <s v="007250"/>
    <s v="91"/>
    <s v="1"/>
    <s v="2"/>
    <s v="21"/>
    <s v="214"/>
    <s v="21401"/>
    <s v="1"/>
    <s v="11"/>
    <s v="1101"/>
    <s v="19"/>
    <s v="13"/>
    <s v="3"/>
    <x v="7"/>
    <x v="10"/>
    <x v="0"/>
    <s v="1 GOBIERNO"/>
    <s v="13 COORDINACION DE LA POLITICA DE GOBIERNO"/>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9"/>
    <s v="007  DICTAMENES  PARA ESTUDIO Y DICTAMINACIÓN DE COMISIONES COLEGIADAS Y PERMANENTES DEL AYUNTAMIENTO PROYECTADOS"/>
    <s v="007250 OPINION TECNICA SOBRE MODIFICACION, REFORMA O ACTUALIZACION DE REGLAMENTOS MUNICIPALES"/>
    <x v="1"/>
    <x v="7"/>
    <x v="17"/>
    <s v="21401 MATERIALES, UTILES Y EQUIPOS MENORES DE TECNOLOGIAS DE LA INFORMACION Y COMUNICACIONES"/>
    <n v="1128"/>
    <s v="1 NO ETIQUETADO"/>
    <s v="11 RECURSOS FISCALES"/>
    <s v="1101 RECURSOS MUNICIPALES"/>
    <s v="19 Ejercicio 2019"/>
    <s v="13 TODO EL TERRITORIO"/>
    <s v="3 INDISTINTO"/>
  </r>
  <r>
    <s v="050211717246172009N040040861911122121821801111110119133"/>
    <x v="11"/>
    <s v="1"/>
    <s v="17"/>
    <s v="172"/>
    <s v="4"/>
    <s v="6"/>
    <s v="17"/>
    <s v="20"/>
    <s v="09"/>
    <s v="N"/>
    <s v="040"/>
    <s v="040861"/>
    <s v="91"/>
    <s v="1"/>
    <s v="2"/>
    <s v="21"/>
    <s v="218"/>
    <s v="218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040 CAPACITACIÓN EN PREVENCIÓN DE RIESGOS REALIZADA"/>
    <s v="040861 CAPACITACION A OTRAS INSTITUCIONES Y/O ESPECIALIZADA"/>
    <x v="1"/>
    <x v="7"/>
    <x v="21"/>
    <s v="21801 MATERIALES PARA EL REGISTRO E IDENTIFICACION DE BIENES Y PERSONAS"/>
    <n v="3998"/>
    <s v="1 NO ETIQUETADO"/>
    <s v="11 RECURSOS FISCALES"/>
    <s v="1101 RECURSOS MUNICIPALES"/>
    <s v="19 Ejercicio 2019"/>
    <s v="13 TODO EL TERRITORIO"/>
    <s v="3 INDISTINTO"/>
  </r>
  <r>
    <s v="050211717246172009N040040253911122222122101111110119133"/>
    <x v="11"/>
    <s v="1"/>
    <s v="17"/>
    <s v="172"/>
    <s v="4"/>
    <s v="6"/>
    <s v="17"/>
    <s v="20"/>
    <s v="09"/>
    <s v="N"/>
    <s v="040"/>
    <s v="040253"/>
    <s v="91"/>
    <s v="1"/>
    <s v="2"/>
    <s v="22"/>
    <s v="221"/>
    <s v="221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040 CAPACITACIÓN EN PREVENCIÓN DE RIESGOS REALIZADA"/>
    <s v="040253 CAPACITACION A LA POBLACION EN PREVENCION DE RIESGOS"/>
    <x v="1"/>
    <x v="8"/>
    <x v="22"/>
    <s v="22101 PRODUCTOS ALIMENTICIOS PARA PERSONAS"/>
    <n v="1000000"/>
    <s v="1 NO ETIQUETADO"/>
    <s v="11 RECURSOS FISCALES"/>
    <s v="1101 RECURSOS MUNICIPALES"/>
    <s v="19 Ejercicio 2019"/>
    <s v="13 TODO EL TERRITORIO"/>
    <s v="3 INDISTINTO"/>
  </r>
  <r>
    <s v="060611515246172012M069069811911122121421401111110119133"/>
    <x v="12"/>
    <s v="1"/>
    <s v="15"/>
    <s v="152"/>
    <s v="4"/>
    <s v="6"/>
    <s v="17"/>
    <s v="20"/>
    <s v="12"/>
    <s v="M"/>
    <s v="069"/>
    <s v="069811"/>
    <s v="91"/>
    <s v="1"/>
    <s v="2"/>
    <s v="21"/>
    <s v="214"/>
    <s v="214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069 IMPLEMENTACION DE LA ARMONZACION  CONTABLE REVISADA Y CON SEGUIMIENTO"/>
    <s v="069811 DIGITALIZACION DE DOCUMENTOS"/>
    <x v="1"/>
    <x v="7"/>
    <x v="17"/>
    <s v="21401 MATERIALES, UTILES Y EQUIPOS MENORES DE TECNOLOGIAS DE LA INFORMACION Y COMUNICACIONES"/>
    <n v="34284.44"/>
    <s v="1 NO ETIQUETADO"/>
    <s v="11 RECURSOS FISCALES"/>
    <s v="1101 RECURSOS MUNICIPALES"/>
    <s v="19 Ejercicio 2019"/>
    <s v="13 TODO EL TERRITORIO"/>
    <s v="3 INDISTINTO"/>
  </r>
  <r>
    <s v="070711111246171913G005005910911122121421401111110119133"/>
    <x v="13"/>
    <s v="1"/>
    <s v="11"/>
    <s v="112"/>
    <s v="4"/>
    <s v="6"/>
    <s v="17"/>
    <s v="19"/>
    <s v="13"/>
    <s v="G"/>
    <s v="005"/>
    <s v="005910"/>
    <s v="91"/>
    <s v="1"/>
    <s v="2"/>
    <s v="21"/>
    <s v="214"/>
    <s v="21401"/>
    <s v="1"/>
    <s v="11"/>
    <s v="1101"/>
    <s v="19"/>
    <s v="13"/>
    <s v="3"/>
    <x v="9"/>
    <x v="13"/>
    <x v="10"/>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s v="1 GASTO CORRIENTE"/>
    <x v="12"/>
    <s v="005  CURADURÍA DE ACUERDO A LAS LÍNEAS CURATORIALES DEL MUSEO REALIZADA"/>
    <s v="005910 EXPOSICIONES INTERNACIONALES COLECTIVAS REALIZADAS EN EL MAZ"/>
    <x v="1"/>
    <x v="7"/>
    <x v="17"/>
    <s v="21401 MATERIALES, UTILES Y EQUIPOS MENORES DE TECNOLOGIAS DE LA INFORMACION Y COMUNICACIONES"/>
    <n v="9000"/>
    <s v="1 NO ETIQUETADO"/>
    <s v="11 RECURSOS FISCALES"/>
    <s v="1101 RECURSOS MUNICIPALES"/>
    <s v="19 Ejercicio 2019"/>
    <s v="13 TODO EL TERRITORIO"/>
    <s v="3 INDISTINTO"/>
  </r>
  <r>
    <s v="081122222112130614E125125411911122121421401111110119133"/>
    <x v="1"/>
    <s v="2"/>
    <s v="22"/>
    <s v="221"/>
    <s v="1"/>
    <s v="2"/>
    <s v="13"/>
    <s v="06"/>
    <s v="14"/>
    <s v="E"/>
    <s v="125"/>
    <s v="125411"/>
    <s v="91"/>
    <s v="1"/>
    <s v="2"/>
    <s v="21"/>
    <s v="214"/>
    <s v="214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11 PROYECTO DE REPRODUCCION, CULTIVO, DESARROLLO DE PLANTAS, ARBOLADO PARA SU DONACION"/>
    <x v="1"/>
    <x v="7"/>
    <x v="17"/>
    <s v="21401 MATERIALES, UTILES Y EQUIPOS MENORES DE TECNOLOGIAS DE LA INFORMACION Y COMUNICACIONES"/>
    <n v="50000"/>
    <s v="1 NO ETIQUETADO"/>
    <s v="11 RECURSOS FISCALES"/>
    <s v="1101 RECURSOS MUNICIPALES"/>
    <s v="19 Ejercicio 2019"/>
    <s v="13 TODO EL TERRITORIO"/>
    <s v="3 INDISTINTO"/>
  </r>
  <r>
    <s v="080322222112130614E125125321911122121421401111110119133"/>
    <x v="15"/>
    <s v="2"/>
    <s v="22"/>
    <s v="221"/>
    <s v="1"/>
    <s v="2"/>
    <s v="13"/>
    <s v="06"/>
    <s v="14"/>
    <s v="E"/>
    <s v="125"/>
    <s v="125321"/>
    <s v="91"/>
    <s v="1"/>
    <s v="2"/>
    <s v="21"/>
    <s v="214"/>
    <s v="214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21 REHABILITACION EN MERCADOS MUNICIPALES"/>
    <x v="1"/>
    <x v="7"/>
    <x v="17"/>
    <s v="21401 MATERIALES, UTILES Y EQUIPOS MENORES DE TECNOLOGIAS DE LA INFORMACION Y COMUNICACIONES"/>
    <n v="84600"/>
    <s v="1 NO ETIQUETADO"/>
    <s v="11 RECURSOS FISCALES"/>
    <s v="1101 RECURSOS MUNICIPALES"/>
    <s v="19 Ejercicio 2019"/>
    <s v="13 TODO EL TERRITORIO"/>
    <s v="3 INDISTINTO"/>
  </r>
  <r>
    <s v="080222222112130614E125125331911122121421401111110119133"/>
    <x v="16"/>
    <s v="2"/>
    <s v="22"/>
    <s v="221"/>
    <s v="1"/>
    <s v="2"/>
    <s v="13"/>
    <s v="06"/>
    <s v="14"/>
    <s v="E"/>
    <s v="125"/>
    <s v="125331"/>
    <s v="91"/>
    <s v="1"/>
    <s v="2"/>
    <s v="21"/>
    <s v="214"/>
    <s v="214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31 REPARACION Y REHABILITACION DE BANQUETAS"/>
    <x v="1"/>
    <x v="7"/>
    <x v="17"/>
    <s v="21401 MATERIALES, UTILES Y EQUIPOS MENORES DE TECNOLOGIAS DE LA INFORMACION Y COMUNICACIONES"/>
    <n v="15000"/>
    <s v="1 NO ETIQUETADO"/>
    <s v="11 RECURSOS FISCALES"/>
    <s v="1101 RECURSOS MUNICIPALES"/>
    <s v="19 Ejercicio 2019"/>
    <s v="13 TODO EL TERRITORIO"/>
    <s v="3 INDISTINTO"/>
  </r>
  <r>
    <s v="080522222112130614E125125381911122121421401111110119133"/>
    <x v="18"/>
    <s v="2"/>
    <s v="22"/>
    <s v="221"/>
    <s v="1"/>
    <s v="2"/>
    <s v="13"/>
    <s v="06"/>
    <s v="14"/>
    <s v="E"/>
    <s v="125"/>
    <s v="125381"/>
    <s v="91"/>
    <s v="1"/>
    <s v="2"/>
    <s v="21"/>
    <s v="214"/>
    <s v="214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81 OPERATIVO DE CEMENTERIOS"/>
    <x v="1"/>
    <x v="7"/>
    <x v="17"/>
    <s v="21401 MATERIALES, UTILES Y EQUIPOS MENORES DE TECNOLOGIAS DE LA INFORMACION Y COMUNICACIONES"/>
    <n v="25000"/>
    <s v="1 NO ETIQUETADO"/>
    <s v="11 RECURSOS FISCALES"/>
    <s v="1101 RECURSOS MUNICIPALES"/>
    <s v="19 Ejercicio 2019"/>
    <s v="13 TODO EL TERRITORIO"/>
    <s v="3 INDISTINTO"/>
  </r>
  <r>
    <s v="080822222112130417E014014415911122121421401111110119133"/>
    <x v="21"/>
    <s v="2"/>
    <s v="22"/>
    <s v="221"/>
    <s v="1"/>
    <s v="2"/>
    <s v="13"/>
    <s v="04"/>
    <s v="17"/>
    <s v="E"/>
    <s v="014"/>
    <s v="014415"/>
    <s v="91"/>
    <s v="1"/>
    <s v="2"/>
    <s v="21"/>
    <s v="214"/>
    <s v="214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14 ACCIONES EMERGENTES EN CONTINGENCIAS Y EVENTUALIDADES REALIZADAS "/>
    <s v="014415 REPARACION DE LINEA (CABLE)"/>
    <x v="1"/>
    <x v="7"/>
    <x v="17"/>
    <s v="21401 MATERIALES, UTILES Y EQUIPOS MENORES DE TECNOLOGIAS DE LA INFORMACION Y COMUNICACIONES"/>
    <n v="5000"/>
    <s v="1 NO ETIQUETADO"/>
    <s v="11 RECURSOS FISCALES"/>
    <s v="1101 RECURSOS MUNICIPALES"/>
    <s v="19 Ejercicio 2019"/>
    <s v="13 TODO EL TERRITORIO"/>
    <s v="3 INDISTINTO"/>
  </r>
  <r>
    <s v="090211313446172019O132132437121122121421401111110119133"/>
    <x v="40"/>
    <s v="1"/>
    <s v="13"/>
    <s v="134"/>
    <s v="4"/>
    <s v="6"/>
    <s v="17"/>
    <s v="20"/>
    <s v="19"/>
    <s v="O"/>
    <s v="132"/>
    <s v="132437"/>
    <s v="12"/>
    <s v="1"/>
    <s v="2"/>
    <s v="21"/>
    <s v="214"/>
    <s v="214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2 SISTEMAS IMPLEMENTADOS"/>
    <s v="132437 GEOPROCESAMIENTO E IMPLEMENTACIONDE SISTEMAS DE INFORMACION GEOGRAFICA"/>
    <x v="1"/>
    <x v="7"/>
    <x v="17"/>
    <s v="21401 MATERIALES, UTILES Y EQUIPOS MENORES DE TECNOLOGIAS DE LA INFORMACION Y COMUNICACIONES"/>
    <n v="90000"/>
    <s v="1 NO ETIQUETADO"/>
    <s v="11 RECURSOS FISCALES"/>
    <s v="1101 RECURSOS MUNICIPALES"/>
    <s v="19 Ejercicio 2019"/>
    <s v="13 TODO EL TERRITORIO"/>
    <s v="3 INDISTINTO"/>
  </r>
  <r>
    <s v="090511313446172020O021021488121122121421401111110119133"/>
    <x v="41"/>
    <s v="1"/>
    <s v="13"/>
    <s v="134"/>
    <s v="4"/>
    <s v="6"/>
    <s v="17"/>
    <s v="20"/>
    <s v="20"/>
    <s v="O"/>
    <s v="021"/>
    <s v="021488"/>
    <s v="12"/>
    <s v="1"/>
    <s v="2"/>
    <s v="21"/>
    <s v="214"/>
    <s v="21401"/>
    <s v="1"/>
    <s v="11"/>
    <s v="1101"/>
    <s v="19"/>
    <s v="13"/>
    <s v="3"/>
    <x v="0"/>
    <x v="41"/>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88 CONTROL DE LA ESTRUCTURA DE PERSONAL"/>
    <x v="1"/>
    <x v="7"/>
    <x v="17"/>
    <s v="21401 MATERIALES, UTILES Y EQUIPOS MENORES DE TECNOLOGIAS DE LA INFORMACION Y COMUNICACIONES"/>
    <n v="60000"/>
    <s v="1 NO ETIQUETADO"/>
    <s v="11 RECURSOS FISCALES"/>
    <s v="1101 RECURSOS MUNICIPALES"/>
    <s v="19 Ejercicio 2019"/>
    <s v="13 TODO EL TERRITORIO"/>
    <s v="3 INDISTINTO"/>
  </r>
  <r>
    <s v="090411313446172020O022022443121122121421401111110119133"/>
    <x v="0"/>
    <s v="1"/>
    <s v="13"/>
    <s v="134"/>
    <s v="4"/>
    <s v="6"/>
    <s v="17"/>
    <s v="20"/>
    <s v="20"/>
    <s v="O"/>
    <s v="022"/>
    <s v="022443"/>
    <s v="12"/>
    <s v="1"/>
    <s v="2"/>
    <s v="21"/>
    <s v="214"/>
    <s v="21401"/>
    <s v="1"/>
    <s v="11"/>
    <s v="11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43 ATENCION A SOLICITUDES DE REPARACION/ SERVICIOS MENORES EN EDIFICIOS PUBLICOS"/>
    <x v="1"/>
    <x v="7"/>
    <x v="17"/>
    <s v="21401 MATERIALES, UTILES Y EQUIPOS MENORES DE TECNOLOGIAS DE LA INFORMACION Y COMUNICACIONES"/>
    <n v="18000"/>
    <s v="1 NO ETIQUETADO"/>
    <s v="11 RECURSOS FISCALES"/>
    <s v="1101 RECURSOS MUNICIPALES"/>
    <s v="19 Ejercicio 2019"/>
    <s v="13 TODO EL TERRITORIO"/>
    <s v="3 INDISTINTO"/>
  </r>
  <r>
    <s v="100322626823101723P030030525911122121421401111110119133"/>
    <x v="24"/>
    <s v="2"/>
    <s v="26"/>
    <s v="268"/>
    <s v="2"/>
    <s v="3"/>
    <s v="10"/>
    <s v="17"/>
    <s v="23"/>
    <s v="P"/>
    <s v="030"/>
    <s v="030525"/>
    <s v="91"/>
    <s v="1"/>
    <s v="2"/>
    <s v="21"/>
    <s v="214"/>
    <s v="214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0 APOYOS ECONÓMICOS OTORGADOS"/>
    <s v="030525 ESTIMULOS ECONOMICO PARA CONTINUIDAD DE ESTUDIOS A NIVEL PREPARATORIA PARA JOVENES (AQUI TE PREPARAS)"/>
    <x v="1"/>
    <x v="7"/>
    <x v="17"/>
    <s v="21401 MATERIALES, UTILES Y EQUIPOS MENORES DE TECNOLOGIAS DE LA INFORMACION Y COMUNICACIONES"/>
    <n v="25000"/>
    <s v="1 NO ETIQUETADO"/>
    <s v="11 RECURSOS FISCALES"/>
    <s v="1101 RECURSOS MUNICIPALES"/>
    <s v="19 Ejercicio 2019"/>
    <s v="13 TODO EL TERRITORIO"/>
    <s v="3 INDISTINTO"/>
  </r>
  <r>
    <s v="100322626823101723P030030529911122121421401111110119133"/>
    <x v="24"/>
    <s v="2"/>
    <s v="26"/>
    <s v="268"/>
    <s v="2"/>
    <s v="3"/>
    <s v="10"/>
    <s v="17"/>
    <s v="23"/>
    <s v="P"/>
    <s v="030"/>
    <s v="030529"/>
    <s v="91"/>
    <s v="1"/>
    <s v="2"/>
    <s v="21"/>
    <s v="214"/>
    <s v="214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0 APOYOS ECONÓMICOS OTORGADOS"/>
    <s v="030529 APOYO ECONOMICO - VALES- PARA ESTANCIAS INFANTILES (SONRIE ZAPOPAN)"/>
    <x v="1"/>
    <x v="7"/>
    <x v="17"/>
    <s v="21401 MATERIALES, UTILES Y EQUIPOS MENORES DE TECNOLOGIAS DE LA INFORMACION Y COMUNICACIONES"/>
    <n v="173548.76"/>
    <s v="1 NO ETIQUETADO"/>
    <s v="11 RECURSOS FISCALES"/>
    <s v="1101 RECURSOS MUNICIPALES"/>
    <s v="19 Ejercicio 2019"/>
    <s v="13 TODO EL TERRITORIO"/>
    <s v="3 INDISTINTO"/>
  </r>
  <r>
    <s v="110222222122051228E098098948911122121421401111110119133"/>
    <x v="28"/>
    <s v="2"/>
    <s v="22"/>
    <s v="221"/>
    <s v="2"/>
    <s v="2"/>
    <s v="05"/>
    <s v="12"/>
    <s v="28"/>
    <s v="E"/>
    <s v="098"/>
    <s v="098948"/>
    <s v="91"/>
    <s v="1"/>
    <s v="2"/>
    <s v="21"/>
    <s v="214"/>
    <s v="21401"/>
    <s v="1"/>
    <s v="11"/>
    <s v="1101"/>
    <s v="19"/>
    <s v="13"/>
    <s v="3"/>
    <x v="2"/>
    <x v="28"/>
    <x v="1"/>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x v="19"/>
    <s v="098 PLANEACIÓN DE LA CIUDAD ENTREGADA "/>
    <s v="098948 PLANEACION Y ASESORIA, PARA LAS PETICIONES DE OBRA"/>
    <x v="1"/>
    <x v="7"/>
    <x v="17"/>
    <s v="21401 MATERIALES, UTILES Y EQUIPOS MENORES DE TECNOLOGIAS DE LA INFORMACION Y COMUNICACIONES"/>
    <n v="100000"/>
    <s v="1 NO ETIQUETADO"/>
    <s v="11 RECURSOS FISCALES"/>
    <s v="1101 RECURSOS MUNICIPALES"/>
    <s v="19 Ejercicio 2019"/>
    <s v="13 TODO EL TERRITORIO"/>
    <s v="3 INDISTINTO"/>
  </r>
  <r>
    <s v="110322222122071329E106106668911122121421401111110119133"/>
    <x v="29"/>
    <s v="2"/>
    <s v="22"/>
    <s v="221"/>
    <s v="2"/>
    <s v="2"/>
    <s v="07"/>
    <s v="13"/>
    <s v="29"/>
    <s v="E"/>
    <s v="106"/>
    <s v="106668"/>
    <s v="91"/>
    <s v="1"/>
    <s v="2"/>
    <s v="21"/>
    <s v="214"/>
    <s v="214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06 PROYECTOS PARA INFRAESTRUCTURA Y POLÍTICAS DE MOVILIDAD ELABORADOS "/>
    <s v="106668 PROYECTO CRUCEROS SEGUROS"/>
    <x v="1"/>
    <x v="7"/>
    <x v="17"/>
    <s v="21401 MATERIALES, UTILES Y EQUIPOS MENORES DE TECNOLOGIAS DE LA INFORMACION Y COMUNICACIONES"/>
    <n v="30000"/>
    <s v="1 NO ETIQUETADO"/>
    <s v="11 RECURSOS FISCALES"/>
    <s v="1101 RECURSOS MUNICIPALES"/>
    <s v="19 Ejercicio 2019"/>
    <s v="13 TODO EL TERRITORIO"/>
    <s v="3 INDISTINTO"/>
  </r>
  <r>
    <s v="121222222122081331E078078695911122121421401111110119133"/>
    <x v="32"/>
    <s v="2"/>
    <s v="22"/>
    <s v="221"/>
    <s v="2"/>
    <s v="2"/>
    <s v="08"/>
    <s v="13"/>
    <s v="31"/>
    <s v="E"/>
    <s v="078"/>
    <s v="078695"/>
    <s v="91"/>
    <s v="1"/>
    <s v="2"/>
    <s v="21"/>
    <s v="214"/>
    <s v="214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695 LICENCIA DE CONSTRUCCION MAYOR Y MENOR"/>
    <x v="1"/>
    <x v="7"/>
    <x v="17"/>
    <s v="21401 MATERIALES, UTILES Y EQUIPOS MENORES DE TECNOLOGIAS DE LA INFORMACION Y COMUNICACIONES"/>
    <n v="744800"/>
    <s v="1 NO ETIQUETADO"/>
    <s v="11 RECURSOS FISCALES"/>
    <s v="1101 RECURSOS MUNICIPALES"/>
    <s v="19 Ejercicio 2019"/>
    <s v="13 TODO EL TERRITORIO"/>
    <s v="3 INDISTINTO"/>
  </r>
  <r>
    <s v="050211717246172009N124124254911122222122101111110119133"/>
    <x v="11"/>
    <s v="1"/>
    <s v="17"/>
    <s v="172"/>
    <s v="4"/>
    <s v="6"/>
    <s v="17"/>
    <s v="20"/>
    <s v="09"/>
    <s v="N"/>
    <s v="124"/>
    <s v="124254"/>
    <s v="91"/>
    <s v="1"/>
    <s v="2"/>
    <s v="22"/>
    <s v="221"/>
    <s v="221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24 SERVICIOS DE EMERGENCIA ATENDIDOS"/>
    <s v="124254 ATENCION DE SERVICIOS DE EMERGENCIAS"/>
    <x v="1"/>
    <x v="8"/>
    <x v="22"/>
    <s v="22101 PRODUCTOS ALIMENTICIOS PARA PERSONAS"/>
    <n v="362880"/>
    <s v="1 NO ETIQUETADO"/>
    <s v="11 RECURSOS FISCALES"/>
    <s v="1101 RECURSOS MUNICIPALES"/>
    <s v="19 Ejercicio 2019"/>
    <s v="13 TODO EL TERRITORIO"/>
    <s v="3 INDISTINTO"/>
  </r>
  <r>
    <s v="020311313246172002O016016015971122121521501111110119133"/>
    <x v="6"/>
    <s v="1"/>
    <s v="13"/>
    <s v="132"/>
    <s v="4"/>
    <s v="6"/>
    <s v="17"/>
    <s v="20"/>
    <s v="02"/>
    <s v="O"/>
    <s v="016"/>
    <s v="016015"/>
    <s v="97"/>
    <s v="1"/>
    <s v="2"/>
    <s v="21"/>
    <s v="215"/>
    <s v="215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1"/>
    <x v="7"/>
    <x v="18"/>
    <s v="21501 MATERIAL IMPRESO E INFORMACION DIGITAL"/>
    <n v="50000"/>
    <s v="1 NO ETIQUETADO"/>
    <s v="11 RECURSOS FISCALES"/>
    <s v="1101 RECURSOS MUNICIPALES"/>
    <s v="19 Ejercicio 2019"/>
    <s v="13 TODO EL TERRITORIO"/>
    <s v="3 INDISTINTO"/>
  </r>
  <r>
    <s v="020111313246172002O016016017971122121521501111110119133"/>
    <x v="42"/>
    <s v="1"/>
    <s v="13"/>
    <s v="132"/>
    <s v="4"/>
    <s v="6"/>
    <s v="17"/>
    <s v="20"/>
    <s v="02"/>
    <s v="O"/>
    <s v="016"/>
    <s v="016017"/>
    <s v="97"/>
    <s v="1"/>
    <s v="2"/>
    <s v="21"/>
    <s v="215"/>
    <s v="21501"/>
    <s v="1"/>
    <s v="11"/>
    <s v="1101"/>
    <s v="19"/>
    <s v="13"/>
    <s v="3"/>
    <x v="4"/>
    <x v="42"/>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7 CAMPAÑAS PUBLICITARIAS"/>
    <x v="1"/>
    <x v="7"/>
    <x v="18"/>
    <s v="21501 MATERIAL IMPRESO E INFORMACION DIGITAL"/>
    <n v="250000"/>
    <s v="1 NO ETIQUETADO"/>
    <s v="11 RECURSOS FISCALES"/>
    <s v="1101 RECURSOS MUNICIPALES"/>
    <s v="19 Ejercicio 2019"/>
    <s v="13 TODO EL TERRITORIO"/>
    <s v="3 INDISTINTO"/>
  </r>
  <r>
    <s v="030311717145160304E127127976911122121521501111110119133"/>
    <x v="8"/>
    <s v="1"/>
    <s v="17"/>
    <s v="171"/>
    <s v="4"/>
    <s v="5"/>
    <s v="16"/>
    <s v="03"/>
    <s v="04"/>
    <s v="E"/>
    <s v="127"/>
    <s v="127976"/>
    <s v="91"/>
    <s v="1"/>
    <s v="2"/>
    <s v="21"/>
    <s v="215"/>
    <s v="215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7"/>
    <x v="18"/>
    <s v="21501 MATERIAL IMPRESO E INFORMACION DIGITAL"/>
    <n v="560000"/>
    <s v="1 NO ETIQUETADO"/>
    <s v="11 RECURSOS FISCALES"/>
    <s v="1101 RECURSOS MUNICIPALES"/>
    <s v="19 Ejercicio 2019"/>
    <s v="13 TODO EL TERRITORIO"/>
    <s v="3 INDISTINTO"/>
  </r>
  <r>
    <s v="040111212246171906E004004174911122121521501111110119133"/>
    <x v="43"/>
    <s v="1"/>
    <s v="12"/>
    <s v="122"/>
    <s v="4"/>
    <s v="6"/>
    <s v="17"/>
    <s v="19"/>
    <s v="06"/>
    <s v="E"/>
    <s v="004"/>
    <s v="004174"/>
    <s v="91"/>
    <s v="1"/>
    <s v="2"/>
    <s v="21"/>
    <s v="215"/>
    <s v="21501"/>
    <s v="1"/>
    <s v="11"/>
    <s v="1101"/>
    <s v="19"/>
    <s v="13"/>
    <s v="3"/>
    <x v="6"/>
    <x v="43"/>
    <x v="6"/>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x v="7"/>
    <s v="004  CAPACITACIÓN JURÍDICA PARA EL QUEHACER MUNICIPAL BRINDADA"/>
    <s v="004174 CAPACITACION EN MATERIA JURIDICA"/>
    <x v="1"/>
    <x v="7"/>
    <x v="18"/>
    <s v="21501 MATERIAL IMPRESO E INFORMACION DIGITAL"/>
    <n v="50000"/>
    <s v="1 NO ETIQUETADO"/>
    <s v="11 RECURSOS FISCALES"/>
    <s v="1101 RECURSOS MUNICIPALES"/>
    <s v="19 Ejercicio 2019"/>
    <s v="13 TODO EL TERRITORIO"/>
    <s v="3 INDISTINTO"/>
  </r>
  <r>
    <s v="050511818146172007B065065194911122121521501111110119133"/>
    <x v="10"/>
    <s v="1"/>
    <s v="18"/>
    <s v="181"/>
    <s v="4"/>
    <s v="6"/>
    <s v="17"/>
    <s v="20"/>
    <s v="07"/>
    <s v="B"/>
    <s v="065"/>
    <s v="065194"/>
    <s v="91"/>
    <s v="1"/>
    <s v="2"/>
    <s v="21"/>
    <s v="215"/>
    <s v="21501"/>
    <s v="1"/>
    <s v="11"/>
    <s v="1101"/>
    <s v="19"/>
    <s v="13"/>
    <s v="3"/>
    <x v="7"/>
    <x v="10"/>
    <x v="7"/>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x v="8"/>
    <s v="065 GACETA MUNICIPAL  PUBLICADA IMPRESAS Y DISTRIBUIDAS"/>
    <s v="065194 GACETA MUNICIPAL"/>
    <x v="1"/>
    <x v="7"/>
    <x v="18"/>
    <s v="21501 MATERIAL IMPRESO E INFORMACION DIGITAL"/>
    <n v="1200"/>
    <s v="1 NO ETIQUETADO"/>
    <s v="11 RECURSOS FISCALES"/>
    <s v="1101 RECURSOS MUNICIPALES"/>
    <s v="19 Ejercicio 2019"/>
    <s v="13 TODO EL TERRITORIO"/>
    <s v="3 INDISTINTO"/>
  </r>
  <r>
    <s v="050211717246172009N134134905911122222222201111110119133"/>
    <x v="11"/>
    <s v="1"/>
    <s v="17"/>
    <s v="172"/>
    <s v="4"/>
    <s v="6"/>
    <s v="17"/>
    <s v="20"/>
    <s v="09"/>
    <s v="N"/>
    <s v="134"/>
    <s v="134905"/>
    <s v="91"/>
    <s v="1"/>
    <s v="2"/>
    <s v="22"/>
    <s v="222"/>
    <s v="222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34 SUPERVISIÓN DE MEDIDAS DE SEGURIDAD REALIZADAS"/>
    <s v="134905 EVALUACION DE MEDIDAS DE SEGURIDAD"/>
    <x v="1"/>
    <x v="8"/>
    <x v="23"/>
    <s v="22201 PRODUCTOS ALIMENTICIOS PARA ANIMALES"/>
    <n v="20720"/>
    <s v="1 NO ETIQUETADO"/>
    <s v="11 RECURSOS FISCALES"/>
    <s v="1101 RECURSOS MUNICIPALES"/>
    <s v="19 Ejercicio 2019"/>
    <s v="13 TODO EL TERRITORIO"/>
    <s v="3 INDISTINTO"/>
  </r>
  <r>
    <s v="050211717246172009N040040879911122222322301111110119133"/>
    <x v="11"/>
    <s v="1"/>
    <s v="17"/>
    <s v="172"/>
    <s v="4"/>
    <s v="6"/>
    <s v="17"/>
    <s v="20"/>
    <s v="09"/>
    <s v="N"/>
    <s v="040"/>
    <s v="040879"/>
    <s v="91"/>
    <s v="1"/>
    <s v="2"/>
    <s v="22"/>
    <s v="223"/>
    <s v="223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040 CAPACITACIÓN EN PREVENCIÓN DE RIESGOS REALIZADA"/>
    <s v="040879 CURSOS DE CAPACITACION IMPARTIDOS A POBLACION"/>
    <x v="1"/>
    <x v="8"/>
    <x v="24"/>
    <s v="22301 UTENSILIOS PARA EL SERVICIO DE ALIMENTACION"/>
    <n v="5293.96"/>
    <s v="1 NO ETIQUETADO"/>
    <s v="11 RECURSOS FISCALES"/>
    <s v="1101 RECURSOS MUNICIPALES"/>
    <s v="19 Ejercicio 2019"/>
    <s v="13 TODO EL TERRITORIO"/>
    <s v="3 INDISTINTO"/>
  </r>
  <r>
    <s v="060611515246172012M071071283911122121521501111110119133"/>
    <x v="12"/>
    <s v="1"/>
    <s v="15"/>
    <s v="152"/>
    <s v="4"/>
    <s v="6"/>
    <s v="17"/>
    <s v="20"/>
    <s v="12"/>
    <s v="M"/>
    <s v="071"/>
    <s v="071283"/>
    <s v="91"/>
    <s v="1"/>
    <s v="2"/>
    <s v="21"/>
    <s v="215"/>
    <s v="215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071 INFORMACION CONTABLE REVISADA Y VALORADA"/>
    <s v="071283 ATENCION DE AUDITORIAS"/>
    <x v="1"/>
    <x v="7"/>
    <x v="18"/>
    <s v="21501 MATERIAL IMPRESO E INFORMACION DIGITAL"/>
    <n v="96756"/>
    <s v="1 NO ETIQUETADO"/>
    <s v="11 RECURSOS FISCALES"/>
    <s v="1101 RECURSOS MUNICIPALES"/>
    <s v="19 Ejercicio 2019"/>
    <s v="13 TODO EL TERRITORIO"/>
    <s v="3 INDISTINTO"/>
  </r>
  <r>
    <s v="080122222112130614E088088353911122121521501111110119133"/>
    <x v="14"/>
    <s v="2"/>
    <s v="22"/>
    <s v="221"/>
    <s v="1"/>
    <s v="2"/>
    <s v="13"/>
    <s v="06"/>
    <s v="14"/>
    <s v="E"/>
    <s v="088"/>
    <s v="088353"/>
    <s v="91"/>
    <s v="1"/>
    <s v="2"/>
    <s v="21"/>
    <s v="215"/>
    <s v="215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53 CESION DE DERECHOS SOBRE COMERCIO EN TIANGUIS"/>
    <x v="1"/>
    <x v="7"/>
    <x v="18"/>
    <s v="21501 MATERIAL IMPRESO E INFORMACION DIGITAL"/>
    <n v="18000"/>
    <s v="1 NO ETIQUETADO"/>
    <s v="11 RECURSOS FISCALES"/>
    <s v="1101 RECURSOS MUNICIPALES"/>
    <s v="19 Ejercicio 2019"/>
    <s v="13 TODO EL TERRITORIO"/>
    <s v="3 INDISTINTO"/>
  </r>
  <r>
    <s v="081122222112130614E059059798911122121521501111110119133"/>
    <x v="1"/>
    <s v="2"/>
    <s v="22"/>
    <s v="221"/>
    <s v="1"/>
    <s v="2"/>
    <s v="13"/>
    <s v="06"/>
    <s v="14"/>
    <s v="E"/>
    <s v="059"/>
    <s v="059798"/>
    <s v="91"/>
    <s v="1"/>
    <s v="2"/>
    <s v="21"/>
    <s v="215"/>
    <s v="215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798 OBRA IMAGEN URBANA"/>
    <x v="1"/>
    <x v="7"/>
    <x v="18"/>
    <s v="21501 MATERIAL IMPRESO E INFORMACION DIGITAL"/>
    <n v="20000"/>
    <s v="1 NO ETIQUETADO"/>
    <s v="11 RECURSOS FISCALES"/>
    <s v="1101 RECURSOS MUNICIPALES"/>
    <s v="19 Ejercicio 2019"/>
    <s v="13 TODO EL TERRITORIO"/>
    <s v="3 INDISTINTO"/>
  </r>
  <r>
    <s v="080922222112130614E059059798911122121521501111110119133"/>
    <x v="2"/>
    <s v="2"/>
    <s v="22"/>
    <s v="221"/>
    <s v="1"/>
    <s v="2"/>
    <s v="13"/>
    <s v="06"/>
    <s v="14"/>
    <s v="E"/>
    <s v="059"/>
    <s v="059798"/>
    <s v="91"/>
    <s v="1"/>
    <s v="2"/>
    <s v="21"/>
    <s v="215"/>
    <s v="215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798 OBRA IMAGEN URBANA"/>
    <x v="1"/>
    <x v="7"/>
    <x v="18"/>
    <s v="21501 MATERIAL IMPRESO E INFORMACION DIGITAL"/>
    <n v="15000"/>
    <s v="1 NO ETIQUETADO"/>
    <s v="11 RECURSOS FISCALES"/>
    <s v="1101 RECURSOS MUNICIPALES"/>
    <s v="19 Ejercicio 2019"/>
    <s v="13 TODO EL TERRITORIO"/>
    <s v="3 INDISTINTO"/>
  </r>
  <r>
    <s v="080322222112130614E125125327911122121521501111110119133"/>
    <x v="15"/>
    <s v="2"/>
    <s v="22"/>
    <s v="221"/>
    <s v="1"/>
    <s v="2"/>
    <s v="13"/>
    <s v="06"/>
    <s v="14"/>
    <s v="E"/>
    <s v="125"/>
    <s v="125327"/>
    <s v="91"/>
    <s v="1"/>
    <s v="2"/>
    <s v="21"/>
    <s v="215"/>
    <s v="215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27 REHABILITACION DE MOBILIARIO URBANO EN PLAZAS MUNICIPALES Y ESPACIOS PUBLICOS"/>
    <x v="1"/>
    <x v="7"/>
    <x v="18"/>
    <s v="21501 MATERIAL IMPRESO E INFORMACION DIGITAL"/>
    <n v="450000"/>
    <s v="1 NO ETIQUETADO"/>
    <s v="11 RECURSOS FISCALES"/>
    <s v="1101 RECURSOS MUNICIPALES"/>
    <s v="19 Ejercicio 2019"/>
    <s v="13 TODO EL TERRITORIO"/>
    <s v="3 INDISTINTO"/>
  </r>
  <r>
    <s v="080522222112130614E125125403911122121521501111110119133"/>
    <x v="18"/>
    <s v="2"/>
    <s v="22"/>
    <s v="221"/>
    <s v="1"/>
    <s v="2"/>
    <s v="13"/>
    <s v="06"/>
    <s v="14"/>
    <s v="E"/>
    <s v="125"/>
    <s v="125403"/>
    <s v="91"/>
    <s v="1"/>
    <s v="2"/>
    <s v="21"/>
    <s v="215"/>
    <s v="215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03 SACRIFICIO DE BOVINOS"/>
    <x v="1"/>
    <x v="7"/>
    <x v="18"/>
    <s v="21501 MATERIAL IMPRESO E INFORMACION DIGITAL"/>
    <n v="15000"/>
    <s v="1 NO ETIQUETADO"/>
    <s v="11 RECURSOS FISCALES"/>
    <s v="1101 RECURSOS MUNICIPALES"/>
    <s v="19 Ejercicio 2019"/>
    <s v="13 TODO EL TERRITORIO"/>
    <s v="3 INDISTINTO"/>
  </r>
  <r>
    <s v="081022222112130614E125125417911122121521501111110119133"/>
    <x v="19"/>
    <s v="2"/>
    <s v="22"/>
    <s v="221"/>
    <s v="1"/>
    <s v="2"/>
    <s v="13"/>
    <s v="06"/>
    <s v="14"/>
    <s v="E"/>
    <s v="125"/>
    <s v="125417"/>
    <s v="91"/>
    <s v="1"/>
    <s v="2"/>
    <s v="21"/>
    <s v="215"/>
    <s v="21501"/>
    <s v="1"/>
    <s v="11"/>
    <s v="1101"/>
    <s v="19"/>
    <s v="13"/>
    <s v="3"/>
    <x v="1"/>
    <x v="19"/>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17 MANTENIMIENTO PREVENTIVO DE ARBOLADO"/>
    <x v="1"/>
    <x v="7"/>
    <x v="18"/>
    <s v="21501 MATERIAL IMPRESO E INFORMACION DIGITAL"/>
    <n v="12600"/>
    <s v="1 NO ETIQUETADO"/>
    <s v="11 RECURSOS FISCALES"/>
    <s v="1101 RECURSOS MUNICIPALES"/>
    <s v="19 Ejercicio 2019"/>
    <s v="13 TODO EL TERRITORIO"/>
    <s v="3 INDISTINTO"/>
  </r>
  <r>
    <s v="080722121412130615E061061804911122121521501111110119133"/>
    <x v="20"/>
    <s v="2"/>
    <s v="21"/>
    <s v="214"/>
    <s v="1"/>
    <s v="2"/>
    <s v="13"/>
    <s v="06"/>
    <s v="15"/>
    <s v="E"/>
    <s v="061"/>
    <s v="061804"/>
    <s v="91"/>
    <s v="1"/>
    <s v="2"/>
    <s v="21"/>
    <s v="215"/>
    <s v="215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804 ADEUDOS DE EJERCICIOS ANTERIORES"/>
    <x v="1"/>
    <x v="7"/>
    <x v="18"/>
    <s v="21501 MATERIAL IMPRESO E INFORMACION DIGITAL"/>
    <n v="250000"/>
    <s v="1 NO ETIQUETADO"/>
    <s v="11 RECURSOS FISCALES"/>
    <s v="1101 RECURSOS MUNICIPALES"/>
    <s v="19 Ejercicio 2019"/>
    <s v="13 TODO EL TERRITORIO"/>
    <s v="3 INDISTINTO"/>
  </r>
  <r>
    <s v="080822222112130417E014014416911122121521501111110119133"/>
    <x v="21"/>
    <s v="2"/>
    <s v="22"/>
    <s v="221"/>
    <s v="1"/>
    <s v="2"/>
    <s v="13"/>
    <s v="04"/>
    <s v="17"/>
    <s v="E"/>
    <s v="014"/>
    <s v="014416"/>
    <s v="91"/>
    <s v="1"/>
    <s v="2"/>
    <s v="21"/>
    <s v="215"/>
    <s v="215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14 ACCIONES EMERGENTES EN CONTINGENCIAS Y EVENTUALIDADES REALIZADAS "/>
    <s v="014416 CUANTIFICACION DE DAÑOS VEHICULARES E INFRACCIONES"/>
    <x v="1"/>
    <x v="7"/>
    <x v="18"/>
    <s v="21501 MATERIAL IMPRESO E INFORMACION DIGITAL"/>
    <n v="50000"/>
    <s v="1 NO ETIQUETADO"/>
    <s v="11 RECURSOS FISCALES"/>
    <s v="1101 RECURSOS MUNICIPALES"/>
    <s v="19 Ejercicio 2019"/>
    <s v="13 TODO EL TERRITORIO"/>
    <s v="3 INDISTINTO"/>
  </r>
  <r>
    <s v="081422222612130618E061061319911122121521501111110119133"/>
    <x v="38"/>
    <s v="2"/>
    <s v="22"/>
    <s v="226"/>
    <s v="1"/>
    <s v="2"/>
    <s v="13"/>
    <s v="06"/>
    <s v="18"/>
    <s v="E"/>
    <s v="061"/>
    <s v="061319"/>
    <s v="91"/>
    <s v="1"/>
    <s v="2"/>
    <s v="21"/>
    <s v="215"/>
    <s v="21501"/>
    <s v="1"/>
    <s v="11"/>
    <s v="1101"/>
    <s v="19"/>
    <s v="13"/>
    <s v="3"/>
    <x v="1"/>
    <x v="38"/>
    <x v="17"/>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26"/>
    <s v="061 ESPACIOS PÚBLICOS SALUBRES ENTREGADOS."/>
    <s v="061319 MANTENIMIENTO DE CEMENTERIOS"/>
    <x v="1"/>
    <x v="7"/>
    <x v="18"/>
    <s v="21501 MATERIAL IMPRESO E INFORMACION DIGITAL"/>
    <n v="100000"/>
    <s v="1 NO ETIQUETADO"/>
    <s v="11 RECURSOS FISCALES"/>
    <s v="1101 RECURSOS MUNICIPALES"/>
    <s v="19 Ejercicio 2019"/>
    <s v="13 TODO EL TERRITORIO"/>
    <s v="3 INDISTINTO"/>
  </r>
  <r>
    <s v="090111313446172020O020020502121122121521501111110119133"/>
    <x v="39"/>
    <s v="1"/>
    <s v="13"/>
    <s v="134"/>
    <s v="4"/>
    <s v="6"/>
    <s v="17"/>
    <s v="20"/>
    <s v="20"/>
    <s v="O"/>
    <s v="020"/>
    <s v="020502"/>
    <s v="12"/>
    <s v="1"/>
    <s v="2"/>
    <s v="21"/>
    <s v="215"/>
    <s v="215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0 ADMINISTRACIÓN DE LOS RECURSOS FINANCIEROS PARA SOPORTE A LAS ÁREAS  EFICIENTADA"/>
    <s v="020502 ADQUISICION DE BIENES Y SERVICIOS"/>
    <x v="1"/>
    <x v="7"/>
    <x v="18"/>
    <s v="21501 MATERIAL IMPRESO E INFORMACION DIGITAL"/>
    <n v="50000"/>
    <s v="1 NO ETIQUETADO"/>
    <s v="11 RECURSOS FISCALES"/>
    <s v="1101 RECURSOS MUNICIPALES"/>
    <s v="19 Ejercicio 2019"/>
    <s v="13 TODO EL TERRITORIO"/>
    <s v="3 INDISTINTO"/>
  </r>
  <r>
    <s v="090111313446172020O021021514121122121521501111110119133"/>
    <x v="39"/>
    <s v="1"/>
    <s v="13"/>
    <s v="134"/>
    <s v="4"/>
    <s v="6"/>
    <s v="17"/>
    <s v="20"/>
    <s v="20"/>
    <s v="O"/>
    <s v="021"/>
    <s v="021514"/>
    <s v="12"/>
    <s v="1"/>
    <s v="2"/>
    <s v="21"/>
    <s v="215"/>
    <s v="215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4 COMUNICACION INSTITUCIONAL"/>
    <x v="1"/>
    <x v="7"/>
    <x v="18"/>
    <s v="21501 MATERIAL IMPRESO E INFORMACION DIGITAL"/>
    <n v="50000"/>
    <s v="1 NO ETIQUETADO"/>
    <s v="11 RECURSOS FISCALES"/>
    <s v="1101 RECURSOS MUNICIPALES"/>
    <s v="19 Ejercicio 2019"/>
    <s v="13 TODO EL TERRITORIO"/>
    <s v="3 INDISTINTO"/>
  </r>
  <r>
    <s v="090111313446172020O022022459121122121521501111110119133"/>
    <x v="39"/>
    <s v="1"/>
    <s v="13"/>
    <s v="134"/>
    <s v="4"/>
    <s v="6"/>
    <s v="17"/>
    <s v="20"/>
    <s v="20"/>
    <s v="O"/>
    <s v="022"/>
    <s v="022459"/>
    <s v="12"/>
    <s v="1"/>
    <s v="2"/>
    <s v="21"/>
    <s v="215"/>
    <s v="215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59 SERVICIO A BIENES MUEBLES"/>
    <x v="1"/>
    <x v="7"/>
    <x v="18"/>
    <s v="21501 MATERIAL IMPRESO E INFORMACION DIGITAL"/>
    <n v="600000"/>
    <s v="1 NO ETIQUETADO"/>
    <s v="11 RECURSOS FISCALES"/>
    <s v="1101 RECURSOS MUNICIPALES"/>
    <s v="19 Ejercicio 2019"/>
    <s v="13 TODO EL TERRITORIO"/>
    <s v="3 INDISTINTO"/>
  </r>
  <r>
    <s v="100322626823101723P030030535911122121521501111110119133"/>
    <x v="24"/>
    <s v="2"/>
    <s v="26"/>
    <s v="268"/>
    <s v="2"/>
    <s v="3"/>
    <s v="10"/>
    <s v="17"/>
    <s v="23"/>
    <s v="P"/>
    <s v="030"/>
    <s v="030535"/>
    <s v="91"/>
    <s v="1"/>
    <s v="2"/>
    <s v="21"/>
    <s v="215"/>
    <s v="215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0 APOYOS ECONÓMICOS OTORGADOS"/>
    <s v="030535 APOYO ECONOMICO PARA ESTANCIAS INFANTILES (SONRIE ZAPOPAN)"/>
    <x v="1"/>
    <x v="7"/>
    <x v="18"/>
    <s v="21501 MATERIAL IMPRESO E INFORMACION DIGITAL"/>
    <n v="15000"/>
    <s v="1 NO ETIQUETADO"/>
    <s v="11 RECURSOS FISCALES"/>
    <s v="1101 RECURSOS MUNICIPALES"/>
    <s v="19 Ejercicio 2019"/>
    <s v="13 TODO EL TERRITORIO"/>
    <s v="3 INDISTINTO"/>
  </r>
  <r>
    <s v="100533131123091725F066066995911122121521501111110119133"/>
    <x v="26"/>
    <s v="3"/>
    <s v="31"/>
    <s v="311"/>
    <s v="2"/>
    <s v="3"/>
    <s v="09"/>
    <s v="17"/>
    <s v="25"/>
    <s v="F"/>
    <s v="066"/>
    <s v="066995"/>
    <s v="91"/>
    <s v="1"/>
    <s v="2"/>
    <s v="21"/>
    <s v="215"/>
    <s v="215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66 GESTIONES EN RELACIONES INTERNACIONALES EXITOSAMENTE REALIZADAS"/>
    <s v="066995 VINCULACION CON ORGANISMOS Y MERCADOS INTERNACIONALES"/>
    <x v="1"/>
    <x v="7"/>
    <x v="18"/>
    <s v="21501 MATERIAL IMPRESO E INFORMACION DIGITAL"/>
    <n v="1650"/>
    <s v="1 NO ETIQUETADO"/>
    <s v="11 RECURSOS FISCALES"/>
    <s v="1101 RECURSOS MUNICIPALES"/>
    <s v="19 Ejercicio 2019"/>
    <s v="13 TODO EL TERRITORIO"/>
    <s v="3 INDISTINTO"/>
  </r>
  <r>
    <s v="100533131123091725F077077846911122121521501111110119133"/>
    <x v="26"/>
    <s v="3"/>
    <s v="31"/>
    <s v="311"/>
    <s v="2"/>
    <s v="3"/>
    <s v="09"/>
    <s v="17"/>
    <s v="25"/>
    <s v="F"/>
    <s v="077"/>
    <s v="077846"/>
    <s v="91"/>
    <s v="1"/>
    <s v="2"/>
    <s v="21"/>
    <s v="215"/>
    <s v="215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77 INVERSIÓN EN EL MUNICIPIO ATRAÍDA "/>
    <s v="077846 ATENCION DE EMPRESAS"/>
    <x v="1"/>
    <x v="7"/>
    <x v="18"/>
    <s v="21501 MATERIAL IMPRESO E INFORMACION DIGITAL"/>
    <n v="77000"/>
    <s v="1 NO ETIQUETADO"/>
    <s v="11 RECURSOS FISCALES"/>
    <s v="1101 RECURSOS MUNICIPALES"/>
    <s v="19 Ejercicio 2019"/>
    <s v="13 TODO EL TERRITORIO"/>
    <s v="3 INDISTINTO"/>
  </r>
  <r>
    <s v="111222222122051228E034034889911122121521501111110119133"/>
    <x v="27"/>
    <s v="2"/>
    <s v="22"/>
    <s v="221"/>
    <s v="2"/>
    <s v="2"/>
    <s v="05"/>
    <s v="12"/>
    <s v="28"/>
    <s v="E"/>
    <s v="034"/>
    <s v="034889"/>
    <s v="91"/>
    <s v="1"/>
    <s v="2"/>
    <s v="21"/>
    <s v="215"/>
    <s v="21501"/>
    <s v="1"/>
    <s v="11"/>
    <s v="1101"/>
    <s v="19"/>
    <s v="13"/>
    <s v="3"/>
    <x v="2"/>
    <x v="27"/>
    <x v="1"/>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x v="19"/>
    <s v="034 AUTORIZACIÓNES Y REVISIONES DE PROYECTOS URBANOS ATENDIDOS"/>
    <s v="034889 DICTAMENES Y OPINIONES TECNICAS"/>
    <x v="1"/>
    <x v="7"/>
    <x v="18"/>
    <s v="21501 MATERIAL IMPRESO E INFORMACION DIGITAL"/>
    <n v="5250"/>
    <s v="1 NO ETIQUETADO"/>
    <s v="11 RECURSOS FISCALES"/>
    <s v="1101 RECURSOS MUNICIPALES"/>
    <s v="19 Ejercicio 2019"/>
    <s v="13 TODO EL TERRITORIO"/>
    <s v="3 INDISTINTO"/>
  </r>
  <r>
    <s v="110322222122071329E106106669911122121521501111110119133"/>
    <x v="29"/>
    <s v="2"/>
    <s v="22"/>
    <s v="221"/>
    <s v="2"/>
    <s v="2"/>
    <s v="07"/>
    <s v="13"/>
    <s v="29"/>
    <s v="E"/>
    <s v="106"/>
    <s v="106669"/>
    <s v="91"/>
    <s v="1"/>
    <s v="2"/>
    <s v="21"/>
    <s v="215"/>
    <s v="215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06 PROYECTOS PARA INFRAESTRUCTURA Y POLÍTICAS DE MOVILIDAD ELABORADOS "/>
    <s v="106669 PROYECTO DE BALIZAMIENTO"/>
    <x v="1"/>
    <x v="7"/>
    <x v="18"/>
    <s v="21501 MATERIAL IMPRESO E INFORMACION DIGITAL"/>
    <n v="250000"/>
    <s v="1 NO ETIQUETADO"/>
    <s v="11 RECURSOS FISCALES"/>
    <s v="1101 RECURSOS MUNICIPALES"/>
    <s v="19 Ejercicio 2019"/>
    <s v="13 TODO EL TERRITORIO"/>
    <s v="3 INDISTINTO"/>
  </r>
  <r>
    <s v="110322222122071329E106106116911122121521501111110119133"/>
    <x v="29"/>
    <s v="2"/>
    <s v="22"/>
    <s v="221"/>
    <s v="2"/>
    <s v="2"/>
    <s v="07"/>
    <s v="13"/>
    <s v="29"/>
    <s v="E"/>
    <s v="106"/>
    <s v="106116"/>
    <s v="91"/>
    <s v="1"/>
    <s v="2"/>
    <s v="21"/>
    <s v="215"/>
    <s v="215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06 PROYECTOS PARA INFRAESTRUCTURA Y POLÍTICAS DE MOVILIDAD ELABORADOS "/>
    <s v="106116 PROYECTO DE SEÑALIZACION HORIZONTAL"/>
    <x v="1"/>
    <x v="7"/>
    <x v="18"/>
    <s v="21501 MATERIAL IMPRESO E INFORMACION DIGITAL"/>
    <n v="75000"/>
    <s v="1 NO ETIQUETADO"/>
    <s v="11 RECURSOS FISCALES"/>
    <s v="1101 RECURSOS MUNICIPALES"/>
    <s v="19 Ejercicio 2019"/>
    <s v="13 TODO EL TERRITORIO"/>
    <s v="3 INDISTINTO"/>
  </r>
  <r>
    <s v="110322222122071329E106106674911122121521501111110119133"/>
    <x v="29"/>
    <s v="2"/>
    <s v="22"/>
    <s v="221"/>
    <s v="2"/>
    <s v="2"/>
    <s v="07"/>
    <s v="13"/>
    <s v="29"/>
    <s v="E"/>
    <s v="106"/>
    <s v="106674"/>
    <s v="91"/>
    <s v="1"/>
    <s v="2"/>
    <s v="21"/>
    <s v="215"/>
    <s v="215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06 PROYECTOS PARA INFRAESTRUCTURA Y POLÍTICAS DE MOVILIDAD ELABORADOS "/>
    <s v="106674 DICTAMENES, AUTORIZACIONES TECNICAS Y VISTOS BUENOS SOBRE TRANSITO E INFRAESTRUCTURA VIAL"/>
    <x v="1"/>
    <x v="7"/>
    <x v="18"/>
    <s v="21501 MATERIAL IMPRESO E INFORMACION DIGITAL"/>
    <n v="40000"/>
    <s v="1 NO ETIQUETADO"/>
    <s v="11 RECURSOS FISCALES"/>
    <s v="1101 RECURSOS MUNICIPALES"/>
    <s v="19 Ejercicio 2019"/>
    <s v="13 TODO EL TERRITORIO"/>
    <s v="3 INDISTINTO"/>
  </r>
  <r>
    <s v="110322222122071329E106106679911122121521501111110119133"/>
    <x v="29"/>
    <s v="2"/>
    <s v="22"/>
    <s v="221"/>
    <s v="2"/>
    <s v="2"/>
    <s v="07"/>
    <s v="13"/>
    <s v="29"/>
    <s v="E"/>
    <s v="106"/>
    <s v="106679"/>
    <s v="91"/>
    <s v="1"/>
    <s v="2"/>
    <s v="21"/>
    <s v="215"/>
    <s v="215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06 PROYECTOS PARA INFRAESTRUCTURA Y POLÍTICAS DE MOVILIDAD ELABORADOS "/>
    <s v="106679 INSTALACION DE INFRAESTRUCTURA CICLISTA Y ELEMENTOS PARA SU SEGURIDAD"/>
    <x v="1"/>
    <x v="7"/>
    <x v="18"/>
    <s v="21501 MATERIAL IMPRESO E INFORMACION DIGITAL"/>
    <n v="70000"/>
    <s v="1 NO ETIQUETADO"/>
    <s v="11 RECURSOS FISCALES"/>
    <s v="1101 RECURSOS MUNICIPALES"/>
    <s v="19 Ejercicio 2019"/>
    <s v="13 TODO EL TERRITORIO"/>
    <s v="3 INDISTINTO"/>
  </r>
  <r>
    <s v="110322222122071329E106106680911122121521501111110119133"/>
    <x v="29"/>
    <s v="2"/>
    <s v="22"/>
    <s v="221"/>
    <s v="2"/>
    <s v="2"/>
    <s v="07"/>
    <s v="13"/>
    <s v="29"/>
    <s v="E"/>
    <s v="106"/>
    <s v="106680"/>
    <s v="91"/>
    <s v="1"/>
    <s v="2"/>
    <s v="21"/>
    <s v="215"/>
    <s v="215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06 PROYECTOS PARA INFRAESTRUCTURA Y POLÍTICAS DE MOVILIDAD ELABORADOS "/>
    <s v="106680 PROYECTOS DE SEÑALIZACION VERTICAL"/>
    <x v="1"/>
    <x v="7"/>
    <x v="18"/>
    <s v="21501 MATERIAL IMPRESO E INFORMACION DIGITAL"/>
    <n v="100000"/>
    <s v="1 NO ETIQUETADO"/>
    <s v="11 RECURSOS FISCALES"/>
    <s v="1101 RECURSOS MUNICIPALES"/>
    <s v="19 Ejercicio 2019"/>
    <s v="13 TODO EL TERRITORIO"/>
    <s v="3 INDISTINTO"/>
  </r>
  <r>
    <s v="110322222122071329E106106681911122121521501111110119133"/>
    <x v="29"/>
    <s v="2"/>
    <s v="22"/>
    <s v="221"/>
    <s v="2"/>
    <s v="2"/>
    <s v="07"/>
    <s v="13"/>
    <s v="29"/>
    <s v="E"/>
    <s v="106"/>
    <s v="106681"/>
    <s v="91"/>
    <s v="1"/>
    <s v="2"/>
    <s v="21"/>
    <s v="215"/>
    <s v="215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06 PROYECTOS PARA INFRAESTRUCTURA Y POLÍTICAS DE MOVILIDAD ELABORADOS "/>
    <s v="106681 PROYECTOS DE REDUCCION DE VELOCIDAD"/>
    <x v="1"/>
    <x v="7"/>
    <x v="18"/>
    <s v="21501 MATERIAL IMPRESO E INFORMACION DIGITAL"/>
    <n v="3580000"/>
    <s v="1 NO ETIQUETADO"/>
    <s v="11 RECURSOS FISCALES"/>
    <s v="1101 RECURSOS MUNICIPALES"/>
    <s v="19 Ejercicio 2019"/>
    <s v="13 TODO EL TERRITORIO"/>
    <s v="3 INDISTINTO"/>
  </r>
  <r>
    <s v="111322121231010730E116116855911122121521501111110119133"/>
    <x v="31"/>
    <s v="2"/>
    <s v="21"/>
    <s v="212"/>
    <s v="3"/>
    <s v="1"/>
    <s v="01"/>
    <s v="07"/>
    <s v="30"/>
    <s v="E"/>
    <s v="116"/>
    <s v="116855"/>
    <s v="91"/>
    <s v="1"/>
    <s v="2"/>
    <s v="21"/>
    <s v="215"/>
    <s v="215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16 RESIDUOS ACORDE A LA NORMATIVIDAD DE MANERA INTEGRAL GESTIONADOS"/>
    <s v="116855 CAMPAÑAS DE ACOPIO DE RESIDUOS DE MANEJO ESPECIAL"/>
    <x v="1"/>
    <x v="7"/>
    <x v="18"/>
    <s v="21501 MATERIAL IMPRESO E INFORMACION DIGITAL"/>
    <n v="89000"/>
    <s v="1 NO ETIQUETADO"/>
    <s v="11 RECURSOS FISCALES"/>
    <s v="1101 RECURSOS MUNICIPALES"/>
    <s v="19 Ejercicio 2019"/>
    <s v="13 TODO EL TERRITORIO"/>
    <s v="3 INDISTINTO"/>
  </r>
  <r>
    <s v="121222222122081331E078078696911122121521501111110119133"/>
    <x v="32"/>
    <s v="2"/>
    <s v="22"/>
    <s v="221"/>
    <s v="2"/>
    <s v="2"/>
    <s v="08"/>
    <s v="13"/>
    <s v="31"/>
    <s v="E"/>
    <s v="078"/>
    <s v="078696"/>
    <s v="91"/>
    <s v="1"/>
    <s v="2"/>
    <s v="21"/>
    <s v="215"/>
    <s v="215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696 RENOVACION Y AUTORIZACION DE BITACORA DE EDIFICACION"/>
    <x v="1"/>
    <x v="7"/>
    <x v="18"/>
    <s v="21501 MATERIAL IMPRESO E INFORMACION DIGITAL"/>
    <n v="217000"/>
    <s v="1 NO ETIQUETADO"/>
    <s v="11 RECURSOS FISCALES"/>
    <s v="1101 RECURSOS MUNICIPALES"/>
    <s v="19 Ejercicio 2019"/>
    <s v="13 TODO EL TERRITORIO"/>
    <s v="3 INDISTINTO"/>
  </r>
  <r>
    <s v="131322424215140134E120120940911122121521501111110119133"/>
    <x v="36"/>
    <s v="2"/>
    <s v="24"/>
    <s v="242"/>
    <s v="1"/>
    <s v="5"/>
    <s v="14"/>
    <s v="01"/>
    <s v="34"/>
    <s v="E"/>
    <s v="120"/>
    <s v="120940"/>
    <s v="91"/>
    <s v="1"/>
    <s v="2"/>
    <s v="21"/>
    <s v="215"/>
    <s v="215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120 ROMERIA ZAPOPAN ORGANIZADA Y REALIZADA"/>
    <s v="120940 OPERATIVO ROMERIA 2017"/>
    <x v="1"/>
    <x v="7"/>
    <x v="18"/>
    <s v="21501 MATERIAL IMPRESO E INFORMACION DIGITAL"/>
    <n v="2500"/>
    <s v="1 NO ETIQUETADO"/>
    <s v="11 RECURSOS FISCALES"/>
    <s v="1101 RECURSOS MUNICIPALES"/>
    <s v="19 Ejercicio 2019"/>
    <s v="13 TODO EL TERRITORIO"/>
    <s v="3 INDISTINTO"/>
  </r>
  <r>
    <s v="131322424215140134E087087826911122121521501111110119133"/>
    <x v="36"/>
    <s v="2"/>
    <s v="24"/>
    <s v="242"/>
    <s v="1"/>
    <s v="5"/>
    <s v="14"/>
    <s v="01"/>
    <s v="34"/>
    <s v="E"/>
    <s v="087"/>
    <s v="087826"/>
    <s v="91"/>
    <s v="1"/>
    <s v="2"/>
    <s v="21"/>
    <s v="215"/>
    <s v="215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26 ACCESO Y DIFUSION DE LA CULTURA Y LAS ARTES "/>
    <x v="1"/>
    <x v="7"/>
    <x v="18"/>
    <s v="21501 MATERIAL IMPRESO E INFORMACION DIGITAL"/>
    <n v="10000"/>
    <s v="1 NO ETIQUETADO"/>
    <s v="11 RECURSOS FISCALES"/>
    <s v="1101 RECURSOS MUNICIPALES"/>
    <s v="19 Ejercicio 2019"/>
    <s v="13 TODO EL TERRITORIO"/>
    <s v="3 INDISTINTO"/>
  </r>
  <r>
    <s v="050211717246172009N040040879911122424224201111110119133"/>
    <x v="11"/>
    <s v="1"/>
    <s v="17"/>
    <s v="172"/>
    <s v="4"/>
    <s v="6"/>
    <s v="17"/>
    <s v="20"/>
    <s v="09"/>
    <s v="N"/>
    <s v="040"/>
    <s v="040879"/>
    <s v="91"/>
    <s v="1"/>
    <s v="2"/>
    <s v="24"/>
    <s v="242"/>
    <s v="242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040 CAPACITACIÓN EN PREVENCIÓN DE RIESGOS REALIZADA"/>
    <s v="040879 CURSOS DE CAPACITACION IMPARTIDOS A POBLACION"/>
    <x v="1"/>
    <x v="9"/>
    <x v="25"/>
    <s v="24201 CEMENTO Y PRODUCTOS DE CONCRETO"/>
    <n v="28000"/>
    <s v="1 NO ETIQUETADO"/>
    <s v="11 RECURSOS FISCALES"/>
    <s v="1101 RECURSOS MUNICIPALES"/>
    <s v="19 Ejercicio 2019"/>
    <s v="13 TODO EL TERRITORIO"/>
    <s v="3 INDISTINTO"/>
  </r>
  <r>
    <s v="050211717246172009N134134890911122424324301111110119133"/>
    <x v="11"/>
    <s v="1"/>
    <s v="17"/>
    <s v="172"/>
    <s v="4"/>
    <s v="6"/>
    <s v="17"/>
    <s v="20"/>
    <s v="09"/>
    <s v="N"/>
    <s v="134"/>
    <s v="134890"/>
    <s v="91"/>
    <s v="1"/>
    <s v="2"/>
    <s v="24"/>
    <s v="243"/>
    <s v="243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34 SUPERVISIÓN DE MEDIDAS DE SEGURIDAD REALIZADAS"/>
    <s v="134890 DICTAMINACION "/>
    <x v="1"/>
    <x v="9"/>
    <x v="26"/>
    <s v="24301 CAL, YESO Y PRODUCTOS DE YESO"/>
    <n v="6000"/>
    <s v="1 NO ETIQUETADO"/>
    <s v="11 RECURSOS FISCALES"/>
    <s v="1101 RECURSOS MUNICIPALES"/>
    <s v="19 Ejercicio 2019"/>
    <s v="13 TODO EL TERRITORIO"/>
    <s v="3 INDISTINTO"/>
  </r>
  <r>
    <s v="050211717246172009N134134890911122424424401111110119133"/>
    <x v="11"/>
    <s v="1"/>
    <s v="17"/>
    <s v="172"/>
    <s v="4"/>
    <s v="6"/>
    <s v="17"/>
    <s v="20"/>
    <s v="09"/>
    <s v="N"/>
    <s v="134"/>
    <s v="134890"/>
    <s v="91"/>
    <s v="1"/>
    <s v="2"/>
    <s v="24"/>
    <s v="244"/>
    <s v="244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34 SUPERVISIÓN DE MEDIDAS DE SEGURIDAD REALIZADAS"/>
    <s v="134890 DICTAMINACION "/>
    <x v="1"/>
    <x v="9"/>
    <x v="27"/>
    <s v="24401 MADERA Y PRODUCTOS DE MADERA"/>
    <n v="18624"/>
    <s v="1 NO ETIQUETADO"/>
    <s v="11 RECURSOS FISCALES"/>
    <s v="1101 RECURSOS MUNICIPALES"/>
    <s v="19 Ejercicio 2019"/>
    <s v="13 TODO EL TERRITORIO"/>
    <s v="3 INDISTINTO"/>
  </r>
  <r>
    <s v="030311717145160304E127127976911122121621601111110119133"/>
    <x v="8"/>
    <s v="1"/>
    <s v="17"/>
    <s v="171"/>
    <s v="4"/>
    <s v="5"/>
    <s v="16"/>
    <s v="03"/>
    <s v="04"/>
    <s v="E"/>
    <s v="127"/>
    <s v="127976"/>
    <s v="91"/>
    <s v="1"/>
    <s v="2"/>
    <s v="21"/>
    <s v="216"/>
    <s v="216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7"/>
    <x v="19"/>
    <s v="21601 MATERIAL DE LIMPIEZA"/>
    <n v="781000"/>
    <s v="1 NO ETIQUETADO"/>
    <s v="11 RECURSOS FISCALES"/>
    <s v="1101 RECURSOS MUNICIPALES"/>
    <s v="19 Ejercicio 2019"/>
    <s v="13 TODO EL TERRITORIO"/>
    <s v="3 INDISTINTO"/>
  </r>
  <r>
    <s v="040411212245150205E050050158911122121621601111110119133"/>
    <x v="9"/>
    <s v="1"/>
    <s v="12"/>
    <s v="122"/>
    <s v="4"/>
    <s v="5"/>
    <s v="15"/>
    <s v="02"/>
    <s v="05"/>
    <s v="E"/>
    <s v="050"/>
    <s v="050158"/>
    <s v="91"/>
    <s v="1"/>
    <s v="2"/>
    <s v="21"/>
    <s v="216"/>
    <s v="21601"/>
    <s v="1"/>
    <s v="11"/>
    <s v="1101"/>
    <s v="19"/>
    <s v="13"/>
    <s v="3"/>
    <x v="6"/>
    <x v="9"/>
    <x v="6"/>
    <s v="1 GOBIERNO"/>
    <s v="12 JUSTICIA"/>
    <s v="4 UN GOBIERNO PARA LA CIUDADANÍA"/>
    <s v="5 ZAPOPAN EN PAZ"/>
    <s v="15 PROMOVER LA CONVIVENCIA PACÍFICA Y EQUITATIVA ENTRE GÉNEROS"/>
    <s v="02 B. PREVENCIÓN DE LAS VIOLENCIAS"/>
    <s v="E PRESTACIÓN DE SERVICIOS PÚBLICOS"/>
    <s v="91 CIUDADANOS"/>
    <s v="1 GASTO CORRIENTE"/>
    <x v="28"/>
    <s v="050 CONFLICTOS DEL CENTRO DE MEDIACIÓN ATENDIDOS"/>
    <s v="050158 MEDIACION"/>
    <x v="1"/>
    <x v="7"/>
    <x v="19"/>
    <s v="21601 MATERIAL DE LIMPIEZA"/>
    <n v="75000"/>
    <s v="1 NO ETIQUETADO"/>
    <s v="11 RECURSOS FISCALES"/>
    <s v="1101 RECURSOS MUNICIPALES"/>
    <s v="19 Ejercicio 2019"/>
    <s v="13 TODO EL TERRITORIO"/>
    <s v="3 INDISTINTO"/>
  </r>
  <r>
    <s v="050511818146172007B033033221911122121621601111110119133"/>
    <x v="10"/>
    <s v="1"/>
    <s v="18"/>
    <s v="181"/>
    <s v="4"/>
    <s v="6"/>
    <s v="17"/>
    <s v="20"/>
    <s v="07"/>
    <s v="B"/>
    <s v="033"/>
    <s v="033221"/>
    <s v="91"/>
    <s v="1"/>
    <s v="2"/>
    <s v="21"/>
    <s v="216"/>
    <s v="21601"/>
    <s v="1"/>
    <s v="11"/>
    <s v="1101"/>
    <s v="19"/>
    <s v="13"/>
    <s v="3"/>
    <x v="7"/>
    <x v="10"/>
    <x v="7"/>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x v="8"/>
    <s v="033 ATENCIÓN Y CANALIZACIÓN DE PETICIONES "/>
    <s v="033221 ATENCION CIUDADANA"/>
    <x v="1"/>
    <x v="7"/>
    <x v="19"/>
    <s v="21601 MATERIAL DE LIMPIEZA"/>
    <n v="25000"/>
    <s v="1 NO ETIQUETADO"/>
    <s v="11 RECURSOS FISCALES"/>
    <s v="1101 RECURSOS MUNICIPALES"/>
    <s v="19 Ejercicio 2019"/>
    <s v="13 TODO EL TERRITORIO"/>
    <s v="3 INDISTINTO"/>
  </r>
  <r>
    <s v="050211717246172009N134134890911122424524501111110119133"/>
    <x v="11"/>
    <s v="1"/>
    <s v="17"/>
    <s v="172"/>
    <s v="4"/>
    <s v="6"/>
    <s v="17"/>
    <s v="20"/>
    <s v="09"/>
    <s v="N"/>
    <s v="134"/>
    <s v="134890"/>
    <s v="91"/>
    <s v="1"/>
    <s v="2"/>
    <s v="24"/>
    <s v="245"/>
    <s v="245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34 SUPERVISIÓN DE MEDIDAS DE SEGURIDAD REALIZADAS"/>
    <s v="134890 DICTAMINACION "/>
    <x v="1"/>
    <x v="9"/>
    <x v="28"/>
    <s v="24501 VIDRIO Y PRODUCTOS DE VIDRIO"/>
    <n v="13392"/>
    <s v="1 NO ETIQUETADO"/>
    <s v="11 RECURSOS FISCALES"/>
    <s v="1101 RECURSOS MUNICIPALES"/>
    <s v="19 Ejercicio 2019"/>
    <s v="13 TODO EL TERRITORIO"/>
    <s v="3 INDISTINTO"/>
  </r>
  <r>
    <s v="080122222112130614E088088350911122121621601111110119133"/>
    <x v="14"/>
    <s v="2"/>
    <s v="22"/>
    <s v="221"/>
    <s v="1"/>
    <s v="2"/>
    <s v="13"/>
    <s v="06"/>
    <s v="14"/>
    <s v="E"/>
    <s v="088"/>
    <s v="088350"/>
    <s v="91"/>
    <s v="1"/>
    <s v="2"/>
    <s v="21"/>
    <s v="216"/>
    <s v="216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50 OPERATIVOS DE ORDENAMIENTO, FESTIVIDADES Y EVENTOS ESPECIALES (DIA DE MUERTOS, DIEZ DE MAYO, ROMERIA, EVENTOS ESPECIALES)"/>
    <x v="1"/>
    <x v="7"/>
    <x v="19"/>
    <s v="21601 MATERIAL DE LIMPIEZA"/>
    <n v="25000"/>
    <s v="1 NO ETIQUETADO"/>
    <s v="11 RECURSOS FISCALES"/>
    <s v="1101 RECURSOS MUNICIPALES"/>
    <s v="19 Ejercicio 2019"/>
    <s v="13 TODO EL TERRITORIO"/>
    <s v="3 INDISTINTO"/>
  </r>
  <r>
    <s v="081122222112130614E125125417911122121621601111110119133"/>
    <x v="1"/>
    <s v="2"/>
    <s v="22"/>
    <s v="221"/>
    <s v="1"/>
    <s v="2"/>
    <s v="13"/>
    <s v="06"/>
    <s v="14"/>
    <s v="E"/>
    <s v="125"/>
    <s v="125417"/>
    <s v="91"/>
    <s v="1"/>
    <s v="2"/>
    <s v="21"/>
    <s v="216"/>
    <s v="216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17 MANTENIMIENTO PREVENTIVO DE ARBOLADO"/>
    <x v="1"/>
    <x v="7"/>
    <x v="19"/>
    <s v="21601 MATERIAL DE LIMPIEZA"/>
    <n v="34500"/>
    <s v="1 NO ETIQUETADO"/>
    <s v="11 RECURSOS FISCALES"/>
    <s v="1101 RECURSOS MUNICIPALES"/>
    <s v="19 Ejercicio 2019"/>
    <s v="13 TODO EL TERRITORIO"/>
    <s v="3 INDISTINTO"/>
  </r>
  <r>
    <s v="080922222112130614E059059798911122121621601111110119133"/>
    <x v="2"/>
    <s v="2"/>
    <s v="22"/>
    <s v="221"/>
    <s v="1"/>
    <s v="2"/>
    <s v="13"/>
    <s v="06"/>
    <s v="14"/>
    <s v="E"/>
    <s v="059"/>
    <s v="059798"/>
    <s v="91"/>
    <s v="1"/>
    <s v="2"/>
    <s v="21"/>
    <s v="216"/>
    <s v="216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798 OBRA IMAGEN URBANA"/>
    <x v="1"/>
    <x v="7"/>
    <x v="19"/>
    <s v="21601 MATERIAL DE LIMPIEZA"/>
    <n v="50000"/>
    <s v="1 NO ETIQUETADO"/>
    <s v="11 RECURSOS FISCALES"/>
    <s v="1101 RECURSOS MUNICIPALES"/>
    <s v="19 Ejercicio 2019"/>
    <s v="13 TODO EL TERRITORIO"/>
    <s v="3 INDISTINTO"/>
  </r>
  <r>
    <s v="080322222112130614E125125330911122121621601111110119133"/>
    <x v="15"/>
    <s v="2"/>
    <s v="22"/>
    <s v="221"/>
    <s v="1"/>
    <s v="2"/>
    <s v="13"/>
    <s v="06"/>
    <s v="14"/>
    <s v="E"/>
    <s v="125"/>
    <s v="125330"/>
    <s v="91"/>
    <s v="1"/>
    <s v="2"/>
    <s v="21"/>
    <s v="216"/>
    <s v="216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30 PINTADO DE MACHUELOS Y BALIZAMIENTO DE AVENIDAS PRINCIPALES"/>
    <x v="1"/>
    <x v="7"/>
    <x v="19"/>
    <s v="21601 MATERIAL DE LIMPIEZA"/>
    <n v="400000"/>
    <s v="1 NO ETIQUETADO"/>
    <s v="11 RECURSOS FISCALES"/>
    <s v="1101 RECURSOS MUNICIPALES"/>
    <s v="19 Ejercicio 2019"/>
    <s v="13 TODO EL TERRITORIO"/>
    <s v="3 INDISTINTO"/>
  </r>
  <r>
    <s v="080222222112130614E125125335911122121621601111110119133"/>
    <x v="16"/>
    <s v="2"/>
    <s v="22"/>
    <s v="221"/>
    <s v="1"/>
    <s v="2"/>
    <s v="13"/>
    <s v="06"/>
    <s v="14"/>
    <s v="E"/>
    <s v="125"/>
    <s v="125335"/>
    <s v="91"/>
    <s v="1"/>
    <s v="2"/>
    <s v="21"/>
    <s v="216"/>
    <s v="216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35 MANTENIMIENTO DE AREAS VERDES POR CONVENIO"/>
    <x v="1"/>
    <x v="7"/>
    <x v="19"/>
    <s v="21601 MATERIAL DE LIMPIEZA"/>
    <n v="90000"/>
    <s v="1 NO ETIQUETADO"/>
    <s v="11 RECURSOS FISCALES"/>
    <s v="1101 RECURSOS MUNICIPALES"/>
    <s v="19 Ejercicio 2019"/>
    <s v="13 TODO EL TERRITORIO"/>
    <s v="3 INDISTINTO"/>
  </r>
  <r>
    <s v="080422222112130614E128128334911122121621601111110119133"/>
    <x v="17"/>
    <s v="2"/>
    <s v="22"/>
    <s v="221"/>
    <s v="1"/>
    <s v="2"/>
    <s v="13"/>
    <s v="06"/>
    <s v="14"/>
    <s v="E"/>
    <s v="128"/>
    <s v="128334"/>
    <s v="91"/>
    <s v="1"/>
    <s v="2"/>
    <s v="21"/>
    <s v="216"/>
    <s v="216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8 SERVICIOS DE RECOLECCIÓN DE RESIDUOS SÓLIDOS MUNICIPALES REALIZADOS."/>
    <s v="128334 TARJETON DE ACCESO AL VERTEDERO MUNICIPAL"/>
    <x v="1"/>
    <x v="7"/>
    <x v="19"/>
    <s v="21601 MATERIAL DE LIMPIEZA"/>
    <n v="122000"/>
    <s v="1 NO ETIQUETADO"/>
    <s v="11 RECURSOS FISCALES"/>
    <s v="1101 RECURSOS MUNICIPALES"/>
    <s v="19 Ejercicio 2019"/>
    <s v="13 TODO EL TERRITORIO"/>
    <s v="3 INDISTINTO"/>
  </r>
  <r>
    <s v="080422222112130614E059059315911122121621601111110119133"/>
    <x v="17"/>
    <s v="2"/>
    <s v="22"/>
    <s v="221"/>
    <s v="1"/>
    <s v="2"/>
    <s v="13"/>
    <s v="06"/>
    <s v="14"/>
    <s v="E"/>
    <s v="059"/>
    <s v="059315"/>
    <s v="91"/>
    <s v="1"/>
    <s v="2"/>
    <s v="21"/>
    <s v="216"/>
    <s v="216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315 PAGO DEL SERVICIO DE ALUMBRADO PUBLICO"/>
    <x v="1"/>
    <x v="7"/>
    <x v="19"/>
    <s v="21601 MATERIAL DE LIMPIEZA"/>
    <n v="110000"/>
    <s v="1 NO ETIQUETADO"/>
    <s v="11 RECURSOS FISCALES"/>
    <s v="1101 RECURSOS MUNICIPALES"/>
    <s v="19 Ejercicio 2019"/>
    <s v="13 TODO EL TERRITORIO"/>
    <s v="3 INDISTINTO"/>
  </r>
  <r>
    <s v="080522222112130614E125125331911122121621601111110119133"/>
    <x v="18"/>
    <s v="2"/>
    <s v="22"/>
    <s v="221"/>
    <s v="1"/>
    <s v="2"/>
    <s v="13"/>
    <s v="06"/>
    <s v="14"/>
    <s v="E"/>
    <s v="125"/>
    <s v="125331"/>
    <s v="91"/>
    <s v="1"/>
    <s v="2"/>
    <s v="21"/>
    <s v="216"/>
    <s v="216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31 REPARACION Y REHABILITACION DE BANQUETAS"/>
    <x v="1"/>
    <x v="7"/>
    <x v="19"/>
    <s v="21601 MATERIAL DE LIMPIEZA"/>
    <n v="130000"/>
    <s v="1 NO ETIQUETADO"/>
    <s v="11 RECURSOS FISCALES"/>
    <s v="1101 RECURSOS MUNICIPALES"/>
    <s v="19 Ejercicio 2019"/>
    <s v="13 TODO EL TERRITORIO"/>
    <s v="3 INDISTINTO"/>
  </r>
  <r>
    <s v="081022222112130614E125125798911122121621601111110119133"/>
    <x v="19"/>
    <s v="2"/>
    <s v="22"/>
    <s v="221"/>
    <s v="1"/>
    <s v="2"/>
    <s v="13"/>
    <s v="06"/>
    <s v="14"/>
    <s v="E"/>
    <s v="125"/>
    <s v="125798"/>
    <s v="91"/>
    <s v="1"/>
    <s v="2"/>
    <s v="21"/>
    <s v="216"/>
    <s v="21601"/>
    <s v="1"/>
    <s v="11"/>
    <s v="1101"/>
    <s v="19"/>
    <s v="13"/>
    <s v="3"/>
    <x v="1"/>
    <x v="19"/>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798 OBRA IMAGEN URBANA"/>
    <x v="1"/>
    <x v="7"/>
    <x v="19"/>
    <s v="21601 MATERIAL DE LIMPIEZA"/>
    <n v="35000"/>
    <s v="1 NO ETIQUETADO"/>
    <s v="11 RECURSOS FISCALES"/>
    <s v="1101 RECURSOS MUNICIPALES"/>
    <s v="19 Ejercicio 2019"/>
    <s v="13 TODO EL TERRITORIO"/>
    <s v="3 INDISTINTO"/>
  </r>
  <r>
    <s v="080722121412130615E105105401911122121621601111110119133"/>
    <x v="20"/>
    <s v="2"/>
    <s v="21"/>
    <s v="214"/>
    <s v="1"/>
    <s v="2"/>
    <s v="13"/>
    <s v="06"/>
    <s v="15"/>
    <s v="E"/>
    <s v="105"/>
    <s v="105401"/>
    <s v="91"/>
    <s v="1"/>
    <s v="2"/>
    <s v="21"/>
    <s v="216"/>
    <s v="216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105 PRODUCTOS CÁRNICOS PARA EL CONSUMO HUMANO PROCESADOS."/>
    <s v="105401 CARTA DE INTRODUCTOR"/>
    <x v="1"/>
    <x v="7"/>
    <x v="19"/>
    <s v="21601 MATERIAL DE LIMPIEZA"/>
    <n v="500000"/>
    <s v="1 NO ETIQUETADO"/>
    <s v="11 RECURSOS FISCALES"/>
    <s v="1101 RECURSOS MUNICIPALES"/>
    <s v="19 Ejercicio 2019"/>
    <s v="13 TODO EL TERRITORIO"/>
    <s v="3 INDISTINTO"/>
  </r>
  <r>
    <s v="080822222112130417E079079368911122121621601111110119133"/>
    <x v="21"/>
    <s v="2"/>
    <s v="22"/>
    <s v="221"/>
    <s v="1"/>
    <s v="2"/>
    <s v="13"/>
    <s v="04"/>
    <s v="17"/>
    <s v="E"/>
    <s v="079"/>
    <s v="079368"/>
    <s v="91"/>
    <s v="1"/>
    <s v="2"/>
    <s v="21"/>
    <s v="216"/>
    <s v="216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79 MANTENIMIENTO PREVENTIVO DE LOS SERVICIOS PÚBLICOS REALIZADO"/>
    <s v="079368 SERVICIO DE DESAZOLVE DE FOSA SEPTICAS COLONIAS"/>
    <x v="1"/>
    <x v="7"/>
    <x v="19"/>
    <s v="21601 MATERIAL DE LIMPIEZA"/>
    <n v="250000"/>
    <s v="1 NO ETIQUETADO"/>
    <s v="11 RECURSOS FISCALES"/>
    <s v="1101 RECURSOS MUNICIPALES"/>
    <s v="19 Ejercicio 2019"/>
    <s v="13 TODO EL TERRITORIO"/>
    <s v="3 INDISTINTO"/>
  </r>
  <r>
    <s v="090111313446172020O020020503121122121621601111110119133"/>
    <x v="39"/>
    <s v="1"/>
    <s v="13"/>
    <s v="134"/>
    <s v="4"/>
    <s v="6"/>
    <s v="17"/>
    <s v="20"/>
    <s v="20"/>
    <s v="O"/>
    <s v="020"/>
    <s v="020503"/>
    <s v="12"/>
    <s v="1"/>
    <s v="2"/>
    <s v="21"/>
    <s v="216"/>
    <s v="216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0 ADMINISTRACIÓN DE LOS RECURSOS FINANCIEROS PARA SOPORTE A LAS ÁREAS  EFICIENTADA"/>
    <s v="020503 COMISION DE ADQUISICIONES"/>
    <x v="1"/>
    <x v="7"/>
    <x v="19"/>
    <s v="21601 MATERIAL DE LIMPIEZA"/>
    <n v="2000000"/>
    <s v="1 NO ETIQUETADO"/>
    <s v="11 RECURSOS FISCALES"/>
    <s v="1101 RECURSOS MUNICIPALES"/>
    <s v="19 Ejercicio 2019"/>
    <s v="13 TODO EL TERRITORIO"/>
    <s v="3 INDISTINTO"/>
  </r>
  <r>
    <s v="100322626823101723P030030536911122121621601111110119133"/>
    <x v="24"/>
    <s v="2"/>
    <s v="26"/>
    <s v="268"/>
    <s v="2"/>
    <s v="3"/>
    <s v="10"/>
    <s v="17"/>
    <s v="23"/>
    <s v="P"/>
    <s v="030"/>
    <s v="030536"/>
    <s v="91"/>
    <s v="1"/>
    <s v="2"/>
    <s v="21"/>
    <s v="216"/>
    <s v="216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0 APOYOS ECONÓMICOS OTORGADOS"/>
    <s v="030536 APOYO DE BECAS DE EDUCACION PARA ADULTOS"/>
    <x v="1"/>
    <x v="7"/>
    <x v="19"/>
    <s v="21601 MATERIAL DE LIMPIEZA"/>
    <n v="100000"/>
    <s v="1 NO ETIQUETADO"/>
    <s v="11 RECURSOS FISCALES"/>
    <s v="1101 RECURSOS MUNICIPALES"/>
    <s v="19 Ejercicio 2019"/>
    <s v="13 TODO EL TERRITORIO"/>
    <s v="3 INDISTINTO"/>
  </r>
  <r>
    <s v="100533131123091725F049049546911122121621601111110119133"/>
    <x v="26"/>
    <s v="3"/>
    <s v="31"/>
    <s v="311"/>
    <s v="2"/>
    <s v="3"/>
    <s v="09"/>
    <s v="17"/>
    <s v="25"/>
    <s v="F"/>
    <s v="049"/>
    <s v="049546"/>
    <s v="91"/>
    <s v="1"/>
    <s v="2"/>
    <s v="21"/>
    <s v="216"/>
    <s v="216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9 COMERCIOS TRABAJANDO REGLAMENTADOS"/>
    <s v="049546 LICENCIAS DE COMERCIO TIPO B,C Y D"/>
    <x v="1"/>
    <x v="7"/>
    <x v="19"/>
    <s v="21601 MATERIAL DE LIMPIEZA"/>
    <n v="60000"/>
    <s v="1 NO ETIQUETADO"/>
    <s v="11 RECURSOS FISCALES"/>
    <s v="1101 RECURSOS MUNICIPALES"/>
    <s v="19 Ejercicio 2019"/>
    <s v="13 TODO EL TERRITORIO"/>
    <s v="3 INDISTINTO"/>
  </r>
  <r>
    <s v="111122222114120427E003003919911122121621601111110119133"/>
    <x v="3"/>
    <s v="2"/>
    <s v="22"/>
    <s v="221"/>
    <s v="1"/>
    <s v="4"/>
    <s v="12"/>
    <s v="04"/>
    <s v="27"/>
    <s v="E"/>
    <s v="003"/>
    <s v="003919"/>
    <s v="91"/>
    <s v="1"/>
    <s v="2"/>
    <s v="21"/>
    <s v="216"/>
    <s v="21601"/>
    <s v="1"/>
    <s v="11"/>
    <s v="1101"/>
    <s v="19"/>
    <s v="13"/>
    <s v="3"/>
    <x v="2"/>
    <x v="3"/>
    <x v="1"/>
    <s v="2 DESARROLLO SOCIAL"/>
    <s v="22 VIVIENDA Y SERVICIOS A LA COMUNIDAD"/>
    <s v="1 INTEGRACIÓN SOCIAL Y CULTURAL"/>
    <s v="4 ZAPOPAN EQUITATIVO"/>
    <s v="12 REDUCIR LAS DESIGUALDADES TERRITORIALES EN EL ACCESO A OPORTUNIDADES Y ESPACIOS PÚBLICOS DE CALIDAD"/>
    <s v="04 A. DESARROLLO EQUITATIVO E INCLUYENTE"/>
    <s v="E PRESTACIÓN DE SERVICIOS PÚBLICOS"/>
    <s v="91 CIUDADANOS"/>
    <s v="1 GASTO CORRIENTE"/>
    <x v="2"/>
    <s v="003   SUPERVISIÓN Y MANTENIMIENTO DE LAS COLMENAS  "/>
    <s v="003919 GESTION DE PROGRAMAS Y FONDOS PARA EL DESARROLLO COMUNITARIO."/>
    <x v="1"/>
    <x v="7"/>
    <x v="19"/>
    <s v="21601 MATERIAL DE LIMPIEZA"/>
    <n v="88000"/>
    <s v="1 NO ETIQUETADO"/>
    <s v="11 RECURSOS FISCALES"/>
    <s v="1101 RECURSOS MUNICIPALES"/>
    <s v="19 Ejercicio 2019"/>
    <s v="13 TODO EL TERRITORIO"/>
    <s v="3 INDISTINTO"/>
  </r>
  <r>
    <s v="111322121231010730E116116966911122121621601111110119133"/>
    <x v="31"/>
    <s v="2"/>
    <s v="21"/>
    <s v="212"/>
    <s v="3"/>
    <s v="1"/>
    <s v="01"/>
    <s v="07"/>
    <s v="30"/>
    <s v="E"/>
    <s v="116"/>
    <s v="116966"/>
    <s v="91"/>
    <s v="1"/>
    <s v="2"/>
    <s v="21"/>
    <s v="216"/>
    <s v="216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16 RESIDUOS ACORDE A LA NORMATIVIDAD DE MANERA INTEGRAL GESTIONADOS"/>
    <s v="116966 REGULARIZACION EN MATERIA DE RESIDUOS EN COMERCIOS Y SERVICIOS"/>
    <x v="1"/>
    <x v="7"/>
    <x v="19"/>
    <s v="21601 MATERIAL DE LIMPIEZA"/>
    <n v="155000"/>
    <s v="1 NO ETIQUETADO"/>
    <s v="11 RECURSOS FISCALES"/>
    <s v="1101 RECURSOS MUNICIPALES"/>
    <s v="19 Ejercicio 2019"/>
    <s v="13 TODO EL TERRITORIO"/>
    <s v="3 INDISTINTO"/>
  </r>
  <r>
    <s v="131522424215140132F012012827911122121621601111110119133"/>
    <x v="33"/>
    <s v="2"/>
    <s v="24"/>
    <s v="242"/>
    <s v="1"/>
    <s v="5"/>
    <s v="14"/>
    <s v="01"/>
    <s v="32"/>
    <s v="F"/>
    <s v="012"/>
    <s v="012827"/>
    <s v="91"/>
    <s v="1"/>
    <s v="2"/>
    <s v="21"/>
    <s v="216"/>
    <s v="21601"/>
    <s v="1"/>
    <s v="11"/>
    <s v="1101"/>
    <s v="19"/>
    <s v="13"/>
    <s v="3"/>
    <x v="12"/>
    <x v="33"/>
    <x v="15"/>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s v="1 GASTO CORRIENTE"/>
    <x v="23"/>
    <s v="012 ACCIONES DE MANTENIMIENTO Y ACONDICIONAMIENTO GENERAL DE LAS INSTALACIONES REALIZADAS"/>
    <s v="012827 ACCIONES DE MANTENIMIENTO A LAS INSTALACIONES DEL MAZ"/>
    <x v="1"/>
    <x v="7"/>
    <x v="19"/>
    <s v="21601 MATERIAL DE LIMPIEZA"/>
    <n v="15000"/>
    <s v="1 NO ETIQUETADO"/>
    <s v="11 RECURSOS FISCALES"/>
    <s v="1101 RECURSOS MUNICIPALES"/>
    <s v="19 Ejercicio 2019"/>
    <s v="13 TODO EL TERRITORIO"/>
    <s v="3 INDISTINTO"/>
  </r>
  <r>
    <s v="130222525114130433E058058721031122121621601111110119133"/>
    <x v="34"/>
    <s v="2"/>
    <s v="25"/>
    <s v="251"/>
    <s v="1"/>
    <s v="4"/>
    <s v="13"/>
    <s v="04"/>
    <s v="33"/>
    <s v="E"/>
    <s v="058"/>
    <s v="058721"/>
    <s v="03"/>
    <s v="1"/>
    <s v="2"/>
    <s v="21"/>
    <s v="216"/>
    <s v="21601"/>
    <s v="1"/>
    <s v="11"/>
    <s v="1101"/>
    <s v="19"/>
    <s v="13"/>
    <s v="3"/>
    <x v="12"/>
    <x v="34"/>
    <x v="16"/>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x v="24"/>
    <s v="058 DOTACIÓN DE MATERIALES PARA EL MEJORAMIENTO DE LA INFRAESTRUCTURA, MOBILIARIO Y QUIPO ELECTRONICO A  PLANTELES EDUCACTIVOS (PROGRAMA &quot;ZAPOPAN MEJORA TU ESCUELA)"/>
    <s v="058721 MEJORA DE INFRAESTRUCTURA EDUCATIVA"/>
    <x v="1"/>
    <x v="7"/>
    <x v="19"/>
    <s v="21601 MATERIAL DE LIMPIEZA"/>
    <n v="25000"/>
    <s v="1 NO ETIQUETADO"/>
    <s v="11 RECURSOS FISCALES"/>
    <s v="1101 RECURSOS MUNICIPALES"/>
    <s v="19 Ejercicio 2019"/>
    <s v="13 TODO EL TERRITORIO"/>
    <s v="3 INDISTINTO"/>
  </r>
  <r>
    <s v="131622525114130433E068068865031122121621601111110119133"/>
    <x v="35"/>
    <s v="2"/>
    <s v="25"/>
    <s v="251"/>
    <s v="1"/>
    <s v="4"/>
    <s v="13"/>
    <s v="04"/>
    <s v="33"/>
    <s v="E"/>
    <s v="068"/>
    <s v="068865"/>
    <s v="03"/>
    <s v="1"/>
    <s v="2"/>
    <s v="21"/>
    <s v="216"/>
    <s v="21601"/>
    <s v="1"/>
    <s v="11"/>
    <s v="1101"/>
    <s v="19"/>
    <s v="13"/>
    <s v="3"/>
    <x v="12"/>
    <x v="35"/>
    <x v="16"/>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x v="24"/>
    <s v="068 IMPARTICIÓN DE CLASES DE REGULARIZACIÓN ACADÉMICA  A  ALUMNOS CON REZAGO EDUCATIVO DE NIVEL PRIMARIA."/>
    <s v="068865 CLASES DE REGULARIZACON ACADEMICA"/>
    <x v="1"/>
    <x v="7"/>
    <x v="19"/>
    <s v="21601 MATERIAL DE LIMPIEZA"/>
    <n v="10000"/>
    <s v="1 NO ETIQUETADO"/>
    <s v="11 RECURSOS FISCALES"/>
    <s v="1101 RECURSOS MUNICIPALES"/>
    <s v="19 Ejercicio 2019"/>
    <s v="13 TODO EL TERRITORIO"/>
    <s v="3 INDISTINTO"/>
  </r>
  <r>
    <s v="131322424215140134E120120940911122121621601111110119133"/>
    <x v="36"/>
    <s v="2"/>
    <s v="24"/>
    <s v="242"/>
    <s v="1"/>
    <s v="5"/>
    <s v="14"/>
    <s v="01"/>
    <s v="34"/>
    <s v="E"/>
    <s v="120"/>
    <s v="120940"/>
    <s v="91"/>
    <s v="1"/>
    <s v="2"/>
    <s v="21"/>
    <s v="216"/>
    <s v="216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120 ROMERIA ZAPOPAN ORGANIZADA Y REALIZADA"/>
    <s v="120940 OPERATIVO ROMERIA 2017"/>
    <x v="1"/>
    <x v="7"/>
    <x v="19"/>
    <s v="21601 MATERIAL DE LIMPIEZA"/>
    <n v="275000"/>
    <s v="1 NO ETIQUETADO"/>
    <s v="11 RECURSOS FISCALES"/>
    <s v="1101 RECURSOS MUNICIPALES"/>
    <s v="19 Ejercicio 2019"/>
    <s v="13 TODO EL TERRITORIO"/>
    <s v="3 INDISTINTO"/>
  </r>
  <r>
    <s v="131322424215140134E087087826911122121621601111110119133"/>
    <x v="36"/>
    <s v="2"/>
    <s v="24"/>
    <s v="242"/>
    <s v="1"/>
    <s v="5"/>
    <s v="14"/>
    <s v="01"/>
    <s v="34"/>
    <s v="E"/>
    <s v="087"/>
    <s v="087826"/>
    <s v="91"/>
    <s v="1"/>
    <s v="2"/>
    <s v="21"/>
    <s v="216"/>
    <s v="216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26 ACCESO Y DIFUSION DE LA CULTURA Y LAS ARTES "/>
    <x v="1"/>
    <x v="7"/>
    <x v="19"/>
    <s v="21601 MATERIAL DE LIMPIEZA"/>
    <n v="26400"/>
    <s v="1 NO ETIQUETADO"/>
    <s v="11 RECURSOS FISCALES"/>
    <s v="1101 RECURSOS MUNICIPALES"/>
    <s v="19 Ejercicio 2019"/>
    <s v="13 TODO EL TERRITORIO"/>
    <s v="3 INDISTINTO"/>
  </r>
  <r>
    <s v="050211717246172009N134134890911122424624601111110119133"/>
    <x v="11"/>
    <s v="1"/>
    <s v="17"/>
    <s v="172"/>
    <s v="4"/>
    <s v="6"/>
    <s v="17"/>
    <s v="20"/>
    <s v="09"/>
    <s v="N"/>
    <s v="134"/>
    <s v="134890"/>
    <s v="91"/>
    <s v="1"/>
    <s v="2"/>
    <s v="24"/>
    <s v="246"/>
    <s v="246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34 SUPERVISIÓN DE MEDIDAS DE SEGURIDAD REALIZADAS"/>
    <s v="134890 DICTAMINACION "/>
    <x v="1"/>
    <x v="9"/>
    <x v="29"/>
    <s v="24601 MATERIAL ELECTRICO Y ELECTRONICO"/>
    <n v="113368"/>
    <s v="1 NO ETIQUETADO"/>
    <s v="11 RECURSOS FISCALES"/>
    <s v="1101 RECURSOS MUNICIPALES"/>
    <s v="19 Ejercicio 2019"/>
    <s v="13 TODO EL TERRITORIO"/>
    <s v="3 INDISTINTO"/>
  </r>
  <r>
    <s v="030311717145160304E011011975911122121721701111110119133"/>
    <x v="8"/>
    <s v="1"/>
    <s v="17"/>
    <s v="171"/>
    <s v="4"/>
    <s v="5"/>
    <s v="16"/>
    <s v="03"/>
    <s v="04"/>
    <s v="E"/>
    <s v="011"/>
    <s v="011975"/>
    <s v="91"/>
    <s v="1"/>
    <s v="2"/>
    <s v="21"/>
    <s v="217"/>
    <s v="217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011 ACCIONES DE CAPACITACIÓN REALIZADAS"/>
    <s v="011975 SERVICIO PROFESIONAL DE CARRERA POLICIAL"/>
    <x v="1"/>
    <x v="7"/>
    <x v="30"/>
    <s v="21701 MATERIALES Y UTILES DE ENSEÑANZA"/>
    <n v="10000"/>
    <s v="1 NO ETIQUETADO"/>
    <s v="11 RECURSOS FISCALES"/>
    <s v="1101 RECURSOS MUNICIPALES"/>
    <s v="19 Ejercicio 2019"/>
    <s v="13 TODO EL TERRITORIO"/>
    <s v="3 INDISTINTO"/>
  </r>
  <r>
    <s v="040711212245150205E047047162911122121721701111110119133"/>
    <x v="44"/>
    <s v="1"/>
    <s v="12"/>
    <s v="122"/>
    <s v="4"/>
    <s v="5"/>
    <s v="15"/>
    <s v="02"/>
    <s v="05"/>
    <s v="E"/>
    <s v="047"/>
    <s v="047162"/>
    <s v="91"/>
    <s v="1"/>
    <s v="2"/>
    <s v="21"/>
    <s v="217"/>
    <s v="21701"/>
    <s v="1"/>
    <s v="11"/>
    <s v="1101"/>
    <s v="19"/>
    <s v="13"/>
    <s v="3"/>
    <x v="6"/>
    <x v="44"/>
    <x v="6"/>
    <s v="1 GOBIERNO"/>
    <s v="12 JUSTICIA"/>
    <s v="4 UN GOBIERNO PARA LA CIUDADANÍA"/>
    <s v="5 ZAPOPAN EN PAZ"/>
    <s v="15 PROMOVER LA CONVIVENCIA PACÍFICA Y EQUITATIVA ENTRE GÉNEROS"/>
    <s v="02 B. PREVENCIÓN DE LAS VIOLENCIAS"/>
    <s v="E PRESTACIÓN DE SERVICIOS PÚBLICOS"/>
    <s v="91 CIUDADANOS"/>
    <s v="1 GASTO CORRIENTE"/>
    <x v="28"/>
    <s v="047 CERTEZA JURÍDICA A LOS DETENIDOS Y PARTES AFECTADAS BRINDADA"/>
    <s v="047162 ATENCION PSICOLOGICA AL DETENIDO"/>
    <x v="1"/>
    <x v="7"/>
    <x v="30"/>
    <s v="21701 MATERIALES Y UTILES DE ENSEÑANZA"/>
    <n v="1500"/>
    <s v="1 NO ETIQUETADO"/>
    <s v="11 RECURSOS FISCALES"/>
    <s v="1101 RECURSOS MUNICIPALES"/>
    <s v="19 Ejercicio 2019"/>
    <s v="13 TODO EL TERRITORIO"/>
    <s v="3 INDISTINTO"/>
  </r>
  <r>
    <s v="080422222112130614E060060329911122121721701111110119133"/>
    <x v="17"/>
    <s v="2"/>
    <s v="22"/>
    <s v="221"/>
    <s v="1"/>
    <s v="2"/>
    <s v="13"/>
    <s v="06"/>
    <s v="14"/>
    <s v="E"/>
    <s v="060"/>
    <s v="060329"/>
    <s v="91"/>
    <s v="1"/>
    <s v="2"/>
    <s v="21"/>
    <s v="217"/>
    <s v="217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60 ESPACIOS PÚBLICOS ORDENADOS Y LIMPIOS ENTREGADOS"/>
    <s v="060329 RETIRO DE GRAFFITI"/>
    <x v="1"/>
    <x v="7"/>
    <x v="30"/>
    <s v="21701 MATERIALES Y UTILES DE ENSEÑANZA"/>
    <n v="40000"/>
    <s v="1 NO ETIQUETADO"/>
    <s v="11 RECURSOS FISCALES"/>
    <s v="1101 RECURSOS MUNICIPALES"/>
    <s v="19 Ejercicio 2019"/>
    <s v="13 TODO EL TERRITORIO"/>
    <s v="3 INDISTINTO"/>
  </r>
  <r>
    <s v="080422222112130614E060060328911122121721701111110119133"/>
    <x v="17"/>
    <s v="2"/>
    <s v="22"/>
    <s v="221"/>
    <s v="1"/>
    <s v="2"/>
    <s v="13"/>
    <s v="06"/>
    <s v="14"/>
    <s v="E"/>
    <s v="060"/>
    <s v="060328"/>
    <s v="91"/>
    <s v="1"/>
    <s v="2"/>
    <s v="21"/>
    <s v="217"/>
    <s v="217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60 ESPACIOS PÚBLICOS ORDENADOS Y LIMPIOS ENTREGADOS"/>
    <s v="060328 RETIRO DE PROPAGANDA EN MOBILIARIO URBANO"/>
    <x v="1"/>
    <x v="7"/>
    <x v="30"/>
    <s v="21701 MATERIALES Y UTILES DE ENSEÑANZA"/>
    <n v="15000"/>
    <s v="1 NO ETIQUETADO"/>
    <s v="11 RECURSOS FISCALES"/>
    <s v="1101 RECURSOS MUNICIPALES"/>
    <s v="19 Ejercicio 2019"/>
    <s v="13 TODO EL TERRITORIO"/>
    <s v="3 INDISTINTO"/>
  </r>
  <r>
    <s v="110422121231010730E037037885911122121721701111110119133"/>
    <x v="30"/>
    <s v="2"/>
    <s v="21"/>
    <s v="212"/>
    <s v="3"/>
    <s v="1"/>
    <s v="01"/>
    <s v="07"/>
    <s v="30"/>
    <s v="E"/>
    <s v="037"/>
    <s v="037885"/>
    <s v="91"/>
    <s v="1"/>
    <s v="2"/>
    <s v="21"/>
    <s v="217"/>
    <s v="21701"/>
    <s v="1"/>
    <s v="11"/>
    <s v="1101"/>
    <s v="19"/>
    <s v="13"/>
    <s v="3"/>
    <x v="2"/>
    <x v="30"/>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037 CAMBIO CLIMÁTICO MITIGADO"/>
    <s v="037885 DESCUENTOS POR ECOTECNOLOGIAS "/>
    <x v="1"/>
    <x v="7"/>
    <x v="30"/>
    <s v="21701 MATERIALES Y UTILES DE ENSEÑANZA"/>
    <n v="10000"/>
    <s v="1 NO ETIQUETADO"/>
    <s v="11 RECURSOS FISCALES"/>
    <s v="1101 RECURSOS MUNICIPALES"/>
    <s v="19 Ejercicio 2019"/>
    <s v="13 TODO EL TERRITORIO"/>
    <s v="3 INDISTINTO"/>
  </r>
  <r>
    <s v="111322121231010730E126126382911122121721701111110119133"/>
    <x v="31"/>
    <s v="2"/>
    <s v="21"/>
    <s v="212"/>
    <s v="3"/>
    <s v="1"/>
    <s v="01"/>
    <s v="07"/>
    <s v="30"/>
    <s v="E"/>
    <s v="126"/>
    <s v="126382"/>
    <s v="91"/>
    <s v="1"/>
    <s v="2"/>
    <s v="21"/>
    <s v="217"/>
    <s v="217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26 SERVICIOS DE PREVENCIÓN ANIMAL ENTREGADOS"/>
    <s v="126382 ATENCION A QUEJAS DE AGRESION"/>
    <x v="1"/>
    <x v="7"/>
    <x v="30"/>
    <s v="21701 MATERIALES Y UTILES DE ENSEÑANZA"/>
    <n v="50000"/>
    <s v="1 NO ETIQUETADO"/>
    <s v="11 RECURSOS FISCALES"/>
    <s v="1101 RECURSOS MUNICIPALES"/>
    <s v="19 Ejercicio 2019"/>
    <s v="13 TODO EL TERRITORIO"/>
    <s v="3 INDISTINTO"/>
  </r>
  <r>
    <s v="130222525114130433E058058957031122121721701111110119133"/>
    <x v="34"/>
    <s v="2"/>
    <s v="25"/>
    <s v="251"/>
    <s v="1"/>
    <s v="4"/>
    <s v="13"/>
    <s v="04"/>
    <s v="33"/>
    <s v="E"/>
    <s v="058"/>
    <s v="058957"/>
    <s v="03"/>
    <s v="1"/>
    <s v="2"/>
    <s v="21"/>
    <s v="217"/>
    <s v="21701"/>
    <s v="1"/>
    <s v="11"/>
    <s v="1101"/>
    <s v="19"/>
    <s v="13"/>
    <s v="3"/>
    <x v="12"/>
    <x v="34"/>
    <x v="16"/>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x v="24"/>
    <s v="058 DOTACIÓN DE MATERIALES PARA EL MEJORAMIENTO DE LA INFRAESTRUCTURA, MOBILIARIO Y QUIPO ELECTRONICO A  PLANTELES EDUCACTIVOS (PROGRAMA &quot;ZAPOPAN MEJORA TU ESCUELA)"/>
    <s v="058957 PROVISION DE MATERIALES PARA LA MEJORA EDUCATIVA"/>
    <x v="1"/>
    <x v="7"/>
    <x v="30"/>
    <s v="21701 MATERIALES Y UTILES DE ENSEÑANZA"/>
    <n v="130000"/>
    <s v="1 NO ETIQUETADO"/>
    <s v="11 RECURSOS FISCALES"/>
    <s v="1101 RECURSOS MUNICIPALES"/>
    <s v="19 Ejercicio 2019"/>
    <s v="13 TODO EL TERRITORIO"/>
    <s v="3 INDISTINTO"/>
  </r>
  <r>
    <s v="130322424215140134E018018746911122121721701111110119133"/>
    <x v="45"/>
    <s v="2"/>
    <s v="24"/>
    <s v="242"/>
    <s v="1"/>
    <s v="5"/>
    <s v="14"/>
    <s v="01"/>
    <s v="34"/>
    <s v="E"/>
    <s v="018"/>
    <s v="018746"/>
    <s v="91"/>
    <s v="1"/>
    <s v="2"/>
    <s v="21"/>
    <s v="217"/>
    <s v="217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746 EXPOSICIONES TEMPORALES E ITINERANTES"/>
    <x v="1"/>
    <x v="7"/>
    <x v="30"/>
    <s v="21701 MATERIALES Y UTILES DE ENSEÑANZA"/>
    <n v="50000"/>
    <s v="1 NO ETIQUETADO"/>
    <s v="11 RECURSOS FISCALES"/>
    <s v="1101 RECURSOS MUNICIPALES"/>
    <s v="19 Ejercicio 2019"/>
    <s v="13 TODO EL TERRITORIO"/>
    <s v="3 INDISTINTO"/>
  </r>
  <r>
    <s v="130322424215140134E018018829911122121721701111110119133"/>
    <x v="45"/>
    <s v="2"/>
    <s v="24"/>
    <s v="242"/>
    <s v="1"/>
    <s v="5"/>
    <s v="14"/>
    <s v="01"/>
    <s v="34"/>
    <s v="E"/>
    <s v="018"/>
    <s v="018829"/>
    <s v="91"/>
    <s v="1"/>
    <s v="2"/>
    <s v="21"/>
    <s v="217"/>
    <s v="217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829 ACTIVIDADES DE SENSIBILIZACION EN TORNO AL ARTE, LA CULTURA Y PATRIMONIO "/>
    <x v="1"/>
    <x v="7"/>
    <x v="30"/>
    <s v="21701 MATERIALES Y UTILES DE ENSEÑANZA"/>
    <n v="100000"/>
    <s v="1 NO ETIQUETADO"/>
    <s v="11 RECURSOS FISCALES"/>
    <s v="1101 RECURSOS MUNICIPALES"/>
    <s v="19 Ejercicio 2019"/>
    <s v="13 TODO EL TERRITORIO"/>
    <s v="3 INDISTINTO"/>
  </r>
  <r>
    <s v="050211717246172009N134134890911122424724701111110119133"/>
    <x v="11"/>
    <s v="1"/>
    <s v="17"/>
    <s v="172"/>
    <s v="4"/>
    <s v="6"/>
    <s v="17"/>
    <s v="20"/>
    <s v="09"/>
    <s v="N"/>
    <s v="134"/>
    <s v="134890"/>
    <s v="91"/>
    <s v="1"/>
    <s v="2"/>
    <s v="24"/>
    <s v="247"/>
    <s v="247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34 SUPERVISIÓN DE MEDIDAS DE SEGURIDAD REALIZADAS"/>
    <s v="134890 DICTAMINACION "/>
    <x v="1"/>
    <x v="9"/>
    <x v="31"/>
    <s v="24701 ARTICULOS METALICOS PARA LA CONSTRUCCION"/>
    <n v="80480"/>
    <s v="1 NO ETIQUETADO"/>
    <s v="11 RECURSOS FISCALES"/>
    <s v="1101 RECURSOS MUNICIPALES"/>
    <s v="19 Ejercicio 2019"/>
    <s v="13 TODO EL TERRITORIO"/>
    <s v="3 INDISTINTO"/>
  </r>
  <r>
    <s v="050211717246172009N134134890911122424724701111110119133"/>
    <x v="11"/>
    <s v="1"/>
    <s v="17"/>
    <s v="172"/>
    <s v="4"/>
    <s v="6"/>
    <s v="17"/>
    <s v="20"/>
    <s v="09"/>
    <s v="N"/>
    <s v="134"/>
    <s v="134890"/>
    <s v="91"/>
    <s v="1"/>
    <s v="2"/>
    <s v="24"/>
    <s v="247"/>
    <s v="247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34 SUPERVISIÓN DE MEDIDAS DE SEGURIDAD REALIZADAS"/>
    <s v="134890 DICTAMINACION "/>
    <x v="1"/>
    <x v="9"/>
    <x v="31"/>
    <s v="24701 ARTICULOS METALICOS PARA LA CONSTRUCCION"/>
    <n v="40000"/>
    <s v="1 NO ETIQUETADO"/>
    <s v="11 RECURSOS FISCALES"/>
    <s v="1101 RECURSOS MUNICIPALES"/>
    <s v="19 Ejercicio 2019"/>
    <s v="13 TODO EL TERRITORIO"/>
    <s v="3 INDISTINTO"/>
  </r>
  <r>
    <s v="050211717246172009N134134890911122424824801111110119133"/>
    <x v="11"/>
    <s v="1"/>
    <s v="17"/>
    <s v="172"/>
    <s v="4"/>
    <s v="6"/>
    <s v="17"/>
    <s v="20"/>
    <s v="09"/>
    <s v="N"/>
    <s v="134"/>
    <s v="134890"/>
    <s v="91"/>
    <s v="1"/>
    <s v="2"/>
    <s v="24"/>
    <s v="248"/>
    <s v="248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34 SUPERVISIÓN DE MEDIDAS DE SEGURIDAD REALIZADAS"/>
    <s v="134890 DICTAMINACION "/>
    <x v="1"/>
    <x v="9"/>
    <x v="32"/>
    <s v="24801 MATERIALES COMPLEMENTARIOS"/>
    <n v="20000"/>
    <s v="1 NO ETIQUETADO"/>
    <s v="11 RECURSOS FISCALES"/>
    <s v="1101 RECURSOS MUNICIPALES"/>
    <s v="19 Ejercicio 2019"/>
    <s v="13 TODO EL TERRITORIO"/>
    <s v="3 INDISTINTO"/>
  </r>
  <r>
    <s v="111222222122051228E034034903911122121821801111110119133"/>
    <x v="27"/>
    <s v="2"/>
    <s v="22"/>
    <s v="221"/>
    <s v="2"/>
    <s v="2"/>
    <s v="05"/>
    <s v="12"/>
    <s v="28"/>
    <s v="E"/>
    <s v="034"/>
    <s v="034903"/>
    <s v="91"/>
    <s v="1"/>
    <s v="2"/>
    <s v="21"/>
    <s v="218"/>
    <s v="21801"/>
    <s v="1"/>
    <s v="11"/>
    <s v="1101"/>
    <s v="19"/>
    <s v="13"/>
    <s v="3"/>
    <x v="2"/>
    <x v="27"/>
    <x v="1"/>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x v="19"/>
    <s v="034 AUTORIZACIÓNES Y REVISIONES DE PROYECTOS URBANOS ATENDIDOS"/>
    <s v="034903 ESTUDIOS Y PROYECTOS"/>
    <x v="1"/>
    <x v="7"/>
    <x v="21"/>
    <s v="21801 MATERIALES PARA EL REGISTRO E IDENTIFICACION DE BIENES Y PERSONAS"/>
    <n v="750"/>
    <s v="1 NO ETIQUETADO"/>
    <s v="11 RECURSOS FISCALES"/>
    <s v="1101 RECURSOS MUNICIPALES"/>
    <s v="19 Ejercicio 2019"/>
    <s v="13 TODO EL TERRITORIO"/>
    <s v="3 INDISTINTO"/>
  </r>
  <r>
    <s v="010111313146172001P121121018911122222122101111110119133"/>
    <x v="4"/>
    <s v="1"/>
    <s v="13"/>
    <s v="131"/>
    <s v="4"/>
    <s v="6"/>
    <s v="17"/>
    <s v="20"/>
    <s v="01"/>
    <s v="P"/>
    <s v="121"/>
    <s v="121018"/>
    <s v="91"/>
    <s v="1"/>
    <s v="2"/>
    <s v="22"/>
    <s v="221"/>
    <s v="22101"/>
    <s v="1"/>
    <s v="11"/>
    <s v="1101"/>
    <s v="19"/>
    <s v="13"/>
    <s v="3"/>
    <x v="3"/>
    <x v="4"/>
    <x v="2"/>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s v="1 GASTO CORRIENTE"/>
    <x v="3"/>
    <s v="121 SENSIBILIZACIÓN  EN RESPONSABILIDADES Y FUNCIONES REALIZADAS"/>
    <s v="121018 COBERTURA DE ACTIVIDADES DEL AYUNTAMIENTO"/>
    <x v="1"/>
    <x v="8"/>
    <x v="22"/>
    <s v="22101 PRODUCTOS ALIMENTICIOS PARA PERSONAS"/>
    <n v="120000"/>
    <s v="1 NO ETIQUETADO"/>
    <s v="11 RECURSOS FISCALES"/>
    <s v="1101 RECURSOS MUNICIPALES"/>
    <s v="19 Ejercicio 2019"/>
    <s v="13 TODO EL TERRITORIO"/>
    <s v="3 INDISTINTO"/>
  </r>
  <r>
    <s v="020311313246172002O056056006971122222122101111110119133"/>
    <x v="6"/>
    <s v="1"/>
    <s v="13"/>
    <s v="132"/>
    <s v="4"/>
    <s v="6"/>
    <s v="17"/>
    <s v="20"/>
    <s v="02"/>
    <s v="O"/>
    <s v="056"/>
    <s v="056006"/>
    <s v="97"/>
    <s v="1"/>
    <s v="2"/>
    <s v="22"/>
    <s v="221"/>
    <s v="221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56 DISEÑO, PRODUCCIÓN Y DESARROLLO DE EVENTOS EFECTUADOS"/>
    <s v="056006 CENA DEL REBOZO"/>
    <x v="1"/>
    <x v="8"/>
    <x v="22"/>
    <s v="22101 PRODUCTOS ALIMENTICIOS PARA PERSONAS"/>
    <n v="480000"/>
    <s v="1 NO ETIQUETADO"/>
    <s v="11 RECURSOS FISCALES"/>
    <s v="1101 RECURSOS MUNICIPALES"/>
    <s v="19 Ejercicio 2019"/>
    <s v="13 TODO EL TERRITORIO"/>
    <s v="3 INDISTINTO"/>
  </r>
  <r>
    <s v="020211313246172002O016016015971122222122101111110119133"/>
    <x v="7"/>
    <s v="1"/>
    <s v="13"/>
    <s v="132"/>
    <s v="4"/>
    <s v="6"/>
    <s v="17"/>
    <s v="20"/>
    <s v="02"/>
    <s v="O"/>
    <s v="016"/>
    <s v="016015"/>
    <s v="97"/>
    <s v="1"/>
    <s v="2"/>
    <s v="22"/>
    <s v="221"/>
    <s v="22101"/>
    <s v="1"/>
    <s v="11"/>
    <s v="1101"/>
    <s v="19"/>
    <s v="13"/>
    <s v="3"/>
    <x v="4"/>
    <x v="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1"/>
    <x v="8"/>
    <x v="22"/>
    <s v="22101 PRODUCTOS ALIMENTICIOS PARA PERSONAS"/>
    <n v="12000"/>
    <s v="1 NO ETIQUETADO"/>
    <s v="11 RECURSOS FISCALES"/>
    <s v="1101 RECURSOS MUNICIPALES"/>
    <s v="19 Ejercicio 2019"/>
    <s v="13 TODO EL TERRITORIO"/>
    <s v="3 INDISTINTO"/>
  </r>
  <r>
    <s v="040711212245150205E050050158911122222122101111110119133"/>
    <x v="44"/>
    <s v="1"/>
    <s v="12"/>
    <s v="122"/>
    <s v="4"/>
    <s v="5"/>
    <s v="15"/>
    <s v="02"/>
    <s v="05"/>
    <s v="E"/>
    <s v="050"/>
    <s v="050158"/>
    <s v="91"/>
    <s v="1"/>
    <s v="2"/>
    <s v="22"/>
    <s v="221"/>
    <s v="22101"/>
    <s v="1"/>
    <s v="11"/>
    <s v="1101"/>
    <s v="19"/>
    <s v="13"/>
    <s v="3"/>
    <x v="6"/>
    <x v="44"/>
    <x v="6"/>
    <s v="1 GOBIERNO"/>
    <s v="12 JUSTICIA"/>
    <s v="4 UN GOBIERNO PARA LA CIUDADANÍA"/>
    <s v="5 ZAPOPAN EN PAZ"/>
    <s v="15 PROMOVER LA CONVIVENCIA PACÍFICA Y EQUITATIVA ENTRE GÉNEROS"/>
    <s v="02 B. PREVENCIÓN DE LAS VIOLENCIAS"/>
    <s v="E PRESTACIÓN DE SERVICIOS PÚBLICOS"/>
    <s v="91 CIUDADANOS"/>
    <s v="1 GASTO CORRIENTE"/>
    <x v="28"/>
    <s v="050 CONFLICTOS DEL CENTRO DE MEDIACIÓN ATENDIDOS"/>
    <s v="050158 MEDIACION"/>
    <x v="1"/>
    <x v="8"/>
    <x v="22"/>
    <s v="22101 PRODUCTOS ALIMENTICIOS PARA PERSONAS"/>
    <n v="300000"/>
    <s v="1 NO ETIQUETADO"/>
    <s v="11 RECURSOS FISCALES"/>
    <s v="1101 RECURSOS MUNICIPALES"/>
    <s v="19 Ejercicio 2019"/>
    <s v="13 TODO EL TERRITORIO"/>
    <s v="3 INDISTINTO"/>
  </r>
  <r>
    <s v="050511818146172007B033033221911122222122101111110119133"/>
    <x v="10"/>
    <s v="1"/>
    <s v="18"/>
    <s v="181"/>
    <s v="4"/>
    <s v="6"/>
    <s v="17"/>
    <s v="20"/>
    <s v="07"/>
    <s v="B"/>
    <s v="033"/>
    <s v="033221"/>
    <s v="91"/>
    <s v="1"/>
    <s v="2"/>
    <s v="22"/>
    <s v="221"/>
    <s v="22101"/>
    <s v="1"/>
    <s v="11"/>
    <s v="1101"/>
    <s v="19"/>
    <s v="13"/>
    <s v="3"/>
    <x v="7"/>
    <x v="10"/>
    <x v="7"/>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x v="8"/>
    <s v="033 ATENCIÓN Y CANALIZACIÓN DE PETICIONES "/>
    <s v="033221 ATENCION CIUDADANA"/>
    <x v="1"/>
    <x v="8"/>
    <x v="22"/>
    <s v="22101 PRODUCTOS ALIMENTICIOS PARA PERSONAS"/>
    <n v="2400"/>
    <s v="1 NO ETIQUETADO"/>
    <s v="11 RECURSOS FISCALES"/>
    <s v="1101 RECURSOS MUNICIPALES"/>
    <s v="19 Ejercicio 2019"/>
    <s v="13 TODO EL TERRITORIO"/>
    <s v="3 INDISTINTO"/>
  </r>
  <r>
    <s v="050211717246172009N040040879911122424924901111110119133"/>
    <x v="11"/>
    <s v="1"/>
    <s v="17"/>
    <s v="172"/>
    <s v="4"/>
    <s v="6"/>
    <s v="17"/>
    <s v="20"/>
    <s v="09"/>
    <s v="N"/>
    <s v="040"/>
    <s v="040879"/>
    <s v="91"/>
    <s v="1"/>
    <s v="2"/>
    <s v="24"/>
    <s v="249"/>
    <s v="249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040 CAPACITACIÓN EN PREVENCIÓN DE RIESGOS REALIZADA"/>
    <s v="040879 CURSOS DE CAPACITACION IMPARTIDOS A POBLACION"/>
    <x v="1"/>
    <x v="9"/>
    <x v="33"/>
    <s v="24901 OTROS MATERIALES Y ARTICULOS DE CONSTRUCCION Y REPARACION"/>
    <n v="40272"/>
    <s v="1 NO ETIQUETADO"/>
    <s v="11 RECURSOS FISCALES"/>
    <s v="1101 RECURSOS MUNICIPALES"/>
    <s v="19 Ejercicio 2019"/>
    <s v="13 TODO EL TERRITORIO"/>
    <s v="3 INDISTINTO"/>
  </r>
  <r>
    <s v="050211717246172009N124124254911122525125101111110119133"/>
    <x v="11"/>
    <s v="1"/>
    <s v="17"/>
    <s v="172"/>
    <s v="4"/>
    <s v="6"/>
    <s v="17"/>
    <s v="20"/>
    <s v="09"/>
    <s v="N"/>
    <s v="124"/>
    <s v="124254"/>
    <s v="91"/>
    <s v="1"/>
    <s v="2"/>
    <s v="25"/>
    <s v="251"/>
    <s v="251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24 SERVICIOS DE EMERGENCIA ATENDIDOS"/>
    <s v="124254 ATENCION DE SERVICIOS DE EMERGENCIAS"/>
    <x v="1"/>
    <x v="10"/>
    <x v="34"/>
    <s v="25101 PRODUCTOS QUIMICOS BASICOS"/>
    <n v="12000"/>
    <s v="1 NO ETIQUETADO"/>
    <s v="11 RECURSOS FISCALES"/>
    <s v="1101 RECURSOS MUNICIPALES"/>
    <s v="19 Ejercicio 2019"/>
    <s v="13 TODO EL TERRITORIO"/>
    <s v="3 INDISTINTO"/>
  </r>
  <r>
    <s v="050211717246172009N124124254911122525325301111110119133"/>
    <x v="11"/>
    <s v="1"/>
    <s v="17"/>
    <s v="172"/>
    <s v="4"/>
    <s v="6"/>
    <s v="17"/>
    <s v="20"/>
    <s v="09"/>
    <s v="N"/>
    <s v="124"/>
    <s v="124254"/>
    <s v="91"/>
    <s v="1"/>
    <s v="2"/>
    <s v="25"/>
    <s v="253"/>
    <s v="253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24 SERVICIOS DE EMERGENCIA ATENDIDOS"/>
    <s v="124254 ATENCION DE SERVICIOS DE EMERGENCIAS"/>
    <x v="1"/>
    <x v="10"/>
    <x v="35"/>
    <s v="25301 MEDICINAS Y PRODUCTOS FARMACEUTICOS"/>
    <n v="84400.3"/>
    <s v="1 NO ETIQUETADO"/>
    <s v="11 RECURSOS FISCALES"/>
    <s v="1101 RECURSOS MUNICIPALES"/>
    <s v="19 Ejercicio 2019"/>
    <s v="13 TODO EL TERRITORIO"/>
    <s v="3 INDISTINTO"/>
  </r>
  <r>
    <s v="080922222112130614E059059798911122222122101111110119133"/>
    <x v="2"/>
    <s v="2"/>
    <s v="22"/>
    <s v="221"/>
    <s v="1"/>
    <s v="2"/>
    <s v="13"/>
    <s v="06"/>
    <s v="14"/>
    <s v="E"/>
    <s v="059"/>
    <s v="059798"/>
    <s v="91"/>
    <s v="1"/>
    <s v="2"/>
    <s v="22"/>
    <s v="221"/>
    <s v="221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798 OBRA IMAGEN URBANA"/>
    <x v="1"/>
    <x v="8"/>
    <x v="22"/>
    <s v="22101 PRODUCTOS ALIMENTICIOS PARA PERSONAS"/>
    <n v="120000"/>
    <s v="1 NO ETIQUETADO"/>
    <s v="11 RECURSOS FISCALES"/>
    <s v="1101 RECURSOS MUNICIPALES"/>
    <s v="19 Ejercicio 2019"/>
    <s v="13 TODO EL TERRITORIO"/>
    <s v="3 INDISTINTO"/>
  </r>
  <r>
    <s v="080822222112130417E079079407911122222122101111110119133"/>
    <x v="21"/>
    <s v="2"/>
    <s v="22"/>
    <s v="221"/>
    <s v="1"/>
    <s v="2"/>
    <s v="13"/>
    <s v="04"/>
    <s v="17"/>
    <s v="E"/>
    <s v="079"/>
    <s v="079407"/>
    <s v="91"/>
    <s v="1"/>
    <s v="2"/>
    <s v="22"/>
    <s v="221"/>
    <s v="221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79 MANTENIMIENTO PREVENTIVO DE LOS SERVICIOS PÚBLICOS REALIZADO"/>
    <s v="079407 MANTENIMIENTO PREVENTIVO Y CORRECTIVO ELECTROMECANICO EN FUENTES DE ABASTECIMIENTO (POZOS) Y PLANTAS DE TRATAMIENTO."/>
    <x v="1"/>
    <x v="8"/>
    <x v="22"/>
    <s v="22101 PRODUCTOS ALIMENTICIOS PARA PERSONAS"/>
    <n v="38000"/>
    <s v="1 NO ETIQUETADO"/>
    <s v="11 RECURSOS FISCALES"/>
    <s v="1101 RECURSOS MUNICIPALES"/>
    <s v="19 Ejercicio 2019"/>
    <s v="13 TODO EL TERRITORIO"/>
    <s v="3 INDISTINTO"/>
  </r>
  <r>
    <s v="090111313446172020O020020504121122222122101111110119133"/>
    <x v="39"/>
    <s v="1"/>
    <s v="13"/>
    <s v="134"/>
    <s v="4"/>
    <s v="6"/>
    <s v="17"/>
    <s v="20"/>
    <s v="20"/>
    <s v="O"/>
    <s v="020"/>
    <s v="020504"/>
    <s v="12"/>
    <s v="1"/>
    <s v="2"/>
    <s v="22"/>
    <s v="221"/>
    <s v="22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0 ADMINISTRACIÓN DE LOS RECURSOS FINANCIEROS PARA SOPORTE A LAS ÁREAS  EFICIENTADA"/>
    <s v="020504 REGISTRO DE PROVEEDORES AL PADRON DE LA DIRECCION DE ADQUISICIONES"/>
    <x v="1"/>
    <x v="8"/>
    <x v="22"/>
    <s v="22101 PRODUCTOS ALIMENTICIOS PARA PERSONAS"/>
    <n v="1795000"/>
    <s v="1 NO ETIQUETADO"/>
    <s v="11 RECURSOS FISCALES"/>
    <s v="1101 RECURSOS MUNICIPALES"/>
    <s v="19 Ejercicio 2019"/>
    <s v="13 TODO EL TERRITORIO"/>
    <s v="3 INDISTINTO"/>
  </r>
  <r>
    <s v="090411313446172020O022022444121122222122101111110119133"/>
    <x v="0"/>
    <s v="1"/>
    <s v="13"/>
    <s v="134"/>
    <s v="4"/>
    <s v="6"/>
    <s v="17"/>
    <s v="20"/>
    <s v="20"/>
    <s v="O"/>
    <s v="022"/>
    <s v="022444"/>
    <s v="12"/>
    <s v="1"/>
    <s v="2"/>
    <s v="22"/>
    <s v="221"/>
    <s v="22101"/>
    <s v="1"/>
    <s v="11"/>
    <s v="11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44 ATENCION A SOLICITUDES DE REMODELACION Y/O SERVICIO MAYOR EN EDIFICIOS PUBLICOS"/>
    <x v="1"/>
    <x v="8"/>
    <x v="22"/>
    <s v="22101 PRODUCTOS ALIMENTICIOS PARA PERSONAS"/>
    <n v="5000"/>
    <s v="1 NO ETIQUETADO"/>
    <s v="11 RECURSOS FISCALES"/>
    <s v="1101 RECURSOS MUNICIPALES"/>
    <s v="19 Ejercicio 2019"/>
    <s v="13 TODO EL TERRITORIO"/>
    <s v="3 INDISTINTO"/>
  </r>
  <r>
    <s v="111122222114120427E001001958911122222122101111110119133"/>
    <x v="3"/>
    <s v="2"/>
    <s v="22"/>
    <s v="221"/>
    <s v="1"/>
    <s v="4"/>
    <s v="12"/>
    <s v="04"/>
    <s v="27"/>
    <s v="E"/>
    <s v="001"/>
    <s v="001958"/>
    <s v="91"/>
    <s v="1"/>
    <s v="2"/>
    <s v="22"/>
    <s v="221"/>
    <s v="22101"/>
    <s v="1"/>
    <s v="11"/>
    <s v="1101"/>
    <s v="19"/>
    <s v="13"/>
    <s v="3"/>
    <x v="2"/>
    <x v="3"/>
    <x v="1"/>
    <s v="2 DESARROLLO SOCIAL"/>
    <s v="22 VIVIENDA Y SERVICIOS A LA COMUNIDAD"/>
    <s v="1 INTEGRACIÓN SOCIAL Y CULTURAL"/>
    <s v="4 ZAPOPAN EQUITATIVO"/>
    <s v="12 REDUCIR LAS DESIGUALDADES TERRITORIALES EN EL ACCESO A OPORTUNIDADES Y ESPACIOS PÚBLICOS DE CALIDAD"/>
    <s v="04 A. DESARROLLO EQUITATIVO E INCLUYENTE"/>
    <s v="E PRESTACIÓN DE SERVICIOS PÚBLICOS"/>
    <s v="91 CIUDADANOS"/>
    <s v="1 GASTO CORRIENTE"/>
    <x v="2"/>
    <s v="001   DISEÑO DE NUEVAS COLMENAS"/>
    <s v="001958 PROYECTOS DE COLMENAS"/>
    <x v="1"/>
    <x v="8"/>
    <x v="22"/>
    <s v="22101 PRODUCTOS ALIMENTICIOS PARA PERSONAS"/>
    <n v="22000"/>
    <s v="1 NO ETIQUETADO"/>
    <s v="11 RECURSOS FISCALES"/>
    <s v="1101 RECURSOS MUNICIPALES"/>
    <s v="19 Ejercicio 2019"/>
    <s v="13 TODO EL TERRITORIO"/>
    <s v="3 INDISTINTO"/>
  </r>
  <r>
    <s v="110422121231010730E037037682911122222122101111110119133"/>
    <x v="30"/>
    <s v="2"/>
    <s v="21"/>
    <s v="212"/>
    <s v="3"/>
    <s v="1"/>
    <s v="01"/>
    <s v="07"/>
    <s v="30"/>
    <s v="E"/>
    <s v="037"/>
    <s v="037682"/>
    <s v="91"/>
    <s v="1"/>
    <s v="2"/>
    <s v="22"/>
    <s v="221"/>
    <s v="22101"/>
    <s v="1"/>
    <s v="11"/>
    <s v="1101"/>
    <s v="19"/>
    <s v="13"/>
    <s v="3"/>
    <x v="2"/>
    <x v="30"/>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037 CAMBIO CLIMÁTICO MITIGADO"/>
    <s v="037682 EDUCACION AMBIENTAL EN ESCUELAS"/>
    <x v="1"/>
    <x v="8"/>
    <x v="22"/>
    <s v="22101 PRODUCTOS ALIMENTICIOS PARA PERSONAS"/>
    <n v="30000"/>
    <s v="1 NO ETIQUETADO"/>
    <s v="11 RECURSOS FISCALES"/>
    <s v="1101 RECURSOS MUNICIPALES"/>
    <s v="19 Ejercicio 2019"/>
    <s v="13 TODO EL TERRITORIO"/>
    <s v="3 INDISTINTO"/>
  </r>
  <r>
    <s v="111322121231010730E126126383911122222122101111110119133"/>
    <x v="31"/>
    <s v="2"/>
    <s v="21"/>
    <s v="212"/>
    <s v="3"/>
    <s v="1"/>
    <s v="01"/>
    <s v="07"/>
    <s v="30"/>
    <s v="E"/>
    <s v="126"/>
    <s v="126383"/>
    <s v="91"/>
    <s v="1"/>
    <s v="2"/>
    <s v="22"/>
    <s v="221"/>
    <s v="221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26 SERVICIOS DE PREVENCIÓN ANIMAL ENTREGADOS"/>
    <s v="126383 VINCULACION PARA ADOPCION"/>
    <x v="1"/>
    <x v="8"/>
    <x v="22"/>
    <s v="22101 PRODUCTOS ALIMENTICIOS PARA PERSONAS"/>
    <n v="600000"/>
    <s v="1 NO ETIQUETADO"/>
    <s v="11 RECURSOS FISCALES"/>
    <s v="1101 RECURSOS MUNICIPALES"/>
    <s v="19 Ejercicio 2019"/>
    <s v="13 TODO EL TERRITORIO"/>
    <s v="3 INDISTINTO"/>
  </r>
  <r>
    <s v="130322424215140134E018018864911122222122101111110119133"/>
    <x v="45"/>
    <s v="2"/>
    <s v="24"/>
    <s v="242"/>
    <s v="1"/>
    <s v="5"/>
    <s v="14"/>
    <s v="01"/>
    <s v="34"/>
    <s v="E"/>
    <s v="018"/>
    <s v="018864"/>
    <s v="91"/>
    <s v="1"/>
    <s v="2"/>
    <s v="22"/>
    <s v="221"/>
    <s v="221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864 CHARLA Y CONFERENCIA SOBRE ARTE Y CULTURA "/>
    <x v="1"/>
    <x v="8"/>
    <x v="22"/>
    <s v="22101 PRODUCTOS ALIMENTICIOS PARA PERSONAS"/>
    <n v="47520.000000000007"/>
    <s v="1 NO ETIQUETADO"/>
    <s v="11 RECURSOS FISCALES"/>
    <s v="1101 RECURSOS MUNICIPALES"/>
    <s v="19 Ejercicio 2019"/>
    <s v="13 TODO EL TERRITORIO"/>
    <s v="3 INDISTINTO"/>
  </r>
  <r>
    <s v="131322424215140134E120120940911122222122101111110119133"/>
    <x v="36"/>
    <s v="2"/>
    <s v="24"/>
    <s v="242"/>
    <s v="1"/>
    <s v="5"/>
    <s v="14"/>
    <s v="01"/>
    <s v="34"/>
    <s v="E"/>
    <s v="120"/>
    <s v="120940"/>
    <s v="91"/>
    <s v="1"/>
    <s v="2"/>
    <s v="22"/>
    <s v="221"/>
    <s v="221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120 ROMERIA ZAPOPAN ORGANIZADA Y REALIZADA"/>
    <s v="120940 OPERATIVO ROMERIA 2017"/>
    <x v="1"/>
    <x v="8"/>
    <x v="22"/>
    <s v="22101 PRODUCTOS ALIMENTICIOS PARA PERSONAS"/>
    <n v="520000"/>
    <s v="1 NO ETIQUETADO"/>
    <s v="11 RECURSOS FISCALES"/>
    <s v="1101 RECURSOS MUNICIPALES"/>
    <s v="19 Ejercicio 2019"/>
    <s v="13 TODO EL TERRITORIO"/>
    <s v="3 INDISTINTO"/>
  </r>
  <r>
    <s v="050211717246172009N134134890911122525425401111110119133"/>
    <x v="11"/>
    <s v="1"/>
    <s v="17"/>
    <s v="172"/>
    <s v="4"/>
    <s v="6"/>
    <s v="17"/>
    <s v="20"/>
    <s v="09"/>
    <s v="N"/>
    <s v="134"/>
    <s v="134890"/>
    <s v="91"/>
    <s v="1"/>
    <s v="2"/>
    <s v="25"/>
    <s v="254"/>
    <s v="254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34 SUPERVISIÓN DE MEDIDAS DE SEGURIDAD REALIZADAS"/>
    <s v="134890 DICTAMINACION "/>
    <x v="1"/>
    <x v="10"/>
    <x v="36"/>
    <s v="25401 MATERIALES, ACCESORIOS Y SUMINISTROS MEDICOS"/>
    <n v="82332.536000000007"/>
    <s v="1 NO ETIQUETADO"/>
    <s v="11 RECURSOS FISCALES"/>
    <s v="1101 RECURSOS MUNICIPALES"/>
    <s v="19 Ejercicio 2019"/>
    <s v="13 TODO EL TERRITORIO"/>
    <s v="3 INDISTINTO"/>
  </r>
  <r>
    <s v="030311717145160304E127127976911122222222201111110119133"/>
    <x v="8"/>
    <s v="1"/>
    <s v="17"/>
    <s v="171"/>
    <s v="4"/>
    <s v="5"/>
    <s v="16"/>
    <s v="03"/>
    <s v="04"/>
    <s v="E"/>
    <s v="127"/>
    <s v="127976"/>
    <s v="91"/>
    <s v="1"/>
    <s v="2"/>
    <s v="22"/>
    <s v="222"/>
    <s v="222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8"/>
    <x v="23"/>
    <s v="22201 PRODUCTOS ALIMENTICIOS PARA ANIMALES"/>
    <n v="2500000"/>
    <s v="1 NO ETIQUETADO"/>
    <s v="11 RECURSOS FISCALES"/>
    <s v="1101 RECURSOS MUNICIPALES"/>
    <s v="19 Ejercicio 2019"/>
    <s v="13 TODO EL TERRITORIO"/>
    <s v="3 INDISTINTO"/>
  </r>
  <r>
    <s v="050211717246172009N134134890911122525625601111110119133"/>
    <x v="11"/>
    <s v="1"/>
    <s v="17"/>
    <s v="172"/>
    <s v="4"/>
    <s v="6"/>
    <s v="17"/>
    <s v="20"/>
    <s v="09"/>
    <s v="N"/>
    <s v="134"/>
    <s v="134890"/>
    <s v="91"/>
    <s v="1"/>
    <s v="2"/>
    <s v="25"/>
    <s v="256"/>
    <s v="256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34 SUPERVISIÓN DE MEDIDAS DE SEGURIDAD REALIZADAS"/>
    <s v="134890 DICTAMINACION "/>
    <x v="1"/>
    <x v="10"/>
    <x v="37"/>
    <s v="25601 FIBRAS SINTETICAS, HULES, PLASTICOS Y DERIVADOS"/>
    <n v="50850.8"/>
    <s v="1 NO ETIQUETADO"/>
    <s v="11 RECURSOS FISCALES"/>
    <s v="1101 RECURSOS MUNICIPALES"/>
    <s v="19 Ejercicio 2019"/>
    <s v="13 TODO EL TERRITORIO"/>
    <s v="3 INDISTINTO"/>
  </r>
  <r>
    <s v="080422222112130614E060060332911122222222201111110119133"/>
    <x v="17"/>
    <s v="2"/>
    <s v="22"/>
    <s v="221"/>
    <s v="1"/>
    <s v="2"/>
    <s v="13"/>
    <s v="06"/>
    <s v="14"/>
    <s v="E"/>
    <s v="060"/>
    <s v="060332"/>
    <s v="91"/>
    <s v="1"/>
    <s v="2"/>
    <s v="22"/>
    <s v="222"/>
    <s v="222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60 ESPACIOS PÚBLICOS ORDENADOS Y LIMPIOS ENTREGADOS"/>
    <s v="060332 CONTROL FORESTAL"/>
    <x v="1"/>
    <x v="8"/>
    <x v="23"/>
    <s v="22201 PRODUCTOS ALIMENTICIOS PARA ANIMALES"/>
    <n v="40000"/>
    <s v="1 NO ETIQUETADO"/>
    <s v="11 RECURSOS FISCALES"/>
    <s v="1101 RECURSOS MUNICIPALES"/>
    <s v="19 Ejercicio 2019"/>
    <s v="13 TODO EL TERRITORIO"/>
    <s v="3 INDISTINTO"/>
  </r>
  <r>
    <s v="111322121231010730E126126384911122222222201111110119133"/>
    <x v="31"/>
    <s v="2"/>
    <s v="21"/>
    <s v="212"/>
    <s v="3"/>
    <s v="1"/>
    <s v="01"/>
    <s v="07"/>
    <s v="30"/>
    <s v="E"/>
    <s v="126"/>
    <s v="126384"/>
    <s v="91"/>
    <s v="1"/>
    <s v="2"/>
    <s v="22"/>
    <s v="222"/>
    <s v="222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26 SERVICIOS DE PREVENCIÓN ANIMAL ENTREGADOS"/>
    <s v="126384 ATENCION MEDICA VETERINARIA"/>
    <x v="1"/>
    <x v="8"/>
    <x v="23"/>
    <s v="22201 PRODUCTOS ALIMENTICIOS PARA ANIMALES"/>
    <n v="1000000"/>
    <s v="1 NO ETIQUETADO"/>
    <s v="11 RECURSOS FISCALES"/>
    <s v="1101 RECURSOS MUNICIPALES"/>
    <s v="19 Ejercicio 2019"/>
    <s v="13 TODO EL TERRITORIO"/>
    <s v="3 INDISTINTO"/>
  </r>
  <r>
    <s v="050211717246172009N024024929911122525925901111110119133"/>
    <x v="11"/>
    <s v="1"/>
    <s v="17"/>
    <s v="172"/>
    <s v="4"/>
    <s v="6"/>
    <s v="17"/>
    <s v="20"/>
    <s v="09"/>
    <s v="N"/>
    <s v="024"/>
    <s v="024929"/>
    <s v="91"/>
    <s v="1"/>
    <s v="2"/>
    <s v="25"/>
    <s v="259"/>
    <s v="259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024 ANÁLISIS DE RIESGOS EFECTUADOS "/>
    <s v="024929 INVESTIGACION TECNICA Y CIENTIFICA "/>
    <x v="1"/>
    <x v="10"/>
    <x v="38"/>
    <s v="25901 OTROS PRODUCTOS QUIMICOS"/>
    <n v="20000"/>
    <s v="1 NO ETIQUETADO"/>
    <s v="11 RECURSOS FISCALES"/>
    <s v="1101 RECURSOS MUNICIPALES"/>
    <s v="19 Ejercicio 2019"/>
    <s v="13 TODO EL TERRITORIO"/>
    <s v="3 INDISTINTO"/>
  </r>
  <r>
    <s v="020311313246172002O056056006971122222322301111110119133"/>
    <x v="6"/>
    <s v="1"/>
    <s v="13"/>
    <s v="132"/>
    <s v="4"/>
    <s v="6"/>
    <s v="17"/>
    <s v="20"/>
    <s v="02"/>
    <s v="O"/>
    <s v="056"/>
    <s v="056006"/>
    <s v="97"/>
    <s v="1"/>
    <s v="2"/>
    <s v="22"/>
    <s v="223"/>
    <s v="223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56 DISEÑO, PRODUCCIÓN Y DESARROLLO DE EVENTOS EFECTUADOS"/>
    <s v="056006 CENA DEL REBOZO"/>
    <x v="1"/>
    <x v="8"/>
    <x v="24"/>
    <s v="22301 UTENSILIOS PARA EL SERVICIO DE ALIMENTACION"/>
    <n v="15000"/>
    <s v="1 NO ETIQUETADO"/>
    <s v="11 RECURSOS FISCALES"/>
    <s v="1101 RECURSOS MUNICIPALES"/>
    <s v="19 Ejercicio 2019"/>
    <s v="13 TODO EL TERRITORIO"/>
    <s v="3 INDISTINTO"/>
  </r>
  <r>
    <s v="020211313246172002O101101920971122222322301111110119133"/>
    <x v="7"/>
    <s v="1"/>
    <s v="13"/>
    <s v="132"/>
    <s v="4"/>
    <s v="6"/>
    <s v="17"/>
    <s v="20"/>
    <s v="02"/>
    <s v="O"/>
    <s v="101"/>
    <s v="101920"/>
    <s v="97"/>
    <s v="1"/>
    <s v="2"/>
    <s v="22"/>
    <s v="223"/>
    <s v="22301"/>
    <s v="1"/>
    <s v="11"/>
    <s v="1101"/>
    <s v="19"/>
    <s v="13"/>
    <s v="3"/>
    <x v="4"/>
    <x v="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101 PLATAFORMA PARA LA DERIVACIÓN, MONITOREO Y SEGUIMIENTO DE ASUNTOS HASTA SU ATENCIÓN Y CONCLUSIÓN IMPLEMENTADA"/>
    <s v="101920 GESTION Y COORDINACION METROPOLITANA"/>
    <x v="1"/>
    <x v="8"/>
    <x v="24"/>
    <s v="22301 UTENSILIOS PARA EL SERVICIO DE ALIMENTACION"/>
    <n v="2000"/>
    <s v="1 NO ETIQUETADO"/>
    <s v="11 RECURSOS FISCALES"/>
    <s v="1101 RECURSOS MUNICIPALES"/>
    <s v="19 Ejercicio 2019"/>
    <s v="13 TODO EL TERRITORIO"/>
    <s v="3 INDISTINTO"/>
  </r>
  <r>
    <s v="040711212245150205E050050158911122222322301111110119133"/>
    <x v="44"/>
    <s v="1"/>
    <s v="12"/>
    <s v="122"/>
    <s v="4"/>
    <s v="5"/>
    <s v="15"/>
    <s v="02"/>
    <s v="05"/>
    <s v="E"/>
    <s v="050"/>
    <s v="050158"/>
    <s v="91"/>
    <s v="1"/>
    <s v="2"/>
    <s v="22"/>
    <s v="223"/>
    <s v="22301"/>
    <s v="1"/>
    <s v="11"/>
    <s v="1101"/>
    <s v="19"/>
    <s v="13"/>
    <s v="3"/>
    <x v="6"/>
    <x v="44"/>
    <x v="6"/>
    <s v="1 GOBIERNO"/>
    <s v="12 JUSTICIA"/>
    <s v="4 UN GOBIERNO PARA LA CIUDADANÍA"/>
    <s v="5 ZAPOPAN EN PAZ"/>
    <s v="15 PROMOVER LA CONVIVENCIA PACÍFICA Y EQUITATIVA ENTRE GÉNEROS"/>
    <s v="02 B. PREVENCIÓN DE LAS VIOLENCIAS"/>
    <s v="E PRESTACIÓN DE SERVICIOS PÚBLICOS"/>
    <s v="91 CIUDADANOS"/>
    <s v="1 GASTO CORRIENTE"/>
    <x v="28"/>
    <s v="050 CONFLICTOS DEL CENTRO DE MEDIACIÓN ATENDIDOS"/>
    <s v="050158 MEDIACION"/>
    <x v="1"/>
    <x v="8"/>
    <x v="24"/>
    <s v="22301 UTENSILIOS PARA EL SERVICIO DE ALIMENTACION"/>
    <n v="50000"/>
    <s v="1 NO ETIQUETADO"/>
    <s v="11 RECURSOS FISCALES"/>
    <s v="1101 RECURSOS MUNICIPALES"/>
    <s v="19 Ejercicio 2019"/>
    <s v="13 TODO EL TERRITORIO"/>
    <s v="3 INDISTINTO"/>
  </r>
  <r>
    <s v="050211717246172009N124124254911122626126101111110119133"/>
    <x v="11"/>
    <s v="1"/>
    <s v="17"/>
    <s v="172"/>
    <s v="4"/>
    <s v="6"/>
    <s v="17"/>
    <s v="20"/>
    <s v="09"/>
    <s v="N"/>
    <s v="124"/>
    <s v="124254"/>
    <s v="91"/>
    <s v="1"/>
    <s v="2"/>
    <s v="26"/>
    <s v="261"/>
    <s v="261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24 SERVICIOS DE EMERGENCIA ATENDIDOS"/>
    <s v="124254 ATENCION DE SERVICIOS DE EMERGENCIAS"/>
    <x v="1"/>
    <x v="11"/>
    <x v="39"/>
    <s v="26101 COMBUSTIBLES, LUBRICANTES Y ADITIVOS"/>
    <n v="142465.60000000001"/>
    <s v="1 NO ETIQUETADO"/>
    <s v="11 RECURSOS FISCALES"/>
    <s v="1101 RECURSOS MUNICIPALES"/>
    <s v="19 Ejercicio 2019"/>
    <s v="13 TODO EL TERRITORIO"/>
    <s v="3 INDISTINTO"/>
  </r>
  <r>
    <s v="050211717246172009N124124254911122727127101111110119133"/>
    <x v="11"/>
    <s v="1"/>
    <s v="17"/>
    <s v="172"/>
    <s v="4"/>
    <s v="6"/>
    <s v="17"/>
    <s v="20"/>
    <s v="09"/>
    <s v="N"/>
    <s v="124"/>
    <s v="124254"/>
    <s v="91"/>
    <s v="1"/>
    <s v="2"/>
    <s v="27"/>
    <s v="271"/>
    <s v="271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24 SERVICIOS DE EMERGENCIA ATENDIDOS"/>
    <s v="124254 ATENCION DE SERVICIOS DE EMERGENCIAS"/>
    <x v="1"/>
    <x v="12"/>
    <x v="40"/>
    <s v="27101 VESTUARIO Y UNIFORMES"/>
    <n v="60000"/>
    <s v="1 NO ETIQUETADO"/>
    <s v="11 RECURSOS FISCALES"/>
    <s v="1101 RECURSOS MUNICIPALES"/>
    <s v="19 Ejercicio 2019"/>
    <s v="13 TODO EL TERRITORIO"/>
    <s v="3 INDISTINTO"/>
  </r>
  <r>
    <s v="111322121231010730E126126385911122222322301111110119133"/>
    <x v="31"/>
    <s v="2"/>
    <s v="21"/>
    <s v="212"/>
    <s v="3"/>
    <s v="1"/>
    <s v="01"/>
    <s v="07"/>
    <s v="30"/>
    <s v="E"/>
    <s v="126"/>
    <s v="126385"/>
    <s v="91"/>
    <s v="1"/>
    <s v="2"/>
    <s v="22"/>
    <s v="223"/>
    <s v="223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26 SERVICIOS DE PREVENCIÓN ANIMAL ENTREGADOS"/>
    <s v="126385 ATENCION A REPORTES DE ANIMALES CALLEJEROS"/>
    <x v="1"/>
    <x v="8"/>
    <x v="24"/>
    <s v="22301 UTENSILIOS PARA EL SERVICIO DE ALIMENTACION"/>
    <n v="45000"/>
    <s v="1 NO ETIQUETADO"/>
    <s v="11 RECURSOS FISCALES"/>
    <s v="1101 RECURSOS MUNICIPALES"/>
    <s v="19 Ejercicio 2019"/>
    <s v="13 TODO EL TERRITORIO"/>
    <s v="3 INDISTINTO"/>
  </r>
  <r>
    <s v="050211717246172009N124124254911122727227201111110119133"/>
    <x v="11"/>
    <s v="1"/>
    <s v="17"/>
    <s v="172"/>
    <s v="4"/>
    <s v="6"/>
    <s v="17"/>
    <s v="20"/>
    <s v="09"/>
    <s v="N"/>
    <s v="124"/>
    <s v="124254"/>
    <s v="91"/>
    <s v="1"/>
    <s v="2"/>
    <s v="27"/>
    <s v="272"/>
    <s v="272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24 SERVICIOS DE EMERGENCIA ATENDIDOS"/>
    <s v="124254 ATENCION DE SERVICIOS DE EMERGENCIAS"/>
    <x v="1"/>
    <x v="12"/>
    <x v="41"/>
    <s v="27201 PRENDAS DE SEGURIDAD Y PROTECCION PERSONAL"/>
    <n v="2000000"/>
    <s v="1 NO ETIQUETADO"/>
    <s v="11 RECURSOS FISCALES"/>
    <s v="1101 RECURSOS MUNICIPALES"/>
    <s v="19 Ejercicio 2019"/>
    <s v="13 TODO EL TERRITORIO"/>
    <s v="3 INDISTINTO"/>
  </r>
  <r>
    <s v="030311717145160304E127127976911122424124101111110119133"/>
    <x v="8"/>
    <s v="1"/>
    <s v="17"/>
    <s v="171"/>
    <s v="4"/>
    <s v="5"/>
    <s v="16"/>
    <s v="03"/>
    <s v="04"/>
    <s v="E"/>
    <s v="127"/>
    <s v="127976"/>
    <s v="91"/>
    <s v="1"/>
    <s v="2"/>
    <s v="24"/>
    <s v="241"/>
    <s v="241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9"/>
    <x v="42"/>
    <s v="24101 PRODUCTOS MINERALES NO METALICOS"/>
    <n v="27000"/>
    <s v="1 NO ETIQUETADO"/>
    <s v="11 RECURSOS FISCALES"/>
    <s v="1101 RECURSOS MUNICIPALES"/>
    <s v="19 Ejercicio 2019"/>
    <s v="13 TODO EL TERRITORIO"/>
    <s v="3 INDISTINTO"/>
  </r>
  <r>
    <s v="080122222112130614E088088349911122424124101111110119133"/>
    <x v="14"/>
    <s v="2"/>
    <s v="22"/>
    <s v="221"/>
    <s v="1"/>
    <s v="2"/>
    <s v="13"/>
    <s v="06"/>
    <s v="14"/>
    <s v="E"/>
    <s v="088"/>
    <s v="088349"/>
    <s v="91"/>
    <s v="1"/>
    <s v="2"/>
    <s v="24"/>
    <s v="241"/>
    <s v="241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49 REGISTRO DE COMERCIANTES DE JUEGOS MECANICOS, JUEGOS COMPLEMENTARIOS Y COMPLEMENTOS"/>
    <x v="1"/>
    <x v="9"/>
    <x v="42"/>
    <s v="24101 PRODUCTOS MINERALES NO METALICOS"/>
    <n v="50000"/>
    <s v="1 NO ETIQUETADO"/>
    <s v="11 RECURSOS FISCALES"/>
    <s v="1101 RECURSOS MUNICIPALES"/>
    <s v="19 Ejercicio 2019"/>
    <s v="13 TODO EL TERRITORIO"/>
    <s v="3 INDISTINTO"/>
  </r>
  <r>
    <s v="080322222112130614E125125331911122424124101111110119133"/>
    <x v="15"/>
    <s v="2"/>
    <s v="22"/>
    <s v="221"/>
    <s v="1"/>
    <s v="2"/>
    <s v="13"/>
    <s v="06"/>
    <s v="14"/>
    <s v="E"/>
    <s v="125"/>
    <s v="125331"/>
    <s v="91"/>
    <s v="1"/>
    <s v="2"/>
    <s v="24"/>
    <s v="241"/>
    <s v="241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31 REPARACION Y REHABILITACION DE BANQUETAS"/>
    <x v="1"/>
    <x v="9"/>
    <x v="42"/>
    <s v="24101 PRODUCTOS MINERALES NO METALICOS"/>
    <n v="120000"/>
    <s v="1 NO ETIQUETADO"/>
    <s v="11 RECURSOS FISCALES"/>
    <s v="1101 RECURSOS MUNICIPALES"/>
    <s v="19 Ejercicio 2019"/>
    <s v="13 TODO EL TERRITORIO"/>
    <s v="3 INDISTINTO"/>
  </r>
  <r>
    <s v="080222222112130614E125125336911122424124101111110119133"/>
    <x v="16"/>
    <s v="2"/>
    <s v="22"/>
    <s v="221"/>
    <s v="1"/>
    <s v="2"/>
    <s v="13"/>
    <s v="06"/>
    <s v="14"/>
    <s v="E"/>
    <s v="125"/>
    <s v="125336"/>
    <s v="91"/>
    <s v="1"/>
    <s v="2"/>
    <s v="24"/>
    <s v="241"/>
    <s v="241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36 MANTENIMIENTO DE AREAS VERDES URBANAS DE PROPIEDAD MUNICIPAL"/>
    <x v="1"/>
    <x v="9"/>
    <x v="42"/>
    <s v="24101 PRODUCTOS MINERALES NO METALICOS"/>
    <n v="13000"/>
    <s v="1 NO ETIQUETADO"/>
    <s v="11 RECURSOS FISCALES"/>
    <s v="1101 RECURSOS MUNICIPALES"/>
    <s v="19 Ejercicio 2019"/>
    <s v="13 TODO EL TERRITORIO"/>
    <s v="3 INDISTINTO"/>
  </r>
  <r>
    <s v="080422222112130614E125125402911122424124101111110119133"/>
    <x v="17"/>
    <s v="2"/>
    <s v="22"/>
    <s v="221"/>
    <s v="1"/>
    <s v="2"/>
    <s v="13"/>
    <s v="06"/>
    <s v="14"/>
    <s v="E"/>
    <s v="125"/>
    <s v="125402"/>
    <s v="91"/>
    <s v="1"/>
    <s v="2"/>
    <s v="24"/>
    <s v="241"/>
    <s v="241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02 SACRIFICIO DE PORCINOS ZAPOPAN"/>
    <x v="1"/>
    <x v="9"/>
    <x v="42"/>
    <s v="24101 PRODUCTOS MINERALES NO METALICOS"/>
    <n v="250000"/>
    <s v="1 NO ETIQUETADO"/>
    <s v="11 RECURSOS FISCALES"/>
    <s v="1101 RECURSOS MUNICIPALES"/>
    <s v="19 Ejercicio 2019"/>
    <s v="13 TODO EL TERRITORIO"/>
    <s v="3 INDISTINTO"/>
  </r>
  <r>
    <s v="080522222112130614E088088353911122424124101111110119133"/>
    <x v="18"/>
    <s v="2"/>
    <s v="22"/>
    <s v="221"/>
    <s v="1"/>
    <s v="2"/>
    <s v="13"/>
    <s v="06"/>
    <s v="14"/>
    <s v="E"/>
    <s v="088"/>
    <s v="088353"/>
    <s v="91"/>
    <s v="1"/>
    <s v="2"/>
    <s v="24"/>
    <s v="241"/>
    <s v="241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53 CESION DE DERECHOS SOBRE COMERCIO EN TIANGUIS"/>
    <x v="1"/>
    <x v="9"/>
    <x v="42"/>
    <s v="24101 PRODUCTOS MINERALES NO METALICOS"/>
    <n v="1000000"/>
    <s v="1 NO ETIQUETADO"/>
    <s v="11 RECURSOS FISCALES"/>
    <s v="1101 RECURSOS MUNICIPALES"/>
    <s v="19 Ejercicio 2019"/>
    <s v="13 TODO EL TERRITORIO"/>
    <s v="3 INDISTINTO"/>
  </r>
  <r>
    <s v="081222121412130615E061061316911122424124101111110119133"/>
    <x v="46"/>
    <s v="2"/>
    <s v="21"/>
    <s v="214"/>
    <s v="1"/>
    <s v="2"/>
    <s v="13"/>
    <s v="06"/>
    <s v="15"/>
    <s v="E"/>
    <s v="061"/>
    <s v="061316"/>
    <s v="91"/>
    <s v="1"/>
    <s v="2"/>
    <s v="24"/>
    <s v="241"/>
    <s v="241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16 SERVICIO DE ASEO PUBLICO MUNICIPAL"/>
    <x v="1"/>
    <x v="9"/>
    <x v="42"/>
    <s v="24101 PRODUCTOS MINERALES NO METALICOS"/>
    <n v="320000"/>
    <s v="1 NO ETIQUETADO"/>
    <s v="11 RECURSOS FISCALES"/>
    <s v="1101 RECURSOS MUNICIPALES"/>
    <s v="19 Ejercicio 2019"/>
    <s v="13 TODO EL TERRITORIO"/>
    <s v="3 INDISTINTO"/>
  </r>
  <r>
    <s v="080722121412130615E105105402911122424124101111110119133"/>
    <x v="20"/>
    <s v="2"/>
    <s v="21"/>
    <s v="214"/>
    <s v="1"/>
    <s v="2"/>
    <s v="13"/>
    <s v="06"/>
    <s v="15"/>
    <s v="E"/>
    <s v="105"/>
    <s v="105402"/>
    <s v="91"/>
    <s v="1"/>
    <s v="2"/>
    <s v="24"/>
    <s v="241"/>
    <s v="241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105 PRODUCTOS CÁRNICOS PARA EL CONSUMO HUMANO PROCESADOS."/>
    <s v="105402 SACRIFICIO DE PORCINOS ZAPOPAN"/>
    <x v="1"/>
    <x v="9"/>
    <x v="42"/>
    <s v="24101 PRODUCTOS MINERALES NO METALICOS"/>
    <n v="50000"/>
    <s v="1 NO ETIQUETADO"/>
    <s v="11 RECURSOS FISCALES"/>
    <s v="1101 RECURSOS MUNICIPALES"/>
    <s v="19 Ejercicio 2019"/>
    <s v="13 TODO EL TERRITORIO"/>
    <s v="3 INDISTINTO"/>
  </r>
  <r>
    <s v="090111313446172020O021021464121122424124101111110119133"/>
    <x v="39"/>
    <s v="1"/>
    <s v="13"/>
    <s v="134"/>
    <s v="4"/>
    <s v="6"/>
    <s v="17"/>
    <s v="20"/>
    <s v="20"/>
    <s v="O"/>
    <s v="021"/>
    <s v="021464"/>
    <s v="12"/>
    <s v="1"/>
    <s v="2"/>
    <s v="24"/>
    <s v="241"/>
    <s v="24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64 MOVIMIENTOS DE PERSONAL"/>
    <x v="1"/>
    <x v="9"/>
    <x v="42"/>
    <s v="24101 PRODUCTOS MINERALES NO METALICOS"/>
    <n v="51840"/>
    <s v="1 NO ETIQUETADO"/>
    <s v="11 RECURSOS FISCALES"/>
    <s v="1101 RECURSOS MUNICIPALES"/>
    <s v="19 Ejercicio 2019"/>
    <s v="13 TODO EL TERRITORIO"/>
    <s v="3 INDISTINTO"/>
  </r>
  <r>
    <s v="030311717145160304E127127976911122424224201111110119133"/>
    <x v="8"/>
    <s v="1"/>
    <s v="17"/>
    <s v="171"/>
    <s v="4"/>
    <s v="5"/>
    <s v="16"/>
    <s v="03"/>
    <s v="04"/>
    <s v="E"/>
    <s v="127"/>
    <s v="127976"/>
    <s v="91"/>
    <s v="1"/>
    <s v="2"/>
    <s v="24"/>
    <s v="242"/>
    <s v="242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9"/>
    <x v="25"/>
    <s v="24201 CEMENTO Y PRODUCTOS DE CONCRETO"/>
    <n v="7000"/>
    <s v="1 NO ETIQUETADO"/>
    <s v="11 RECURSOS FISCALES"/>
    <s v="1101 RECURSOS MUNICIPALES"/>
    <s v="19 Ejercicio 2019"/>
    <s v="13 TODO EL TERRITORIO"/>
    <s v="3 INDISTINTO"/>
  </r>
  <r>
    <s v="050211717246172009N124124254911122727227201111110119133"/>
    <x v="11"/>
    <s v="1"/>
    <s v="17"/>
    <s v="172"/>
    <s v="4"/>
    <s v="6"/>
    <s v="17"/>
    <s v="20"/>
    <s v="09"/>
    <s v="N"/>
    <s v="124"/>
    <s v="124254"/>
    <s v="91"/>
    <s v="1"/>
    <s v="2"/>
    <s v="27"/>
    <s v="272"/>
    <s v="272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24 SERVICIOS DE EMERGENCIA ATENDIDOS"/>
    <s v="124254 ATENCION DE SERVICIOS DE EMERGENCIAS"/>
    <x v="1"/>
    <x v="12"/>
    <x v="41"/>
    <s v="27201 PRENDAS DE SEGURIDAD Y PROTECCION PERSONAL"/>
    <n v="1641250.9"/>
    <s v="1 NO ETIQUETADO"/>
    <s v="11 RECURSOS FISCALES"/>
    <s v="1101 RECURSOS MUNICIPALES"/>
    <s v="19 Ejercicio 2019"/>
    <s v="13 TODO EL TERRITORIO"/>
    <s v="3 INDISTINTO"/>
  </r>
  <r>
    <s v="080122222112130614E060060325911122424224201111110119133"/>
    <x v="14"/>
    <s v="2"/>
    <s v="22"/>
    <s v="221"/>
    <s v="1"/>
    <s v="2"/>
    <s v="13"/>
    <s v="06"/>
    <s v="14"/>
    <s v="E"/>
    <s v="060"/>
    <s v="060325"/>
    <s v="91"/>
    <s v="1"/>
    <s v="2"/>
    <s v="24"/>
    <s v="242"/>
    <s v="242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60 ESPACIOS PÚBLICOS ORDENADOS Y LIMPIOS ENTREGADOS"/>
    <s v="060325 SERVICIO DE LIMPIEZA DE AVENIDAS PRINCIPALES"/>
    <x v="1"/>
    <x v="9"/>
    <x v="25"/>
    <s v="24201 CEMENTO Y PRODUCTOS DE CONCRETO"/>
    <n v="254000"/>
    <s v="1 NO ETIQUETADO"/>
    <s v="11 RECURSOS FISCALES"/>
    <s v="1101 RECURSOS MUNICIPALES"/>
    <s v="19 Ejercicio 2019"/>
    <s v="13 TODO EL TERRITORIO"/>
    <s v="3 INDISTINTO"/>
  </r>
  <r>
    <s v="081122222112130614E125125403911122424224201111110119133"/>
    <x v="1"/>
    <s v="2"/>
    <s v="22"/>
    <s v="221"/>
    <s v="1"/>
    <s v="2"/>
    <s v="13"/>
    <s v="06"/>
    <s v="14"/>
    <s v="E"/>
    <s v="125"/>
    <s v="125403"/>
    <s v="91"/>
    <s v="1"/>
    <s v="2"/>
    <s v="24"/>
    <s v="242"/>
    <s v="242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03 SACRIFICIO DE BOVINOS"/>
    <x v="1"/>
    <x v="9"/>
    <x v="25"/>
    <s v="24201 CEMENTO Y PRODUCTOS DE CONCRETO"/>
    <n v="70000"/>
    <s v="1 NO ETIQUETADO"/>
    <s v="11 RECURSOS FISCALES"/>
    <s v="1101 RECURSOS MUNICIPALES"/>
    <s v="19 Ejercicio 2019"/>
    <s v="13 TODO EL TERRITORIO"/>
    <s v="3 INDISTINTO"/>
  </r>
  <r>
    <s v="080922222112130614E059059798911122424224201111110119133"/>
    <x v="2"/>
    <s v="2"/>
    <s v="22"/>
    <s v="221"/>
    <s v="1"/>
    <s v="2"/>
    <s v="13"/>
    <s v="06"/>
    <s v="14"/>
    <s v="E"/>
    <s v="059"/>
    <s v="059798"/>
    <s v="91"/>
    <s v="1"/>
    <s v="2"/>
    <s v="24"/>
    <s v="242"/>
    <s v="242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798 OBRA IMAGEN URBANA"/>
    <x v="1"/>
    <x v="9"/>
    <x v="25"/>
    <s v="24201 CEMENTO Y PRODUCTOS DE CONCRETO"/>
    <n v="50000"/>
    <s v="1 NO ETIQUETADO"/>
    <s v="11 RECURSOS FISCALES"/>
    <s v="1101 RECURSOS MUNICIPALES"/>
    <s v="19 Ejercicio 2019"/>
    <s v="13 TODO EL TERRITORIO"/>
    <s v="3 INDISTINTO"/>
  </r>
  <r>
    <s v="080322222112130614E125125335911122424224201111110119133"/>
    <x v="15"/>
    <s v="2"/>
    <s v="22"/>
    <s v="221"/>
    <s v="1"/>
    <s v="2"/>
    <s v="13"/>
    <s v="06"/>
    <s v="14"/>
    <s v="E"/>
    <s v="125"/>
    <s v="125335"/>
    <s v="91"/>
    <s v="1"/>
    <s v="2"/>
    <s v="24"/>
    <s v="242"/>
    <s v="242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35 MANTENIMIENTO DE AREAS VERDES POR CONVENIO"/>
    <x v="1"/>
    <x v="9"/>
    <x v="25"/>
    <s v="24201 CEMENTO Y PRODUCTOS DE CONCRETO"/>
    <n v="100000"/>
    <s v="1 NO ETIQUETADO"/>
    <s v="11 RECURSOS FISCALES"/>
    <s v="1101 RECURSOS MUNICIPALES"/>
    <s v="19 Ejercicio 2019"/>
    <s v="13 TODO EL TERRITORIO"/>
    <s v="3 INDISTINTO"/>
  </r>
  <r>
    <s v="080222222112130614E125125343911122424224201111110119133"/>
    <x v="16"/>
    <s v="2"/>
    <s v="22"/>
    <s v="221"/>
    <s v="1"/>
    <s v="2"/>
    <s v="13"/>
    <s v="06"/>
    <s v="14"/>
    <s v="E"/>
    <s v="125"/>
    <s v="125343"/>
    <s v="91"/>
    <s v="1"/>
    <s v="2"/>
    <s v="24"/>
    <s v="242"/>
    <s v="242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43 EVENTO DIA DEL JARDINERO"/>
    <x v="1"/>
    <x v="9"/>
    <x v="25"/>
    <s v="24201 CEMENTO Y PRODUCTOS DE CONCRETO"/>
    <n v="30000"/>
    <s v="1 NO ETIQUETADO"/>
    <s v="11 RECURSOS FISCALES"/>
    <s v="1101 RECURSOS MUNICIPALES"/>
    <s v="19 Ejercicio 2019"/>
    <s v="13 TODO EL TERRITORIO"/>
    <s v="3 INDISTINTO"/>
  </r>
  <r>
    <s v="080422222112130614E060060338911122424224201111110119133"/>
    <x v="17"/>
    <s v="2"/>
    <s v="22"/>
    <s v="221"/>
    <s v="1"/>
    <s v="2"/>
    <s v="13"/>
    <s v="06"/>
    <s v="14"/>
    <s v="E"/>
    <s v="060"/>
    <s v="060338"/>
    <s v="91"/>
    <s v="1"/>
    <s v="2"/>
    <s v="24"/>
    <s v="242"/>
    <s v="242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60 ESPACIOS PÚBLICOS ORDENADOS Y LIMPIOS ENTREGADOS"/>
    <s v="060338 VISTO BUENO DEL PROYECTO DE ARBOLADO"/>
    <x v="1"/>
    <x v="9"/>
    <x v="25"/>
    <s v="24201 CEMENTO Y PRODUCTOS DE CONCRETO"/>
    <n v="30000"/>
    <s v="1 NO ETIQUETADO"/>
    <s v="11 RECURSOS FISCALES"/>
    <s v="1101 RECURSOS MUNICIPALES"/>
    <s v="19 Ejercicio 2019"/>
    <s v="13 TODO EL TERRITORIO"/>
    <s v="3 INDISTINTO"/>
  </r>
  <r>
    <s v="080522222112130614E125125320911122424224201111110119133"/>
    <x v="18"/>
    <s v="2"/>
    <s v="22"/>
    <s v="221"/>
    <s v="1"/>
    <s v="2"/>
    <s v="13"/>
    <s v="06"/>
    <s v="14"/>
    <s v="E"/>
    <s v="125"/>
    <s v="125320"/>
    <s v="91"/>
    <s v="1"/>
    <s v="2"/>
    <s v="24"/>
    <s v="242"/>
    <s v="242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20 MANTENIMIENTO DE MERCADOS MUNICIPALES"/>
    <x v="1"/>
    <x v="9"/>
    <x v="25"/>
    <s v="24201 CEMENTO Y PRODUCTOS DE CONCRETO"/>
    <n v="500000"/>
    <s v="1 NO ETIQUETADO"/>
    <s v="11 RECURSOS FISCALES"/>
    <s v="1101 RECURSOS MUNICIPALES"/>
    <s v="19 Ejercicio 2019"/>
    <s v="13 TODO EL TERRITORIO"/>
    <s v="3 INDISTINTO"/>
  </r>
  <r>
    <s v="080722121412130615E105105403911122424224201111110119133"/>
    <x v="20"/>
    <s v="2"/>
    <s v="21"/>
    <s v="214"/>
    <s v="1"/>
    <s v="2"/>
    <s v="13"/>
    <s v="06"/>
    <s v="15"/>
    <s v="E"/>
    <s v="105"/>
    <s v="105403"/>
    <s v="91"/>
    <s v="1"/>
    <s v="2"/>
    <s v="24"/>
    <s v="242"/>
    <s v="242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105 PRODUCTOS CÁRNICOS PARA EL CONSUMO HUMANO PROCESADOS."/>
    <s v="105403 SACRIFICIO DE BOVINOS"/>
    <x v="1"/>
    <x v="9"/>
    <x v="25"/>
    <s v="24201 CEMENTO Y PRODUCTOS DE CONCRETO"/>
    <n v="60000"/>
    <s v="1 NO ETIQUETADO"/>
    <s v="11 RECURSOS FISCALES"/>
    <s v="1101 RECURSOS MUNICIPALES"/>
    <s v="19 Ejercicio 2019"/>
    <s v="13 TODO EL TERRITORIO"/>
    <s v="3 INDISTINTO"/>
  </r>
  <r>
    <s v="080822222112130417E079079408911122424224201111110119133"/>
    <x v="21"/>
    <s v="2"/>
    <s v="22"/>
    <s v="221"/>
    <s v="1"/>
    <s v="2"/>
    <s v="13"/>
    <s v="04"/>
    <s v="17"/>
    <s v="E"/>
    <s v="079"/>
    <s v="079408"/>
    <s v="91"/>
    <s v="1"/>
    <s v="2"/>
    <s v="24"/>
    <s v="242"/>
    <s v="242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79 MANTENIMIENTO PREVENTIVO DE LOS SERVICIOS PÚBLICOS REALIZADO"/>
    <s v="079408 MANTENIMIENTO Y LIMPIEZA DE LAS INSTALACIONES EN PLANTAS DE TRATAMIENTO."/>
    <x v="1"/>
    <x v="9"/>
    <x v="25"/>
    <s v="24201 CEMENTO Y PRODUCTOS DE CONCRETO"/>
    <n v="50000"/>
    <s v="1 NO ETIQUETADO"/>
    <s v="11 RECURSOS FISCALES"/>
    <s v="1101 RECURSOS MUNICIPALES"/>
    <s v="19 Ejercicio 2019"/>
    <s v="13 TODO EL TERRITORIO"/>
    <s v="3 INDISTINTO"/>
  </r>
  <r>
    <s v="090111313446172020O021021473121122424224201111110119133"/>
    <x v="39"/>
    <s v="1"/>
    <s v="13"/>
    <s v="134"/>
    <s v="4"/>
    <s v="6"/>
    <s v="17"/>
    <s v="20"/>
    <s v="20"/>
    <s v="O"/>
    <s v="021"/>
    <s v="021473"/>
    <s v="12"/>
    <s v="1"/>
    <s v="2"/>
    <s v="24"/>
    <s v="242"/>
    <s v="242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73 SUPERVISION Y REGISTRO DE LA NOMINA ADMINISTRATIVA"/>
    <x v="1"/>
    <x v="9"/>
    <x v="25"/>
    <s v="24201 CEMENTO Y PRODUCTOS DE CONCRETO"/>
    <n v="45000"/>
    <s v="1 NO ETIQUETADO"/>
    <s v="11 RECURSOS FISCALES"/>
    <s v="1101 RECURSOS MUNICIPALES"/>
    <s v="19 Ejercicio 2019"/>
    <s v="13 TODO EL TERRITORIO"/>
    <s v="3 INDISTINTO"/>
  </r>
  <r>
    <s v="100322626823101723P030030935911122424224201111110119133"/>
    <x v="24"/>
    <s v="2"/>
    <s v="26"/>
    <s v="268"/>
    <s v="2"/>
    <s v="3"/>
    <s v="10"/>
    <s v="17"/>
    <s v="23"/>
    <s v="P"/>
    <s v="030"/>
    <s v="030935"/>
    <s v="91"/>
    <s v="1"/>
    <s v="2"/>
    <s v="24"/>
    <s v="242"/>
    <s v="242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0 APOYOS ECONÓMICOS OTORGADOS"/>
    <s v="030935 MUJERES BENEFICIADAS CON HERRAMIENTAS PARA EL DESARROLLO DE PROYECTOS PRODUCTIVOS"/>
    <x v="1"/>
    <x v="9"/>
    <x v="25"/>
    <s v="24201 CEMENTO Y PRODUCTOS DE CONCRETO"/>
    <n v="200000"/>
    <s v="1 NO ETIQUETADO"/>
    <s v="11 RECURSOS FISCALES"/>
    <s v="1101 RECURSOS MUNICIPALES"/>
    <s v="19 Ejercicio 2019"/>
    <s v="13 TODO EL TERRITORIO"/>
    <s v="3 INDISTINTO"/>
  </r>
  <r>
    <s v="130322424215140134E018018912911122424224201111110119133"/>
    <x v="45"/>
    <s v="2"/>
    <s v="24"/>
    <s v="242"/>
    <s v="1"/>
    <s v="5"/>
    <s v="14"/>
    <s v="01"/>
    <s v="34"/>
    <s v="E"/>
    <s v="018"/>
    <s v="018912"/>
    <s v="91"/>
    <s v="1"/>
    <s v="2"/>
    <s v="24"/>
    <s v="242"/>
    <s v="24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912 FORMACION EN TALLERES ARTISTICO CULTURALES"/>
    <x v="1"/>
    <x v="9"/>
    <x v="25"/>
    <s v="24201 CEMENTO Y PRODUCTOS DE CONCRETO"/>
    <n v="38600"/>
    <s v="1 NO ETIQUETADO"/>
    <s v="11 RECURSOS FISCALES"/>
    <s v="1101 RECURSOS MUNICIPALES"/>
    <s v="19 Ejercicio 2019"/>
    <s v="13 TODO EL TERRITORIO"/>
    <s v="3 INDISTINTO"/>
  </r>
  <r>
    <s v="030311717145160304E127127976911122424324301111110119133"/>
    <x v="8"/>
    <s v="1"/>
    <s v="17"/>
    <s v="171"/>
    <s v="4"/>
    <s v="5"/>
    <s v="16"/>
    <s v="03"/>
    <s v="04"/>
    <s v="E"/>
    <s v="127"/>
    <s v="127976"/>
    <s v="91"/>
    <s v="1"/>
    <s v="2"/>
    <s v="24"/>
    <s v="243"/>
    <s v="243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9"/>
    <x v="26"/>
    <s v="24301 CAL, YESO Y PRODUCTOS DE YESO"/>
    <n v="5000"/>
    <s v="1 NO ETIQUETADO"/>
    <s v="11 RECURSOS FISCALES"/>
    <s v="1101 RECURSOS MUNICIPALES"/>
    <s v="19 Ejercicio 2019"/>
    <s v="13 TODO EL TERRITORIO"/>
    <s v="3 INDISTINTO"/>
  </r>
  <r>
    <s v="050211717246172009N134134890911122727327301111110119133"/>
    <x v="11"/>
    <s v="1"/>
    <s v="17"/>
    <s v="172"/>
    <s v="4"/>
    <s v="6"/>
    <s v="17"/>
    <s v="20"/>
    <s v="09"/>
    <s v="N"/>
    <s v="134"/>
    <s v="134890"/>
    <s v="91"/>
    <s v="1"/>
    <s v="2"/>
    <s v="27"/>
    <s v="273"/>
    <s v="273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34 SUPERVISIÓN DE MEDIDAS DE SEGURIDAD REALIZADAS"/>
    <s v="134890 DICTAMINACION "/>
    <x v="1"/>
    <x v="12"/>
    <x v="43"/>
    <s v="27301 ARTICULOS DEPORTIVOS"/>
    <n v="31844.640000000003"/>
    <s v="1 NO ETIQUETADO"/>
    <s v="11 RECURSOS FISCALES"/>
    <s v="1101 RECURSOS MUNICIPALES"/>
    <s v="19 Ejercicio 2019"/>
    <s v="13 TODO EL TERRITORIO"/>
    <s v="3 INDISTINTO"/>
  </r>
  <r>
    <s v="080122222112130614E088088354911122424324301111110119133"/>
    <x v="14"/>
    <s v="2"/>
    <s v="22"/>
    <s v="221"/>
    <s v="1"/>
    <s v="2"/>
    <s v="13"/>
    <s v="06"/>
    <s v="14"/>
    <s v="E"/>
    <s v="088"/>
    <s v="088354"/>
    <s v="91"/>
    <s v="1"/>
    <s v="2"/>
    <s v="24"/>
    <s v="243"/>
    <s v="243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54 SUPLENCIA DE COMERCIANTES EN TIANGUIS"/>
    <x v="1"/>
    <x v="9"/>
    <x v="26"/>
    <s v="24301 CAL, YESO Y PRODUCTOS DE YESO"/>
    <n v="15000"/>
    <s v="1 NO ETIQUETADO"/>
    <s v="11 RECURSOS FISCALES"/>
    <s v="1101 RECURSOS MUNICIPALES"/>
    <s v="19 Ejercicio 2019"/>
    <s v="13 TODO EL TERRITORIO"/>
    <s v="3 INDISTINTO"/>
  </r>
  <r>
    <s v="080322222112130614E125125336911122424324301111110119133"/>
    <x v="15"/>
    <s v="2"/>
    <s v="22"/>
    <s v="221"/>
    <s v="1"/>
    <s v="2"/>
    <s v="13"/>
    <s v="06"/>
    <s v="14"/>
    <s v="E"/>
    <s v="125"/>
    <s v="125336"/>
    <s v="91"/>
    <s v="1"/>
    <s v="2"/>
    <s v="24"/>
    <s v="243"/>
    <s v="243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36 MANTENIMIENTO DE AREAS VERDES URBANAS DE PROPIEDAD MUNICIPAL"/>
    <x v="1"/>
    <x v="9"/>
    <x v="26"/>
    <s v="24301 CAL, YESO Y PRODUCTOS DE YESO"/>
    <n v="500"/>
    <s v="1 NO ETIQUETADO"/>
    <s v="11 RECURSOS FISCALES"/>
    <s v="1101 RECURSOS MUNICIPALES"/>
    <s v="19 Ejercicio 2019"/>
    <s v="13 TODO EL TERRITORIO"/>
    <s v="3 INDISTINTO"/>
  </r>
  <r>
    <s v="080422222112130614E060060328911122424324301111110119133"/>
    <x v="17"/>
    <s v="2"/>
    <s v="22"/>
    <s v="221"/>
    <s v="1"/>
    <s v="2"/>
    <s v="13"/>
    <s v="06"/>
    <s v="14"/>
    <s v="E"/>
    <s v="060"/>
    <s v="060328"/>
    <s v="91"/>
    <s v="1"/>
    <s v="2"/>
    <s v="24"/>
    <s v="243"/>
    <s v="243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60 ESPACIOS PÚBLICOS ORDENADOS Y LIMPIOS ENTREGADOS"/>
    <s v="060328 RETIRO DE PROPAGANDA EN MOBILIARIO URBANO"/>
    <x v="1"/>
    <x v="9"/>
    <x v="26"/>
    <s v="24301 CAL, YESO Y PRODUCTOS DE YESO"/>
    <n v="50000"/>
    <s v="1 NO ETIQUETADO"/>
    <s v="11 RECURSOS FISCALES"/>
    <s v="1101 RECURSOS MUNICIPALES"/>
    <s v="19 Ejercicio 2019"/>
    <s v="13 TODO EL TERRITORIO"/>
    <s v="3 INDISTINTO"/>
  </r>
  <r>
    <s v="081022222112130614E009009358911122424324301111110119133"/>
    <x v="19"/>
    <s v="2"/>
    <s v="22"/>
    <s v="221"/>
    <s v="1"/>
    <s v="2"/>
    <s v="13"/>
    <s v="06"/>
    <s v="14"/>
    <s v="E"/>
    <s v="009"/>
    <s v="009358"/>
    <s v="91"/>
    <s v="1"/>
    <s v="2"/>
    <s v="24"/>
    <s v="243"/>
    <s v="24301"/>
    <s v="1"/>
    <s v="11"/>
    <s v="1101"/>
    <s v="19"/>
    <s v="13"/>
    <s v="3"/>
    <x v="1"/>
    <x v="19"/>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358 DISTRIBUCION DE AGUA POTABLE EN CAMION TIPO CISTERNA."/>
    <x v="1"/>
    <x v="9"/>
    <x v="26"/>
    <s v="24301 CAL, YESO Y PRODUCTOS DE YESO"/>
    <n v="7000"/>
    <s v="1 NO ETIQUETADO"/>
    <s v="11 RECURSOS FISCALES"/>
    <s v="1101 RECURSOS MUNICIPALES"/>
    <s v="19 Ejercicio 2019"/>
    <s v="13 TODO EL TERRITORIO"/>
    <s v="3 INDISTINTO"/>
  </r>
  <r>
    <s v="080822222112130417E079079417911122424324301111110119133"/>
    <x v="21"/>
    <s v="2"/>
    <s v="22"/>
    <s v="221"/>
    <s v="1"/>
    <s v="2"/>
    <s v="13"/>
    <s v="04"/>
    <s v="17"/>
    <s v="E"/>
    <s v="079"/>
    <s v="079417"/>
    <s v="91"/>
    <s v="1"/>
    <s v="2"/>
    <s v="24"/>
    <s v="243"/>
    <s v="243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79 MANTENIMIENTO PREVENTIVO DE LOS SERVICIOS PÚBLICOS REALIZADO"/>
    <s v="079417 MANTENIMIENTO PREVENTIVO DE ARBOLADO"/>
    <x v="1"/>
    <x v="9"/>
    <x v="26"/>
    <s v="24301 CAL, YESO Y PRODUCTOS DE YESO"/>
    <n v="20000"/>
    <s v="1 NO ETIQUETADO"/>
    <s v="11 RECURSOS FISCALES"/>
    <s v="1101 RECURSOS MUNICIPALES"/>
    <s v="19 Ejercicio 2019"/>
    <s v="13 TODO EL TERRITORIO"/>
    <s v="3 INDISTINTO"/>
  </r>
  <r>
    <s v="090111313446172020O021021475121122424324301111110119133"/>
    <x v="39"/>
    <s v="1"/>
    <s v="13"/>
    <s v="134"/>
    <s v="4"/>
    <s v="6"/>
    <s v="17"/>
    <s v="20"/>
    <s v="20"/>
    <s v="O"/>
    <s v="021"/>
    <s v="021475"/>
    <s v="12"/>
    <s v="1"/>
    <s v="2"/>
    <s v="24"/>
    <s v="243"/>
    <s v="243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75 SERVICIO SOCIAL Y PRACTICAS PROFESIONALES"/>
    <x v="1"/>
    <x v="9"/>
    <x v="26"/>
    <s v="24301 CAL, YESO Y PRODUCTOS DE YESO"/>
    <n v="162000"/>
    <s v="1 NO ETIQUETADO"/>
    <s v="11 RECURSOS FISCALES"/>
    <s v="1101 RECURSOS MUNICIPALES"/>
    <s v="19 Ejercicio 2019"/>
    <s v="13 TODO EL TERRITORIO"/>
    <s v="3 INDISTINTO"/>
  </r>
  <r>
    <s v="100322626823101723P030030947911122424324301111110119133"/>
    <x v="24"/>
    <s v="2"/>
    <s v="26"/>
    <s v="268"/>
    <s v="2"/>
    <s v="3"/>
    <s v="10"/>
    <s v="17"/>
    <s v="23"/>
    <s v="P"/>
    <s v="030"/>
    <s v="030947"/>
    <s v="91"/>
    <s v="1"/>
    <s v="2"/>
    <s v="24"/>
    <s v="243"/>
    <s v="243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0 APOYOS ECONÓMICOS OTORGADOS"/>
    <s v="030947 PINTEMOS ZAPOPAN (ESPACIOS REHABILITADOS POR MEDIO DE ARTE URBANO)"/>
    <x v="1"/>
    <x v="9"/>
    <x v="26"/>
    <s v="24301 CAL, YESO Y PRODUCTOS DE YESO"/>
    <n v="10000"/>
    <s v="1 NO ETIQUETADO"/>
    <s v="11 RECURSOS FISCALES"/>
    <s v="1101 RECURSOS MUNICIPALES"/>
    <s v="19 Ejercicio 2019"/>
    <s v="13 TODO EL TERRITORIO"/>
    <s v="3 INDISTINTO"/>
  </r>
  <r>
    <s v="131322424215140134E120120940911122424324301111110119133"/>
    <x v="36"/>
    <s v="2"/>
    <s v="24"/>
    <s v="242"/>
    <s v="1"/>
    <s v="5"/>
    <s v="14"/>
    <s v="01"/>
    <s v="34"/>
    <s v="E"/>
    <s v="120"/>
    <s v="120940"/>
    <s v="91"/>
    <s v="1"/>
    <s v="2"/>
    <s v="24"/>
    <s v="243"/>
    <s v="243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120 ROMERIA ZAPOPAN ORGANIZADA Y REALIZADA"/>
    <s v="120940 OPERATIVO ROMERIA 2017"/>
    <x v="1"/>
    <x v="9"/>
    <x v="26"/>
    <s v="24301 CAL, YESO Y PRODUCTOS DE YESO"/>
    <n v="7000"/>
    <s v="1 NO ETIQUETADO"/>
    <s v="11 RECURSOS FISCALES"/>
    <s v="1101 RECURSOS MUNICIPALES"/>
    <s v="19 Ejercicio 2019"/>
    <s v="13 TODO EL TERRITORIO"/>
    <s v="3 INDISTINTO"/>
  </r>
  <r>
    <s v="030311717145160304E127127976911122424424401111110119133"/>
    <x v="8"/>
    <s v="1"/>
    <s v="17"/>
    <s v="171"/>
    <s v="4"/>
    <s v="5"/>
    <s v="16"/>
    <s v="03"/>
    <s v="04"/>
    <s v="E"/>
    <s v="127"/>
    <s v="127976"/>
    <s v="91"/>
    <s v="1"/>
    <s v="2"/>
    <s v="24"/>
    <s v="244"/>
    <s v="244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9"/>
    <x v="27"/>
    <s v="24401 MADERA Y PRODUCTOS DE MADERA"/>
    <n v="3000"/>
    <s v="1 NO ETIQUETADO"/>
    <s v="11 RECURSOS FISCALES"/>
    <s v="1101 RECURSOS MUNICIPALES"/>
    <s v="19 Ejercicio 2019"/>
    <s v="13 TODO EL TERRITORIO"/>
    <s v="3 INDISTINTO"/>
  </r>
  <r>
    <s v="050211717246172009N134134890911122727427401111110119133"/>
    <x v="11"/>
    <s v="1"/>
    <s v="17"/>
    <s v="172"/>
    <s v="4"/>
    <s v="6"/>
    <s v="17"/>
    <s v="20"/>
    <s v="09"/>
    <s v="N"/>
    <s v="134"/>
    <s v="134890"/>
    <s v="91"/>
    <s v="1"/>
    <s v="2"/>
    <s v="27"/>
    <s v="274"/>
    <s v="274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34 SUPERVISIÓN DE MEDIDAS DE SEGURIDAD REALIZADAS"/>
    <s v="134890 DICTAMINACION "/>
    <x v="1"/>
    <x v="12"/>
    <x v="44"/>
    <s v="27401 PRODUCTOS TEXTILES"/>
    <n v="8000"/>
    <s v="1 NO ETIQUETADO"/>
    <s v="11 RECURSOS FISCALES"/>
    <s v="1101 RECURSOS MUNICIPALES"/>
    <s v="19 Ejercicio 2019"/>
    <s v="13 TODO EL TERRITORIO"/>
    <s v="3 INDISTINTO"/>
  </r>
  <r>
    <s v="080522222112130614E125125357911122424424401111110119133"/>
    <x v="18"/>
    <s v="2"/>
    <s v="22"/>
    <s v="221"/>
    <s v="1"/>
    <s v="2"/>
    <s v="13"/>
    <s v="06"/>
    <s v="14"/>
    <s v="E"/>
    <s v="125"/>
    <s v="125357"/>
    <s v="91"/>
    <s v="1"/>
    <s v="2"/>
    <s v="24"/>
    <s v="244"/>
    <s v="244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57 FESTEJO DEL DIA DEL NIÑO"/>
    <x v="1"/>
    <x v="9"/>
    <x v="27"/>
    <s v="24401 MADERA Y PRODUCTOS DE MADERA"/>
    <n v="35000"/>
    <s v="1 NO ETIQUETADO"/>
    <s v="11 RECURSOS FISCALES"/>
    <s v="1101 RECURSOS MUNICIPALES"/>
    <s v="19 Ejercicio 2019"/>
    <s v="13 TODO EL TERRITORIO"/>
    <s v="3 INDISTINTO"/>
  </r>
  <r>
    <s v="080722121412130615E105105404911122424424401111110119133"/>
    <x v="20"/>
    <s v="2"/>
    <s v="21"/>
    <s v="214"/>
    <s v="1"/>
    <s v="2"/>
    <s v="13"/>
    <s v="06"/>
    <s v="15"/>
    <s v="E"/>
    <s v="105"/>
    <s v="105404"/>
    <s v="91"/>
    <s v="1"/>
    <s v="2"/>
    <s v="24"/>
    <s v="244"/>
    <s v="244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105 PRODUCTOS CÁRNICOS PARA EL CONSUMO HUMANO PROCESADOS."/>
    <s v="105404 SERVICIO DE SACRIFICIO DE PORCINOS TIPO OBRADOR DEL RASTRO DE ATEMAJAC"/>
    <x v="1"/>
    <x v="9"/>
    <x v="27"/>
    <s v="24401 MADERA Y PRODUCTOS DE MADERA"/>
    <n v="20000"/>
    <s v="1 NO ETIQUETADO"/>
    <s v="11 RECURSOS FISCALES"/>
    <s v="1101 RECURSOS MUNICIPALES"/>
    <s v="19 Ejercicio 2019"/>
    <s v="13 TODO EL TERRITORIO"/>
    <s v="3 INDISTINTO"/>
  </r>
  <r>
    <s v="090111313446172020O021021484121122424424401111110119133"/>
    <x v="39"/>
    <s v="1"/>
    <s v="13"/>
    <s v="134"/>
    <s v="4"/>
    <s v="6"/>
    <s v="17"/>
    <s v="20"/>
    <s v="20"/>
    <s v="O"/>
    <s v="021"/>
    <s v="021484"/>
    <s v="12"/>
    <s v="1"/>
    <s v="2"/>
    <s v="24"/>
    <s v="244"/>
    <s v="244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84 ELABORACION DE NOMBRAMIENTOS"/>
    <x v="1"/>
    <x v="9"/>
    <x v="27"/>
    <s v="24401 MADERA Y PRODUCTOS DE MADERA"/>
    <n v="5400"/>
    <s v="1 NO ETIQUETADO"/>
    <s v="11 RECURSOS FISCALES"/>
    <s v="1101 RECURSOS MUNICIPALES"/>
    <s v="19 Ejercicio 2019"/>
    <s v="13 TODO EL TERRITORIO"/>
    <s v="3 INDISTINTO"/>
  </r>
  <r>
    <s v="121222222122081331E078078697911122424424401111110119133"/>
    <x v="32"/>
    <s v="2"/>
    <s v="22"/>
    <s v="221"/>
    <s v="2"/>
    <s v="2"/>
    <s v="08"/>
    <s v="13"/>
    <s v="31"/>
    <s v="E"/>
    <s v="078"/>
    <s v="078697"/>
    <s v="91"/>
    <s v="1"/>
    <s v="2"/>
    <s v="24"/>
    <s v="244"/>
    <s v="244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697 PRORROGA DE LICENCIA O PERMISO VENCIDO"/>
    <x v="1"/>
    <x v="9"/>
    <x v="27"/>
    <s v="24401 MADERA Y PRODUCTOS DE MADERA"/>
    <n v="12800"/>
    <s v="1 NO ETIQUETADO"/>
    <s v="11 RECURSOS FISCALES"/>
    <s v="1101 RECURSOS MUNICIPALES"/>
    <s v="19 Ejercicio 2019"/>
    <s v="13 TODO EL TERRITORIO"/>
    <s v="3 INDISTINTO"/>
  </r>
  <r>
    <s v="030311717145160304E127127976911122424524501111110119133"/>
    <x v="8"/>
    <s v="1"/>
    <s v="17"/>
    <s v="171"/>
    <s v="4"/>
    <s v="5"/>
    <s v="16"/>
    <s v="03"/>
    <s v="04"/>
    <s v="E"/>
    <s v="127"/>
    <s v="127976"/>
    <s v="91"/>
    <s v="1"/>
    <s v="2"/>
    <s v="24"/>
    <s v="245"/>
    <s v="245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9"/>
    <x v="28"/>
    <s v="24501 VIDRIO Y PRODUCTOS DE VIDRIO"/>
    <n v="4000"/>
    <s v="1 NO ETIQUETADO"/>
    <s v="11 RECURSOS FISCALES"/>
    <s v="1101 RECURSOS MUNICIPALES"/>
    <s v="19 Ejercicio 2019"/>
    <s v="13 TODO EL TERRITORIO"/>
    <s v="3 INDISTINTO"/>
  </r>
  <r>
    <s v="050211717246172009N134134890911122727527501111110119133"/>
    <x v="11"/>
    <s v="1"/>
    <s v="17"/>
    <s v="172"/>
    <s v="4"/>
    <s v="6"/>
    <s v="17"/>
    <s v="20"/>
    <s v="09"/>
    <s v="N"/>
    <s v="134"/>
    <s v="134890"/>
    <s v="91"/>
    <s v="1"/>
    <s v="2"/>
    <s v="27"/>
    <s v="275"/>
    <s v="275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34 SUPERVISIÓN DE MEDIDAS DE SEGURIDAD REALIZADAS"/>
    <s v="134890 DICTAMINACION "/>
    <x v="1"/>
    <x v="12"/>
    <x v="45"/>
    <s v="27501 BLANCOS Y OTROS PRODUCTOS TEXTILES, EXCEPTO PRENDAS DE VESTIR"/>
    <n v="17554.768"/>
    <s v="1 NO ETIQUETADO"/>
    <s v="11 RECURSOS FISCALES"/>
    <s v="1101 RECURSOS MUNICIPALES"/>
    <s v="19 Ejercicio 2019"/>
    <s v="13 TODO EL TERRITORIO"/>
    <s v="3 INDISTINTO"/>
  </r>
  <r>
    <s v="081122222112130614E125125343911122424524501111110119133"/>
    <x v="1"/>
    <s v="2"/>
    <s v="22"/>
    <s v="221"/>
    <s v="1"/>
    <s v="2"/>
    <s v="13"/>
    <s v="06"/>
    <s v="14"/>
    <s v="E"/>
    <s v="125"/>
    <s v="125343"/>
    <s v="91"/>
    <s v="1"/>
    <s v="2"/>
    <s v="24"/>
    <s v="245"/>
    <s v="245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43 EVENTO DIA DEL JARDINERO"/>
    <x v="1"/>
    <x v="9"/>
    <x v="28"/>
    <s v="24501 VIDRIO Y PRODUCTOS DE VIDRIO"/>
    <n v="1218000"/>
    <s v="1 NO ETIQUETADO"/>
    <s v="11 RECURSOS FISCALES"/>
    <s v="1101 RECURSOS MUNICIPALES"/>
    <s v="19 Ejercicio 2019"/>
    <s v="13 TODO EL TERRITORIO"/>
    <s v="3 INDISTINTO"/>
  </r>
  <r>
    <s v="080822222112130417E014014315911122424524501111110119133"/>
    <x v="21"/>
    <s v="2"/>
    <s v="22"/>
    <s v="221"/>
    <s v="1"/>
    <s v="2"/>
    <s v="13"/>
    <s v="04"/>
    <s v="17"/>
    <s v="E"/>
    <s v="014"/>
    <s v="014315"/>
    <s v="91"/>
    <s v="1"/>
    <s v="2"/>
    <s v="24"/>
    <s v="245"/>
    <s v="245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14 ACCIONES EMERGENTES EN CONTINGENCIAS Y EVENTUALIDADES REALIZADAS "/>
    <s v="014315 PAGO DEL SERVICIO DE ALUMBRADO PUBLICO"/>
    <x v="1"/>
    <x v="9"/>
    <x v="28"/>
    <s v="24501 VIDRIO Y PRODUCTOS DE VIDRIO"/>
    <n v="10000"/>
    <s v="1 NO ETIQUETADO"/>
    <s v="11 RECURSOS FISCALES"/>
    <s v="1101 RECURSOS MUNICIPALES"/>
    <s v="19 Ejercicio 2019"/>
    <s v="13 TODO EL TERRITORIO"/>
    <s v="3 INDISTINTO"/>
  </r>
  <r>
    <s v="090111313446172020O021021488121122424524501111110119133"/>
    <x v="39"/>
    <s v="1"/>
    <s v="13"/>
    <s v="134"/>
    <s v="4"/>
    <s v="6"/>
    <s v="17"/>
    <s v="20"/>
    <s v="20"/>
    <s v="O"/>
    <s v="021"/>
    <s v="021488"/>
    <s v="12"/>
    <s v="1"/>
    <s v="2"/>
    <s v="24"/>
    <s v="245"/>
    <s v="245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88 CONTROL DE LA ESTRUCTURA DE PERSONAL"/>
    <x v="1"/>
    <x v="9"/>
    <x v="28"/>
    <s v="24501 VIDRIO Y PRODUCTOS DE VIDRIO"/>
    <n v="15000"/>
    <s v="1 NO ETIQUETADO"/>
    <s v="11 RECURSOS FISCALES"/>
    <s v="1101 RECURSOS MUNICIPALES"/>
    <s v="19 Ejercicio 2019"/>
    <s v="13 TODO EL TERRITORIO"/>
    <s v="3 INDISTINTO"/>
  </r>
  <r>
    <s v="130322424215140134E018018974911122424524501111110119133"/>
    <x v="45"/>
    <s v="2"/>
    <s v="24"/>
    <s v="242"/>
    <s v="1"/>
    <s v="5"/>
    <s v="14"/>
    <s v="01"/>
    <s v="34"/>
    <s v="E"/>
    <s v="018"/>
    <s v="018974"/>
    <s v="91"/>
    <s v="1"/>
    <s v="2"/>
    <s v="24"/>
    <s v="245"/>
    <s v="245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974 SERVICIO DE BIBLIOTECAS Y SALAS DE LECTURA "/>
    <x v="1"/>
    <x v="9"/>
    <x v="28"/>
    <s v="24501 VIDRIO Y PRODUCTOS DE VIDRIO"/>
    <n v="38610"/>
    <s v="1 NO ETIQUETADO"/>
    <s v="11 RECURSOS FISCALES"/>
    <s v="1101 RECURSOS MUNICIPALES"/>
    <s v="19 Ejercicio 2019"/>
    <s v="13 TODO EL TERRITORIO"/>
    <s v="3 INDISTINTO"/>
  </r>
  <r>
    <s v="010111313146172001P121121823911122424624601111110119133"/>
    <x v="4"/>
    <s v="1"/>
    <s v="13"/>
    <s v="131"/>
    <s v="4"/>
    <s v="6"/>
    <s v="17"/>
    <s v="20"/>
    <s v="01"/>
    <s v="P"/>
    <s v="121"/>
    <s v="121823"/>
    <s v="91"/>
    <s v="1"/>
    <s v="2"/>
    <s v="24"/>
    <s v="246"/>
    <s v="24601"/>
    <s v="1"/>
    <s v="11"/>
    <s v="1101"/>
    <s v="19"/>
    <s v="13"/>
    <s v="3"/>
    <x v="3"/>
    <x v="4"/>
    <x v="2"/>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s v="1 GASTO CORRIENTE"/>
    <x v="3"/>
    <s v="121 SENSIBILIZACIÓN  EN RESPONSABILIDADES Y FUNCIONES REALIZADAS"/>
    <s v="121823 REGALOS A TITULO INSTITUCIONAL 2018"/>
    <x v="1"/>
    <x v="9"/>
    <x v="29"/>
    <s v="24601 MATERIAL ELECTRICO Y ELECTRONICO"/>
    <n v="1500"/>
    <s v="1 NO ETIQUETADO"/>
    <s v="11 RECURSOS FISCALES"/>
    <s v="1101 RECURSOS MUNICIPALES"/>
    <s v="19 Ejercicio 2019"/>
    <s v="13 TODO EL TERRITORIO"/>
    <s v="3 INDISTINTO"/>
  </r>
  <r>
    <s v="020311313246172002O016016015971122424624601111110119133"/>
    <x v="6"/>
    <s v="1"/>
    <s v="13"/>
    <s v="132"/>
    <s v="4"/>
    <s v="6"/>
    <s v="17"/>
    <s v="20"/>
    <s v="02"/>
    <s v="O"/>
    <s v="016"/>
    <s v="016015"/>
    <s v="97"/>
    <s v="1"/>
    <s v="2"/>
    <s v="24"/>
    <s v="246"/>
    <s v="246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1"/>
    <x v="9"/>
    <x v="29"/>
    <s v="24601 MATERIAL ELECTRICO Y ELECTRONICO"/>
    <n v="6000"/>
    <s v="1 NO ETIQUETADO"/>
    <s v="11 RECURSOS FISCALES"/>
    <s v="1101 RECURSOS MUNICIPALES"/>
    <s v="19 Ejercicio 2019"/>
    <s v="13 TODO EL TERRITORIO"/>
    <s v="3 INDISTINTO"/>
  </r>
  <r>
    <s v="030311717145160304E127127976911122424624601111110119133"/>
    <x v="8"/>
    <s v="1"/>
    <s v="17"/>
    <s v="171"/>
    <s v="4"/>
    <s v="5"/>
    <s v="16"/>
    <s v="03"/>
    <s v="04"/>
    <s v="E"/>
    <s v="127"/>
    <s v="127976"/>
    <s v="91"/>
    <s v="1"/>
    <s v="2"/>
    <s v="24"/>
    <s v="246"/>
    <s v="246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9"/>
    <x v="29"/>
    <s v="24601 MATERIAL ELECTRICO Y ELECTRONICO"/>
    <n v="120000"/>
    <s v="1 NO ETIQUETADO"/>
    <s v="11 RECURSOS FISCALES"/>
    <s v="1101 RECURSOS MUNICIPALES"/>
    <s v="19 Ejercicio 2019"/>
    <s v="13 TODO EL TERRITORIO"/>
    <s v="3 INDISTINTO"/>
  </r>
  <r>
    <s v="050211717246172009N124124254911122929129101111110119133"/>
    <x v="11"/>
    <s v="1"/>
    <s v="17"/>
    <s v="172"/>
    <s v="4"/>
    <s v="6"/>
    <s v="17"/>
    <s v="20"/>
    <s v="09"/>
    <s v="N"/>
    <s v="124"/>
    <s v="124254"/>
    <s v="91"/>
    <s v="1"/>
    <s v="2"/>
    <s v="29"/>
    <s v="291"/>
    <s v="291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24 SERVICIOS DE EMERGENCIA ATENDIDOS"/>
    <s v="124254 ATENCION DE SERVICIOS DE EMERGENCIAS"/>
    <x v="1"/>
    <x v="13"/>
    <x v="46"/>
    <s v="29101 HERRAMIENTAS MENORES"/>
    <n v="244709.96400000004"/>
    <s v="1 NO ETIQUETADO"/>
    <s v="11 RECURSOS FISCALES"/>
    <s v="1101 RECURSOS MUNICIPALES"/>
    <s v="19 Ejercicio 2019"/>
    <s v="13 TODO EL TERRITORIO"/>
    <s v="3 INDISTINTO"/>
  </r>
  <r>
    <s v="050211717246172009N124124254911122929129101111110119133"/>
    <x v="11"/>
    <s v="1"/>
    <s v="17"/>
    <s v="172"/>
    <s v="4"/>
    <s v="6"/>
    <s v="17"/>
    <s v="20"/>
    <s v="09"/>
    <s v="N"/>
    <s v="124"/>
    <s v="124254"/>
    <s v="91"/>
    <s v="1"/>
    <s v="2"/>
    <s v="29"/>
    <s v="291"/>
    <s v="291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24 SERVICIOS DE EMERGENCIA ATENDIDOS"/>
    <s v="124254 ATENCION DE SERVICIOS DE EMERGENCIAS"/>
    <x v="1"/>
    <x v="13"/>
    <x v="46"/>
    <s v="29101 HERRAMIENTAS MENORES"/>
    <n v="27000"/>
    <s v="1 NO ETIQUETADO"/>
    <s v="11 RECURSOS FISCALES"/>
    <s v="1101 RECURSOS MUNICIPALES"/>
    <s v="19 Ejercicio 2019"/>
    <s v="13 TODO EL TERRITORIO"/>
    <s v="3 INDISTINTO"/>
  </r>
  <r>
    <s v="080122222112130614E059059798911122424624601111110119133"/>
    <x v="14"/>
    <s v="2"/>
    <s v="22"/>
    <s v="221"/>
    <s v="1"/>
    <s v="2"/>
    <s v="13"/>
    <s v="06"/>
    <s v="14"/>
    <s v="E"/>
    <s v="059"/>
    <s v="059798"/>
    <s v="91"/>
    <s v="1"/>
    <s v="2"/>
    <s v="24"/>
    <s v="246"/>
    <s v="246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798 OBRA IMAGEN URBANA"/>
    <x v="1"/>
    <x v="9"/>
    <x v="29"/>
    <s v="24601 MATERIAL ELECTRICO Y ELECTRONICO"/>
    <n v="880000"/>
    <s v="1 NO ETIQUETADO"/>
    <s v="11 RECURSOS FISCALES"/>
    <s v="1101 RECURSOS MUNICIPALES"/>
    <s v="19 Ejercicio 2019"/>
    <s v="13 TODO EL TERRITORIO"/>
    <s v="3 INDISTINTO"/>
  </r>
  <r>
    <s v="081122222112130614E125125320911122424624601225250219133"/>
    <x v="1"/>
    <s v="2"/>
    <s v="22"/>
    <s v="221"/>
    <s v="1"/>
    <s v="2"/>
    <s v="13"/>
    <s v="06"/>
    <s v="14"/>
    <s v="E"/>
    <s v="125"/>
    <s v="125320"/>
    <s v="91"/>
    <s v="1"/>
    <s v="2"/>
    <s v="24"/>
    <s v="246"/>
    <s v="24601"/>
    <s v="2"/>
    <s v="25"/>
    <s v="2502"/>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20 MANTENIMIENTO DE MERCADOS MUNICIPALES"/>
    <x v="1"/>
    <x v="9"/>
    <x v="29"/>
    <s v="24601 MATERIAL ELECTRICO Y ELECTRONICO"/>
    <n v="72000000"/>
    <s v="2 ETIQUETADO"/>
    <s v="25 RECURSOS FEDERALES"/>
    <s v="2502 FONDO DE FORTALECIMIENTO MUNICIPAL"/>
    <s v="19 Ejercicio 2019"/>
    <s v="13 TODO EL TERRITORIO"/>
    <s v="3 INDISTINTO"/>
  </r>
  <r>
    <s v="081122222112130614E125125321911122424624601225250219133"/>
    <x v="1"/>
    <s v="2"/>
    <s v="22"/>
    <s v="221"/>
    <s v="1"/>
    <s v="2"/>
    <s v="13"/>
    <s v="06"/>
    <s v="14"/>
    <s v="E"/>
    <s v="125"/>
    <s v="125321"/>
    <s v="91"/>
    <s v="1"/>
    <s v="2"/>
    <s v="24"/>
    <s v="246"/>
    <s v="24601"/>
    <s v="2"/>
    <s v="25"/>
    <s v="2502"/>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21 REHABILITACION EN MERCADOS MUNICIPALES"/>
    <x v="1"/>
    <x v="9"/>
    <x v="29"/>
    <s v="24601 MATERIAL ELECTRICO Y ELECTRONICO"/>
    <n v="60000000"/>
    <s v="2 ETIQUETADO"/>
    <s v="25 RECURSOS FEDERALES"/>
    <s v="2502 FONDO DE FORTALECIMIENTO MUNICIPAL"/>
    <s v="19 Ejercicio 2019"/>
    <s v="13 TODO EL TERRITORIO"/>
    <s v="3 INDISTINTO"/>
  </r>
  <r>
    <s v="080922222112130614E059059798911122424624601111110119133"/>
    <x v="2"/>
    <s v="2"/>
    <s v="22"/>
    <s v="221"/>
    <s v="1"/>
    <s v="2"/>
    <s v="13"/>
    <s v="06"/>
    <s v="14"/>
    <s v="E"/>
    <s v="059"/>
    <s v="059798"/>
    <s v="91"/>
    <s v="1"/>
    <s v="2"/>
    <s v="24"/>
    <s v="246"/>
    <s v="246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798 OBRA IMAGEN URBANA"/>
    <x v="1"/>
    <x v="9"/>
    <x v="29"/>
    <s v="24601 MATERIAL ELECTRICO Y ELECTRONICO"/>
    <n v="50000"/>
    <s v="1 NO ETIQUETADO"/>
    <s v="11 RECURSOS FISCALES"/>
    <s v="1101 RECURSOS MUNICIPALES"/>
    <s v="19 Ejercicio 2019"/>
    <s v="13 TODO EL TERRITORIO"/>
    <s v="3 INDISTINTO"/>
  </r>
  <r>
    <s v="080322222112130614E125125343911122424624601111110119133"/>
    <x v="15"/>
    <s v="2"/>
    <s v="22"/>
    <s v="221"/>
    <s v="1"/>
    <s v="2"/>
    <s v="13"/>
    <s v="06"/>
    <s v="14"/>
    <s v="E"/>
    <s v="125"/>
    <s v="125343"/>
    <s v="91"/>
    <s v="1"/>
    <s v="2"/>
    <s v="24"/>
    <s v="246"/>
    <s v="246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43 EVENTO DIA DEL JARDINERO"/>
    <x v="1"/>
    <x v="9"/>
    <x v="29"/>
    <s v="24601 MATERIAL ELECTRICO Y ELECTRONICO"/>
    <n v="170000"/>
    <s v="1 NO ETIQUETADO"/>
    <s v="11 RECURSOS FISCALES"/>
    <s v="1101 RECURSOS MUNICIPALES"/>
    <s v="19 Ejercicio 2019"/>
    <s v="13 TODO EL TERRITORIO"/>
    <s v="3 INDISTINTO"/>
  </r>
  <r>
    <s v="080222222112130614E125125344911122424624601111110119133"/>
    <x v="16"/>
    <s v="2"/>
    <s v="22"/>
    <s v="221"/>
    <s v="1"/>
    <s v="2"/>
    <s v="13"/>
    <s v="06"/>
    <s v="14"/>
    <s v="E"/>
    <s v="125"/>
    <s v="125344"/>
    <s v="91"/>
    <s v="1"/>
    <s v="2"/>
    <s v="24"/>
    <s v="246"/>
    <s v="246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44 FESTEJO DIA DE MUERTOS"/>
    <x v="1"/>
    <x v="9"/>
    <x v="29"/>
    <s v="24601 MATERIAL ELECTRICO Y ELECTRONICO"/>
    <n v="380000"/>
    <s v="1 NO ETIQUETADO"/>
    <s v="11 RECURSOS FISCALES"/>
    <s v="1101 RECURSOS MUNICIPALES"/>
    <s v="19 Ejercicio 2019"/>
    <s v="13 TODO EL TERRITORIO"/>
    <s v="3 INDISTINTO"/>
  </r>
  <r>
    <s v="080422222112130614E060060325911122424624601111110119133"/>
    <x v="17"/>
    <s v="2"/>
    <s v="22"/>
    <s v="221"/>
    <s v="1"/>
    <s v="2"/>
    <s v="13"/>
    <s v="06"/>
    <s v="14"/>
    <s v="E"/>
    <s v="060"/>
    <s v="060325"/>
    <s v="91"/>
    <s v="1"/>
    <s v="2"/>
    <s v="24"/>
    <s v="246"/>
    <s v="246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60 ESPACIOS PÚBLICOS ORDENADOS Y LIMPIOS ENTREGADOS"/>
    <s v="060325 SERVICIO DE LIMPIEZA DE AVENIDAS PRINCIPALES"/>
    <x v="1"/>
    <x v="9"/>
    <x v="29"/>
    <s v="24601 MATERIAL ELECTRICO Y ELECTRONICO"/>
    <n v="62000"/>
    <s v="1 NO ETIQUETADO"/>
    <s v="11 RECURSOS FISCALES"/>
    <s v="1101 RECURSOS MUNICIPALES"/>
    <s v="19 Ejercicio 2019"/>
    <s v="13 TODO EL TERRITORIO"/>
    <s v="3 INDISTINTO"/>
  </r>
  <r>
    <s v="080522222112130614E125125368911122424624601111110119133"/>
    <x v="18"/>
    <s v="2"/>
    <s v="22"/>
    <s v="221"/>
    <s v="1"/>
    <s v="2"/>
    <s v="13"/>
    <s v="06"/>
    <s v="14"/>
    <s v="E"/>
    <s v="125"/>
    <s v="125368"/>
    <s v="91"/>
    <s v="1"/>
    <s v="2"/>
    <s v="24"/>
    <s v="246"/>
    <s v="246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68 SERVICIO DE DESAZOLVE DE FOSA SEPTICAS COLONIAS"/>
    <x v="1"/>
    <x v="9"/>
    <x v="29"/>
    <s v="24601 MATERIAL ELECTRICO Y ELECTRONICO"/>
    <n v="27000"/>
    <s v="1 NO ETIQUETADO"/>
    <s v="11 RECURSOS FISCALES"/>
    <s v="1101 RECURSOS MUNICIPALES"/>
    <s v="19 Ejercicio 2019"/>
    <s v="13 TODO EL TERRITORIO"/>
    <s v="3 INDISTINTO"/>
  </r>
  <r>
    <s v="081022222112130614E009009359911122424624601111110119133"/>
    <x v="19"/>
    <s v="2"/>
    <s v="22"/>
    <s v="221"/>
    <s v="1"/>
    <s v="2"/>
    <s v="13"/>
    <s v="06"/>
    <s v="14"/>
    <s v="E"/>
    <s v="009"/>
    <s v="009359"/>
    <s v="91"/>
    <s v="1"/>
    <s v="2"/>
    <s v="24"/>
    <s v="246"/>
    <s v="24601"/>
    <s v="1"/>
    <s v="11"/>
    <s v="1101"/>
    <s v="19"/>
    <s v="13"/>
    <s v="3"/>
    <x v="1"/>
    <x v="19"/>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359 FACTIBILIDAD DE SERVICIOS DE AGUA POTABLE, ALCANTARILLADO, SANITARIO Y PLUVIAL."/>
    <x v="1"/>
    <x v="9"/>
    <x v="29"/>
    <s v="24601 MATERIAL ELECTRICO Y ELECTRONICO"/>
    <n v="5000"/>
    <s v="1 NO ETIQUETADO"/>
    <s v="11 RECURSOS FISCALES"/>
    <s v="1101 RECURSOS MUNICIPALES"/>
    <s v="19 Ejercicio 2019"/>
    <s v="13 TODO EL TERRITORIO"/>
    <s v="3 INDISTINTO"/>
  </r>
  <r>
    <s v="080722121412130615E105105405911122424624601111110119133"/>
    <x v="20"/>
    <s v="2"/>
    <s v="21"/>
    <s v="214"/>
    <s v="1"/>
    <s v="2"/>
    <s v="13"/>
    <s v="06"/>
    <s v="15"/>
    <s v="E"/>
    <s v="105"/>
    <s v="105405"/>
    <s v="91"/>
    <s v="1"/>
    <s v="2"/>
    <s v="24"/>
    <s v="246"/>
    <s v="246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105 PRODUCTOS CÁRNICOS PARA EL CONSUMO HUMANO PROCESADOS."/>
    <s v="105405 CERTIFICACION RASTRO TIF"/>
    <x v="1"/>
    <x v="9"/>
    <x v="29"/>
    <s v="24601 MATERIAL ELECTRICO Y ELECTRONICO"/>
    <n v="350000"/>
    <s v="1 NO ETIQUETADO"/>
    <s v="11 RECURSOS FISCALES"/>
    <s v="1101 RECURSOS MUNICIPALES"/>
    <s v="19 Ejercicio 2019"/>
    <s v="13 TODO EL TERRITORIO"/>
    <s v="3 INDISTINTO"/>
  </r>
  <r>
    <s v="080822222112130417E014014414911122424624601111110119133"/>
    <x v="21"/>
    <s v="2"/>
    <s v="22"/>
    <s v="221"/>
    <s v="1"/>
    <s v="2"/>
    <s v="13"/>
    <s v="04"/>
    <s v="17"/>
    <s v="E"/>
    <s v="014"/>
    <s v="014414"/>
    <s v="91"/>
    <s v="1"/>
    <s v="2"/>
    <s v="24"/>
    <s v="246"/>
    <s v="246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14 ACCIONES EMERGENTES EN CONTINGENCIAS Y EVENTUALIDADES REALIZADAS "/>
    <s v="014414 REPARACION DE LUMINARIA"/>
    <x v="1"/>
    <x v="9"/>
    <x v="29"/>
    <s v="24601 MATERIAL ELECTRICO Y ELECTRONICO"/>
    <n v="10000"/>
    <s v="1 NO ETIQUETADO"/>
    <s v="11 RECURSOS FISCALES"/>
    <s v="1101 RECURSOS MUNICIPALES"/>
    <s v="19 Ejercicio 2019"/>
    <s v="13 TODO EL TERRITORIO"/>
    <s v="3 INDISTINTO"/>
  </r>
  <r>
    <s v="090111313446172020O021021505121122424624601111110119133"/>
    <x v="39"/>
    <s v="1"/>
    <s v="13"/>
    <s v="134"/>
    <s v="4"/>
    <s v="6"/>
    <s v="17"/>
    <s v="20"/>
    <s v="20"/>
    <s v="O"/>
    <s v="021"/>
    <s v="021505"/>
    <s v="12"/>
    <s v="1"/>
    <s v="2"/>
    <s v="24"/>
    <s v="246"/>
    <s v="246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05 ATENCION A SINDICATOS"/>
    <x v="1"/>
    <x v="9"/>
    <x v="29"/>
    <s v="24601 MATERIAL ELECTRICO Y ELECTRONICO"/>
    <n v="1000000"/>
    <s v="1 NO ETIQUETADO"/>
    <s v="11 RECURSOS FISCALES"/>
    <s v="1101 RECURSOS MUNICIPALES"/>
    <s v="19 Ejercicio 2019"/>
    <s v="13 TODO EL TERRITORIO"/>
    <s v="3 INDISTINTO"/>
  </r>
  <r>
    <s v="111322121231010730E126126388911122424624601111110119133"/>
    <x v="31"/>
    <s v="2"/>
    <s v="21"/>
    <s v="212"/>
    <s v="3"/>
    <s v="1"/>
    <s v="01"/>
    <s v="07"/>
    <s v="30"/>
    <s v="E"/>
    <s v="126"/>
    <s v="126388"/>
    <s v="91"/>
    <s v="1"/>
    <s v="2"/>
    <s v="24"/>
    <s v="246"/>
    <s v="246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26 SERVICIOS DE PREVENCIÓN ANIMAL ENTREGADOS"/>
    <s v="126388 INCINERACION"/>
    <x v="1"/>
    <x v="9"/>
    <x v="29"/>
    <s v="24601 MATERIAL ELECTRICO Y ELECTRONICO"/>
    <n v="30000"/>
    <s v="1 NO ETIQUETADO"/>
    <s v="11 RECURSOS FISCALES"/>
    <s v="1101 RECURSOS MUNICIPALES"/>
    <s v="19 Ejercicio 2019"/>
    <s v="13 TODO EL TERRITORIO"/>
    <s v="3 INDISTINTO"/>
  </r>
  <r>
    <s v="121222222122081331E078078699911122424624601111110119133"/>
    <x v="32"/>
    <s v="2"/>
    <s v="22"/>
    <s v="221"/>
    <s v="2"/>
    <s v="2"/>
    <s v="08"/>
    <s v="13"/>
    <s v="31"/>
    <s v="E"/>
    <s v="078"/>
    <s v="078699"/>
    <s v="91"/>
    <s v="1"/>
    <s v="2"/>
    <s v="24"/>
    <s v="246"/>
    <s v="246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699 BUSQUEDA DE ARCHIVO DE EDIFICACION Y CERTIFICACION"/>
    <x v="1"/>
    <x v="9"/>
    <x v="29"/>
    <s v="24601 MATERIAL ELECTRICO Y ELECTRONICO"/>
    <n v="73900"/>
    <s v="1 NO ETIQUETADO"/>
    <s v="11 RECURSOS FISCALES"/>
    <s v="1101 RECURSOS MUNICIPALES"/>
    <s v="19 Ejercicio 2019"/>
    <s v="13 TODO EL TERRITORIO"/>
    <s v="3 INDISTINTO"/>
  </r>
  <r>
    <s v="130322424215140134E023023896911122424624601111110119133"/>
    <x v="45"/>
    <s v="2"/>
    <s v="24"/>
    <s v="242"/>
    <s v="1"/>
    <s v="5"/>
    <s v="14"/>
    <s v="01"/>
    <s v="34"/>
    <s v="E"/>
    <s v="023"/>
    <s v="023896"/>
    <s v="91"/>
    <s v="1"/>
    <s v="2"/>
    <s v="24"/>
    <s v="246"/>
    <s v="246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23 AFORO A LAS PRESENTACIONES DE LAS COMPAÑÍAS MUNICIPALES CONSOLIDADO"/>
    <s v="023896 EDUCACION ARTISTICA FORMAL "/>
    <x v="1"/>
    <x v="9"/>
    <x v="29"/>
    <s v="24601 MATERIAL ELECTRICO Y ELECTRONICO"/>
    <n v="78600"/>
    <s v="1 NO ETIQUETADO"/>
    <s v="11 RECURSOS FISCALES"/>
    <s v="1101 RECURSOS MUNICIPALES"/>
    <s v="19 Ejercicio 2019"/>
    <s v="13 TODO EL TERRITORIO"/>
    <s v="3 INDISTINTO"/>
  </r>
  <r>
    <s v="131322424215140134E120120940911122424624601111110119133"/>
    <x v="36"/>
    <s v="2"/>
    <s v="24"/>
    <s v="242"/>
    <s v="1"/>
    <s v="5"/>
    <s v="14"/>
    <s v="01"/>
    <s v="34"/>
    <s v="E"/>
    <s v="120"/>
    <s v="120940"/>
    <s v="91"/>
    <s v="1"/>
    <s v="2"/>
    <s v="24"/>
    <s v="246"/>
    <s v="246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120 ROMERIA ZAPOPAN ORGANIZADA Y REALIZADA"/>
    <s v="120940 OPERATIVO ROMERIA 2017"/>
    <x v="1"/>
    <x v="9"/>
    <x v="29"/>
    <s v="24601 MATERIAL ELECTRICO Y ELECTRONICO"/>
    <n v="200000"/>
    <s v="1 NO ETIQUETADO"/>
    <s v="11 RECURSOS FISCALES"/>
    <s v="1101 RECURSOS MUNICIPALES"/>
    <s v="19 Ejercicio 2019"/>
    <s v="13 TODO EL TERRITORIO"/>
    <s v="3 INDISTINTO"/>
  </r>
  <r>
    <s v="050211717246172009N100100849911122929229201111110119133"/>
    <x v="11"/>
    <s v="1"/>
    <s v="17"/>
    <s v="172"/>
    <s v="4"/>
    <s v="6"/>
    <s v="17"/>
    <s v="20"/>
    <s v="09"/>
    <s v="N"/>
    <s v="100"/>
    <s v="100849"/>
    <s v="91"/>
    <s v="1"/>
    <s v="2"/>
    <s v="29"/>
    <s v="292"/>
    <s v="292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00 PLANES OPERATIVOS REALIZADOS"/>
    <s v="100849 ATENCION EVENTOS MASIVOS "/>
    <x v="1"/>
    <x v="13"/>
    <x v="47"/>
    <s v="29201 REFACCIONES Y ACCESORIOS MENORES DE EDIFICIOS"/>
    <n v="30000"/>
    <s v="1 NO ETIQUETADO"/>
    <s v="11 RECURSOS FISCALES"/>
    <s v="1101 RECURSOS MUNICIPALES"/>
    <s v="19 Ejercicio 2019"/>
    <s v="13 TODO EL TERRITORIO"/>
    <s v="3 INDISTINTO"/>
  </r>
  <r>
    <s v="020311313246172002O016016015971122424724701111110119133"/>
    <x v="6"/>
    <s v="1"/>
    <s v="13"/>
    <s v="132"/>
    <s v="4"/>
    <s v="6"/>
    <s v="17"/>
    <s v="20"/>
    <s v="02"/>
    <s v="O"/>
    <s v="016"/>
    <s v="016015"/>
    <s v="97"/>
    <s v="1"/>
    <s v="2"/>
    <s v="24"/>
    <s v="247"/>
    <s v="247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1"/>
    <x v="9"/>
    <x v="31"/>
    <s v="24701 ARTICULOS METALICOS PARA LA CONSTRUCCION"/>
    <n v="2400"/>
    <s v="1 NO ETIQUETADO"/>
    <s v="11 RECURSOS FISCALES"/>
    <s v="1101 RECURSOS MUNICIPALES"/>
    <s v="19 Ejercicio 2019"/>
    <s v="13 TODO EL TERRITORIO"/>
    <s v="3 INDISTINTO"/>
  </r>
  <r>
    <s v="030311717145160304E127127976911122424724701111110119133"/>
    <x v="8"/>
    <s v="1"/>
    <s v="17"/>
    <s v="171"/>
    <s v="4"/>
    <s v="5"/>
    <s v="16"/>
    <s v="03"/>
    <s v="04"/>
    <s v="E"/>
    <s v="127"/>
    <s v="127976"/>
    <s v="91"/>
    <s v="1"/>
    <s v="2"/>
    <s v="24"/>
    <s v="247"/>
    <s v="247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9"/>
    <x v="31"/>
    <s v="24701 ARTICULOS METALICOS PARA LA CONSTRUCCION"/>
    <n v="35000"/>
    <s v="1 NO ETIQUETADO"/>
    <s v="11 RECURSOS FISCALES"/>
    <s v="1101 RECURSOS MUNICIPALES"/>
    <s v="19 Ejercicio 2019"/>
    <s v="13 TODO EL TERRITORIO"/>
    <s v="3 INDISTINTO"/>
  </r>
  <r>
    <s v="050211717246172009N100100849911122929329301111110119133"/>
    <x v="11"/>
    <s v="1"/>
    <s v="17"/>
    <s v="172"/>
    <s v="4"/>
    <s v="6"/>
    <s v="17"/>
    <s v="20"/>
    <s v="09"/>
    <s v="N"/>
    <s v="100"/>
    <s v="100849"/>
    <s v="91"/>
    <s v="1"/>
    <s v="2"/>
    <s v="29"/>
    <s v="293"/>
    <s v="293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00 PLANES OPERATIVOS REALIZADOS"/>
    <s v="100849 ATENCION EVENTOS MASIVOS "/>
    <x v="1"/>
    <x v="13"/>
    <x v="48"/>
    <s v="29301 REFACCIONES Y ACCESORIOS MENORES DE MOBILIARIO Y EQUIPO DE ADMINISTRACION, EDUCACIONAL Y RECREATIVO"/>
    <n v="58718.69200000001"/>
    <s v="1 NO ETIQUETADO"/>
    <s v="11 RECURSOS FISCALES"/>
    <s v="1101 RECURSOS MUNICIPALES"/>
    <s v="19 Ejercicio 2019"/>
    <s v="13 TODO EL TERRITORIO"/>
    <s v="3 INDISTINTO"/>
  </r>
  <r>
    <s v="050211717246172009N124124254911122929429401111110119133"/>
    <x v="11"/>
    <s v="1"/>
    <s v="17"/>
    <s v="172"/>
    <s v="4"/>
    <s v="6"/>
    <s v="17"/>
    <s v="20"/>
    <s v="09"/>
    <s v="N"/>
    <s v="124"/>
    <s v="124254"/>
    <s v="91"/>
    <s v="1"/>
    <s v="2"/>
    <s v="29"/>
    <s v="294"/>
    <s v="294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24 SERVICIOS DE EMERGENCIA ATENDIDOS"/>
    <s v="124254 ATENCION DE SERVICIOS DE EMERGENCIAS"/>
    <x v="1"/>
    <x v="13"/>
    <x v="49"/>
    <s v="29401 REFACCIONES Y ACCESORIOS MENORES DE EQUIPO DE COMPUTO Y TECNOLOGIAS DE LA INFORMACION"/>
    <n v="187953.264"/>
    <s v="1 NO ETIQUETADO"/>
    <s v="11 RECURSOS FISCALES"/>
    <s v="1101 RECURSOS MUNICIPALES"/>
    <s v="19 Ejercicio 2019"/>
    <s v="13 TODO EL TERRITORIO"/>
    <s v="3 INDISTINTO"/>
  </r>
  <r>
    <s v="080122222112130614E059059415911122424724701111110119133"/>
    <x v="14"/>
    <s v="2"/>
    <s v="22"/>
    <s v="221"/>
    <s v="1"/>
    <s v="2"/>
    <s v="13"/>
    <s v="06"/>
    <s v="14"/>
    <s v="E"/>
    <s v="059"/>
    <s v="059415"/>
    <s v="91"/>
    <s v="1"/>
    <s v="2"/>
    <s v="24"/>
    <s v="247"/>
    <s v="247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415 REPARACION DE LINEA (CABLE)"/>
    <x v="1"/>
    <x v="9"/>
    <x v="31"/>
    <s v="24701 ARTICULOS METALICOS PARA LA CONSTRUCCION"/>
    <n v="1135000"/>
    <s v="1 NO ETIQUETADO"/>
    <s v="11 RECURSOS FISCALES"/>
    <s v="1101 RECURSOS MUNICIPALES"/>
    <s v="19 Ejercicio 2019"/>
    <s v="13 TODO EL TERRITORIO"/>
    <s v="3 INDISTINTO"/>
  </r>
  <r>
    <s v="081122222112130614E125125327911122424724701111110119133"/>
    <x v="1"/>
    <s v="2"/>
    <s v="22"/>
    <s v="221"/>
    <s v="1"/>
    <s v="2"/>
    <s v="13"/>
    <s v="06"/>
    <s v="14"/>
    <s v="E"/>
    <s v="125"/>
    <s v="125327"/>
    <s v="91"/>
    <s v="1"/>
    <s v="2"/>
    <s v="24"/>
    <s v="247"/>
    <s v="247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27 REHABILITACION DE MOBILIARIO URBANO EN PLAZAS MUNICIPALES Y ESPACIOS PUBLICOS"/>
    <x v="1"/>
    <x v="9"/>
    <x v="31"/>
    <s v="24701 ARTICULOS METALICOS PARA LA CONSTRUCCION"/>
    <n v="8063799.1200000001"/>
    <s v="1 NO ETIQUETADO"/>
    <s v="11 RECURSOS FISCALES"/>
    <s v="1101 RECURSOS MUNICIPALES"/>
    <s v="19 Ejercicio 2019"/>
    <s v="13 TODO EL TERRITORIO"/>
    <s v="3 INDISTINTO"/>
  </r>
  <r>
    <s v="080922222112130614E060060338911122424724701111110119133"/>
    <x v="2"/>
    <s v="2"/>
    <s v="22"/>
    <s v="221"/>
    <s v="1"/>
    <s v="2"/>
    <s v="13"/>
    <s v="06"/>
    <s v="14"/>
    <s v="E"/>
    <s v="060"/>
    <s v="060338"/>
    <s v="91"/>
    <s v="1"/>
    <s v="2"/>
    <s v="24"/>
    <s v="247"/>
    <s v="247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60 ESPACIOS PÚBLICOS ORDENADOS Y LIMPIOS ENTREGADOS"/>
    <s v="060338 VISTO BUENO DEL PROYECTO DE ARBOLADO"/>
    <x v="1"/>
    <x v="9"/>
    <x v="31"/>
    <s v="24701 ARTICULOS METALICOS PARA LA CONSTRUCCION"/>
    <n v="250000"/>
    <s v="1 NO ETIQUETADO"/>
    <s v="11 RECURSOS FISCALES"/>
    <s v="1101 RECURSOS MUNICIPALES"/>
    <s v="19 Ejercicio 2019"/>
    <s v="13 TODO EL TERRITORIO"/>
    <s v="3 INDISTINTO"/>
  </r>
  <r>
    <s v="080322222112130614E125125344911122424724701111110119133"/>
    <x v="15"/>
    <s v="2"/>
    <s v="22"/>
    <s v="221"/>
    <s v="1"/>
    <s v="2"/>
    <s v="13"/>
    <s v="06"/>
    <s v="14"/>
    <s v="E"/>
    <s v="125"/>
    <s v="125344"/>
    <s v="91"/>
    <s v="1"/>
    <s v="2"/>
    <s v="24"/>
    <s v="247"/>
    <s v="247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44 FESTEJO DIA DE MUERTOS"/>
    <x v="1"/>
    <x v="9"/>
    <x v="31"/>
    <s v="24701 ARTICULOS METALICOS PARA LA CONSTRUCCION"/>
    <n v="1650000"/>
    <s v="1 NO ETIQUETADO"/>
    <s v="11 RECURSOS FISCALES"/>
    <s v="1101 RECURSOS MUNICIPALES"/>
    <s v="19 Ejercicio 2019"/>
    <s v="13 TODO EL TERRITORIO"/>
    <s v="3 INDISTINTO"/>
  </r>
  <r>
    <s v="080222222112130614E125125355911122424724701111110119133"/>
    <x v="16"/>
    <s v="2"/>
    <s v="22"/>
    <s v="221"/>
    <s v="1"/>
    <s v="2"/>
    <s v="13"/>
    <s v="06"/>
    <s v="14"/>
    <s v="E"/>
    <s v="125"/>
    <s v="125355"/>
    <s v="91"/>
    <s v="1"/>
    <s v="2"/>
    <s v="24"/>
    <s v="247"/>
    <s v="247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55 MANTENIMIENTO DE PAVIMENTOS"/>
    <x v="1"/>
    <x v="9"/>
    <x v="31"/>
    <s v="24701 ARTICULOS METALICOS PARA LA CONSTRUCCION"/>
    <n v="20000"/>
    <s v="1 NO ETIQUETADO"/>
    <s v="11 RECURSOS FISCALES"/>
    <s v="1101 RECURSOS MUNICIPALES"/>
    <s v="19 Ejercicio 2019"/>
    <s v="13 TODO EL TERRITORIO"/>
    <s v="3 INDISTINTO"/>
  </r>
  <r>
    <s v="080422222112130614E059059415911122424724701111110119133"/>
    <x v="17"/>
    <s v="2"/>
    <s v="22"/>
    <s v="221"/>
    <s v="1"/>
    <s v="2"/>
    <s v="13"/>
    <s v="06"/>
    <s v="14"/>
    <s v="E"/>
    <s v="059"/>
    <s v="059415"/>
    <s v="91"/>
    <s v="1"/>
    <s v="2"/>
    <s v="24"/>
    <s v="247"/>
    <s v="247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415 REPARACION DE LINEA (CABLE)"/>
    <x v="1"/>
    <x v="9"/>
    <x v="31"/>
    <s v="24701 ARTICULOS METALICOS PARA LA CONSTRUCCION"/>
    <n v="90000"/>
    <s v="1 NO ETIQUETADO"/>
    <s v="11 RECURSOS FISCALES"/>
    <s v="1101 RECURSOS MUNICIPALES"/>
    <s v="19 Ejercicio 2019"/>
    <s v="13 TODO EL TERRITORIO"/>
    <s v="3 INDISTINTO"/>
  </r>
  <r>
    <s v="080422222112130614E060060333911122424724701111110119133"/>
    <x v="17"/>
    <s v="2"/>
    <s v="22"/>
    <s v="221"/>
    <s v="1"/>
    <s v="2"/>
    <s v="13"/>
    <s v="06"/>
    <s v="14"/>
    <s v="E"/>
    <s v="060"/>
    <s v="060333"/>
    <s v="91"/>
    <s v="1"/>
    <s v="2"/>
    <s v="24"/>
    <s v="247"/>
    <s v="247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60 ESPACIOS PÚBLICOS ORDENADOS Y LIMPIOS ENTREGADOS"/>
    <s v="060333 VERIFICACION DE AREAS VERDES PARA DESCUENTO DE PREDIAL"/>
    <x v="1"/>
    <x v="9"/>
    <x v="31"/>
    <s v="24701 ARTICULOS METALICOS PARA LA CONSTRUCCION"/>
    <n v="40000"/>
    <s v="1 NO ETIQUETADO"/>
    <s v="11 RECURSOS FISCALES"/>
    <s v="1101 RECURSOS MUNICIPALES"/>
    <s v="19 Ejercicio 2019"/>
    <s v="13 TODO EL TERRITORIO"/>
    <s v="3 INDISTINTO"/>
  </r>
  <r>
    <s v="080522222112130614E125125335911122424724701111110119133"/>
    <x v="18"/>
    <s v="2"/>
    <s v="22"/>
    <s v="221"/>
    <s v="1"/>
    <s v="2"/>
    <s v="13"/>
    <s v="06"/>
    <s v="14"/>
    <s v="E"/>
    <s v="125"/>
    <s v="125335"/>
    <s v="91"/>
    <s v="1"/>
    <s v="2"/>
    <s v="24"/>
    <s v="247"/>
    <s v="247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35 MANTENIMIENTO DE AREAS VERDES POR CONVENIO"/>
    <x v="1"/>
    <x v="9"/>
    <x v="31"/>
    <s v="24701 ARTICULOS METALICOS PARA LA CONSTRUCCION"/>
    <n v="92000"/>
    <s v="1 NO ETIQUETADO"/>
    <s v="11 RECURSOS FISCALES"/>
    <s v="1101 RECURSOS MUNICIPALES"/>
    <s v="19 Ejercicio 2019"/>
    <s v="13 TODO EL TERRITORIO"/>
    <s v="3 INDISTINTO"/>
  </r>
  <r>
    <s v="081222121412130615E061061317911122424724701111110119133"/>
    <x v="46"/>
    <s v="2"/>
    <s v="21"/>
    <s v="214"/>
    <s v="1"/>
    <s v="2"/>
    <s v="13"/>
    <s v="06"/>
    <s v="15"/>
    <s v="E"/>
    <s v="061"/>
    <s v="061317"/>
    <s v="91"/>
    <s v="1"/>
    <s v="2"/>
    <s v="24"/>
    <s v="247"/>
    <s v="247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17 MANTENIMIENTO DE AREAS COMUNES"/>
    <x v="1"/>
    <x v="9"/>
    <x v="31"/>
    <s v="24701 ARTICULOS METALICOS PARA LA CONSTRUCCION"/>
    <n v="12576.07"/>
    <s v="1 NO ETIQUETADO"/>
    <s v="11 RECURSOS FISCALES"/>
    <s v="1101 RECURSOS MUNICIPALES"/>
    <s v="19 Ejercicio 2019"/>
    <s v="13 TODO EL TERRITORIO"/>
    <s v="3 INDISTINTO"/>
  </r>
  <r>
    <s v="080722121412130615E009009358911122424724701111110119133"/>
    <x v="20"/>
    <s v="2"/>
    <s v="21"/>
    <s v="214"/>
    <s v="1"/>
    <s v="2"/>
    <s v="13"/>
    <s v="06"/>
    <s v="15"/>
    <s v="E"/>
    <s v="009"/>
    <s v="009358"/>
    <s v="91"/>
    <s v="1"/>
    <s v="2"/>
    <s v="24"/>
    <s v="247"/>
    <s v="247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09  ABASTECIMIENTO DE AGUA POTABLE APEGADA A LAS NORMATIVAS ENTREGADA"/>
    <s v="009358 DISTRIBUCION DE AGUA POTABLE EN CAMION TIPO CISTERNA."/>
    <x v="1"/>
    <x v="9"/>
    <x v="31"/>
    <s v="24701 ARTICULOS METALICOS PARA LA CONSTRUCCION"/>
    <n v="1700000"/>
    <s v="1 NO ETIQUETADO"/>
    <s v="11 RECURSOS FISCALES"/>
    <s v="1101 RECURSOS MUNICIPALES"/>
    <s v="19 Ejercicio 2019"/>
    <s v="13 TODO EL TERRITORIO"/>
    <s v="3 INDISTINTO"/>
  </r>
  <r>
    <s v="080822222112130417E014014415911122424724701111110119133"/>
    <x v="21"/>
    <s v="2"/>
    <s v="22"/>
    <s v="221"/>
    <s v="1"/>
    <s v="2"/>
    <s v="13"/>
    <s v="04"/>
    <s v="17"/>
    <s v="E"/>
    <s v="014"/>
    <s v="014415"/>
    <s v="91"/>
    <s v="1"/>
    <s v="2"/>
    <s v="24"/>
    <s v="247"/>
    <s v="247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14 ACCIONES EMERGENTES EN CONTINGENCIAS Y EVENTUALIDADES REALIZADAS "/>
    <s v="014415 REPARACION DE LINEA (CABLE)"/>
    <x v="1"/>
    <x v="9"/>
    <x v="31"/>
    <s v="24701 ARTICULOS METALICOS PARA LA CONSTRUCCION"/>
    <n v="50000"/>
    <s v="1 NO ETIQUETADO"/>
    <s v="11 RECURSOS FISCALES"/>
    <s v="1101 RECURSOS MUNICIPALES"/>
    <s v="19 Ejercicio 2019"/>
    <s v="13 TODO EL TERRITORIO"/>
    <s v="3 INDISTINTO"/>
  </r>
  <r>
    <s v="090111313446172020O021021511121122424724701111110119133"/>
    <x v="39"/>
    <s v="1"/>
    <s v="13"/>
    <s v="134"/>
    <s v="4"/>
    <s v="6"/>
    <s v="17"/>
    <s v="20"/>
    <s v="20"/>
    <s v="O"/>
    <s v="021"/>
    <s v="021511"/>
    <s v="12"/>
    <s v="1"/>
    <s v="2"/>
    <s v="24"/>
    <s v="247"/>
    <s v="247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1 CREDENCIALIZACION OFICIAL DE EMPLEADOS"/>
    <x v="1"/>
    <x v="9"/>
    <x v="31"/>
    <s v="24701 ARTICULOS METALICOS PARA LA CONSTRUCCION"/>
    <n v="335600"/>
    <s v="1 NO ETIQUETADO"/>
    <s v="11 RECURSOS FISCALES"/>
    <s v="1101 RECURSOS MUNICIPALES"/>
    <s v="19 Ejercicio 2019"/>
    <s v="13 TODO EL TERRITORIO"/>
    <s v="3 INDISTINTO"/>
  </r>
  <r>
    <s v="090111313446172020O021021515121122424724701111110119133"/>
    <x v="39"/>
    <s v="1"/>
    <s v="13"/>
    <s v="134"/>
    <s v="4"/>
    <s v="6"/>
    <s v="17"/>
    <s v="20"/>
    <s v="20"/>
    <s v="O"/>
    <s v="021"/>
    <s v="021515"/>
    <s v="12"/>
    <s v="1"/>
    <s v="2"/>
    <s v="24"/>
    <s v="247"/>
    <s v="247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5 ENTREGA DE APOYOS Y/O BENEFICIOS A LOS EMPLEADOS."/>
    <x v="1"/>
    <x v="9"/>
    <x v="31"/>
    <s v="24701 ARTICULOS METALICOS PARA LA CONSTRUCCION"/>
    <n v="1000000"/>
    <s v="1 NO ETIQUETADO"/>
    <s v="11 RECURSOS FISCALES"/>
    <s v="1101 RECURSOS MUNICIPALES"/>
    <s v="19 Ejercicio 2019"/>
    <s v="13 TODO EL TERRITORIO"/>
    <s v="3 INDISTINTO"/>
  </r>
  <r>
    <s v="090111313446172020O020020504121122424724701111110119133"/>
    <x v="39"/>
    <s v="1"/>
    <s v="13"/>
    <s v="134"/>
    <s v="4"/>
    <s v="6"/>
    <s v="17"/>
    <s v="20"/>
    <s v="20"/>
    <s v="O"/>
    <s v="020"/>
    <s v="020504"/>
    <s v="12"/>
    <s v="1"/>
    <s v="2"/>
    <s v="24"/>
    <s v="247"/>
    <s v="247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0 ADMINISTRACIÓN DE LOS RECURSOS FINANCIEROS PARA SOPORTE A LAS ÁREAS  EFICIENTADA"/>
    <s v="020504 REGISTRO DE PROVEEDORES AL PADRON DE LA DIRECCION DE ADQUISICIONES"/>
    <x v="1"/>
    <x v="9"/>
    <x v="31"/>
    <s v="24701 ARTICULOS METALICOS PARA LA CONSTRUCCION"/>
    <n v="60000"/>
    <s v="1 NO ETIQUETADO"/>
    <s v="11 RECURSOS FISCALES"/>
    <s v="1101 RECURSOS MUNICIPALES"/>
    <s v="19 Ejercicio 2019"/>
    <s v="13 TODO EL TERRITORIO"/>
    <s v="3 INDISTINTO"/>
  </r>
  <r>
    <s v="100322626823101723P031031527911122424724701111110119133"/>
    <x v="24"/>
    <s v="2"/>
    <s v="26"/>
    <s v="268"/>
    <s v="2"/>
    <s v="3"/>
    <s v="10"/>
    <s v="17"/>
    <s v="23"/>
    <s v="P"/>
    <s v="031"/>
    <s v="031527"/>
    <s v="91"/>
    <s v="1"/>
    <s v="2"/>
    <s v="24"/>
    <s v="247"/>
    <s v="247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1 APOYOS EN ESPECIE OTORGADOS "/>
    <s v="031527 APOYOS EN ESPECIE PARA MEJORAMIENTO DE VIVIENDA(ZAPOPAN MI CASA)"/>
    <x v="1"/>
    <x v="9"/>
    <x v="31"/>
    <s v="24701 ARTICULOS METALICOS PARA LA CONSTRUCCION"/>
    <n v="5000"/>
    <s v="1 NO ETIQUETADO"/>
    <s v="11 RECURSOS FISCALES"/>
    <s v="1101 RECURSOS MUNICIPALES"/>
    <s v="19 Ejercicio 2019"/>
    <s v="13 TODO EL TERRITORIO"/>
    <s v="3 INDISTINTO"/>
  </r>
  <r>
    <s v="100533131123091725F077077927911122424724701111110119133"/>
    <x v="26"/>
    <s v="3"/>
    <s v="31"/>
    <s v="311"/>
    <s v="2"/>
    <s v="3"/>
    <s v="09"/>
    <s v="17"/>
    <s v="25"/>
    <s v="F"/>
    <s v="077"/>
    <s v="077927"/>
    <s v="91"/>
    <s v="1"/>
    <s v="2"/>
    <s v="24"/>
    <s v="247"/>
    <s v="247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77 INVERSIÓN EN EL MUNICIPIO ATRAÍDA "/>
    <s v="077927 INTELIGENCIA DE NEGOCIOS"/>
    <x v="1"/>
    <x v="9"/>
    <x v="31"/>
    <s v="24701 ARTICULOS METALICOS PARA LA CONSTRUCCION"/>
    <n v="2200"/>
    <s v="1 NO ETIQUETADO"/>
    <s v="11 RECURSOS FISCALES"/>
    <s v="1101 RECURSOS MUNICIPALES"/>
    <s v="19 Ejercicio 2019"/>
    <s v="13 TODO EL TERRITORIO"/>
    <s v="3 INDISTINTO"/>
  </r>
  <r>
    <s v="100533131123091725F085085570911122424724701111110119133"/>
    <x v="26"/>
    <s v="3"/>
    <s v="31"/>
    <s v="311"/>
    <s v="2"/>
    <s v="3"/>
    <s v="09"/>
    <s v="17"/>
    <s v="25"/>
    <s v="F"/>
    <s v="085"/>
    <s v="085570"/>
    <s v="91"/>
    <s v="1"/>
    <s v="2"/>
    <s v="24"/>
    <s v="247"/>
    <s v="247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85 NÚMERO DE EMPRESAS FORMALES AUMENTADO "/>
    <s v="085570 FINANCIAMIENTO A EMPRENDORES Y EMPRESARIOS"/>
    <x v="1"/>
    <x v="9"/>
    <x v="31"/>
    <s v="24701 ARTICULOS METALICOS PARA LA CONSTRUCCION"/>
    <n v="223217.5"/>
    <s v="1 NO ETIQUETADO"/>
    <s v="11 RECURSOS FISCALES"/>
    <s v="1101 RECURSOS MUNICIPALES"/>
    <s v="19 Ejercicio 2019"/>
    <s v="13 TODO EL TERRITORIO"/>
    <s v="3 INDISTINTO"/>
  </r>
  <r>
    <s v="110322222122071329E106106835911122424724701111110119133"/>
    <x v="29"/>
    <s v="2"/>
    <s v="22"/>
    <s v="221"/>
    <s v="2"/>
    <s v="2"/>
    <s v="07"/>
    <s v="13"/>
    <s v="29"/>
    <s v="E"/>
    <s v="106"/>
    <s v="106835"/>
    <s v="91"/>
    <s v="1"/>
    <s v="2"/>
    <s v="24"/>
    <s v="247"/>
    <s v="247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06 PROYECTOS PARA INFRAESTRUCTURA Y POLÍTICAS DE MOVILIDAD ELABORADOS "/>
    <s v="106835 ANALISIS Y PLANEACION DE MOVILIDAD"/>
    <x v="1"/>
    <x v="9"/>
    <x v="31"/>
    <s v="24701 ARTICULOS METALICOS PARA LA CONSTRUCCION"/>
    <n v="450800"/>
    <s v="1 NO ETIQUETADO"/>
    <s v="11 RECURSOS FISCALES"/>
    <s v="1101 RECURSOS MUNICIPALES"/>
    <s v="19 Ejercicio 2019"/>
    <s v="13 TODO EL TERRITORIO"/>
    <s v="3 INDISTINTO"/>
  </r>
  <r>
    <s v="110322222122071329E129129660911122424724701111110119133"/>
    <x v="29"/>
    <s v="2"/>
    <s v="22"/>
    <s v="221"/>
    <s v="2"/>
    <s v="2"/>
    <s v="07"/>
    <s v="13"/>
    <s v="29"/>
    <s v="E"/>
    <s v="129"/>
    <s v="129660"/>
    <s v="91"/>
    <s v="1"/>
    <s v="2"/>
    <s v="24"/>
    <s v="247"/>
    <s v="247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29 SERVICIOS PARA LA GESTIÓN DE LA MOVILIDAD APLICADA         "/>
    <s v="129660 ACREDITACIONES PARA PERSONAS CON DISCAPACIDAD, ADULTOS MAYORES O MUJERES EMBARAZADAS"/>
    <x v="1"/>
    <x v="9"/>
    <x v="31"/>
    <s v="24701 ARTICULOS METALICOS PARA LA CONSTRUCCION"/>
    <n v="2000000"/>
    <s v="1 NO ETIQUETADO"/>
    <s v="11 RECURSOS FISCALES"/>
    <s v="1101 RECURSOS MUNICIPALES"/>
    <s v="19 Ejercicio 2019"/>
    <s v="13 TODO EL TERRITORIO"/>
    <s v="3 INDISTINTO"/>
  </r>
  <r>
    <s v="111322121231010730E126126390911122424724701111110119133"/>
    <x v="31"/>
    <s v="2"/>
    <s v="21"/>
    <s v="212"/>
    <s v="3"/>
    <s v="1"/>
    <s v="01"/>
    <s v="07"/>
    <s v="30"/>
    <s v="E"/>
    <s v="126"/>
    <s v="126390"/>
    <s v="91"/>
    <s v="1"/>
    <s v="2"/>
    <s v="24"/>
    <s v="247"/>
    <s v="247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26 SERVICIOS DE PREVENCIÓN ANIMAL ENTREGADOS"/>
    <s v="126390 CONSTANCIA DE SALUD CANINA Y FELINA"/>
    <x v="1"/>
    <x v="9"/>
    <x v="31"/>
    <s v="24701 ARTICULOS METALICOS PARA LA CONSTRUCCION"/>
    <n v="20000"/>
    <s v="1 NO ETIQUETADO"/>
    <s v="11 RECURSOS FISCALES"/>
    <s v="1101 RECURSOS MUNICIPALES"/>
    <s v="19 Ejercicio 2019"/>
    <s v="13 TODO EL TERRITORIO"/>
    <s v="3 INDISTINTO"/>
  </r>
  <r>
    <s v="121222222122081331E078078702911122424724701111110119133"/>
    <x v="32"/>
    <s v="2"/>
    <s v="22"/>
    <s v="221"/>
    <s v="2"/>
    <s v="2"/>
    <s v="08"/>
    <s v="13"/>
    <s v="31"/>
    <s v="E"/>
    <s v="078"/>
    <s v="078702"/>
    <s v="91"/>
    <s v="1"/>
    <s v="2"/>
    <s v="24"/>
    <s v="247"/>
    <s v="247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702 AUTORIZACION DE TRABAJOS MENORES"/>
    <x v="1"/>
    <x v="9"/>
    <x v="31"/>
    <s v="24701 ARTICULOS METALICOS PARA LA CONSTRUCCION"/>
    <n v="19200"/>
    <s v="1 NO ETIQUETADO"/>
    <s v="11 RECURSOS FISCALES"/>
    <s v="1101 RECURSOS MUNICIPALES"/>
    <s v="19 Ejercicio 2019"/>
    <s v="13 TODO EL TERRITORIO"/>
    <s v="3 INDISTINTO"/>
  </r>
  <r>
    <s v="130322424215140134E023023977911122424724701111110119133"/>
    <x v="45"/>
    <s v="2"/>
    <s v="24"/>
    <s v="242"/>
    <s v="1"/>
    <s v="5"/>
    <s v="14"/>
    <s v="01"/>
    <s v="34"/>
    <s v="E"/>
    <s v="023"/>
    <s v="023977"/>
    <s v="91"/>
    <s v="1"/>
    <s v="2"/>
    <s v="24"/>
    <s v="247"/>
    <s v="247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23 AFORO A LAS PRESENTACIONES DE LAS COMPAÑÍAS MUNICIPALES CONSOLIDADO"/>
    <s v="023977 SERVICIOS BRINDADOS POR LAS COMPAÑIAS ARTISTICAS DE ZAPOPAN"/>
    <x v="1"/>
    <x v="9"/>
    <x v="31"/>
    <s v="24701 ARTICULOS METALICOS PARA LA CONSTRUCCION"/>
    <n v="52272.000000000007"/>
    <s v="1 NO ETIQUETADO"/>
    <s v="11 RECURSOS FISCALES"/>
    <s v="1101 RECURSOS MUNICIPALES"/>
    <s v="19 Ejercicio 2019"/>
    <s v="13 TODO EL TERRITORIO"/>
    <s v="3 INDISTINTO"/>
  </r>
  <r>
    <s v="050211717246172009N124124254911122929629601111110119133"/>
    <x v="11"/>
    <s v="1"/>
    <s v="17"/>
    <s v="172"/>
    <s v="4"/>
    <s v="6"/>
    <s v="17"/>
    <s v="20"/>
    <s v="09"/>
    <s v="N"/>
    <s v="124"/>
    <s v="124254"/>
    <s v="91"/>
    <s v="1"/>
    <s v="2"/>
    <s v="29"/>
    <s v="296"/>
    <s v="296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24 SERVICIOS DE EMERGENCIA ATENDIDOS"/>
    <s v="124254 ATENCION DE SERVICIOS DE EMERGENCIAS"/>
    <x v="1"/>
    <x v="13"/>
    <x v="50"/>
    <s v="29601 REFACCIONES Y ACCESORIOS MENORES DE EQUIPO DE TRANSPORTE"/>
    <n v="82834"/>
    <s v="1 NO ETIQUETADO"/>
    <s v="11 RECURSOS FISCALES"/>
    <s v="1101 RECURSOS MUNICIPALES"/>
    <s v="19 Ejercicio 2019"/>
    <s v="13 TODO EL TERRITORIO"/>
    <s v="3 INDISTINTO"/>
  </r>
  <r>
    <s v="090111313446172020O021021513121122424824801111110119133"/>
    <x v="39"/>
    <s v="1"/>
    <s v="13"/>
    <s v="134"/>
    <s v="4"/>
    <s v="6"/>
    <s v="17"/>
    <s v="20"/>
    <s v="20"/>
    <s v="O"/>
    <s v="021"/>
    <s v="021513"/>
    <s v="12"/>
    <s v="1"/>
    <s v="2"/>
    <s v="24"/>
    <s v="248"/>
    <s v="248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3 DIAGNOSTICO ORGANIZACIONAL"/>
    <x v="1"/>
    <x v="9"/>
    <x v="32"/>
    <s v="24801 MATERIALES COMPLEMENTARIOS"/>
    <n v="250000"/>
    <s v="1 NO ETIQUETADO"/>
    <s v="11 RECURSOS FISCALES"/>
    <s v="1101 RECURSOS MUNICIPALES"/>
    <s v="19 Ejercicio 2019"/>
    <s v="13 TODO EL TERRITORIO"/>
    <s v="3 INDISTINTO"/>
  </r>
  <r>
    <s v="050211717246172009N124124254911122929829801111110119133"/>
    <x v="11"/>
    <s v="1"/>
    <s v="17"/>
    <s v="172"/>
    <s v="4"/>
    <s v="6"/>
    <s v="17"/>
    <s v="20"/>
    <s v="09"/>
    <s v="N"/>
    <s v="124"/>
    <s v="124254"/>
    <s v="91"/>
    <s v="1"/>
    <s v="2"/>
    <s v="29"/>
    <s v="298"/>
    <s v="298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24 SERVICIOS DE EMERGENCIA ATENDIDOS"/>
    <s v="124254 ATENCION DE SERVICIOS DE EMERGENCIAS"/>
    <x v="1"/>
    <x v="13"/>
    <x v="51"/>
    <s v="29801 REFACCIONES Y ACCESORIOS MENORES DE MAQUINARIA Y OTROS EQUIPOS"/>
    <n v="48000"/>
    <s v="1 NO ETIQUETADO"/>
    <s v="11 RECURSOS FISCALES"/>
    <s v="1101 RECURSOS MUNICIPALES"/>
    <s v="19 Ejercicio 2019"/>
    <s v="13 TODO EL TERRITORIO"/>
    <s v="3 INDISTINTO"/>
  </r>
  <r>
    <s v="020311313246172002O016016015971122424924901111110119133"/>
    <x v="6"/>
    <s v="1"/>
    <s v="13"/>
    <s v="132"/>
    <s v="4"/>
    <s v="6"/>
    <s v="17"/>
    <s v="20"/>
    <s v="02"/>
    <s v="O"/>
    <s v="016"/>
    <s v="016015"/>
    <s v="97"/>
    <s v="1"/>
    <s v="2"/>
    <s v="24"/>
    <s v="249"/>
    <s v="249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1"/>
    <x v="9"/>
    <x v="33"/>
    <s v="24901 OTROS MATERIALES Y ARTICULOS DE CONSTRUCCION Y REPARACION"/>
    <n v="3000"/>
    <s v="1 NO ETIQUETADO"/>
    <s v="11 RECURSOS FISCALES"/>
    <s v="1101 RECURSOS MUNICIPALES"/>
    <s v="19 Ejercicio 2019"/>
    <s v="13 TODO EL TERRITORIO"/>
    <s v="3 INDISTINTO"/>
  </r>
  <r>
    <s v="030311717145160304E127127976911122424924901111110119133"/>
    <x v="8"/>
    <s v="1"/>
    <s v="17"/>
    <s v="171"/>
    <s v="4"/>
    <s v="5"/>
    <s v="16"/>
    <s v="03"/>
    <s v="04"/>
    <s v="E"/>
    <s v="127"/>
    <s v="127976"/>
    <s v="91"/>
    <s v="1"/>
    <s v="2"/>
    <s v="24"/>
    <s v="249"/>
    <s v="249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9"/>
    <x v="33"/>
    <s v="24901 OTROS MATERIALES Y ARTICULOS DE CONSTRUCCION Y REPARACION"/>
    <n v="171000"/>
    <s v="1 NO ETIQUETADO"/>
    <s v="11 RECURSOS FISCALES"/>
    <s v="1101 RECURSOS MUNICIPALES"/>
    <s v="19 Ejercicio 2019"/>
    <s v="13 TODO EL TERRITORIO"/>
    <s v="3 INDISTINTO"/>
  </r>
  <r>
    <s v="050211717246172009N124124254911122929829801111110119133"/>
    <x v="11"/>
    <s v="1"/>
    <s v="17"/>
    <s v="172"/>
    <s v="4"/>
    <s v="6"/>
    <s v="17"/>
    <s v="20"/>
    <s v="09"/>
    <s v="N"/>
    <s v="124"/>
    <s v="124254"/>
    <s v="91"/>
    <s v="1"/>
    <s v="2"/>
    <s v="29"/>
    <s v="298"/>
    <s v="298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24 SERVICIOS DE EMERGENCIA ATENDIDOS"/>
    <s v="124254 ATENCION DE SERVICIOS DE EMERGENCIAS"/>
    <x v="1"/>
    <x v="13"/>
    <x v="51"/>
    <s v="29801 REFACCIONES Y ACCESORIOS MENORES DE MAQUINARIA Y OTROS EQUIPOS"/>
    <n v="100000"/>
    <s v="1 NO ETIQUETADO"/>
    <s v="11 RECURSOS FISCALES"/>
    <s v="1101 RECURSOS MUNICIPALES"/>
    <s v="19 Ejercicio 2019"/>
    <s v="13 TODO EL TERRITORIO"/>
    <s v="3 INDISTINTO"/>
  </r>
  <r>
    <s v="080122222112130614E088088347911122424924901111110119133"/>
    <x v="14"/>
    <s v="2"/>
    <s v="22"/>
    <s v="221"/>
    <s v="1"/>
    <s v="2"/>
    <s v="13"/>
    <s v="06"/>
    <s v="14"/>
    <s v="E"/>
    <s v="088"/>
    <s v="088347"/>
    <s v="91"/>
    <s v="1"/>
    <s v="2"/>
    <s v="24"/>
    <s v="249"/>
    <s v="249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47 PERMISO DE AUSENCIA TEMPORAL EN COMERCIO EN TIANGUIS"/>
    <x v="1"/>
    <x v="9"/>
    <x v="33"/>
    <s v="24901 OTROS MATERIALES Y ARTICULOS DE CONSTRUCCION Y REPARACION"/>
    <n v="51000"/>
    <s v="1 NO ETIQUETADO"/>
    <s v="11 RECURSOS FISCALES"/>
    <s v="1101 RECURSOS MUNICIPALES"/>
    <s v="19 Ejercicio 2019"/>
    <s v="13 TODO EL TERRITORIO"/>
    <s v="3 INDISTINTO"/>
  </r>
  <r>
    <s v="081122222112130614E088088318911122424924901111110119133"/>
    <x v="1"/>
    <s v="2"/>
    <s v="22"/>
    <s v="221"/>
    <s v="1"/>
    <s v="2"/>
    <s v="13"/>
    <s v="06"/>
    <s v="14"/>
    <s v="E"/>
    <s v="088"/>
    <s v="088318"/>
    <s v="91"/>
    <s v="1"/>
    <s v="2"/>
    <s v="24"/>
    <s v="249"/>
    <s v="249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18 SERVICIO DE CAMBIO DE PROPIETARIO"/>
    <x v="1"/>
    <x v="9"/>
    <x v="33"/>
    <s v="24901 OTROS MATERIALES Y ARTICULOS DE CONSTRUCCION Y REPARACION"/>
    <n v="20000"/>
    <s v="1 NO ETIQUETADO"/>
    <s v="11 RECURSOS FISCALES"/>
    <s v="1101 RECURSOS MUNICIPALES"/>
    <s v="19 Ejercicio 2019"/>
    <s v="13 TODO EL TERRITORIO"/>
    <s v="3 INDISTINTO"/>
  </r>
  <r>
    <s v="080322222112130614E125125355911122424924901225250219133"/>
    <x v="15"/>
    <s v="2"/>
    <s v="22"/>
    <s v="221"/>
    <s v="1"/>
    <s v="2"/>
    <s v="13"/>
    <s v="06"/>
    <s v="14"/>
    <s v="E"/>
    <s v="125"/>
    <s v="125355"/>
    <s v="91"/>
    <s v="1"/>
    <s v="2"/>
    <s v="24"/>
    <s v="249"/>
    <s v="24901"/>
    <s v="2"/>
    <s v="25"/>
    <s v="2502"/>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55 MANTENIMIENTO DE PAVIMENTOS"/>
    <x v="1"/>
    <x v="9"/>
    <x v="33"/>
    <s v="24901 OTROS MATERIALES Y ARTICULOS DE CONSTRUCCION Y REPARACION"/>
    <n v="10000000"/>
    <s v="2 ETIQUETADO"/>
    <s v="25 RECURSOS FEDERALES"/>
    <s v="2502 FONDO DE FORTALECIMIENTO MUNICIPAL"/>
    <s v="19 Ejercicio 2019"/>
    <s v="13 TODO EL TERRITORIO"/>
    <s v="3 INDISTINTO"/>
  </r>
  <r>
    <s v="080222222112130614E125125356911122424924901111110119133"/>
    <x v="16"/>
    <s v="2"/>
    <s v="22"/>
    <s v="221"/>
    <s v="1"/>
    <s v="2"/>
    <s v="13"/>
    <s v="06"/>
    <s v="14"/>
    <s v="E"/>
    <s v="125"/>
    <s v="125356"/>
    <s v="91"/>
    <s v="1"/>
    <s v="2"/>
    <s v="24"/>
    <s v="249"/>
    <s v="249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56 MEJORA DE LUMINARIAS PUBLICAS"/>
    <x v="1"/>
    <x v="9"/>
    <x v="33"/>
    <s v="24901 OTROS MATERIALES Y ARTICULOS DE CONSTRUCCION Y REPARACION"/>
    <n v="650000"/>
    <s v="1 NO ETIQUETADO"/>
    <s v="11 RECURSOS FISCALES"/>
    <s v="1101 RECURSOS MUNICIPALES"/>
    <s v="19 Ejercicio 2019"/>
    <s v="13 TODO EL TERRITORIO"/>
    <s v="3 INDISTINTO"/>
  </r>
  <r>
    <s v="080422222112130614E060060325911122424924901111110119133"/>
    <x v="17"/>
    <s v="2"/>
    <s v="22"/>
    <s v="221"/>
    <s v="1"/>
    <s v="2"/>
    <s v="13"/>
    <s v="06"/>
    <s v="14"/>
    <s v="E"/>
    <s v="060"/>
    <s v="060325"/>
    <s v="91"/>
    <s v="1"/>
    <s v="2"/>
    <s v="24"/>
    <s v="249"/>
    <s v="249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60 ESPACIOS PÚBLICOS ORDENADOS Y LIMPIOS ENTREGADOS"/>
    <s v="060325 SERVICIO DE LIMPIEZA DE AVENIDAS PRINCIPALES"/>
    <x v="1"/>
    <x v="9"/>
    <x v="33"/>
    <s v="24901 OTROS MATERIALES Y ARTICULOS DE CONSTRUCCION Y REPARACION"/>
    <n v="25000"/>
    <s v="1 NO ETIQUETADO"/>
    <s v="11 RECURSOS FISCALES"/>
    <s v="1101 RECURSOS MUNICIPALES"/>
    <s v="19 Ejercicio 2019"/>
    <s v="13 TODO EL TERRITORIO"/>
    <s v="3 INDISTINTO"/>
  </r>
  <r>
    <s v="080422222112130614E060060329911122424924901111110119133"/>
    <x v="17"/>
    <s v="2"/>
    <s v="22"/>
    <s v="221"/>
    <s v="1"/>
    <s v="2"/>
    <s v="13"/>
    <s v="06"/>
    <s v="14"/>
    <s v="E"/>
    <s v="060"/>
    <s v="060329"/>
    <s v="91"/>
    <s v="1"/>
    <s v="2"/>
    <s v="24"/>
    <s v="249"/>
    <s v="249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60 ESPACIOS PÚBLICOS ORDENADOS Y LIMPIOS ENTREGADOS"/>
    <s v="060329 RETIRO DE GRAFFITI"/>
    <x v="1"/>
    <x v="9"/>
    <x v="33"/>
    <s v="24901 OTROS MATERIALES Y ARTICULOS DE CONSTRUCCION Y REPARACION"/>
    <n v="15000"/>
    <s v="1 NO ETIQUETADO"/>
    <s v="11 RECURSOS FISCALES"/>
    <s v="1101 RECURSOS MUNICIPALES"/>
    <s v="19 Ejercicio 2019"/>
    <s v="13 TODO EL TERRITORIO"/>
    <s v="3 INDISTINTO"/>
  </r>
  <r>
    <s v="080522222112130614E125125363911122424924901111110119133"/>
    <x v="18"/>
    <s v="2"/>
    <s v="22"/>
    <s v="221"/>
    <s v="1"/>
    <s v="2"/>
    <s v="13"/>
    <s v="06"/>
    <s v="14"/>
    <s v="E"/>
    <s v="125"/>
    <s v="125363"/>
    <s v="91"/>
    <s v="1"/>
    <s v="2"/>
    <s v="24"/>
    <s v="249"/>
    <s v="249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63 SERVICIO DE MANTENIMIENTO, CONSERVACION Y LIMPIEZA DE REDES E INFRAESTRUCTURA HIDRAULICA."/>
    <x v="1"/>
    <x v="9"/>
    <x v="33"/>
    <s v="24901 OTROS MATERIALES Y ARTICULOS DE CONSTRUCCION Y REPARACION"/>
    <n v="32000"/>
    <s v="1 NO ETIQUETADO"/>
    <s v="11 RECURSOS FISCALES"/>
    <s v="1101 RECURSOS MUNICIPALES"/>
    <s v="19 Ejercicio 2019"/>
    <s v="13 TODO EL TERRITORIO"/>
    <s v="3 INDISTINTO"/>
  </r>
  <r>
    <s v="081022222112130614E009009360911122424924901111110119133"/>
    <x v="19"/>
    <s v="2"/>
    <s v="22"/>
    <s v="221"/>
    <s v="1"/>
    <s v="2"/>
    <s v="13"/>
    <s v="06"/>
    <s v="14"/>
    <s v="E"/>
    <s v="009"/>
    <s v="009360"/>
    <s v="91"/>
    <s v="1"/>
    <s v="2"/>
    <s v="24"/>
    <s v="249"/>
    <s v="24901"/>
    <s v="1"/>
    <s v="11"/>
    <s v="1101"/>
    <s v="19"/>
    <s v="13"/>
    <s v="3"/>
    <x v="1"/>
    <x v="19"/>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360 MUESTREO Y VERIFICACION DE LA CALIDAD AGUAS RESIDUALES"/>
    <x v="1"/>
    <x v="9"/>
    <x v="33"/>
    <s v="24901 OTROS MATERIALES Y ARTICULOS DE CONSTRUCCION Y REPARACION"/>
    <n v="200000"/>
    <s v="1 NO ETIQUETADO"/>
    <s v="11 RECURSOS FISCALES"/>
    <s v="1101 RECURSOS MUNICIPALES"/>
    <s v="19 Ejercicio 2019"/>
    <s v="13 TODO EL TERRITORIO"/>
    <s v="3 INDISTINTO"/>
  </r>
  <r>
    <s v="081222121412130615E061061319911122424924901111110119133"/>
    <x v="46"/>
    <s v="2"/>
    <s v="21"/>
    <s v="214"/>
    <s v="1"/>
    <s v="2"/>
    <s v="13"/>
    <s v="06"/>
    <s v="15"/>
    <s v="E"/>
    <s v="061"/>
    <s v="061319"/>
    <s v="91"/>
    <s v="1"/>
    <s v="2"/>
    <s v="24"/>
    <s v="249"/>
    <s v="249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19 MANTENIMIENTO DE CEMENTERIOS"/>
    <x v="1"/>
    <x v="9"/>
    <x v="33"/>
    <s v="24901 OTROS MATERIALES Y ARTICULOS DE CONSTRUCCION Y REPARACION"/>
    <n v="3752.78"/>
    <s v="1 NO ETIQUETADO"/>
    <s v="11 RECURSOS FISCALES"/>
    <s v="1101 RECURSOS MUNICIPALES"/>
    <s v="19 Ejercicio 2019"/>
    <s v="13 TODO EL TERRITORIO"/>
    <s v="3 INDISTINTO"/>
  </r>
  <r>
    <s v="080722121412130615E009009359911122424924901111110119133"/>
    <x v="20"/>
    <s v="2"/>
    <s v="21"/>
    <s v="214"/>
    <s v="1"/>
    <s v="2"/>
    <s v="13"/>
    <s v="06"/>
    <s v="15"/>
    <s v="E"/>
    <s v="009"/>
    <s v="009359"/>
    <s v="91"/>
    <s v="1"/>
    <s v="2"/>
    <s v="24"/>
    <s v="249"/>
    <s v="249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09  ABASTECIMIENTO DE AGUA POTABLE APEGADA A LAS NORMATIVAS ENTREGADA"/>
    <s v="009359 FACTIBILIDAD DE SERVICIOS DE AGUA POTABLE, ALCANTARILLADO, SANITARIO Y PLUVIAL."/>
    <x v="1"/>
    <x v="9"/>
    <x v="33"/>
    <s v="24901 OTROS MATERIALES Y ARTICULOS DE CONSTRUCCION Y REPARACION"/>
    <n v="150000"/>
    <s v="1 NO ETIQUETADO"/>
    <s v="11 RECURSOS FISCALES"/>
    <s v="1101 RECURSOS MUNICIPALES"/>
    <s v="19 Ejercicio 2019"/>
    <s v="13 TODO EL TERRITORIO"/>
    <s v="3 INDISTINTO"/>
  </r>
  <r>
    <s v="080822222112130417E014014416911122424924901111110119133"/>
    <x v="21"/>
    <s v="2"/>
    <s v="22"/>
    <s v="221"/>
    <s v="1"/>
    <s v="2"/>
    <s v="13"/>
    <s v="04"/>
    <s v="17"/>
    <s v="E"/>
    <s v="014"/>
    <s v="014416"/>
    <s v="91"/>
    <s v="1"/>
    <s v="2"/>
    <s v="24"/>
    <s v="249"/>
    <s v="249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14 ACCIONES EMERGENTES EN CONTINGENCIAS Y EVENTUALIDADES REALIZADAS "/>
    <s v="014416 CUANTIFICACION DE DAÑOS VEHICULARES E INFRACCIONES"/>
    <x v="1"/>
    <x v="9"/>
    <x v="33"/>
    <s v="24901 OTROS MATERIALES Y ARTICULOS DE CONSTRUCCION Y REPARACION"/>
    <n v="20000"/>
    <s v="1 NO ETIQUETADO"/>
    <s v="11 RECURSOS FISCALES"/>
    <s v="1101 RECURSOS MUNICIPALES"/>
    <s v="19 Ejercicio 2019"/>
    <s v="13 TODO EL TERRITORIO"/>
    <s v="3 INDISTINTO"/>
  </r>
  <r>
    <s v="090111313446172020O021021514121122424924901111110119133"/>
    <x v="39"/>
    <s v="1"/>
    <s v="13"/>
    <s v="134"/>
    <s v="4"/>
    <s v="6"/>
    <s v="17"/>
    <s v="20"/>
    <s v="20"/>
    <s v="O"/>
    <s v="021"/>
    <s v="021514"/>
    <s v="12"/>
    <s v="1"/>
    <s v="2"/>
    <s v="24"/>
    <s v="249"/>
    <s v="249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4 COMUNICACION INSTITUCIONAL"/>
    <x v="1"/>
    <x v="9"/>
    <x v="33"/>
    <s v="24901 OTROS MATERIALES Y ARTICULOS DE CONSTRUCCION Y REPARACION"/>
    <n v="700000"/>
    <s v="1 NO ETIQUETADO"/>
    <s v="11 RECURSOS FISCALES"/>
    <s v="1101 RECURSOS MUNICIPALES"/>
    <s v="19 Ejercicio 2019"/>
    <s v="13 TODO EL TERRITORIO"/>
    <s v="3 INDISTINTO"/>
  </r>
  <r>
    <s v="090111313446172020O021021833121122424924901111110119133"/>
    <x v="39"/>
    <s v="1"/>
    <s v="13"/>
    <s v="134"/>
    <s v="4"/>
    <s v="6"/>
    <s v="17"/>
    <s v="20"/>
    <s v="20"/>
    <s v="O"/>
    <s v="021"/>
    <s v="021833"/>
    <s v="12"/>
    <s v="1"/>
    <s v="2"/>
    <s v="24"/>
    <s v="249"/>
    <s v="249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833 ADMINISTRACION DE PERSONAL "/>
    <x v="1"/>
    <x v="9"/>
    <x v="33"/>
    <s v="24901 OTROS MATERIALES Y ARTICULOS DE CONSTRUCCION Y REPARACION"/>
    <n v="1000000"/>
    <s v="1 NO ETIQUETADO"/>
    <s v="11 RECURSOS FISCALES"/>
    <s v="1101 RECURSOS MUNICIPALES"/>
    <s v="19 Ejercicio 2019"/>
    <s v="13 TODO EL TERRITORIO"/>
    <s v="3 INDISTINTO"/>
  </r>
  <r>
    <s v="100322626823101723P031031531911122424924901111110119133"/>
    <x v="24"/>
    <s v="2"/>
    <s v="26"/>
    <s v="268"/>
    <s v="2"/>
    <s v="3"/>
    <s v="10"/>
    <s v="17"/>
    <s v="23"/>
    <s v="P"/>
    <s v="031"/>
    <s v="031531"/>
    <s v="91"/>
    <s v="1"/>
    <s v="2"/>
    <s v="24"/>
    <s v="249"/>
    <s v="249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1 APOYOS EN ESPECIE OTORGADOS "/>
    <s v="031531 APOYO EN ESPECIE Y/O ECONOMICO-DESPENSAS- PARA MUJERES JEFAS DE FAMILIA (ZAPOPAN POR ELLAS)"/>
    <x v="1"/>
    <x v="9"/>
    <x v="33"/>
    <s v="24901 OTROS MATERIALES Y ARTICULOS DE CONSTRUCCION Y REPARACION"/>
    <n v="4000000"/>
    <s v="1 NO ETIQUETADO"/>
    <s v="11 RECURSOS FISCALES"/>
    <s v="1101 RECURSOS MUNICIPALES"/>
    <s v="19 Ejercicio 2019"/>
    <s v="13 TODO EL TERRITORIO"/>
    <s v="3 INDISTINTO"/>
  </r>
  <r>
    <s v="110322222122071329E129129662911122424924901111110119133"/>
    <x v="29"/>
    <s v="2"/>
    <s v="22"/>
    <s v="221"/>
    <s v="2"/>
    <s v="2"/>
    <s v="07"/>
    <s v="13"/>
    <s v="29"/>
    <s v="E"/>
    <s v="129"/>
    <s v="129662"/>
    <s v="91"/>
    <s v="1"/>
    <s v="2"/>
    <s v="24"/>
    <s v="249"/>
    <s v="249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29 SERVICIOS PARA LA GESTIÓN DE LA MOVILIDAD APLICADA         "/>
    <s v="129662 VIGILANCIA, CONTROL, INFRACCIONES Y MANTENIMIENTO DE LOS APARATOS ESTACIONOMETROS EN LA VIA PUBLICA"/>
    <x v="1"/>
    <x v="9"/>
    <x v="33"/>
    <s v="24901 OTROS MATERIALES Y ARTICULOS DE CONSTRUCCION Y REPARACION"/>
    <n v="2250000"/>
    <s v="1 NO ETIQUETADO"/>
    <s v="11 RECURSOS FISCALES"/>
    <s v="1101 RECURSOS MUNICIPALES"/>
    <s v="19 Ejercicio 2019"/>
    <s v="13 TODO EL TERRITORIO"/>
    <s v="3 INDISTINTO"/>
  </r>
  <r>
    <s v="110322222122071329E129129663911122424924901111110119133"/>
    <x v="29"/>
    <s v="2"/>
    <s v="22"/>
    <s v="221"/>
    <s v="2"/>
    <s v="2"/>
    <s v="07"/>
    <s v="13"/>
    <s v="29"/>
    <s v="E"/>
    <s v="129"/>
    <s v="129663"/>
    <s v="91"/>
    <s v="1"/>
    <s v="2"/>
    <s v="24"/>
    <s v="249"/>
    <s v="249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29 SERVICIOS PARA LA GESTIÓN DE LA MOVILIDAD APLICADA         "/>
    <s v="129663 BALIZAMIENTO DE LOS ESTACIONAMIENTOS PUBLICO MUNICIPALES Y EXCLUSIVOS"/>
    <x v="1"/>
    <x v="9"/>
    <x v="33"/>
    <s v="24901 OTROS MATERIALES Y ARTICULOS DE CONSTRUCCION Y REPARACION"/>
    <n v="100000"/>
    <s v="1 NO ETIQUETADO"/>
    <s v="11 RECURSOS FISCALES"/>
    <s v="1101 RECURSOS MUNICIPALES"/>
    <s v="19 Ejercicio 2019"/>
    <s v="13 TODO EL TERRITORIO"/>
    <s v="3 INDISTINTO"/>
  </r>
  <r>
    <s v="110322222122071329E129129664911122424924901111110119133"/>
    <x v="29"/>
    <s v="2"/>
    <s v="22"/>
    <s v="221"/>
    <s v="2"/>
    <s v="2"/>
    <s v="07"/>
    <s v="13"/>
    <s v="29"/>
    <s v="E"/>
    <s v="129"/>
    <s v="129664"/>
    <s v="91"/>
    <s v="1"/>
    <s v="2"/>
    <s v="24"/>
    <s v="249"/>
    <s v="249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29 SERVICIOS PARA LA GESTIÓN DE LA MOVILIDAD APLICADA         "/>
    <s v="129664 AUTORIZACION PARA LUGARES EXCLUSIVOS EN LA VIA PUBLICA"/>
    <x v="1"/>
    <x v="9"/>
    <x v="33"/>
    <s v="24901 OTROS MATERIALES Y ARTICULOS DE CONSTRUCCION Y REPARACION"/>
    <n v="20000"/>
    <s v="1 NO ETIQUETADO"/>
    <s v="11 RECURSOS FISCALES"/>
    <s v="1101 RECURSOS MUNICIPALES"/>
    <s v="19 Ejercicio 2019"/>
    <s v="13 TODO EL TERRITORIO"/>
    <s v="3 INDISTINTO"/>
  </r>
  <r>
    <s v="110422121231010730E037037692911122424924901111110119133"/>
    <x v="30"/>
    <s v="2"/>
    <s v="21"/>
    <s v="212"/>
    <s v="3"/>
    <s v="1"/>
    <s v="01"/>
    <s v="07"/>
    <s v="30"/>
    <s v="E"/>
    <s v="037"/>
    <s v="037692"/>
    <s v="91"/>
    <s v="1"/>
    <s v="2"/>
    <s v="24"/>
    <s v="249"/>
    <s v="24901"/>
    <s v="1"/>
    <s v="11"/>
    <s v="1101"/>
    <s v="19"/>
    <s v="13"/>
    <s v="3"/>
    <x v="2"/>
    <x v="30"/>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037 CAMBIO CLIMÁTICO MITIGADO"/>
    <s v="037692 PROGRAMA DE INVENTARIO DE EMISIONES FUENTES FIJAS"/>
    <x v="1"/>
    <x v="9"/>
    <x v="33"/>
    <s v="24901 OTROS MATERIALES Y ARTICULOS DE CONSTRUCCION Y REPARACION"/>
    <n v="10000"/>
    <s v="1 NO ETIQUETADO"/>
    <s v="11 RECURSOS FISCALES"/>
    <s v="1101 RECURSOS MUNICIPALES"/>
    <s v="19 Ejercicio 2019"/>
    <s v="13 TODO EL TERRITORIO"/>
    <s v="3 INDISTINTO"/>
  </r>
  <r>
    <s v="121222222122081331E078078703911122424924901111110119133"/>
    <x v="32"/>
    <s v="2"/>
    <s v="22"/>
    <s v="221"/>
    <s v="2"/>
    <s v="2"/>
    <s v="08"/>
    <s v="13"/>
    <s v="31"/>
    <s v="E"/>
    <s v="078"/>
    <s v="078703"/>
    <s v="91"/>
    <s v="1"/>
    <s v="2"/>
    <s v="24"/>
    <s v="249"/>
    <s v="249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703 CERTIFICADO O CONSTANCIA DE HABITABILIDAD"/>
    <x v="1"/>
    <x v="9"/>
    <x v="33"/>
    <s v="24901 OTROS MATERIALES Y ARTICULOS DE CONSTRUCCION Y REPARACION"/>
    <n v="12900"/>
    <s v="1 NO ETIQUETADO"/>
    <s v="11 RECURSOS FISCALES"/>
    <s v="1101 RECURSOS MUNICIPALES"/>
    <s v="19 Ejercicio 2019"/>
    <s v="13 TODO EL TERRITORIO"/>
    <s v="3 INDISTINTO"/>
  </r>
  <r>
    <s v="130322424215140134E087087826911122424924901111110119133"/>
    <x v="45"/>
    <s v="2"/>
    <s v="24"/>
    <s v="242"/>
    <s v="1"/>
    <s v="5"/>
    <s v="14"/>
    <s v="01"/>
    <s v="34"/>
    <s v="E"/>
    <s v="087"/>
    <s v="087826"/>
    <s v="91"/>
    <s v="1"/>
    <s v="2"/>
    <s v="24"/>
    <s v="249"/>
    <s v="249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26 ACCESO Y DIFUSION DE LA CULTURA Y LAS ARTES "/>
    <x v="1"/>
    <x v="9"/>
    <x v="33"/>
    <s v="24901 OTROS MATERIALES Y ARTICULOS DE CONSTRUCCION Y REPARACION"/>
    <n v="89100"/>
    <s v="1 NO ETIQUETADO"/>
    <s v="11 RECURSOS FISCALES"/>
    <s v="1101 RECURSOS MUNICIPALES"/>
    <s v="19 Ejercicio 2019"/>
    <s v="13 TODO EL TERRITORIO"/>
    <s v="3 INDISTINTO"/>
  </r>
  <r>
    <s v="131322424215140134E120120940911122424924901111110119133"/>
    <x v="36"/>
    <s v="2"/>
    <s v="24"/>
    <s v="242"/>
    <s v="1"/>
    <s v="5"/>
    <s v="14"/>
    <s v="01"/>
    <s v="34"/>
    <s v="E"/>
    <s v="120"/>
    <s v="120940"/>
    <s v="91"/>
    <s v="1"/>
    <s v="2"/>
    <s v="24"/>
    <s v="249"/>
    <s v="249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120 ROMERIA ZAPOPAN ORGANIZADA Y REALIZADA"/>
    <s v="120940 OPERATIVO ROMERIA 2017"/>
    <x v="1"/>
    <x v="9"/>
    <x v="33"/>
    <s v="24901 OTROS MATERIALES Y ARTICULOS DE CONSTRUCCION Y REPARACION"/>
    <n v="20000"/>
    <s v="1 NO ETIQUETADO"/>
    <s v="11 RECURSOS FISCALES"/>
    <s v="1101 RECURSOS MUNICIPALES"/>
    <s v="19 Ejercicio 2019"/>
    <s v="13 TODO EL TERRITORIO"/>
    <s v="3 INDISTINTO"/>
  </r>
  <r>
    <s v="050211717246172009N124124254911122929929901111110119133"/>
    <x v="11"/>
    <s v="1"/>
    <s v="17"/>
    <s v="172"/>
    <s v="4"/>
    <s v="6"/>
    <s v="17"/>
    <s v="20"/>
    <s v="09"/>
    <s v="N"/>
    <s v="124"/>
    <s v="124254"/>
    <s v="91"/>
    <s v="1"/>
    <s v="2"/>
    <s v="29"/>
    <s v="299"/>
    <s v="299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24 SERVICIOS DE EMERGENCIA ATENDIDOS"/>
    <s v="124254 ATENCION DE SERVICIOS DE EMERGENCIAS"/>
    <x v="1"/>
    <x v="13"/>
    <x v="52"/>
    <s v="29901 REFACCIONES Y ACCESORIOS MENORES OTROS BIENES MUEBLES"/>
    <n v="17822.688000000002"/>
    <s v="1 NO ETIQUETADO"/>
    <s v="11 RECURSOS FISCALES"/>
    <s v="1101 RECURSOS MUNICIPALES"/>
    <s v="19 Ejercicio 2019"/>
    <s v="13 TODO EL TERRITORIO"/>
    <s v="3 INDISTINTO"/>
  </r>
  <r>
    <s v="050211717246172009N124124254911133131231201111110119133"/>
    <x v="11"/>
    <s v="1"/>
    <s v="17"/>
    <s v="172"/>
    <s v="4"/>
    <s v="6"/>
    <s v="17"/>
    <s v="20"/>
    <s v="09"/>
    <s v="N"/>
    <s v="124"/>
    <s v="124254"/>
    <s v="91"/>
    <s v="1"/>
    <s v="3"/>
    <s v="31"/>
    <s v="312"/>
    <s v="312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24 SERVICIOS DE EMERGENCIA ATENDIDOS"/>
    <s v="124254 ATENCION DE SERVICIOS DE EMERGENCIAS"/>
    <x v="2"/>
    <x v="14"/>
    <x v="53"/>
    <s v="31201 GAS"/>
    <n v="3286"/>
    <s v="1 NO ETIQUETADO"/>
    <s v="11 RECURSOS FISCALES"/>
    <s v="1101 RECURSOS MUNICIPALES"/>
    <s v="19 Ejercicio 2019"/>
    <s v="13 TODO EL TERRITORIO"/>
    <s v="3 INDISTINTO"/>
  </r>
  <r>
    <s v="080322222112130614E125125356911122525125101111110119133"/>
    <x v="15"/>
    <s v="2"/>
    <s v="22"/>
    <s v="221"/>
    <s v="1"/>
    <s v="2"/>
    <s v="13"/>
    <s v="06"/>
    <s v="14"/>
    <s v="E"/>
    <s v="125"/>
    <s v="125356"/>
    <s v="91"/>
    <s v="1"/>
    <s v="2"/>
    <s v="25"/>
    <s v="251"/>
    <s v="251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56 MEJORA DE LUMINARIAS PUBLICAS"/>
    <x v="1"/>
    <x v="10"/>
    <x v="34"/>
    <s v="25101 PRODUCTOS QUIMICOS BASICOS"/>
    <n v="50000"/>
    <s v="1 NO ETIQUETADO"/>
    <s v="11 RECURSOS FISCALES"/>
    <s v="1101 RECURSOS MUNICIPALES"/>
    <s v="19 Ejercicio 2019"/>
    <s v="13 TODO EL TERRITORIO"/>
    <s v="3 INDISTINTO"/>
  </r>
  <r>
    <s v="081222121412130615E061061338911122525125101111110119133"/>
    <x v="46"/>
    <s v="2"/>
    <s v="21"/>
    <s v="214"/>
    <s v="1"/>
    <s v="2"/>
    <s v="13"/>
    <s v="06"/>
    <s v="15"/>
    <s v="E"/>
    <s v="061"/>
    <s v="061338"/>
    <s v="91"/>
    <s v="1"/>
    <s v="2"/>
    <s v="25"/>
    <s v="251"/>
    <s v="251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38 VISTO BUENO DEL PROYECTO DE ARBOLADO"/>
    <x v="1"/>
    <x v="10"/>
    <x v="34"/>
    <s v="25101 PRODUCTOS QUIMICOS BASICOS"/>
    <n v="15000000"/>
    <s v="1 NO ETIQUETADO"/>
    <s v="11 RECURSOS FISCALES"/>
    <s v="1101 RECURSOS MUNICIPALES"/>
    <s v="19 Ejercicio 2019"/>
    <s v="13 TODO EL TERRITORIO"/>
    <s v="3 INDISTINTO"/>
  </r>
  <r>
    <s v="080722121412130615E009009360911122525125101111110119133"/>
    <x v="20"/>
    <s v="2"/>
    <s v="21"/>
    <s v="214"/>
    <s v="1"/>
    <s v="2"/>
    <s v="13"/>
    <s v="06"/>
    <s v="15"/>
    <s v="E"/>
    <s v="009"/>
    <s v="009360"/>
    <s v="91"/>
    <s v="1"/>
    <s v="2"/>
    <s v="25"/>
    <s v="251"/>
    <s v="251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09  ABASTECIMIENTO DE AGUA POTABLE APEGADA A LAS NORMATIVAS ENTREGADA"/>
    <s v="009360 MUESTREO Y VERIFICACION DE LA CALIDAD AGUAS RESIDUALES"/>
    <x v="1"/>
    <x v="10"/>
    <x v="34"/>
    <s v="25101 PRODUCTOS QUIMICOS BASICOS"/>
    <n v="150000"/>
    <s v="1 NO ETIQUETADO"/>
    <s v="11 RECURSOS FISCALES"/>
    <s v="1101 RECURSOS MUNICIPALES"/>
    <s v="19 Ejercicio 2019"/>
    <s v="13 TODO EL TERRITORIO"/>
    <s v="3 INDISTINTO"/>
  </r>
  <r>
    <s v="080922222112130614E088088318911122525225201111110119133"/>
    <x v="2"/>
    <s v="2"/>
    <s v="22"/>
    <s v="221"/>
    <s v="1"/>
    <s v="2"/>
    <s v="13"/>
    <s v="06"/>
    <s v="14"/>
    <s v="E"/>
    <s v="088"/>
    <s v="088318"/>
    <s v="91"/>
    <s v="1"/>
    <s v="2"/>
    <s v="25"/>
    <s v="252"/>
    <s v="252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18 SERVICIO DE CAMBIO DE PROPIETARIO"/>
    <x v="1"/>
    <x v="10"/>
    <x v="54"/>
    <s v="25201 FERTILIZANTES, PESTICIDAS Y OTROS AGROQUIMICOS"/>
    <n v="100000"/>
    <s v="1 NO ETIQUETADO"/>
    <s v="11 RECURSOS FISCALES"/>
    <s v="1101 RECURSOS MUNICIPALES"/>
    <s v="19 Ejercicio 2019"/>
    <s v="13 TODO EL TERRITORIO"/>
    <s v="3 INDISTINTO"/>
  </r>
  <r>
    <s v="080322222112130614E125125357911122525225201111110119133"/>
    <x v="15"/>
    <s v="2"/>
    <s v="22"/>
    <s v="221"/>
    <s v="1"/>
    <s v="2"/>
    <s v="13"/>
    <s v="06"/>
    <s v="14"/>
    <s v="E"/>
    <s v="125"/>
    <s v="125357"/>
    <s v="91"/>
    <s v="1"/>
    <s v="2"/>
    <s v="25"/>
    <s v="252"/>
    <s v="252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57 FESTEJO DEL DIA DEL NIÑO"/>
    <x v="1"/>
    <x v="10"/>
    <x v="54"/>
    <s v="25201 FERTILIZANTES, PESTICIDAS Y OTROS AGROQUIMICOS"/>
    <n v="180000"/>
    <s v="1 NO ETIQUETADO"/>
    <s v="11 RECURSOS FISCALES"/>
    <s v="1101 RECURSOS MUNICIPALES"/>
    <s v="19 Ejercicio 2019"/>
    <s v="13 TODO EL TERRITORIO"/>
    <s v="3 INDISTINTO"/>
  </r>
  <r>
    <s v="080422222112130614E125125403911122525225201111110119133"/>
    <x v="17"/>
    <s v="2"/>
    <s v="22"/>
    <s v="221"/>
    <s v="1"/>
    <s v="2"/>
    <s v="13"/>
    <s v="06"/>
    <s v="14"/>
    <s v="E"/>
    <s v="125"/>
    <s v="125403"/>
    <s v="91"/>
    <s v="1"/>
    <s v="2"/>
    <s v="25"/>
    <s v="252"/>
    <s v="252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03 SACRIFICIO DE BOVINOS"/>
    <x v="1"/>
    <x v="10"/>
    <x v="54"/>
    <s v="25201 FERTILIZANTES, PESTICIDAS Y OTROS AGROQUIMICOS"/>
    <n v="250000"/>
    <s v="1 NO ETIQUETADO"/>
    <s v="11 RECURSOS FISCALES"/>
    <s v="1101 RECURSOS MUNICIPALES"/>
    <s v="19 Ejercicio 2019"/>
    <s v="13 TODO EL TERRITORIO"/>
    <s v="3 INDISTINTO"/>
  </r>
  <r>
    <s v="080822222112130417E079079368911122525225201111110119133"/>
    <x v="21"/>
    <s v="2"/>
    <s v="22"/>
    <s v="221"/>
    <s v="1"/>
    <s v="2"/>
    <s v="13"/>
    <s v="04"/>
    <s v="17"/>
    <s v="E"/>
    <s v="079"/>
    <s v="079368"/>
    <s v="91"/>
    <s v="1"/>
    <s v="2"/>
    <s v="25"/>
    <s v="252"/>
    <s v="252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79 MANTENIMIENTO PREVENTIVO DE LOS SERVICIOS PÚBLICOS REALIZADO"/>
    <s v="079368 SERVICIO DE DESAZOLVE DE FOSA SEPTICAS COLONIAS"/>
    <x v="1"/>
    <x v="10"/>
    <x v="54"/>
    <s v="25201 FERTILIZANTES, PESTICIDAS Y OTROS AGROQUIMICOS"/>
    <n v="20000"/>
    <s v="1 NO ETIQUETADO"/>
    <s v="11 RECURSOS FISCALES"/>
    <s v="1101 RECURSOS MUNICIPALES"/>
    <s v="19 Ejercicio 2019"/>
    <s v="13 TODO EL TERRITORIO"/>
    <s v="3 INDISTINTO"/>
  </r>
  <r>
    <s v="030311717145160304E127127976911122525325301111110119133"/>
    <x v="8"/>
    <s v="1"/>
    <s v="17"/>
    <s v="171"/>
    <s v="4"/>
    <s v="5"/>
    <s v="16"/>
    <s v="03"/>
    <s v="04"/>
    <s v="E"/>
    <s v="127"/>
    <s v="127976"/>
    <s v="91"/>
    <s v="1"/>
    <s v="2"/>
    <s v="25"/>
    <s v="253"/>
    <s v="253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10"/>
    <x v="35"/>
    <s v="25301 MEDICINAS Y PRODUCTOS FARMACEUTICOS"/>
    <n v="576000"/>
    <s v="1 NO ETIQUETADO"/>
    <s v="11 RECURSOS FISCALES"/>
    <s v="1101 RECURSOS MUNICIPALES"/>
    <s v="19 Ejercicio 2019"/>
    <s v="13 TODO EL TERRITORIO"/>
    <s v="3 INDISTINTO"/>
  </r>
  <r>
    <s v="050211717246172009N024024929911133232932901111110119133"/>
    <x v="11"/>
    <s v="1"/>
    <s v="17"/>
    <s v="172"/>
    <s v="4"/>
    <s v="6"/>
    <s v="17"/>
    <s v="20"/>
    <s v="09"/>
    <s v="N"/>
    <s v="024"/>
    <s v="024929"/>
    <s v="91"/>
    <s v="1"/>
    <s v="3"/>
    <s v="32"/>
    <s v="329"/>
    <s v="329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024 ANÁLISIS DE RIESGOS EFECTUADOS "/>
    <s v="024929 INVESTIGACION TECNICA Y CIENTIFICA "/>
    <x v="2"/>
    <x v="15"/>
    <x v="55"/>
    <s v="32901 OTROS ARRENDAMIENTOS"/>
    <n v="80000"/>
    <s v="1 NO ETIQUETADO"/>
    <s v="11 RECURSOS FISCALES"/>
    <s v="1101 RECURSOS MUNICIPALES"/>
    <s v="19 Ejercicio 2019"/>
    <s v="13 TODO EL TERRITORIO"/>
    <s v="3 INDISTINTO"/>
  </r>
  <r>
    <s v="081122222112130614E059059798911122525325301111110119133"/>
    <x v="1"/>
    <s v="2"/>
    <s v="22"/>
    <s v="221"/>
    <s v="1"/>
    <s v="2"/>
    <s v="13"/>
    <s v="06"/>
    <s v="14"/>
    <s v="E"/>
    <s v="059"/>
    <s v="059798"/>
    <s v="91"/>
    <s v="1"/>
    <s v="2"/>
    <s v="25"/>
    <s v="253"/>
    <s v="253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798 OBRA IMAGEN URBANA"/>
    <x v="1"/>
    <x v="10"/>
    <x v="35"/>
    <s v="25301 MEDICINAS Y PRODUCTOS FARMACEUTICOS"/>
    <n v="6700"/>
    <s v="1 NO ETIQUETADO"/>
    <s v="11 RECURSOS FISCALES"/>
    <s v="1101 RECURSOS MUNICIPALES"/>
    <s v="19 Ejercicio 2019"/>
    <s v="13 TODO EL TERRITORIO"/>
    <s v="3 INDISTINTO"/>
  </r>
  <r>
    <s v="080922222112130614E088088322911122525325301111110119133"/>
    <x v="2"/>
    <s v="2"/>
    <s v="22"/>
    <s v="221"/>
    <s v="1"/>
    <s v="2"/>
    <s v="13"/>
    <s v="06"/>
    <s v="14"/>
    <s v="E"/>
    <s v="088"/>
    <s v="088322"/>
    <s v="91"/>
    <s v="1"/>
    <s v="2"/>
    <s v="25"/>
    <s v="253"/>
    <s v="253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22 INTENDENCIA EN MERCADOS MUNICIPALES"/>
    <x v="1"/>
    <x v="10"/>
    <x v="35"/>
    <s v="25301 MEDICINAS Y PRODUCTOS FARMACEUTICOS"/>
    <n v="20000"/>
    <s v="1 NO ETIQUETADO"/>
    <s v="11 RECURSOS FISCALES"/>
    <s v="1101 RECURSOS MUNICIPALES"/>
    <s v="19 Ejercicio 2019"/>
    <s v="13 TODO EL TERRITORIO"/>
    <s v="3 INDISTINTO"/>
  </r>
  <r>
    <s v="080322222112130614E125125363911122525325301111110119133"/>
    <x v="15"/>
    <s v="2"/>
    <s v="22"/>
    <s v="221"/>
    <s v="1"/>
    <s v="2"/>
    <s v="13"/>
    <s v="06"/>
    <s v="14"/>
    <s v="E"/>
    <s v="125"/>
    <s v="125363"/>
    <s v="91"/>
    <s v="1"/>
    <s v="2"/>
    <s v="25"/>
    <s v="253"/>
    <s v="253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63 SERVICIO DE MANTENIMIENTO, CONSERVACION Y LIMPIEZA DE REDES E INFRAESTRUCTURA HIDRAULICA."/>
    <x v="1"/>
    <x v="10"/>
    <x v="35"/>
    <s v="25301 MEDICINAS Y PRODUCTOS FARMACEUTICOS"/>
    <n v="12000"/>
    <s v="1 NO ETIQUETADO"/>
    <s v="11 RECURSOS FISCALES"/>
    <s v="1101 RECURSOS MUNICIPALES"/>
    <s v="19 Ejercicio 2019"/>
    <s v="13 TODO EL TERRITORIO"/>
    <s v="3 INDISTINTO"/>
  </r>
  <r>
    <s v="080422222112130614E060060332911122525325301111110119133"/>
    <x v="17"/>
    <s v="2"/>
    <s v="22"/>
    <s v="221"/>
    <s v="1"/>
    <s v="2"/>
    <s v="13"/>
    <s v="06"/>
    <s v="14"/>
    <s v="E"/>
    <s v="060"/>
    <s v="060332"/>
    <s v="91"/>
    <s v="1"/>
    <s v="2"/>
    <s v="25"/>
    <s v="253"/>
    <s v="253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60 ESPACIOS PÚBLICOS ORDENADOS Y LIMPIOS ENTREGADOS"/>
    <s v="060332 CONTROL FORESTAL"/>
    <x v="1"/>
    <x v="10"/>
    <x v="35"/>
    <s v="25301 MEDICINAS Y PRODUCTOS FARMACEUTICOS"/>
    <n v="15000"/>
    <s v="1 NO ETIQUETADO"/>
    <s v="11 RECURSOS FISCALES"/>
    <s v="1101 RECURSOS MUNICIPALES"/>
    <s v="19 Ejercicio 2019"/>
    <s v="13 TODO EL TERRITORIO"/>
    <s v="3 INDISTINTO"/>
  </r>
  <r>
    <s v="080522222112130614E125125402911122525325301111110119133"/>
    <x v="18"/>
    <s v="2"/>
    <s v="22"/>
    <s v="221"/>
    <s v="1"/>
    <s v="2"/>
    <s v="13"/>
    <s v="06"/>
    <s v="14"/>
    <s v="E"/>
    <s v="125"/>
    <s v="125402"/>
    <s v="91"/>
    <s v="1"/>
    <s v="2"/>
    <s v="25"/>
    <s v="253"/>
    <s v="253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02 SACRIFICIO DE PORCINOS ZAPOPAN"/>
    <x v="1"/>
    <x v="10"/>
    <x v="35"/>
    <s v="25301 MEDICINAS Y PRODUCTOS FARMACEUTICOS"/>
    <n v="16000"/>
    <s v="1 NO ETIQUETADO"/>
    <s v="11 RECURSOS FISCALES"/>
    <s v="1101 RECURSOS MUNICIPALES"/>
    <s v="19 Ejercicio 2019"/>
    <s v="13 TODO EL TERRITORIO"/>
    <s v="3 INDISTINTO"/>
  </r>
  <r>
    <s v="081022222112130614E009009362911122525325301111110119133"/>
    <x v="19"/>
    <s v="2"/>
    <s v="22"/>
    <s v="221"/>
    <s v="1"/>
    <s v="2"/>
    <s v="13"/>
    <s v="06"/>
    <s v="14"/>
    <s v="E"/>
    <s v="009"/>
    <s v="009362"/>
    <s v="91"/>
    <s v="1"/>
    <s v="2"/>
    <s v="25"/>
    <s v="253"/>
    <s v="25301"/>
    <s v="1"/>
    <s v="11"/>
    <s v="1101"/>
    <s v="19"/>
    <s v="13"/>
    <s v="3"/>
    <x v="1"/>
    <x v="19"/>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362 OPERACION DE FUENTES DE ABASTECIMIENTO Y PLANTAS DE TRATAMIENTO"/>
    <x v="1"/>
    <x v="10"/>
    <x v="35"/>
    <s v="25301 MEDICINAS Y PRODUCTOS FARMACEUTICOS"/>
    <n v="1500"/>
    <s v="1 NO ETIQUETADO"/>
    <s v="11 RECURSOS FISCALES"/>
    <s v="1101 RECURSOS MUNICIPALES"/>
    <s v="19 Ejercicio 2019"/>
    <s v="13 TODO EL TERRITORIO"/>
    <s v="3 INDISTINTO"/>
  </r>
  <r>
    <s v="080722121412130615E009009361911122525325301111110119133"/>
    <x v="20"/>
    <s v="2"/>
    <s v="21"/>
    <s v="214"/>
    <s v="1"/>
    <s v="2"/>
    <s v="13"/>
    <s v="06"/>
    <s v="15"/>
    <s v="E"/>
    <s v="009"/>
    <s v="009361"/>
    <s v="91"/>
    <s v="1"/>
    <s v="2"/>
    <s v="25"/>
    <s v="253"/>
    <s v="253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09  ABASTECIMIENTO DE AGUA POTABLE APEGADA A LAS NORMATIVAS ENTREGADA"/>
    <s v="009361 MUESTREO Y VERIFICACION DE LA CALIDAD DEL AGUA EN FUENTES DE ABASTECIMIENTO Y REDES"/>
    <x v="1"/>
    <x v="10"/>
    <x v="35"/>
    <s v="25301 MEDICINAS Y PRODUCTOS FARMACEUTICOS"/>
    <n v="50000"/>
    <s v="1 NO ETIQUETADO"/>
    <s v="11 RECURSOS FISCALES"/>
    <s v="1101 RECURSOS MUNICIPALES"/>
    <s v="19 Ejercicio 2019"/>
    <s v="13 TODO EL TERRITORIO"/>
    <s v="3 INDISTINTO"/>
  </r>
  <r>
    <s v="080822222112130417E079079407911122525325301111110119133"/>
    <x v="21"/>
    <s v="2"/>
    <s v="22"/>
    <s v="221"/>
    <s v="1"/>
    <s v="2"/>
    <s v="13"/>
    <s v="04"/>
    <s v="17"/>
    <s v="E"/>
    <s v="079"/>
    <s v="079407"/>
    <s v="91"/>
    <s v="1"/>
    <s v="2"/>
    <s v="25"/>
    <s v="253"/>
    <s v="253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79 MANTENIMIENTO PREVENTIVO DE LOS SERVICIOS PÚBLICOS REALIZADO"/>
    <s v="079407 MANTENIMIENTO PREVENTIVO Y CORRECTIVO ELECTROMECANICO EN FUENTES DE ABASTECIMIENTO (POZOS) Y PLANTAS DE TRATAMIENTO."/>
    <x v="1"/>
    <x v="10"/>
    <x v="35"/>
    <s v="25301 MEDICINAS Y PRODUCTOS FARMACEUTICOS"/>
    <n v="5000"/>
    <s v="1 NO ETIQUETADO"/>
    <s v="11 RECURSOS FISCALES"/>
    <s v="1101 RECURSOS MUNICIPALES"/>
    <s v="19 Ejercicio 2019"/>
    <s v="13 TODO EL TERRITORIO"/>
    <s v="3 INDISTINTO"/>
  </r>
  <r>
    <s v="090111313446172020O021021973121122525325301111110119133"/>
    <x v="39"/>
    <s v="1"/>
    <s v="13"/>
    <s v="134"/>
    <s v="4"/>
    <s v="6"/>
    <s v="17"/>
    <s v="20"/>
    <s v="20"/>
    <s v="O"/>
    <s v="021"/>
    <s v="021973"/>
    <s v="12"/>
    <s v="1"/>
    <s v="2"/>
    <s v="25"/>
    <s v="253"/>
    <s v="253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973 SEGURIDAD SOCIAL "/>
    <x v="1"/>
    <x v="10"/>
    <x v="35"/>
    <s v="25301 MEDICINAS Y PRODUCTOS FARMACEUTICOS"/>
    <n v="5000"/>
    <s v="1 NO ETIQUETADO"/>
    <s v="11 RECURSOS FISCALES"/>
    <s v="1101 RECURSOS MUNICIPALES"/>
    <s v="19 Ejercicio 2019"/>
    <s v="13 TODO EL TERRITORIO"/>
    <s v="3 INDISTINTO"/>
  </r>
  <r>
    <s v="090411313446172020O022022450121122525325301111110119133"/>
    <x v="0"/>
    <s v="1"/>
    <s v="13"/>
    <s v="134"/>
    <s v="4"/>
    <s v="6"/>
    <s v="17"/>
    <s v="20"/>
    <s v="20"/>
    <s v="O"/>
    <s v="022"/>
    <s v="022450"/>
    <s v="12"/>
    <s v="1"/>
    <s v="2"/>
    <s v="25"/>
    <s v="253"/>
    <s v="25301"/>
    <s v="1"/>
    <s v="11"/>
    <s v="11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50 MANTENIMIENTO PREVENTIVO A LAS INSTALACIONES FIJAS"/>
    <x v="1"/>
    <x v="10"/>
    <x v="35"/>
    <s v="25301 MEDICINAS Y PRODUCTOS FARMACEUTICOS"/>
    <n v="450000"/>
    <s v="1 NO ETIQUETADO"/>
    <s v="11 RECURSOS FISCALES"/>
    <s v="1101 RECURSOS MUNICIPALES"/>
    <s v="19 Ejercicio 2019"/>
    <s v="13 TODO EL TERRITORIO"/>
    <s v="3 INDISTINTO"/>
  </r>
  <r>
    <s v="111322121231010730E126126391911122525325301111110119133"/>
    <x v="31"/>
    <s v="2"/>
    <s v="21"/>
    <s v="212"/>
    <s v="3"/>
    <s v="1"/>
    <s v="01"/>
    <s v="07"/>
    <s v="30"/>
    <s v="E"/>
    <s v="126"/>
    <s v="126391"/>
    <s v="91"/>
    <s v="1"/>
    <s v="2"/>
    <s v="25"/>
    <s v="253"/>
    <s v="253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26 SERVICIOS DE PREVENCIÓN ANIMAL ENTREGADOS"/>
    <s v="126391 APLICACION DE EUTANASIA"/>
    <x v="1"/>
    <x v="10"/>
    <x v="35"/>
    <s v="25301 MEDICINAS Y PRODUCTOS FARMACEUTICOS"/>
    <n v="2076000"/>
    <s v="1 NO ETIQUETADO"/>
    <s v="11 RECURSOS FISCALES"/>
    <s v="1101 RECURSOS MUNICIPALES"/>
    <s v="19 Ejercicio 2019"/>
    <s v="13 TODO EL TERRITORIO"/>
    <s v="3 INDISTINTO"/>
  </r>
  <r>
    <s v="121222222122081331E078078704911122525325301111110119133"/>
    <x v="32"/>
    <s v="2"/>
    <s v="22"/>
    <s v="221"/>
    <s v="2"/>
    <s v="2"/>
    <s v="08"/>
    <s v="13"/>
    <s v="31"/>
    <s v="E"/>
    <s v="078"/>
    <s v="078704"/>
    <s v="91"/>
    <s v="1"/>
    <s v="2"/>
    <s v="25"/>
    <s v="253"/>
    <s v="253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704 CERTIFICADO DE ALINEAMIENTO Y NUMERO OFICIAL"/>
    <x v="1"/>
    <x v="10"/>
    <x v="35"/>
    <s v="25301 MEDICINAS Y PRODUCTOS FARMACEUTICOS"/>
    <n v="7000"/>
    <s v="1 NO ETIQUETADO"/>
    <s v="11 RECURSOS FISCALES"/>
    <s v="1101 RECURSOS MUNICIPALES"/>
    <s v="19 Ejercicio 2019"/>
    <s v="13 TODO EL TERRITORIO"/>
    <s v="3 INDISTINTO"/>
  </r>
  <r>
    <s v="050211717246172009N040040253911133333433401111110119133"/>
    <x v="11"/>
    <s v="1"/>
    <s v="17"/>
    <s v="172"/>
    <s v="4"/>
    <s v="6"/>
    <s v="17"/>
    <s v="20"/>
    <s v="09"/>
    <s v="N"/>
    <s v="040"/>
    <s v="040253"/>
    <s v="91"/>
    <s v="1"/>
    <s v="3"/>
    <s v="33"/>
    <s v="334"/>
    <s v="334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040 CAPACITACIÓN EN PREVENCIÓN DE RIESGOS REALIZADA"/>
    <s v="040253 CAPACITACION A LA POBLACION EN PREVENCION DE RIESGOS"/>
    <x v="2"/>
    <x v="16"/>
    <x v="56"/>
    <s v="33401 SERVICIOS DE CAPACITACION"/>
    <n v="1000000"/>
    <s v="1 NO ETIQUETADO"/>
    <s v="11 RECURSOS FISCALES"/>
    <s v="1101 RECURSOS MUNICIPALES"/>
    <s v="19 Ejercicio 2019"/>
    <s v="13 TODO EL TERRITORIO"/>
    <s v="3 INDISTINTO"/>
  </r>
  <r>
    <s v="030311717145160304E127127976911122525425401111110119133"/>
    <x v="8"/>
    <s v="1"/>
    <s v="17"/>
    <s v="171"/>
    <s v="4"/>
    <s v="5"/>
    <s v="16"/>
    <s v="03"/>
    <s v="04"/>
    <s v="E"/>
    <s v="127"/>
    <s v="127976"/>
    <s v="91"/>
    <s v="1"/>
    <s v="2"/>
    <s v="25"/>
    <s v="254"/>
    <s v="254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10"/>
    <x v="36"/>
    <s v="25401 MATERIALES, ACCESORIOS Y SUMINISTROS MEDICOS"/>
    <n v="180000"/>
    <s v="1 NO ETIQUETADO"/>
    <s v="11 RECURSOS FISCALES"/>
    <s v="1101 RECURSOS MUNICIPALES"/>
    <s v="19 Ejercicio 2019"/>
    <s v="13 TODO EL TERRITORIO"/>
    <s v="3 INDISTINTO"/>
  </r>
  <r>
    <s v="040711212245150205E047047162911122525425401111110119133"/>
    <x v="44"/>
    <s v="1"/>
    <s v="12"/>
    <s v="122"/>
    <s v="4"/>
    <s v="5"/>
    <s v="15"/>
    <s v="02"/>
    <s v="05"/>
    <s v="E"/>
    <s v="047"/>
    <s v="047162"/>
    <s v="91"/>
    <s v="1"/>
    <s v="2"/>
    <s v="25"/>
    <s v="254"/>
    <s v="25401"/>
    <s v="1"/>
    <s v="11"/>
    <s v="1101"/>
    <s v="19"/>
    <s v="13"/>
    <s v="3"/>
    <x v="6"/>
    <x v="44"/>
    <x v="6"/>
    <s v="1 GOBIERNO"/>
    <s v="12 JUSTICIA"/>
    <s v="4 UN GOBIERNO PARA LA CIUDADANÍA"/>
    <s v="5 ZAPOPAN EN PAZ"/>
    <s v="15 PROMOVER LA CONVIVENCIA PACÍFICA Y EQUITATIVA ENTRE GÉNEROS"/>
    <s v="02 B. PREVENCIÓN DE LAS VIOLENCIAS"/>
    <s v="E PRESTACIÓN DE SERVICIOS PÚBLICOS"/>
    <s v="91 CIUDADANOS"/>
    <s v="1 GASTO CORRIENTE"/>
    <x v="28"/>
    <s v="047 CERTEZA JURÍDICA A LOS DETENIDOS Y PARTES AFECTADAS BRINDADA"/>
    <s v="047162 ATENCION PSICOLOGICA AL DETENIDO"/>
    <x v="1"/>
    <x v="10"/>
    <x v="36"/>
    <s v="25401 MATERIALES, ACCESORIOS Y SUMINISTROS MEDICOS"/>
    <n v="10000"/>
    <s v="1 NO ETIQUETADO"/>
    <s v="11 RECURSOS FISCALES"/>
    <s v="1101 RECURSOS MUNICIPALES"/>
    <s v="19 Ejercicio 2019"/>
    <s v="13 TODO EL TERRITORIO"/>
    <s v="3 INDISTINTO"/>
  </r>
  <r>
    <s v="050511818146172007B065065194911122525425401111110119133"/>
    <x v="10"/>
    <s v="1"/>
    <s v="18"/>
    <s v="181"/>
    <s v="4"/>
    <s v="6"/>
    <s v="17"/>
    <s v="20"/>
    <s v="07"/>
    <s v="B"/>
    <s v="065"/>
    <s v="065194"/>
    <s v="91"/>
    <s v="1"/>
    <s v="2"/>
    <s v="25"/>
    <s v="254"/>
    <s v="25401"/>
    <s v="1"/>
    <s v="11"/>
    <s v="1101"/>
    <s v="19"/>
    <s v="13"/>
    <s v="3"/>
    <x v="7"/>
    <x v="10"/>
    <x v="7"/>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x v="8"/>
    <s v="065 GACETA MUNICIPAL  PUBLICADA IMPRESAS Y DISTRIBUIDAS"/>
    <s v="065194 GACETA MUNICIPAL"/>
    <x v="1"/>
    <x v="10"/>
    <x v="36"/>
    <s v="25401 MATERIALES, ACCESORIOS Y SUMINISTROS MEDICOS"/>
    <n v="800"/>
    <s v="1 NO ETIQUETADO"/>
    <s v="11 RECURSOS FISCALES"/>
    <s v="1101 RECURSOS MUNICIPALES"/>
    <s v="19 Ejercicio 2019"/>
    <s v="13 TODO EL TERRITORIO"/>
    <s v="3 INDISTINTO"/>
  </r>
  <r>
    <s v="050211717246172009N054054998911133333933901111110119133"/>
    <x v="11"/>
    <s v="1"/>
    <s v="17"/>
    <s v="172"/>
    <s v="4"/>
    <s v="6"/>
    <s v="17"/>
    <s v="20"/>
    <s v="09"/>
    <s v="N"/>
    <s v="054"/>
    <s v="054998"/>
    <s v="91"/>
    <s v="1"/>
    <s v="3"/>
    <s v="33"/>
    <s v="339"/>
    <s v="339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054 DIFUSIÓN EN MATERIA DE PROTECCIÓN CIVIL EFECTUADA"/>
    <s v="054998 KIDZANIA"/>
    <x v="2"/>
    <x v="16"/>
    <x v="57"/>
    <s v="33901 SERVICIOS PROFESIONALES, CIENTIFICOS Y TECNICOS INTEGRALES"/>
    <n v="1500000"/>
    <s v="1 NO ETIQUETADO"/>
    <s v="11 RECURSOS FISCALES"/>
    <s v="1101 RECURSOS MUNICIPALES"/>
    <s v="19 Ejercicio 2019"/>
    <s v="13 TODO EL TERRITORIO"/>
    <s v="3 INDISTINTO"/>
  </r>
  <r>
    <s v="080122222112130614E125125317911122525425401111110119133"/>
    <x v="14"/>
    <s v="2"/>
    <s v="22"/>
    <s v="221"/>
    <s v="1"/>
    <s v="2"/>
    <s v="13"/>
    <s v="06"/>
    <s v="14"/>
    <s v="E"/>
    <s v="125"/>
    <s v="125317"/>
    <s v="91"/>
    <s v="1"/>
    <s v="2"/>
    <s v="25"/>
    <s v="254"/>
    <s v="254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17 MANTENIMIENTO DE AREAS COMUNES"/>
    <x v="1"/>
    <x v="10"/>
    <x v="36"/>
    <s v="25401 MATERIALES, ACCESORIOS Y SUMINISTROS MEDICOS"/>
    <n v="15000"/>
    <s v="1 NO ETIQUETADO"/>
    <s v="11 RECURSOS FISCALES"/>
    <s v="1101 RECURSOS MUNICIPALES"/>
    <s v="19 Ejercicio 2019"/>
    <s v="13 TODO EL TERRITORIO"/>
    <s v="3 INDISTINTO"/>
  </r>
  <r>
    <s v="081122222112130614E109109845911122525425401111110119133"/>
    <x v="1"/>
    <s v="2"/>
    <s v="22"/>
    <s v="221"/>
    <s v="1"/>
    <s v="2"/>
    <s v="13"/>
    <s v="06"/>
    <s v="14"/>
    <s v="E"/>
    <s v="109"/>
    <s v="109845"/>
    <s v="91"/>
    <s v="1"/>
    <s v="2"/>
    <s v="25"/>
    <s v="254"/>
    <s v="254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09 QUEJAS CIUDADANAS ATENDIDAS"/>
    <s v="109845 ATENCION A QUEJAS Y DENUNCIAS SOBRE EL ACTUAR DE UN SERVIDOR PUBLICO"/>
    <x v="1"/>
    <x v="10"/>
    <x v="36"/>
    <s v="25401 MATERIALES, ACCESORIOS Y SUMINISTROS MEDICOS"/>
    <n v="8500"/>
    <s v="1 NO ETIQUETADO"/>
    <s v="11 RECURSOS FISCALES"/>
    <s v="1101 RECURSOS MUNICIPALES"/>
    <s v="19 Ejercicio 2019"/>
    <s v="13 TODO EL TERRITORIO"/>
    <s v="3 INDISTINTO"/>
  </r>
  <r>
    <s v="080922222112130614E088088323911122525425401111110119133"/>
    <x v="2"/>
    <s v="2"/>
    <s v="22"/>
    <s v="221"/>
    <s v="1"/>
    <s v="2"/>
    <s v="13"/>
    <s v="06"/>
    <s v="14"/>
    <s v="E"/>
    <s v="088"/>
    <s v="088323"/>
    <s v="91"/>
    <s v="1"/>
    <s v="2"/>
    <s v="25"/>
    <s v="254"/>
    <s v="254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23 ADMINISTRACION DE CONCESIONARIOS"/>
    <x v="1"/>
    <x v="10"/>
    <x v="36"/>
    <s v="25401 MATERIALES, ACCESORIOS Y SUMINISTROS MEDICOS"/>
    <n v="20000"/>
    <s v="1 NO ETIQUETADO"/>
    <s v="11 RECURSOS FISCALES"/>
    <s v="1101 RECURSOS MUNICIPALES"/>
    <s v="19 Ejercicio 2019"/>
    <s v="13 TODO EL TERRITORIO"/>
    <s v="3 INDISTINTO"/>
  </r>
  <r>
    <s v="080322222112130614E125125368911122525425401111110119133"/>
    <x v="15"/>
    <s v="2"/>
    <s v="22"/>
    <s v="221"/>
    <s v="1"/>
    <s v="2"/>
    <s v="13"/>
    <s v="06"/>
    <s v="14"/>
    <s v="E"/>
    <s v="125"/>
    <s v="125368"/>
    <s v="91"/>
    <s v="1"/>
    <s v="2"/>
    <s v="25"/>
    <s v="254"/>
    <s v="254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68 SERVICIO DE DESAZOLVE DE FOSA SEPTICAS COLONIAS"/>
    <x v="1"/>
    <x v="10"/>
    <x v="36"/>
    <s v="25401 MATERIALES, ACCESORIOS Y SUMINISTROS MEDICOS"/>
    <n v="12000"/>
    <s v="1 NO ETIQUETADO"/>
    <s v="11 RECURSOS FISCALES"/>
    <s v="1101 RECURSOS MUNICIPALES"/>
    <s v="19 Ejercicio 2019"/>
    <s v="13 TODO EL TERRITORIO"/>
    <s v="3 INDISTINTO"/>
  </r>
  <r>
    <s v="080222222112130614E125125357911122525425401111110119133"/>
    <x v="16"/>
    <s v="2"/>
    <s v="22"/>
    <s v="221"/>
    <s v="1"/>
    <s v="2"/>
    <s v="13"/>
    <s v="06"/>
    <s v="14"/>
    <s v="E"/>
    <s v="125"/>
    <s v="125357"/>
    <s v="91"/>
    <s v="1"/>
    <s v="2"/>
    <s v="25"/>
    <s v="254"/>
    <s v="254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57 FESTEJO DEL DIA DEL NIÑO"/>
    <x v="1"/>
    <x v="10"/>
    <x v="36"/>
    <s v="25401 MATERIALES, ACCESORIOS Y SUMINISTROS MEDICOS"/>
    <n v="3000"/>
    <s v="1 NO ETIQUETADO"/>
    <s v="11 RECURSOS FISCALES"/>
    <s v="1101 RECURSOS MUNICIPALES"/>
    <s v="19 Ejercicio 2019"/>
    <s v="13 TODO EL TERRITORIO"/>
    <s v="3 INDISTINTO"/>
  </r>
  <r>
    <s v="080422222112130614E060060333911122525425401111110119133"/>
    <x v="17"/>
    <s v="2"/>
    <s v="22"/>
    <s v="221"/>
    <s v="1"/>
    <s v="2"/>
    <s v="13"/>
    <s v="06"/>
    <s v="14"/>
    <s v="E"/>
    <s v="060"/>
    <s v="060333"/>
    <s v="91"/>
    <s v="1"/>
    <s v="2"/>
    <s v="25"/>
    <s v="254"/>
    <s v="254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60 ESPACIOS PÚBLICOS ORDENADOS Y LIMPIOS ENTREGADOS"/>
    <s v="060333 VERIFICACION DE AREAS VERDES PARA DESCUENTO DE PREDIAL"/>
    <x v="1"/>
    <x v="10"/>
    <x v="36"/>
    <s v="25401 MATERIALES, ACCESORIOS Y SUMINISTROS MEDICOS"/>
    <n v="15000"/>
    <s v="1 NO ETIQUETADO"/>
    <s v="11 RECURSOS FISCALES"/>
    <s v="1101 RECURSOS MUNICIPALES"/>
    <s v="19 Ejercicio 2019"/>
    <s v="13 TODO EL TERRITORIO"/>
    <s v="3 INDISTINTO"/>
  </r>
  <r>
    <s v="080522222112130614E125125404911122525425401111110119133"/>
    <x v="18"/>
    <s v="2"/>
    <s v="22"/>
    <s v="221"/>
    <s v="1"/>
    <s v="2"/>
    <s v="13"/>
    <s v="06"/>
    <s v="14"/>
    <s v="E"/>
    <s v="125"/>
    <s v="125404"/>
    <s v="91"/>
    <s v="1"/>
    <s v="2"/>
    <s v="25"/>
    <s v="254"/>
    <s v="254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04 SERVICIO DE SACRIFICIO DE PORCINOS TIPO OBRADOR DEL RASTRO DE ATEMAJAC"/>
    <x v="1"/>
    <x v="10"/>
    <x v="36"/>
    <s v="25401 MATERIALES, ACCESORIOS Y SUMINISTROS MEDICOS"/>
    <n v="15000"/>
    <s v="1 NO ETIQUETADO"/>
    <s v="11 RECURSOS FISCALES"/>
    <s v="1101 RECURSOS MUNICIPALES"/>
    <s v="19 Ejercicio 2019"/>
    <s v="13 TODO EL TERRITORIO"/>
    <s v="3 INDISTINTO"/>
  </r>
  <r>
    <s v="081022222112130614E009009363911122525425401111110119133"/>
    <x v="19"/>
    <s v="2"/>
    <s v="22"/>
    <s v="221"/>
    <s v="1"/>
    <s v="2"/>
    <s v="13"/>
    <s v="06"/>
    <s v="14"/>
    <s v="E"/>
    <s v="009"/>
    <s v="009363"/>
    <s v="91"/>
    <s v="1"/>
    <s v="2"/>
    <s v="25"/>
    <s v="254"/>
    <s v="25401"/>
    <s v="1"/>
    <s v="11"/>
    <s v="1101"/>
    <s v="19"/>
    <s v="13"/>
    <s v="3"/>
    <x v="1"/>
    <x v="19"/>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363 SERVICIO DE MANTENIMIENTO, CONSERVACION Y LIMPIEZA DE REDES E INFRAESTRUCTURA HIDRAULICA."/>
    <x v="1"/>
    <x v="10"/>
    <x v="36"/>
    <s v="25401 MATERIALES, ACCESORIOS Y SUMINISTROS MEDICOS"/>
    <n v="500"/>
    <s v="1 NO ETIQUETADO"/>
    <s v="11 RECURSOS FISCALES"/>
    <s v="1101 RECURSOS MUNICIPALES"/>
    <s v="19 Ejercicio 2019"/>
    <s v="13 TODO EL TERRITORIO"/>
    <s v="3 INDISTINTO"/>
  </r>
  <r>
    <s v="081222121412130615E061061355911122525425401111110119133"/>
    <x v="46"/>
    <s v="2"/>
    <s v="21"/>
    <s v="214"/>
    <s v="1"/>
    <s v="2"/>
    <s v="13"/>
    <s v="06"/>
    <s v="15"/>
    <s v="E"/>
    <s v="061"/>
    <s v="061355"/>
    <s v="91"/>
    <s v="1"/>
    <s v="2"/>
    <s v="25"/>
    <s v="254"/>
    <s v="254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55 MANTENIMIENTO DE PAVIMENTOS"/>
    <x v="1"/>
    <x v="10"/>
    <x v="36"/>
    <s v="25401 MATERIALES, ACCESORIOS Y SUMINISTROS MEDICOS"/>
    <n v="40296"/>
    <s v="1 NO ETIQUETADO"/>
    <s v="11 RECURSOS FISCALES"/>
    <s v="1101 RECURSOS MUNICIPALES"/>
    <s v="19 Ejercicio 2019"/>
    <s v="13 TODO EL TERRITORIO"/>
    <s v="3 INDISTINTO"/>
  </r>
  <r>
    <s v="080722121412130615E009009362911122525425401111110119133"/>
    <x v="20"/>
    <s v="2"/>
    <s v="21"/>
    <s v="214"/>
    <s v="1"/>
    <s v="2"/>
    <s v="13"/>
    <s v="06"/>
    <s v="15"/>
    <s v="E"/>
    <s v="009"/>
    <s v="009362"/>
    <s v="91"/>
    <s v="1"/>
    <s v="2"/>
    <s v="25"/>
    <s v="254"/>
    <s v="254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09  ABASTECIMIENTO DE AGUA POTABLE APEGADA A LAS NORMATIVAS ENTREGADA"/>
    <s v="009362 OPERACION DE FUENTES DE ABASTECIMIENTO Y PLANTAS DE TRATAMIENTO"/>
    <x v="1"/>
    <x v="10"/>
    <x v="36"/>
    <s v="25401 MATERIALES, ACCESORIOS Y SUMINISTROS MEDICOS"/>
    <n v="50000"/>
    <s v="1 NO ETIQUETADO"/>
    <s v="11 RECURSOS FISCALES"/>
    <s v="1101 RECURSOS MUNICIPALES"/>
    <s v="19 Ejercicio 2019"/>
    <s v="13 TODO EL TERRITORIO"/>
    <s v="3 INDISTINTO"/>
  </r>
  <r>
    <s v="090411313446172020O022022458121122525425401111110119133"/>
    <x v="0"/>
    <s v="1"/>
    <s v="13"/>
    <s v="134"/>
    <s v="4"/>
    <s v="6"/>
    <s v="17"/>
    <s v="20"/>
    <s v="20"/>
    <s v="O"/>
    <s v="022"/>
    <s v="022458"/>
    <s v="12"/>
    <s v="1"/>
    <s v="2"/>
    <s v="25"/>
    <s v="254"/>
    <s v="25401"/>
    <s v="1"/>
    <s v="11"/>
    <s v="11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58 MANTENIMIENTO PREVENTIVO Y CORRECTIVO DE VEHICULOS"/>
    <x v="1"/>
    <x v="10"/>
    <x v="36"/>
    <s v="25401 MATERIALES, ACCESORIOS Y SUMINISTROS MEDICOS"/>
    <n v="430000"/>
    <s v="1 NO ETIQUETADO"/>
    <s v="11 RECURSOS FISCALES"/>
    <s v="1101 RECURSOS MUNICIPALES"/>
    <s v="19 Ejercicio 2019"/>
    <s v="13 TODO EL TERRITORIO"/>
    <s v="3 INDISTINTO"/>
  </r>
  <r>
    <s v="100533131123091725F096096569911122525425401111110119133"/>
    <x v="26"/>
    <s v="3"/>
    <s v="31"/>
    <s v="311"/>
    <s v="2"/>
    <s v="3"/>
    <s v="09"/>
    <s v="17"/>
    <s v="25"/>
    <s v="F"/>
    <s v="096"/>
    <s v="096569"/>
    <s v="91"/>
    <s v="1"/>
    <s v="2"/>
    <s v="25"/>
    <s v="254"/>
    <s v="254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96 PERSONAS Y EMPRESAS VINCULADAS"/>
    <s v="096569 CARAVANA DE EMPLEO"/>
    <x v="1"/>
    <x v="10"/>
    <x v="36"/>
    <s v="25401 MATERIALES, ACCESORIOS Y SUMINISTROS MEDICOS"/>
    <n v="500"/>
    <s v="1 NO ETIQUETADO"/>
    <s v="11 RECURSOS FISCALES"/>
    <s v="1101 RECURSOS MUNICIPALES"/>
    <s v="19 Ejercicio 2019"/>
    <s v="13 TODO EL TERRITORIO"/>
    <s v="3 INDISTINTO"/>
  </r>
  <r>
    <s v="100533131123091725F096096591911122525425401111110119133"/>
    <x v="26"/>
    <s v="3"/>
    <s v="31"/>
    <s v="311"/>
    <s v="2"/>
    <s v="3"/>
    <s v="09"/>
    <s v="17"/>
    <s v="25"/>
    <s v="F"/>
    <s v="096"/>
    <s v="096591"/>
    <s v="91"/>
    <s v="1"/>
    <s v="2"/>
    <s v="25"/>
    <s v="254"/>
    <s v="254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96 PERSONAS Y EMPRESAS VINCULADAS"/>
    <s v="096591 BOLSA DE TRABAJO"/>
    <x v="1"/>
    <x v="10"/>
    <x v="36"/>
    <s v="25401 MATERIALES, ACCESORIOS Y SUMINISTROS MEDICOS"/>
    <n v="500"/>
    <s v="1 NO ETIQUETADO"/>
    <s v="11 RECURSOS FISCALES"/>
    <s v="1101 RECURSOS MUNICIPALES"/>
    <s v="19 Ejercicio 2019"/>
    <s v="13 TODO EL TERRITORIO"/>
    <s v="3 INDISTINTO"/>
  </r>
  <r>
    <s v="100533131123091725F096096569911122525425401111110119133"/>
    <x v="26"/>
    <s v="3"/>
    <s v="31"/>
    <s v="311"/>
    <s v="2"/>
    <s v="3"/>
    <s v="09"/>
    <s v="17"/>
    <s v="25"/>
    <s v="F"/>
    <s v="096"/>
    <s v="096569"/>
    <s v="91"/>
    <s v="1"/>
    <s v="2"/>
    <s v="25"/>
    <s v="254"/>
    <s v="254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96 PERSONAS Y EMPRESAS VINCULADAS"/>
    <s v="096569 CARAVANA DE EMPLEO"/>
    <x v="1"/>
    <x v="10"/>
    <x v="36"/>
    <s v="25401 MATERIALES, ACCESORIOS Y SUMINISTROS MEDICOS"/>
    <n v="2500"/>
    <s v="1 NO ETIQUETADO"/>
    <s v="11 RECURSOS FISCALES"/>
    <s v="1101 RECURSOS MUNICIPALES"/>
    <s v="19 Ejercicio 2019"/>
    <s v="13 TODO EL TERRITORIO"/>
    <s v="3 INDISTINTO"/>
  </r>
  <r>
    <s v="100533131123091725F085085583911122525425401111110119133"/>
    <x v="26"/>
    <s v="3"/>
    <s v="31"/>
    <s v="311"/>
    <s v="2"/>
    <s v="3"/>
    <s v="09"/>
    <s v="17"/>
    <s v="25"/>
    <s v="F"/>
    <s v="085"/>
    <s v="085583"/>
    <s v="91"/>
    <s v="1"/>
    <s v="2"/>
    <s v="25"/>
    <s v="254"/>
    <s v="254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85 NÚMERO DE EMPRESAS FORMALES AUMENTADO "/>
    <s v="085583 APOYOS A PEQUEÑAS Y MEDIANAS EMPRESAS"/>
    <x v="1"/>
    <x v="10"/>
    <x v="36"/>
    <s v="25401 MATERIALES, ACCESORIOS Y SUMINISTROS MEDICOS"/>
    <n v="911.41"/>
    <s v="1 NO ETIQUETADO"/>
    <s v="11 RECURSOS FISCALES"/>
    <s v="1101 RECURSOS MUNICIPALES"/>
    <s v="19 Ejercicio 2019"/>
    <s v="13 TODO EL TERRITORIO"/>
    <s v="3 INDISTINTO"/>
  </r>
  <r>
    <s v="111322121231010730E126126392911122525425401111110119133"/>
    <x v="31"/>
    <s v="2"/>
    <s v="21"/>
    <s v="212"/>
    <s v="3"/>
    <s v="1"/>
    <s v="01"/>
    <s v="07"/>
    <s v="30"/>
    <s v="E"/>
    <s v="126"/>
    <s v="126392"/>
    <s v="91"/>
    <s v="1"/>
    <s v="2"/>
    <s v="25"/>
    <s v="254"/>
    <s v="254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26 SERVICIOS DE PREVENCIÓN ANIMAL ENTREGADOS"/>
    <s v="126392 EXTRACCION Y ENVIO DE MUESTRAS"/>
    <x v="1"/>
    <x v="10"/>
    <x v="36"/>
    <s v="25401 MATERIALES, ACCESORIOS Y SUMINISTROS MEDICOS"/>
    <n v="1300000"/>
    <s v="1 NO ETIQUETADO"/>
    <s v="11 RECURSOS FISCALES"/>
    <s v="1101 RECURSOS MUNICIPALES"/>
    <s v="19 Ejercicio 2019"/>
    <s v="13 TODO EL TERRITORIO"/>
    <s v="3 INDISTINTO"/>
  </r>
  <r>
    <s v="121222222122081331E078078705911122525425401111110119133"/>
    <x v="32"/>
    <s v="2"/>
    <s v="22"/>
    <s v="221"/>
    <s v="2"/>
    <s v="2"/>
    <s v="08"/>
    <s v="13"/>
    <s v="31"/>
    <s v="E"/>
    <s v="078"/>
    <s v="078705"/>
    <s v="91"/>
    <s v="1"/>
    <s v="2"/>
    <s v="25"/>
    <s v="254"/>
    <s v="254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705 CONSTANCIA DE NUMERO"/>
    <x v="1"/>
    <x v="10"/>
    <x v="36"/>
    <s v="25401 MATERIALES, ACCESORIOS Y SUMINISTROS MEDICOS"/>
    <n v="12700"/>
    <s v="1 NO ETIQUETADO"/>
    <s v="11 RECURSOS FISCALES"/>
    <s v="1101 RECURSOS MUNICIPALES"/>
    <s v="19 Ejercicio 2019"/>
    <s v="13 TODO EL TERRITORIO"/>
    <s v="3 INDISTINTO"/>
  </r>
  <r>
    <s v="050211717246172009N040040253911133838238201111110119133"/>
    <x v="11"/>
    <s v="1"/>
    <s v="17"/>
    <s v="172"/>
    <s v="4"/>
    <s v="6"/>
    <s v="17"/>
    <s v="20"/>
    <s v="09"/>
    <s v="N"/>
    <s v="040"/>
    <s v="040253"/>
    <s v="91"/>
    <s v="1"/>
    <s v="3"/>
    <s v="38"/>
    <s v="382"/>
    <s v="382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040 CAPACITACIÓN EN PREVENCIÓN DE RIESGOS REALIZADA"/>
    <s v="040253 CAPACITACION A LA POBLACION EN PREVENCION DE RIESGOS"/>
    <x v="2"/>
    <x v="17"/>
    <x v="58"/>
    <s v="38201 GASTOS DE ORDEN SOCIAL Y CULTURAL"/>
    <n v="380000"/>
    <s v="1 NO ETIQUETADO"/>
    <s v="11 RECURSOS FISCALES"/>
    <s v="1101 RECURSOS MUNICIPALES"/>
    <s v="19 Ejercicio 2019"/>
    <s v="13 TODO EL TERRITORIO"/>
    <s v="3 INDISTINTO"/>
  </r>
  <r>
    <s v="030311717145160304E127127976911122525525501111110119133"/>
    <x v="8"/>
    <s v="1"/>
    <s v="17"/>
    <s v="171"/>
    <s v="4"/>
    <s v="5"/>
    <s v="16"/>
    <s v="03"/>
    <s v="04"/>
    <s v="E"/>
    <s v="127"/>
    <s v="127976"/>
    <s v="91"/>
    <s v="1"/>
    <s v="2"/>
    <s v="25"/>
    <s v="255"/>
    <s v="255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10"/>
    <x v="59"/>
    <s v="25501 MATERIALES, ACCESORIOS Y SUMINISTROS DE LABORATORIO"/>
    <n v="170000"/>
    <s v="1 NO ETIQUETADO"/>
    <s v="11 RECURSOS FISCALES"/>
    <s v="1101 RECURSOS MUNICIPALES"/>
    <s v="19 Ejercicio 2019"/>
    <s v="13 TODO EL TERRITORIO"/>
    <s v="3 INDISTINTO"/>
  </r>
  <r>
    <s v="080122222112130614E125125319911122525525501111110119133"/>
    <x v="14"/>
    <s v="2"/>
    <s v="22"/>
    <s v="221"/>
    <s v="1"/>
    <s v="2"/>
    <s v="13"/>
    <s v="06"/>
    <s v="14"/>
    <s v="E"/>
    <s v="125"/>
    <s v="125319"/>
    <s v="91"/>
    <s v="1"/>
    <s v="2"/>
    <s v="25"/>
    <s v="255"/>
    <s v="255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19 MANTENIMIENTO DE CEMENTERIOS"/>
    <x v="1"/>
    <x v="10"/>
    <x v="59"/>
    <s v="25501 MATERIALES, ACCESORIOS Y SUMINISTROS DE LABORATORIO"/>
    <n v="15000"/>
    <s v="1 NO ETIQUETADO"/>
    <s v="11 RECURSOS FISCALES"/>
    <s v="1101 RECURSOS MUNICIPALES"/>
    <s v="19 Ejercicio 2019"/>
    <s v="13 TODO EL TERRITORIO"/>
    <s v="3 INDISTINTO"/>
  </r>
  <r>
    <s v="080522222112130614E125125317911122525525501111110119133"/>
    <x v="18"/>
    <s v="2"/>
    <s v="22"/>
    <s v="221"/>
    <s v="1"/>
    <s v="2"/>
    <s v="13"/>
    <s v="06"/>
    <s v="14"/>
    <s v="E"/>
    <s v="125"/>
    <s v="125317"/>
    <s v="91"/>
    <s v="1"/>
    <s v="2"/>
    <s v="25"/>
    <s v="255"/>
    <s v="255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17 MANTENIMIENTO DE AREAS COMUNES"/>
    <x v="1"/>
    <x v="10"/>
    <x v="59"/>
    <s v="25501 MATERIALES, ACCESORIOS Y SUMINISTROS DE LABORATORIO"/>
    <n v="700000"/>
    <s v="1 NO ETIQUETADO"/>
    <s v="11 RECURSOS FISCALES"/>
    <s v="1101 RECURSOS MUNICIPALES"/>
    <s v="19 Ejercicio 2019"/>
    <s v="13 TODO EL TERRITORIO"/>
    <s v="3 INDISTINTO"/>
  </r>
  <r>
    <s v="111322121231010730E126126393911122525525501111110119133"/>
    <x v="31"/>
    <s v="2"/>
    <s v="21"/>
    <s v="212"/>
    <s v="3"/>
    <s v="1"/>
    <s v="01"/>
    <s v="07"/>
    <s v="30"/>
    <s v="E"/>
    <s v="126"/>
    <s v="126393"/>
    <s v="91"/>
    <s v="1"/>
    <s v="2"/>
    <s v="25"/>
    <s v="255"/>
    <s v="255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26 SERVICIOS DE PREVENCIÓN ANIMAL ENTREGADOS"/>
    <s v="126393 MANEJO DE RESIDUOS PATOLOGICOS"/>
    <x v="1"/>
    <x v="10"/>
    <x v="59"/>
    <s v="25501 MATERIALES, ACCESORIOS Y SUMINISTROS DE LABORATORIO"/>
    <n v="75000"/>
    <s v="1 NO ETIQUETADO"/>
    <s v="11 RECURSOS FISCALES"/>
    <s v="1101 RECURSOS MUNICIPALES"/>
    <s v="19 Ejercicio 2019"/>
    <s v="13 TODO EL TERRITORIO"/>
    <s v="3 INDISTINTO"/>
  </r>
  <r>
    <s v="030311717145160304E127127976911122525625601111110119133"/>
    <x v="8"/>
    <s v="1"/>
    <s v="17"/>
    <s v="171"/>
    <s v="4"/>
    <s v="5"/>
    <s v="16"/>
    <s v="03"/>
    <s v="04"/>
    <s v="E"/>
    <s v="127"/>
    <s v="127976"/>
    <s v="91"/>
    <s v="1"/>
    <s v="2"/>
    <s v="25"/>
    <s v="256"/>
    <s v="256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10"/>
    <x v="37"/>
    <s v="25601 FIBRAS SINTETICAS, HULES, PLASTICOS Y DERIVADOS"/>
    <n v="30000"/>
    <s v="1 NO ETIQUETADO"/>
    <s v="11 RECURSOS FISCALES"/>
    <s v="1101 RECURSOS MUNICIPALES"/>
    <s v="19 Ejercicio 2019"/>
    <s v="13 TODO EL TERRITORIO"/>
    <s v="3 INDISTINTO"/>
  </r>
  <r>
    <s v="050211717246172009N124124254911177979179101111110119133"/>
    <x v="11"/>
    <s v="1"/>
    <s v="17"/>
    <s v="172"/>
    <s v="4"/>
    <s v="6"/>
    <s v="17"/>
    <s v="20"/>
    <s v="09"/>
    <s v="N"/>
    <s v="124"/>
    <s v="124254"/>
    <s v="91"/>
    <s v="1"/>
    <s v="7"/>
    <s v="79"/>
    <s v="791"/>
    <s v="79101"/>
    <s v="1"/>
    <s v="11"/>
    <s v="1101"/>
    <s v="19"/>
    <s v="13"/>
    <s v="3"/>
    <x v="7"/>
    <x v="11"/>
    <x v="8"/>
    <s v="1 GOBIERNO"/>
    <s v="17 ASUNTOS DE ORDEN PUBLICO Y SEGURIDAD INTERIOR"/>
    <s v="4 UN GOBIERNO PARA LA CIUDADANÍA"/>
    <s v="6 ZAPOPAN CIUDADANO"/>
    <s v="17 GARANTIZAR UNA ADMINISTRACIÓN DE LOS RECURSOS PÚBLICOS AL SERVICIO DE LA CIUDADANÍA"/>
    <s v="20 C. EFICIENCIA GUBERNAMENTAL"/>
    <s v="N DESASTRES NATURALES"/>
    <s v="91 CIUDADANOS"/>
    <s v="1 GASTO CORRIENTE"/>
    <x v="10"/>
    <s v="124 SERVICIOS DE EMERGENCIA ATENDIDOS"/>
    <s v="124254 ATENCION DE SERVICIOS DE EMERGENCIAS"/>
    <x v="3"/>
    <x v="18"/>
    <x v="60"/>
    <s v="79101 CONTINGENCIAS POR FENOMENOS NATURALES"/>
    <n v="1000000"/>
    <s v="1 NO ETIQUETADO"/>
    <s v="11 RECURSOS FISCALES"/>
    <s v="1101 RECURSOS MUNICIPALES"/>
    <s v="19 Ejercicio 2019"/>
    <s v="13 TODO EL TERRITORIO"/>
    <s v="3 INDISTINTO"/>
  </r>
  <r>
    <s v="050911818523101521G075075517911122121421401111110119133"/>
    <x v="47"/>
    <s v="1"/>
    <s v="18"/>
    <s v="185"/>
    <s v="2"/>
    <s v="3"/>
    <s v="10"/>
    <s v="15"/>
    <s v="21"/>
    <s v="G"/>
    <s v="075"/>
    <s v="075517"/>
    <s v="91"/>
    <s v="1"/>
    <s v="2"/>
    <s v="21"/>
    <s v="214"/>
    <s v="214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75 INSPECCIONES A LAS ACTIVIDADES QUE REQUIEREN LICENCIA O PERMISO REALIZADAS"/>
    <s v="075517 INSPECCION AL AREA DE COMERCIO"/>
    <x v="1"/>
    <x v="7"/>
    <x v="17"/>
    <s v="21401 MATERIALES, UTILES Y EQUIPOS MENORES DE TECNOLOGIAS DE LA INFORMACION Y COMUNICACIONES"/>
    <n v="50000"/>
    <s v="1 NO ETIQUETADO"/>
    <s v="11 RECURSOS FISCALES"/>
    <s v="1101 RECURSOS MUNICIPALES"/>
    <s v="19 Ejercicio 2019"/>
    <s v="13 TODO EL TERRITORIO"/>
    <s v="3 INDISTINTO"/>
  </r>
  <r>
    <s v="080122222112130614E059059798911122525625601111110119133"/>
    <x v="14"/>
    <s v="2"/>
    <s v="22"/>
    <s v="221"/>
    <s v="1"/>
    <s v="2"/>
    <s v="13"/>
    <s v="06"/>
    <s v="14"/>
    <s v="E"/>
    <s v="059"/>
    <s v="059798"/>
    <s v="91"/>
    <s v="1"/>
    <s v="2"/>
    <s v="25"/>
    <s v="256"/>
    <s v="256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798 OBRA IMAGEN URBANA"/>
    <x v="1"/>
    <x v="10"/>
    <x v="37"/>
    <s v="25601 FIBRAS SINTETICAS, HULES, PLASTICOS Y DERIVADOS"/>
    <n v="533000"/>
    <s v="1 NO ETIQUETADO"/>
    <s v="11 RECURSOS FISCALES"/>
    <s v="1101 RECURSOS MUNICIPALES"/>
    <s v="19 Ejercicio 2019"/>
    <s v="13 TODO EL TERRITORIO"/>
    <s v="3 INDISTINTO"/>
  </r>
  <r>
    <s v="081122222112130614E128128334911122525625601111110119133"/>
    <x v="1"/>
    <s v="2"/>
    <s v="22"/>
    <s v="221"/>
    <s v="1"/>
    <s v="2"/>
    <s v="13"/>
    <s v="06"/>
    <s v="14"/>
    <s v="E"/>
    <s v="128"/>
    <s v="128334"/>
    <s v="91"/>
    <s v="1"/>
    <s v="2"/>
    <s v="25"/>
    <s v="256"/>
    <s v="256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8 SERVICIOS DE RECOLECCIÓN DE RESIDUOS SÓLIDOS MUNICIPALES REALIZADOS."/>
    <s v="128334 TARJETON DE ACCESO AL VERTEDERO MUNICIPAL"/>
    <x v="1"/>
    <x v="10"/>
    <x v="37"/>
    <s v="25601 FIBRAS SINTETICAS, HULES, PLASTICOS Y DERIVADOS"/>
    <n v="18364.91"/>
    <s v="1 NO ETIQUETADO"/>
    <s v="11 RECURSOS FISCALES"/>
    <s v="1101 RECURSOS MUNICIPALES"/>
    <s v="19 Ejercicio 2019"/>
    <s v="13 TODO EL TERRITORIO"/>
    <s v="3 INDISTINTO"/>
  </r>
  <r>
    <s v="080922222112130614E088088345911122525625601111110119133"/>
    <x v="2"/>
    <s v="2"/>
    <s v="22"/>
    <s v="221"/>
    <s v="1"/>
    <s v="2"/>
    <s v="13"/>
    <s v="06"/>
    <s v="14"/>
    <s v="E"/>
    <s v="088"/>
    <s v="088345"/>
    <s v="91"/>
    <s v="1"/>
    <s v="2"/>
    <s v="25"/>
    <s v="256"/>
    <s v="256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45 ATENCION A QUEJAS SOBRE EL COMERCIO EN TIANGUIS"/>
    <x v="1"/>
    <x v="10"/>
    <x v="37"/>
    <s v="25601 FIBRAS SINTETICAS, HULES, PLASTICOS Y DERIVADOS"/>
    <n v="20000"/>
    <s v="1 NO ETIQUETADO"/>
    <s v="11 RECURSOS FISCALES"/>
    <s v="1101 RECURSOS MUNICIPALES"/>
    <s v="19 Ejercicio 2019"/>
    <s v="13 TODO EL TERRITORIO"/>
    <s v="3 INDISTINTO"/>
  </r>
  <r>
    <s v="080322222112130614E125125381911122525625601111110119133"/>
    <x v="15"/>
    <s v="2"/>
    <s v="22"/>
    <s v="221"/>
    <s v="1"/>
    <s v="2"/>
    <s v="13"/>
    <s v="06"/>
    <s v="14"/>
    <s v="E"/>
    <s v="125"/>
    <s v="125381"/>
    <s v="91"/>
    <s v="1"/>
    <s v="2"/>
    <s v="25"/>
    <s v="256"/>
    <s v="256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81 OPERATIVO DE CEMENTERIOS"/>
    <x v="1"/>
    <x v="10"/>
    <x v="37"/>
    <s v="25601 FIBRAS SINTETICAS, HULES, PLASTICOS Y DERIVADOS"/>
    <n v="50000"/>
    <s v="1 NO ETIQUETADO"/>
    <s v="11 RECURSOS FISCALES"/>
    <s v="1101 RECURSOS MUNICIPALES"/>
    <s v="19 Ejercicio 2019"/>
    <s v="13 TODO EL TERRITORIO"/>
    <s v="3 INDISTINTO"/>
  </r>
  <r>
    <s v="080222222112130614E125125363911122525625601111110119133"/>
    <x v="16"/>
    <s v="2"/>
    <s v="22"/>
    <s v="221"/>
    <s v="1"/>
    <s v="2"/>
    <s v="13"/>
    <s v="06"/>
    <s v="14"/>
    <s v="E"/>
    <s v="125"/>
    <s v="125363"/>
    <s v="91"/>
    <s v="1"/>
    <s v="2"/>
    <s v="25"/>
    <s v="256"/>
    <s v="256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63 SERVICIO DE MANTENIMIENTO, CONSERVACION Y LIMPIEZA DE REDES E INFRAESTRUCTURA HIDRAULICA."/>
    <x v="1"/>
    <x v="10"/>
    <x v="37"/>
    <s v="25601 FIBRAS SINTETICAS, HULES, PLASTICOS Y DERIVADOS"/>
    <n v="35000"/>
    <s v="1 NO ETIQUETADO"/>
    <s v="11 RECURSOS FISCALES"/>
    <s v="1101 RECURSOS MUNICIPALES"/>
    <s v="19 Ejercicio 2019"/>
    <s v="13 TODO EL TERRITORIO"/>
    <s v="3 INDISTINTO"/>
  </r>
  <r>
    <s v="080422222112130614E125125404911122525625601111110119133"/>
    <x v="17"/>
    <s v="2"/>
    <s v="22"/>
    <s v="221"/>
    <s v="1"/>
    <s v="2"/>
    <s v="13"/>
    <s v="06"/>
    <s v="14"/>
    <s v="E"/>
    <s v="125"/>
    <s v="125404"/>
    <s v="91"/>
    <s v="1"/>
    <s v="2"/>
    <s v="25"/>
    <s v="256"/>
    <s v="256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04 SERVICIO DE SACRIFICIO DE PORCINOS TIPO OBRADOR DEL RASTRO DE ATEMAJAC"/>
    <x v="1"/>
    <x v="10"/>
    <x v="37"/>
    <s v="25601 FIBRAS SINTETICAS, HULES, PLASTICOS Y DERIVADOS"/>
    <n v="250000"/>
    <s v="1 NO ETIQUETADO"/>
    <s v="11 RECURSOS FISCALES"/>
    <s v="1101 RECURSOS MUNICIPALES"/>
    <s v="19 Ejercicio 2019"/>
    <s v="13 TODO EL TERRITORIO"/>
    <s v="3 INDISTINTO"/>
  </r>
  <r>
    <s v="080422222112130614E128128326911122525625601111110119133"/>
    <x v="17"/>
    <s v="2"/>
    <s v="22"/>
    <s v="221"/>
    <s v="1"/>
    <s v="2"/>
    <s v="13"/>
    <s v="06"/>
    <s v="14"/>
    <s v="E"/>
    <s v="128"/>
    <s v="128326"/>
    <s v="91"/>
    <s v="1"/>
    <s v="2"/>
    <s v="25"/>
    <s v="256"/>
    <s v="256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8 SERVICIOS DE RECOLECCIÓN DE RESIDUOS SÓLIDOS MUNICIPALES REALIZADOS."/>
    <s v="128326 SERVICIOS DE SANEAMIENTO URBANO (RETIRO DE ANIMALES MUERTOS,RETIRO DE ESCOMBRO, RETIRO DE ARRASTRE,CANALES, PREDIOS MUNICIPALES, RECOLECCION DE LL"/>
    <x v="1"/>
    <x v="10"/>
    <x v="37"/>
    <s v="25601 FIBRAS SINTETICAS, HULES, PLASTICOS Y DERIVADOS"/>
    <n v="150000"/>
    <s v="1 NO ETIQUETADO"/>
    <s v="11 RECURSOS FISCALES"/>
    <s v="1101 RECURSOS MUNICIPALES"/>
    <s v="19 Ejercicio 2019"/>
    <s v="13 TODO EL TERRITORIO"/>
    <s v="3 INDISTINTO"/>
  </r>
  <r>
    <s v="080422222112130614E088088345911122525625601111110119133"/>
    <x v="17"/>
    <s v="2"/>
    <s v="22"/>
    <s v="221"/>
    <s v="1"/>
    <s v="2"/>
    <s v="13"/>
    <s v="06"/>
    <s v="14"/>
    <s v="E"/>
    <s v="088"/>
    <s v="088345"/>
    <s v="91"/>
    <s v="1"/>
    <s v="2"/>
    <s v="25"/>
    <s v="256"/>
    <s v="256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45 ATENCION A QUEJAS SOBRE EL COMERCIO EN TIANGUIS"/>
    <x v="1"/>
    <x v="10"/>
    <x v="37"/>
    <s v="25601 FIBRAS SINTETICAS, HULES, PLASTICOS Y DERIVADOS"/>
    <n v="500"/>
    <s v="1 NO ETIQUETADO"/>
    <s v="11 RECURSOS FISCALES"/>
    <s v="1101 RECURSOS MUNICIPALES"/>
    <s v="19 Ejercicio 2019"/>
    <s v="13 TODO EL TERRITORIO"/>
    <s v="3 INDISTINTO"/>
  </r>
  <r>
    <s v="080522222112130614E125125356911122525625601111110119133"/>
    <x v="18"/>
    <s v="2"/>
    <s v="22"/>
    <s v="221"/>
    <s v="1"/>
    <s v="2"/>
    <s v="13"/>
    <s v="06"/>
    <s v="14"/>
    <s v="E"/>
    <s v="125"/>
    <s v="125356"/>
    <s v="91"/>
    <s v="1"/>
    <s v="2"/>
    <s v="25"/>
    <s v="256"/>
    <s v="256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56 MEJORA DE LUMINARIAS PUBLICAS"/>
    <x v="1"/>
    <x v="10"/>
    <x v="37"/>
    <s v="25601 FIBRAS SINTETICAS, HULES, PLASTICOS Y DERIVADOS"/>
    <n v="55000"/>
    <s v="1 NO ETIQUETADO"/>
    <s v="11 RECURSOS FISCALES"/>
    <s v="1101 RECURSOS MUNICIPALES"/>
    <s v="19 Ejercicio 2019"/>
    <s v="13 TODO EL TERRITORIO"/>
    <s v="3 INDISTINTO"/>
  </r>
  <r>
    <s v="081022222112130614E009009361911122525625601111110119133"/>
    <x v="19"/>
    <s v="2"/>
    <s v="22"/>
    <s v="221"/>
    <s v="1"/>
    <s v="2"/>
    <s v="13"/>
    <s v="06"/>
    <s v="14"/>
    <s v="E"/>
    <s v="009"/>
    <s v="009361"/>
    <s v="91"/>
    <s v="1"/>
    <s v="2"/>
    <s v="25"/>
    <s v="256"/>
    <s v="25601"/>
    <s v="1"/>
    <s v="11"/>
    <s v="1101"/>
    <s v="19"/>
    <s v="13"/>
    <s v="3"/>
    <x v="1"/>
    <x v="19"/>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361 MUESTREO Y VERIFICACION DE LA CALIDAD DEL AGUA EN FUENTES DE ABASTECIMIENTO Y REDES"/>
    <x v="1"/>
    <x v="10"/>
    <x v="37"/>
    <s v="25601 FIBRAS SINTETICAS, HULES, PLASTICOS Y DERIVADOS"/>
    <n v="2000"/>
    <s v="1 NO ETIQUETADO"/>
    <s v="11 RECURSOS FISCALES"/>
    <s v="1101 RECURSOS MUNICIPALES"/>
    <s v="19 Ejercicio 2019"/>
    <s v="13 TODO EL TERRITORIO"/>
    <s v="3 INDISTINTO"/>
  </r>
  <r>
    <s v="081222121412130615E061061370911122525625601111110119133"/>
    <x v="46"/>
    <s v="2"/>
    <s v="21"/>
    <s v="214"/>
    <s v="1"/>
    <s v="2"/>
    <s v="13"/>
    <s v="06"/>
    <s v="15"/>
    <s v="E"/>
    <s v="061"/>
    <s v="061370"/>
    <s v="91"/>
    <s v="1"/>
    <s v="2"/>
    <s v="25"/>
    <s v="256"/>
    <s v="256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70 SERVICIO DE INHUMACION"/>
    <x v="1"/>
    <x v="10"/>
    <x v="37"/>
    <s v="25601 FIBRAS SINTETICAS, HULES, PLASTICOS Y DERIVADOS"/>
    <n v="3165260.2"/>
    <s v="1 NO ETIQUETADO"/>
    <s v="11 RECURSOS FISCALES"/>
    <s v="1101 RECURSOS MUNICIPALES"/>
    <s v="19 Ejercicio 2019"/>
    <s v="13 TODO EL TERRITORIO"/>
    <s v="3 INDISTINTO"/>
  </r>
  <r>
    <s v="080722121412130615E009009363911122525625601111110119133"/>
    <x v="20"/>
    <s v="2"/>
    <s v="21"/>
    <s v="214"/>
    <s v="1"/>
    <s v="2"/>
    <s v="13"/>
    <s v="06"/>
    <s v="15"/>
    <s v="E"/>
    <s v="009"/>
    <s v="009363"/>
    <s v="91"/>
    <s v="1"/>
    <s v="2"/>
    <s v="25"/>
    <s v="256"/>
    <s v="256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09  ABASTECIMIENTO DE AGUA POTABLE APEGADA A LAS NORMATIVAS ENTREGADA"/>
    <s v="009363 SERVICIO DE MANTENIMIENTO, CONSERVACION Y LIMPIEZA DE REDES E INFRAESTRUCTURA HIDRAULICA."/>
    <x v="1"/>
    <x v="10"/>
    <x v="37"/>
    <s v="25601 FIBRAS SINTETICAS, HULES, PLASTICOS Y DERIVADOS"/>
    <n v="1500000"/>
    <s v="1 NO ETIQUETADO"/>
    <s v="11 RECURSOS FISCALES"/>
    <s v="1101 RECURSOS MUNICIPALES"/>
    <s v="19 Ejercicio 2019"/>
    <s v="13 TODO EL TERRITORIO"/>
    <s v="3 INDISTINTO"/>
  </r>
  <r>
    <s v="080822222112130417E079079408911122525625601111110119133"/>
    <x v="21"/>
    <s v="2"/>
    <s v="22"/>
    <s v="221"/>
    <s v="1"/>
    <s v="2"/>
    <s v="13"/>
    <s v="04"/>
    <s v="17"/>
    <s v="E"/>
    <s v="079"/>
    <s v="079408"/>
    <s v="91"/>
    <s v="1"/>
    <s v="2"/>
    <s v="25"/>
    <s v="256"/>
    <s v="256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79 MANTENIMIENTO PREVENTIVO DE LOS SERVICIOS PÚBLICOS REALIZADO"/>
    <s v="079408 MANTENIMIENTO Y LIMPIEZA DE LAS INSTALACIONES EN PLANTAS DE TRATAMIENTO."/>
    <x v="1"/>
    <x v="10"/>
    <x v="37"/>
    <s v="25601 FIBRAS SINTETICAS, HULES, PLASTICOS Y DERIVADOS"/>
    <n v="38000"/>
    <s v="1 NO ETIQUETADO"/>
    <s v="11 RECURSOS FISCALES"/>
    <s v="1101 RECURSOS MUNICIPALES"/>
    <s v="19 Ejercicio 2019"/>
    <s v="13 TODO EL TERRITORIO"/>
    <s v="3 INDISTINTO"/>
  </r>
  <r>
    <s v="090111313446172020O021021515121122525625601111110119133"/>
    <x v="39"/>
    <s v="1"/>
    <s v="13"/>
    <s v="134"/>
    <s v="4"/>
    <s v="6"/>
    <s v="17"/>
    <s v="20"/>
    <s v="20"/>
    <s v="O"/>
    <s v="021"/>
    <s v="021515"/>
    <s v="12"/>
    <s v="1"/>
    <s v="2"/>
    <s v="25"/>
    <s v="256"/>
    <s v="256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5 ENTREGA DE APOYOS Y/O BENEFICIOS A LOS EMPLEADOS."/>
    <x v="1"/>
    <x v="10"/>
    <x v="37"/>
    <s v="25601 FIBRAS SINTETICAS, HULES, PLASTICOS Y DERIVADOS"/>
    <n v="85000"/>
    <s v="1 NO ETIQUETADO"/>
    <s v="11 RECURSOS FISCALES"/>
    <s v="1101 RECURSOS MUNICIPALES"/>
    <s v="19 Ejercicio 2019"/>
    <s v="13 TODO EL TERRITORIO"/>
    <s v="3 INDISTINTO"/>
  </r>
  <r>
    <s v="100533131123091725F096096569911122525625601111110119133"/>
    <x v="26"/>
    <s v="3"/>
    <s v="31"/>
    <s v="311"/>
    <s v="2"/>
    <s v="3"/>
    <s v="09"/>
    <s v="17"/>
    <s v="25"/>
    <s v="F"/>
    <s v="096"/>
    <s v="096569"/>
    <s v="91"/>
    <s v="1"/>
    <s v="2"/>
    <s v="25"/>
    <s v="256"/>
    <s v="256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96 PERSONAS Y EMPRESAS VINCULADAS"/>
    <s v="096569 CARAVANA DE EMPLEO"/>
    <x v="1"/>
    <x v="10"/>
    <x v="37"/>
    <s v="25601 FIBRAS SINTETICAS, HULES, PLASTICOS Y DERIVADOS"/>
    <n v="49777.2"/>
    <s v="1 NO ETIQUETADO"/>
    <s v="11 RECURSOS FISCALES"/>
    <s v="1101 RECURSOS MUNICIPALES"/>
    <s v="19 Ejercicio 2019"/>
    <s v="13 TODO EL TERRITORIO"/>
    <s v="3 INDISTINTO"/>
  </r>
  <r>
    <s v="110322222122071329E129129665911122525625601111110119133"/>
    <x v="29"/>
    <s v="2"/>
    <s v="22"/>
    <s v="221"/>
    <s v="2"/>
    <s v="2"/>
    <s v="07"/>
    <s v="13"/>
    <s v="29"/>
    <s v="E"/>
    <s v="129"/>
    <s v="129665"/>
    <s v="91"/>
    <s v="1"/>
    <s v="2"/>
    <s v="25"/>
    <s v="256"/>
    <s v="256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29 SERVICIOS PARA LA GESTIÓN DE LA MOVILIDAD APLICADA         "/>
    <s v="129665 BANQUETAS LIBRES"/>
    <x v="1"/>
    <x v="10"/>
    <x v="37"/>
    <s v="25601 FIBRAS SINTETICAS, HULES, PLASTICOS Y DERIVADOS"/>
    <n v="2404700"/>
    <s v="1 NO ETIQUETADO"/>
    <s v="11 RECURSOS FISCALES"/>
    <s v="1101 RECURSOS MUNICIPALES"/>
    <s v="19 Ejercicio 2019"/>
    <s v="13 TODO EL TERRITORIO"/>
    <s v="3 INDISTINTO"/>
  </r>
  <r>
    <s v="110322222122071329E129129670911122525625601111110119133"/>
    <x v="29"/>
    <s v="2"/>
    <s v="22"/>
    <s v="221"/>
    <s v="2"/>
    <s v="2"/>
    <s v="07"/>
    <s v="13"/>
    <s v="29"/>
    <s v="E"/>
    <s v="129"/>
    <s v="129670"/>
    <s v="91"/>
    <s v="1"/>
    <s v="2"/>
    <s v="25"/>
    <s v="256"/>
    <s v="256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29 SERVICIOS PARA LA GESTIÓN DE LA MOVILIDAD APLICADA         "/>
    <s v="129670 ATENCION A INCONFORMIDADES SOBRE INFRACCIONES"/>
    <x v="1"/>
    <x v="10"/>
    <x v="37"/>
    <s v="25601 FIBRAS SINTETICAS, HULES, PLASTICOS Y DERIVADOS"/>
    <n v="2000000"/>
    <s v="1 NO ETIQUETADO"/>
    <s v="11 RECURSOS FISCALES"/>
    <s v="1101 RECURSOS MUNICIPALES"/>
    <s v="19 Ejercicio 2019"/>
    <s v="13 TODO EL TERRITORIO"/>
    <s v="3 INDISTINTO"/>
  </r>
  <r>
    <s v="111322121231010730E126126394911122525625601111110119133"/>
    <x v="31"/>
    <s v="2"/>
    <s v="21"/>
    <s v="212"/>
    <s v="3"/>
    <s v="1"/>
    <s v="01"/>
    <s v="07"/>
    <s v="30"/>
    <s v="E"/>
    <s v="126"/>
    <s v="126394"/>
    <s v="91"/>
    <s v="1"/>
    <s v="2"/>
    <s v="25"/>
    <s v="256"/>
    <s v="256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26 SERVICIOS DE PREVENCIÓN ANIMAL ENTREGADOS"/>
    <s v="126394 ATENCION A EMERGENCIAS DE CAPTURA DE ANIMALES SILVESTRES"/>
    <x v="1"/>
    <x v="10"/>
    <x v="37"/>
    <s v="25601 FIBRAS SINTETICAS, HULES, PLASTICOS Y DERIVADOS"/>
    <n v="40000"/>
    <s v="1 NO ETIQUETADO"/>
    <s v="11 RECURSOS FISCALES"/>
    <s v="1101 RECURSOS MUNICIPALES"/>
    <s v="19 Ejercicio 2019"/>
    <s v="13 TODO EL TERRITORIO"/>
    <s v="3 INDISTINTO"/>
  </r>
  <r>
    <s v="121222222122081331E078078707911122525625601111110119133"/>
    <x v="32"/>
    <s v="2"/>
    <s v="22"/>
    <s v="221"/>
    <s v="2"/>
    <s v="2"/>
    <s v="08"/>
    <s v="13"/>
    <s v="31"/>
    <s v="E"/>
    <s v="078"/>
    <s v="078707"/>
    <s v="91"/>
    <s v="1"/>
    <s v="2"/>
    <s v="25"/>
    <s v="256"/>
    <s v="256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707 ASIGNACION DE NUMERO OFICIAL"/>
    <x v="1"/>
    <x v="10"/>
    <x v="37"/>
    <s v="25601 FIBRAS SINTETICAS, HULES, PLASTICOS Y DERIVADOS"/>
    <n v="125300"/>
    <s v="1 NO ETIQUETADO"/>
    <s v="11 RECURSOS FISCALES"/>
    <s v="1101 RECURSOS MUNICIPALES"/>
    <s v="19 Ejercicio 2019"/>
    <s v="13 TODO EL TERRITORIO"/>
    <s v="3 INDISTINTO"/>
  </r>
  <r>
    <s v="130322424215140134E087087830911122525625601111110119133"/>
    <x v="45"/>
    <s v="2"/>
    <s v="24"/>
    <s v="242"/>
    <s v="1"/>
    <s v="5"/>
    <s v="14"/>
    <s v="01"/>
    <s v="34"/>
    <s v="E"/>
    <s v="087"/>
    <s v="087830"/>
    <s v="91"/>
    <s v="1"/>
    <s v="2"/>
    <s v="25"/>
    <s v="256"/>
    <s v="256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30 ACTIVIDADES DE TRANSVERSALIZACION DE LA CULTURA"/>
    <x v="1"/>
    <x v="10"/>
    <x v="37"/>
    <s v="25601 FIBRAS SINTETICAS, HULES, PLASTICOS Y DERIVADOS"/>
    <n v="79200"/>
    <s v="1 NO ETIQUETADO"/>
    <s v="11 RECURSOS FISCALES"/>
    <s v="1101 RECURSOS MUNICIPALES"/>
    <s v="19 Ejercicio 2019"/>
    <s v="13 TODO EL TERRITORIO"/>
    <s v="3 INDISTINTO"/>
  </r>
  <r>
    <s v="131322424215140134E120120940911122525625601111110119133"/>
    <x v="36"/>
    <s v="2"/>
    <s v="24"/>
    <s v="242"/>
    <s v="1"/>
    <s v="5"/>
    <s v="14"/>
    <s v="01"/>
    <s v="34"/>
    <s v="E"/>
    <s v="120"/>
    <s v="120940"/>
    <s v="91"/>
    <s v="1"/>
    <s v="2"/>
    <s v="25"/>
    <s v="256"/>
    <s v="256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120 ROMERIA ZAPOPAN ORGANIZADA Y REALIZADA"/>
    <s v="120940 OPERATIVO ROMERIA 2017"/>
    <x v="1"/>
    <x v="10"/>
    <x v="37"/>
    <s v="25601 FIBRAS SINTETICAS, HULES, PLASTICOS Y DERIVADOS"/>
    <n v="4500"/>
    <s v="1 NO ETIQUETADO"/>
    <s v="11 RECURSOS FISCALES"/>
    <s v="1101 RECURSOS MUNICIPALES"/>
    <s v="19 Ejercicio 2019"/>
    <s v="13 TODO EL TERRITORIO"/>
    <s v="3 INDISTINTO"/>
  </r>
  <r>
    <s v="050911818523101521G075075519911122121521501111110119133"/>
    <x v="47"/>
    <s v="1"/>
    <s v="18"/>
    <s v="185"/>
    <s v="2"/>
    <s v="3"/>
    <s v="10"/>
    <s v="15"/>
    <s v="21"/>
    <s v="G"/>
    <s v="075"/>
    <s v="075519"/>
    <s v="91"/>
    <s v="1"/>
    <s v="2"/>
    <s v="21"/>
    <s v="215"/>
    <s v="215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75 INSPECCIONES A LAS ACTIVIDADES QUE REQUIEREN LICENCIA O PERMISO REALIZADAS"/>
    <s v="075519 INSPECCION DE HORARIOS ESPECIALES"/>
    <x v="1"/>
    <x v="7"/>
    <x v="18"/>
    <s v="21501 MATERIAL IMPRESO E INFORMACION DIGITAL"/>
    <n v="450000"/>
    <s v="1 NO ETIQUETADO"/>
    <s v="11 RECURSOS FISCALES"/>
    <s v="1101 RECURSOS MUNICIPALES"/>
    <s v="19 Ejercicio 2019"/>
    <s v="13 TODO EL TERRITORIO"/>
    <s v="3 INDISTINTO"/>
  </r>
  <r>
    <s v="050911818523101521G083083518911122222122101111110119133"/>
    <x v="47"/>
    <s v="1"/>
    <s v="18"/>
    <s v="185"/>
    <s v="2"/>
    <s v="3"/>
    <s v="10"/>
    <s v="15"/>
    <s v="21"/>
    <s v="G"/>
    <s v="083"/>
    <s v="083518"/>
    <s v="91"/>
    <s v="1"/>
    <s v="2"/>
    <s v="22"/>
    <s v="221"/>
    <s v="221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83 NORMATIVIDAD CORRESPONDIENTE APLICADA"/>
    <s v="083518 INSPECCION DE ACCIONES URBANISTICAS Y EDIFICACION EN EL MUNICIPIO DE ZAPOPAN"/>
    <x v="1"/>
    <x v="8"/>
    <x v="22"/>
    <s v="22101 PRODUCTOS ALIMENTICIOS PARA PERSONAS"/>
    <n v="30000"/>
    <s v="1 NO ETIQUETADO"/>
    <s v="11 RECURSOS FISCALES"/>
    <s v="1101 RECURSOS MUNICIPALES"/>
    <s v="19 Ejercicio 2019"/>
    <s v="13 TODO EL TERRITORIO"/>
    <s v="3 INDISTINTO"/>
  </r>
  <r>
    <s v="050911818523101521G083083520911122222322301111110119133"/>
    <x v="47"/>
    <s v="1"/>
    <s v="18"/>
    <s v="185"/>
    <s v="2"/>
    <s v="3"/>
    <s v="10"/>
    <s v="15"/>
    <s v="21"/>
    <s v="G"/>
    <s v="083"/>
    <s v="083520"/>
    <s v="91"/>
    <s v="1"/>
    <s v="2"/>
    <s v="22"/>
    <s v="223"/>
    <s v="223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83 NORMATIVIDAD CORRESPONDIENTE APLICADA"/>
    <s v="083520 INSPECCION TECNICA EN MATERIA DE RASTRO, INDUSTRIA, ECOLOGIA Y ANUNCIOS"/>
    <x v="1"/>
    <x v="8"/>
    <x v="24"/>
    <s v="22301 UTENSILIOS PARA EL SERVICIO DE ALIMENTACION"/>
    <n v="5000"/>
    <s v="1 NO ETIQUETADO"/>
    <s v="11 RECURSOS FISCALES"/>
    <s v="1101 RECURSOS MUNICIPALES"/>
    <s v="19 Ejercicio 2019"/>
    <s v="13 TODO EL TERRITORIO"/>
    <s v="3 INDISTINTO"/>
  </r>
  <r>
    <s v="080122222112130614E059059798911122525925901111110119133"/>
    <x v="14"/>
    <s v="2"/>
    <s v="22"/>
    <s v="221"/>
    <s v="1"/>
    <s v="2"/>
    <s v="13"/>
    <s v="06"/>
    <s v="14"/>
    <s v="E"/>
    <s v="059"/>
    <s v="059798"/>
    <s v="91"/>
    <s v="1"/>
    <s v="2"/>
    <s v="25"/>
    <s v="259"/>
    <s v="259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798 OBRA IMAGEN URBANA"/>
    <x v="1"/>
    <x v="10"/>
    <x v="38"/>
    <s v="25901 OTROS PRODUCTOS QUIMICOS"/>
    <n v="1000000"/>
    <s v="1 NO ETIQUETADO"/>
    <s v="11 RECURSOS FISCALES"/>
    <s v="1101 RECURSOS MUNICIPALES"/>
    <s v="19 Ejercicio 2019"/>
    <s v="13 TODO EL TERRITORIO"/>
    <s v="3 INDISTINTO"/>
  </r>
  <r>
    <s v="080322222112130614E125125402911122525925901111110119133"/>
    <x v="15"/>
    <s v="2"/>
    <s v="22"/>
    <s v="221"/>
    <s v="1"/>
    <s v="2"/>
    <s v="13"/>
    <s v="06"/>
    <s v="14"/>
    <s v="E"/>
    <s v="125"/>
    <s v="125402"/>
    <s v="91"/>
    <s v="1"/>
    <s v="2"/>
    <s v="25"/>
    <s v="259"/>
    <s v="259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02 SACRIFICIO DE PORCINOS ZAPOPAN"/>
    <x v="1"/>
    <x v="10"/>
    <x v="38"/>
    <s v="25901 OTROS PRODUCTOS QUIMICOS"/>
    <n v="100000"/>
    <s v="1 NO ETIQUETADO"/>
    <s v="11 RECURSOS FISCALES"/>
    <s v="1101 RECURSOS MUNICIPALES"/>
    <s v="19 Ejercicio 2019"/>
    <s v="13 TODO EL TERRITORIO"/>
    <s v="3 INDISTINTO"/>
  </r>
  <r>
    <s v="080222222112130614E125125368911122525925901111110119133"/>
    <x v="16"/>
    <s v="2"/>
    <s v="22"/>
    <s v="221"/>
    <s v="1"/>
    <s v="2"/>
    <s v="13"/>
    <s v="06"/>
    <s v="14"/>
    <s v="E"/>
    <s v="125"/>
    <s v="125368"/>
    <s v="91"/>
    <s v="1"/>
    <s v="2"/>
    <s v="25"/>
    <s v="259"/>
    <s v="259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68 SERVICIO DE DESAZOLVE DE FOSA SEPTICAS COLONIAS"/>
    <x v="1"/>
    <x v="10"/>
    <x v="38"/>
    <s v="25901 OTROS PRODUCTOS QUIMICOS"/>
    <n v="10000"/>
    <s v="1 NO ETIQUETADO"/>
    <s v="11 RECURSOS FISCALES"/>
    <s v="1101 RECURSOS MUNICIPALES"/>
    <s v="19 Ejercicio 2019"/>
    <s v="13 TODO EL TERRITORIO"/>
    <s v="3 INDISTINTO"/>
  </r>
  <r>
    <s v="080722121412130615E009009365911122525925901111110119133"/>
    <x v="20"/>
    <s v="2"/>
    <s v="21"/>
    <s v="214"/>
    <s v="1"/>
    <s v="2"/>
    <s v="13"/>
    <s v="06"/>
    <s v="15"/>
    <s v="E"/>
    <s v="009"/>
    <s v="009365"/>
    <s v="91"/>
    <s v="1"/>
    <s v="2"/>
    <s v="25"/>
    <s v="259"/>
    <s v="259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09  ABASTECIMIENTO DE AGUA POTABLE APEGADA A LAS NORMATIVAS ENTREGADA"/>
    <s v="009365 ATENCION A SOLICITUD DE VISTO BUENO PARA RECEPCION DE LAS OBRAS DE URBANIZACION"/>
    <x v="1"/>
    <x v="10"/>
    <x v="38"/>
    <s v="25901 OTROS PRODUCTOS QUIMICOS"/>
    <n v="100000"/>
    <s v="1 NO ETIQUETADO"/>
    <s v="11 RECURSOS FISCALES"/>
    <s v="1101 RECURSOS MUNICIPALES"/>
    <s v="19 Ejercicio 2019"/>
    <s v="13 TODO EL TERRITORIO"/>
    <s v="3 INDISTINTO"/>
  </r>
  <r>
    <s v="080822222112130417E079079417911122525925901111110119133"/>
    <x v="21"/>
    <s v="2"/>
    <s v="22"/>
    <s v="221"/>
    <s v="1"/>
    <s v="2"/>
    <s v="13"/>
    <s v="04"/>
    <s v="17"/>
    <s v="E"/>
    <s v="079"/>
    <s v="079417"/>
    <s v="91"/>
    <s v="1"/>
    <s v="2"/>
    <s v="25"/>
    <s v="259"/>
    <s v="259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79 MANTENIMIENTO PREVENTIVO DE LOS SERVICIOS PÚBLICOS REALIZADO"/>
    <s v="079417 MANTENIMIENTO PREVENTIVO DE ARBOLADO"/>
    <x v="1"/>
    <x v="10"/>
    <x v="38"/>
    <s v="25901 OTROS PRODUCTOS QUIMICOS"/>
    <n v="5000"/>
    <s v="1 NO ETIQUETADO"/>
    <s v="11 RECURSOS FISCALES"/>
    <s v="1101 RECURSOS MUNICIPALES"/>
    <s v="19 Ejercicio 2019"/>
    <s v="13 TODO EL TERRITORIO"/>
    <s v="3 INDISTINTO"/>
  </r>
  <r>
    <s v="030311717145160304E127127976911122626126101111110119133"/>
    <x v="8"/>
    <s v="1"/>
    <s v="17"/>
    <s v="171"/>
    <s v="4"/>
    <s v="5"/>
    <s v="16"/>
    <s v="03"/>
    <s v="04"/>
    <s v="E"/>
    <s v="127"/>
    <s v="127976"/>
    <s v="91"/>
    <s v="1"/>
    <s v="2"/>
    <s v="26"/>
    <s v="261"/>
    <s v="261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11"/>
    <x v="39"/>
    <s v="26101 COMBUSTIBLES, LUBRICANTES Y ADITIVOS"/>
    <n v="886000"/>
    <s v="1 NO ETIQUETADO"/>
    <s v="11 RECURSOS FISCALES"/>
    <s v="1101 RECURSOS MUNICIPALES"/>
    <s v="19 Ejercicio 2019"/>
    <s v="13 TODO EL TERRITORIO"/>
    <s v="3 INDISTINTO"/>
  </r>
  <r>
    <s v="050911818523101521G075075517911122424624601111110119133"/>
    <x v="47"/>
    <s v="1"/>
    <s v="18"/>
    <s v="185"/>
    <s v="2"/>
    <s v="3"/>
    <s v="10"/>
    <s v="15"/>
    <s v="21"/>
    <s v="G"/>
    <s v="075"/>
    <s v="075517"/>
    <s v="91"/>
    <s v="1"/>
    <s v="2"/>
    <s v="24"/>
    <s v="246"/>
    <s v="246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75 INSPECCIONES A LAS ACTIVIDADES QUE REQUIEREN LICENCIA O PERMISO REALIZADAS"/>
    <s v="075517 INSPECCION AL AREA DE COMERCIO"/>
    <x v="1"/>
    <x v="9"/>
    <x v="29"/>
    <s v="24601 MATERIAL ELECTRICO Y ELECTRONICO"/>
    <n v="8000"/>
    <s v="1 NO ETIQUETADO"/>
    <s v="11 RECURSOS FISCALES"/>
    <s v="1101 RECURSOS MUNICIPALES"/>
    <s v="19 Ejercicio 2019"/>
    <s v="13 TODO EL TERRITORIO"/>
    <s v="3 INDISTINTO"/>
  </r>
  <r>
    <s v="080122222112130614E088088352911122626126101111110119133"/>
    <x v="14"/>
    <s v="2"/>
    <s v="22"/>
    <s v="221"/>
    <s v="1"/>
    <s v="2"/>
    <s v="13"/>
    <s v="06"/>
    <s v="14"/>
    <s v="E"/>
    <s v="088"/>
    <s v="088352"/>
    <s v="91"/>
    <s v="1"/>
    <s v="2"/>
    <s v="26"/>
    <s v="261"/>
    <s v="261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52 CREDENCIALIZACION DE COMERCIANTES EN TIANGUIS"/>
    <x v="1"/>
    <x v="11"/>
    <x v="39"/>
    <s v="26101 COMBUSTIBLES, LUBRICANTES Y ADITIVOS"/>
    <n v="22000"/>
    <s v="1 NO ETIQUETADO"/>
    <s v="11 RECURSOS FISCALES"/>
    <s v="1101 RECURSOS MUNICIPALES"/>
    <s v="19 Ejercicio 2019"/>
    <s v="13 TODO EL TERRITORIO"/>
    <s v="3 INDISTINTO"/>
  </r>
  <r>
    <s v="081122222112130614E125125406911122626126101111110119133"/>
    <x v="1"/>
    <s v="2"/>
    <s v="22"/>
    <s v="221"/>
    <s v="1"/>
    <s v="2"/>
    <s v="13"/>
    <s v="06"/>
    <s v="14"/>
    <s v="E"/>
    <s v="125"/>
    <s v="125406"/>
    <s v="91"/>
    <s v="1"/>
    <s v="2"/>
    <s v="26"/>
    <s v="261"/>
    <s v="261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06 MANEJO DE RESIDUOS SOLIDOS EN EL RELLENO SANITARIO DE PICACHOS"/>
    <x v="1"/>
    <x v="11"/>
    <x v="39"/>
    <s v="26101 COMBUSTIBLES, LUBRICANTES Y ADITIVOS"/>
    <n v="61621.120000000003"/>
    <s v="1 NO ETIQUETADO"/>
    <s v="11 RECURSOS FISCALES"/>
    <s v="1101 RECURSOS MUNICIPALES"/>
    <s v="19 Ejercicio 2019"/>
    <s v="13 TODO EL TERRITORIO"/>
    <s v="3 INDISTINTO"/>
  </r>
  <r>
    <s v="080922222112130614E088088346911122626126101111110119133"/>
    <x v="2"/>
    <s v="2"/>
    <s v="22"/>
    <s v="221"/>
    <s v="1"/>
    <s v="2"/>
    <s v="13"/>
    <s v="06"/>
    <s v="14"/>
    <s v="E"/>
    <s v="088"/>
    <s v="088346"/>
    <s v="91"/>
    <s v="1"/>
    <s v="2"/>
    <s v="26"/>
    <s v="261"/>
    <s v="261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46 MODIFICACION AL PADRON DEL COMERCIO EN TIANGUIS"/>
    <x v="1"/>
    <x v="11"/>
    <x v="39"/>
    <s v="26101 COMBUSTIBLES, LUBRICANTES Y ADITIVOS"/>
    <n v="200000"/>
    <s v="1 NO ETIQUETADO"/>
    <s v="11 RECURSOS FISCALES"/>
    <s v="1101 RECURSOS MUNICIPALES"/>
    <s v="19 Ejercicio 2019"/>
    <s v="13 TODO EL TERRITORIO"/>
    <s v="3 INDISTINTO"/>
  </r>
  <r>
    <s v="080322222112130614E125125403911122626126101111110119133"/>
    <x v="15"/>
    <s v="2"/>
    <s v="22"/>
    <s v="221"/>
    <s v="1"/>
    <s v="2"/>
    <s v="13"/>
    <s v="06"/>
    <s v="14"/>
    <s v="E"/>
    <s v="125"/>
    <s v="125403"/>
    <s v="91"/>
    <s v="1"/>
    <s v="2"/>
    <s v="26"/>
    <s v="261"/>
    <s v="261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03 SACRIFICIO DE BOVINOS"/>
    <x v="1"/>
    <x v="11"/>
    <x v="39"/>
    <s v="26101 COMBUSTIBLES, LUBRICANTES Y ADITIVOS"/>
    <n v="250000"/>
    <s v="1 NO ETIQUETADO"/>
    <s v="11 RECURSOS FISCALES"/>
    <s v="1101 RECURSOS MUNICIPALES"/>
    <s v="19 Ejercicio 2019"/>
    <s v="13 TODO EL TERRITORIO"/>
    <s v="3 INDISTINTO"/>
  </r>
  <r>
    <s v="080222222112130614E125125381911122626126101111110119133"/>
    <x v="16"/>
    <s v="2"/>
    <s v="22"/>
    <s v="221"/>
    <s v="1"/>
    <s v="2"/>
    <s v="13"/>
    <s v="06"/>
    <s v="14"/>
    <s v="E"/>
    <s v="125"/>
    <s v="125381"/>
    <s v="91"/>
    <s v="1"/>
    <s v="2"/>
    <s v="26"/>
    <s v="261"/>
    <s v="261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81 OPERATIVO DE CEMENTERIOS"/>
    <x v="1"/>
    <x v="11"/>
    <x v="39"/>
    <s v="26101 COMBUSTIBLES, LUBRICANTES Y ADITIVOS"/>
    <n v="15000"/>
    <s v="1 NO ETIQUETADO"/>
    <s v="11 RECURSOS FISCALES"/>
    <s v="1101 RECURSOS MUNICIPALES"/>
    <s v="19 Ejercicio 2019"/>
    <s v="13 TODO EL TERRITORIO"/>
    <s v="3 INDISTINTO"/>
  </r>
  <r>
    <s v="080422222112130614E125125798911122626126101111110119133"/>
    <x v="17"/>
    <s v="2"/>
    <s v="22"/>
    <s v="221"/>
    <s v="1"/>
    <s v="2"/>
    <s v="13"/>
    <s v="06"/>
    <s v="14"/>
    <s v="E"/>
    <s v="125"/>
    <s v="125798"/>
    <s v="91"/>
    <s v="1"/>
    <s v="2"/>
    <s v="26"/>
    <s v="261"/>
    <s v="261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798 OBRA IMAGEN URBANA"/>
    <x v="1"/>
    <x v="11"/>
    <x v="39"/>
    <s v="26101 COMBUSTIBLES, LUBRICANTES Y ADITIVOS"/>
    <n v="200000"/>
    <s v="1 NO ETIQUETADO"/>
    <s v="11 RECURSOS FISCALES"/>
    <s v="1101 RECURSOS MUNICIPALES"/>
    <s v="19 Ejercicio 2019"/>
    <s v="13 TODO EL TERRITORIO"/>
    <s v="3 INDISTINTO"/>
  </r>
  <r>
    <s v="080522222112130614E125125330911122626126101111110119133"/>
    <x v="18"/>
    <s v="2"/>
    <s v="22"/>
    <s v="221"/>
    <s v="1"/>
    <s v="2"/>
    <s v="13"/>
    <s v="06"/>
    <s v="14"/>
    <s v="E"/>
    <s v="125"/>
    <s v="125330"/>
    <s v="91"/>
    <s v="1"/>
    <s v="2"/>
    <s v="26"/>
    <s v="261"/>
    <s v="261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30 PINTADO DE MACHUELOS Y BALIZAMIENTO DE AVENIDAS PRINCIPALES"/>
    <x v="1"/>
    <x v="11"/>
    <x v="39"/>
    <s v="26101 COMBUSTIBLES, LUBRICANTES Y ADITIVOS"/>
    <n v="200000"/>
    <s v="1 NO ETIQUETADO"/>
    <s v="11 RECURSOS FISCALES"/>
    <s v="1101 RECURSOS MUNICIPALES"/>
    <s v="19 Ejercicio 2019"/>
    <s v="13 TODO EL TERRITORIO"/>
    <s v="3 INDISTINTO"/>
  </r>
  <r>
    <s v="081222121412130615E061061373911122626126101111110119133"/>
    <x v="46"/>
    <s v="2"/>
    <s v="21"/>
    <s v="214"/>
    <s v="1"/>
    <s v="2"/>
    <s v="13"/>
    <s v="06"/>
    <s v="15"/>
    <s v="E"/>
    <s v="061"/>
    <s v="061373"/>
    <s v="91"/>
    <s v="1"/>
    <s v="2"/>
    <s v="26"/>
    <s v="261"/>
    <s v="261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73 SERVICIO DE CREMACION"/>
    <x v="1"/>
    <x v="11"/>
    <x v="39"/>
    <s v="26101 COMBUSTIBLES, LUBRICANTES Y ADITIVOS"/>
    <n v="506137.7"/>
    <s v="1 NO ETIQUETADO"/>
    <s v="11 RECURSOS FISCALES"/>
    <s v="1101 RECURSOS MUNICIPALES"/>
    <s v="19 Ejercicio 2019"/>
    <s v="13 TODO EL TERRITORIO"/>
    <s v="3 INDISTINTO"/>
  </r>
  <r>
    <s v="080722121412130615E009009366911122626126101111110119133"/>
    <x v="20"/>
    <s v="2"/>
    <s v="21"/>
    <s v="214"/>
    <s v="1"/>
    <s v="2"/>
    <s v="13"/>
    <s v="06"/>
    <s v="15"/>
    <s v="E"/>
    <s v="009"/>
    <s v="009366"/>
    <s v="91"/>
    <s v="1"/>
    <s v="2"/>
    <s v="26"/>
    <s v="261"/>
    <s v="261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09  ABASTECIMIENTO DE AGUA POTABLE APEGADA A LAS NORMATIVAS ENTREGADA"/>
    <s v="009366 ATENCION A SOLICITUD DE SUPERVISION DE OBRA DE AGUA DRENAJE"/>
    <x v="1"/>
    <x v="11"/>
    <x v="39"/>
    <s v="26101 COMBUSTIBLES, LUBRICANTES Y ADITIVOS"/>
    <n v="350000"/>
    <s v="1 NO ETIQUETADO"/>
    <s v="11 RECURSOS FISCALES"/>
    <s v="1101 RECURSOS MUNICIPALES"/>
    <s v="19 Ejercicio 2019"/>
    <s v="13 TODO EL TERRITORIO"/>
    <s v="3 INDISTINTO"/>
  </r>
  <r>
    <s v="080822222112130417E014014315911122626126101111110119133"/>
    <x v="21"/>
    <s v="2"/>
    <s v="22"/>
    <s v="221"/>
    <s v="1"/>
    <s v="2"/>
    <s v="13"/>
    <s v="04"/>
    <s v="17"/>
    <s v="E"/>
    <s v="014"/>
    <s v="014315"/>
    <s v="91"/>
    <s v="1"/>
    <s v="2"/>
    <s v="26"/>
    <s v="261"/>
    <s v="261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14 ACCIONES EMERGENTES EN CONTINGENCIAS Y EVENTUALIDADES REALIZADAS "/>
    <s v="014315 PAGO DEL SERVICIO DE ALUMBRADO PUBLICO"/>
    <x v="1"/>
    <x v="11"/>
    <x v="39"/>
    <s v="26101 COMBUSTIBLES, LUBRICANTES Y ADITIVOS"/>
    <n v="300000"/>
    <s v="1 NO ETIQUETADO"/>
    <s v="11 RECURSOS FISCALES"/>
    <s v="1101 RECURSOS MUNICIPALES"/>
    <s v="19 Ejercicio 2019"/>
    <s v="13 TODO EL TERRITORIO"/>
    <s v="3 INDISTINTO"/>
  </r>
  <r>
    <s v="081422222612130618E061061338911122626126101111110119133"/>
    <x v="38"/>
    <s v="2"/>
    <s v="22"/>
    <s v="226"/>
    <s v="1"/>
    <s v="2"/>
    <s v="13"/>
    <s v="06"/>
    <s v="18"/>
    <s v="E"/>
    <s v="061"/>
    <s v="061338"/>
    <s v="91"/>
    <s v="1"/>
    <s v="2"/>
    <s v="26"/>
    <s v="261"/>
    <s v="26101"/>
    <s v="1"/>
    <s v="11"/>
    <s v="1101"/>
    <s v="19"/>
    <s v="13"/>
    <s v="3"/>
    <x v="1"/>
    <x v="38"/>
    <x v="17"/>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26"/>
    <s v="061 ESPACIOS PÚBLICOS SALUBRES ENTREGADOS."/>
    <s v="061338 VISTO BUENO DEL PROYECTO DE ARBOLADO"/>
    <x v="1"/>
    <x v="11"/>
    <x v="39"/>
    <s v="26101 COMBUSTIBLES, LUBRICANTES Y ADITIVOS"/>
    <n v="96000"/>
    <s v="1 NO ETIQUETADO"/>
    <s v="11 RECURSOS FISCALES"/>
    <s v="1101 RECURSOS MUNICIPALES"/>
    <s v="19 Ejercicio 2019"/>
    <s v="13 TODO EL TERRITORIO"/>
    <s v="3 INDISTINTO"/>
  </r>
  <r>
    <s v="090111313446172020O021021833121122626126101111110119133"/>
    <x v="39"/>
    <s v="1"/>
    <s v="13"/>
    <s v="134"/>
    <s v="4"/>
    <s v="6"/>
    <s v="17"/>
    <s v="20"/>
    <s v="20"/>
    <s v="O"/>
    <s v="021"/>
    <s v="021833"/>
    <s v="12"/>
    <s v="1"/>
    <s v="2"/>
    <s v="26"/>
    <s v="261"/>
    <s v="26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833 ADMINISTRACION DE PERSONAL "/>
    <x v="1"/>
    <x v="11"/>
    <x v="39"/>
    <s v="26101 COMBUSTIBLES, LUBRICANTES Y ADITIVOS"/>
    <n v="3000"/>
    <s v="1 NO ETIQUETADO"/>
    <s v="11 RECURSOS FISCALES"/>
    <s v="1101 RECURSOS MUNICIPALES"/>
    <s v="19 Ejercicio 2019"/>
    <s v="13 TODO EL TERRITORIO"/>
    <s v="3 INDISTINTO"/>
  </r>
  <r>
    <s v="090111313446172020O022022443121122626126101111110119133"/>
    <x v="39"/>
    <s v="1"/>
    <s v="13"/>
    <s v="134"/>
    <s v="4"/>
    <s v="6"/>
    <s v="17"/>
    <s v="20"/>
    <s v="20"/>
    <s v="O"/>
    <s v="022"/>
    <s v="022443"/>
    <s v="12"/>
    <s v="1"/>
    <s v="2"/>
    <s v="26"/>
    <s v="261"/>
    <s v="26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43 ATENCION A SOLICITUDES DE REPARACION/ SERVICIOS MENORES EN EDIFICIOS PUBLICOS"/>
    <x v="1"/>
    <x v="11"/>
    <x v="39"/>
    <s v="26101 COMBUSTIBLES, LUBRICANTES Y ADITIVOS"/>
    <n v="0"/>
    <s v="1 NO ETIQUETADO"/>
    <s v="11 RECURSOS FISCALES"/>
    <s v="1101 RECURSOS MUNICIPALES"/>
    <s v="19 Ejercicio 2019"/>
    <s v="13 TODO EL TERRITORIO"/>
    <s v="3 INDISTINTO"/>
  </r>
  <r>
    <s v="090111313446172020O021021515121122626126101111110119133"/>
    <x v="39"/>
    <s v="1"/>
    <s v="13"/>
    <s v="134"/>
    <s v="4"/>
    <s v="6"/>
    <s v="17"/>
    <s v="20"/>
    <s v="20"/>
    <s v="O"/>
    <s v="021"/>
    <s v="021515"/>
    <s v="12"/>
    <s v="1"/>
    <s v="2"/>
    <s v="26"/>
    <s v="261"/>
    <s v="26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5 ENTREGA DE APOYOS Y/O BENEFICIOS A LOS EMPLEADOS."/>
    <x v="1"/>
    <x v="11"/>
    <x v="39"/>
    <s v="26101 COMBUSTIBLES, LUBRICANTES Y ADITIVOS"/>
    <n v="160915590"/>
    <s v="1 NO ETIQUETADO"/>
    <s v="11 RECURSOS FISCALES"/>
    <s v="1101 RECURSOS MUNICIPALES"/>
    <s v="19 Ejercicio 2019"/>
    <s v="13 TODO EL TERRITORIO"/>
    <s v="3 INDISTINTO"/>
  </r>
  <r>
    <s v="050911818523101521G075075519911122525625601111110119133"/>
    <x v="47"/>
    <s v="1"/>
    <s v="18"/>
    <s v="185"/>
    <s v="2"/>
    <s v="3"/>
    <s v="10"/>
    <s v="15"/>
    <s v="21"/>
    <s v="G"/>
    <s v="075"/>
    <s v="075519"/>
    <s v="91"/>
    <s v="1"/>
    <s v="2"/>
    <s v="25"/>
    <s v="256"/>
    <s v="256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75 INSPECCIONES A LAS ACTIVIDADES QUE REQUIEREN LICENCIA O PERMISO REALIZADAS"/>
    <s v="075519 INSPECCION DE HORARIOS ESPECIALES"/>
    <x v="1"/>
    <x v="10"/>
    <x v="37"/>
    <s v="25601 FIBRAS SINTETICAS, HULES, PLASTICOS Y DERIVADOS"/>
    <n v="120000"/>
    <s v="1 NO ETIQUETADO"/>
    <s v="11 RECURSOS FISCALES"/>
    <s v="1101 RECURSOS MUNICIPALES"/>
    <s v="19 Ejercicio 2019"/>
    <s v="13 TODO EL TERRITORIO"/>
    <s v="3 INDISTINTO"/>
  </r>
  <r>
    <s v="040711212245150205E047047193911122727127101111110119133"/>
    <x v="44"/>
    <s v="1"/>
    <s v="12"/>
    <s v="122"/>
    <s v="4"/>
    <s v="5"/>
    <s v="15"/>
    <s v="02"/>
    <s v="05"/>
    <s v="E"/>
    <s v="047"/>
    <s v="047193"/>
    <s v="91"/>
    <s v="1"/>
    <s v="2"/>
    <s v="27"/>
    <s v="271"/>
    <s v="27101"/>
    <s v="1"/>
    <s v="11"/>
    <s v="1101"/>
    <s v="19"/>
    <s v="13"/>
    <s v="3"/>
    <x v="6"/>
    <x v="44"/>
    <x v="6"/>
    <s v="1 GOBIERNO"/>
    <s v="12 JUSTICIA"/>
    <s v="4 UN GOBIERNO PARA LA CIUDADANÍA"/>
    <s v="5 ZAPOPAN EN PAZ"/>
    <s v="15 PROMOVER LA CONVIVENCIA PACÍFICA Y EQUITATIVA ENTRE GÉNEROS"/>
    <s v="02 B. PREVENCIÓN DE LAS VIOLENCIAS"/>
    <s v="E PRESTACIÓN DE SERVICIOS PÚBLICOS"/>
    <s v="91 CIUDADANOS"/>
    <s v="1 GASTO CORRIENTE"/>
    <x v="28"/>
    <s v="047 CERTEZA JURÍDICA A LOS DETENIDOS Y PARTES AFECTADAS BRINDADA"/>
    <s v="047193 IMPARTICION DE JUSTICIA DE JUECES MUNICIPALES"/>
    <x v="1"/>
    <x v="12"/>
    <x v="40"/>
    <s v="27101 VESTUARIO Y UNIFORMES"/>
    <n v="100000"/>
    <s v="1 NO ETIQUETADO"/>
    <s v="11 RECURSOS FISCALES"/>
    <s v="1101 RECURSOS MUNICIPALES"/>
    <s v="19 Ejercicio 2019"/>
    <s v="13 TODO EL TERRITORIO"/>
    <s v="3 INDISTINTO"/>
  </r>
  <r>
    <s v="050511818146172007B033033221911122727127101111110119133"/>
    <x v="10"/>
    <s v="1"/>
    <s v="18"/>
    <s v="181"/>
    <s v="4"/>
    <s v="6"/>
    <s v="17"/>
    <s v="20"/>
    <s v="07"/>
    <s v="B"/>
    <s v="033"/>
    <s v="033221"/>
    <s v="91"/>
    <s v="1"/>
    <s v="2"/>
    <s v="27"/>
    <s v="271"/>
    <s v="27101"/>
    <s v="1"/>
    <s v="11"/>
    <s v="1101"/>
    <s v="19"/>
    <s v="13"/>
    <s v="3"/>
    <x v="7"/>
    <x v="10"/>
    <x v="7"/>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x v="8"/>
    <s v="033 ATENCIÓN Y CANALIZACIÓN DE PETICIONES "/>
    <s v="033221 ATENCION CIUDADANA"/>
    <x v="1"/>
    <x v="12"/>
    <x v="40"/>
    <s v="27101 VESTUARIO Y UNIFORMES"/>
    <n v="4000"/>
    <s v="1 NO ETIQUETADO"/>
    <s v="11 RECURSOS FISCALES"/>
    <s v="1101 RECURSOS MUNICIPALES"/>
    <s v="19 Ejercicio 2019"/>
    <s v="13 TODO EL TERRITORIO"/>
    <s v="3 INDISTINTO"/>
  </r>
  <r>
    <s v="050911818523101521G083083518911122727127101111110119133"/>
    <x v="47"/>
    <s v="1"/>
    <s v="18"/>
    <s v="185"/>
    <s v="2"/>
    <s v="3"/>
    <s v="10"/>
    <s v="15"/>
    <s v="21"/>
    <s v="G"/>
    <s v="083"/>
    <s v="083518"/>
    <s v="91"/>
    <s v="1"/>
    <s v="2"/>
    <s v="27"/>
    <s v="271"/>
    <s v="271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83 NORMATIVIDAD CORRESPONDIENTE APLICADA"/>
    <s v="083518 INSPECCION DE ACCIONES URBANISTICAS Y EDIFICACION EN EL MUNICIPIO DE ZAPOPAN"/>
    <x v="1"/>
    <x v="12"/>
    <x v="40"/>
    <s v="27101 VESTUARIO Y UNIFORMES"/>
    <n v="500000"/>
    <s v="1 NO ETIQUETADO"/>
    <s v="11 RECURSOS FISCALES"/>
    <s v="1101 RECURSOS MUNICIPALES"/>
    <s v="19 Ejercicio 2019"/>
    <s v="13 TODO EL TERRITORIO"/>
    <s v="3 INDISTINTO"/>
  </r>
  <r>
    <s v="050911818523101521G083083520911122727227201111110119133"/>
    <x v="47"/>
    <s v="1"/>
    <s v="18"/>
    <s v="185"/>
    <s v="2"/>
    <s v="3"/>
    <s v="10"/>
    <s v="15"/>
    <s v="21"/>
    <s v="G"/>
    <s v="083"/>
    <s v="083520"/>
    <s v="91"/>
    <s v="1"/>
    <s v="2"/>
    <s v="27"/>
    <s v="272"/>
    <s v="272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83 NORMATIVIDAD CORRESPONDIENTE APLICADA"/>
    <s v="083520 INSPECCION TECNICA EN MATERIA DE RASTRO, INDUSTRIA, ECOLOGIA Y ANUNCIOS"/>
    <x v="1"/>
    <x v="12"/>
    <x v="41"/>
    <s v="27201 PRENDAS DE SEGURIDAD Y PROTECCION PERSONAL"/>
    <n v="180000"/>
    <s v="1 NO ETIQUETADO"/>
    <s v="11 RECURSOS FISCALES"/>
    <s v="1101 RECURSOS MUNICIPALES"/>
    <s v="19 Ejercicio 2019"/>
    <s v="13 TODO EL TERRITORIO"/>
    <s v="3 INDISTINTO"/>
  </r>
  <r>
    <s v="060111515246172011M082082018911122727127101111110119133"/>
    <x v="48"/>
    <s v="1"/>
    <s v="15"/>
    <s v="152"/>
    <s v="4"/>
    <s v="6"/>
    <s v="17"/>
    <s v="20"/>
    <s v="11"/>
    <s v="M"/>
    <s v="082"/>
    <s v="082018"/>
    <s v="91"/>
    <s v="1"/>
    <s v="2"/>
    <s v="27"/>
    <s v="271"/>
    <s v="27101"/>
    <s v="1"/>
    <s v="11"/>
    <s v="1101"/>
    <s v="19"/>
    <s v="13"/>
    <s v="3"/>
    <x v="8"/>
    <x v="48"/>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30"/>
    <s v="082 MODALIDADES Y MECANISMOS DE ATENCIÓN PARA EL COBRO EFICIENTADOS "/>
    <s v="082018 COBERTURA DE ACTIVIDADES DEL AYUNTAMIENTO"/>
    <x v="1"/>
    <x v="12"/>
    <x v="40"/>
    <s v="27101 VESTUARIO Y UNIFORMES"/>
    <n v="150000"/>
    <s v="1 NO ETIQUETADO"/>
    <s v="11 RECURSOS FISCALES"/>
    <s v="1101 RECURSOS MUNICIPALES"/>
    <s v="19 Ejercicio 2019"/>
    <s v="13 TODO EL TERRITORIO"/>
    <s v="3 INDISTINTO"/>
  </r>
  <r>
    <s v="080122222112130614E059059798911122727127101111110119133"/>
    <x v="14"/>
    <s v="2"/>
    <s v="22"/>
    <s v="221"/>
    <s v="1"/>
    <s v="2"/>
    <s v="13"/>
    <s v="06"/>
    <s v="14"/>
    <s v="E"/>
    <s v="059"/>
    <s v="059798"/>
    <s v="91"/>
    <s v="1"/>
    <s v="2"/>
    <s v="27"/>
    <s v="271"/>
    <s v="271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798 OBRA IMAGEN URBANA"/>
    <x v="1"/>
    <x v="12"/>
    <x v="40"/>
    <s v="27101 VESTUARIO Y UNIFORMES"/>
    <n v="414000"/>
    <s v="1 NO ETIQUETADO"/>
    <s v="11 RECURSOS FISCALES"/>
    <s v="1101 RECURSOS MUNICIPALES"/>
    <s v="19 Ejercicio 2019"/>
    <s v="13 TODO EL TERRITORIO"/>
    <s v="3 INDISTINTO"/>
  </r>
  <r>
    <s v="081122222112130614E125125335911122727127101111110119133"/>
    <x v="1"/>
    <s v="2"/>
    <s v="22"/>
    <s v="221"/>
    <s v="1"/>
    <s v="2"/>
    <s v="13"/>
    <s v="06"/>
    <s v="14"/>
    <s v="E"/>
    <s v="125"/>
    <s v="125335"/>
    <s v="91"/>
    <s v="1"/>
    <s v="2"/>
    <s v="27"/>
    <s v="271"/>
    <s v="271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35 MANTENIMIENTO DE AREAS VERDES POR CONVENIO"/>
    <x v="1"/>
    <x v="12"/>
    <x v="40"/>
    <s v="27101 VESTUARIO Y UNIFORMES"/>
    <n v="1493161.28"/>
    <s v="1 NO ETIQUETADO"/>
    <s v="11 RECURSOS FISCALES"/>
    <s v="1101 RECURSOS MUNICIPALES"/>
    <s v="19 Ejercicio 2019"/>
    <s v="13 TODO EL TERRITORIO"/>
    <s v="3 INDISTINTO"/>
  </r>
  <r>
    <s v="080922222112130614E088088347911122727127101111110119133"/>
    <x v="2"/>
    <s v="2"/>
    <s v="22"/>
    <s v="221"/>
    <s v="1"/>
    <s v="2"/>
    <s v="13"/>
    <s v="06"/>
    <s v="14"/>
    <s v="E"/>
    <s v="088"/>
    <s v="088347"/>
    <s v="91"/>
    <s v="1"/>
    <s v="2"/>
    <s v="27"/>
    <s v="271"/>
    <s v="271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47 PERMISO DE AUSENCIA TEMPORAL EN COMERCIO EN TIANGUIS"/>
    <x v="1"/>
    <x v="12"/>
    <x v="40"/>
    <s v="27101 VESTUARIO Y UNIFORMES"/>
    <n v="450000"/>
    <s v="1 NO ETIQUETADO"/>
    <s v="11 RECURSOS FISCALES"/>
    <s v="1101 RECURSOS MUNICIPALES"/>
    <s v="19 Ejercicio 2019"/>
    <s v="13 TODO EL TERRITORIO"/>
    <s v="3 INDISTINTO"/>
  </r>
  <r>
    <s v="080322222112130614E125125404911122727127101111110119133"/>
    <x v="15"/>
    <s v="2"/>
    <s v="22"/>
    <s v="221"/>
    <s v="1"/>
    <s v="2"/>
    <s v="13"/>
    <s v="06"/>
    <s v="14"/>
    <s v="E"/>
    <s v="125"/>
    <s v="125404"/>
    <s v="91"/>
    <s v="1"/>
    <s v="2"/>
    <s v="27"/>
    <s v="271"/>
    <s v="271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04 SERVICIO DE SACRIFICIO DE PORCINOS TIPO OBRADOR DEL RASTRO DE ATEMAJAC"/>
    <x v="1"/>
    <x v="12"/>
    <x v="40"/>
    <s v="27101 VESTUARIO Y UNIFORMES"/>
    <n v="1000000"/>
    <s v="1 NO ETIQUETADO"/>
    <s v="11 RECURSOS FISCALES"/>
    <s v="1101 RECURSOS MUNICIPALES"/>
    <s v="19 Ejercicio 2019"/>
    <s v="13 TODO EL TERRITORIO"/>
    <s v="3 INDISTINTO"/>
  </r>
  <r>
    <s v="080222222112130614E125125402911122727127101111110119133"/>
    <x v="16"/>
    <s v="2"/>
    <s v="22"/>
    <s v="221"/>
    <s v="1"/>
    <s v="2"/>
    <s v="13"/>
    <s v="06"/>
    <s v="14"/>
    <s v="E"/>
    <s v="125"/>
    <s v="125402"/>
    <s v="91"/>
    <s v="1"/>
    <s v="2"/>
    <s v="27"/>
    <s v="271"/>
    <s v="271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02 SACRIFICIO DE PORCINOS ZAPOPAN"/>
    <x v="1"/>
    <x v="12"/>
    <x v="40"/>
    <s v="27101 VESTUARIO Y UNIFORMES"/>
    <n v="200000"/>
    <s v="1 NO ETIQUETADO"/>
    <s v="11 RECURSOS FISCALES"/>
    <s v="1101 RECURSOS MUNICIPALES"/>
    <s v="19 Ejercicio 2019"/>
    <s v="13 TODO EL TERRITORIO"/>
    <s v="3 INDISTINTO"/>
  </r>
  <r>
    <s v="080422222112130614E125125344911122727127101111110119133"/>
    <x v="17"/>
    <s v="2"/>
    <s v="22"/>
    <s v="221"/>
    <s v="1"/>
    <s v="2"/>
    <s v="13"/>
    <s v="06"/>
    <s v="14"/>
    <s v="E"/>
    <s v="125"/>
    <s v="125344"/>
    <s v="91"/>
    <s v="1"/>
    <s v="2"/>
    <s v="27"/>
    <s v="271"/>
    <s v="271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44 FESTEJO DIA DE MUERTOS"/>
    <x v="1"/>
    <x v="12"/>
    <x v="40"/>
    <s v="27101 VESTUARIO Y UNIFORMES"/>
    <n v="675200"/>
    <s v="1 NO ETIQUETADO"/>
    <s v="11 RECURSOS FISCALES"/>
    <s v="1101 RECURSOS MUNICIPALES"/>
    <s v="19 Ejercicio 2019"/>
    <s v="13 TODO EL TERRITORIO"/>
    <s v="3 INDISTINTO"/>
  </r>
  <r>
    <s v="080522222112130614E125125319911122727127101111110119133"/>
    <x v="18"/>
    <s v="2"/>
    <s v="22"/>
    <s v="221"/>
    <s v="1"/>
    <s v="2"/>
    <s v="13"/>
    <s v="06"/>
    <s v="14"/>
    <s v="E"/>
    <s v="125"/>
    <s v="125319"/>
    <s v="91"/>
    <s v="1"/>
    <s v="2"/>
    <s v="27"/>
    <s v="271"/>
    <s v="271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19 MANTENIMIENTO DE CEMENTERIOS"/>
    <x v="1"/>
    <x v="12"/>
    <x v="40"/>
    <s v="27101 VESTUARIO Y UNIFORMES"/>
    <n v="700000"/>
    <s v="1 NO ETIQUETADO"/>
    <s v="11 RECURSOS FISCALES"/>
    <s v="1101 RECURSOS MUNICIPALES"/>
    <s v="19 Ejercicio 2019"/>
    <s v="13 TODO EL TERRITORIO"/>
    <s v="3 INDISTINTO"/>
  </r>
  <r>
    <s v="081022222112130614E009009365911122727127101111110119133"/>
    <x v="19"/>
    <s v="2"/>
    <s v="22"/>
    <s v="221"/>
    <s v="1"/>
    <s v="2"/>
    <s v="13"/>
    <s v="06"/>
    <s v="14"/>
    <s v="E"/>
    <s v="009"/>
    <s v="009365"/>
    <s v="91"/>
    <s v="1"/>
    <s v="2"/>
    <s v="27"/>
    <s v="271"/>
    <s v="27101"/>
    <s v="1"/>
    <s v="11"/>
    <s v="1101"/>
    <s v="19"/>
    <s v="13"/>
    <s v="3"/>
    <x v="1"/>
    <x v="19"/>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365 ATENCION A SOLICITUD DE VISTO BUENO PARA RECEPCION DE LAS OBRAS DE URBANIZACION"/>
    <x v="1"/>
    <x v="12"/>
    <x v="40"/>
    <s v="27101 VESTUARIO Y UNIFORMES"/>
    <n v="79000"/>
    <s v="1 NO ETIQUETADO"/>
    <s v="11 RECURSOS FISCALES"/>
    <s v="1101 RECURSOS MUNICIPALES"/>
    <s v="19 Ejercicio 2019"/>
    <s v="13 TODO EL TERRITORIO"/>
    <s v="3 INDISTINTO"/>
  </r>
  <r>
    <s v="081222121412130615E061061381911122727127101111110119133"/>
    <x v="46"/>
    <s v="2"/>
    <s v="21"/>
    <s v="214"/>
    <s v="1"/>
    <s v="2"/>
    <s v="13"/>
    <s v="06"/>
    <s v="15"/>
    <s v="E"/>
    <s v="061"/>
    <s v="061381"/>
    <s v="91"/>
    <s v="1"/>
    <s v="2"/>
    <s v="27"/>
    <s v="271"/>
    <s v="271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81 OPERATIVO DE CEMENTERIOS"/>
    <x v="1"/>
    <x v="12"/>
    <x v="40"/>
    <s v="27101 VESTUARIO Y UNIFORMES"/>
    <n v="2136129.77"/>
    <s v="1 NO ETIQUETADO"/>
    <s v="11 RECURSOS FISCALES"/>
    <s v="1101 RECURSOS MUNICIPALES"/>
    <s v="19 Ejercicio 2019"/>
    <s v="13 TODO EL TERRITORIO"/>
    <s v="3 INDISTINTO"/>
  </r>
  <r>
    <s v="080722121412130615E009009367911122727127101111110119133"/>
    <x v="20"/>
    <s v="2"/>
    <s v="21"/>
    <s v="214"/>
    <s v="1"/>
    <s v="2"/>
    <s v="13"/>
    <s v="06"/>
    <s v="15"/>
    <s v="E"/>
    <s v="009"/>
    <s v="009367"/>
    <s v="91"/>
    <s v="1"/>
    <s v="2"/>
    <s v="27"/>
    <s v="271"/>
    <s v="271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09  ABASTECIMIENTO DE AGUA POTABLE APEGADA A LAS NORMATIVAS ENTREGADA"/>
    <s v="009367 SUPERVISION PARA LA RECEPCION DE INFRAESTRUCTURA HIDROSANITARIA DE NUEVOS FRACCIONAMIENTOS"/>
    <x v="1"/>
    <x v="12"/>
    <x v="40"/>
    <s v="27101 VESTUARIO Y UNIFORMES"/>
    <n v="450000"/>
    <s v="1 NO ETIQUETADO"/>
    <s v="11 RECURSOS FISCALES"/>
    <s v="1101 RECURSOS MUNICIPALES"/>
    <s v="19 Ejercicio 2019"/>
    <s v="13 TODO EL TERRITORIO"/>
    <s v="3 INDISTINTO"/>
  </r>
  <r>
    <s v="080822222112130417E014014414911122727127101111110119133"/>
    <x v="21"/>
    <s v="2"/>
    <s v="22"/>
    <s v="221"/>
    <s v="1"/>
    <s v="2"/>
    <s v="13"/>
    <s v="04"/>
    <s v="17"/>
    <s v="E"/>
    <s v="014"/>
    <s v="014414"/>
    <s v="91"/>
    <s v="1"/>
    <s v="2"/>
    <s v="27"/>
    <s v="271"/>
    <s v="271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14 ACCIONES EMERGENTES EN CONTINGENCIAS Y EVENTUALIDADES REALIZADAS "/>
    <s v="014414 REPARACION DE LUMINARIA"/>
    <x v="1"/>
    <x v="12"/>
    <x v="40"/>
    <s v="27101 VESTUARIO Y UNIFORMES"/>
    <n v="150000"/>
    <s v="1 NO ETIQUETADO"/>
    <s v="11 RECURSOS FISCALES"/>
    <s v="1101 RECURSOS MUNICIPALES"/>
    <s v="19 Ejercicio 2019"/>
    <s v="13 TODO EL TERRITORIO"/>
    <s v="3 INDISTINTO"/>
  </r>
  <r>
    <s v="081422222612130618E061061355911122727127101111110119133"/>
    <x v="38"/>
    <s v="2"/>
    <s v="22"/>
    <s v="226"/>
    <s v="1"/>
    <s v="2"/>
    <s v="13"/>
    <s v="06"/>
    <s v="18"/>
    <s v="E"/>
    <s v="061"/>
    <s v="061355"/>
    <s v="91"/>
    <s v="1"/>
    <s v="2"/>
    <s v="27"/>
    <s v="271"/>
    <s v="27101"/>
    <s v="1"/>
    <s v="11"/>
    <s v="1101"/>
    <s v="19"/>
    <s v="13"/>
    <s v="3"/>
    <x v="1"/>
    <x v="38"/>
    <x v="17"/>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26"/>
    <s v="061 ESPACIOS PÚBLICOS SALUBRES ENTREGADOS."/>
    <s v="061355 MANTENIMIENTO DE PAVIMENTOS"/>
    <x v="1"/>
    <x v="12"/>
    <x v="40"/>
    <s v="27101 VESTUARIO Y UNIFORMES"/>
    <n v="121800"/>
    <s v="1 NO ETIQUETADO"/>
    <s v="11 RECURSOS FISCALES"/>
    <s v="1101 RECURSOS MUNICIPALES"/>
    <s v="19 Ejercicio 2019"/>
    <s v="13 TODO EL TERRITORIO"/>
    <s v="3 INDISTINTO"/>
  </r>
  <r>
    <s v="090111313446172020O021021973121122727127101111110119133"/>
    <x v="39"/>
    <s v="1"/>
    <s v="13"/>
    <s v="134"/>
    <s v="4"/>
    <s v="6"/>
    <s v="17"/>
    <s v="20"/>
    <s v="20"/>
    <s v="O"/>
    <s v="021"/>
    <s v="021973"/>
    <s v="12"/>
    <s v="1"/>
    <s v="2"/>
    <s v="27"/>
    <s v="271"/>
    <s v="27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973 SEGURIDAD SOCIAL "/>
    <x v="1"/>
    <x v="12"/>
    <x v="40"/>
    <s v="27101 VESTUARIO Y UNIFORMES"/>
    <n v="200000"/>
    <s v="1 NO ETIQUETADO"/>
    <s v="11 RECURSOS FISCALES"/>
    <s v="1101 RECURSOS MUNICIPALES"/>
    <s v="19 Ejercicio 2019"/>
    <s v="13 TODO EL TERRITORIO"/>
    <s v="3 INDISTINTO"/>
  </r>
  <r>
    <s v="090111313446172020O022022444121122727127101111110119133"/>
    <x v="39"/>
    <s v="1"/>
    <s v="13"/>
    <s v="134"/>
    <s v="4"/>
    <s v="6"/>
    <s v="17"/>
    <s v="20"/>
    <s v="20"/>
    <s v="O"/>
    <s v="022"/>
    <s v="022444"/>
    <s v="12"/>
    <s v="1"/>
    <s v="2"/>
    <s v="27"/>
    <s v="271"/>
    <s v="27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44 ATENCION A SOLICITUDES DE REMODELACION Y/O SERVICIO MAYOR EN EDIFICIOS PUBLICOS"/>
    <x v="1"/>
    <x v="12"/>
    <x v="40"/>
    <s v="27101 VESTUARIO Y UNIFORMES"/>
    <n v="200000"/>
    <s v="1 NO ETIQUETADO"/>
    <s v="11 RECURSOS FISCALES"/>
    <s v="1101 RECURSOS MUNICIPALES"/>
    <s v="19 Ejercicio 2019"/>
    <s v="13 TODO EL TERRITORIO"/>
    <s v="3 INDISTINTO"/>
  </r>
  <r>
    <s v="090111313446172020O022022450121122727127101111110119133"/>
    <x v="39"/>
    <s v="1"/>
    <s v="13"/>
    <s v="134"/>
    <s v="4"/>
    <s v="6"/>
    <s v="17"/>
    <s v="20"/>
    <s v="20"/>
    <s v="O"/>
    <s v="022"/>
    <s v="022450"/>
    <s v="12"/>
    <s v="1"/>
    <s v="2"/>
    <s v="27"/>
    <s v="271"/>
    <s v="27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50 MANTENIMIENTO PREVENTIVO A LAS INSTALACIONES FIJAS"/>
    <x v="1"/>
    <x v="12"/>
    <x v="40"/>
    <s v="27101 VESTUARIO Y UNIFORMES"/>
    <n v="60000"/>
    <s v="1 NO ETIQUETADO"/>
    <s v="11 RECURSOS FISCALES"/>
    <s v="1101 RECURSOS MUNICIPALES"/>
    <s v="19 Ejercicio 2019"/>
    <s v="13 TODO EL TERRITORIO"/>
    <s v="3 INDISTINTO"/>
  </r>
  <r>
    <s v="100322626823101723P031031532911122727127101111110119133"/>
    <x v="24"/>
    <s v="2"/>
    <s v="26"/>
    <s v="268"/>
    <s v="2"/>
    <s v="3"/>
    <s v="10"/>
    <s v="17"/>
    <s v="23"/>
    <s v="P"/>
    <s v="031"/>
    <s v="031532"/>
    <s v="91"/>
    <s v="1"/>
    <s v="2"/>
    <s v="27"/>
    <s v="271"/>
    <s v="271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1 APOYOS EN ESPECIE OTORGADOS "/>
    <s v="031532 APOYO EN ESPECIE - DESPENSAS - (ZAPOPAN POR EL ADULTO MAYOR)"/>
    <x v="1"/>
    <x v="12"/>
    <x v="40"/>
    <s v="27101 VESTUARIO Y UNIFORMES"/>
    <n v="80000"/>
    <s v="1 NO ETIQUETADO"/>
    <s v="11 RECURSOS FISCALES"/>
    <s v="1101 RECURSOS MUNICIPALES"/>
    <s v="19 Ejercicio 2019"/>
    <s v="13 TODO EL TERRITORIO"/>
    <s v="3 INDISTINTO"/>
  </r>
  <r>
    <s v="100533131123091725F096096591911122727127101111110119133"/>
    <x v="26"/>
    <s v="3"/>
    <s v="31"/>
    <s v="311"/>
    <s v="2"/>
    <s v="3"/>
    <s v="09"/>
    <s v="17"/>
    <s v="25"/>
    <s v="F"/>
    <s v="096"/>
    <s v="096591"/>
    <s v="91"/>
    <s v="1"/>
    <s v="2"/>
    <s v="27"/>
    <s v="271"/>
    <s v="271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96 PERSONAS Y EMPRESAS VINCULADAS"/>
    <s v="096591 BOLSA DE TRABAJO"/>
    <x v="1"/>
    <x v="12"/>
    <x v="40"/>
    <s v="27101 VESTUARIO Y UNIFORMES"/>
    <n v="80000"/>
    <s v="1 NO ETIQUETADO"/>
    <s v="11 RECURSOS FISCALES"/>
    <s v="1101 RECURSOS MUNICIPALES"/>
    <s v="19 Ejercicio 2019"/>
    <s v="13 TODO EL TERRITORIO"/>
    <s v="3 INDISTINTO"/>
  </r>
  <r>
    <s v="111222222122051228E053053967911122727127101111110119133"/>
    <x v="27"/>
    <s v="2"/>
    <s v="22"/>
    <s v="221"/>
    <s v="2"/>
    <s v="2"/>
    <s v="05"/>
    <s v="12"/>
    <s v="28"/>
    <s v="E"/>
    <s v="053"/>
    <s v="053967"/>
    <s v="91"/>
    <s v="1"/>
    <s v="2"/>
    <s v="27"/>
    <s v="271"/>
    <s v="27101"/>
    <s v="1"/>
    <s v="11"/>
    <s v="1101"/>
    <s v="19"/>
    <s v="13"/>
    <s v="3"/>
    <x v="2"/>
    <x v="27"/>
    <x v="1"/>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x v="19"/>
    <s v="053 DICTÁMEN DE TRANSFORMACIÓN DEL SUELO RURAL -URBANO ATENDIDOS"/>
    <s v="053967 REGULARIZACIONES Y TITULACIONES"/>
    <x v="1"/>
    <x v="12"/>
    <x v="40"/>
    <s v="27101 VESTUARIO Y UNIFORMES"/>
    <n v="10500"/>
    <s v="1 NO ETIQUETADO"/>
    <s v="11 RECURSOS FISCALES"/>
    <s v="1101 RECURSOS MUNICIPALES"/>
    <s v="19 Ejercicio 2019"/>
    <s v="13 TODO EL TERRITORIO"/>
    <s v="3 INDISTINTO"/>
  </r>
  <r>
    <s v="111222222122051228E098098763911122727127101111110119133"/>
    <x v="27"/>
    <s v="2"/>
    <s v="22"/>
    <s v="221"/>
    <s v="2"/>
    <s v="2"/>
    <s v="05"/>
    <s v="12"/>
    <s v="28"/>
    <s v="E"/>
    <s v="098"/>
    <s v="098763"/>
    <s v="91"/>
    <s v="1"/>
    <s v="2"/>
    <s v="27"/>
    <s v="271"/>
    <s v="27101"/>
    <s v="1"/>
    <s v="11"/>
    <s v="1101"/>
    <s v="19"/>
    <s v="13"/>
    <s v="3"/>
    <x v="2"/>
    <x v="27"/>
    <x v="1"/>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x v="19"/>
    <s v="098 PLANEACIÓN DE LA CIUDAD ENTREGADA "/>
    <s v="098763 FOMENTO DE LA PARTICIPACION CIUDADANA MEDIANTE CURSOS Y TALLERES"/>
    <x v="1"/>
    <x v="12"/>
    <x v="40"/>
    <s v="27101 VESTUARIO Y UNIFORMES"/>
    <n v="9000"/>
    <s v="1 NO ETIQUETADO"/>
    <s v="11 RECURSOS FISCALES"/>
    <s v="1101 RECURSOS MUNICIPALES"/>
    <s v="19 Ejercicio 2019"/>
    <s v="13 TODO EL TERRITORIO"/>
    <s v="3 INDISTINTO"/>
  </r>
  <r>
    <s v="110322222122071329E129129671911122727127101111110119133"/>
    <x v="29"/>
    <s v="2"/>
    <s v="22"/>
    <s v="221"/>
    <s v="2"/>
    <s v="2"/>
    <s v="07"/>
    <s v="13"/>
    <s v="29"/>
    <s v="E"/>
    <s v="129"/>
    <s v="129671"/>
    <s v="91"/>
    <s v="1"/>
    <s v="2"/>
    <s v="27"/>
    <s v="271"/>
    <s v="271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29 SERVICIOS PARA LA GESTIÓN DE LA MOVILIDAD APLICADA         "/>
    <s v="129671 AUTORIZACION Y SUPERVISION DE ESTACIONAMIENTOS (CENTROS COMERCIALES, PUBLICOS, EVENTUALES ETC)"/>
    <x v="1"/>
    <x v="12"/>
    <x v="40"/>
    <s v="27101 VESTUARIO Y UNIFORMES"/>
    <n v="300000"/>
    <s v="1 NO ETIQUETADO"/>
    <s v="11 RECURSOS FISCALES"/>
    <s v="1101 RECURSOS MUNICIPALES"/>
    <s v="19 Ejercicio 2019"/>
    <s v="13 TODO EL TERRITORIO"/>
    <s v="3 INDISTINTO"/>
  </r>
  <r>
    <s v="110422121231010730E081081909911122727127101111110119133"/>
    <x v="30"/>
    <s v="2"/>
    <s v="21"/>
    <s v="212"/>
    <s v="3"/>
    <s v="1"/>
    <s v="01"/>
    <s v="07"/>
    <s v="30"/>
    <s v="E"/>
    <s v="081"/>
    <s v="081909"/>
    <s v="91"/>
    <s v="1"/>
    <s v="2"/>
    <s v="27"/>
    <s v="271"/>
    <s v="27101"/>
    <s v="1"/>
    <s v="11"/>
    <s v="1101"/>
    <s v="19"/>
    <s v="13"/>
    <s v="3"/>
    <x v="2"/>
    <x v="30"/>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081 MEDIO AMBIENTE NORMADO Y PROTEGIDO"/>
    <s v="081909 EXPEDICION DE LICENCIAS DE GIROS COMERCIALES (DIRECCION DE PADRON Y LICIENCIAS)"/>
    <x v="1"/>
    <x v="12"/>
    <x v="40"/>
    <s v="27101 VESTUARIO Y UNIFORMES"/>
    <n v="96000"/>
    <s v="1 NO ETIQUETADO"/>
    <s v="11 RECURSOS FISCALES"/>
    <s v="1101 RECURSOS MUNICIPALES"/>
    <s v="19 Ejercicio 2019"/>
    <s v="13 TODO EL TERRITORIO"/>
    <s v="3 INDISTINTO"/>
  </r>
  <r>
    <s v="111322121231010730E126126395911122727127101111110119133"/>
    <x v="31"/>
    <s v="2"/>
    <s v="21"/>
    <s v="212"/>
    <s v="3"/>
    <s v="1"/>
    <s v="01"/>
    <s v="07"/>
    <s v="30"/>
    <s v="E"/>
    <s v="126"/>
    <s v="126395"/>
    <s v="91"/>
    <s v="1"/>
    <s v="2"/>
    <s v="27"/>
    <s v="271"/>
    <s v="271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26 SERVICIOS DE PREVENCIÓN ANIMAL ENTREGADOS"/>
    <s v="126395 RECORRIDOS GUIADOS Y VISTAS AL ZOOLOGICO."/>
    <x v="1"/>
    <x v="12"/>
    <x v="40"/>
    <s v="27101 VESTUARIO Y UNIFORMES"/>
    <n v="150000"/>
    <s v="1 NO ETIQUETADO"/>
    <s v="11 RECURSOS FISCALES"/>
    <s v="1101 RECURSOS MUNICIPALES"/>
    <s v="19 Ejercicio 2019"/>
    <s v="13 TODO EL TERRITORIO"/>
    <s v="3 INDISTINTO"/>
  </r>
  <r>
    <s v="121222222122081331E078078709911122727127101111110119133"/>
    <x v="32"/>
    <s v="2"/>
    <s v="22"/>
    <s v="221"/>
    <s v="2"/>
    <s v="2"/>
    <s v="08"/>
    <s v="13"/>
    <s v="31"/>
    <s v="E"/>
    <s v="078"/>
    <s v="078709"/>
    <s v="91"/>
    <s v="1"/>
    <s v="2"/>
    <s v="27"/>
    <s v="271"/>
    <s v="271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709 CAMBIO DE DIRECTOR RESPONSABLE"/>
    <x v="1"/>
    <x v="12"/>
    <x v="40"/>
    <s v="27101 VESTUARIO Y UNIFORMES"/>
    <n v="327000"/>
    <s v="1 NO ETIQUETADO"/>
    <s v="11 RECURSOS FISCALES"/>
    <s v="1101 RECURSOS MUNICIPALES"/>
    <s v="19 Ejercicio 2019"/>
    <s v="13 TODO EL TERRITORIO"/>
    <s v="3 INDISTINTO"/>
  </r>
  <r>
    <s v="131322424215140134E120120940911122727127101111110119133"/>
    <x v="36"/>
    <s v="2"/>
    <s v="24"/>
    <s v="242"/>
    <s v="1"/>
    <s v="5"/>
    <s v="14"/>
    <s v="01"/>
    <s v="34"/>
    <s v="E"/>
    <s v="120"/>
    <s v="120940"/>
    <s v="91"/>
    <s v="1"/>
    <s v="2"/>
    <s v="27"/>
    <s v="271"/>
    <s v="271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120 ROMERIA ZAPOPAN ORGANIZADA Y REALIZADA"/>
    <s v="120940 OPERATIVO ROMERIA 2017"/>
    <x v="1"/>
    <x v="12"/>
    <x v="40"/>
    <s v="27101 VESTUARIO Y UNIFORMES"/>
    <n v="100000"/>
    <s v="1 NO ETIQUETADO"/>
    <s v="11 RECURSOS FISCALES"/>
    <s v="1101 RECURSOS MUNICIPALES"/>
    <s v="19 Ejercicio 2019"/>
    <s v="13 TODO EL TERRITORIO"/>
    <s v="3 INDISTINTO"/>
  </r>
  <r>
    <s v="050911818523101521G083083518911122727327301111110119133"/>
    <x v="47"/>
    <s v="1"/>
    <s v="18"/>
    <s v="185"/>
    <s v="2"/>
    <s v="3"/>
    <s v="10"/>
    <s v="15"/>
    <s v="21"/>
    <s v="G"/>
    <s v="083"/>
    <s v="083518"/>
    <s v="91"/>
    <s v="1"/>
    <s v="2"/>
    <s v="27"/>
    <s v="273"/>
    <s v="273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83 NORMATIVIDAD CORRESPONDIENTE APLICADA"/>
    <s v="083518 INSPECCION DE ACCIONES URBANISTICAS Y EDIFICACION EN EL MUNICIPIO DE ZAPOPAN"/>
    <x v="1"/>
    <x v="12"/>
    <x v="43"/>
    <s v="27301 ARTICULOS DEPORTIVOS"/>
    <n v="50000"/>
    <s v="1 NO ETIQUETADO"/>
    <s v="11 RECURSOS FISCALES"/>
    <s v="1101 RECURSOS MUNICIPALES"/>
    <s v="19 Ejercicio 2019"/>
    <s v="13 TODO EL TERRITORIO"/>
    <s v="3 INDISTINTO"/>
  </r>
  <r>
    <s v="050911818523101521G083083520911122727427401111110119133"/>
    <x v="47"/>
    <s v="1"/>
    <s v="18"/>
    <s v="185"/>
    <s v="2"/>
    <s v="3"/>
    <s v="10"/>
    <s v="15"/>
    <s v="21"/>
    <s v="G"/>
    <s v="083"/>
    <s v="083520"/>
    <s v="91"/>
    <s v="1"/>
    <s v="2"/>
    <s v="27"/>
    <s v="274"/>
    <s v="274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83 NORMATIVIDAD CORRESPONDIENTE APLICADA"/>
    <s v="083520 INSPECCION TECNICA EN MATERIA DE RASTRO, INDUSTRIA, ECOLOGIA Y ANUNCIOS"/>
    <x v="1"/>
    <x v="12"/>
    <x v="44"/>
    <s v="27401 PRODUCTOS TEXTILES"/>
    <n v="40000"/>
    <s v="1 NO ETIQUETADO"/>
    <s v="11 RECURSOS FISCALES"/>
    <s v="1101 RECURSOS MUNICIPALES"/>
    <s v="19 Ejercicio 2019"/>
    <s v="13 TODO EL TERRITORIO"/>
    <s v="3 INDISTINTO"/>
  </r>
  <r>
    <s v="050911818523101521G083083518911122929329301111110119133"/>
    <x v="47"/>
    <s v="1"/>
    <s v="18"/>
    <s v="185"/>
    <s v="2"/>
    <s v="3"/>
    <s v="10"/>
    <s v="15"/>
    <s v="21"/>
    <s v="G"/>
    <s v="083"/>
    <s v="083518"/>
    <s v="91"/>
    <s v="1"/>
    <s v="2"/>
    <s v="29"/>
    <s v="293"/>
    <s v="293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83 NORMATIVIDAD CORRESPONDIENTE APLICADA"/>
    <s v="083518 INSPECCION DE ACCIONES URBANISTICAS Y EDIFICACION EN EL MUNICIPIO DE ZAPOPAN"/>
    <x v="1"/>
    <x v="13"/>
    <x v="48"/>
    <s v="29301 REFACCIONES Y ACCESORIOS MENORES DE MOBILIARIO Y EQUIPO DE ADMINISTRACION, EDUCACIONAL Y RECREATIVO"/>
    <n v="25000"/>
    <s v="1 NO ETIQUETADO"/>
    <s v="11 RECURSOS FISCALES"/>
    <s v="1101 RECURSOS MUNICIPALES"/>
    <s v="19 Ejercicio 2019"/>
    <s v="13 TODO EL TERRITORIO"/>
    <s v="3 INDISTINTO"/>
  </r>
  <r>
    <s v="030311717145160304E011011975911122727227201111110119133"/>
    <x v="8"/>
    <s v="1"/>
    <s v="17"/>
    <s v="171"/>
    <s v="4"/>
    <s v="5"/>
    <s v="16"/>
    <s v="03"/>
    <s v="04"/>
    <s v="E"/>
    <s v="011"/>
    <s v="011975"/>
    <s v="91"/>
    <s v="1"/>
    <s v="2"/>
    <s v="27"/>
    <s v="272"/>
    <s v="272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011 ACCIONES DE CAPACITACIÓN REALIZADAS"/>
    <s v="011975 SERVICIO PROFESIONAL DE CARRERA POLICIAL"/>
    <x v="1"/>
    <x v="12"/>
    <x v="41"/>
    <s v="27201 PRENDAS DE SEGURIDAD Y PROTECCION PERSONAL"/>
    <n v="180000"/>
    <s v="1 NO ETIQUETADO"/>
    <s v="11 RECURSOS FISCALES"/>
    <s v="1101 RECURSOS MUNICIPALES"/>
    <s v="19 Ejercicio 2019"/>
    <s v="13 TODO EL TERRITORIO"/>
    <s v="3 INDISTINTO"/>
  </r>
  <r>
    <s v="050511818146172007B033033221911122727227201111110119133"/>
    <x v="10"/>
    <s v="1"/>
    <s v="18"/>
    <s v="181"/>
    <s v="4"/>
    <s v="6"/>
    <s v="17"/>
    <s v="20"/>
    <s v="07"/>
    <s v="B"/>
    <s v="033"/>
    <s v="033221"/>
    <s v="91"/>
    <s v="1"/>
    <s v="2"/>
    <s v="27"/>
    <s v="272"/>
    <s v="27201"/>
    <s v="1"/>
    <s v="11"/>
    <s v="1101"/>
    <s v="19"/>
    <s v="13"/>
    <s v="3"/>
    <x v="7"/>
    <x v="10"/>
    <x v="7"/>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x v="8"/>
    <s v="033 ATENCIÓN Y CANALIZACIÓN DE PETICIONES "/>
    <s v="033221 ATENCION CIUDADANA"/>
    <x v="1"/>
    <x v="12"/>
    <x v="41"/>
    <s v="27201 PRENDAS DE SEGURIDAD Y PROTECCION PERSONAL"/>
    <n v="1080"/>
    <s v="1 NO ETIQUETADO"/>
    <s v="11 RECURSOS FISCALES"/>
    <s v="1101 RECURSOS MUNICIPALES"/>
    <s v="19 Ejercicio 2019"/>
    <s v="13 TODO EL TERRITORIO"/>
    <s v="3 INDISTINTO"/>
  </r>
  <r>
    <s v="050911818523101521G083083520911122929429401111110119133"/>
    <x v="47"/>
    <s v="1"/>
    <s v="18"/>
    <s v="185"/>
    <s v="2"/>
    <s v="3"/>
    <s v="10"/>
    <s v="15"/>
    <s v="21"/>
    <s v="G"/>
    <s v="083"/>
    <s v="083520"/>
    <s v="91"/>
    <s v="1"/>
    <s v="2"/>
    <s v="29"/>
    <s v="294"/>
    <s v="294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83 NORMATIVIDAD CORRESPONDIENTE APLICADA"/>
    <s v="083520 INSPECCION TECNICA EN MATERIA DE RASTRO, INDUSTRIA, ECOLOGIA Y ANUNCIOS"/>
    <x v="1"/>
    <x v="13"/>
    <x v="49"/>
    <s v="29401 REFACCIONES Y ACCESORIOS MENORES DE EQUIPO DE COMPUTO Y TECNOLOGIAS DE LA INFORMACION"/>
    <n v="50000"/>
    <s v="1 NO ETIQUETADO"/>
    <s v="11 RECURSOS FISCALES"/>
    <s v="1101 RECURSOS MUNICIPALES"/>
    <s v="19 Ejercicio 2019"/>
    <s v="13 TODO EL TERRITORIO"/>
    <s v="3 INDISTINTO"/>
  </r>
  <r>
    <s v="050911818523101521G075075517911122929629601111110119133"/>
    <x v="47"/>
    <s v="1"/>
    <s v="18"/>
    <s v="185"/>
    <s v="2"/>
    <s v="3"/>
    <s v="10"/>
    <s v="15"/>
    <s v="21"/>
    <s v="G"/>
    <s v="075"/>
    <s v="075517"/>
    <s v="91"/>
    <s v="1"/>
    <s v="2"/>
    <s v="29"/>
    <s v="296"/>
    <s v="296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75 INSPECCIONES A LAS ACTIVIDADES QUE REQUIEREN LICENCIA O PERMISO REALIZADAS"/>
    <s v="075517 INSPECCION AL AREA DE COMERCIO"/>
    <x v="1"/>
    <x v="13"/>
    <x v="50"/>
    <s v="29601 REFACCIONES Y ACCESORIOS MENORES DE EQUIPO DE TRANSPORTE"/>
    <n v="30000"/>
    <s v="1 NO ETIQUETADO"/>
    <s v="11 RECURSOS FISCALES"/>
    <s v="1101 RECURSOS MUNICIPALES"/>
    <s v="19 Ejercicio 2019"/>
    <s v="13 TODO EL TERRITORIO"/>
    <s v="3 INDISTINTO"/>
  </r>
  <r>
    <s v="050911818523101521G075075519911122929829801111110119133"/>
    <x v="47"/>
    <s v="1"/>
    <s v="18"/>
    <s v="185"/>
    <s v="2"/>
    <s v="3"/>
    <s v="10"/>
    <s v="15"/>
    <s v="21"/>
    <s v="G"/>
    <s v="075"/>
    <s v="075519"/>
    <s v="91"/>
    <s v="1"/>
    <s v="2"/>
    <s v="29"/>
    <s v="298"/>
    <s v="298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75 INSPECCIONES A LAS ACTIVIDADES QUE REQUIEREN LICENCIA O PERMISO REALIZADAS"/>
    <s v="075519 INSPECCION DE HORARIOS ESPECIALES"/>
    <x v="1"/>
    <x v="13"/>
    <x v="51"/>
    <s v="29801 REFACCIONES Y ACCESORIOS MENORES DE MAQUINARIA Y OTROS EQUIPOS"/>
    <n v="15000"/>
    <s v="1 NO ETIQUETADO"/>
    <s v="11 RECURSOS FISCALES"/>
    <s v="1101 RECURSOS MUNICIPALES"/>
    <s v="19 Ejercicio 2019"/>
    <s v="13 TODO EL TERRITORIO"/>
    <s v="3 INDISTINTO"/>
  </r>
  <r>
    <s v="080122222112130614E060060324911122727227201111110119133"/>
    <x v="14"/>
    <s v="2"/>
    <s v="22"/>
    <s v="221"/>
    <s v="1"/>
    <s v="2"/>
    <s v="13"/>
    <s v="06"/>
    <s v="14"/>
    <s v="E"/>
    <s v="060"/>
    <s v="060324"/>
    <s v="91"/>
    <s v="1"/>
    <s v="2"/>
    <s v="27"/>
    <s v="272"/>
    <s v="272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60 ESPACIOS PÚBLICOS ORDENADOS Y LIMPIOS ENTREGADOS"/>
    <s v="060324 SERVICIOS DE BARRIDO MANUAL EN CENTRO HISTORICO"/>
    <x v="1"/>
    <x v="12"/>
    <x v="41"/>
    <s v="27201 PRENDAS DE SEGURIDAD Y PROTECCION PERSONAL"/>
    <n v="270000"/>
    <s v="1 NO ETIQUETADO"/>
    <s v="11 RECURSOS FISCALES"/>
    <s v="1101 RECURSOS MUNICIPALES"/>
    <s v="19 Ejercicio 2019"/>
    <s v="13 TODO EL TERRITORIO"/>
    <s v="3 INDISTINTO"/>
  </r>
  <r>
    <s v="081122222112130614E125125336911122727227201111110119133"/>
    <x v="1"/>
    <s v="2"/>
    <s v="22"/>
    <s v="221"/>
    <s v="1"/>
    <s v="2"/>
    <s v="13"/>
    <s v="06"/>
    <s v="14"/>
    <s v="E"/>
    <s v="125"/>
    <s v="125336"/>
    <s v="91"/>
    <s v="1"/>
    <s v="2"/>
    <s v="27"/>
    <s v="272"/>
    <s v="272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36 MANTENIMIENTO DE AREAS VERDES URBANAS DE PROPIEDAD MUNICIPAL"/>
    <x v="1"/>
    <x v="12"/>
    <x v="41"/>
    <s v="27201 PRENDAS DE SEGURIDAD Y PROTECCION PERSONAL"/>
    <n v="1236793.94"/>
    <s v="1 NO ETIQUETADO"/>
    <s v="11 RECURSOS FISCALES"/>
    <s v="1101 RECURSOS MUNICIPALES"/>
    <s v="19 Ejercicio 2019"/>
    <s v="13 TODO EL TERRITORIO"/>
    <s v="3 INDISTINTO"/>
  </r>
  <r>
    <s v="080922222112130614E088088348911122727227201111110119133"/>
    <x v="2"/>
    <s v="2"/>
    <s v="22"/>
    <s v="221"/>
    <s v="1"/>
    <s v="2"/>
    <s v="13"/>
    <s v="06"/>
    <s v="14"/>
    <s v="E"/>
    <s v="088"/>
    <s v="088348"/>
    <s v="91"/>
    <s v="1"/>
    <s v="2"/>
    <s v="27"/>
    <s v="272"/>
    <s v="272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48 ASIGNACION DE ESPACIOS DE ROLL EN COMERCIO EN TIANGUIS"/>
    <x v="1"/>
    <x v="12"/>
    <x v="41"/>
    <s v="27201 PRENDAS DE SEGURIDAD Y PROTECCION PERSONAL"/>
    <n v="150000"/>
    <s v="1 NO ETIQUETADO"/>
    <s v="11 RECURSOS FISCALES"/>
    <s v="1101 RECURSOS MUNICIPALES"/>
    <s v="19 Ejercicio 2019"/>
    <s v="13 TODO EL TERRITORIO"/>
    <s v="3 INDISTINTO"/>
  </r>
  <r>
    <s v="080322222112130614E125125406911122727227201111110119133"/>
    <x v="15"/>
    <s v="2"/>
    <s v="22"/>
    <s v="221"/>
    <s v="1"/>
    <s v="2"/>
    <s v="13"/>
    <s v="06"/>
    <s v="14"/>
    <s v="E"/>
    <s v="125"/>
    <s v="125406"/>
    <s v="91"/>
    <s v="1"/>
    <s v="2"/>
    <s v="27"/>
    <s v="272"/>
    <s v="272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06 MANEJO DE RESIDUOS SOLIDOS EN EL RELLENO SANITARIO DE PICACHOS"/>
    <x v="1"/>
    <x v="12"/>
    <x v="41"/>
    <s v="27201 PRENDAS DE SEGURIDAD Y PROTECCION PERSONAL"/>
    <n v="500000"/>
    <s v="1 NO ETIQUETADO"/>
    <s v="11 RECURSOS FISCALES"/>
    <s v="1101 RECURSOS MUNICIPALES"/>
    <s v="19 Ejercicio 2019"/>
    <s v="13 TODO EL TERRITORIO"/>
    <s v="3 INDISTINTO"/>
  </r>
  <r>
    <s v="080222222112130614E125125403911122727227201111110119133"/>
    <x v="16"/>
    <s v="2"/>
    <s v="22"/>
    <s v="221"/>
    <s v="1"/>
    <s v="2"/>
    <s v="13"/>
    <s v="06"/>
    <s v="14"/>
    <s v="E"/>
    <s v="125"/>
    <s v="125403"/>
    <s v="91"/>
    <s v="1"/>
    <s v="2"/>
    <s v="27"/>
    <s v="272"/>
    <s v="272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03 SACRIFICIO DE BOVINOS"/>
    <x v="1"/>
    <x v="12"/>
    <x v="41"/>
    <s v="27201 PRENDAS DE SEGURIDAD Y PROTECCION PERSONAL"/>
    <n v="150000"/>
    <s v="1 NO ETIQUETADO"/>
    <s v="11 RECURSOS FISCALES"/>
    <s v="1101 RECURSOS MUNICIPALES"/>
    <s v="19 Ejercicio 2019"/>
    <s v="13 TODO EL TERRITORIO"/>
    <s v="3 INDISTINTO"/>
  </r>
  <r>
    <s v="080422222112130614E125125355911122727227201111110119133"/>
    <x v="17"/>
    <s v="2"/>
    <s v="22"/>
    <s v="221"/>
    <s v="1"/>
    <s v="2"/>
    <s v="13"/>
    <s v="06"/>
    <s v="14"/>
    <s v="E"/>
    <s v="125"/>
    <s v="125355"/>
    <s v="91"/>
    <s v="1"/>
    <s v="2"/>
    <s v="27"/>
    <s v="272"/>
    <s v="272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55 MANTENIMIENTO DE PAVIMENTOS"/>
    <x v="1"/>
    <x v="12"/>
    <x v="41"/>
    <s v="27201 PRENDAS DE SEGURIDAD Y PROTECCION PERSONAL"/>
    <n v="600000"/>
    <s v="1 NO ETIQUETADO"/>
    <s v="11 RECURSOS FISCALES"/>
    <s v="1101 RECURSOS MUNICIPALES"/>
    <s v="19 Ejercicio 2019"/>
    <s v="13 TODO EL TERRITORIO"/>
    <s v="3 INDISTINTO"/>
  </r>
  <r>
    <s v="080522222112130614E125125321911122727227201111110119133"/>
    <x v="18"/>
    <s v="2"/>
    <s v="22"/>
    <s v="221"/>
    <s v="1"/>
    <s v="2"/>
    <s v="13"/>
    <s v="06"/>
    <s v="14"/>
    <s v="E"/>
    <s v="125"/>
    <s v="125321"/>
    <s v="91"/>
    <s v="1"/>
    <s v="2"/>
    <s v="27"/>
    <s v="272"/>
    <s v="272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21 REHABILITACION EN MERCADOS MUNICIPALES"/>
    <x v="1"/>
    <x v="12"/>
    <x v="41"/>
    <s v="27201 PRENDAS DE SEGURIDAD Y PROTECCION PERSONAL"/>
    <n v="500000"/>
    <s v="1 NO ETIQUETADO"/>
    <s v="11 RECURSOS FISCALES"/>
    <s v="1101 RECURSOS MUNICIPALES"/>
    <s v="19 Ejercicio 2019"/>
    <s v="13 TODO EL TERRITORIO"/>
    <s v="3 INDISTINTO"/>
  </r>
  <r>
    <s v="081222121412130615E061061408911122727227201111110119133"/>
    <x v="46"/>
    <s v="2"/>
    <s v="21"/>
    <s v="214"/>
    <s v="1"/>
    <s v="2"/>
    <s v="13"/>
    <s v="06"/>
    <s v="15"/>
    <s v="E"/>
    <s v="061"/>
    <s v="061408"/>
    <s v="91"/>
    <s v="1"/>
    <s v="2"/>
    <s v="27"/>
    <s v="272"/>
    <s v="272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408 MANTENIMIENTO Y LIMPIEZA DE LAS INSTALACIONES EN PLANTAS DE TRATAMIENTO."/>
    <x v="1"/>
    <x v="12"/>
    <x v="41"/>
    <s v="27201 PRENDAS DE SEGURIDAD Y PROTECCION PERSONAL"/>
    <n v="414324.25"/>
    <s v="1 NO ETIQUETADO"/>
    <s v="11 RECURSOS FISCALES"/>
    <s v="1101 RECURSOS MUNICIPALES"/>
    <s v="19 Ejercicio 2019"/>
    <s v="13 TODO EL TERRITORIO"/>
    <s v="3 INDISTINTO"/>
  </r>
  <r>
    <s v="080722121412130615E009009368911122727227201111110119133"/>
    <x v="20"/>
    <s v="2"/>
    <s v="21"/>
    <s v="214"/>
    <s v="1"/>
    <s v="2"/>
    <s v="13"/>
    <s v="06"/>
    <s v="15"/>
    <s v="E"/>
    <s v="009"/>
    <s v="009368"/>
    <s v="91"/>
    <s v="1"/>
    <s v="2"/>
    <s v="27"/>
    <s v="272"/>
    <s v="272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09  ABASTECIMIENTO DE AGUA POTABLE APEGADA A LAS NORMATIVAS ENTREGADA"/>
    <s v="009368 SERVICIO DE DESAZOLVE DE FOSA SEPTICAS COLONIAS"/>
    <x v="1"/>
    <x v="12"/>
    <x v="41"/>
    <s v="27201 PRENDAS DE SEGURIDAD Y PROTECCION PERSONAL"/>
    <n v="350000"/>
    <s v="1 NO ETIQUETADO"/>
    <s v="11 RECURSOS FISCALES"/>
    <s v="1101 RECURSOS MUNICIPALES"/>
    <s v="19 Ejercicio 2019"/>
    <s v="13 TODO EL TERRITORIO"/>
    <s v="3 INDISTINTO"/>
  </r>
  <r>
    <s v="080822222112130417E014014415911122727227201111110119133"/>
    <x v="21"/>
    <s v="2"/>
    <s v="22"/>
    <s v="221"/>
    <s v="1"/>
    <s v="2"/>
    <s v="13"/>
    <s v="04"/>
    <s v="17"/>
    <s v="E"/>
    <s v="014"/>
    <s v="014415"/>
    <s v="91"/>
    <s v="1"/>
    <s v="2"/>
    <s v="27"/>
    <s v="272"/>
    <s v="272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14 ACCIONES EMERGENTES EN CONTINGENCIAS Y EVENTUALIDADES REALIZADAS "/>
    <s v="014415 REPARACION DE LINEA (CABLE)"/>
    <x v="1"/>
    <x v="12"/>
    <x v="41"/>
    <s v="27201 PRENDAS DE SEGURIDAD Y PROTECCION PERSONAL"/>
    <n v="150000"/>
    <s v="1 NO ETIQUETADO"/>
    <s v="11 RECURSOS FISCALES"/>
    <s v="1101 RECURSOS MUNICIPALES"/>
    <s v="19 Ejercicio 2019"/>
    <s v="13 TODO EL TERRITORIO"/>
    <s v="3 INDISTINTO"/>
  </r>
  <r>
    <s v="090111313446172020O022022443121122727227201111110119133"/>
    <x v="39"/>
    <s v="1"/>
    <s v="13"/>
    <s v="134"/>
    <s v="4"/>
    <s v="6"/>
    <s v="17"/>
    <s v="20"/>
    <s v="20"/>
    <s v="O"/>
    <s v="022"/>
    <s v="022443"/>
    <s v="12"/>
    <s v="1"/>
    <s v="2"/>
    <s v="27"/>
    <s v="272"/>
    <s v="272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43 ATENCION A SOLICITUDES DE REPARACION/ SERVICIOS MENORES EN EDIFICIOS PUBLICOS"/>
    <x v="1"/>
    <x v="12"/>
    <x v="41"/>
    <s v="27201 PRENDAS DE SEGURIDAD Y PROTECCION PERSONAL"/>
    <n v="130000"/>
    <s v="1 NO ETIQUETADO"/>
    <s v="11 RECURSOS FISCALES"/>
    <s v="1101 RECURSOS MUNICIPALES"/>
    <s v="19 Ejercicio 2019"/>
    <s v="13 TODO EL TERRITORIO"/>
    <s v="3 INDISTINTO"/>
  </r>
  <r>
    <s v="090111313446172020O022022458121122727227201111110119133"/>
    <x v="39"/>
    <s v="1"/>
    <s v="13"/>
    <s v="134"/>
    <s v="4"/>
    <s v="6"/>
    <s v="17"/>
    <s v="20"/>
    <s v="20"/>
    <s v="O"/>
    <s v="022"/>
    <s v="022458"/>
    <s v="12"/>
    <s v="1"/>
    <s v="2"/>
    <s v="27"/>
    <s v="272"/>
    <s v="272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58 MANTENIMIENTO PREVENTIVO Y CORRECTIVO DE VEHICULOS"/>
    <x v="1"/>
    <x v="12"/>
    <x v="41"/>
    <s v="27201 PRENDAS DE SEGURIDAD Y PROTECCION PERSONAL"/>
    <n v="130000"/>
    <s v="1 NO ETIQUETADO"/>
    <s v="11 RECURSOS FISCALES"/>
    <s v="1101 RECURSOS MUNICIPALES"/>
    <s v="19 Ejercicio 2019"/>
    <s v="13 TODO EL TERRITORIO"/>
    <s v="3 INDISTINTO"/>
  </r>
  <r>
    <s v="090111313446172020O022022459121122727227201111110119133"/>
    <x v="39"/>
    <s v="1"/>
    <s v="13"/>
    <s v="134"/>
    <s v="4"/>
    <s v="6"/>
    <s v="17"/>
    <s v="20"/>
    <s v="20"/>
    <s v="O"/>
    <s v="022"/>
    <s v="022459"/>
    <s v="12"/>
    <s v="1"/>
    <s v="2"/>
    <s v="27"/>
    <s v="272"/>
    <s v="272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59 SERVICIO A BIENES MUEBLES"/>
    <x v="1"/>
    <x v="12"/>
    <x v="41"/>
    <s v="27201 PRENDAS DE SEGURIDAD Y PROTECCION PERSONAL"/>
    <n v="30000"/>
    <s v="1 NO ETIQUETADO"/>
    <s v="11 RECURSOS FISCALES"/>
    <s v="1101 RECURSOS MUNICIPALES"/>
    <s v="19 Ejercicio 2019"/>
    <s v="13 TODO EL TERRITORIO"/>
    <s v="3 INDISTINTO"/>
  </r>
  <r>
    <s v="090111313446172020O022022450121122727227201111110119133"/>
    <x v="39"/>
    <s v="1"/>
    <s v="13"/>
    <s v="134"/>
    <s v="4"/>
    <s v="6"/>
    <s v="17"/>
    <s v="20"/>
    <s v="20"/>
    <s v="O"/>
    <s v="022"/>
    <s v="022450"/>
    <s v="12"/>
    <s v="1"/>
    <s v="2"/>
    <s v="27"/>
    <s v="272"/>
    <s v="272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50 MANTENIMIENTO PREVENTIVO A LAS INSTALACIONES FIJAS"/>
    <x v="1"/>
    <x v="12"/>
    <x v="41"/>
    <s v="27201 PRENDAS DE SEGURIDAD Y PROTECCION PERSONAL"/>
    <n v="50000"/>
    <s v="1 NO ETIQUETADO"/>
    <s v="11 RECURSOS FISCALES"/>
    <s v="1101 RECURSOS MUNICIPALES"/>
    <s v="19 Ejercicio 2019"/>
    <s v="13 TODO EL TERRITORIO"/>
    <s v="3 INDISTINTO"/>
  </r>
  <r>
    <s v="100322626823101723P031031533911122727227201111110119133"/>
    <x v="24"/>
    <s v="2"/>
    <s v="26"/>
    <s v="268"/>
    <s v="2"/>
    <s v="3"/>
    <s v="10"/>
    <s v="17"/>
    <s v="23"/>
    <s v="P"/>
    <s v="031"/>
    <s v="031533"/>
    <s v="91"/>
    <s v="1"/>
    <s v="2"/>
    <s v="27"/>
    <s v="272"/>
    <s v="272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1 APOYOS EN ESPECIE OTORGADOS "/>
    <s v="031533 SERVICIO DE ALIMENTOS EN COMEDORES COMUNITARIOS"/>
    <x v="1"/>
    <x v="12"/>
    <x v="41"/>
    <s v="27201 PRENDAS DE SEGURIDAD Y PROTECCION PERSONAL"/>
    <n v="20000"/>
    <s v="1 NO ETIQUETADO"/>
    <s v="11 RECURSOS FISCALES"/>
    <s v="1101 RECURSOS MUNICIPALES"/>
    <s v="19 Ejercicio 2019"/>
    <s v="13 TODO EL TERRITORIO"/>
    <s v="3 INDISTINTO"/>
  </r>
  <r>
    <s v="100533131123091725F096096591911122727227201111110119133"/>
    <x v="26"/>
    <s v="3"/>
    <s v="31"/>
    <s v="311"/>
    <s v="2"/>
    <s v="3"/>
    <s v="09"/>
    <s v="17"/>
    <s v="25"/>
    <s v="F"/>
    <s v="096"/>
    <s v="096591"/>
    <s v="91"/>
    <s v="1"/>
    <s v="2"/>
    <s v="27"/>
    <s v="272"/>
    <s v="272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96 PERSONAS Y EMPRESAS VINCULADAS"/>
    <s v="096591 BOLSA DE TRABAJO"/>
    <x v="1"/>
    <x v="12"/>
    <x v="41"/>
    <s v="27201 PRENDAS DE SEGURIDAD Y PROTECCION PERSONAL"/>
    <n v="5000"/>
    <s v="1 NO ETIQUETADO"/>
    <s v="11 RECURSOS FISCALES"/>
    <s v="1101 RECURSOS MUNICIPALES"/>
    <s v="19 Ejercicio 2019"/>
    <s v="13 TODO EL TERRITORIO"/>
    <s v="3 INDISTINTO"/>
  </r>
  <r>
    <s v="100533131123091725F096096569911122727227201111110119133"/>
    <x v="26"/>
    <s v="3"/>
    <s v="31"/>
    <s v="311"/>
    <s v="2"/>
    <s v="3"/>
    <s v="09"/>
    <s v="17"/>
    <s v="25"/>
    <s v="F"/>
    <s v="096"/>
    <s v="096569"/>
    <s v="91"/>
    <s v="1"/>
    <s v="2"/>
    <s v="27"/>
    <s v="272"/>
    <s v="272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96 PERSONAS Y EMPRESAS VINCULADAS"/>
    <s v="096569 CARAVANA DE EMPLEO"/>
    <x v="1"/>
    <x v="12"/>
    <x v="41"/>
    <s v="27201 PRENDAS DE SEGURIDAD Y PROTECCION PERSONAL"/>
    <n v="20000"/>
    <s v="1 NO ETIQUETADO"/>
    <s v="11 RECURSOS FISCALES"/>
    <s v="1101 RECURSOS MUNICIPALES"/>
    <s v="19 Ejercicio 2019"/>
    <s v="13 TODO EL TERRITORIO"/>
    <s v="3 INDISTINTO"/>
  </r>
  <r>
    <s v="100533131123091725F096096591911122727227201111110119133"/>
    <x v="26"/>
    <s v="3"/>
    <s v="31"/>
    <s v="311"/>
    <s v="2"/>
    <s v="3"/>
    <s v="09"/>
    <s v="17"/>
    <s v="25"/>
    <s v="F"/>
    <s v="096"/>
    <s v="096591"/>
    <s v="91"/>
    <s v="1"/>
    <s v="2"/>
    <s v="27"/>
    <s v="272"/>
    <s v="272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96 PERSONAS Y EMPRESAS VINCULADAS"/>
    <s v="096591 BOLSA DE TRABAJO"/>
    <x v="1"/>
    <x v="12"/>
    <x v="41"/>
    <s v="27201 PRENDAS DE SEGURIDAD Y PROTECCION PERSONAL"/>
    <n v="19580"/>
    <s v="1 NO ETIQUETADO"/>
    <s v="11 RECURSOS FISCALES"/>
    <s v="1101 RECURSOS MUNICIPALES"/>
    <s v="19 Ejercicio 2019"/>
    <s v="13 TODO EL TERRITORIO"/>
    <s v="3 INDISTINTO"/>
  </r>
  <r>
    <s v="050911818523101521G075075517911133131731701111110119133"/>
    <x v="47"/>
    <s v="1"/>
    <s v="18"/>
    <s v="185"/>
    <s v="2"/>
    <s v="3"/>
    <s v="10"/>
    <s v="15"/>
    <s v="21"/>
    <s v="G"/>
    <s v="075"/>
    <s v="075517"/>
    <s v="91"/>
    <s v="1"/>
    <s v="3"/>
    <s v="31"/>
    <s v="317"/>
    <s v="317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75 INSPECCIONES A LAS ACTIVIDADES QUE REQUIEREN LICENCIA O PERMISO REALIZADAS"/>
    <s v="075517 INSPECCION AL AREA DE COMERCIO"/>
    <x v="2"/>
    <x v="14"/>
    <x v="61"/>
    <s v="31701 SERVICIOS DE ACCESO DE INTERNET, REDES Y PROCESAMIENTO DE INFORMACION"/>
    <n v="380000"/>
    <s v="1 NO ETIQUETADO"/>
    <s v="11 RECURSOS FISCALES"/>
    <s v="1101 RECURSOS MUNICIPALES"/>
    <s v="19 Ejercicio 2019"/>
    <s v="13 TODO EL TERRITORIO"/>
    <s v="3 INDISTINTO"/>
  </r>
  <r>
    <s v="111222222122051228E098098768911122727227201111110119133"/>
    <x v="27"/>
    <s v="2"/>
    <s v="22"/>
    <s v="221"/>
    <s v="2"/>
    <s v="2"/>
    <s v="05"/>
    <s v="12"/>
    <s v="28"/>
    <s v="E"/>
    <s v="098"/>
    <s v="098768"/>
    <s v="91"/>
    <s v="1"/>
    <s v="2"/>
    <s v="27"/>
    <s v="272"/>
    <s v="27201"/>
    <s v="1"/>
    <s v="11"/>
    <s v="1101"/>
    <s v="19"/>
    <s v="13"/>
    <s v="3"/>
    <x v="2"/>
    <x v="27"/>
    <x v="1"/>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x v="19"/>
    <s v="098 PLANEACIÓN DE LA CIUDAD ENTREGADA "/>
    <s v="098768 ENCUESTAS Y CONSULTAS CIUDADANAS"/>
    <x v="1"/>
    <x v="12"/>
    <x v="41"/>
    <s v="27201 PRENDAS DE SEGURIDAD Y PROTECCION PERSONAL"/>
    <n v="18000"/>
    <s v="1 NO ETIQUETADO"/>
    <s v="11 RECURSOS FISCALES"/>
    <s v="1101 RECURSOS MUNICIPALES"/>
    <s v="19 Ejercicio 2019"/>
    <s v="13 TODO EL TERRITORIO"/>
    <s v="3 INDISTINTO"/>
  </r>
  <r>
    <s v="111222222122051228E098098770911122727227201111110119133"/>
    <x v="27"/>
    <s v="2"/>
    <s v="22"/>
    <s v="221"/>
    <s v="2"/>
    <s v="2"/>
    <s v="05"/>
    <s v="12"/>
    <s v="28"/>
    <s v="E"/>
    <s v="098"/>
    <s v="098770"/>
    <s v="91"/>
    <s v="1"/>
    <s v="2"/>
    <s v="27"/>
    <s v="272"/>
    <s v="27201"/>
    <s v="1"/>
    <s v="11"/>
    <s v="1101"/>
    <s v="19"/>
    <s v="13"/>
    <s v="3"/>
    <x v="2"/>
    <x v="27"/>
    <x v="1"/>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x v="19"/>
    <s v="098 PLANEACIÓN DE LA CIUDAD ENTREGADA "/>
    <s v="098770 PLANEACION Y SEGUIMIENTO DEL DESARROLLO MUNICIPAL"/>
    <x v="1"/>
    <x v="12"/>
    <x v="41"/>
    <s v="27201 PRENDAS DE SEGURIDAD Y PROTECCION PERSONAL"/>
    <n v="4350"/>
    <s v="1 NO ETIQUETADO"/>
    <s v="11 RECURSOS FISCALES"/>
    <s v="1101 RECURSOS MUNICIPALES"/>
    <s v="19 Ejercicio 2019"/>
    <s v="13 TODO EL TERRITORIO"/>
    <s v="3 INDISTINTO"/>
  </r>
  <r>
    <s v="111222222122051228E098098869911122727227201111110119133"/>
    <x v="27"/>
    <s v="2"/>
    <s v="22"/>
    <s v="221"/>
    <s v="2"/>
    <s v="2"/>
    <s v="05"/>
    <s v="12"/>
    <s v="28"/>
    <s v="E"/>
    <s v="098"/>
    <s v="098869"/>
    <s v="91"/>
    <s v="1"/>
    <s v="2"/>
    <s v="27"/>
    <s v="272"/>
    <s v="27201"/>
    <s v="1"/>
    <s v="11"/>
    <s v="1101"/>
    <s v="19"/>
    <s v="13"/>
    <s v="3"/>
    <x v="2"/>
    <x v="27"/>
    <x v="1"/>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x v="19"/>
    <s v="098 PLANEACIÓN DE LA CIUDAD ENTREGADA "/>
    <s v="098869 CONFORMACION DE LOS CONSEJOS DE ZONA"/>
    <x v="1"/>
    <x v="12"/>
    <x v="41"/>
    <s v="27201 PRENDAS DE SEGURIDAD Y PROTECCION PERSONAL"/>
    <n v="45000"/>
    <s v="1 NO ETIQUETADO"/>
    <s v="11 RECURSOS FISCALES"/>
    <s v="1101 RECURSOS MUNICIPALES"/>
    <s v="19 Ejercicio 2019"/>
    <s v="13 TODO EL TERRITORIO"/>
    <s v="3 INDISTINTO"/>
  </r>
  <r>
    <s v="111222222122051228E098098876911122727227201111110119133"/>
    <x v="27"/>
    <s v="2"/>
    <s v="22"/>
    <s v="221"/>
    <s v="2"/>
    <s v="2"/>
    <s v="05"/>
    <s v="12"/>
    <s v="28"/>
    <s v="E"/>
    <s v="098"/>
    <s v="098876"/>
    <s v="91"/>
    <s v="1"/>
    <s v="2"/>
    <s v="27"/>
    <s v="272"/>
    <s v="27201"/>
    <s v="1"/>
    <s v="11"/>
    <s v="1101"/>
    <s v="19"/>
    <s v="13"/>
    <s v="3"/>
    <x v="2"/>
    <x v="27"/>
    <x v="1"/>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x v="19"/>
    <s v="098 PLANEACIÓN DE LA CIUDAD ENTREGADA "/>
    <s v="098876 CREACION, RATIFICACION Y REESTRUCTURACION DE CONSEJOS DE COLONIA"/>
    <x v="1"/>
    <x v="12"/>
    <x v="41"/>
    <s v="27201 PRENDAS DE SEGURIDAD Y PROTECCION PERSONAL"/>
    <n v="21000"/>
    <s v="1 NO ETIQUETADO"/>
    <s v="11 RECURSOS FISCALES"/>
    <s v="1101 RECURSOS MUNICIPALES"/>
    <s v="19 Ejercicio 2019"/>
    <s v="13 TODO EL TERRITORIO"/>
    <s v="3 INDISTINTO"/>
  </r>
  <r>
    <s v="110422121231010730E081081990911122727227201111110119133"/>
    <x v="30"/>
    <s v="2"/>
    <s v="21"/>
    <s v="212"/>
    <s v="3"/>
    <s v="1"/>
    <s v="01"/>
    <s v="07"/>
    <s v="30"/>
    <s v="E"/>
    <s v="081"/>
    <s v="081990"/>
    <s v="91"/>
    <s v="1"/>
    <s v="2"/>
    <s v="27"/>
    <s v="272"/>
    <s v="27201"/>
    <s v="1"/>
    <s v="11"/>
    <s v="1101"/>
    <s v="19"/>
    <s v="13"/>
    <s v="3"/>
    <x v="2"/>
    <x v="30"/>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081 MEDIO AMBIENTE NORMADO Y PROTEGIDO"/>
    <s v="081990 SOLICITUDES DE INFORMACION DE TRANSPARENCIA "/>
    <x v="1"/>
    <x v="12"/>
    <x v="41"/>
    <s v="27201 PRENDAS DE SEGURIDAD Y PROTECCION PERSONAL"/>
    <n v="100000"/>
    <s v="1 NO ETIQUETADO"/>
    <s v="11 RECURSOS FISCALES"/>
    <s v="1101 RECURSOS MUNICIPALES"/>
    <s v="19 Ejercicio 2019"/>
    <s v="13 TODO EL TERRITORIO"/>
    <s v="3 INDISTINTO"/>
  </r>
  <r>
    <s v="111322121231010730E126126396911122727227201111110119133"/>
    <x v="31"/>
    <s v="2"/>
    <s v="21"/>
    <s v="212"/>
    <s v="3"/>
    <s v="1"/>
    <s v="01"/>
    <s v="07"/>
    <s v="30"/>
    <s v="E"/>
    <s v="126"/>
    <s v="126396"/>
    <s v="91"/>
    <s v="1"/>
    <s v="2"/>
    <s v="27"/>
    <s v="272"/>
    <s v="272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26 SERVICIOS DE PREVENCIÓN ANIMAL ENTREGADOS"/>
    <s v="126396 ATENCION MEDICA, ALIMENTACION DE ANIMALES A RESGUARDO"/>
    <x v="1"/>
    <x v="12"/>
    <x v="41"/>
    <s v="27201 PRENDAS DE SEGURIDAD Y PROTECCION PERSONAL"/>
    <n v="100000"/>
    <s v="1 NO ETIQUETADO"/>
    <s v="11 RECURSOS FISCALES"/>
    <s v="1101 RECURSOS MUNICIPALES"/>
    <s v="19 Ejercicio 2019"/>
    <s v="13 TODO EL TERRITORIO"/>
    <s v="3 INDISTINTO"/>
  </r>
  <r>
    <s v="121222222122081331E078078844911122727227201111110119133"/>
    <x v="32"/>
    <s v="2"/>
    <s v="22"/>
    <s v="221"/>
    <s v="2"/>
    <s v="2"/>
    <s v="08"/>
    <s v="13"/>
    <s v="31"/>
    <s v="E"/>
    <s v="078"/>
    <s v="078844"/>
    <s v="91"/>
    <s v="1"/>
    <s v="2"/>
    <s v="27"/>
    <s v="272"/>
    <s v="272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844 ATENCION A CONTROVERSIAS Y DEMANDAS CONTRA LOS PROCEDIMIENTOS Y CRITERIOS EN LA EXPEDICION DE LICENCIAS DE CONSTRUCCION O PERMISOS EN LA VIA PUBLICA"/>
    <x v="1"/>
    <x v="12"/>
    <x v="41"/>
    <s v="27201 PRENDAS DE SEGURIDAD Y PROTECCION PERSONAL"/>
    <n v="115400"/>
    <s v="1 NO ETIQUETADO"/>
    <s v="11 RECURSOS FISCALES"/>
    <s v="1101 RECURSOS MUNICIPALES"/>
    <s v="19 Ejercicio 2019"/>
    <s v="13 TODO EL TERRITORIO"/>
    <s v="3 INDISTINTO"/>
  </r>
  <r>
    <s v="050911818523101521G075075519911133232532501111110119133"/>
    <x v="47"/>
    <s v="1"/>
    <s v="18"/>
    <s v="185"/>
    <s v="2"/>
    <s v="3"/>
    <s v="10"/>
    <s v="15"/>
    <s v="21"/>
    <s v="G"/>
    <s v="075"/>
    <s v="075519"/>
    <s v="91"/>
    <s v="1"/>
    <s v="3"/>
    <s v="32"/>
    <s v="325"/>
    <s v="325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75 INSPECCIONES A LAS ACTIVIDADES QUE REQUIEREN LICENCIA O PERMISO REALIZADAS"/>
    <s v="075519 INSPECCION DE HORARIOS ESPECIALES"/>
    <x v="2"/>
    <x v="15"/>
    <x v="62"/>
    <s v="32501 ARRENDAMIENTO DE EQUIPO DE TRANSPORTE"/>
    <n v="50000"/>
    <s v="1 NO ETIQUETADO"/>
    <s v="11 RECURSOS FISCALES"/>
    <s v="1101 RECURSOS MUNICIPALES"/>
    <s v="19 Ejercicio 2019"/>
    <s v="13 TODO EL TERRITORIO"/>
    <s v="3 INDISTINTO"/>
  </r>
  <r>
    <s v="030311717145160304E011011975911122727327301111110119133"/>
    <x v="8"/>
    <s v="1"/>
    <s v="17"/>
    <s v="171"/>
    <s v="4"/>
    <s v="5"/>
    <s v="16"/>
    <s v="03"/>
    <s v="04"/>
    <s v="E"/>
    <s v="011"/>
    <s v="011975"/>
    <s v="91"/>
    <s v="1"/>
    <s v="2"/>
    <s v="27"/>
    <s v="273"/>
    <s v="273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011 ACCIONES DE CAPACITACIÓN REALIZADAS"/>
    <s v="011975 SERVICIO PROFESIONAL DE CARRERA POLICIAL"/>
    <x v="1"/>
    <x v="12"/>
    <x v="43"/>
    <s v="27301 ARTICULOS DEPORTIVOS"/>
    <n v="101000"/>
    <s v="1 NO ETIQUETADO"/>
    <s v="11 RECURSOS FISCALES"/>
    <s v="1101 RECURSOS MUNICIPALES"/>
    <s v="19 Ejercicio 2019"/>
    <s v="13 TODO EL TERRITORIO"/>
    <s v="3 INDISTINTO"/>
  </r>
  <r>
    <s v="050911818523101521G083083518911133333633601111110119133"/>
    <x v="47"/>
    <s v="1"/>
    <s v="18"/>
    <s v="185"/>
    <s v="2"/>
    <s v="3"/>
    <s v="10"/>
    <s v="15"/>
    <s v="21"/>
    <s v="G"/>
    <s v="083"/>
    <s v="083518"/>
    <s v="91"/>
    <s v="1"/>
    <s v="3"/>
    <s v="33"/>
    <s v="336"/>
    <s v="336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83 NORMATIVIDAD CORRESPONDIENTE APLICADA"/>
    <s v="083518 INSPECCION DE ACCIONES URBANISTICAS Y EDIFICACION EN EL MUNICIPIO DE ZAPOPAN"/>
    <x v="2"/>
    <x v="16"/>
    <x v="63"/>
    <s v="33601 SERVICIOS DE APOYO ADMINISTRATIVO, TRADUCCION, FOTOCOPIADO E IMPRESION"/>
    <n v="90000"/>
    <s v="1 NO ETIQUETADO"/>
    <s v="11 RECURSOS FISCALES"/>
    <s v="1101 RECURSOS MUNICIPALES"/>
    <s v="19 Ejercicio 2019"/>
    <s v="13 TODO EL TERRITORIO"/>
    <s v="3 INDISTINTO"/>
  </r>
  <r>
    <s v="050911818523101521G083083520911133333933901111110119133"/>
    <x v="47"/>
    <s v="1"/>
    <s v="18"/>
    <s v="185"/>
    <s v="2"/>
    <s v="3"/>
    <s v="10"/>
    <s v="15"/>
    <s v="21"/>
    <s v="G"/>
    <s v="083"/>
    <s v="083520"/>
    <s v="91"/>
    <s v="1"/>
    <s v="3"/>
    <s v="33"/>
    <s v="339"/>
    <s v="339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83 NORMATIVIDAD CORRESPONDIENTE APLICADA"/>
    <s v="083520 INSPECCION TECNICA EN MATERIA DE RASTRO, INDUSTRIA, ECOLOGIA Y ANUNCIOS"/>
    <x v="2"/>
    <x v="16"/>
    <x v="57"/>
    <s v="33901 SERVICIOS PROFESIONALES, CIENTIFICOS Y TECNICOS INTEGRALES"/>
    <n v="320000"/>
    <s v="1 NO ETIQUETADO"/>
    <s v="11 RECURSOS FISCALES"/>
    <s v="1101 RECURSOS MUNICIPALES"/>
    <s v="19 Ejercicio 2019"/>
    <s v="13 TODO EL TERRITORIO"/>
    <s v="3 INDISTINTO"/>
  </r>
  <r>
    <s v="050911818523101521G075075517911133434734701111110119133"/>
    <x v="47"/>
    <s v="1"/>
    <s v="18"/>
    <s v="185"/>
    <s v="2"/>
    <s v="3"/>
    <s v="10"/>
    <s v="15"/>
    <s v="21"/>
    <s v="G"/>
    <s v="075"/>
    <s v="075517"/>
    <s v="91"/>
    <s v="1"/>
    <s v="3"/>
    <s v="34"/>
    <s v="347"/>
    <s v="347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75 INSPECCIONES A LAS ACTIVIDADES QUE REQUIEREN LICENCIA O PERMISO REALIZADAS"/>
    <s v="075517 INSPECCION AL AREA DE COMERCIO"/>
    <x v="2"/>
    <x v="19"/>
    <x v="64"/>
    <s v="34701 FLETES Y MANIOBRAS"/>
    <n v="5000000"/>
    <s v="1 NO ETIQUETADO"/>
    <s v="11 RECURSOS FISCALES"/>
    <s v="1101 RECURSOS MUNICIPALES"/>
    <s v="19 Ejercicio 2019"/>
    <s v="13 TODO EL TERRITORIO"/>
    <s v="3 INDISTINTO"/>
  </r>
  <r>
    <s v="050911818523101521G075075519911155151551501111110119133"/>
    <x v="47"/>
    <s v="1"/>
    <s v="18"/>
    <s v="185"/>
    <s v="2"/>
    <s v="3"/>
    <s v="10"/>
    <s v="15"/>
    <s v="21"/>
    <s v="G"/>
    <s v="075"/>
    <s v="075519"/>
    <s v="91"/>
    <s v="1"/>
    <s v="5"/>
    <s v="51"/>
    <s v="515"/>
    <s v="515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75 INSPECCIONES A LAS ACTIVIDADES QUE REQUIEREN LICENCIA O PERMISO REALIZADAS"/>
    <s v="075519 INSPECCION DE HORARIOS ESPECIALES"/>
    <x v="4"/>
    <x v="20"/>
    <x v="65"/>
    <s v="51501 EQUIPO DE COMPUTO Y DE TECNOLOGIAS DE LA INFORMACION"/>
    <n v="150000"/>
    <s v="1 NO ETIQUETADO"/>
    <s v="11 RECURSOS FISCALES"/>
    <s v="1101 RECURSOS MUNICIPALES"/>
    <s v="19 Ejercicio 2019"/>
    <s v="13 TODO EL TERRITORIO"/>
    <s v="3 INDISTINTO"/>
  </r>
  <r>
    <s v="020311313246172002O052052015971122727427401111110119133"/>
    <x v="6"/>
    <s v="1"/>
    <s v="13"/>
    <s v="132"/>
    <s v="4"/>
    <s v="6"/>
    <s v="17"/>
    <s v="20"/>
    <s v="02"/>
    <s v="O"/>
    <s v="052"/>
    <s v="052015"/>
    <s v="97"/>
    <s v="1"/>
    <s v="2"/>
    <s v="27"/>
    <s v="274"/>
    <s v="274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52 DESEMPEÑO Y EJECUCIÓN OPERATIVO- ADMINISTRATIVA DE LAS ÁREAS DE PRESIDENCIA PARA EL DESARROLLO DE PROYECTOS Y OPORTUNIDADES MEJORADAS"/>
    <s v="052015 DISEÑO E IMAGEN"/>
    <x v="1"/>
    <x v="12"/>
    <x v="44"/>
    <s v="27401 PRODUCTOS TEXTILES"/>
    <n v="7200"/>
    <s v="1 NO ETIQUETADO"/>
    <s v="11 RECURSOS FISCALES"/>
    <s v="1101 RECURSOS MUNICIPALES"/>
    <s v="19 Ejercicio 2019"/>
    <s v="13 TODO EL TERRITORIO"/>
    <s v="3 INDISTINTO"/>
  </r>
  <r>
    <s v="040411212246171906E004004174911122727427401111110119133"/>
    <x v="9"/>
    <s v="1"/>
    <s v="12"/>
    <s v="122"/>
    <s v="4"/>
    <s v="6"/>
    <s v="17"/>
    <s v="19"/>
    <s v="06"/>
    <s v="E"/>
    <s v="004"/>
    <s v="004174"/>
    <s v="91"/>
    <s v="1"/>
    <s v="2"/>
    <s v="27"/>
    <s v="274"/>
    <s v="27401"/>
    <s v="1"/>
    <s v="11"/>
    <s v="1101"/>
    <s v="19"/>
    <s v="13"/>
    <s v="3"/>
    <x v="6"/>
    <x v="9"/>
    <x v="6"/>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x v="7"/>
    <s v="004  CAPACITACIÓN JURÍDICA PARA EL QUEHACER MUNICIPAL BRINDADA"/>
    <s v="004174 CAPACITACION EN MATERIA JURIDICA"/>
    <x v="1"/>
    <x v="12"/>
    <x v="44"/>
    <s v="27401 PRODUCTOS TEXTILES"/>
    <n v="5000"/>
    <s v="1 NO ETIQUETADO"/>
    <s v="11 RECURSOS FISCALES"/>
    <s v="1101 RECURSOS MUNICIPALES"/>
    <s v="19 Ejercicio 2019"/>
    <s v="13 TODO EL TERRITORIO"/>
    <s v="3 INDISTINTO"/>
  </r>
  <r>
    <s v="050911818523101521G083083518911155151951901111110119133"/>
    <x v="47"/>
    <s v="1"/>
    <s v="18"/>
    <s v="185"/>
    <s v="2"/>
    <s v="3"/>
    <s v="10"/>
    <s v="15"/>
    <s v="21"/>
    <s v="G"/>
    <s v="083"/>
    <s v="083518"/>
    <s v="91"/>
    <s v="1"/>
    <s v="5"/>
    <s v="51"/>
    <s v="519"/>
    <s v="519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83 NORMATIVIDAD CORRESPONDIENTE APLICADA"/>
    <s v="083518 INSPECCION DE ACCIONES URBANISTICAS Y EDIFICACION EN EL MUNICIPIO DE ZAPOPAN"/>
    <x v="4"/>
    <x v="20"/>
    <x v="66"/>
    <s v="51901 OTROS MOBILIARIOS Y EQUIPOS DE ADMINISTRACION"/>
    <n v="80000"/>
    <s v="1 NO ETIQUETADO"/>
    <s v="11 RECURSOS FISCALES"/>
    <s v="1101 RECURSOS MUNICIPALES"/>
    <s v="19 Ejercicio 2019"/>
    <s v="13 TODO EL TERRITORIO"/>
    <s v="3 INDISTINTO"/>
  </r>
  <r>
    <s v="050911818523101521G083083518911155656656601111110119133"/>
    <x v="47"/>
    <s v="1"/>
    <s v="18"/>
    <s v="185"/>
    <s v="2"/>
    <s v="3"/>
    <s v="10"/>
    <s v="15"/>
    <s v="21"/>
    <s v="G"/>
    <s v="083"/>
    <s v="083518"/>
    <s v="91"/>
    <s v="1"/>
    <s v="5"/>
    <s v="56"/>
    <s v="566"/>
    <s v="566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83 NORMATIVIDAD CORRESPONDIENTE APLICADA"/>
    <s v="083518 INSPECCION DE ACCIONES URBANISTICAS Y EDIFICACION EN EL MUNICIPIO DE ZAPOPAN"/>
    <x v="4"/>
    <x v="21"/>
    <x v="67"/>
    <s v="56601 EQUIPOS DE GENERACION ELECTRICA, APARATOS Y ACCESORIOS ELECTRICOS"/>
    <n v="80000"/>
    <s v="1 NO ETIQUETADO"/>
    <s v="11 RECURSOS FISCALES"/>
    <s v="1101 RECURSOS MUNICIPALES"/>
    <s v="19 Ejercicio 2019"/>
    <s v="13 TODO EL TERRITORIO"/>
    <s v="3 INDISTINTO"/>
  </r>
  <r>
    <s v="080722121412130615E009009369911122727427401111110119133"/>
    <x v="20"/>
    <s v="2"/>
    <s v="21"/>
    <s v="214"/>
    <s v="1"/>
    <s v="2"/>
    <s v="13"/>
    <s v="06"/>
    <s v="15"/>
    <s v="E"/>
    <s v="009"/>
    <s v="009369"/>
    <s v="91"/>
    <s v="1"/>
    <s v="2"/>
    <s v="27"/>
    <s v="274"/>
    <s v="274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09  ABASTECIMIENTO DE AGUA POTABLE APEGADA A LAS NORMATIVAS ENTREGADA"/>
    <s v="009369 PAGO DE DERECHOS A CONAGUA"/>
    <x v="1"/>
    <x v="12"/>
    <x v="44"/>
    <s v="27401 PRODUCTOS TEXTILES"/>
    <n v="100000"/>
    <s v="1 NO ETIQUETADO"/>
    <s v="11 RECURSOS FISCALES"/>
    <s v="1101 RECURSOS MUNICIPALES"/>
    <s v="19 Ejercicio 2019"/>
    <s v="13 TODO EL TERRITORIO"/>
    <s v="3 INDISTINTO"/>
  </r>
  <r>
    <s v="111322121231010730E126126397911122727427401111110119133"/>
    <x v="31"/>
    <s v="2"/>
    <s v="21"/>
    <s v="212"/>
    <s v="3"/>
    <s v="1"/>
    <s v="01"/>
    <s v="07"/>
    <s v="30"/>
    <s v="E"/>
    <s v="126"/>
    <s v="126397"/>
    <s v="91"/>
    <s v="1"/>
    <s v="2"/>
    <s v="27"/>
    <s v="274"/>
    <s v="274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26 SERVICIOS DE PREVENCIÓN ANIMAL ENTREGADOS"/>
    <s v="126397 ATENCION DE EMERGENCIAS DE ANIMALES EN VIA PUBLICA"/>
    <x v="1"/>
    <x v="12"/>
    <x v="44"/>
    <s v="27401 PRODUCTOS TEXTILES"/>
    <n v="25000"/>
    <s v="1 NO ETIQUETADO"/>
    <s v="11 RECURSOS FISCALES"/>
    <s v="1101 RECURSOS MUNICIPALES"/>
    <s v="19 Ejercicio 2019"/>
    <s v="13 TODO EL TERRITORIO"/>
    <s v="3 INDISTINTO"/>
  </r>
  <r>
    <s v="020311313246172002O016016015971122727527501111110119133"/>
    <x v="6"/>
    <s v="1"/>
    <s v="13"/>
    <s v="132"/>
    <s v="4"/>
    <s v="6"/>
    <s v="17"/>
    <s v="20"/>
    <s v="02"/>
    <s v="O"/>
    <s v="016"/>
    <s v="016015"/>
    <s v="97"/>
    <s v="1"/>
    <s v="2"/>
    <s v="27"/>
    <s v="275"/>
    <s v="275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1"/>
    <x v="12"/>
    <x v="45"/>
    <s v="27501 BLANCOS Y OTROS PRODUCTOS TEXTILES, EXCEPTO PRENDAS DE VESTIR"/>
    <n v="6000"/>
    <s v="1 NO ETIQUETADO"/>
    <s v="11 RECURSOS FISCALES"/>
    <s v="1101 RECURSOS MUNICIPALES"/>
    <s v="19 Ejercicio 2019"/>
    <s v="13 TODO EL TERRITORIO"/>
    <s v="3 INDISTINTO"/>
  </r>
  <r>
    <s v="040711212245150205E050050158911122727527501111110119133"/>
    <x v="44"/>
    <s v="1"/>
    <s v="12"/>
    <s v="122"/>
    <s v="4"/>
    <s v="5"/>
    <s v="15"/>
    <s v="02"/>
    <s v="05"/>
    <s v="E"/>
    <s v="050"/>
    <s v="050158"/>
    <s v="91"/>
    <s v="1"/>
    <s v="2"/>
    <s v="27"/>
    <s v="275"/>
    <s v="27501"/>
    <s v="1"/>
    <s v="11"/>
    <s v="1101"/>
    <s v="19"/>
    <s v="13"/>
    <s v="3"/>
    <x v="6"/>
    <x v="44"/>
    <x v="6"/>
    <s v="1 GOBIERNO"/>
    <s v="12 JUSTICIA"/>
    <s v="4 UN GOBIERNO PARA LA CIUDADANÍA"/>
    <s v="5 ZAPOPAN EN PAZ"/>
    <s v="15 PROMOVER LA CONVIVENCIA PACÍFICA Y EQUITATIVA ENTRE GÉNEROS"/>
    <s v="02 B. PREVENCIÓN DE LAS VIOLENCIAS"/>
    <s v="E PRESTACIÓN DE SERVICIOS PÚBLICOS"/>
    <s v="91 CIUDADANOS"/>
    <s v="1 GASTO CORRIENTE"/>
    <x v="28"/>
    <s v="050 CONFLICTOS DEL CENTRO DE MEDIACIÓN ATENDIDOS"/>
    <s v="050158 MEDIACION"/>
    <x v="1"/>
    <x v="12"/>
    <x v="45"/>
    <s v="27501 BLANCOS Y OTROS PRODUCTOS TEXTILES, EXCEPTO PRENDAS DE VESTIR"/>
    <n v="80000"/>
    <s v="1 NO ETIQUETADO"/>
    <s v="11 RECURSOS FISCALES"/>
    <s v="1101 RECURSOS MUNICIPALES"/>
    <s v="19 Ejercicio 2019"/>
    <s v="13 TODO EL TERRITORIO"/>
    <s v="3 INDISTINTO"/>
  </r>
  <r>
    <s v="050911818523101521G083083518911155656756701111110119133"/>
    <x v="47"/>
    <s v="1"/>
    <s v="18"/>
    <s v="185"/>
    <s v="2"/>
    <s v="3"/>
    <s v="10"/>
    <s v="15"/>
    <s v="21"/>
    <s v="G"/>
    <s v="083"/>
    <s v="083518"/>
    <s v="91"/>
    <s v="1"/>
    <s v="5"/>
    <s v="56"/>
    <s v="567"/>
    <s v="567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83 NORMATIVIDAD CORRESPONDIENTE APLICADA"/>
    <s v="083518 INSPECCION DE ACCIONES URBANISTICAS Y EDIFICACION EN EL MUNICIPIO DE ZAPOPAN"/>
    <x v="4"/>
    <x v="21"/>
    <x v="68"/>
    <s v="56701 HERRAMIENTAS Y MAQUINAS¿HERRAMIENTA"/>
    <n v="45000"/>
    <s v="1 NO ETIQUETADO"/>
    <s v="11 RECURSOS FISCALES"/>
    <s v="1101 RECURSOS MUNICIPALES"/>
    <s v="19 Ejercicio 2019"/>
    <s v="13 TODO EL TERRITORIO"/>
    <s v="3 INDISTINTO"/>
  </r>
  <r>
    <s v="111322121231010730E126126398911122727527501111110119133"/>
    <x v="31"/>
    <s v="2"/>
    <s v="21"/>
    <s v="212"/>
    <s v="3"/>
    <s v="1"/>
    <s v="01"/>
    <s v="07"/>
    <s v="30"/>
    <s v="E"/>
    <s v="126"/>
    <s v="126398"/>
    <s v="91"/>
    <s v="1"/>
    <s v="2"/>
    <s v="27"/>
    <s v="275"/>
    <s v="275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26 SERVICIOS DE PREVENCIÓN ANIMAL ENTREGADOS"/>
    <s v="126398 ATENCION A DENUNCIAS DE MALTRATO ANIMAL"/>
    <x v="1"/>
    <x v="12"/>
    <x v="45"/>
    <s v="27501 BLANCOS Y OTROS PRODUCTOS TEXTILES, EXCEPTO PRENDAS DE VESTIR"/>
    <n v="10000"/>
    <s v="1 NO ETIQUETADO"/>
    <s v="11 RECURSOS FISCALES"/>
    <s v="1101 RECURSOS MUNICIPALES"/>
    <s v="19 Ejercicio 2019"/>
    <s v="13 TODO EL TERRITORIO"/>
    <s v="3 INDISTINTO"/>
  </r>
  <r>
    <s v="030311717145160304E011011975911122828328301111110119133"/>
    <x v="8"/>
    <s v="1"/>
    <s v="17"/>
    <s v="171"/>
    <s v="4"/>
    <s v="5"/>
    <s v="16"/>
    <s v="03"/>
    <s v="04"/>
    <s v="E"/>
    <s v="011"/>
    <s v="011975"/>
    <s v="91"/>
    <s v="1"/>
    <s v="2"/>
    <s v="28"/>
    <s v="283"/>
    <s v="283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011 ACCIONES DE CAPACITACIÓN REALIZADAS"/>
    <s v="011975 SERVICIO PROFESIONAL DE CARRERA POLICIAL"/>
    <x v="1"/>
    <x v="22"/>
    <x v="69"/>
    <s v="28301 PRENDAS DE PROTECCION PARA SEGURIDAD PUBLICA Y NACIONAL"/>
    <n v="500000"/>
    <s v="1 NO ETIQUETADO"/>
    <s v="11 RECURSOS FISCALES"/>
    <s v="1101 RECURSOS MUNICIPALES"/>
    <s v="19 Ejercicio 2019"/>
    <s v="13 TODO EL TERRITORIO"/>
    <s v="3 INDISTINTO"/>
  </r>
  <r>
    <s v="030311717145160304E127127976911122929129101111110119133"/>
    <x v="8"/>
    <s v="1"/>
    <s v="17"/>
    <s v="171"/>
    <s v="4"/>
    <s v="5"/>
    <s v="16"/>
    <s v="03"/>
    <s v="04"/>
    <s v="E"/>
    <s v="127"/>
    <s v="127976"/>
    <s v="91"/>
    <s v="1"/>
    <s v="2"/>
    <s v="29"/>
    <s v="291"/>
    <s v="291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13"/>
    <x v="46"/>
    <s v="29101 HERRAMIENTAS MENORES"/>
    <n v="187000"/>
    <s v="1 NO ETIQUETADO"/>
    <s v="11 RECURSOS FISCALES"/>
    <s v="1101 RECURSOS MUNICIPALES"/>
    <s v="19 Ejercicio 2019"/>
    <s v="13 TODO EL TERRITORIO"/>
    <s v="3 INDISTINTO"/>
  </r>
  <r>
    <s v="040711212245150205E047047193911122929129101111110119133"/>
    <x v="44"/>
    <s v="1"/>
    <s v="12"/>
    <s v="122"/>
    <s v="4"/>
    <s v="5"/>
    <s v="15"/>
    <s v="02"/>
    <s v="05"/>
    <s v="E"/>
    <s v="047"/>
    <s v="047193"/>
    <s v="91"/>
    <s v="1"/>
    <s v="2"/>
    <s v="29"/>
    <s v="291"/>
    <s v="29101"/>
    <s v="1"/>
    <s v="11"/>
    <s v="1101"/>
    <s v="19"/>
    <s v="13"/>
    <s v="3"/>
    <x v="6"/>
    <x v="44"/>
    <x v="6"/>
    <s v="1 GOBIERNO"/>
    <s v="12 JUSTICIA"/>
    <s v="4 UN GOBIERNO PARA LA CIUDADANÍA"/>
    <s v="5 ZAPOPAN EN PAZ"/>
    <s v="15 PROMOVER LA CONVIVENCIA PACÍFICA Y EQUITATIVA ENTRE GÉNEROS"/>
    <s v="02 B. PREVENCIÓN DE LAS VIOLENCIAS"/>
    <s v="E PRESTACIÓN DE SERVICIOS PÚBLICOS"/>
    <s v="91 CIUDADANOS"/>
    <s v="1 GASTO CORRIENTE"/>
    <x v="28"/>
    <s v="047 CERTEZA JURÍDICA A LOS DETENIDOS Y PARTES AFECTADAS BRINDADA"/>
    <s v="047193 IMPARTICION DE JUSTICIA DE JUECES MUNICIPALES"/>
    <x v="1"/>
    <x v="13"/>
    <x v="46"/>
    <s v="29101 HERRAMIENTAS MENORES"/>
    <n v="5000"/>
    <s v="1 NO ETIQUETADO"/>
    <s v="11 RECURSOS FISCALES"/>
    <s v="1101 RECURSOS MUNICIPALES"/>
    <s v="19 Ejercicio 2019"/>
    <s v="13 TODO EL TERRITORIO"/>
    <s v="3 INDISTINTO"/>
  </r>
  <r>
    <s v="050511818146172007B033033221911122929129101111110119133"/>
    <x v="10"/>
    <s v="1"/>
    <s v="18"/>
    <s v="181"/>
    <s v="4"/>
    <s v="6"/>
    <s v="17"/>
    <s v="20"/>
    <s v="07"/>
    <s v="B"/>
    <s v="033"/>
    <s v="033221"/>
    <s v="91"/>
    <s v="1"/>
    <s v="2"/>
    <s v="29"/>
    <s v="291"/>
    <s v="29101"/>
    <s v="1"/>
    <s v="11"/>
    <s v="1101"/>
    <s v="19"/>
    <s v="13"/>
    <s v="3"/>
    <x v="7"/>
    <x v="10"/>
    <x v="7"/>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x v="8"/>
    <s v="033 ATENCIÓN Y CANALIZACIÓN DE PETICIONES "/>
    <s v="033221 ATENCION CIUDADANA"/>
    <x v="1"/>
    <x v="13"/>
    <x v="46"/>
    <s v="29101 HERRAMIENTAS MENORES"/>
    <n v="4200"/>
    <s v="1 NO ETIQUETADO"/>
    <s v="11 RECURSOS FISCALES"/>
    <s v="1101 RECURSOS MUNICIPALES"/>
    <s v="19 Ejercicio 2019"/>
    <s v="13 TODO EL TERRITORIO"/>
    <s v="3 INDISTINTO"/>
  </r>
  <r>
    <s v="050911818523101521G083083518911155959759701111110119133"/>
    <x v="47"/>
    <s v="1"/>
    <s v="18"/>
    <s v="185"/>
    <s v="2"/>
    <s v="3"/>
    <s v="10"/>
    <s v="15"/>
    <s v="21"/>
    <s v="G"/>
    <s v="083"/>
    <s v="083518"/>
    <s v="91"/>
    <s v="1"/>
    <s v="5"/>
    <s v="59"/>
    <s v="597"/>
    <s v="597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83 NORMATIVIDAD CORRESPONDIENTE APLICADA"/>
    <s v="083518 INSPECCION DE ACCIONES URBANISTICAS Y EDIFICACION EN EL MUNICIPIO DE ZAPOPAN"/>
    <x v="4"/>
    <x v="23"/>
    <x v="70"/>
    <s v="59701 LICENCIAS INFORMATICAS E INTELECTUALES"/>
    <n v="200000"/>
    <s v="1 NO ETIQUETADO"/>
    <s v="11 RECURSOS FISCALES"/>
    <s v="1101 RECURSOS MUNICIPALES"/>
    <s v="19 Ejercicio 2019"/>
    <s v="13 TODO EL TERRITORIO"/>
    <s v="3 INDISTINTO"/>
  </r>
  <r>
    <s v="050911818523101521G083083518911155959759701111110119133"/>
    <x v="47"/>
    <s v="1"/>
    <s v="18"/>
    <s v="185"/>
    <s v="2"/>
    <s v="3"/>
    <s v="10"/>
    <s v="15"/>
    <s v="21"/>
    <s v="G"/>
    <s v="083"/>
    <s v="083518"/>
    <s v="91"/>
    <s v="1"/>
    <s v="5"/>
    <s v="59"/>
    <s v="597"/>
    <s v="59701"/>
    <s v="1"/>
    <s v="11"/>
    <s v="1101"/>
    <s v="19"/>
    <s v="13"/>
    <s v="3"/>
    <x v="7"/>
    <x v="47"/>
    <x v="18"/>
    <s v="1 GOBIERNO"/>
    <s v="18 OTROS SERVICIOS GENERALES"/>
    <s v="2 ARTICULACIÓN DE REDES TERRITORIALES Y PRODUCTIVAS"/>
    <s v="3 ZAPOPAN EMPRENDEDOR"/>
    <s v="10 DESARROLLAR LAS CAPACIDADES DE BASE LOCAL PARA EL EMPLEO DIGNO Y EL EMPRENDIMIENTO"/>
    <s v="15 A. ENCADENAMIENTOS PRODUCTIVOS"/>
    <s v="G REGULACIÓN Y SUPERVISIÓN"/>
    <s v="91 CIUDADANOS"/>
    <s v="1 GASTO CORRIENTE"/>
    <x v="29"/>
    <s v="083 NORMATIVIDAD CORRESPONDIENTE APLICADA"/>
    <s v="083518 INSPECCION DE ACCIONES URBANISTICAS Y EDIFICACION EN EL MUNICIPIO DE ZAPOPAN"/>
    <x v="4"/>
    <x v="23"/>
    <x v="70"/>
    <s v="59701 LICENCIAS INFORMATICAS E INTELECTUALES"/>
    <n v="200000"/>
    <s v="1 NO ETIQUETADO"/>
    <s v="11 RECURSOS FISCALES"/>
    <s v="1101 RECURSOS MUNICIPALES"/>
    <s v="19 Ejercicio 2019"/>
    <s v="13 TODO EL TERRITORIO"/>
    <s v="3 INDISTINTO"/>
  </r>
  <r>
    <s v="060611515246172012M071071291911122929129101111110119133"/>
    <x v="12"/>
    <s v="1"/>
    <s v="15"/>
    <s v="152"/>
    <s v="4"/>
    <s v="6"/>
    <s v="17"/>
    <s v="20"/>
    <s v="12"/>
    <s v="M"/>
    <s v="071"/>
    <s v="071291"/>
    <s v="91"/>
    <s v="1"/>
    <s v="2"/>
    <s v="29"/>
    <s v="291"/>
    <s v="291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071 INFORMACION CONTABLE REVISADA Y VALORADA"/>
    <s v="071291 COMPROBACION DE GASTOS A COMPROBAR"/>
    <x v="1"/>
    <x v="13"/>
    <x v="46"/>
    <s v="29101 HERRAMIENTAS MENORES"/>
    <n v="1240.01"/>
    <s v="1 NO ETIQUETADO"/>
    <s v="11 RECURSOS FISCALES"/>
    <s v="1101 RECURSOS MUNICIPALES"/>
    <s v="19 Ejercicio 2019"/>
    <s v="13 TODO EL TERRITORIO"/>
    <s v="3 INDISTINTO"/>
  </r>
  <r>
    <s v="080122222112130614E088088346911122929129101111110119133"/>
    <x v="14"/>
    <s v="2"/>
    <s v="22"/>
    <s v="221"/>
    <s v="1"/>
    <s v="2"/>
    <s v="13"/>
    <s v="06"/>
    <s v="14"/>
    <s v="E"/>
    <s v="088"/>
    <s v="088346"/>
    <s v="91"/>
    <s v="1"/>
    <s v="2"/>
    <s v="29"/>
    <s v="291"/>
    <s v="291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46 MODIFICACION AL PADRON DEL COMERCIO EN TIANGUIS"/>
    <x v="1"/>
    <x v="13"/>
    <x v="46"/>
    <s v="29101 HERRAMIENTAS MENORES"/>
    <n v="66000"/>
    <s v="1 NO ETIQUETADO"/>
    <s v="11 RECURSOS FISCALES"/>
    <s v="1101 RECURSOS MUNICIPALES"/>
    <s v="19 Ejercicio 2019"/>
    <s v="13 TODO EL TERRITORIO"/>
    <s v="3 INDISTINTO"/>
  </r>
  <r>
    <s v="081122222112130614E125125344911122929129101111110119133"/>
    <x v="1"/>
    <s v="2"/>
    <s v="22"/>
    <s v="221"/>
    <s v="1"/>
    <s v="2"/>
    <s v="13"/>
    <s v="06"/>
    <s v="14"/>
    <s v="E"/>
    <s v="125"/>
    <s v="125344"/>
    <s v="91"/>
    <s v="1"/>
    <s v="2"/>
    <s v="29"/>
    <s v="291"/>
    <s v="291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44 FESTEJO DIA DE MUERTOS"/>
    <x v="1"/>
    <x v="13"/>
    <x v="46"/>
    <s v="29101 HERRAMIENTAS MENORES"/>
    <n v="1083051.9099999999"/>
    <s v="1 NO ETIQUETADO"/>
    <s v="11 RECURSOS FISCALES"/>
    <s v="1101 RECURSOS MUNICIPALES"/>
    <s v="19 Ejercicio 2019"/>
    <s v="13 TODO EL TERRITORIO"/>
    <s v="3 INDISTINTO"/>
  </r>
  <r>
    <s v="080922222112130614E088088349911122929129101111110119133"/>
    <x v="2"/>
    <s v="2"/>
    <s v="22"/>
    <s v="221"/>
    <s v="1"/>
    <s v="2"/>
    <s v="13"/>
    <s v="06"/>
    <s v="14"/>
    <s v="E"/>
    <s v="088"/>
    <s v="088349"/>
    <s v="91"/>
    <s v="1"/>
    <s v="2"/>
    <s v="29"/>
    <s v="291"/>
    <s v="291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49 REGISTRO DE COMERCIANTES DE JUEGOS MECANICOS, JUEGOS COMPLEMENTARIOS Y COMPLEMENTOS"/>
    <x v="1"/>
    <x v="13"/>
    <x v="46"/>
    <s v="29101 HERRAMIENTAS MENORES"/>
    <n v="200000"/>
    <s v="1 NO ETIQUETADO"/>
    <s v="11 RECURSOS FISCALES"/>
    <s v="1101 RECURSOS MUNICIPALES"/>
    <s v="19 Ejercicio 2019"/>
    <s v="13 TODO EL TERRITORIO"/>
    <s v="3 INDISTINTO"/>
  </r>
  <r>
    <s v="080322222112130614E125125411911122929129101111110119133"/>
    <x v="15"/>
    <s v="2"/>
    <s v="22"/>
    <s v="221"/>
    <s v="1"/>
    <s v="2"/>
    <s v="13"/>
    <s v="06"/>
    <s v="14"/>
    <s v="E"/>
    <s v="125"/>
    <s v="125411"/>
    <s v="91"/>
    <s v="1"/>
    <s v="2"/>
    <s v="29"/>
    <s v="291"/>
    <s v="291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11 PROYECTO DE REPRODUCCION, CULTIVO, DESARROLLO DE PLANTAS, ARBOLADO PARA SU DONACION"/>
    <x v="1"/>
    <x v="13"/>
    <x v="46"/>
    <s v="29101 HERRAMIENTAS MENORES"/>
    <n v="300000"/>
    <s v="1 NO ETIQUETADO"/>
    <s v="11 RECURSOS FISCALES"/>
    <s v="1101 RECURSOS MUNICIPALES"/>
    <s v="19 Ejercicio 2019"/>
    <s v="13 TODO EL TERRITORIO"/>
    <s v="3 INDISTINTO"/>
  </r>
  <r>
    <s v="080222222112130614E125125404911122929129101111110119133"/>
    <x v="16"/>
    <s v="2"/>
    <s v="22"/>
    <s v="221"/>
    <s v="1"/>
    <s v="2"/>
    <s v="13"/>
    <s v="06"/>
    <s v="14"/>
    <s v="E"/>
    <s v="125"/>
    <s v="125404"/>
    <s v="91"/>
    <s v="1"/>
    <s v="2"/>
    <s v="29"/>
    <s v="291"/>
    <s v="291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04 SERVICIO DE SACRIFICIO DE PORCINOS TIPO OBRADOR DEL RASTRO DE ATEMAJAC"/>
    <x v="1"/>
    <x v="13"/>
    <x v="46"/>
    <s v="29101 HERRAMIENTAS MENORES"/>
    <n v="60000"/>
    <s v="1 NO ETIQUETADO"/>
    <s v="11 RECURSOS FISCALES"/>
    <s v="1101 RECURSOS MUNICIPALES"/>
    <s v="19 Ejercicio 2019"/>
    <s v="13 TODO EL TERRITORIO"/>
    <s v="3 INDISTINTO"/>
  </r>
  <r>
    <s v="080422222112130614E125125368911122929129101111110119133"/>
    <x v="17"/>
    <s v="2"/>
    <s v="22"/>
    <s v="221"/>
    <s v="1"/>
    <s v="2"/>
    <s v="13"/>
    <s v="06"/>
    <s v="14"/>
    <s v="E"/>
    <s v="125"/>
    <s v="125368"/>
    <s v="91"/>
    <s v="1"/>
    <s v="2"/>
    <s v="29"/>
    <s v="291"/>
    <s v="291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68 SERVICIO DE DESAZOLVE DE FOSA SEPTICAS COLONIAS"/>
    <x v="1"/>
    <x v="13"/>
    <x v="46"/>
    <s v="29101 HERRAMIENTAS MENORES"/>
    <n v="340000"/>
    <s v="1 NO ETIQUETADO"/>
    <s v="11 RECURSOS FISCALES"/>
    <s v="1101 RECURSOS MUNICIPALES"/>
    <s v="19 Ejercicio 2019"/>
    <s v="13 TODO EL TERRITORIO"/>
    <s v="3 INDISTINTO"/>
  </r>
  <r>
    <s v="080522222112130614E125125327911122929129101111110119133"/>
    <x v="18"/>
    <s v="2"/>
    <s v="22"/>
    <s v="221"/>
    <s v="1"/>
    <s v="2"/>
    <s v="13"/>
    <s v="06"/>
    <s v="14"/>
    <s v="E"/>
    <s v="125"/>
    <s v="125327"/>
    <s v="91"/>
    <s v="1"/>
    <s v="2"/>
    <s v="29"/>
    <s v="291"/>
    <s v="291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27 REHABILITACION DE MOBILIARIO URBANO EN PLAZAS MUNICIPALES Y ESPACIOS PUBLICOS"/>
    <x v="1"/>
    <x v="13"/>
    <x v="46"/>
    <s v="29101 HERRAMIENTAS MENORES"/>
    <n v="400000"/>
    <s v="1 NO ETIQUETADO"/>
    <s v="11 RECURSOS FISCALES"/>
    <s v="1101 RECURSOS MUNICIPALES"/>
    <s v="19 Ejercicio 2019"/>
    <s v="13 TODO EL TERRITORIO"/>
    <s v="3 INDISTINTO"/>
  </r>
  <r>
    <s v="081022222112130614E009009366911122929129101111110119133"/>
    <x v="19"/>
    <s v="2"/>
    <s v="22"/>
    <s v="221"/>
    <s v="1"/>
    <s v="2"/>
    <s v="13"/>
    <s v="06"/>
    <s v="14"/>
    <s v="E"/>
    <s v="009"/>
    <s v="009366"/>
    <s v="91"/>
    <s v="1"/>
    <s v="2"/>
    <s v="29"/>
    <s v="291"/>
    <s v="29101"/>
    <s v="1"/>
    <s v="11"/>
    <s v="1101"/>
    <s v="19"/>
    <s v="13"/>
    <s v="3"/>
    <x v="1"/>
    <x v="19"/>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366 ATENCION A SOLICITUD DE SUPERVISION DE OBRA DE AGUA DRENAJE"/>
    <x v="1"/>
    <x v="13"/>
    <x v="46"/>
    <s v="29101 HERRAMIENTAS MENORES"/>
    <n v="13000"/>
    <s v="1 NO ETIQUETADO"/>
    <s v="11 RECURSOS FISCALES"/>
    <s v="1101 RECURSOS MUNICIPALES"/>
    <s v="19 Ejercicio 2019"/>
    <s v="13 TODO EL TERRITORIO"/>
    <s v="3 INDISTINTO"/>
  </r>
  <r>
    <s v="081222121412130615E061061411911122929129101111110119133"/>
    <x v="46"/>
    <s v="2"/>
    <s v="21"/>
    <s v="214"/>
    <s v="1"/>
    <s v="2"/>
    <s v="13"/>
    <s v="06"/>
    <s v="15"/>
    <s v="E"/>
    <s v="061"/>
    <s v="061411"/>
    <s v="91"/>
    <s v="1"/>
    <s v="2"/>
    <s v="29"/>
    <s v="291"/>
    <s v="291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411 PROYECTO DE REPRODUCCION, CULTIVO, DESARROLLO DE PLANTAS, ARBOLADO PARA SU DONACION"/>
    <x v="1"/>
    <x v="13"/>
    <x v="46"/>
    <s v="29101 HERRAMIENTAS MENORES"/>
    <n v="277863.52"/>
    <s v="1 NO ETIQUETADO"/>
    <s v="11 RECURSOS FISCALES"/>
    <s v="1101 RECURSOS MUNICIPALES"/>
    <s v="19 Ejercicio 2019"/>
    <s v="13 TODO EL TERRITORIO"/>
    <s v="3 INDISTINTO"/>
  </r>
  <r>
    <s v="080722121412130615E009009400911122929129101111110119133"/>
    <x v="20"/>
    <s v="2"/>
    <s v="21"/>
    <s v="214"/>
    <s v="1"/>
    <s v="2"/>
    <s v="13"/>
    <s v="06"/>
    <s v="15"/>
    <s v="E"/>
    <s v="009"/>
    <s v="009400"/>
    <s v="91"/>
    <s v="1"/>
    <s v="2"/>
    <s v="29"/>
    <s v="291"/>
    <s v="291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09  ABASTECIMIENTO DE AGUA POTABLE APEGADA A LAS NORMATIVAS ENTREGADA"/>
    <s v="009400 VISTO BUENO DE LA RECEPCION DEL FRACCIONAMIENTO"/>
    <x v="1"/>
    <x v="13"/>
    <x v="46"/>
    <s v="29101 HERRAMIENTAS MENORES"/>
    <n v="1200000"/>
    <s v="1 NO ETIQUETADO"/>
    <s v="11 RECURSOS FISCALES"/>
    <s v="1101 RECURSOS MUNICIPALES"/>
    <s v="19 Ejercicio 2019"/>
    <s v="13 TODO EL TERRITORIO"/>
    <s v="3 INDISTINTO"/>
  </r>
  <r>
    <s v="080822222112130417E014014416911122929129101111110119133"/>
    <x v="21"/>
    <s v="2"/>
    <s v="22"/>
    <s v="221"/>
    <s v="1"/>
    <s v="2"/>
    <s v="13"/>
    <s v="04"/>
    <s v="17"/>
    <s v="E"/>
    <s v="014"/>
    <s v="014416"/>
    <s v="91"/>
    <s v="1"/>
    <s v="2"/>
    <s v="29"/>
    <s v="291"/>
    <s v="291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14 ACCIONES EMERGENTES EN CONTINGENCIAS Y EVENTUALIDADES REALIZADAS "/>
    <s v="014416 CUANTIFICACION DE DAÑOS VEHICULARES E INFRACCIONES"/>
    <x v="1"/>
    <x v="13"/>
    <x v="46"/>
    <s v="29101 HERRAMIENTAS MENORES"/>
    <n v="100000"/>
    <s v="1 NO ETIQUETADO"/>
    <s v="11 RECURSOS FISCALES"/>
    <s v="1101 RECURSOS MUNICIPALES"/>
    <s v="19 Ejercicio 2019"/>
    <s v="13 TODO EL TERRITORIO"/>
    <s v="3 INDISTINTO"/>
  </r>
  <r>
    <s v="090111313446172020O022022444121122929129101111110119133"/>
    <x v="39"/>
    <s v="1"/>
    <s v="13"/>
    <s v="134"/>
    <s v="4"/>
    <s v="6"/>
    <s v="17"/>
    <s v="20"/>
    <s v="20"/>
    <s v="O"/>
    <s v="022"/>
    <s v="022444"/>
    <s v="12"/>
    <s v="1"/>
    <s v="2"/>
    <s v="29"/>
    <s v="291"/>
    <s v="29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44 ATENCION A SOLICITUDES DE REMODELACION Y/O SERVICIO MAYOR EN EDIFICIOS PUBLICOS"/>
    <x v="1"/>
    <x v="13"/>
    <x v="46"/>
    <s v="29101 HERRAMIENTAS MENORES"/>
    <n v="250000"/>
    <s v="1 NO ETIQUETADO"/>
    <s v="11 RECURSOS FISCALES"/>
    <s v="1101 RECURSOS MUNICIPALES"/>
    <s v="19 Ejercicio 2019"/>
    <s v="13 TODO EL TERRITORIO"/>
    <s v="3 INDISTINTO"/>
  </r>
  <r>
    <s v="090111313446172020O022022916121122929129101111110119133"/>
    <x v="39"/>
    <s v="1"/>
    <s v="13"/>
    <s v="134"/>
    <s v="4"/>
    <s v="6"/>
    <s v="17"/>
    <s v="20"/>
    <s v="20"/>
    <s v="O"/>
    <s v="022"/>
    <s v="022916"/>
    <s v="12"/>
    <s v="1"/>
    <s v="2"/>
    <s v="29"/>
    <s v="291"/>
    <s v="29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916 GESTION DE ESCRITURACION "/>
    <x v="1"/>
    <x v="13"/>
    <x v="46"/>
    <s v="29101 HERRAMIENTAS MENORES"/>
    <n v="1000000"/>
    <s v="1 NO ETIQUETADO"/>
    <s v="11 RECURSOS FISCALES"/>
    <s v="1101 RECURSOS MUNICIPALES"/>
    <s v="19 Ejercicio 2019"/>
    <s v="13 TODO EL TERRITORIO"/>
    <s v="3 INDISTINTO"/>
  </r>
  <r>
    <s v="100533131123091725F096096591911122929129101111110119133"/>
    <x v="26"/>
    <s v="3"/>
    <s v="31"/>
    <s v="311"/>
    <s v="2"/>
    <s v="3"/>
    <s v="09"/>
    <s v="17"/>
    <s v="25"/>
    <s v="F"/>
    <s v="096"/>
    <s v="096591"/>
    <s v="91"/>
    <s v="1"/>
    <s v="2"/>
    <s v="29"/>
    <s v="291"/>
    <s v="291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96 PERSONAS Y EMPRESAS VINCULADAS"/>
    <s v="096591 BOLSA DE TRABAJO"/>
    <x v="1"/>
    <x v="13"/>
    <x v="46"/>
    <s v="29101 HERRAMIENTAS MENORES"/>
    <n v="15000"/>
    <s v="1 NO ETIQUETADO"/>
    <s v="11 RECURSOS FISCALES"/>
    <s v="1101 RECURSOS MUNICIPALES"/>
    <s v="19 Ejercicio 2019"/>
    <s v="13 TODO EL TERRITORIO"/>
    <s v="3 INDISTINTO"/>
  </r>
  <r>
    <s v="100533131123091725F096096569911122929129101111110119133"/>
    <x v="26"/>
    <s v="3"/>
    <s v="31"/>
    <s v="311"/>
    <s v="2"/>
    <s v="3"/>
    <s v="09"/>
    <s v="17"/>
    <s v="25"/>
    <s v="F"/>
    <s v="096"/>
    <s v="096569"/>
    <s v="91"/>
    <s v="1"/>
    <s v="2"/>
    <s v="29"/>
    <s v="291"/>
    <s v="291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96 PERSONAS Y EMPRESAS VINCULADAS"/>
    <s v="096569 CARAVANA DE EMPLEO"/>
    <x v="1"/>
    <x v="13"/>
    <x v="46"/>
    <s v="29101 HERRAMIENTAS MENORES"/>
    <n v="40000"/>
    <s v="1 NO ETIQUETADO"/>
    <s v="11 RECURSOS FISCALES"/>
    <s v="1101 RECURSOS MUNICIPALES"/>
    <s v="19 Ejercicio 2019"/>
    <s v="13 TODO EL TERRITORIO"/>
    <s v="3 INDISTINTO"/>
  </r>
  <r>
    <s v="100533131123091725F096096591911122929129101111110119133"/>
    <x v="26"/>
    <s v="3"/>
    <s v="31"/>
    <s v="311"/>
    <s v="2"/>
    <s v="3"/>
    <s v="09"/>
    <s v="17"/>
    <s v="25"/>
    <s v="F"/>
    <s v="096"/>
    <s v="096591"/>
    <s v="91"/>
    <s v="1"/>
    <s v="2"/>
    <s v="29"/>
    <s v="291"/>
    <s v="291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96 PERSONAS Y EMPRESAS VINCULADAS"/>
    <s v="096591 BOLSA DE TRABAJO"/>
    <x v="1"/>
    <x v="13"/>
    <x v="46"/>
    <s v="29101 HERRAMIENTAS MENORES"/>
    <n v="20000"/>
    <s v="1 NO ETIQUETADO"/>
    <s v="11 RECURSOS FISCALES"/>
    <s v="1101 RECURSOS MUNICIPALES"/>
    <s v="19 Ejercicio 2019"/>
    <s v="13 TODO EL TERRITORIO"/>
    <s v="3 INDISTINTO"/>
  </r>
  <r>
    <s v="100533131123091725F096096569911122929129101111110119133"/>
    <x v="26"/>
    <s v="3"/>
    <s v="31"/>
    <s v="311"/>
    <s v="2"/>
    <s v="3"/>
    <s v="09"/>
    <s v="17"/>
    <s v="25"/>
    <s v="F"/>
    <s v="096"/>
    <s v="096569"/>
    <s v="91"/>
    <s v="1"/>
    <s v="2"/>
    <s v="29"/>
    <s v="291"/>
    <s v="291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96 PERSONAS Y EMPRESAS VINCULADAS"/>
    <s v="096569 CARAVANA DE EMPLEO"/>
    <x v="1"/>
    <x v="13"/>
    <x v="46"/>
    <s v="29101 HERRAMIENTAS MENORES"/>
    <n v="10000"/>
    <s v="1 NO ETIQUETADO"/>
    <s v="11 RECURSOS FISCALES"/>
    <s v="1101 RECURSOS MUNICIPALES"/>
    <s v="19 Ejercicio 2019"/>
    <s v="13 TODO EL TERRITORIO"/>
    <s v="3 INDISTINTO"/>
  </r>
  <r>
    <s v="100533131123091725F096096569911122929129101111110119133"/>
    <x v="26"/>
    <s v="3"/>
    <s v="31"/>
    <s v="311"/>
    <s v="2"/>
    <s v="3"/>
    <s v="09"/>
    <s v="17"/>
    <s v="25"/>
    <s v="F"/>
    <s v="096"/>
    <s v="096569"/>
    <s v="91"/>
    <s v="1"/>
    <s v="2"/>
    <s v="29"/>
    <s v="291"/>
    <s v="291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96 PERSONAS Y EMPRESAS VINCULADAS"/>
    <s v="096569 CARAVANA DE EMPLEO"/>
    <x v="1"/>
    <x v="13"/>
    <x v="46"/>
    <s v="29101 HERRAMIENTAS MENORES"/>
    <n v="13585"/>
    <s v="1 NO ETIQUETADO"/>
    <s v="11 RECURSOS FISCALES"/>
    <s v="1101 RECURSOS MUNICIPALES"/>
    <s v="19 Ejercicio 2019"/>
    <s v="13 TODO EL TERRITORIO"/>
    <s v="3 INDISTINTO"/>
  </r>
  <r>
    <s v="110222222122051228E098098770911122929129101111110119133"/>
    <x v="28"/>
    <s v="2"/>
    <s v="22"/>
    <s v="221"/>
    <s v="2"/>
    <s v="2"/>
    <s v="05"/>
    <s v="12"/>
    <s v="28"/>
    <s v="E"/>
    <s v="098"/>
    <s v="098770"/>
    <s v="91"/>
    <s v="1"/>
    <s v="2"/>
    <s v="29"/>
    <s v="291"/>
    <s v="29101"/>
    <s v="1"/>
    <s v="11"/>
    <s v="1101"/>
    <s v="19"/>
    <s v="13"/>
    <s v="3"/>
    <x v="2"/>
    <x v="28"/>
    <x v="1"/>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x v="19"/>
    <s v="098 PLANEACIÓN DE LA CIUDAD ENTREGADA "/>
    <s v="098770 PLANEACION Y SEGUIMIENTO DEL DESARROLLO MUNICIPAL"/>
    <x v="1"/>
    <x v="13"/>
    <x v="46"/>
    <s v="29101 HERRAMIENTAS MENORES"/>
    <n v="54450"/>
    <s v="1 NO ETIQUETADO"/>
    <s v="11 RECURSOS FISCALES"/>
    <s v="1101 RECURSOS MUNICIPALES"/>
    <s v="19 Ejercicio 2019"/>
    <s v="13 TODO EL TERRITORIO"/>
    <s v="3 INDISTINTO"/>
  </r>
  <r>
    <s v="110322222122071329E129129672911122929129101111110119133"/>
    <x v="29"/>
    <s v="2"/>
    <s v="22"/>
    <s v="221"/>
    <s v="2"/>
    <s v="2"/>
    <s v="07"/>
    <s v="13"/>
    <s v="29"/>
    <s v="E"/>
    <s v="129"/>
    <s v="129672"/>
    <s v="91"/>
    <s v="1"/>
    <s v="2"/>
    <s v="29"/>
    <s v="291"/>
    <s v="291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29 SERVICIOS PARA LA GESTIÓN DE LA MOVILIDAD APLICADA         "/>
    <s v="129672 RETIRO DE OBJETOS EN LA VIA PUBLICA"/>
    <x v="1"/>
    <x v="13"/>
    <x v="46"/>
    <s v="29101 HERRAMIENTAS MENORES"/>
    <n v="10000"/>
    <s v="1 NO ETIQUETADO"/>
    <s v="11 RECURSOS FISCALES"/>
    <s v="1101 RECURSOS MUNICIPALES"/>
    <s v="19 Ejercicio 2019"/>
    <s v="13 TODO EL TERRITORIO"/>
    <s v="3 INDISTINTO"/>
  </r>
  <r>
    <s v="110422121231010730E039039399911122929129101111110119133"/>
    <x v="30"/>
    <s v="2"/>
    <s v="21"/>
    <s v="212"/>
    <s v="3"/>
    <s v="1"/>
    <s v="01"/>
    <s v="07"/>
    <s v="30"/>
    <s v="E"/>
    <s v="039"/>
    <s v="039399"/>
    <s v="91"/>
    <s v="1"/>
    <s v="2"/>
    <s v="29"/>
    <s v="291"/>
    <s v="29101"/>
    <s v="1"/>
    <s v="11"/>
    <s v="1101"/>
    <s v="19"/>
    <s v="13"/>
    <s v="3"/>
    <x v="2"/>
    <x v="30"/>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039 CAMPAÑAS Y SENSIBILIZACIÓN DE PROTECCIÓN ANIMAL RECIBIDA"/>
    <s v="039399 RGISTRO DE ANIMALES"/>
    <x v="1"/>
    <x v="13"/>
    <x v="46"/>
    <s v="29101 HERRAMIENTAS MENORES"/>
    <n v="90000"/>
    <s v="1 NO ETIQUETADO"/>
    <s v="11 RECURSOS FISCALES"/>
    <s v="1101 RECURSOS MUNICIPALES"/>
    <s v="19 Ejercicio 2019"/>
    <s v="13 TODO EL TERRITORIO"/>
    <s v="3 INDISTINTO"/>
  </r>
  <r>
    <s v="110422121231010730E113113687911122929129101111110119133"/>
    <x v="30"/>
    <s v="2"/>
    <s v="21"/>
    <s v="212"/>
    <s v="3"/>
    <s v="1"/>
    <s v="01"/>
    <s v="07"/>
    <s v="30"/>
    <s v="E"/>
    <s v="113"/>
    <s v="113687"/>
    <s v="91"/>
    <s v="1"/>
    <s v="2"/>
    <s v="29"/>
    <s v="291"/>
    <s v="29101"/>
    <s v="1"/>
    <s v="11"/>
    <s v="1101"/>
    <s v="19"/>
    <s v="13"/>
    <s v="3"/>
    <x v="2"/>
    <x v="30"/>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13 RECURSOS NATURALES GESTIONADOS Y PROTEGIDOS "/>
    <s v="113687 ADMINISTRACION DE LAS AREAS NATURALES PROTEGIDAS DEL MUNICIPIO"/>
    <x v="1"/>
    <x v="13"/>
    <x v="46"/>
    <s v="29101 HERRAMIENTAS MENORES"/>
    <n v="8000"/>
    <s v="1 NO ETIQUETADO"/>
    <s v="11 RECURSOS FISCALES"/>
    <s v="1101 RECURSOS MUNICIPALES"/>
    <s v="19 Ejercicio 2019"/>
    <s v="13 TODO EL TERRITORIO"/>
    <s v="3 INDISTINTO"/>
  </r>
  <r>
    <s v="111322121231010730E081081990911122929129101111110119133"/>
    <x v="31"/>
    <s v="2"/>
    <s v="21"/>
    <s v="212"/>
    <s v="3"/>
    <s v="1"/>
    <s v="01"/>
    <s v="07"/>
    <s v="30"/>
    <s v="E"/>
    <s v="081"/>
    <s v="081990"/>
    <s v="91"/>
    <s v="1"/>
    <s v="2"/>
    <s v="29"/>
    <s v="291"/>
    <s v="291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081 MEDIO AMBIENTE NORMADO Y PROTEGIDO"/>
    <s v="081990 SOLICITUDES DE INFORMACION DE TRANSPARENCIA "/>
    <x v="1"/>
    <x v="13"/>
    <x v="46"/>
    <s v="29101 HERRAMIENTAS MENORES"/>
    <n v="75000"/>
    <s v="1 NO ETIQUETADO"/>
    <s v="11 RECURSOS FISCALES"/>
    <s v="1101 RECURSOS MUNICIPALES"/>
    <s v="19 Ejercicio 2019"/>
    <s v="13 TODO EL TERRITORIO"/>
    <s v="3 INDISTINTO"/>
  </r>
  <r>
    <s v="121222222122081331E086086700911122929129101111110119133"/>
    <x v="32"/>
    <s v="2"/>
    <s v="22"/>
    <s v="221"/>
    <s v="2"/>
    <s v="2"/>
    <s v="08"/>
    <s v="13"/>
    <s v="31"/>
    <s v="E"/>
    <s v="086"/>
    <s v="086700"/>
    <s v="91"/>
    <s v="1"/>
    <s v="2"/>
    <s v="29"/>
    <s v="291"/>
    <s v="291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86 OBRA PÚBLICA EJECUTADA"/>
    <s v="086700 INSTALACION DE TAPIALES Y ANDAMIOS EN LA VIA PUBLICA"/>
    <x v="1"/>
    <x v="13"/>
    <x v="46"/>
    <s v="29101 HERRAMIENTAS MENORES"/>
    <n v="96300"/>
    <s v="1 NO ETIQUETADO"/>
    <s v="11 RECURSOS FISCALES"/>
    <s v="1101 RECURSOS MUNICIPALES"/>
    <s v="19 Ejercicio 2019"/>
    <s v="13 TODO EL TERRITORIO"/>
    <s v="3 INDISTINTO"/>
  </r>
  <r>
    <s v="130322424215140134E087087832911122929129101111110119133"/>
    <x v="45"/>
    <s v="2"/>
    <s v="24"/>
    <s v="242"/>
    <s v="1"/>
    <s v="5"/>
    <s v="14"/>
    <s v="01"/>
    <s v="34"/>
    <s v="E"/>
    <s v="087"/>
    <s v="087832"/>
    <s v="91"/>
    <s v="1"/>
    <s v="2"/>
    <s v="29"/>
    <s v="291"/>
    <s v="291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32 ACTIVIDADES LUDICO Y RECREATIVAS EN ESPACIOS PUBLICOS Y CENTROS CULTURALES"/>
    <x v="1"/>
    <x v="13"/>
    <x v="46"/>
    <s v="29101 HERRAMIENTAS MENORES"/>
    <n v="148500"/>
    <s v="1 NO ETIQUETADO"/>
    <s v="11 RECURSOS FISCALES"/>
    <s v="1101 RECURSOS MUNICIPALES"/>
    <s v="19 Ejercicio 2019"/>
    <s v="13 TODO EL TERRITORIO"/>
    <s v="3 INDISTINTO"/>
  </r>
  <r>
    <s v="131322424215140134E087087826911122929129101111110119133"/>
    <x v="36"/>
    <s v="2"/>
    <s v="24"/>
    <s v="242"/>
    <s v="1"/>
    <s v="5"/>
    <s v="14"/>
    <s v="01"/>
    <s v="34"/>
    <s v="E"/>
    <s v="087"/>
    <s v="087826"/>
    <s v="91"/>
    <s v="1"/>
    <s v="2"/>
    <s v="29"/>
    <s v="291"/>
    <s v="291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26 ACCESO Y DIFUSION DE LA CULTURA Y LAS ARTES "/>
    <x v="1"/>
    <x v="13"/>
    <x v="46"/>
    <s v="29101 HERRAMIENTAS MENORES"/>
    <n v="8500"/>
    <s v="1 NO ETIQUETADO"/>
    <s v="11 RECURSOS FISCALES"/>
    <s v="1101 RECURSOS MUNICIPALES"/>
    <s v="19 Ejercicio 2019"/>
    <s v="13 TODO EL TERRITORIO"/>
    <s v="3 INDISTINTO"/>
  </r>
  <r>
    <s v="100322626814110526S036036837911122727227201111110119133"/>
    <x v="24"/>
    <s v="2"/>
    <s v="26"/>
    <s v="268"/>
    <s v="1"/>
    <s v="4"/>
    <s v="11"/>
    <s v="05"/>
    <s v="26"/>
    <s v="S"/>
    <s v="036"/>
    <s v="036837"/>
    <s v="91"/>
    <s v="1"/>
    <s v="2"/>
    <s v="27"/>
    <s v="272"/>
    <s v="27201"/>
    <s v="1"/>
    <s v="11"/>
    <s v="1101"/>
    <s v="19"/>
    <s v="13"/>
    <s v="3"/>
    <x v="10"/>
    <x v="24"/>
    <x v="12"/>
    <s v="2 DESARROLLO SOCIAL"/>
    <s v="26 PROTECCION SOCIAL"/>
    <s v="1 INTEGRACIÓN SOCIAL Y CULTURAL"/>
    <s v="4 ZAPOPAN EQUITATIVO"/>
    <s v="11 ATENDER POBLACIONES MARGINADAS PARA ABATIR LAS CARENCIAS SOCIALES"/>
    <s v="05 B. ATENCIÓN A POBLACIONES EN MARGINACIÓN"/>
    <s v="S SUJETOS A REGLAS DE OPERACIÓN"/>
    <s v="91 CIUDADANOS"/>
    <s v="1 GASTO CORRIENTE"/>
    <x v="31"/>
    <s v="036 CALZADO ESCOLAR ENTREGADO"/>
    <s v="036837 APOYO A ALUMNOS CON CALZADO ESCOLAR ENTREGADO"/>
    <x v="1"/>
    <x v="12"/>
    <x v="41"/>
    <s v="27201 PRENDAS DE SEGURIDAD Y PROTECCION PERSONAL"/>
    <n v="10742"/>
    <s v="1 NO ETIQUETADO"/>
    <s v="11 RECURSOS FISCALES"/>
    <s v="1101 RECURSOS MUNICIPALES"/>
    <s v="19 Ejercicio 2019"/>
    <s v="13 TODO EL TERRITORIO"/>
    <s v="3 INDISTINTO"/>
  </r>
  <r>
    <s v="100322626814110526S137137838911133333633601111110119133"/>
    <x v="24"/>
    <s v="2"/>
    <s v="26"/>
    <s v="268"/>
    <s v="1"/>
    <s v="4"/>
    <s v="11"/>
    <s v="05"/>
    <s v="26"/>
    <s v="S"/>
    <s v="137"/>
    <s v="137838"/>
    <s v="91"/>
    <s v="1"/>
    <s v="3"/>
    <s v="33"/>
    <s v="336"/>
    <s v="33601"/>
    <s v="1"/>
    <s v="11"/>
    <s v="1101"/>
    <s v="19"/>
    <s v="13"/>
    <s v="3"/>
    <x v="10"/>
    <x v="24"/>
    <x v="12"/>
    <s v="2 DESARROLLO SOCIAL"/>
    <s v="26 PROTECCION SOCIAL"/>
    <s v="1 INTEGRACIÓN SOCIAL Y CULTURAL"/>
    <s v="4 ZAPOPAN EQUITATIVO"/>
    <s v="11 ATENDER POBLACIONES MARGINADAS PARA ABATIR LAS CARENCIAS SOCIALES"/>
    <s v="05 B. ATENCIÓN A POBLACIONES EN MARGINACIÓN"/>
    <s v="S SUJETOS A REGLAS DE OPERACIÓN"/>
    <s v="91 CIUDADANOS"/>
    <s v="1 GASTO CORRIENTE"/>
    <x v="31"/>
    <s v="137 UNIFORMES ESCOLARES ENTREGADOS"/>
    <s v="137838 APOYO A ALUMNOS CON UNIFORMES ESCOLARES ENTREGADOS"/>
    <x v="2"/>
    <x v="16"/>
    <x v="63"/>
    <s v="33601 SERVICIOS DE APOYO ADMINISTRATIVO, TRADUCCION, FOTOCOPIADO E IMPRESION"/>
    <n v="50000"/>
    <s v="1 NO ETIQUETADO"/>
    <s v="11 RECURSOS FISCALES"/>
    <s v="1101 RECURSOS MUNICIPALES"/>
    <s v="19 Ejercicio 2019"/>
    <s v="13 TODO EL TERRITORIO"/>
    <s v="3 INDISTINTO"/>
  </r>
  <r>
    <s v="100322626814110526S138138836911133333633601111110119133"/>
    <x v="24"/>
    <s v="2"/>
    <s v="26"/>
    <s v="268"/>
    <s v="1"/>
    <s v="4"/>
    <s v="11"/>
    <s v="05"/>
    <s v="26"/>
    <s v="S"/>
    <s v="138"/>
    <s v="138836"/>
    <s v="91"/>
    <s v="1"/>
    <s v="3"/>
    <s v="33"/>
    <s v="336"/>
    <s v="33601"/>
    <s v="1"/>
    <s v="11"/>
    <s v="1101"/>
    <s v="19"/>
    <s v="13"/>
    <s v="3"/>
    <x v="10"/>
    <x v="24"/>
    <x v="12"/>
    <s v="2 DESARROLLO SOCIAL"/>
    <s v="26 PROTECCION SOCIAL"/>
    <s v="1 INTEGRACIÓN SOCIAL Y CULTURAL"/>
    <s v="4 ZAPOPAN EQUITATIVO"/>
    <s v="11 ATENDER POBLACIONES MARGINADAS PARA ABATIR LAS CARENCIAS SOCIALES"/>
    <s v="05 B. ATENCIÓN A POBLACIONES EN MARGINACIÓN"/>
    <s v="S SUJETOS A REGLAS DE OPERACIÓN"/>
    <s v="91 CIUDADANOS"/>
    <s v="1 GASTO CORRIENTE"/>
    <x v="31"/>
    <s v="138 ÚTILES ESCOLARES ENTREGADOS"/>
    <s v="138836 APOYO A ALUMNOS CON ARTICULOS ESCOLARES ENTREGADOS"/>
    <x v="2"/>
    <x v="16"/>
    <x v="63"/>
    <s v="33601 SERVICIOS DE APOYO ADMINISTRATIVO, TRADUCCION, FOTOCOPIADO E IMPRESION"/>
    <n v="130000"/>
    <s v="1 NO ETIQUETADO"/>
    <s v="11 RECURSOS FISCALES"/>
    <s v="1101 RECURSOS MUNICIPALES"/>
    <s v="19 Ejercicio 2019"/>
    <s v="13 TODO EL TERRITORIO"/>
    <s v="3 INDISTINTO"/>
  </r>
  <r>
    <s v="010111313146172001P121121823911122929229201111110119133"/>
    <x v="4"/>
    <s v="1"/>
    <s v="13"/>
    <s v="131"/>
    <s v="4"/>
    <s v="6"/>
    <s v="17"/>
    <s v="20"/>
    <s v="01"/>
    <s v="P"/>
    <s v="121"/>
    <s v="121823"/>
    <s v="91"/>
    <s v="1"/>
    <s v="2"/>
    <s v="29"/>
    <s v="292"/>
    <s v="29201"/>
    <s v="1"/>
    <s v="11"/>
    <s v="1101"/>
    <s v="19"/>
    <s v="13"/>
    <s v="3"/>
    <x v="3"/>
    <x v="4"/>
    <x v="2"/>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s v="1 GASTO CORRIENTE"/>
    <x v="3"/>
    <s v="121 SENSIBILIZACIÓN  EN RESPONSABILIDADES Y FUNCIONES REALIZADAS"/>
    <s v="121823 REGALOS A TITULO INSTITUCIONAL 2018"/>
    <x v="1"/>
    <x v="13"/>
    <x v="47"/>
    <s v="29201 REFACCIONES Y ACCESORIOS MENORES DE EDIFICIOS"/>
    <n v="500"/>
    <s v="1 NO ETIQUETADO"/>
    <s v="11 RECURSOS FISCALES"/>
    <s v="1101 RECURSOS MUNICIPALES"/>
    <s v="19 Ejercicio 2019"/>
    <s v="13 TODO EL TERRITORIO"/>
    <s v="3 INDISTINTO"/>
  </r>
  <r>
    <s v="030311717145160304E127127976911122929229201111110119133"/>
    <x v="8"/>
    <s v="1"/>
    <s v="17"/>
    <s v="171"/>
    <s v="4"/>
    <s v="5"/>
    <s v="16"/>
    <s v="03"/>
    <s v="04"/>
    <s v="E"/>
    <s v="127"/>
    <s v="127976"/>
    <s v="91"/>
    <s v="1"/>
    <s v="2"/>
    <s v="29"/>
    <s v="292"/>
    <s v="292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13"/>
    <x v="47"/>
    <s v="29201 REFACCIONES Y ACCESORIOS MENORES DE EDIFICIOS"/>
    <n v="47000"/>
    <s v="1 NO ETIQUETADO"/>
    <s v="11 RECURSOS FISCALES"/>
    <s v="1101 RECURSOS MUNICIPALES"/>
    <s v="19 Ejercicio 2019"/>
    <s v="13 TODO EL TERRITORIO"/>
    <s v="3 INDISTINTO"/>
  </r>
  <r>
    <s v="040711212245150205E047047162911122929229201111110119133"/>
    <x v="44"/>
    <s v="1"/>
    <s v="12"/>
    <s v="122"/>
    <s v="4"/>
    <s v="5"/>
    <s v="15"/>
    <s v="02"/>
    <s v="05"/>
    <s v="E"/>
    <s v="047"/>
    <s v="047162"/>
    <s v="91"/>
    <s v="1"/>
    <s v="2"/>
    <s v="29"/>
    <s v="292"/>
    <s v="29201"/>
    <s v="1"/>
    <s v="11"/>
    <s v="1101"/>
    <s v="19"/>
    <s v="13"/>
    <s v="3"/>
    <x v="6"/>
    <x v="44"/>
    <x v="6"/>
    <s v="1 GOBIERNO"/>
    <s v="12 JUSTICIA"/>
    <s v="4 UN GOBIERNO PARA LA CIUDADANÍA"/>
    <s v="5 ZAPOPAN EN PAZ"/>
    <s v="15 PROMOVER LA CONVIVENCIA PACÍFICA Y EQUITATIVA ENTRE GÉNEROS"/>
    <s v="02 B. PREVENCIÓN DE LAS VIOLENCIAS"/>
    <s v="E PRESTACIÓN DE SERVICIOS PÚBLICOS"/>
    <s v="91 CIUDADANOS"/>
    <s v="1 GASTO CORRIENTE"/>
    <x v="28"/>
    <s v="047 CERTEZA JURÍDICA A LOS DETENIDOS Y PARTES AFECTADAS BRINDADA"/>
    <s v="047162 ATENCION PSICOLOGICA AL DETENIDO"/>
    <x v="1"/>
    <x v="13"/>
    <x v="47"/>
    <s v="29201 REFACCIONES Y ACCESORIOS MENORES DE EDIFICIOS"/>
    <n v="2000"/>
    <s v="1 NO ETIQUETADO"/>
    <s v="11 RECURSOS FISCALES"/>
    <s v="1101 RECURSOS MUNICIPALES"/>
    <s v="19 Ejercicio 2019"/>
    <s v="13 TODO EL TERRITORIO"/>
    <s v="3 INDISTINTO"/>
  </r>
  <r>
    <s v="050511818146172007B033033221911122929229201111110119133"/>
    <x v="10"/>
    <s v="1"/>
    <s v="18"/>
    <s v="181"/>
    <s v="4"/>
    <s v="6"/>
    <s v="17"/>
    <s v="20"/>
    <s v="07"/>
    <s v="B"/>
    <s v="033"/>
    <s v="033221"/>
    <s v="91"/>
    <s v="1"/>
    <s v="2"/>
    <s v="29"/>
    <s v="292"/>
    <s v="29201"/>
    <s v="1"/>
    <s v="11"/>
    <s v="1101"/>
    <s v="19"/>
    <s v="13"/>
    <s v="3"/>
    <x v="7"/>
    <x v="10"/>
    <x v="7"/>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x v="8"/>
    <s v="033 ATENCIÓN Y CANALIZACIÓN DE PETICIONES "/>
    <s v="033221 ATENCION CIUDADANA"/>
    <x v="1"/>
    <x v="13"/>
    <x v="47"/>
    <s v="29201 REFACCIONES Y ACCESORIOS MENORES DE EDIFICIOS"/>
    <n v="1200"/>
    <s v="1 NO ETIQUETADO"/>
    <s v="11 RECURSOS FISCALES"/>
    <s v="1101 RECURSOS MUNICIPALES"/>
    <s v="19 Ejercicio 2019"/>
    <s v="13 TODO EL TERRITORIO"/>
    <s v="3 INDISTINTO"/>
  </r>
  <r>
    <s v="100322626814110526S036036837911133333633601111110119133"/>
    <x v="24"/>
    <s v="2"/>
    <s v="26"/>
    <s v="268"/>
    <s v="1"/>
    <s v="4"/>
    <s v="11"/>
    <s v="05"/>
    <s v="26"/>
    <s v="S"/>
    <s v="036"/>
    <s v="036837"/>
    <s v="91"/>
    <s v="1"/>
    <s v="3"/>
    <s v="33"/>
    <s v="336"/>
    <s v="33601"/>
    <s v="1"/>
    <s v="11"/>
    <s v="1101"/>
    <s v="19"/>
    <s v="13"/>
    <s v="3"/>
    <x v="10"/>
    <x v="24"/>
    <x v="12"/>
    <s v="2 DESARROLLO SOCIAL"/>
    <s v="26 PROTECCION SOCIAL"/>
    <s v="1 INTEGRACIÓN SOCIAL Y CULTURAL"/>
    <s v="4 ZAPOPAN EQUITATIVO"/>
    <s v="11 ATENDER POBLACIONES MARGINADAS PARA ABATIR LAS CARENCIAS SOCIALES"/>
    <s v="05 B. ATENCIÓN A POBLACIONES EN MARGINACIÓN"/>
    <s v="S SUJETOS A REGLAS DE OPERACIÓN"/>
    <s v="91 CIUDADANOS"/>
    <s v="1 GASTO CORRIENTE"/>
    <x v="31"/>
    <s v="036 CALZADO ESCOLAR ENTREGADO"/>
    <s v="036837 APOYO A ALUMNOS CON CALZADO ESCOLAR ENTREGADO"/>
    <x v="2"/>
    <x v="16"/>
    <x v="63"/>
    <s v="33601 SERVICIOS DE APOYO ADMINISTRATIVO, TRADUCCION, FOTOCOPIADO E IMPRESION"/>
    <n v="60000"/>
    <s v="1 NO ETIQUETADO"/>
    <s v="11 RECURSOS FISCALES"/>
    <s v="1101 RECURSOS MUNICIPALES"/>
    <s v="19 Ejercicio 2019"/>
    <s v="13 TODO EL TERRITORIO"/>
    <s v="3 INDISTINTO"/>
  </r>
  <r>
    <s v="060611515246172012M071071292911122929229201111110119133"/>
    <x v="12"/>
    <s v="1"/>
    <s v="15"/>
    <s v="152"/>
    <s v="4"/>
    <s v="6"/>
    <s v="17"/>
    <s v="20"/>
    <s v="12"/>
    <s v="M"/>
    <s v="071"/>
    <s v="071292"/>
    <s v="91"/>
    <s v="1"/>
    <s v="2"/>
    <s v="29"/>
    <s v="292"/>
    <s v="292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071 INFORMACION CONTABLE REVISADA Y VALORADA"/>
    <s v="071292 CONCILIACIONES BANCARIAS"/>
    <x v="1"/>
    <x v="13"/>
    <x v="47"/>
    <s v="29201 REFACCIONES Y ACCESORIOS MENORES DE EDIFICIOS"/>
    <n v="184"/>
    <s v="1 NO ETIQUETADO"/>
    <s v="11 RECURSOS FISCALES"/>
    <s v="1101 RECURSOS MUNICIPALES"/>
    <s v="19 Ejercicio 2019"/>
    <s v="13 TODO EL TERRITORIO"/>
    <s v="3 INDISTINTO"/>
  </r>
  <r>
    <s v="080122222112130614E088088345911122929229201111110119133"/>
    <x v="14"/>
    <s v="2"/>
    <s v="22"/>
    <s v="221"/>
    <s v="1"/>
    <s v="2"/>
    <s v="13"/>
    <s v="06"/>
    <s v="14"/>
    <s v="E"/>
    <s v="088"/>
    <s v="088345"/>
    <s v="91"/>
    <s v="1"/>
    <s v="2"/>
    <s v="29"/>
    <s v="292"/>
    <s v="292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45 ATENCION A QUEJAS SOBRE EL COMERCIO EN TIANGUIS"/>
    <x v="1"/>
    <x v="13"/>
    <x v="47"/>
    <s v="29201 REFACCIONES Y ACCESORIOS MENORES DE EDIFICIOS"/>
    <n v="88000"/>
    <s v="1 NO ETIQUETADO"/>
    <s v="11 RECURSOS FISCALES"/>
    <s v="1101 RECURSOS MUNICIPALES"/>
    <s v="19 Ejercicio 2019"/>
    <s v="13 TODO EL TERRITORIO"/>
    <s v="3 INDISTINTO"/>
  </r>
  <r>
    <s v="081122222112130614E059059798911122929229201111110119133"/>
    <x v="1"/>
    <s v="2"/>
    <s v="22"/>
    <s v="221"/>
    <s v="1"/>
    <s v="2"/>
    <s v="13"/>
    <s v="06"/>
    <s v="14"/>
    <s v="E"/>
    <s v="059"/>
    <s v="059798"/>
    <s v="91"/>
    <s v="1"/>
    <s v="2"/>
    <s v="29"/>
    <s v="292"/>
    <s v="292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798 OBRA IMAGEN URBANA"/>
    <x v="1"/>
    <x v="13"/>
    <x v="47"/>
    <s v="29201 REFACCIONES Y ACCESORIOS MENORES DE EDIFICIOS"/>
    <n v="4777.34"/>
    <s v="1 NO ETIQUETADO"/>
    <s v="11 RECURSOS FISCALES"/>
    <s v="1101 RECURSOS MUNICIPALES"/>
    <s v="19 Ejercicio 2019"/>
    <s v="13 TODO EL TERRITORIO"/>
    <s v="3 INDISTINTO"/>
  </r>
  <r>
    <s v="080322222112130614E125125417911122929229201111110119133"/>
    <x v="15"/>
    <s v="2"/>
    <s v="22"/>
    <s v="221"/>
    <s v="1"/>
    <s v="2"/>
    <s v="13"/>
    <s v="06"/>
    <s v="14"/>
    <s v="E"/>
    <s v="125"/>
    <s v="125417"/>
    <s v="91"/>
    <s v="1"/>
    <s v="2"/>
    <s v="29"/>
    <s v="292"/>
    <s v="292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17 MANTENIMIENTO PREVENTIVO DE ARBOLADO"/>
    <x v="1"/>
    <x v="13"/>
    <x v="47"/>
    <s v="29201 REFACCIONES Y ACCESORIOS MENORES DE EDIFICIOS"/>
    <n v="12500"/>
    <s v="1 NO ETIQUETADO"/>
    <s v="11 RECURSOS FISCALES"/>
    <s v="1101 RECURSOS MUNICIPALES"/>
    <s v="19 Ejercicio 2019"/>
    <s v="13 TODO EL TERRITORIO"/>
    <s v="3 INDISTINTO"/>
  </r>
  <r>
    <s v="080222222112130614E125125406911122929229201111110119133"/>
    <x v="16"/>
    <s v="2"/>
    <s v="22"/>
    <s v="221"/>
    <s v="1"/>
    <s v="2"/>
    <s v="13"/>
    <s v="06"/>
    <s v="14"/>
    <s v="E"/>
    <s v="125"/>
    <s v="125406"/>
    <s v="91"/>
    <s v="1"/>
    <s v="2"/>
    <s v="29"/>
    <s v="292"/>
    <s v="292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06 MANEJO DE RESIDUOS SOLIDOS EN EL RELLENO SANITARIO DE PICACHOS"/>
    <x v="1"/>
    <x v="13"/>
    <x v="47"/>
    <s v="29201 REFACCIONES Y ACCESORIOS MENORES DE EDIFICIOS"/>
    <n v="15000"/>
    <s v="1 NO ETIQUETADO"/>
    <s v="11 RECURSOS FISCALES"/>
    <s v="1101 RECURSOS MUNICIPALES"/>
    <s v="19 Ejercicio 2019"/>
    <s v="13 TODO EL TERRITORIO"/>
    <s v="3 INDISTINTO"/>
  </r>
  <r>
    <s v="080522222112130614E125125406911122929229201111110119133"/>
    <x v="18"/>
    <s v="2"/>
    <s v="22"/>
    <s v="221"/>
    <s v="1"/>
    <s v="2"/>
    <s v="13"/>
    <s v="06"/>
    <s v="14"/>
    <s v="E"/>
    <s v="125"/>
    <s v="125406"/>
    <s v="91"/>
    <s v="1"/>
    <s v="2"/>
    <s v="29"/>
    <s v="292"/>
    <s v="292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06 MANEJO DE RESIDUOS SOLIDOS EN EL RELLENO SANITARIO DE PICACHOS"/>
    <x v="1"/>
    <x v="13"/>
    <x v="47"/>
    <s v="29201 REFACCIONES Y ACCESORIOS MENORES DE EDIFICIOS"/>
    <n v="14000"/>
    <s v="1 NO ETIQUETADO"/>
    <s v="11 RECURSOS FISCALES"/>
    <s v="1101 RECURSOS MUNICIPALES"/>
    <s v="19 Ejercicio 2019"/>
    <s v="13 TODO EL TERRITORIO"/>
    <s v="3 INDISTINTO"/>
  </r>
  <r>
    <s v="080822222112130417E079079417911122929229201111110119133"/>
    <x v="21"/>
    <s v="2"/>
    <s v="22"/>
    <s v="221"/>
    <s v="1"/>
    <s v="2"/>
    <s v="13"/>
    <s v="04"/>
    <s v="17"/>
    <s v="E"/>
    <s v="079"/>
    <s v="079417"/>
    <s v="91"/>
    <s v="1"/>
    <s v="2"/>
    <s v="29"/>
    <s v="292"/>
    <s v="292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79 MANTENIMIENTO PREVENTIVO DE LOS SERVICIOS PÚBLICOS REALIZADO"/>
    <s v="079417 MANTENIMIENTO PREVENTIVO DE ARBOLADO"/>
    <x v="1"/>
    <x v="13"/>
    <x v="47"/>
    <s v="29201 REFACCIONES Y ACCESORIOS MENORES DE EDIFICIOS"/>
    <n v="100000"/>
    <s v="1 NO ETIQUETADO"/>
    <s v="11 RECURSOS FISCALES"/>
    <s v="1101 RECURSOS MUNICIPALES"/>
    <s v="19 Ejercicio 2019"/>
    <s v="13 TODO EL TERRITORIO"/>
    <s v="3 INDISTINTO"/>
  </r>
  <r>
    <s v="090111313446172020O022022450121122929229201111110119133"/>
    <x v="39"/>
    <s v="1"/>
    <s v="13"/>
    <s v="134"/>
    <s v="4"/>
    <s v="6"/>
    <s v="17"/>
    <s v="20"/>
    <s v="20"/>
    <s v="O"/>
    <s v="022"/>
    <s v="022450"/>
    <s v="12"/>
    <s v="1"/>
    <s v="2"/>
    <s v="29"/>
    <s v="292"/>
    <s v="292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50 MANTENIMIENTO PREVENTIVO A LAS INSTALACIONES FIJAS"/>
    <x v="1"/>
    <x v="13"/>
    <x v="47"/>
    <s v="29201 REFACCIONES Y ACCESORIOS MENORES DE EDIFICIOS"/>
    <n v="609900"/>
    <s v="1 NO ETIQUETADO"/>
    <s v="11 RECURSOS FISCALES"/>
    <s v="1101 RECURSOS MUNICIPALES"/>
    <s v="19 Ejercicio 2019"/>
    <s v="13 TODO EL TERRITORIO"/>
    <s v="3 INDISTINTO"/>
  </r>
  <r>
    <s v="100733131123091524F030030935911122929229201111110119133"/>
    <x v="25"/>
    <s v="3"/>
    <s v="31"/>
    <s v="311"/>
    <s v="2"/>
    <s v="3"/>
    <s v="09"/>
    <s v="15"/>
    <s v="24"/>
    <s v="F"/>
    <s v="030"/>
    <s v="030935"/>
    <s v="91"/>
    <s v="1"/>
    <s v="2"/>
    <s v="29"/>
    <s v="292"/>
    <s v="292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030 APOYOS ECONÓMICOS OTORGADOS"/>
    <s v="030935 MUJERES BENEFICIADAS CON HERRAMIENTAS PARA EL DESARROLLO DE PROYECTOS PRODUCTIVOS"/>
    <x v="1"/>
    <x v="13"/>
    <x v="47"/>
    <s v="29201 REFACCIONES Y ACCESORIOS MENORES DE EDIFICIOS"/>
    <n v="15000"/>
    <s v="1 NO ETIQUETADO"/>
    <s v="11 RECURSOS FISCALES"/>
    <s v="1101 RECURSOS MUNICIPALES"/>
    <s v="19 Ejercicio 2019"/>
    <s v="13 TODO EL TERRITORIO"/>
    <s v="3 INDISTINTO"/>
  </r>
  <r>
    <s v="111322121231010730E113113684911122929229201111110119133"/>
    <x v="31"/>
    <s v="2"/>
    <s v="21"/>
    <s v="212"/>
    <s v="3"/>
    <s v="1"/>
    <s v="01"/>
    <s v="07"/>
    <s v="30"/>
    <s v="E"/>
    <s v="113"/>
    <s v="113684"/>
    <s v="91"/>
    <s v="1"/>
    <s v="2"/>
    <s v="29"/>
    <s v="292"/>
    <s v="292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13 RECURSOS NATURALES GESTIONADOS Y PROTEGIDOS "/>
    <s v="113684 PREVENCION, CONTROL Y COMBATE DE INCENDIOS FORESTALES"/>
    <x v="1"/>
    <x v="13"/>
    <x v="47"/>
    <s v="29201 REFACCIONES Y ACCESORIOS MENORES DE EDIFICIOS"/>
    <n v="50000"/>
    <s v="1 NO ETIQUETADO"/>
    <s v="11 RECURSOS FISCALES"/>
    <s v="1101 RECURSOS MUNICIPALES"/>
    <s v="19 Ejercicio 2019"/>
    <s v="13 TODO EL TERRITORIO"/>
    <s v="3 INDISTINTO"/>
  </r>
  <r>
    <s v="121222222122081331E086086701911122929229201111110119133"/>
    <x v="32"/>
    <s v="2"/>
    <s v="22"/>
    <s v="221"/>
    <s v="2"/>
    <s v="2"/>
    <s v="08"/>
    <s v="13"/>
    <s v="31"/>
    <s v="E"/>
    <s v="086"/>
    <s v="086701"/>
    <s v="91"/>
    <s v="1"/>
    <s v="2"/>
    <s v="29"/>
    <s v="292"/>
    <s v="292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86 OBRA PÚBLICA EJECUTADA"/>
    <s v="086701 RUPTURA DE PAVIMENTOS PARA INSTALACIONES SUBTERRANEAS"/>
    <x v="1"/>
    <x v="13"/>
    <x v="47"/>
    <s v="29201 REFACCIONES Y ACCESORIOS MENORES DE EDIFICIOS"/>
    <n v="22300"/>
    <s v="1 NO ETIQUETADO"/>
    <s v="11 RECURSOS FISCALES"/>
    <s v="1101 RECURSOS MUNICIPALES"/>
    <s v="19 Ejercicio 2019"/>
    <s v="13 TODO EL TERRITORIO"/>
    <s v="3 INDISTINTO"/>
  </r>
  <r>
    <s v="130322424215140134E120120940911122929229201111110119133"/>
    <x v="45"/>
    <s v="2"/>
    <s v="24"/>
    <s v="242"/>
    <s v="1"/>
    <s v="5"/>
    <s v="14"/>
    <s v="01"/>
    <s v="34"/>
    <s v="E"/>
    <s v="120"/>
    <s v="120940"/>
    <s v="91"/>
    <s v="1"/>
    <s v="2"/>
    <s v="29"/>
    <s v="292"/>
    <s v="29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120 ROMERIA ZAPOPAN ORGANIZADA Y REALIZADA"/>
    <s v="120940 OPERATIVO ROMERIA 2017"/>
    <x v="1"/>
    <x v="13"/>
    <x v="47"/>
    <s v="29201 REFACCIONES Y ACCESORIOS MENORES DE EDIFICIOS"/>
    <n v="55440.000000000007"/>
    <s v="1 NO ETIQUETADO"/>
    <s v="11 RECURSOS FISCALES"/>
    <s v="1101 RECURSOS MUNICIPALES"/>
    <s v="19 Ejercicio 2019"/>
    <s v="13 TODO EL TERRITORIO"/>
    <s v="3 INDISTINTO"/>
  </r>
  <r>
    <s v="131322424215140134E087087826911122929229201111110119133"/>
    <x v="36"/>
    <s v="2"/>
    <s v="24"/>
    <s v="242"/>
    <s v="1"/>
    <s v="5"/>
    <s v="14"/>
    <s v="01"/>
    <s v="34"/>
    <s v="E"/>
    <s v="087"/>
    <s v="087826"/>
    <s v="91"/>
    <s v="1"/>
    <s v="2"/>
    <s v="29"/>
    <s v="292"/>
    <s v="292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26 ACCESO Y DIFUSION DE LA CULTURA Y LAS ARTES "/>
    <x v="1"/>
    <x v="13"/>
    <x v="47"/>
    <s v="29201 REFACCIONES Y ACCESORIOS MENORES DE EDIFICIOS"/>
    <n v="15000"/>
    <s v="1 NO ETIQUETADO"/>
    <s v="11 RECURSOS FISCALES"/>
    <s v="1101 RECURSOS MUNICIPALES"/>
    <s v="19 Ejercicio 2019"/>
    <s v="13 TODO EL TERRITORIO"/>
    <s v="3 INDISTINTO"/>
  </r>
  <r>
    <s v="100322626814110526S036036837911133434734701111110119133"/>
    <x v="24"/>
    <s v="2"/>
    <s v="26"/>
    <s v="268"/>
    <s v="1"/>
    <s v="4"/>
    <s v="11"/>
    <s v="05"/>
    <s v="26"/>
    <s v="S"/>
    <s v="036"/>
    <s v="036837"/>
    <s v="91"/>
    <s v="1"/>
    <s v="3"/>
    <s v="34"/>
    <s v="347"/>
    <s v="34701"/>
    <s v="1"/>
    <s v="11"/>
    <s v="1101"/>
    <s v="19"/>
    <s v="13"/>
    <s v="3"/>
    <x v="10"/>
    <x v="24"/>
    <x v="12"/>
    <s v="2 DESARROLLO SOCIAL"/>
    <s v="26 PROTECCION SOCIAL"/>
    <s v="1 INTEGRACIÓN SOCIAL Y CULTURAL"/>
    <s v="4 ZAPOPAN EQUITATIVO"/>
    <s v="11 ATENDER POBLACIONES MARGINADAS PARA ABATIR LAS CARENCIAS SOCIALES"/>
    <s v="05 B. ATENCIÓN A POBLACIONES EN MARGINACIÓN"/>
    <s v="S SUJETOS A REGLAS DE OPERACIÓN"/>
    <s v="91 CIUDADANOS"/>
    <s v="1 GASTO CORRIENTE"/>
    <x v="31"/>
    <s v="036 CALZADO ESCOLAR ENTREGADO"/>
    <s v="036837 APOYO A ALUMNOS CON CALZADO ESCOLAR ENTREGADO"/>
    <x v="2"/>
    <x v="19"/>
    <x v="64"/>
    <s v="34701 FLETES Y MANIOBRAS"/>
    <n v="1861800"/>
    <s v="1 NO ETIQUETADO"/>
    <s v="11 RECURSOS FISCALES"/>
    <s v="1101 RECURSOS MUNICIPALES"/>
    <s v="19 Ejercicio 2019"/>
    <s v="13 TODO EL TERRITORIO"/>
    <s v="3 INDISTINTO"/>
  </r>
  <r>
    <s v="010111313146172001P121121018911122929329301111110119133"/>
    <x v="4"/>
    <s v="1"/>
    <s v="13"/>
    <s v="131"/>
    <s v="4"/>
    <s v="6"/>
    <s v="17"/>
    <s v="20"/>
    <s v="01"/>
    <s v="P"/>
    <s v="121"/>
    <s v="121018"/>
    <s v="91"/>
    <s v="1"/>
    <s v="2"/>
    <s v="29"/>
    <s v="293"/>
    <s v="29301"/>
    <s v="1"/>
    <s v="11"/>
    <s v="1101"/>
    <s v="19"/>
    <s v="13"/>
    <s v="3"/>
    <x v="3"/>
    <x v="4"/>
    <x v="2"/>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s v="1 GASTO CORRIENTE"/>
    <x v="3"/>
    <s v="121 SENSIBILIZACIÓN  EN RESPONSABILIDADES Y FUNCIONES REALIZADAS"/>
    <s v="121018 COBERTURA DE ACTIVIDADES DEL AYUNTAMIENTO"/>
    <x v="1"/>
    <x v="13"/>
    <x v="48"/>
    <s v="29301 REFACCIONES Y ACCESORIOS MENORES DE MOBILIARIO Y EQUIPO DE ADMINISTRACION, EDUCACIONAL Y RECREATIVO"/>
    <n v="50000"/>
    <s v="1 NO ETIQUETADO"/>
    <s v="11 RECURSOS FISCALES"/>
    <s v="1101 RECURSOS MUNICIPALES"/>
    <s v="19 Ejercicio 2019"/>
    <s v="13 TODO EL TERRITORIO"/>
    <s v="3 INDISTINTO"/>
  </r>
  <r>
    <s v="030311717145160304E127127976911122929329301111110119133"/>
    <x v="8"/>
    <s v="1"/>
    <s v="17"/>
    <s v="171"/>
    <s v="4"/>
    <s v="5"/>
    <s v="16"/>
    <s v="03"/>
    <s v="04"/>
    <s v="E"/>
    <s v="127"/>
    <s v="127976"/>
    <s v="91"/>
    <s v="1"/>
    <s v="2"/>
    <s v="29"/>
    <s v="293"/>
    <s v="293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13"/>
    <x v="48"/>
    <s v="29301 REFACCIONES Y ACCESORIOS MENORES DE MOBILIARIO Y EQUIPO DE ADMINISTRACION, EDUCACIONAL Y RECREATIVO"/>
    <n v="90000"/>
    <s v="1 NO ETIQUETADO"/>
    <s v="11 RECURSOS FISCALES"/>
    <s v="1101 RECURSOS MUNICIPALES"/>
    <s v="19 Ejercicio 2019"/>
    <s v="13 TODO EL TERRITORIO"/>
    <s v="3 INDISTINTO"/>
  </r>
  <r>
    <s v="050511818146172007B033033221911122929329301111110119133"/>
    <x v="10"/>
    <s v="1"/>
    <s v="18"/>
    <s v="181"/>
    <s v="4"/>
    <s v="6"/>
    <s v="17"/>
    <s v="20"/>
    <s v="07"/>
    <s v="B"/>
    <s v="033"/>
    <s v="033221"/>
    <s v="91"/>
    <s v="1"/>
    <s v="2"/>
    <s v="29"/>
    <s v="293"/>
    <s v="29301"/>
    <s v="1"/>
    <s v="11"/>
    <s v="1101"/>
    <s v="19"/>
    <s v="13"/>
    <s v="3"/>
    <x v="7"/>
    <x v="10"/>
    <x v="7"/>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x v="8"/>
    <s v="033 ATENCIÓN Y CANALIZACIÓN DE PETICIONES "/>
    <s v="033221 ATENCION CIUDADANA"/>
    <x v="1"/>
    <x v="13"/>
    <x v="48"/>
    <s v="29301 REFACCIONES Y ACCESORIOS MENORES DE MOBILIARIO Y EQUIPO DE ADMINISTRACION, EDUCACIONAL Y RECREATIVO"/>
    <n v="2800"/>
    <s v="1 NO ETIQUETADO"/>
    <s v="11 RECURSOS FISCALES"/>
    <s v="1101 RECURSOS MUNICIPALES"/>
    <s v="19 Ejercicio 2019"/>
    <s v="13 TODO EL TERRITORIO"/>
    <s v="3 INDISTINTO"/>
  </r>
  <r>
    <s v="100322626814110526S138138836911144444144101111110119133"/>
    <x v="24"/>
    <s v="2"/>
    <s v="26"/>
    <s v="268"/>
    <s v="1"/>
    <s v="4"/>
    <s v="11"/>
    <s v="05"/>
    <s v="26"/>
    <s v="S"/>
    <s v="138"/>
    <s v="138836"/>
    <s v="91"/>
    <s v="1"/>
    <s v="4"/>
    <s v="44"/>
    <s v="441"/>
    <s v="44101"/>
    <s v="1"/>
    <s v="11"/>
    <s v="1101"/>
    <s v="19"/>
    <s v="13"/>
    <s v="3"/>
    <x v="10"/>
    <x v="24"/>
    <x v="12"/>
    <s v="2 DESARROLLO SOCIAL"/>
    <s v="26 PROTECCION SOCIAL"/>
    <s v="1 INTEGRACIÓN SOCIAL Y CULTURAL"/>
    <s v="4 ZAPOPAN EQUITATIVO"/>
    <s v="11 ATENDER POBLACIONES MARGINADAS PARA ABATIR LAS CARENCIAS SOCIALES"/>
    <s v="05 B. ATENCIÓN A POBLACIONES EN MARGINACIÓN"/>
    <s v="S SUJETOS A REGLAS DE OPERACIÓN"/>
    <s v="91 CIUDADANOS"/>
    <s v="1 GASTO CORRIENTE"/>
    <x v="31"/>
    <s v="138 ÚTILES ESCOLARES ENTREGADOS"/>
    <s v="138836 APOYO A ALUMNOS CON ARTICULOS ESCOLARES ENTREGADOS"/>
    <x v="5"/>
    <x v="24"/>
    <x v="71"/>
    <s v="44101 AYUDAS SOCIALES A PERSONAS"/>
    <n v="160000000"/>
    <s v="1 NO ETIQUETADO"/>
    <s v="11 RECURSOS FISCALES"/>
    <s v="1101 RECURSOS MUNICIPALES"/>
    <s v="19 Ejercicio 2019"/>
    <s v="13 TODO EL TERRITORIO"/>
    <s v="3 INDISTINTO"/>
  </r>
  <r>
    <s v="131422727116171835P076076778911122121121101111110119133"/>
    <x v="49"/>
    <s v="2"/>
    <s v="27"/>
    <s v="271"/>
    <s v="1"/>
    <s v="6"/>
    <s v="17"/>
    <s v="18"/>
    <s v="35"/>
    <s v="P"/>
    <s v="076"/>
    <s v="076778"/>
    <s v="91"/>
    <s v="1"/>
    <s v="2"/>
    <s v="21"/>
    <s v="211"/>
    <s v="211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76 INSTRUMENTOS TECNOLÓGICOS Y METODOLÓGICOS DE INNOVACIÓN SOCIAL PARA LA VINCULACIÓN, DIVULGACIÓN E INTERACCIÓN ENTRE CIUDADANÍA Y MUNICIPIO PARA LA GOBERNANZA IMPLEMENTADOS."/>
    <s v="076778 FOROS DE INNOVACION SOCIAL"/>
    <x v="1"/>
    <x v="7"/>
    <x v="15"/>
    <s v="21101 MATERIALES, UTILES Y EQUIPOS MENORES DE OFICINA"/>
    <n v="95000"/>
    <s v="1 NO ETIQUETADO"/>
    <s v="11 RECURSOS FISCALES"/>
    <s v="1101 RECURSOS MUNICIPALES"/>
    <s v="19 Ejercicio 2019"/>
    <s v="13 TODO EL TERRITORIO"/>
    <s v="3 INDISTINTO"/>
  </r>
  <r>
    <s v="060611515246172012M071071293911122929329301111110119133"/>
    <x v="12"/>
    <s v="1"/>
    <s v="15"/>
    <s v="152"/>
    <s v="4"/>
    <s v="6"/>
    <s v="17"/>
    <s v="20"/>
    <s v="12"/>
    <s v="M"/>
    <s v="071"/>
    <s v="071293"/>
    <s v="91"/>
    <s v="1"/>
    <s v="2"/>
    <s v="29"/>
    <s v="293"/>
    <s v="293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071 INFORMACION CONTABLE REVISADA Y VALORADA"/>
    <s v="071293 DEVOLUCION DE CHEQUES"/>
    <x v="1"/>
    <x v="13"/>
    <x v="48"/>
    <s v="29301 REFACCIONES Y ACCESORIOS MENORES DE MOBILIARIO Y EQUIPO DE ADMINISTRACION, EDUCACIONAL Y RECREATIVO"/>
    <n v="109"/>
    <s v="1 NO ETIQUETADO"/>
    <s v="11 RECURSOS FISCALES"/>
    <s v="1101 RECURSOS MUNICIPALES"/>
    <s v="19 Ejercicio 2019"/>
    <s v="13 TODO EL TERRITORIO"/>
    <s v="3 INDISTINTO"/>
  </r>
  <r>
    <s v="080322222112130614E125125798911122929329301111110119133"/>
    <x v="15"/>
    <s v="2"/>
    <s v="22"/>
    <s v="221"/>
    <s v="1"/>
    <s v="2"/>
    <s v="13"/>
    <s v="06"/>
    <s v="14"/>
    <s v="E"/>
    <s v="125"/>
    <s v="125798"/>
    <s v="91"/>
    <s v="1"/>
    <s v="2"/>
    <s v="29"/>
    <s v="293"/>
    <s v="293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798 OBRA IMAGEN URBANA"/>
    <x v="1"/>
    <x v="13"/>
    <x v="48"/>
    <s v="29301 REFACCIONES Y ACCESORIOS MENORES DE MOBILIARIO Y EQUIPO DE ADMINISTRACION, EDUCACIONAL Y RECREATIVO"/>
    <n v="50000"/>
    <s v="1 NO ETIQUETADO"/>
    <s v="11 RECURSOS FISCALES"/>
    <s v="1101 RECURSOS MUNICIPALES"/>
    <s v="19 Ejercicio 2019"/>
    <s v="13 TODO EL TERRITORIO"/>
    <s v="3 INDISTINTO"/>
  </r>
  <r>
    <s v="090111313446172020O022022458121122929329301111110119133"/>
    <x v="39"/>
    <s v="1"/>
    <s v="13"/>
    <s v="134"/>
    <s v="4"/>
    <s v="6"/>
    <s v="17"/>
    <s v="20"/>
    <s v="20"/>
    <s v="O"/>
    <s v="022"/>
    <s v="022458"/>
    <s v="12"/>
    <s v="1"/>
    <s v="2"/>
    <s v="29"/>
    <s v="293"/>
    <s v="293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58 MANTENIMIENTO PREVENTIVO Y CORRECTIVO DE VEHICULOS"/>
    <x v="1"/>
    <x v="13"/>
    <x v="48"/>
    <s v="29301 REFACCIONES Y ACCESORIOS MENORES DE MOBILIARIO Y EQUIPO DE ADMINISTRACION, EDUCACIONAL Y RECREATIVO"/>
    <n v="15000"/>
    <s v="1 NO ETIQUETADO"/>
    <s v="11 RECURSOS FISCALES"/>
    <s v="1101 RECURSOS MUNICIPALES"/>
    <s v="19 Ejercicio 2019"/>
    <s v="13 TODO EL TERRITORIO"/>
    <s v="3 INDISTINTO"/>
  </r>
  <r>
    <s v="121222222122081331E086086711911122929329301111110119133"/>
    <x v="32"/>
    <s v="2"/>
    <s v="22"/>
    <s v="221"/>
    <s v="2"/>
    <s v="2"/>
    <s v="08"/>
    <s v="13"/>
    <s v="31"/>
    <s v="E"/>
    <s v="086"/>
    <s v="086711"/>
    <s v="91"/>
    <s v="1"/>
    <s v="2"/>
    <s v="29"/>
    <s v="293"/>
    <s v="293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86 OBRA PÚBLICA EJECUTADA"/>
    <s v="086711 GESTION DE OBRA PUBLICA MUNICIPAL"/>
    <x v="1"/>
    <x v="13"/>
    <x v="48"/>
    <s v="29301 REFACCIONES Y ACCESORIOS MENORES DE MOBILIARIO Y EQUIPO DE ADMINISTRACION, EDUCACIONAL Y RECREATIVO"/>
    <n v="12700"/>
    <s v="1 NO ETIQUETADO"/>
    <s v="11 RECURSOS FISCALES"/>
    <s v="1101 RECURSOS MUNICIPALES"/>
    <s v="19 Ejercicio 2019"/>
    <s v="13 TODO EL TERRITORIO"/>
    <s v="3 INDISTINTO"/>
  </r>
  <r>
    <s v="131422727116171835P080080780911122121121101111110119133"/>
    <x v="49"/>
    <s v="2"/>
    <s v="27"/>
    <s v="271"/>
    <s v="1"/>
    <s v="6"/>
    <s v="17"/>
    <s v="18"/>
    <s v="35"/>
    <s v="P"/>
    <s v="080"/>
    <s v="080780"/>
    <s v="91"/>
    <s v="1"/>
    <s v="2"/>
    <s v="21"/>
    <s v="211"/>
    <s v="211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80 PLANEACION Y ASESORIA, PARA LAS PETICIONES DE OBRA."/>
    <x v="1"/>
    <x v="7"/>
    <x v="15"/>
    <s v="21101 MATERIALES, UTILES Y EQUIPOS MENORES DE OFICINA"/>
    <n v="22862"/>
    <s v="1 NO ETIQUETADO"/>
    <s v="11 RECURSOS FISCALES"/>
    <s v="1101 RECURSOS MUNICIPALES"/>
    <s v="19 Ejercicio 2019"/>
    <s v="13 TODO EL TERRITORIO"/>
    <s v="3 INDISTINTO"/>
  </r>
  <r>
    <s v="010111313146172001P052052016911122929429401111110119133"/>
    <x v="4"/>
    <s v="1"/>
    <s v="13"/>
    <s v="131"/>
    <s v="4"/>
    <s v="6"/>
    <s v="17"/>
    <s v="20"/>
    <s v="01"/>
    <s v="P"/>
    <s v="052"/>
    <s v="052016"/>
    <s v="91"/>
    <s v="1"/>
    <s v="2"/>
    <s v="29"/>
    <s v="294"/>
    <s v="29401"/>
    <s v="1"/>
    <s v="11"/>
    <s v="1101"/>
    <s v="19"/>
    <s v="13"/>
    <s v="3"/>
    <x v="3"/>
    <x v="4"/>
    <x v="2"/>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s v="1 GASTO CORRIENTE"/>
    <x v="3"/>
    <s v="052 DESEMPEÑO Y EJECUCIÓN OPERATIVO- ADMINISTRATIVA DE LAS ÁREAS DE PRESIDENCIA PARA EL DESARROLLO DE PROYECTOS Y OPORTUNIDADES MEJORADAS"/>
    <s v="052016 ANALISIS DE TEMAS COYUNTURALES"/>
    <x v="1"/>
    <x v="13"/>
    <x v="49"/>
    <s v="29401 REFACCIONES Y ACCESORIOS MENORES DE EQUIPO DE COMPUTO Y TECNOLOGIAS DE LA INFORMACION"/>
    <n v="2250"/>
    <s v="1 NO ETIQUETADO"/>
    <s v="11 RECURSOS FISCALES"/>
    <s v="1101 RECURSOS MUNICIPALES"/>
    <s v="19 Ejercicio 2019"/>
    <s v="13 TODO EL TERRITORIO"/>
    <s v="3 INDISTINTO"/>
  </r>
  <r>
    <s v="030311717145160304E127127976911122929429401111110119133"/>
    <x v="8"/>
    <s v="1"/>
    <s v="17"/>
    <s v="171"/>
    <s v="4"/>
    <s v="5"/>
    <s v="16"/>
    <s v="03"/>
    <s v="04"/>
    <s v="E"/>
    <s v="127"/>
    <s v="127976"/>
    <s v="91"/>
    <s v="1"/>
    <s v="2"/>
    <s v="29"/>
    <s v="294"/>
    <s v="294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13"/>
    <x v="49"/>
    <s v="29401 REFACCIONES Y ACCESORIOS MENORES DE EQUIPO DE COMPUTO Y TECNOLOGIAS DE LA INFORMACION"/>
    <n v="25000"/>
    <s v="1 NO ETIQUETADO"/>
    <s v="11 RECURSOS FISCALES"/>
    <s v="1101 RECURSOS MUNICIPALES"/>
    <s v="19 Ejercicio 2019"/>
    <s v="13 TODO EL TERRITORIO"/>
    <s v="3 INDISTINTO"/>
  </r>
  <r>
    <s v="130122727116171835P136136764911122121121101111110119133"/>
    <x v="50"/>
    <s v="2"/>
    <s v="27"/>
    <s v="271"/>
    <s v="1"/>
    <s v="6"/>
    <s v="17"/>
    <s v="18"/>
    <s v="35"/>
    <s v="P"/>
    <s v="136"/>
    <s v="136764"/>
    <s v="91"/>
    <s v="1"/>
    <s v="2"/>
    <s v="21"/>
    <s v="211"/>
    <s v="21101"/>
    <s v="1"/>
    <s v="11"/>
    <s v="1101"/>
    <s v="19"/>
    <s v="13"/>
    <s v="3"/>
    <x v="12"/>
    <x v="50"/>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136 TALLERES Y CURSOS DIRIGIDOS A  CIUDADANOS, ORGANISMOS SOCIALES Y FUNCIONARIOS ASÍ COMO EVENTOS PARA IMPULSAR CULTURA DE PARTICIPACIÓN CIUDADANA PARA LA GOBERNANZA IMPARTIDOS."/>
    <s v="136764 JORNADAS DE FORMACION EN GOBERNANZA PARA NIÑOS Y JOVENES"/>
    <x v="1"/>
    <x v="7"/>
    <x v="15"/>
    <s v="21101 MATERIALES, UTILES Y EQUIPOS MENORES DE OFICINA"/>
    <n v="301821.51"/>
    <s v="1 NO ETIQUETADO"/>
    <s v="11 RECURSOS FISCALES"/>
    <s v="1101 RECURSOS MUNICIPALES"/>
    <s v="19 Ejercicio 2019"/>
    <s v="13 TODO EL TERRITORIO"/>
    <s v="3 INDISTINTO"/>
  </r>
  <r>
    <s v="130122727116171835P076076778911122121421401111110119133"/>
    <x v="50"/>
    <s v="2"/>
    <s v="27"/>
    <s v="271"/>
    <s v="1"/>
    <s v="6"/>
    <s v="17"/>
    <s v="18"/>
    <s v="35"/>
    <s v="P"/>
    <s v="076"/>
    <s v="076778"/>
    <s v="91"/>
    <s v="1"/>
    <s v="2"/>
    <s v="21"/>
    <s v="214"/>
    <s v="21401"/>
    <s v="1"/>
    <s v="11"/>
    <s v="1101"/>
    <s v="19"/>
    <s v="13"/>
    <s v="3"/>
    <x v="12"/>
    <x v="50"/>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76 INSTRUMENTOS TECNOLÓGICOS Y METODOLÓGICOS DE INNOVACIÓN SOCIAL PARA LA VINCULACIÓN, DIVULGACIÓN E INTERACCIÓN ENTRE CIUDADANÍA Y MUNICIPIO PARA LA GOBERNANZA IMPLEMENTADOS."/>
    <s v="076778 FOROS DE INNOVACION SOCIAL"/>
    <x v="1"/>
    <x v="7"/>
    <x v="17"/>
    <s v="21401 MATERIALES, UTILES Y EQUIPOS MENORES DE TECNOLOGIAS DE LA INFORMACION Y COMUNICACIONES"/>
    <n v="35592.300000000003"/>
    <s v="1 NO ETIQUETADO"/>
    <s v="11 RECURSOS FISCALES"/>
    <s v="1101 RECURSOS MUNICIPALES"/>
    <s v="19 Ejercicio 2019"/>
    <s v="13 TODO EL TERRITORIO"/>
    <s v="3 INDISTINTO"/>
  </r>
  <r>
    <s v="081122222112130614E125125402911122929429401111110119133"/>
    <x v="1"/>
    <s v="2"/>
    <s v="22"/>
    <s v="221"/>
    <s v="1"/>
    <s v="2"/>
    <s v="13"/>
    <s v="06"/>
    <s v="14"/>
    <s v="E"/>
    <s v="125"/>
    <s v="125402"/>
    <s v="91"/>
    <s v="1"/>
    <s v="2"/>
    <s v="29"/>
    <s v="294"/>
    <s v="294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02 SACRIFICIO DE PORCINOS ZAPOPAN"/>
    <x v="1"/>
    <x v="13"/>
    <x v="49"/>
    <s v="29401 REFACCIONES Y ACCESORIOS MENORES DE EQUIPO DE COMPUTO Y TECNOLOGIAS DE LA INFORMACION"/>
    <n v="100000"/>
    <s v="1 NO ETIQUETADO"/>
    <s v="11 RECURSOS FISCALES"/>
    <s v="1101 RECURSOS MUNICIPALES"/>
    <s v="19 Ejercicio 2019"/>
    <s v="13 TODO EL TERRITORIO"/>
    <s v="3 INDISTINTO"/>
  </r>
  <r>
    <s v="080322222112130614E009009358911122929429401111110119133"/>
    <x v="15"/>
    <s v="2"/>
    <s v="22"/>
    <s v="221"/>
    <s v="1"/>
    <s v="2"/>
    <s v="13"/>
    <s v="06"/>
    <s v="14"/>
    <s v="E"/>
    <s v="009"/>
    <s v="009358"/>
    <s v="91"/>
    <s v="1"/>
    <s v="2"/>
    <s v="29"/>
    <s v="294"/>
    <s v="294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358 DISTRIBUCION DE AGUA POTABLE EN CAMION TIPO CISTERNA."/>
    <x v="1"/>
    <x v="13"/>
    <x v="49"/>
    <s v="29401 REFACCIONES Y ACCESORIOS MENORES DE EQUIPO DE COMPUTO Y TECNOLOGIAS DE LA INFORMACION"/>
    <n v="57000"/>
    <s v="1 NO ETIQUETADO"/>
    <s v="11 RECURSOS FISCALES"/>
    <s v="1101 RECURSOS MUNICIPALES"/>
    <s v="19 Ejercicio 2019"/>
    <s v="13 TODO EL TERRITORIO"/>
    <s v="3 INDISTINTO"/>
  </r>
  <r>
    <s v="090211313446172019O133133438121122929429401111110119133"/>
    <x v="40"/>
    <s v="1"/>
    <s v="13"/>
    <s v="134"/>
    <s v="4"/>
    <s v="6"/>
    <s v="17"/>
    <s v="20"/>
    <s v="19"/>
    <s v="O"/>
    <s v="133"/>
    <s v="133438"/>
    <s v="12"/>
    <s v="1"/>
    <s v="2"/>
    <s v="29"/>
    <s v="294"/>
    <s v="294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8 ATENCION A SOLICITUDES DE COMPRA, PRESTAMO, RENTA Y ACTUALIZACION DE EQUIPO DE COMPUTO GENERAL Y TELEFONICO"/>
    <x v="1"/>
    <x v="13"/>
    <x v="49"/>
    <s v="29401 REFACCIONES Y ACCESORIOS MENORES DE EQUIPO DE COMPUTO Y TECNOLOGIAS DE LA INFORMACION"/>
    <n v="37500"/>
    <s v="1 NO ETIQUETADO"/>
    <s v="11 RECURSOS FISCALES"/>
    <s v="1101 RECURSOS MUNICIPALES"/>
    <s v="19 Ejercicio 2019"/>
    <s v="13 TODO EL TERRITORIO"/>
    <s v="3 INDISTINTO"/>
  </r>
  <r>
    <s v="090211313446172019O133133438121122929429401111110119133"/>
    <x v="40"/>
    <s v="1"/>
    <s v="13"/>
    <s v="134"/>
    <s v="4"/>
    <s v="6"/>
    <s v="17"/>
    <s v="20"/>
    <s v="19"/>
    <s v="O"/>
    <s v="133"/>
    <s v="133438"/>
    <s v="12"/>
    <s v="1"/>
    <s v="2"/>
    <s v="29"/>
    <s v="294"/>
    <s v="294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8 ATENCION A SOLICITUDES DE COMPRA, PRESTAMO, RENTA Y ACTUALIZACION DE EQUIPO DE COMPUTO GENERAL Y TELEFONICO"/>
    <x v="1"/>
    <x v="13"/>
    <x v="49"/>
    <s v="29401 REFACCIONES Y ACCESORIOS MENORES DE EQUIPO DE COMPUTO Y TECNOLOGIAS DE LA INFORMACION"/>
    <n v="36000"/>
    <s v="1 NO ETIQUETADO"/>
    <s v="11 RECURSOS FISCALES"/>
    <s v="1101 RECURSOS MUNICIPALES"/>
    <s v="19 Ejercicio 2019"/>
    <s v="13 TODO EL TERRITORIO"/>
    <s v="3 INDISTINTO"/>
  </r>
  <r>
    <s v="090211313446172019O133133438121122929429401111110119133"/>
    <x v="40"/>
    <s v="1"/>
    <s v="13"/>
    <s v="134"/>
    <s v="4"/>
    <s v="6"/>
    <s v="17"/>
    <s v="20"/>
    <s v="19"/>
    <s v="O"/>
    <s v="133"/>
    <s v="133438"/>
    <s v="12"/>
    <s v="1"/>
    <s v="2"/>
    <s v="29"/>
    <s v="294"/>
    <s v="294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8 ATENCION A SOLICITUDES DE COMPRA, PRESTAMO, RENTA Y ACTUALIZACION DE EQUIPO DE COMPUTO GENERAL Y TELEFONICO"/>
    <x v="1"/>
    <x v="13"/>
    <x v="49"/>
    <s v="29401 REFACCIONES Y ACCESORIOS MENORES DE EQUIPO DE COMPUTO Y TECNOLOGIAS DE LA INFORMACION"/>
    <n v="1060"/>
    <s v="1 NO ETIQUETADO"/>
    <s v="11 RECURSOS FISCALES"/>
    <s v="1101 RECURSOS MUNICIPALES"/>
    <s v="19 Ejercicio 2019"/>
    <s v="13 TODO EL TERRITORIO"/>
    <s v="3 INDISTINTO"/>
  </r>
  <r>
    <s v="090211313446172019O133133438121122929429401111110119133"/>
    <x v="40"/>
    <s v="1"/>
    <s v="13"/>
    <s v="134"/>
    <s v="4"/>
    <s v="6"/>
    <s v="17"/>
    <s v="20"/>
    <s v="19"/>
    <s v="O"/>
    <s v="133"/>
    <s v="133438"/>
    <s v="12"/>
    <s v="1"/>
    <s v="2"/>
    <s v="29"/>
    <s v="294"/>
    <s v="294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8 ATENCION A SOLICITUDES DE COMPRA, PRESTAMO, RENTA Y ACTUALIZACION DE EQUIPO DE COMPUTO GENERAL Y TELEFONICO"/>
    <x v="1"/>
    <x v="13"/>
    <x v="49"/>
    <s v="29401 REFACCIONES Y ACCESORIOS MENORES DE EQUIPO DE COMPUTO Y TECNOLOGIAS DE LA INFORMACION"/>
    <n v="24900"/>
    <s v="1 NO ETIQUETADO"/>
    <s v="11 RECURSOS FISCALES"/>
    <s v="1101 RECURSOS MUNICIPALES"/>
    <s v="19 Ejercicio 2019"/>
    <s v="13 TODO EL TERRITORIO"/>
    <s v="3 INDISTINTO"/>
  </r>
  <r>
    <s v="090211313446172019O133133438121122929429401111110119133"/>
    <x v="40"/>
    <s v="1"/>
    <s v="13"/>
    <s v="134"/>
    <s v="4"/>
    <s v="6"/>
    <s v="17"/>
    <s v="20"/>
    <s v="19"/>
    <s v="O"/>
    <s v="133"/>
    <s v="133438"/>
    <s v="12"/>
    <s v="1"/>
    <s v="2"/>
    <s v="29"/>
    <s v="294"/>
    <s v="294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8 ATENCION A SOLICITUDES DE COMPRA, PRESTAMO, RENTA Y ACTUALIZACION DE EQUIPO DE COMPUTO GENERAL Y TELEFONICO"/>
    <x v="1"/>
    <x v="13"/>
    <x v="49"/>
    <s v="29401 REFACCIONES Y ACCESORIOS MENORES DE EQUIPO DE COMPUTO Y TECNOLOGIAS DE LA INFORMACION"/>
    <n v="5220"/>
    <s v="1 NO ETIQUETADO"/>
    <s v="11 RECURSOS FISCALES"/>
    <s v="1101 RECURSOS MUNICIPALES"/>
    <s v="19 Ejercicio 2019"/>
    <s v="13 TODO EL TERRITORIO"/>
    <s v="3 INDISTINTO"/>
  </r>
  <r>
    <s v="090211313446172019O133133438121122929429401111110119133"/>
    <x v="40"/>
    <s v="1"/>
    <s v="13"/>
    <s v="134"/>
    <s v="4"/>
    <s v="6"/>
    <s v="17"/>
    <s v="20"/>
    <s v="19"/>
    <s v="O"/>
    <s v="133"/>
    <s v="133438"/>
    <s v="12"/>
    <s v="1"/>
    <s v="2"/>
    <s v="29"/>
    <s v="294"/>
    <s v="294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8 ATENCION A SOLICITUDES DE COMPRA, PRESTAMO, RENTA Y ACTUALIZACION DE EQUIPO DE COMPUTO GENERAL Y TELEFONICO"/>
    <x v="1"/>
    <x v="13"/>
    <x v="49"/>
    <s v="29401 REFACCIONES Y ACCESORIOS MENORES DE EQUIPO DE COMPUTO Y TECNOLOGIAS DE LA INFORMACION"/>
    <n v="2960"/>
    <s v="1 NO ETIQUETADO"/>
    <s v="11 RECURSOS FISCALES"/>
    <s v="1101 RECURSOS MUNICIPALES"/>
    <s v="19 Ejercicio 2019"/>
    <s v="13 TODO EL TERRITORIO"/>
    <s v="3 INDISTINTO"/>
  </r>
  <r>
    <s v="090211313446172019O133133438121122929429401111110119133"/>
    <x v="40"/>
    <s v="1"/>
    <s v="13"/>
    <s v="134"/>
    <s v="4"/>
    <s v="6"/>
    <s v="17"/>
    <s v="20"/>
    <s v="19"/>
    <s v="O"/>
    <s v="133"/>
    <s v="133438"/>
    <s v="12"/>
    <s v="1"/>
    <s v="2"/>
    <s v="29"/>
    <s v="294"/>
    <s v="294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8 ATENCION A SOLICITUDES DE COMPRA, PRESTAMO, RENTA Y ACTUALIZACION DE EQUIPO DE COMPUTO GENERAL Y TELEFONICO"/>
    <x v="1"/>
    <x v="13"/>
    <x v="49"/>
    <s v="29401 REFACCIONES Y ACCESORIOS MENORES DE EQUIPO DE COMPUTO Y TECNOLOGIAS DE LA INFORMACION"/>
    <n v="700"/>
    <s v="1 NO ETIQUETADO"/>
    <s v="11 RECURSOS FISCALES"/>
    <s v="1101 RECURSOS MUNICIPALES"/>
    <s v="19 Ejercicio 2019"/>
    <s v="13 TODO EL TERRITORIO"/>
    <s v="3 INDISTINTO"/>
  </r>
  <r>
    <s v="090211313446172019O133133438121122929429401111110119133"/>
    <x v="40"/>
    <s v="1"/>
    <s v="13"/>
    <s v="134"/>
    <s v="4"/>
    <s v="6"/>
    <s v="17"/>
    <s v="20"/>
    <s v="19"/>
    <s v="O"/>
    <s v="133"/>
    <s v="133438"/>
    <s v="12"/>
    <s v="1"/>
    <s v="2"/>
    <s v="29"/>
    <s v="294"/>
    <s v="294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8 ATENCION A SOLICITUDES DE COMPRA, PRESTAMO, RENTA Y ACTUALIZACION DE EQUIPO DE COMPUTO GENERAL Y TELEFONICO"/>
    <x v="1"/>
    <x v="13"/>
    <x v="49"/>
    <s v="29401 REFACCIONES Y ACCESORIOS MENORES DE EQUIPO DE COMPUTO Y TECNOLOGIAS DE LA INFORMACION"/>
    <n v="129500"/>
    <s v="1 NO ETIQUETADO"/>
    <s v="11 RECURSOS FISCALES"/>
    <s v="1101 RECURSOS MUNICIPALES"/>
    <s v="19 Ejercicio 2019"/>
    <s v="13 TODO EL TERRITORIO"/>
    <s v="3 INDISTINTO"/>
  </r>
  <r>
    <s v="090211313446172019O133133438121122929429401111110119133"/>
    <x v="40"/>
    <s v="1"/>
    <s v="13"/>
    <s v="134"/>
    <s v="4"/>
    <s v="6"/>
    <s v="17"/>
    <s v="20"/>
    <s v="19"/>
    <s v="O"/>
    <s v="133"/>
    <s v="133438"/>
    <s v="12"/>
    <s v="1"/>
    <s v="2"/>
    <s v="29"/>
    <s v="294"/>
    <s v="294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8 ATENCION A SOLICITUDES DE COMPRA, PRESTAMO, RENTA Y ACTUALIZACION DE EQUIPO DE COMPUTO GENERAL Y TELEFONICO"/>
    <x v="1"/>
    <x v="13"/>
    <x v="49"/>
    <s v="29401 REFACCIONES Y ACCESORIOS MENORES DE EQUIPO DE COMPUTO Y TECNOLOGIAS DE LA INFORMACION"/>
    <n v="541500"/>
    <s v="1 NO ETIQUETADO"/>
    <s v="11 RECURSOS FISCALES"/>
    <s v="1101 RECURSOS MUNICIPALES"/>
    <s v="19 Ejercicio 2019"/>
    <s v="13 TODO EL TERRITORIO"/>
    <s v="3 INDISTINTO"/>
  </r>
  <r>
    <s v="090211313446172019O051051427121122929429401111110119133"/>
    <x v="40"/>
    <s v="1"/>
    <s v="13"/>
    <s v="134"/>
    <s v="4"/>
    <s v="6"/>
    <s v="17"/>
    <s v="20"/>
    <s v="19"/>
    <s v="O"/>
    <s v="051"/>
    <s v="051427"/>
    <s v="12"/>
    <s v="1"/>
    <s v="2"/>
    <s v="29"/>
    <s v="294"/>
    <s v="294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051 CONTROL DE ACCESO A LOS SISTEMAS ADMINISTRADOS"/>
    <s v="051427 ADMINISTRACION DE LA RED DE VOZ Y RENOVACION DE EQUIPO"/>
    <x v="1"/>
    <x v="13"/>
    <x v="49"/>
    <s v="29401 REFACCIONES Y ACCESORIOS MENORES DE EQUIPO DE COMPUTO Y TECNOLOGIAS DE LA INFORMACION"/>
    <n v="2800"/>
    <s v="1 NO ETIQUETADO"/>
    <s v="11 RECURSOS FISCALES"/>
    <s v="1101 RECURSOS MUNICIPALES"/>
    <s v="19 Ejercicio 2019"/>
    <s v="13 TODO EL TERRITORIO"/>
    <s v="3 INDISTINTO"/>
  </r>
  <r>
    <s v="090211313446172019O133133429121122929429401111110119133"/>
    <x v="40"/>
    <s v="1"/>
    <s v="13"/>
    <s v="134"/>
    <s v="4"/>
    <s v="6"/>
    <s v="17"/>
    <s v="20"/>
    <s v="19"/>
    <s v="O"/>
    <s v="133"/>
    <s v="133429"/>
    <s v="12"/>
    <s v="1"/>
    <s v="2"/>
    <s v="29"/>
    <s v="294"/>
    <s v="294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29 ACTUALIZACION DE MANUALES DE PROCEDIMIENTOS"/>
    <x v="1"/>
    <x v="13"/>
    <x v="49"/>
    <s v="29401 REFACCIONES Y ACCESORIOS MENORES DE EQUIPO DE COMPUTO Y TECNOLOGIAS DE LA INFORMACION"/>
    <n v="50000"/>
    <s v="1 NO ETIQUETADO"/>
    <s v="11 RECURSOS FISCALES"/>
    <s v="1101 RECURSOS MUNICIPALES"/>
    <s v="19 Ejercicio 2019"/>
    <s v="13 TODO EL TERRITORIO"/>
    <s v="3 INDISTINTO"/>
  </r>
  <r>
    <s v="090211313446172019O133133433121122929429401111110119133"/>
    <x v="40"/>
    <s v="1"/>
    <s v="13"/>
    <s v="134"/>
    <s v="4"/>
    <s v="6"/>
    <s v="17"/>
    <s v="20"/>
    <s v="19"/>
    <s v="O"/>
    <s v="133"/>
    <s v="133433"/>
    <s v="12"/>
    <s v="1"/>
    <s v="2"/>
    <s v="29"/>
    <s v="294"/>
    <s v="294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3 ATENCION A SOLICITUDES DE REPARACION, MANTENIMIENTO E INSTALACION DE EQUIPO DE COMPUTO EN GENERAL Y TELEFONICO."/>
    <x v="1"/>
    <x v="13"/>
    <x v="49"/>
    <s v="29401 REFACCIONES Y ACCESORIOS MENORES DE EQUIPO DE COMPUTO Y TECNOLOGIAS DE LA INFORMACION"/>
    <n v="600000"/>
    <s v="1 NO ETIQUETADO"/>
    <s v="11 RECURSOS FISCALES"/>
    <s v="1101 RECURSOS MUNICIPALES"/>
    <s v="19 Ejercicio 2019"/>
    <s v="13 TODO EL TERRITORIO"/>
    <s v="3 INDISTINTO"/>
  </r>
  <r>
    <s v="090211313446172019O133133438121122929429401111110119133"/>
    <x v="40"/>
    <s v="1"/>
    <s v="13"/>
    <s v="134"/>
    <s v="4"/>
    <s v="6"/>
    <s v="17"/>
    <s v="20"/>
    <s v="19"/>
    <s v="O"/>
    <s v="133"/>
    <s v="133438"/>
    <s v="12"/>
    <s v="1"/>
    <s v="2"/>
    <s v="29"/>
    <s v="294"/>
    <s v="294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8 ATENCION A SOLICITUDES DE COMPRA, PRESTAMO, RENTA Y ACTUALIZACION DE EQUIPO DE COMPUTO GENERAL Y TELEFONICO"/>
    <x v="1"/>
    <x v="13"/>
    <x v="49"/>
    <s v="29401 REFACCIONES Y ACCESORIOS MENORES DE EQUIPO DE COMPUTO Y TECNOLOGIAS DE LA INFORMACION"/>
    <n v="100000"/>
    <s v="1 NO ETIQUETADO"/>
    <s v="11 RECURSOS FISCALES"/>
    <s v="1101 RECURSOS MUNICIPALES"/>
    <s v="19 Ejercicio 2019"/>
    <s v="13 TODO EL TERRITORIO"/>
    <s v="3 INDISTINTO"/>
  </r>
  <r>
    <s v="110322222122071329E129129673911122929429401111110119133"/>
    <x v="29"/>
    <s v="2"/>
    <s v="22"/>
    <s v="221"/>
    <s v="2"/>
    <s v="2"/>
    <s v="07"/>
    <s v="13"/>
    <s v="29"/>
    <s v="E"/>
    <s v="129"/>
    <s v="129673"/>
    <s v="91"/>
    <s v="1"/>
    <s v="2"/>
    <s v="29"/>
    <s v="294"/>
    <s v="294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29 SERVICIOS PARA LA GESTIÓN DE LA MOVILIDAD APLICADA         "/>
    <s v="129673 REGULACION DEL SERVICIO DE ESTACIONAMIENTO CON ACOMODADORES DE VEHICULOS"/>
    <x v="1"/>
    <x v="13"/>
    <x v="49"/>
    <s v="29401 REFACCIONES Y ACCESORIOS MENORES DE EQUIPO DE COMPUTO Y TECNOLOGIAS DE LA INFORMACION"/>
    <n v="2000"/>
    <s v="1 NO ETIQUETADO"/>
    <s v="11 RECURSOS FISCALES"/>
    <s v="1101 RECURSOS MUNICIPALES"/>
    <s v="19 Ejercicio 2019"/>
    <s v="13 TODO EL TERRITORIO"/>
    <s v="3 INDISTINTO"/>
  </r>
  <r>
    <s v="121222222122081331E135135698911122929429401111110119133"/>
    <x v="32"/>
    <s v="2"/>
    <s v="22"/>
    <s v="221"/>
    <s v="2"/>
    <s v="2"/>
    <s v="08"/>
    <s v="13"/>
    <s v="31"/>
    <s v="E"/>
    <s v="135"/>
    <s v="135698"/>
    <s v="91"/>
    <s v="1"/>
    <s v="2"/>
    <s v="29"/>
    <s v="294"/>
    <s v="294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135 SUPERVISIÓN DE OBRA CONTRATADA"/>
    <s v="135698 SUSPENSION Y REINICIO DE OBRA DE EDIFICACION"/>
    <x v="1"/>
    <x v="13"/>
    <x v="49"/>
    <s v="29401 REFACCIONES Y ACCESORIOS MENORES DE EQUIPO DE COMPUTO Y TECNOLOGIAS DE LA INFORMACION"/>
    <n v="28000"/>
    <s v="1 NO ETIQUETADO"/>
    <s v="11 RECURSOS FISCALES"/>
    <s v="1101 RECURSOS MUNICIPALES"/>
    <s v="19 Ejercicio 2019"/>
    <s v="13 TODO EL TERRITORIO"/>
    <s v="3 INDISTINTO"/>
  </r>
  <r>
    <s v="131422727116171835P076076779911122121521501111110119133"/>
    <x v="49"/>
    <s v="2"/>
    <s v="27"/>
    <s v="271"/>
    <s v="1"/>
    <s v="6"/>
    <s v="17"/>
    <s v="18"/>
    <s v="35"/>
    <s v="P"/>
    <s v="076"/>
    <s v="076779"/>
    <s v="91"/>
    <s v="1"/>
    <s v="2"/>
    <s v="21"/>
    <s v="215"/>
    <s v="215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76 INSTRUMENTOS TECNOLÓGICOS Y METODOLÓGICOS DE INNOVACIÓN SOCIAL PARA LA VINCULACIÓN, DIVULGACIÓN E INTERACCIÓN ENTRE CIUDADANÍA Y MUNICIPIO PARA LA GOBERNANZA IMPLEMENTADOS."/>
    <s v="076779 INSTRUMENTOS DE INNOVACION SOCIAL PARA LA CIUDADANIA EN ZAPOPAN"/>
    <x v="1"/>
    <x v="7"/>
    <x v="18"/>
    <s v="21501 MATERIAL IMPRESO E INFORMACION DIGITAL"/>
    <n v="30000"/>
    <s v="1 NO ETIQUETADO"/>
    <s v="11 RECURSOS FISCALES"/>
    <s v="1101 RECURSOS MUNICIPALES"/>
    <s v="19 Ejercicio 2019"/>
    <s v="13 TODO EL TERRITORIO"/>
    <s v="3 INDISTINTO"/>
  </r>
  <r>
    <s v="010111313146172001P121121018911122929629601111110119133"/>
    <x v="4"/>
    <s v="1"/>
    <s v="13"/>
    <s v="131"/>
    <s v="4"/>
    <s v="6"/>
    <s v="17"/>
    <s v="20"/>
    <s v="01"/>
    <s v="P"/>
    <s v="121"/>
    <s v="121018"/>
    <s v="91"/>
    <s v="1"/>
    <s v="2"/>
    <s v="29"/>
    <s v="296"/>
    <s v="29601"/>
    <s v="1"/>
    <s v="11"/>
    <s v="1101"/>
    <s v="19"/>
    <s v="13"/>
    <s v="3"/>
    <x v="3"/>
    <x v="4"/>
    <x v="2"/>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s v="1 GASTO CORRIENTE"/>
    <x v="3"/>
    <s v="121 SENSIBILIZACIÓN  EN RESPONSABILIDADES Y FUNCIONES REALIZADAS"/>
    <s v="121018 COBERTURA DE ACTIVIDADES DEL AYUNTAMIENTO"/>
    <x v="1"/>
    <x v="13"/>
    <x v="50"/>
    <s v="29601 REFACCIONES Y ACCESORIOS MENORES DE EQUIPO DE TRANSPORTE"/>
    <n v="9000"/>
    <s v="1 NO ETIQUETADO"/>
    <s v="11 RECURSOS FISCALES"/>
    <s v="1101 RECURSOS MUNICIPALES"/>
    <s v="19 Ejercicio 2019"/>
    <s v="13 TODO EL TERRITORIO"/>
    <s v="3 INDISTINTO"/>
  </r>
  <r>
    <s v="050511818146172007B033033221911122929629601111110119133"/>
    <x v="10"/>
    <s v="1"/>
    <s v="18"/>
    <s v="181"/>
    <s v="4"/>
    <s v="6"/>
    <s v="17"/>
    <s v="20"/>
    <s v="07"/>
    <s v="B"/>
    <s v="033"/>
    <s v="033221"/>
    <s v="91"/>
    <s v="1"/>
    <s v="2"/>
    <s v="29"/>
    <s v="296"/>
    <s v="29601"/>
    <s v="1"/>
    <s v="11"/>
    <s v="1101"/>
    <s v="19"/>
    <s v="13"/>
    <s v="3"/>
    <x v="7"/>
    <x v="10"/>
    <x v="7"/>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x v="8"/>
    <s v="033 ATENCIÓN Y CANALIZACIÓN DE PETICIONES "/>
    <s v="033221 ATENCION CIUDADANA"/>
    <x v="1"/>
    <x v="13"/>
    <x v="50"/>
    <s v="29601 REFACCIONES Y ACCESORIOS MENORES DE EQUIPO DE TRANSPORTE"/>
    <n v="32000"/>
    <s v="1 NO ETIQUETADO"/>
    <s v="11 RECURSOS FISCALES"/>
    <s v="1101 RECURSOS MUNICIPALES"/>
    <s v="19 Ejercicio 2019"/>
    <s v="13 TODO EL TERRITORIO"/>
    <s v="3 INDISTINTO"/>
  </r>
  <r>
    <s v="131422727116171835P080080781911122121521501111110119133"/>
    <x v="49"/>
    <s v="2"/>
    <s v="27"/>
    <s v="271"/>
    <s v="1"/>
    <s v="6"/>
    <s v="17"/>
    <s v="18"/>
    <s v="35"/>
    <s v="P"/>
    <s v="080"/>
    <s v="080781"/>
    <s v="91"/>
    <s v="1"/>
    <s v="2"/>
    <s v="21"/>
    <s v="215"/>
    <s v="215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81 PLANEACION, SOCIALIZACION, VISITA A CONSEJOS DE COLONIA."/>
    <x v="1"/>
    <x v="7"/>
    <x v="18"/>
    <s v="21501 MATERIAL IMPRESO E INFORMACION DIGITAL"/>
    <n v="44653.04"/>
    <s v="1 NO ETIQUETADO"/>
    <s v="11 RECURSOS FISCALES"/>
    <s v="1101 RECURSOS MUNICIPALES"/>
    <s v="19 Ejercicio 2019"/>
    <s v="13 TODO EL TERRITORIO"/>
    <s v="3 INDISTINTO"/>
  </r>
  <r>
    <s v="130122727116171835P076076779911122121521501111110119133"/>
    <x v="50"/>
    <s v="2"/>
    <s v="27"/>
    <s v="271"/>
    <s v="1"/>
    <s v="6"/>
    <s v="17"/>
    <s v="18"/>
    <s v="35"/>
    <s v="P"/>
    <s v="076"/>
    <s v="076779"/>
    <s v="91"/>
    <s v="1"/>
    <s v="2"/>
    <s v="21"/>
    <s v="215"/>
    <s v="21501"/>
    <s v="1"/>
    <s v="11"/>
    <s v="1101"/>
    <s v="19"/>
    <s v="13"/>
    <s v="3"/>
    <x v="12"/>
    <x v="50"/>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76 INSTRUMENTOS TECNOLÓGICOS Y METODOLÓGICOS DE INNOVACIÓN SOCIAL PARA LA VINCULACIÓN, DIVULGACIÓN E INTERACCIÓN ENTRE CIUDADANÍA Y MUNICIPIO PARA LA GOBERNANZA IMPLEMENTADOS."/>
    <s v="076779 INSTRUMENTOS DE INNOVACION SOCIAL PARA LA CIUDADANIA EN ZAPOPAN"/>
    <x v="1"/>
    <x v="7"/>
    <x v="18"/>
    <s v="21501 MATERIAL IMPRESO E INFORMACION DIGITAL"/>
    <n v="190000"/>
    <s v="1 NO ETIQUETADO"/>
    <s v="11 RECURSOS FISCALES"/>
    <s v="1101 RECURSOS MUNICIPALES"/>
    <s v="19 Ejercicio 2019"/>
    <s v="13 TODO EL TERRITORIO"/>
    <s v="3 INDISTINTO"/>
  </r>
  <r>
    <s v="080122222112130614E060060338911122929629601111110119133"/>
    <x v="14"/>
    <s v="2"/>
    <s v="22"/>
    <s v="221"/>
    <s v="1"/>
    <s v="2"/>
    <s v="13"/>
    <s v="06"/>
    <s v="14"/>
    <s v="E"/>
    <s v="060"/>
    <s v="060338"/>
    <s v="91"/>
    <s v="1"/>
    <s v="2"/>
    <s v="29"/>
    <s v="296"/>
    <s v="296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60 ESPACIOS PÚBLICOS ORDENADOS Y LIMPIOS ENTREGADOS"/>
    <s v="060338 VISTO BUENO DEL PROYECTO DE ARBOLADO"/>
    <x v="1"/>
    <x v="13"/>
    <x v="50"/>
    <s v="29601 REFACCIONES Y ACCESORIOS MENORES DE EQUIPO DE TRANSPORTE"/>
    <n v="100000"/>
    <s v="1 NO ETIQUETADO"/>
    <s v="11 RECURSOS FISCALES"/>
    <s v="1101 RECURSOS MUNICIPALES"/>
    <s v="19 Ejercicio 2019"/>
    <s v="13 TODO EL TERRITORIO"/>
    <s v="3 INDISTINTO"/>
  </r>
  <r>
    <s v="081122222112130614E125125356911122929629601111110119133"/>
    <x v="1"/>
    <s v="2"/>
    <s v="22"/>
    <s v="221"/>
    <s v="1"/>
    <s v="2"/>
    <s v="13"/>
    <s v="06"/>
    <s v="14"/>
    <s v="E"/>
    <s v="125"/>
    <s v="125356"/>
    <s v="91"/>
    <s v="1"/>
    <s v="2"/>
    <s v="29"/>
    <s v="296"/>
    <s v="296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56 MEJORA DE LUMINARIAS PUBLICAS"/>
    <x v="1"/>
    <x v="13"/>
    <x v="50"/>
    <s v="29601 REFACCIONES Y ACCESORIOS MENORES DE EQUIPO DE TRANSPORTE"/>
    <n v="500000"/>
    <s v="1 NO ETIQUETADO"/>
    <s v="11 RECURSOS FISCALES"/>
    <s v="1101 RECURSOS MUNICIPALES"/>
    <s v="19 Ejercicio 2019"/>
    <s v="13 TODO EL TERRITORIO"/>
    <s v="3 INDISTINTO"/>
  </r>
  <r>
    <s v="080922222112130614E088088350911122929629601111110119133"/>
    <x v="2"/>
    <s v="2"/>
    <s v="22"/>
    <s v="221"/>
    <s v="1"/>
    <s v="2"/>
    <s v="13"/>
    <s v="06"/>
    <s v="14"/>
    <s v="E"/>
    <s v="088"/>
    <s v="088350"/>
    <s v="91"/>
    <s v="1"/>
    <s v="2"/>
    <s v="29"/>
    <s v="296"/>
    <s v="296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50 OPERATIVOS DE ORDENAMIENTO, FESTIVIDADES Y EVENTOS ESPECIALES (DIA DE MUERTOS, DIEZ DE MAYO, ROMERIA, EVENTOS ESPECIALES)"/>
    <x v="1"/>
    <x v="13"/>
    <x v="50"/>
    <s v="29601 REFACCIONES Y ACCESORIOS MENORES DE EQUIPO DE TRANSPORTE"/>
    <n v="50000"/>
    <s v="1 NO ETIQUETADO"/>
    <s v="11 RECURSOS FISCALES"/>
    <s v="1101 RECURSOS MUNICIPALES"/>
    <s v="19 Ejercicio 2019"/>
    <s v="13 TODO EL TERRITORIO"/>
    <s v="3 INDISTINTO"/>
  </r>
  <r>
    <s v="080322222112130614E009009359911122929629601111110119133"/>
    <x v="15"/>
    <s v="2"/>
    <s v="22"/>
    <s v="221"/>
    <s v="1"/>
    <s v="2"/>
    <s v="13"/>
    <s v="06"/>
    <s v="14"/>
    <s v="E"/>
    <s v="009"/>
    <s v="009359"/>
    <s v="91"/>
    <s v="1"/>
    <s v="2"/>
    <s v="29"/>
    <s v="296"/>
    <s v="296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359 FACTIBILIDAD DE SERVICIOS DE AGUA POTABLE, ALCANTARILLADO, SANITARIO Y PLUVIAL."/>
    <x v="1"/>
    <x v="13"/>
    <x v="50"/>
    <s v="29601 REFACCIONES Y ACCESORIOS MENORES DE EQUIPO DE TRANSPORTE"/>
    <n v="300000"/>
    <s v="1 NO ETIQUETADO"/>
    <s v="11 RECURSOS FISCALES"/>
    <s v="1101 RECURSOS MUNICIPALES"/>
    <s v="19 Ejercicio 2019"/>
    <s v="13 TODO EL TERRITORIO"/>
    <s v="3 INDISTINTO"/>
  </r>
  <r>
    <s v="080422222112130614E125125356911122929629601111110119133"/>
    <x v="17"/>
    <s v="2"/>
    <s v="22"/>
    <s v="221"/>
    <s v="1"/>
    <s v="2"/>
    <s v="13"/>
    <s v="06"/>
    <s v="14"/>
    <s v="E"/>
    <s v="125"/>
    <s v="125356"/>
    <s v="91"/>
    <s v="1"/>
    <s v="2"/>
    <s v="29"/>
    <s v="296"/>
    <s v="296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56 MEJORA DE LUMINARIAS PUBLICAS"/>
    <x v="1"/>
    <x v="13"/>
    <x v="50"/>
    <s v="29601 REFACCIONES Y ACCESORIOS MENORES DE EQUIPO DE TRANSPORTE"/>
    <n v="500000"/>
    <s v="1 NO ETIQUETADO"/>
    <s v="11 RECURSOS FISCALES"/>
    <s v="1101 RECURSOS MUNICIPALES"/>
    <s v="19 Ejercicio 2019"/>
    <s v="13 TODO EL TERRITORIO"/>
    <s v="3 INDISTINTO"/>
  </r>
  <r>
    <s v="080422222112130614E059059414911122929629601111110119133"/>
    <x v="17"/>
    <s v="2"/>
    <s v="22"/>
    <s v="221"/>
    <s v="1"/>
    <s v="2"/>
    <s v="13"/>
    <s v="06"/>
    <s v="14"/>
    <s v="E"/>
    <s v="059"/>
    <s v="059414"/>
    <s v="91"/>
    <s v="1"/>
    <s v="2"/>
    <s v="29"/>
    <s v="296"/>
    <s v="296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414 REPARACION DE LUMINARIA"/>
    <x v="1"/>
    <x v="13"/>
    <x v="50"/>
    <s v="29601 REFACCIONES Y ACCESORIOS MENORES DE EQUIPO DE TRANSPORTE"/>
    <n v="100000"/>
    <s v="1 NO ETIQUETADO"/>
    <s v="11 RECURSOS FISCALES"/>
    <s v="1101 RECURSOS MUNICIPALES"/>
    <s v="19 Ejercicio 2019"/>
    <s v="13 TODO EL TERRITORIO"/>
    <s v="3 INDISTINTO"/>
  </r>
  <r>
    <s v="081022222112130614E009009367911122929629601111110119133"/>
    <x v="19"/>
    <s v="2"/>
    <s v="22"/>
    <s v="221"/>
    <s v="1"/>
    <s v="2"/>
    <s v="13"/>
    <s v="06"/>
    <s v="14"/>
    <s v="E"/>
    <s v="009"/>
    <s v="009367"/>
    <s v="91"/>
    <s v="1"/>
    <s v="2"/>
    <s v="29"/>
    <s v="296"/>
    <s v="29601"/>
    <s v="1"/>
    <s v="11"/>
    <s v="1101"/>
    <s v="19"/>
    <s v="13"/>
    <s v="3"/>
    <x v="1"/>
    <x v="19"/>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367 SUPERVISION PARA LA RECEPCION DE INFRAESTRUCTURA HIDROSANITARIA DE NUEVOS FRACCIONAMIENTOS"/>
    <x v="1"/>
    <x v="13"/>
    <x v="50"/>
    <s v="29601 REFACCIONES Y ACCESORIOS MENORES DE EQUIPO DE TRANSPORTE"/>
    <n v="20000"/>
    <s v="1 NO ETIQUETADO"/>
    <s v="11 RECURSOS FISCALES"/>
    <s v="1101 RECURSOS MUNICIPALES"/>
    <s v="19 Ejercicio 2019"/>
    <s v="13 TODO EL TERRITORIO"/>
    <s v="3 INDISTINTO"/>
  </r>
  <r>
    <s v="081222121412130615E061061414911122929629601111110119133"/>
    <x v="46"/>
    <s v="2"/>
    <s v="21"/>
    <s v="214"/>
    <s v="1"/>
    <s v="2"/>
    <s v="13"/>
    <s v="06"/>
    <s v="15"/>
    <s v="E"/>
    <s v="061"/>
    <s v="061414"/>
    <s v="91"/>
    <s v="1"/>
    <s v="2"/>
    <s v="29"/>
    <s v="296"/>
    <s v="296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414 REPARACION DE LUMINARIA"/>
    <x v="1"/>
    <x v="13"/>
    <x v="50"/>
    <s v="29601 REFACCIONES Y ACCESORIOS MENORES DE EQUIPO DE TRANSPORTE"/>
    <n v="10389097.52"/>
    <s v="1 NO ETIQUETADO"/>
    <s v="11 RECURSOS FISCALES"/>
    <s v="1101 RECURSOS MUNICIPALES"/>
    <s v="19 Ejercicio 2019"/>
    <s v="13 TODO EL TERRITORIO"/>
    <s v="3 INDISTINTO"/>
  </r>
  <r>
    <s v="080822222112130417E079079417911122929629601111110119133"/>
    <x v="21"/>
    <s v="2"/>
    <s v="22"/>
    <s v="221"/>
    <s v="1"/>
    <s v="2"/>
    <s v="13"/>
    <s v="04"/>
    <s v="17"/>
    <s v="E"/>
    <s v="079"/>
    <s v="079417"/>
    <s v="91"/>
    <s v="1"/>
    <s v="2"/>
    <s v="29"/>
    <s v="296"/>
    <s v="296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79 MANTENIMIENTO PREVENTIVO DE LOS SERVICIOS PÚBLICOS REALIZADO"/>
    <s v="079417 MANTENIMIENTO PREVENTIVO DE ARBOLADO"/>
    <x v="1"/>
    <x v="13"/>
    <x v="50"/>
    <s v="29601 REFACCIONES Y ACCESORIOS MENORES DE EQUIPO DE TRANSPORTE"/>
    <n v="1466000"/>
    <s v="1 NO ETIQUETADO"/>
    <s v="11 RECURSOS FISCALES"/>
    <s v="1101 RECURSOS MUNICIPALES"/>
    <s v="19 Ejercicio 2019"/>
    <s v="13 TODO EL TERRITORIO"/>
    <s v="3 INDISTINTO"/>
  </r>
  <r>
    <s v="081422222612130618E061061370911122929629601111110119133"/>
    <x v="38"/>
    <s v="2"/>
    <s v="22"/>
    <s v="226"/>
    <s v="1"/>
    <s v="2"/>
    <s v="13"/>
    <s v="06"/>
    <s v="18"/>
    <s v="E"/>
    <s v="061"/>
    <s v="061370"/>
    <s v="91"/>
    <s v="1"/>
    <s v="2"/>
    <s v="29"/>
    <s v="296"/>
    <s v="29601"/>
    <s v="1"/>
    <s v="11"/>
    <s v="1101"/>
    <s v="19"/>
    <s v="13"/>
    <s v="3"/>
    <x v="1"/>
    <x v="38"/>
    <x v="17"/>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26"/>
    <s v="061 ESPACIOS PÚBLICOS SALUBRES ENTREGADOS."/>
    <s v="061370 SERVICIO DE INHUMACION"/>
    <x v="1"/>
    <x v="13"/>
    <x v="50"/>
    <s v="29601 REFACCIONES Y ACCESORIOS MENORES DE EQUIPO DE TRANSPORTE"/>
    <n v="243600"/>
    <s v="1 NO ETIQUETADO"/>
    <s v="11 RECURSOS FISCALES"/>
    <s v="1101 RECURSOS MUNICIPALES"/>
    <s v="19 Ejercicio 2019"/>
    <s v="13 TODO EL TERRITORIO"/>
    <s v="3 INDISTINTO"/>
  </r>
  <r>
    <s v="090111313446172020O022022917121122929629601111110119133"/>
    <x v="39"/>
    <s v="1"/>
    <s v="13"/>
    <s v="134"/>
    <s v="4"/>
    <s v="6"/>
    <s v="17"/>
    <s v="20"/>
    <s v="20"/>
    <s v="O"/>
    <s v="022"/>
    <s v="022917"/>
    <s v="12"/>
    <s v="1"/>
    <s v="2"/>
    <s v="29"/>
    <s v="296"/>
    <s v="296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917 GESTION DE INMUEBLES "/>
    <x v="1"/>
    <x v="13"/>
    <x v="50"/>
    <s v="29601 REFACCIONES Y ACCESORIOS MENORES DE EQUIPO DE TRANSPORTE"/>
    <n v="37000000"/>
    <s v="1 NO ETIQUETADO"/>
    <s v="11 RECURSOS FISCALES"/>
    <s v="1101 RECURSOS MUNICIPALES"/>
    <s v="19 Ejercicio 2019"/>
    <s v="13 TODO EL TERRITORIO"/>
    <s v="3 INDISTINTO"/>
  </r>
  <r>
    <s v="121222222122081331E135135708911122929629601111110119133"/>
    <x v="32"/>
    <s v="2"/>
    <s v="22"/>
    <s v="221"/>
    <s v="2"/>
    <s v="2"/>
    <s v="08"/>
    <s v="13"/>
    <s v="31"/>
    <s v="E"/>
    <s v="135"/>
    <s v="135708"/>
    <s v="91"/>
    <s v="1"/>
    <s v="2"/>
    <s v="29"/>
    <s v="296"/>
    <s v="296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135 SUPERVISIÓN DE OBRA CONTRATADA"/>
    <s v="135708 VERIFICACION PARA RECONSIDERAR NORMAS DE CONTROL"/>
    <x v="1"/>
    <x v="13"/>
    <x v="50"/>
    <s v="29601 REFACCIONES Y ACCESORIOS MENORES DE EQUIPO DE TRANSPORTE"/>
    <n v="1000000"/>
    <s v="1 NO ETIQUETADO"/>
    <s v="11 RECURSOS FISCALES"/>
    <s v="1101 RECURSOS MUNICIPALES"/>
    <s v="19 Ejercicio 2019"/>
    <s v="13 TODO EL TERRITORIO"/>
    <s v="3 INDISTINTO"/>
  </r>
  <r>
    <s v="131422727116171835P080080760911122121621601111110119133"/>
    <x v="49"/>
    <s v="2"/>
    <s v="27"/>
    <s v="271"/>
    <s v="1"/>
    <s v="6"/>
    <s v="17"/>
    <s v="18"/>
    <s v="35"/>
    <s v="P"/>
    <s v="080"/>
    <s v="080760"/>
    <s v="91"/>
    <s v="1"/>
    <s v="2"/>
    <s v="21"/>
    <s v="216"/>
    <s v="216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60 IMPLEMENTACION DE LOS MECANISMOS DE PARTICIPACION CIUDADANA"/>
    <x v="1"/>
    <x v="7"/>
    <x v="19"/>
    <s v="21601 MATERIAL DE LIMPIEZA"/>
    <n v="600000"/>
    <s v="1 NO ETIQUETADO"/>
    <s v="11 RECURSOS FISCALES"/>
    <s v="1101 RECURSOS MUNICIPALES"/>
    <s v="19 Ejercicio 2019"/>
    <s v="13 TODO EL TERRITORIO"/>
    <s v="3 INDISTINTO"/>
  </r>
  <r>
    <s v="030311717145160304E127127976911122929829801111110119133"/>
    <x v="8"/>
    <s v="1"/>
    <s v="17"/>
    <s v="171"/>
    <s v="4"/>
    <s v="5"/>
    <s v="16"/>
    <s v="03"/>
    <s v="04"/>
    <s v="E"/>
    <s v="127"/>
    <s v="127976"/>
    <s v="91"/>
    <s v="1"/>
    <s v="2"/>
    <s v="29"/>
    <s v="298"/>
    <s v="298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1"/>
    <x v="13"/>
    <x v="51"/>
    <s v="29801 REFACCIONES Y ACCESORIOS MENORES DE MAQUINARIA Y OTROS EQUIPOS"/>
    <n v="5000"/>
    <s v="1 NO ETIQUETADO"/>
    <s v="11 RECURSOS FISCALES"/>
    <s v="1101 RECURSOS MUNICIPALES"/>
    <s v="19 Ejercicio 2019"/>
    <s v="13 TODO EL TERRITORIO"/>
    <s v="3 INDISTINTO"/>
  </r>
  <r>
    <s v="131422727116171835P080080770911122121721701111110119133"/>
    <x v="49"/>
    <s v="2"/>
    <s v="27"/>
    <s v="271"/>
    <s v="1"/>
    <s v="6"/>
    <s v="17"/>
    <s v="18"/>
    <s v="35"/>
    <s v="P"/>
    <s v="080"/>
    <s v="080770"/>
    <s v="91"/>
    <s v="1"/>
    <s v="2"/>
    <s v="21"/>
    <s v="217"/>
    <s v="217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70 PLANEACION Y SEGUIMIENTO DEL DESARROLLO MUNICIPAL"/>
    <x v="1"/>
    <x v="7"/>
    <x v="30"/>
    <s v="21701 MATERIALES Y UTILES DE ENSEÑANZA"/>
    <n v="210000"/>
    <s v="1 NO ETIQUETADO"/>
    <s v="11 RECURSOS FISCALES"/>
    <s v="1101 RECURSOS MUNICIPALES"/>
    <s v="19 Ejercicio 2019"/>
    <s v="13 TODO EL TERRITORIO"/>
    <s v="3 INDISTINTO"/>
  </r>
  <r>
    <s v="131422727116171835P090090762911122121721701111110119133"/>
    <x v="49"/>
    <s v="2"/>
    <s v="27"/>
    <s v="271"/>
    <s v="1"/>
    <s v="6"/>
    <s v="17"/>
    <s v="18"/>
    <s v="35"/>
    <s v="P"/>
    <s v="090"/>
    <s v="090762"/>
    <s v="91"/>
    <s v="1"/>
    <s v="2"/>
    <s v="21"/>
    <s v="217"/>
    <s v="217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0 ORGANISMOS SOCIALES PARA LA PARTICIPACIÓN CIUDADANA CONFORMADOS."/>
    <s v="090762 BRIGADAS ITINERANTES PARA EL FOMENTO DE LA PARTICIPACION CIUDADANA Y GOBERNANZA."/>
    <x v="1"/>
    <x v="7"/>
    <x v="30"/>
    <s v="21701 MATERIALES Y UTILES DE ENSEÑANZA"/>
    <n v="205900"/>
    <s v="1 NO ETIQUETADO"/>
    <s v="11 RECURSOS FISCALES"/>
    <s v="1101 RECURSOS MUNICIPALES"/>
    <s v="19 Ejercicio 2019"/>
    <s v="13 TODO EL TERRITORIO"/>
    <s v="3 INDISTINTO"/>
  </r>
  <r>
    <s v="130122727116171835P080080760911122222122101111110119133"/>
    <x v="50"/>
    <s v="2"/>
    <s v="27"/>
    <s v="271"/>
    <s v="1"/>
    <s v="6"/>
    <s v="17"/>
    <s v="18"/>
    <s v="35"/>
    <s v="P"/>
    <s v="080"/>
    <s v="080760"/>
    <s v="91"/>
    <s v="1"/>
    <s v="2"/>
    <s v="22"/>
    <s v="221"/>
    <s v="22101"/>
    <s v="1"/>
    <s v="11"/>
    <s v="1101"/>
    <s v="19"/>
    <s v="13"/>
    <s v="3"/>
    <x v="12"/>
    <x v="50"/>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60 IMPLEMENTACION DE LOS MECANISMOS DE PARTICIPACION CIUDADANA"/>
    <x v="1"/>
    <x v="8"/>
    <x v="22"/>
    <s v="22101 PRODUCTOS ALIMENTICIOS PARA PERSONAS"/>
    <n v="50000"/>
    <s v="1 NO ETIQUETADO"/>
    <s v="11 RECURSOS FISCALES"/>
    <s v="1101 RECURSOS MUNICIPALES"/>
    <s v="19 Ejercicio 2019"/>
    <s v="13 TODO EL TERRITORIO"/>
    <s v="3 INDISTINTO"/>
  </r>
  <r>
    <s v="080122222112130614E060060332911122929829801111110119133"/>
    <x v="14"/>
    <s v="2"/>
    <s v="22"/>
    <s v="221"/>
    <s v="1"/>
    <s v="2"/>
    <s v="13"/>
    <s v="06"/>
    <s v="14"/>
    <s v="E"/>
    <s v="060"/>
    <s v="060332"/>
    <s v="91"/>
    <s v="1"/>
    <s v="2"/>
    <s v="29"/>
    <s v="298"/>
    <s v="298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60 ESPACIOS PÚBLICOS ORDENADOS Y LIMPIOS ENTREGADOS"/>
    <s v="060332 CONTROL FORESTAL"/>
    <x v="1"/>
    <x v="13"/>
    <x v="51"/>
    <s v="29801 REFACCIONES Y ACCESORIOS MENORES DE MAQUINARIA Y OTROS EQUIPOS"/>
    <n v="165000"/>
    <s v="1 NO ETIQUETADO"/>
    <s v="11 RECURSOS FISCALES"/>
    <s v="1101 RECURSOS MUNICIPALES"/>
    <s v="19 Ejercicio 2019"/>
    <s v="13 TODO EL TERRITORIO"/>
    <s v="3 INDISTINTO"/>
  </r>
  <r>
    <s v="081122222112130614E026026312911122929829801111110119133"/>
    <x v="1"/>
    <s v="2"/>
    <s v="22"/>
    <s v="221"/>
    <s v="1"/>
    <s v="2"/>
    <s v="13"/>
    <s v="06"/>
    <s v="14"/>
    <s v="E"/>
    <s v="026"/>
    <s v="026312"/>
    <s v="91"/>
    <s v="1"/>
    <s v="2"/>
    <s v="29"/>
    <s v="298"/>
    <s v="298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26 APLICACIÓN DE LA LEY VIGILADA "/>
    <s v="026312 RECEPCION DE CONTRATOS Y CONVENIOS"/>
    <x v="1"/>
    <x v="13"/>
    <x v="51"/>
    <s v="29801 REFACCIONES Y ACCESORIOS MENORES DE MAQUINARIA Y OTROS EQUIPOS"/>
    <n v="15080"/>
    <s v="1 NO ETIQUETADO"/>
    <s v="11 RECURSOS FISCALES"/>
    <s v="1101 RECURSOS MUNICIPALES"/>
    <s v="19 Ejercicio 2019"/>
    <s v="13 TODO EL TERRITORIO"/>
    <s v="3 INDISTINTO"/>
  </r>
  <r>
    <s v="080922222112130614E088088351911122929829801111110119133"/>
    <x v="2"/>
    <s v="2"/>
    <s v="22"/>
    <s v="221"/>
    <s v="1"/>
    <s v="2"/>
    <s v="13"/>
    <s v="06"/>
    <s v="14"/>
    <s v="E"/>
    <s v="088"/>
    <s v="088351"/>
    <s v="91"/>
    <s v="1"/>
    <s v="2"/>
    <s v="29"/>
    <s v="298"/>
    <s v="298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51 BALIZAMIENTO DE ESPACIOS PARA COMERCIO EN TIANGUIS"/>
    <x v="1"/>
    <x v="13"/>
    <x v="51"/>
    <s v="29801 REFACCIONES Y ACCESORIOS MENORES DE MAQUINARIA Y OTROS EQUIPOS"/>
    <n v="150000"/>
    <s v="1 NO ETIQUETADO"/>
    <s v="11 RECURSOS FISCALES"/>
    <s v="1101 RECURSOS MUNICIPALES"/>
    <s v="19 Ejercicio 2019"/>
    <s v="13 TODO EL TERRITORIO"/>
    <s v="3 INDISTINTO"/>
  </r>
  <r>
    <s v="080322222112130614E009009360911122929829801111110119133"/>
    <x v="15"/>
    <s v="2"/>
    <s v="22"/>
    <s v="221"/>
    <s v="1"/>
    <s v="2"/>
    <s v="13"/>
    <s v="06"/>
    <s v="14"/>
    <s v="E"/>
    <s v="009"/>
    <s v="009360"/>
    <s v="91"/>
    <s v="1"/>
    <s v="2"/>
    <s v="29"/>
    <s v="298"/>
    <s v="298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360 MUESTREO Y VERIFICACION DE LA CALIDAD AGUAS RESIDUALES"/>
    <x v="1"/>
    <x v="13"/>
    <x v="51"/>
    <s v="29801 REFACCIONES Y ACCESORIOS MENORES DE MAQUINARIA Y OTROS EQUIPOS"/>
    <n v="1500000"/>
    <s v="1 NO ETIQUETADO"/>
    <s v="11 RECURSOS FISCALES"/>
    <s v="1101 RECURSOS MUNICIPALES"/>
    <s v="19 Ejercicio 2019"/>
    <s v="13 TODO EL TERRITORIO"/>
    <s v="3 INDISTINTO"/>
  </r>
  <r>
    <s v="080222222112130614E125125411911122929829801111110119133"/>
    <x v="16"/>
    <s v="2"/>
    <s v="22"/>
    <s v="221"/>
    <s v="1"/>
    <s v="2"/>
    <s v="13"/>
    <s v="06"/>
    <s v="14"/>
    <s v="E"/>
    <s v="125"/>
    <s v="125411"/>
    <s v="91"/>
    <s v="1"/>
    <s v="2"/>
    <s v="29"/>
    <s v="298"/>
    <s v="298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11 PROYECTO DE REPRODUCCION, CULTIVO, DESARROLLO DE PLANTAS, ARBOLADO PARA SU DONACION"/>
    <x v="1"/>
    <x v="13"/>
    <x v="51"/>
    <s v="29801 REFACCIONES Y ACCESORIOS MENORES DE MAQUINARIA Y OTROS EQUIPOS"/>
    <n v="15000"/>
    <s v="1 NO ETIQUETADO"/>
    <s v="11 RECURSOS FISCALES"/>
    <s v="1101 RECURSOS MUNICIPALES"/>
    <s v="19 Ejercicio 2019"/>
    <s v="13 TODO EL TERRITORIO"/>
    <s v="3 INDISTINTO"/>
  </r>
  <r>
    <s v="080422222112130614E125125343911122929829801111110119133"/>
    <x v="17"/>
    <s v="2"/>
    <s v="22"/>
    <s v="221"/>
    <s v="1"/>
    <s v="2"/>
    <s v="13"/>
    <s v="06"/>
    <s v="14"/>
    <s v="E"/>
    <s v="125"/>
    <s v="125343"/>
    <s v="91"/>
    <s v="1"/>
    <s v="2"/>
    <s v="29"/>
    <s v="298"/>
    <s v="298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43 EVENTO DIA DEL JARDINERO"/>
    <x v="1"/>
    <x v="13"/>
    <x v="51"/>
    <s v="29801 REFACCIONES Y ACCESORIOS MENORES DE MAQUINARIA Y OTROS EQUIPOS"/>
    <n v="1000000"/>
    <s v="1 NO ETIQUETADO"/>
    <s v="11 RECURSOS FISCALES"/>
    <s v="1101 RECURSOS MUNICIPALES"/>
    <s v="19 Ejercicio 2019"/>
    <s v="13 TODO EL TERRITORIO"/>
    <s v="3 INDISTINTO"/>
  </r>
  <r>
    <s v="080522222112130614E088088349911122929829801111110119133"/>
    <x v="18"/>
    <s v="2"/>
    <s v="22"/>
    <s v="221"/>
    <s v="1"/>
    <s v="2"/>
    <s v="13"/>
    <s v="06"/>
    <s v="14"/>
    <s v="E"/>
    <s v="088"/>
    <s v="088349"/>
    <s v="91"/>
    <s v="1"/>
    <s v="2"/>
    <s v="29"/>
    <s v="298"/>
    <s v="298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49 REGISTRO DE COMERCIANTES DE JUEGOS MECANICOS, JUEGOS COMPLEMENTARIOS Y COMPLEMENTOS"/>
    <x v="1"/>
    <x v="13"/>
    <x v="51"/>
    <s v="29801 REFACCIONES Y ACCESORIOS MENORES DE MAQUINARIA Y OTROS EQUIPOS"/>
    <n v="1500000"/>
    <s v="1 NO ETIQUETADO"/>
    <s v="11 RECURSOS FISCALES"/>
    <s v="1101 RECURSOS MUNICIPALES"/>
    <s v="19 Ejercicio 2019"/>
    <s v="13 TODO EL TERRITORIO"/>
    <s v="3 INDISTINTO"/>
  </r>
  <r>
    <s v="081022222112130614E009009368911122929829801111110119133"/>
    <x v="19"/>
    <s v="2"/>
    <s v="22"/>
    <s v="221"/>
    <s v="1"/>
    <s v="2"/>
    <s v="13"/>
    <s v="06"/>
    <s v="14"/>
    <s v="E"/>
    <s v="009"/>
    <s v="009368"/>
    <s v="91"/>
    <s v="1"/>
    <s v="2"/>
    <s v="29"/>
    <s v="298"/>
    <s v="29801"/>
    <s v="1"/>
    <s v="11"/>
    <s v="1101"/>
    <s v="19"/>
    <s v="13"/>
    <s v="3"/>
    <x v="1"/>
    <x v="19"/>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368 SERVICIO DE DESAZOLVE DE FOSA SEPTICAS COLONIAS"/>
    <x v="1"/>
    <x v="13"/>
    <x v="51"/>
    <s v="29801 REFACCIONES Y ACCESORIOS MENORES DE MAQUINARIA Y OTROS EQUIPOS"/>
    <n v="2000"/>
    <s v="1 NO ETIQUETADO"/>
    <s v="11 RECURSOS FISCALES"/>
    <s v="1101 RECURSOS MUNICIPALES"/>
    <s v="19 Ejercicio 2019"/>
    <s v="13 TODO EL TERRITORIO"/>
    <s v="3 INDISTINTO"/>
  </r>
  <r>
    <s v="081222121412130615E061061415911122929829801111110119133"/>
    <x v="46"/>
    <s v="2"/>
    <s v="21"/>
    <s v="214"/>
    <s v="1"/>
    <s v="2"/>
    <s v="13"/>
    <s v="06"/>
    <s v="15"/>
    <s v="E"/>
    <s v="061"/>
    <s v="061415"/>
    <s v="91"/>
    <s v="1"/>
    <s v="2"/>
    <s v="29"/>
    <s v="298"/>
    <s v="298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415 REPARACION DE LINEA (CABLE)"/>
    <x v="1"/>
    <x v="13"/>
    <x v="51"/>
    <s v="29801 REFACCIONES Y ACCESORIOS MENORES DE MAQUINARIA Y OTROS EQUIPOS"/>
    <n v="1959995.86"/>
    <s v="1 NO ETIQUETADO"/>
    <s v="11 RECURSOS FISCALES"/>
    <s v="1101 RECURSOS MUNICIPALES"/>
    <s v="19 Ejercicio 2019"/>
    <s v="13 TODO EL TERRITORIO"/>
    <s v="3 INDISTINTO"/>
  </r>
  <r>
    <s v="080722121412130615E009009407911122929829801111110119133"/>
    <x v="20"/>
    <s v="2"/>
    <s v="21"/>
    <s v="214"/>
    <s v="1"/>
    <s v="2"/>
    <s v="13"/>
    <s v="06"/>
    <s v="15"/>
    <s v="E"/>
    <s v="009"/>
    <s v="009407"/>
    <s v="91"/>
    <s v="1"/>
    <s v="2"/>
    <s v="29"/>
    <s v="298"/>
    <s v="298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09  ABASTECIMIENTO DE AGUA POTABLE APEGADA A LAS NORMATIVAS ENTREGADA"/>
    <s v="009407 MANTENIMIENTO PREVENTIVO Y CORRECTIVO ELECTROMECANICO EN FUENTES DE ABASTECIMIENTO (POZOS) Y PLANTAS DE TRATAMIENTO."/>
    <x v="1"/>
    <x v="13"/>
    <x v="51"/>
    <s v="29801 REFACCIONES Y ACCESORIOS MENORES DE MAQUINARIA Y OTROS EQUIPOS"/>
    <n v="1500000"/>
    <s v="1 NO ETIQUETADO"/>
    <s v="11 RECURSOS FISCALES"/>
    <s v="1101 RECURSOS MUNICIPALES"/>
    <s v="19 Ejercicio 2019"/>
    <s v="13 TODO EL TERRITORIO"/>
    <s v="3 INDISTINTO"/>
  </r>
  <r>
    <s v="080822222112130417E079079417911122929829801111110119133"/>
    <x v="21"/>
    <s v="2"/>
    <s v="22"/>
    <s v="221"/>
    <s v="1"/>
    <s v="2"/>
    <s v="13"/>
    <s v="04"/>
    <s v="17"/>
    <s v="E"/>
    <s v="079"/>
    <s v="079417"/>
    <s v="91"/>
    <s v="1"/>
    <s v="2"/>
    <s v="29"/>
    <s v="298"/>
    <s v="298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79 MANTENIMIENTO PREVENTIVO DE LOS SERVICIOS PÚBLICOS REALIZADO"/>
    <s v="079417 MANTENIMIENTO PREVENTIVO DE ARBOLADO"/>
    <x v="1"/>
    <x v="13"/>
    <x v="51"/>
    <s v="29801 REFACCIONES Y ACCESORIOS MENORES DE MAQUINARIA Y OTROS EQUIPOS"/>
    <n v="200000"/>
    <s v="1 NO ETIQUETADO"/>
    <s v="11 RECURSOS FISCALES"/>
    <s v="1101 RECURSOS MUNICIPALES"/>
    <s v="19 Ejercicio 2019"/>
    <s v="13 TODO EL TERRITORIO"/>
    <s v="3 INDISTINTO"/>
  </r>
  <r>
    <s v="090111313446172020O022022985121122929829801111110119133"/>
    <x v="39"/>
    <s v="1"/>
    <s v="13"/>
    <s v="134"/>
    <s v="4"/>
    <s v="6"/>
    <s v="17"/>
    <s v="20"/>
    <s v="20"/>
    <s v="O"/>
    <s v="022"/>
    <s v="022985"/>
    <s v="12"/>
    <s v="1"/>
    <s v="2"/>
    <s v="29"/>
    <s v="298"/>
    <s v="298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985 SERVICIOS GENERALES EN LOS EDIFICIOS PUBLICOS "/>
    <x v="1"/>
    <x v="13"/>
    <x v="51"/>
    <s v="29801 REFACCIONES Y ACCESORIOS MENORES DE MAQUINARIA Y OTROS EQUIPOS"/>
    <n v="300000"/>
    <s v="1 NO ETIQUETADO"/>
    <s v="11 RECURSOS FISCALES"/>
    <s v="1101 RECURSOS MUNICIPALES"/>
    <s v="19 Ejercicio 2019"/>
    <s v="13 TODO EL TERRITORIO"/>
    <s v="3 INDISTINTO"/>
  </r>
  <r>
    <s v="111322121231010730E113113685911122929829801111110119133"/>
    <x v="31"/>
    <s v="2"/>
    <s v="21"/>
    <s v="212"/>
    <s v="3"/>
    <s v="1"/>
    <s v="01"/>
    <s v="07"/>
    <s v="30"/>
    <s v="E"/>
    <s v="113"/>
    <s v="113685"/>
    <s v="91"/>
    <s v="1"/>
    <s v="2"/>
    <s v="29"/>
    <s v="298"/>
    <s v="298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13 RECURSOS NATURALES GESTIONADOS Y PROTEGIDOS "/>
    <s v="113685 REFORESTACION"/>
    <x v="1"/>
    <x v="13"/>
    <x v="51"/>
    <s v="29801 REFACCIONES Y ACCESORIOS MENORES DE MAQUINARIA Y OTROS EQUIPOS"/>
    <n v="20000"/>
    <s v="1 NO ETIQUETADO"/>
    <s v="11 RECURSOS FISCALES"/>
    <s v="1101 RECURSOS MUNICIPALES"/>
    <s v="19 Ejercicio 2019"/>
    <s v="13 TODO EL TERRITORIO"/>
    <s v="3 INDISTINTO"/>
  </r>
  <r>
    <s v="121222222122081331E078078693911122929829801111110119133"/>
    <x v="32"/>
    <s v="2"/>
    <s v="22"/>
    <s v="221"/>
    <s v="2"/>
    <s v="2"/>
    <s v="08"/>
    <s v="13"/>
    <s v="31"/>
    <s v="E"/>
    <s v="078"/>
    <s v="078693"/>
    <s v="91"/>
    <s v="1"/>
    <s v="2"/>
    <s v="29"/>
    <s v="298"/>
    <s v="298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693 CAMBIO DE PROYECTO DE EDIFICACION"/>
    <x v="1"/>
    <x v="13"/>
    <x v="51"/>
    <s v="29801 REFACCIONES Y ACCESORIOS MENORES DE MAQUINARIA Y OTROS EQUIPOS"/>
    <n v="1579200"/>
    <s v="1 NO ETIQUETADO"/>
    <s v="11 RECURSOS FISCALES"/>
    <s v="1101 RECURSOS MUNICIPALES"/>
    <s v="19 Ejercicio 2019"/>
    <s v="13 TODO EL TERRITORIO"/>
    <s v="3 INDISTINTO"/>
  </r>
  <r>
    <s v="131422727116171835P090090771911122222222201111110119133"/>
    <x v="49"/>
    <s v="2"/>
    <s v="27"/>
    <s v="271"/>
    <s v="1"/>
    <s v="6"/>
    <s v="17"/>
    <s v="18"/>
    <s v="35"/>
    <s v="P"/>
    <s v="090"/>
    <s v="090771"/>
    <s v="91"/>
    <s v="1"/>
    <s v="2"/>
    <s v="22"/>
    <s v="222"/>
    <s v="222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0 ORGANISMOS SOCIALES PARA LA PARTICIPACIÓN CIUDADANA CONFORMADOS."/>
    <s v="090771 CREACION, RATIFICACION Y REESTRUCTURACION DE CONSEJOS DE COLONIA."/>
    <x v="1"/>
    <x v="8"/>
    <x v="23"/>
    <s v="22201 PRODUCTOS ALIMENTICIOS PARA ANIMALES"/>
    <n v="811.56000000000006"/>
    <s v="1 NO ETIQUETADO"/>
    <s v="11 RECURSOS FISCALES"/>
    <s v="1101 RECURSOS MUNICIPALES"/>
    <s v="19 Ejercicio 2019"/>
    <s v="13 TODO EL TERRITORIO"/>
    <s v="3 INDISTINTO"/>
  </r>
  <r>
    <s v="081122222112130614E059059315911133131131101225250219133"/>
    <x v="1"/>
    <s v="2"/>
    <s v="22"/>
    <s v="221"/>
    <s v="1"/>
    <s v="2"/>
    <s v="13"/>
    <s v="06"/>
    <s v="14"/>
    <s v="E"/>
    <s v="059"/>
    <s v="059315"/>
    <s v="91"/>
    <s v="1"/>
    <s v="3"/>
    <s v="31"/>
    <s v="311"/>
    <s v="31101"/>
    <s v="2"/>
    <s v="25"/>
    <s v="2502"/>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315 PAGO DEL SERVICIO DE ALUMBRADO PUBLICO"/>
    <x v="2"/>
    <x v="14"/>
    <x v="72"/>
    <s v="31101 ENERGIA ELECTRICA"/>
    <n v="227000000"/>
    <s v="2 ETIQUETADO"/>
    <s v="25 RECURSOS FEDERALES"/>
    <s v="2502 FONDO DE FORTALECIMIENTO MUNICIPAL"/>
    <s v="19 Ejercicio 2019"/>
    <s v="13 TODO EL TERRITORIO"/>
    <s v="3 INDISTINTO"/>
  </r>
  <r>
    <s v="090111313446172020O021021833121133131131101111110119133"/>
    <x v="39"/>
    <s v="1"/>
    <s v="13"/>
    <s v="134"/>
    <s v="4"/>
    <s v="6"/>
    <s v="17"/>
    <s v="20"/>
    <s v="20"/>
    <s v="O"/>
    <s v="021"/>
    <s v="021833"/>
    <s v="12"/>
    <s v="1"/>
    <s v="3"/>
    <s v="31"/>
    <s v="311"/>
    <s v="31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833 ADMINISTRACION DE PERSONAL "/>
    <x v="2"/>
    <x v="14"/>
    <x v="72"/>
    <s v="31101 ENERGIA ELECTRICA"/>
    <n v="78000000"/>
    <s v="1 NO ETIQUETADO"/>
    <s v="11 RECURSOS FISCALES"/>
    <s v="1101 RECURSOS MUNICIPALES"/>
    <s v="19 Ejercicio 2019"/>
    <s v="13 TODO EL TERRITORIO"/>
    <s v="3 INDISTINTO"/>
  </r>
  <r>
    <s v="131422727116171835P080080772911122222322301111110119133"/>
    <x v="49"/>
    <s v="2"/>
    <s v="27"/>
    <s v="271"/>
    <s v="1"/>
    <s v="6"/>
    <s v="17"/>
    <s v="18"/>
    <s v="35"/>
    <s v="P"/>
    <s v="080"/>
    <s v="080772"/>
    <s v="91"/>
    <s v="1"/>
    <s v="2"/>
    <s v="22"/>
    <s v="223"/>
    <s v="223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72 GESTION DE OBRA SOCIAL."/>
    <x v="1"/>
    <x v="8"/>
    <x v="24"/>
    <s v="22301 UTENSILIOS PARA EL SERVICIO DE ALIMENTACION"/>
    <n v="900000"/>
    <s v="1 NO ETIQUETADO"/>
    <s v="11 RECURSOS FISCALES"/>
    <s v="1101 RECURSOS MUNICIPALES"/>
    <s v="19 Ejercicio 2019"/>
    <s v="13 TODO EL TERRITORIO"/>
    <s v="3 INDISTINTO"/>
  </r>
  <r>
    <s v="080322222112130614E009009361911133131231201111110119133"/>
    <x v="15"/>
    <s v="2"/>
    <s v="22"/>
    <s v="221"/>
    <s v="1"/>
    <s v="2"/>
    <s v="13"/>
    <s v="06"/>
    <s v="14"/>
    <s v="E"/>
    <s v="009"/>
    <s v="009361"/>
    <s v="91"/>
    <s v="1"/>
    <s v="3"/>
    <s v="31"/>
    <s v="312"/>
    <s v="312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361 MUESTREO Y VERIFICACION DE LA CALIDAD DEL AGUA EN FUENTES DE ABASTECIMIENTO Y REDES"/>
    <x v="2"/>
    <x v="14"/>
    <x v="53"/>
    <s v="31201 GAS"/>
    <n v="5000"/>
    <s v="1 NO ETIQUETADO"/>
    <s v="11 RECURSOS FISCALES"/>
    <s v="1101 RECURSOS MUNICIPALES"/>
    <s v="19 Ejercicio 2019"/>
    <s v="13 TODO EL TERRITORIO"/>
    <s v="3 INDISTINTO"/>
  </r>
  <r>
    <s v="090111313446172020O021021973121133131231201111110119133"/>
    <x v="39"/>
    <s v="1"/>
    <s v="13"/>
    <s v="134"/>
    <s v="4"/>
    <s v="6"/>
    <s v="17"/>
    <s v="20"/>
    <s v="20"/>
    <s v="O"/>
    <s v="021"/>
    <s v="021973"/>
    <s v="12"/>
    <s v="1"/>
    <s v="3"/>
    <s v="31"/>
    <s v="312"/>
    <s v="312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973 SEGURIDAD SOCIAL "/>
    <x v="2"/>
    <x v="14"/>
    <x v="53"/>
    <s v="31201 GAS"/>
    <n v="700000"/>
    <s v="1 NO ETIQUETADO"/>
    <s v="11 RECURSOS FISCALES"/>
    <s v="1101 RECURSOS MUNICIPALES"/>
    <s v="19 Ejercicio 2019"/>
    <s v="13 TODO EL TERRITORIO"/>
    <s v="3 INDISTINTO"/>
  </r>
  <r>
    <s v="090111313446172020O022022459121133131331301111110119133"/>
    <x v="39"/>
    <s v="1"/>
    <s v="13"/>
    <s v="134"/>
    <s v="4"/>
    <s v="6"/>
    <s v="17"/>
    <s v="20"/>
    <s v="20"/>
    <s v="O"/>
    <s v="022"/>
    <s v="022459"/>
    <s v="12"/>
    <s v="1"/>
    <s v="3"/>
    <s v="31"/>
    <s v="313"/>
    <s v="313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59 SERVICIO A BIENES MUEBLES"/>
    <x v="2"/>
    <x v="14"/>
    <x v="73"/>
    <s v="31301 AGUA"/>
    <n v="22000000"/>
    <s v="1 NO ETIQUETADO"/>
    <s v="11 RECURSOS FISCALES"/>
    <s v="1101 RECURSOS MUNICIPALES"/>
    <s v="19 Ejercicio 2019"/>
    <s v="13 TODO EL TERRITORIO"/>
    <s v="3 INDISTINTO"/>
  </r>
  <r>
    <s v="090111313446172020O022022443121133131431401111110119133"/>
    <x v="39"/>
    <s v="1"/>
    <s v="13"/>
    <s v="134"/>
    <s v="4"/>
    <s v="6"/>
    <s v="17"/>
    <s v="20"/>
    <s v="20"/>
    <s v="O"/>
    <s v="022"/>
    <s v="022443"/>
    <s v="12"/>
    <s v="1"/>
    <s v="3"/>
    <s v="31"/>
    <s v="314"/>
    <s v="314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43 ATENCION A SOLICITUDES DE REPARACION/ SERVICIOS MENORES EN EDIFICIOS PUBLICOS"/>
    <x v="2"/>
    <x v="14"/>
    <x v="74"/>
    <s v="31401 TELEFONIA TRADICIONAL"/>
    <n v="2897449"/>
    <s v="1 NO ETIQUETADO"/>
    <s v="11 RECURSOS FISCALES"/>
    <s v="1101 RECURSOS MUNICIPALES"/>
    <s v="19 Ejercicio 2019"/>
    <s v="13 TODO EL TERRITORIO"/>
    <s v="3 INDISTINTO"/>
  </r>
  <r>
    <s v="070711111246171913G109109845911133131531501111110119133"/>
    <x v="13"/>
    <s v="1"/>
    <s v="11"/>
    <s v="112"/>
    <s v="4"/>
    <s v="6"/>
    <s v="17"/>
    <s v="19"/>
    <s v="13"/>
    <s v="G"/>
    <s v="109"/>
    <s v="109845"/>
    <s v="91"/>
    <s v="1"/>
    <s v="3"/>
    <s v="31"/>
    <s v="315"/>
    <s v="31501"/>
    <s v="1"/>
    <s v="11"/>
    <s v="1101"/>
    <s v="19"/>
    <s v="13"/>
    <s v="3"/>
    <x v="9"/>
    <x v="13"/>
    <x v="10"/>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s v="1 GASTO CORRIENTE"/>
    <x v="12"/>
    <s v="109 QUEJAS CIUDADANAS ATENDIDAS"/>
    <s v="109845 ATENCION A QUEJAS Y DENUNCIAS SOBRE EL ACTUAR DE UN SERVIDOR PUBLICO"/>
    <x v="2"/>
    <x v="14"/>
    <x v="75"/>
    <s v="31501 TELEFONIA CELULAR"/>
    <n v="15000"/>
    <s v="1 NO ETIQUETADO"/>
    <s v="11 RECURSOS FISCALES"/>
    <s v="1101 RECURSOS MUNICIPALES"/>
    <s v="19 Ejercicio 2019"/>
    <s v="13 TODO EL TERRITORIO"/>
    <s v="3 INDISTINTO"/>
  </r>
  <r>
    <s v="081022222112130614E009009369911133131531501111110119133"/>
    <x v="19"/>
    <s v="2"/>
    <s v="22"/>
    <s v="221"/>
    <s v="1"/>
    <s v="2"/>
    <s v="13"/>
    <s v="06"/>
    <s v="14"/>
    <s v="E"/>
    <s v="009"/>
    <s v="009369"/>
    <s v="91"/>
    <s v="1"/>
    <s v="3"/>
    <s v="31"/>
    <s v="315"/>
    <s v="31501"/>
    <s v="1"/>
    <s v="11"/>
    <s v="1101"/>
    <s v="19"/>
    <s v="13"/>
    <s v="3"/>
    <x v="1"/>
    <x v="19"/>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369 PAGO DE DERECHOS A CONAGUA"/>
    <x v="2"/>
    <x v="14"/>
    <x v="75"/>
    <s v="31501 TELEFONIA CELULAR"/>
    <n v="138600"/>
    <s v="1 NO ETIQUETADO"/>
    <s v="11 RECURSOS FISCALES"/>
    <s v="1101 RECURSOS MUNICIPALES"/>
    <s v="19 Ejercicio 2019"/>
    <s v="13 TODO EL TERRITORIO"/>
    <s v="3 INDISTINTO"/>
  </r>
  <r>
    <s v="030311717145160304E011011975911133131631601225250219133"/>
    <x v="8"/>
    <s v="1"/>
    <s v="17"/>
    <s v="171"/>
    <s v="4"/>
    <s v="5"/>
    <s v="16"/>
    <s v="03"/>
    <s v="04"/>
    <s v="E"/>
    <s v="011"/>
    <s v="011975"/>
    <s v="91"/>
    <s v="1"/>
    <s v="3"/>
    <s v="31"/>
    <s v="316"/>
    <s v="31601"/>
    <s v="2"/>
    <s v="25"/>
    <s v="2502"/>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011 ACCIONES DE CAPACITACIÓN REALIZADAS"/>
    <s v="011975 SERVICIO PROFESIONAL DE CARRERA POLICIAL"/>
    <x v="2"/>
    <x v="14"/>
    <x v="76"/>
    <s v="31601 SERVICIOS DE TELECOMUNICACIONES Y SATELITES"/>
    <n v="1908000"/>
    <s v="2 ETIQUETADO"/>
    <s v="25 RECURSOS FEDERALES"/>
    <s v="2502 FONDO DE FORTALECIMIENTO MUNICIPAL"/>
    <s v="19 Ejercicio 2019"/>
    <s v="13 TODO EL TERRITORIO"/>
    <s v="3 INDISTINTO"/>
  </r>
  <r>
    <s v="110322222122071329E129129676911133131631601111110119133"/>
    <x v="29"/>
    <s v="2"/>
    <s v="22"/>
    <s v="221"/>
    <s v="2"/>
    <s v="2"/>
    <s v="07"/>
    <s v="13"/>
    <s v="29"/>
    <s v="E"/>
    <s v="129"/>
    <s v="129676"/>
    <s v="91"/>
    <s v="1"/>
    <s v="3"/>
    <s v="31"/>
    <s v="316"/>
    <s v="316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29 SERVICIOS PARA LA GESTIÓN DE LA MOVILIDAD APLICADA         "/>
    <s v="129676 DICTAMEN DE MOVILIDAD NO MOTORIZADA"/>
    <x v="2"/>
    <x v="14"/>
    <x v="76"/>
    <s v="31601 SERVICIOS DE TELECOMUNICACIONES Y SATELITES"/>
    <n v="350000"/>
    <s v="1 NO ETIQUETADO"/>
    <s v="11 RECURSOS FISCALES"/>
    <s v="1101 RECURSOS MUNICIPALES"/>
    <s v="19 Ejercicio 2019"/>
    <s v="13 TODO EL TERRITORIO"/>
    <s v="3 INDISTINTO"/>
  </r>
  <r>
    <s v="030311717145160304E013013950911133131731701111110119133"/>
    <x v="8"/>
    <s v="1"/>
    <s v="17"/>
    <s v="171"/>
    <s v="4"/>
    <s v="5"/>
    <s v="16"/>
    <s v="03"/>
    <s v="04"/>
    <s v="E"/>
    <s v="013"/>
    <s v="013950"/>
    <s v="91"/>
    <s v="1"/>
    <s v="3"/>
    <s v="31"/>
    <s v="317"/>
    <s v="317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013 ACCIONES DE PREVENCIÓN DEL DELITO REALIZADAS"/>
    <s v="013950 PLATICAS Y TALLERES EN MATERIA DE PREVENCION DEL DELITO"/>
    <x v="2"/>
    <x v="14"/>
    <x v="61"/>
    <s v="31701 SERVICIOS DE ACCESO DE INTERNET, REDES Y PROCESAMIENTO DE INFORMACION"/>
    <n v="950000"/>
    <s v="1 NO ETIQUETADO"/>
    <s v="11 RECURSOS FISCALES"/>
    <s v="1101 RECURSOS MUNICIPALES"/>
    <s v="19 Ejercicio 2019"/>
    <s v="13 TODO EL TERRITORIO"/>
    <s v="3 INDISTINTO"/>
  </r>
  <r>
    <s v="131422727116171835P090090987911122424624601111110119133"/>
    <x v="49"/>
    <s v="2"/>
    <s v="27"/>
    <s v="271"/>
    <s v="1"/>
    <s v="6"/>
    <s v="17"/>
    <s v="18"/>
    <s v="35"/>
    <s v="P"/>
    <s v="090"/>
    <s v="090987"/>
    <s v="91"/>
    <s v="1"/>
    <s v="2"/>
    <s v="24"/>
    <s v="246"/>
    <s v="246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0 ORGANISMOS SOCIALES PARA LA PARTICIPACIÓN CIUDADANA CONFORMADOS."/>
    <s v="090987 SESIONES DE LOS CONSEJOS DE PARTICIPACION CIUDADANA"/>
    <x v="1"/>
    <x v="9"/>
    <x v="29"/>
    <s v="24601 MATERIAL ELECTRICO Y ELECTRONICO"/>
    <n v="12600"/>
    <s v="1 NO ETIQUETADO"/>
    <s v="11 RECURSOS FISCALES"/>
    <s v="1101 RECURSOS MUNICIPALES"/>
    <s v="19 Ejercicio 2019"/>
    <s v="13 TODO EL TERRITORIO"/>
    <s v="3 INDISTINTO"/>
  </r>
  <r>
    <s v="090211313446172019O133133427121133131731701111110119133"/>
    <x v="40"/>
    <s v="1"/>
    <s v="13"/>
    <s v="134"/>
    <s v="4"/>
    <s v="6"/>
    <s v="17"/>
    <s v="20"/>
    <s v="19"/>
    <s v="O"/>
    <s v="133"/>
    <s v="133427"/>
    <s v="12"/>
    <s v="1"/>
    <s v="3"/>
    <s v="31"/>
    <s v="317"/>
    <s v="317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27 ADMINISTRACION DE LA RED DE VOZ Y RENOVACION DE EQUIPO"/>
    <x v="2"/>
    <x v="14"/>
    <x v="61"/>
    <s v="31701 SERVICIOS DE ACCESO DE INTERNET, REDES Y PROCESAMIENTO DE INFORMACION"/>
    <n v="120000"/>
    <s v="1 NO ETIQUETADO"/>
    <s v="11 RECURSOS FISCALES"/>
    <s v="1101 RECURSOS MUNICIPALES"/>
    <s v="19 Ejercicio 2019"/>
    <s v="13 TODO EL TERRITORIO"/>
    <s v="3 INDISTINTO"/>
  </r>
  <r>
    <s v="090111313446172020O022022994121133131731701111110119133"/>
    <x v="39"/>
    <s v="1"/>
    <s v="13"/>
    <s v="134"/>
    <s v="4"/>
    <s v="6"/>
    <s v="17"/>
    <s v="20"/>
    <s v="20"/>
    <s v="O"/>
    <s v="022"/>
    <s v="022994"/>
    <s v="12"/>
    <s v="1"/>
    <s v="3"/>
    <s v="31"/>
    <s v="317"/>
    <s v="317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994 TRAMITE DE VEHICULOS"/>
    <x v="2"/>
    <x v="14"/>
    <x v="61"/>
    <s v="31701 SERVICIOS DE ACCESO DE INTERNET, REDES Y PROCESAMIENTO DE INFORMACION"/>
    <n v="1920000"/>
    <s v="1 NO ETIQUETADO"/>
    <s v="11 RECURSOS FISCALES"/>
    <s v="1101 RECURSOS MUNICIPALES"/>
    <s v="19 Ejercicio 2019"/>
    <s v="13 TODO EL TERRITORIO"/>
    <s v="3 INDISTINTO"/>
  </r>
  <r>
    <s v="090111313446172020O022022444121133131731701111110119133"/>
    <x v="39"/>
    <s v="1"/>
    <s v="13"/>
    <s v="134"/>
    <s v="4"/>
    <s v="6"/>
    <s v="17"/>
    <s v="20"/>
    <s v="20"/>
    <s v="O"/>
    <s v="022"/>
    <s v="022444"/>
    <s v="12"/>
    <s v="1"/>
    <s v="3"/>
    <s v="31"/>
    <s v="317"/>
    <s v="317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44 ATENCION A SOLICITUDES DE REMODELACION Y/O SERVICIO MAYOR EN EDIFICIOS PUBLICOS"/>
    <x v="2"/>
    <x v="14"/>
    <x v="61"/>
    <s v="31701 SERVICIOS DE ACCESO DE INTERNET, REDES Y PROCESAMIENTO DE INFORMACION"/>
    <n v="7395423"/>
    <s v="1 NO ETIQUETADO"/>
    <s v="11 RECURSOS FISCALES"/>
    <s v="1101 RECURSOS MUNICIPALES"/>
    <s v="19 Ejercicio 2019"/>
    <s v="13 TODO EL TERRITORIO"/>
    <s v="3 INDISTINTO"/>
  </r>
  <r>
    <s v="131422727116171835P080080780911122424824801111110119133"/>
    <x v="49"/>
    <s v="2"/>
    <s v="27"/>
    <s v="271"/>
    <s v="1"/>
    <s v="6"/>
    <s v="17"/>
    <s v="18"/>
    <s v="35"/>
    <s v="P"/>
    <s v="080"/>
    <s v="080780"/>
    <s v="91"/>
    <s v="1"/>
    <s v="2"/>
    <s v="24"/>
    <s v="248"/>
    <s v="248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80 PLANEACION Y ASESORIA, PARA LAS PETICIONES DE OBRA."/>
    <x v="1"/>
    <x v="9"/>
    <x v="32"/>
    <s v="24801 MATERIALES COMPLEMENTARIOS"/>
    <n v="14000"/>
    <s v="1 NO ETIQUETADO"/>
    <s v="11 RECURSOS FISCALES"/>
    <s v="1101 RECURSOS MUNICIPALES"/>
    <s v="19 Ejercicio 2019"/>
    <s v="13 TODO EL TERRITORIO"/>
    <s v="3 INDISTINTO"/>
  </r>
  <r>
    <s v="010111313146172001P121121823911133131831801111110119133"/>
    <x v="4"/>
    <s v="1"/>
    <s v="13"/>
    <s v="131"/>
    <s v="4"/>
    <s v="6"/>
    <s v="17"/>
    <s v="20"/>
    <s v="01"/>
    <s v="P"/>
    <s v="121"/>
    <s v="121823"/>
    <s v="91"/>
    <s v="1"/>
    <s v="3"/>
    <s v="31"/>
    <s v="318"/>
    <s v="31801"/>
    <s v="1"/>
    <s v="11"/>
    <s v="1101"/>
    <s v="19"/>
    <s v="13"/>
    <s v="3"/>
    <x v="3"/>
    <x v="4"/>
    <x v="2"/>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s v="1 GASTO CORRIENTE"/>
    <x v="3"/>
    <s v="121 SENSIBILIZACIÓN  EN RESPONSABILIDADES Y FUNCIONES REALIZADAS"/>
    <s v="121823 REGALOS A TITULO INSTITUCIONAL 2018"/>
    <x v="2"/>
    <x v="14"/>
    <x v="77"/>
    <s v="31801 SERVICIOS POSTALES Y TELEGRAFICOS"/>
    <n v="15000"/>
    <s v="1 NO ETIQUETADO"/>
    <s v="11 RECURSOS FISCALES"/>
    <s v="1101 RECURSOS MUNICIPALES"/>
    <s v="19 Ejercicio 2019"/>
    <s v="13 TODO EL TERRITORIO"/>
    <s v="3 INDISTINTO"/>
  </r>
  <r>
    <s v="030311717145160304E127127976911133131831801111110119133"/>
    <x v="8"/>
    <s v="1"/>
    <s v="17"/>
    <s v="171"/>
    <s v="4"/>
    <s v="5"/>
    <s v="16"/>
    <s v="03"/>
    <s v="04"/>
    <s v="E"/>
    <s v="127"/>
    <s v="127976"/>
    <s v="91"/>
    <s v="1"/>
    <s v="3"/>
    <s v="31"/>
    <s v="318"/>
    <s v="318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2"/>
    <x v="14"/>
    <x v="77"/>
    <s v="31801 SERVICIOS POSTALES Y TELEGRAFICOS"/>
    <n v="30000"/>
    <s v="1 NO ETIQUETADO"/>
    <s v="11 RECURSOS FISCALES"/>
    <s v="1101 RECURSOS MUNICIPALES"/>
    <s v="19 Ejercicio 2019"/>
    <s v="13 TODO EL TERRITORIO"/>
    <s v="3 INDISTINTO"/>
  </r>
  <r>
    <s v="040411212246171906E004004174911133131831801111110119133"/>
    <x v="9"/>
    <s v="1"/>
    <s v="12"/>
    <s v="122"/>
    <s v="4"/>
    <s v="6"/>
    <s v="17"/>
    <s v="19"/>
    <s v="06"/>
    <s v="E"/>
    <s v="004"/>
    <s v="004174"/>
    <s v="91"/>
    <s v="1"/>
    <s v="3"/>
    <s v="31"/>
    <s v="318"/>
    <s v="31801"/>
    <s v="1"/>
    <s v="11"/>
    <s v="1101"/>
    <s v="19"/>
    <s v="13"/>
    <s v="3"/>
    <x v="6"/>
    <x v="9"/>
    <x v="6"/>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x v="7"/>
    <s v="004  CAPACITACIÓN JURÍDICA PARA EL QUEHACER MUNICIPAL BRINDADA"/>
    <s v="004174 CAPACITACION EN MATERIA JURIDICA"/>
    <x v="2"/>
    <x v="14"/>
    <x v="77"/>
    <s v="31801 SERVICIOS POSTALES Y TELEGRAFICOS"/>
    <n v="2000"/>
    <s v="1 NO ETIQUETADO"/>
    <s v="11 RECURSOS FISCALES"/>
    <s v="1101 RECURSOS MUNICIPALES"/>
    <s v="19 Ejercicio 2019"/>
    <s v="13 TODO EL TERRITORIO"/>
    <s v="3 INDISTINTO"/>
  </r>
  <r>
    <s v="060611515246172012M073073018911133131831801111110119133"/>
    <x v="12"/>
    <s v="1"/>
    <s v="15"/>
    <s v="152"/>
    <s v="4"/>
    <s v="6"/>
    <s v="17"/>
    <s v="20"/>
    <s v="12"/>
    <s v="M"/>
    <s v="073"/>
    <s v="073018"/>
    <s v="91"/>
    <s v="1"/>
    <s v="3"/>
    <s v="31"/>
    <s v="318"/>
    <s v="318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073 INFORMES FINANCIEROS Y CUENTAS PUBLICAS PRESENTADAS EN APEGO A LAS NORMAS"/>
    <s v="073018 COBERTURA DE ACTIVIDADES DEL AYUNTAMIENTO"/>
    <x v="2"/>
    <x v="14"/>
    <x v="77"/>
    <s v="31801 SERVICIOS POSTALES Y TELEGRAFICOS"/>
    <n v="846"/>
    <s v="1 NO ETIQUETADO"/>
    <s v="11 RECURSOS FISCALES"/>
    <s v="1101 RECURSOS MUNICIPALES"/>
    <s v="19 Ejercicio 2019"/>
    <s v="13 TODO EL TERRITORIO"/>
    <s v="3 INDISTINTO"/>
  </r>
  <r>
    <s v="070711111246171913G026026304911133131831801111110119133"/>
    <x v="13"/>
    <s v="1"/>
    <s v="11"/>
    <s v="112"/>
    <s v="4"/>
    <s v="6"/>
    <s v="17"/>
    <s v="19"/>
    <s v="13"/>
    <s v="G"/>
    <s v="026"/>
    <s v="026304"/>
    <s v="91"/>
    <s v="1"/>
    <s v="3"/>
    <s v="31"/>
    <s v="318"/>
    <s v="31801"/>
    <s v="1"/>
    <s v="11"/>
    <s v="1101"/>
    <s v="19"/>
    <s v="13"/>
    <s v="3"/>
    <x v="9"/>
    <x v="13"/>
    <x v="10"/>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s v="1 GASTO CORRIENTE"/>
    <x v="12"/>
    <s v="026 APLICACIÓN DE LA LEY VIGILADA "/>
    <s v="026304 REVISION DE CUENTA PUBLICA"/>
    <x v="2"/>
    <x v="14"/>
    <x v="77"/>
    <s v="31801 SERVICIOS POSTALES Y TELEGRAFICOS"/>
    <n v="15000"/>
    <s v="1 NO ETIQUETADO"/>
    <s v="11 RECURSOS FISCALES"/>
    <s v="1101 RECURSOS MUNICIPALES"/>
    <s v="19 Ejercicio 2019"/>
    <s v="13 TODO EL TERRITORIO"/>
    <s v="3 INDISTINTO"/>
  </r>
  <r>
    <s v="100533131123091725F049049547911133131831801111110119133"/>
    <x v="26"/>
    <s v="3"/>
    <s v="31"/>
    <s v="311"/>
    <s v="2"/>
    <s v="3"/>
    <s v="09"/>
    <s v="17"/>
    <s v="25"/>
    <s v="F"/>
    <s v="049"/>
    <s v="049547"/>
    <s v="91"/>
    <s v="1"/>
    <s v="3"/>
    <s v="31"/>
    <s v="318"/>
    <s v="318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9 COMERCIOS TRABAJANDO REGLAMENTADOS"/>
    <s v="049547 TRAMITE DE TRASPASO"/>
    <x v="2"/>
    <x v="14"/>
    <x v="77"/>
    <s v="31801 SERVICIOS POSTALES Y TELEGRAFICOS"/>
    <n v="20000"/>
    <s v="1 NO ETIQUETADO"/>
    <s v="11 RECURSOS FISCALES"/>
    <s v="1101 RECURSOS MUNICIPALES"/>
    <s v="19 Ejercicio 2019"/>
    <s v="13 TODO EL TERRITORIO"/>
    <s v="3 INDISTINTO"/>
  </r>
  <r>
    <s v="100533131123091725F049049548911133131831801111110119133"/>
    <x v="26"/>
    <s v="3"/>
    <s v="31"/>
    <s v="311"/>
    <s v="2"/>
    <s v="3"/>
    <s v="09"/>
    <s v="17"/>
    <s v="25"/>
    <s v="F"/>
    <s v="049"/>
    <s v="049548"/>
    <s v="91"/>
    <s v="1"/>
    <s v="3"/>
    <s v="31"/>
    <s v="318"/>
    <s v="318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9 COMERCIOS TRABAJANDO REGLAMENTADOS"/>
    <s v="049548 TRAMITE DE AMPLIACION DE MEDIDAS"/>
    <x v="2"/>
    <x v="14"/>
    <x v="77"/>
    <s v="31801 SERVICIOS POSTALES Y TELEGRAFICOS"/>
    <n v="20000"/>
    <s v="1 NO ETIQUETADO"/>
    <s v="11 RECURSOS FISCALES"/>
    <s v="1101 RECURSOS MUNICIPALES"/>
    <s v="19 Ejercicio 2019"/>
    <s v="13 TODO EL TERRITORIO"/>
    <s v="3 INDISTINTO"/>
  </r>
  <r>
    <s v="121222222122081331E078078694911133131831801111110119133"/>
    <x v="32"/>
    <s v="2"/>
    <s v="22"/>
    <s v="221"/>
    <s v="2"/>
    <s v="2"/>
    <s v="08"/>
    <s v="13"/>
    <s v="31"/>
    <s v="E"/>
    <s v="078"/>
    <s v="078694"/>
    <s v="91"/>
    <s v="1"/>
    <s v="3"/>
    <s v="31"/>
    <s v="318"/>
    <s v="318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694 LICENCIA DE DEMOLICION"/>
    <x v="2"/>
    <x v="14"/>
    <x v="77"/>
    <s v="31801 SERVICIOS POSTALES Y TELEGRAFICOS"/>
    <n v="6100"/>
    <s v="1 NO ETIQUETADO"/>
    <s v="11 RECURSOS FISCALES"/>
    <s v="1101 RECURSOS MUNICIPALES"/>
    <s v="19 Ejercicio 2019"/>
    <s v="13 TODO EL TERRITORIO"/>
    <s v="3 INDISTINTO"/>
  </r>
  <r>
    <s v="081222121412130615E061061804911133131931901111110119133"/>
    <x v="46"/>
    <s v="2"/>
    <s v="21"/>
    <s v="214"/>
    <s v="1"/>
    <s v="2"/>
    <s v="13"/>
    <s v="06"/>
    <s v="15"/>
    <s v="E"/>
    <s v="061"/>
    <s v="061804"/>
    <s v="91"/>
    <s v="1"/>
    <s v="3"/>
    <s v="31"/>
    <s v="319"/>
    <s v="319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804 ADEUDOS DE EJERCICIOS ANTERIORES"/>
    <x v="2"/>
    <x v="14"/>
    <x v="78"/>
    <s v="31901 SERVICIOS INTEGRALES Y OTROS SERVICIOS"/>
    <n v="2000000"/>
    <s v="1 NO ETIQUETADO"/>
    <s v="11 RECURSOS FISCALES"/>
    <s v="1101 RECURSOS MUNICIPALES"/>
    <s v="19 Ejercicio 2019"/>
    <s v="13 TODO EL TERRITORIO"/>
    <s v="3 INDISTINTO"/>
  </r>
  <r>
    <s v="090111313446172020O022022450121133232232201111110119133"/>
    <x v="39"/>
    <s v="1"/>
    <s v="13"/>
    <s v="134"/>
    <s v="4"/>
    <s v="6"/>
    <s v="17"/>
    <s v="20"/>
    <s v="20"/>
    <s v="O"/>
    <s v="022"/>
    <s v="022450"/>
    <s v="12"/>
    <s v="1"/>
    <s v="3"/>
    <s v="32"/>
    <s v="322"/>
    <s v="322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50 MANTENIMIENTO PREVENTIVO A LAS INSTALACIONES FIJAS"/>
    <x v="2"/>
    <x v="15"/>
    <x v="79"/>
    <s v="32201 ARRENDAMIENTO DE EDIFICIOS"/>
    <n v="14118000"/>
    <s v="1 NO ETIQUETADO"/>
    <s v="11 RECURSOS FISCALES"/>
    <s v="1101 RECURSOS MUNICIPALES"/>
    <s v="19 Ejercicio 2019"/>
    <s v="13 TODO EL TERRITORIO"/>
    <s v="3 INDISTINTO"/>
  </r>
  <r>
    <s v="131322424215140134E120120940911133232232201111110119133"/>
    <x v="36"/>
    <s v="2"/>
    <s v="24"/>
    <s v="242"/>
    <s v="1"/>
    <s v="5"/>
    <s v="14"/>
    <s v="01"/>
    <s v="34"/>
    <s v="E"/>
    <s v="120"/>
    <s v="120940"/>
    <s v="91"/>
    <s v="1"/>
    <s v="3"/>
    <s v="32"/>
    <s v="322"/>
    <s v="322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120 ROMERIA ZAPOPAN ORGANIZADA Y REALIZADA"/>
    <s v="120940 OPERATIVO ROMERIA 2017"/>
    <x v="2"/>
    <x v="15"/>
    <x v="79"/>
    <s v="32201 ARRENDAMIENTO DE EDIFICIOS"/>
    <n v="60000"/>
    <s v="1 NO ETIQUETADO"/>
    <s v="11 RECURSOS FISCALES"/>
    <s v="1101 RECURSOS MUNICIPALES"/>
    <s v="19 Ejercicio 2019"/>
    <s v="13 TODO EL TERRITORIO"/>
    <s v="3 INDISTINTO"/>
  </r>
  <r>
    <s v="090211313446172019O133133436121133232332301225250219133"/>
    <x v="40"/>
    <s v="1"/>
    <s v="13"/>
    <s v="134"/>
    <s v="4"/>
    <s v="6"/>
    <s v="17"/>
    <s v="20"/>
    <s v="19"/>
    <s v="O"/>
    <s v="133"/>
    <s v="133436"/>
    <s v="12"/>
    <s v="1"/>
    <s v="3"/>
    <s v="32"/>
    <s v="323"/>
    <s v="32301"/>
    <s v="2"/>
    <s v="25"/>
    <s v="2502"/>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6 ADMINISTRACION DE RED DE DATOS Y RENOVACION DE EQUIPO"/>
    <x v="2"/>
    <x v="15"/>
    <x v="80"/>
    <s v="32301 ARRENDAMIENTO DE MOBILIARIO Y EQUIPO DE ADMINISTRACION, EDUCACIONAL Y RECREATIVO"/>
    <n v="10000000"/>
    <s v="2 ETIQUETADO"/>
    <s v="25 RECURSOS FEDERALES"/>
    <s v="2502 FONDO DE FORTALECIMIENTO MUNICIPAL"/>
    <s v="19 Ejercicio 2019"/>
    <s v="13 TODO EL TERRITORIO"/>
    <s v="3 INDISTINTO"/>
  </r>
  <r>
    <s v="090211313446172019O133133429121133232332301111110119133"/>
    <x v="40"/>
    <s v="1"/>
    <s v="13"/>
    <s v="134"/>
    <s v="4"/>
    <s v="6"/>
    <s v="17"/>
    <s v="20"/>
    <s v="19"/>
    <s v="O"/>
    <s v="133"/>
    <s v="133429"/>
    <s v="12"/>
    <s v="1"/>
    <s v="3"/>
    <s v="32"/>
    <s v="323"/>
    <s v="323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29 ACTUALIZACION DE MANUALES DE PROCEDIMIENTOS"/>
    <x v="2"/>
    <x v="15"/>
    <x v="80"/>
    <s v="32301 ARRENDAMIENTO DE MOBILIARIO Y EQUIPO DE ADMINISTRACION, EDUCACIONAL Y RECREATIVO"/>
    <n v="10000000"/>
    <s v="1 NO ETIQUETADO"/>
    <s v="11 RECURSOS FISCALES"/>
    <s v="1101 RECURSOS MUNICIPALES"/>
    <s v="19 Ejercicio 2019"/>
    <s v="13 TODO EL TERRITORIO"/>
    <s v="3 INDISTINTO"/>
  </r>
  <r>
    <s v="131422727116171835P091091759911122424924901111110119133"/>
    <x v="49"/>
    <s v="2"/>
    <s v="27"/>
    <s v="271"/>
    <s v="1"/>
    <s v="6"/>
    <s v="17"/>
    <s v="18"/>
    <s v="35"/>
    <s v="P"/>
    <s v="091"/>
    <s v="091759"/>
    <s v="91"/>
    <s v="1"/>
    <s v="2"/>
    <s v="24"/>
    <s v="249"/>
    <s v="249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1 ORGANIZACIÓN VECINAL A LAS DECISIONES MUNICIPALES VINCULADA Y DEMOCRATIZADA"/>
    <s v="091759 SEGUIMIENTO, ORIENTACION Y ASESORAMIENTO A CONSEJOS SOCIALES Y VECINOS DE ZAPOPAN"/>
    <x v="1"/>
    <x v="9"/>
    <x v="33"/>
    <s v="24901 OTROS MATERIALES Y ARTICULOS DE CONSTRUCCION Y REPARACION"/>
    <n v="18000"/>
    <s v="1 NO ETIQUETADO"/>
    <s v="11 RECURSOS FISCALES"/>
    <s v="1101 RECURSOS MUNICIPALES"/>
    <s v="19 Ejercicio 2019"/>
    <s v="13 TODO EL TERRITORIO"/>
    <s v="3 INDISTINTO"/>
  </r>
  <r>
    <s v="090411313446172020O022022459121133232432401111110119133"/>
    <x v="0"/>
    <s v="1"/>
    <s v="13"/>
    <s v="134"/>
    <s v="4"/>
    <s v="6"/>
    <s v="17"/>
    <s v="20"/>
    <s v="20"/>
    <s v="O"/>
    <s v="022"/>
    <s v="022459"/>
    <s v="12"/>
    <s v="1"/>
    <s v="3"/>
    <s v="32"/>
    <s v="324"/>
    <s v="32401"/>
    <s v="1"/>
    <s v="11"/>
    <s v="11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59 SERVICIO A BIENES MUEBLES"/>
    <x v="2"/>
    <x v="15"/>
    <x v="81"/>
    <s v="32401 ARRENDAMIENTO DE EQUIPO E INSTRUMENTAL MEDICO Y DE LABORATORIO"/>
    <n v="120000"/>
    <s v="1 NO ETIQUETADO"/>
    <s v="11 RECURSOS FISCALES"/>
    <s v="1101 RECURSOS MUNICIPALES"/>
    <s v="19 Ejercicio 2019"/>
    <s v="13 TODO EL TERRITORIO"/>
    <s v="3 INDISTINTO"/>
  </r>
  <r>
    <s v="030311717145160304E011011975911133232532501225250219133"/>
    <x v="8"/>
    <s v="1"/>
    <s v="17"/>
    <s v="171"/>
    <s v="4"/>
    <s v="5"/>
    <s v="16"/>
    <s v="03"/>
    <s v="04"/>
    <s v="E"/>
    <s v="011"/>
    <s v="011975"/>
    <s v="91"/>
    <s v="1"/>
    <s v="3"/>
    <s v="32"/>
    <s v="325"/>
    <s v="32501"/>
    <s v="2"/>
    <s v="25"/>
    <s v="2502"/>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011 ACCIONES DE CAPACITACIÓN REALIZADAS"/>
    <s v="011975 SERVICIO PROFESIONAL DE CARRERA POLICIAL"/>
    <x v="2"/>
    <x v="15"/>
    <x v="62"/>
    <s v="32501 ARRENDAMIENTO DE EQUIPO DE TRANSPORTE"/>
    <n v="20150684.339758292"/>
    <s v="2 ETIQUETADO"/>
    <s v="25 RECURSOS FEDERALES"/>
    <s v="2502 FONDO DE FORTALECIMIENTO MUNICIPAL"/>
    <s v="19 Ejercicio 2019"/>
    <s v="13 TODO EL TERRITORIO"/>
    <s v="3 INDISTINTO"/>
  </r>
  <r>
    <s v="131422727116171835P091091765911122525325301111110119133"/>
    <x v="49"/>
    <s v="2"/>
    <s v="27"/>
    <s v="271"/>
    <s v="1"/>
    <s v="6"/>
    <s v="17"/>
    <s v="18"/>
    <s v="35"/>
    <s v="P"/>
    <s v="091"/>
    <s v="091765"/>
    <s v="91"/>
    <s v="1"/>
    <s v="2"/>
    <s v="25"/>
    <s v="253"/>
    <s v="253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1 ORGANIZACIÓN VECINAL A LAS DECISIONES MUNICIPALES VINCULADA Y DEMOCRATIZADA"/>
    <s v="091765 CONSTITUCION Y RENOVACION DE MESAS DIRECTIVAS DE ASOCIACIONES VECINALES"/>
    <x v="1"/>
    <x v="10"/>
    <x v="35"/>
    <s v="25301 MEDICINAS Y PRODUCTOS FARMACEUTICOS"/>
    <n v="31676"/>
    <s v="1 NO ETIQUETADO"/>
    <s v="11 RECURSOS FISCALES"/>
    <s v="1101 RECURSOS MUNICIPALES"/>
    <s v="19 Ejercicio 2019"/>
    <s v="13 TODO EL TERRITORIO"/>
    <s v="3 INDISTINTO"/>
  </r>
  <r>
    <s v="080122222112130614E060060333911133232532501111110119133"/>
    <x v="14"/>
    <s v="2"/>
    <s v="22"/>
    <s v="221"/>
    <s v="1"/>
    <s v="2"/>
    <s v="13"/>
    <s v="06"/>
    <s v="14"/>
    <s v="E"/>
    <s v="060"/>
    <s v="060333"/>
    <s v="91"/>
    <s v="1"/>
    <s v="3"/>
    <s v="32"/>
    <s v="325"/>
    <s v="325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60 ESPACIOS PÚBLICOS ORDENADOS Y LIMPIOS ENTREGADOS"/>
    <s v="060333 VERIFICACION DE AREAS VERDES PARA DESCUENTO DE PREDIAL"/>
    <x v="2"/>
    <x v="15"/>
    <x v="62"/>
    <s v="32501 ARRENDAMIENTO DE EQUIPO DE TRANSPORTE"/>
    <n v="120000"/>
    <s v="1 NO ETIQUETADO"/>
    <s v="11 RECURSOS FISCALES"/>
    <s v="1101 RECURSOS MUNICIPALES"/>
    <s v="19 Ejercicio 2019"/>
    <s v="13 TODO EL TERRITORIO"/>
    <s v="3 INDISTINTO"/>
  </r>
  <r>
    <s v="081222222112130614E059059315911133232532501225250219133"/>
    <x v="46"/>
    <s v="2"/>
    <s v="22"/>
    <s v="221"/>
    <s v="1"/>
    <s v="2"/>
    <s v="13"/>
    <s v="06"/>
    <s v="14"/>
    <s v="E"/>
    <s v="059"/>
    <s v="059315"/>
    <s v="91"/>
    <s v="1"/>
    <s v="3"/>
    <s v="32"/>
    <s v="325"/>
    <s v="32501"/>
    <s v="2"/>
    <s v="25"/>
    <s v="2502"/>
    <s v="19"/>
    <s v="13"/>
    <s v="3"/>
    <x v="1"/>
    <x v="4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315 PAGO DEL SERVICIO DE ALUMBRADO PUBLICO"/>
    <x v="2"/>
    <x v="15"/>
    <x v="62"/>
    <s v="32501 ARRENDAMIENTO DE EQUIPO DE TRANSPORTE"/>
    <n v="26867579.119677722"/>
    <s v="2 ETIQUETADO"/>
    <s v="25 RECURSOS FEDERALES"/>
    <s v="2502 FONDO DE FORTALECIMIENTO MUNICIPAL"/>
    <s v="19 Ejercicio 2019"/>
    <s v="13 TODO EL TERRITORIO"/>
    <s v="3 INDISTINTO"/>
  </r>
  <r>
    <s v="090111313446172020O020020502121133232532501111110119133"/>
    <x v="39"/>
    <s v="1"/>
    <s v="13"/>
    <s v="134"/>
    <s v="4"/>
    <s v="6"/>
    <s v="17"/>
    <s v="20"/>
    <s v="20"/>
    <s v="O"/>
    <s v="020"/>
    <s v="020502"/>
    <s v="12"/>
    <s v="1"/>
    <s v="3"/>
    <s v="32"/>
    <s v="325"/>
    <s v="325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0 ADMINISTRACIÓN DE LOS RECURSOS FINANCIEROS PARA SOPORTE A LAS ÁREAS  EFICIENTADA"/>
    <s v="020502 ADQUISICION DE BIENES Y SERVICIOS"/>
    <x v="2"/>
    <x v="15"/>
    <x v="62"/>
    <s v="32501 ARRENDAMIENTO DE EQUIPO DE TRANSPORTE"/>
    <n v="20000"/>
    <s v="1 NO ETIQUETADO"/>
    <s v="11 RECURSOS FISCALES"/>
    <s v="1101 RECURSOS MUNICIPALES"/>
    <s v="19 Ejercicio 2019"/>
    <s v="13 TODO EL TERRITORIO"/>
    <s v="3 INDISTINTO"/>
  </r>
  <r>
    <s v="090111313446172020O022022916121133232532501225250219133"/>
    <x v="39"/>
    <s v="1"/>
    <s v="13"/>
    <s v="134"/>
    <s v="4"/>
    <s v="6"/>
    <s v="17"/>
    <s v="20"/>
    <s v="20"/>
    <s v="O"/>
    <s v="022"/>
    <s v="022916"/>
    <s v="12"/>
    <s v="1"/>
    <s v="3"/>
    <s v="32"/>
    <s v="325"/>
    <s v="32501"/>
    <s v="2"/>
    <s v="25"/>
    <s v="2502"/>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916 GESTION DE ESCRITURACION "/>
    <x v="2"/>
    <x v="15"/>
    <x v="62"/>
    <s v="32501 ARRENDAMIENTO DE EQUIPO DE TRANSPORTE"/>
    <n v="43291736.339758299"/>
    <s v="2 ETIQUETADO"/>
    <s v="25 RECURSOS FEDERALES"/>
    <s v="2502 FONDO DE FORTALECIMIENTO MUNICIPAL"/>
    <s v="19 Ejercicio 2019"/>
    <s v="13 TODO EL TERRITORIO"/>
    <s v="3 INDISTINTO"/>
  </r>
  <r>
    <s v="110422121231010730E081081690911133232532501111110119133"/>
    <x v="30"/>
    <s v="2"/>
    <s v="21"/>
    <s v="212"/>
    <s v="3"/>
    <s v="1"/>
    <s v="01"/>
    <s v="07"/>
    <s v="30"/>
    <s v="E"/>
    <s v="081"/>
    <s v="081690"/>
    <s v="91"/>
    <s v="1"/>
    <s v="3"/>
    <s v="32"/>
    <s v="325"/>
    <s v="32501"/>
    <s v="1"/>
    <s v="11"/>
    <s v="1101"/>
    <s v="19"/>
    <s v="13"/>
    <s v="3"/>
    <x v="2"/>
    <x v="30"/>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081 MEDIO AMBIENTE NORMADO Y PROTEGIDO"/>
    <s v="081690 TRAMITE A LAS DENUNCIAS AMBIENTALES"/>
    <x v="2"/>
    <x v="15"/>
    <x v="62"/>
    <s v="32501 ARRENDAMIENTO DE EQUIPO DE TRANSPORTE"/>
    <n v="9500000"/>
    <s v="1 NO ETIQUETADO"/>
    <s v="11 RECURSOS FISCALES"/>
    <s v="1101 RECURSOS MUNICIPALES"/>
    <s v="19 Ejercicio 2019"/>
    <s v="13 TODO EL TERRITORIO"/>
    <s v="3 INDISTINTO"/>
  </r>
  <r>
    <s v="080322222112130614E009009362911133232632601111110119133"/>
    <x v="15"/>
    <s v="2"/>
    <s v="22"/>
    <s v="221"/>
    <s v="1"/>
    <s v="2"/>
    <s v="13"/>
    <s v="06"/>
    <s v="14"/>
    <s v="E"/>
    <s v="009"/>
    <s v="009362"/>
    <s v="91"/>
    <s v="1"/>
    <s v="3"/>
    <s v="32"/>
    <s v="326"/>
    <s v="326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362 OPERACION DE FUENTES DE ABASTECIMIENTO Y PLANTAS DE TRATAMIENTO"/>
    <x v="2"/>
    <x v="15"/>
    <x v="82"/>
    <s v="32601 ARRENDAMIENTO DE MAQUINARIA, OTROS EQUIPOS Y HERRAMIENTAS"/>
    <n v="12000000"/>
    <s v="1 NO ETIQUETADO"/>
    <s v="11 RECURSOS FISCALES"/>
    <s v="1101 RECURSOS MUNICIPALES"/>
    <s v="19 Ejercicio 2019"/>
    <s v="13 TODO EL TERRITORIO"/>
    <s v="3 INDISTINTO"/>
  </r>
  <r>
    <s v="080422222112130614E125125406911133232632601111110119133"/>
    <x v="17"/>
    <s v="2"/>
    <s v="22"/>
    <s v="221"/>
    <s v="1"/>
    <s v="2"/>
    <s v="13"/>
    <s v="06"/>
    <s v="14"/>
    <s v="E"/>
    <s v="125"/>
    <s v="125406"/>
    <s v="91"/>
    <s v="1"/>
    <s v="3"/>
    <s v="32"/>
    <s v="326"/>
    <s v="326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06 MANEJO DE RESIDUOS SOLIDOS EN EL RELLENO SANITARIO DE PICACHOS"/>
    <x v="2"/>
    <x v="15"/>
    <x v="82"/>
    <s v="32601 ARRENDAMIENTO DE MAQUINARIA, OTROS EQUIPOS Y HERRAMIENTAS"/>
    <n v="250000"/>
    <s v="1 NO ETIQUETADO"/>
    <s v="11 RECURSOS FISCALES"/>
    <s v="1101 RECURSOS MUNICIPALES"/>
    <s v="19 Ejercicio 2019"/>
    <s v="13 TODO EL TERRITORIO"/>
    <s v="3 INDISTINTO"/>
  </r>
  <r>
    <s v="081222121412130615E009009989911133232632601111110119133"/>
    <x v="46"/>
    <s v="2"/>
    <s v="21"/>
    <s v="214"/>
    <s v="1"/>
    <s v="2"/>
    <s v="13"/>
    <s v="06"/>
    <s v="15"/>
    <s v="E"/>
    <s v="009"/>
    <s v="009989"/>
    <s v="91"/>
    <s v="1"/>
    <s v="3"/>
    <s v="32"/>
    <s v="326"/>
    <s v="326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09  ABASTECIMIENTO DE AGUA POTABLE APEGADA A LAS NORMATIVAS ENTREGADA"/>
    <s v="009989 SOLICITUD DE REVISION Y APROBACION DE PROYECTOS DE AGUA POTABLE, DRENAJE SANITARIO, DRENAJE PLUVIAL Y OBRAS DE INFRAESTRUCTURA"/>
    <x v="2"/>
    <x v="15"/>
    <x v="82"/>
    <s v="32601 ARRENDAMIENTO DE MAQUINARIA, OTROS EQUIPOS Y HERRAMIENTAS"/>
    <n v="2250000"/>
    <s v="1 NO ETIQUETADO"/>
    <s v="11 RECURSOS FISCALES"/>
    <s v="1101 RECURSOS MUNICIPALES"/>
    <s v="19 Ejercicio 2019"/>
    <s v="13 TODO EL TERRITORIO"/>
    <s v="3 INDISTINTO"/>
  </r>
  <r>
    <s v="080722121412130615E009009989911133232632601111110119133"/>
    <x v="20"/>
    <s v="2"/>
    <s v="21"/>
    <s v="214"/>
    <s v="1"/>
    <s v="2"/>
    <s v="13"/>
    <s v="06"/>
    <s v="15"/>
    <s v="E"/>
    <s v="009"/>
    <s v="009989"/>
    <s v="91"/>
    <s v="1"/>
    <s v="3"/>
    <s v="32"/>
    <s v="326"/>
    <s v="326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09  ABASTECIMIENTO DE AGUA POTABLE APEGADA A LAS NORMATIVAS ENTREGADA"/>
    <s v="009989 SOLICITUD DE REVISION Y APROBACION DE PROYECTOS DE AGUA POTABLE, DRENAJE SANITARIO, DRENAJE PLUVIAL Y OBRAS DE INFRAESTRUCTURA"/>
    <x v="2"/>
    <x v="15"/>
    <x v="82"/>
    <s v="32601 ARRENDAMIENTO DE MAQUINARIA, OTROS EQUIPOS Y HERRAMIENTAS"/>
    <n v="800000"/>
    <s v="1 NO ETIQUETADO"/>
    <s v="11 RECURSOS FISCALES"/>
    <s v="1101 RECURSOS MUNICIPALES"/>
    <s v="19 Ejercicio 2019"/>
    <s v="13 TODO EL TERRITORIO"/>
    <s v="3 INDISTINTO"/>
  </r>
  <r>
    <s v="100322626823101723P031031534911133232632601111110119133"/>
    <x v="24"/>
    <s v="2"/>
    <s v="26"/>
    <s v="268"/>
    <s v="2"/>
    <s v="3"/>
    <s v="10"/>
    <s v="17"/>
    <s v="23"/>
    <s v="P"/>
    <s v="031"/>
    <s v="031534"/>
    <s v="91"/>
    <s v="1"/>
    <s v="3"/>
    <s v="32"/>
    <s v="326"/>
    <s v="326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1 APOYOS EN ESPECIE OTORGADOS "/>
    <s v="031534 ENLACE MUNICIPAL PROSPERA"/>
    <x v="2"/>
    <x v="15"/>
    <x v="82"/>
    <s v="32601 ARRENDAMIENTO DE MAQUINARIA, OTROS EQUIPOS Y HERRAMIENTAS"/>
    <n v="100000"/>
    <s v="1 NO ETIQUETADO"/>
    <s v="11 RECURSOS FISCALES"/>
    <s v="1101 RECURSOS MUNICIPALES"/>
    <s v="19 Ejercicio 2019"/>
    <s v="13 TODO EL TERRITORIO"/>
    <s v="3 INDISTINTO"/>
  </r>
  <r>
    <s v="100533131123091725F096096591911133232632601111110119133"/>
    <x v="26"/>
    <s v="3"/>
    <s v="31"/>
    <s v="311"/>
    <s v="2"/>
    <s v="3"/>
    <s v="09"/>
    <s v="17"/>
    <s v="25"/>
    <s v="F"/>
    <s v="096"/>
    <s v="096591"/>
    <s v="91"/>
    <s v="1"/>
    <s v="3"/>
    <s v="32"/>
    <s v="326"/>
    <s v="326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96 PERSONAS Y EMPRESAS VINCULADAS"/>
    <s v="096591 BOLSA DE TRABAJO"/>
    <x v="2"/>
    <x v="15"/>
    <x v="82"/>
    <s v="32601 ARRENDAMIENTO DE MAQUINARIA, OTROS EQUIPOS Y HERRAMIENTAS"/>
    <n v="350000"/>
    <s v="1 NO ETIQUETADO"/>
    <s v="11 RECURSOS FISCALES"/>
    <s v="1101 RECURSOS MUNICIPALES"/>
    <s v="19 Ejercicio 2019"/>
    <s v="13 TODO EL TERRITORIO"/>
    <s v="3 INDISTINTO"/>
  </r>
  <r>
    <s v="131322424215140134E120120940911133232632601111110119133"/>
    <x v="36"/>
    <s v="2"/>
    <s v="24"/>
    <s v="242"/>
    <s v="1"/>
    <s v="5"/>
    <s v="14"/>
    <s v="01"/>
    <s v="34"/>
    <s v="E"/>
    <s v="120"/>
    <s v="120940"/>
    <s v="91"/>
    <s v="1"/>
    <s v="3"/>
    <s v="32"/>
    <s v="326"/>
    <s v="326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120 ROMERIA ZAPOPAN ORGANIZADA Y REALIZADA"/>
    <s v="120940 OPERATIVO ROMERIA 2017"/>
    <x v="2"/>
    <x v="15"/>
    <x v="82"/>
    <s v="32601 ARRENDAMIENTO DE MAQUINARIA, OTROS EQUIPOS Y HERRAMIENTAS"/>
    <n v="20000"/>
    <s v="1 NO ETIQUETADO"/>
    <s v="11 RECURSOS FISCALES"/>
    <s v="1101 RECURSOS MUNICIPALES"/>
    <s v="19 Ejercicio 2019"/>
    <s v="13 TODO EL TERRITORIO"/>
    <s v="3 INDISTINTO"/>
  </r>
  <r>
    <s v="080322222112130614E009009363911133232732701111110119133"/>
    <x v="15"/>
    <s v="2"/>
    <s v="22"/>
    <s v="221"/>
    <s v="1"/>
    <s v="2"/>
    <s v="13"/>
    <s v="06"/>
    <s v="14"/>
    <s v="E"/>
    <s v="009"/>
    <s v="009363"/>
    <s v="91"/>
    <s v="1"/>
    <s v="3"/>
    <s v="32"/>
    <s v="327"/>
    <s v="327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363 SERVICIO DE MANTENIMIENTO, CONSERVACION Y LIMPIEZA DE REDES E INFRAESTRUCTURA HIDRAULICA."/>
    <x v="2"/>
    <x v="15"/>
    <x v="83"/>
    <s v="32701 ARRENDAMIENTO DE ACTIVOS INTANGIBLES"/>
    <n v="140000"/>
    <s v="1 NO ETIQUETADO"/>
    <s v="11 RECURSOS FISCALES"/>
    <s v="1101 RECURSOS MUNICIPALES"/>
    <s v="19 Ejercicio 2019"/>
    <s v="13 TODO EL TERRITORIO"/>
    <s v="3 INDISTINTO"/>
  </r>
  <r>
    <s v="090211313446172019O133133436121133232732701111110119133"/>
    <x v="40"/>
    <s v="1"/>
    <s v="13"/>
    <s v="134"/>
    <s v="4"/>
    <s v="6"/>
    <s v="17"/>
    <s v="20"/>
    <s v="19"/>
    <s v="O"/>
    <s v="133"/>
    <s v="133436"/>
    <s v="12"/>
    <s v="1"/>
    <s v="3"/>
    <s v="32"/>
    <s v="327"/>
    <s v="327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6 ADMINISTRACION DE RED DE DATOS Y RENOVACION DE EQUIPO"/>
    <x v="2"/>
    <x v="15"/>
    <x v="83"/>
    <s v="32701 ARRENDAMIENTO DE ACTIVOS INTANGIBLES"/>
    <n v="700000"/>
    <s v="1 NO ETIQUETADO"/>
    <s v="11 RECURSOS FISCALES"/>
    <s v="1101 RECURSOS MUNICIPALES"/>
    <s v="19 Ejercicio 2019"/>
    <s v="13 TODO EL TERRITORIO"/>
    <s v="3 INDISTINTO"/>
  </r>
  <r>
    <s v="090211313446172019O051051431121133232732701111110119133"/>
    <x v="40"/>
    <s v="1"/>
    <s v="13"/>
    <s v="134"/>
    <s v="4"/>
    <s v="6"/>
    <s v="17"/>
    <s v="20"/>
    <s v="19"/>
    <s v="O"/>
    <s v="051"/>
    <s v="051431"/>
    <s v="12"/>
    <s v="1"/>
    <s v="3"/>
    <s v="32"/>
    <s v="327"/>
    <s v="327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051 CONTROL DE ACCESO A LOS SISTEMAS ADMINISTRADOS"/>
    <s v="051431 FIRMA ELECTRONICA"/>
    <x v="2"/>
    <x v="15"/>
    <x v="83"/>
    <s v="32701 ARRENDAMIENTO DE ACTIVOS INTANGIBLES"/>
    <n v="100000"/>
    <s v="1 NO ETIQUETADO"/>
    <s v="11 RECURSOS FISCALES"/>
    <s v="1101 RECURSOS MUNICIPALES"/>
    <s v="19 Ejercicio 2019"/>
    <s v="13 TODO EL TERRITORIO"/>
    <s v="3 INDISTINTO"/>
  </r>
  <r>
    <s v="090211313446172019O133133508121133232732701111110119133"/>
    <x v="40"/>
    <s v="1"/>
    <s v="13"/>
    <s v="134"/>
    <s v="4"/>
    <s v="6"/>
    <s v="17"/>
    <s v="20"/>
    <s v="19"/>
    <s v="O"/>
    <s v="133"/>
    <s v="133508"/>
    <s v="12"/>
    <s v="1"/>
    <s v="3"/>
    <s v="32"/>
    <s v="327"/>
    <s v="327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508 MEJORA REGULATORIA"/>
    <x v="2"/>
    <x v="15"/>
    <x v="83"/>
    <s v="32701 ARRENDAMIENTO DE ACTIVOS INTANGIBLES"/>
    <n v="2300"/>
    <s v="1 NO ETIQUETADO"/>
    <s v="11 RECURSOS FISCALES"/>
    <s v="1101 RECURSOS MUNICIPALES"/>
    <s v="19 Ejercicio 2019"/>
    <s v="13 TODO EL TERRITORIO"/>
    <s v="3 INDISTINTO"/>
  </r>
  <r>
    <s v="090211313446172019O051051427121133232732701111110119133"/>
    <x v="40"/>
    <s v="1"/>
    <s v="13"/>
    <s v="134"/>
    <s v="4"/>
    <s v="6"/>
    <s v="17"/>
    <s v="20"/>
    <s v="19"/>
    <s v="O"/>
    <s v="051"/>
    <s v="051427"/>
    <s v="12"/>
    <s v="1"/>
    <s v="3"/>
    <s v="32"/>
    <s v="327"/>
    <s v="327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051 CONTROL DE ACCESO A LOS SISTEMAS ADMINISTRADOS"/>
    <s v="051427 ADMINISTRACION DE LA RED DE VOZ Y RENOVACION DE EQUIPO"/>
    <x v="2"/>
    <x v="15"/>
    <x v="83"/>
    <s v="32701 ARRENDAMIENTO DE ACTIVOS INTANGIBLES"/>
    <n v="1000"/>
    <s v="1 NO ETIQUETADO"/>
    <s v="11 RECURSOS FISCALES"/>
    <s v="1101 RECURSOS MUNICIPALES"/>
    <s v="19 Ejercicio 2019"/>
    <s v="13 TODO EL TERRITORIO"/>
    <s v="3 INDISTINTO"/>
  </r>
  <r>
    <s v="020311313246172002O016016015971133232932901111110119133"/>
    <x v="6"/>
    <s v="1"/>
    <s v="13"/>
    <s v="132"/>
    <s v="4"/>
    <s v="6"/>
    <s v="17"/>
    <s v="20"/>
    <s v="02"/>
    <s v="O"/>
    <s v="016"/>
    <s v="016015"/>
    <s v="97"/>
    <s v="1"/>
    <s v="3"/>
    <s v="32"/>
    <s v="329"/>
    <s v="329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2"/>
    <x v="15"/>
    <x v="55"/>
    <s v="32901 OTROS ARRENDAMIENTOS"/>
    <n v="180000"/>
    <s v="1 NO ETIQUETADO"/>
    <s v="11 RECURSOS FISCALES"/>
    <s v="1101 RECURSOS MUNICIPALES"/>
    <s v="19 Ejercicio 2019"/>
    <s v="13 TODO EL TERRITORIO"/>
    <s v="3 INDISTINTO"/>
  </r>
  <r>
    <s v="131422727116171835P091091767911122525425401111110119133"/>
    <x v="49"/>
    <s v="2"/>
    <s v="27"/>
    <s v="271"/>
    <s v="1"/>
    <s v="6"/>
    <s v="17"/>
    <s v="18"/>
    <s v="35"/>
    <s v="P"/>
    <s v="091"/>
    <s v="091767"/>
    <s v="91"/>
    <s v="1"/>
    <s v="2"/>
    <s v="25"/>
    <s v="254"/>
    <s v="254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1 ORGANIZACIÓN VECINAL A LAS DECISIONES MUNICIPALES VINCULADA Y DEMOCRATIZADA"/>
    <s v="091767 REGISTRO Y RECONOCIMIENTO DE ORGANIZACIONES VECINALES"/>
    <x v="1"/>
    <x v="10"/>
    <x v="36"/>
    <s v="25401 MATERIALES, ACCESORIOS Y SUMINISTROS MEDICOS"/>
    <n v="49935"/>
    <s v="1 NO ETIQUETADO"/>
    <s v="11 RECURSOS FISCALES"/>
    <s v="1101 RECURSOS MUNICIPALES"/>
    <s v="19 Ejercicio 2019"/>
    <s v="13 TODO EL TERRITORIO"/>
    <s v="3 INDISTINTO"/>
  </r>
  <r>
    <s v="080822222112130417E079079368911133232932901111110119133"/>
    <x v="21"/>
    <s v="2"/>
    <s v="22"/>
    <s v="221"/>
    <s v="1"/>
    <s v="2"/>
    <s v="13"/>
    <s v="04"/>
    <s v="17"/>
    <s v="E"/>
    <s v="079"/>
    <s v="079368"/>
    <s v="91"/>
    <s v="1"/>
    <s v="3"/>
    <s v="32"/>
    <s v="329"/>
    <s v="329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79 MANTENIMIENTO PREVENTIVO DE LOS SERVICIOS PÚBLICOS REALIZADO"/>
    <s v="079368 SERVICIO DE DESAZOLVE DE FOSA SEPTICAS COLONIAS"/>
    <x v="2"/>
    <x v="15"/>
    <x v="55"/>
    <s v="32901 OTROS ARRENDAMIENTOS"/>
    <n v="500000"/>
    <s v="1 NO ETIQUETADO"/>
    <s v="11 RECURSOS FISCALES"/>
    <s v="1101 RECURSOS MUNICIPALES"/>
    <s v="19 Ejercicio 2019"/>
    <s v="13 TODO EL TERRITORIO"/>
    <s v="3 INDISTINTO"/>
  </r>
  <r>
    <s v="090111313446172020O022022459121133232932901111110119133"/>
    <x v="39"/>
    <s v="1"/>
    <s v="13"/>
    <s v="134"/>
    <s v="4"/>
    <s v="6"/>
    <s v="17"/>
    <s v="20"/>
    <s v="20"/>
    <s v="O"/>
    <s v="022"/>
    <s v="022459"/>
    <s v="12"/>
    <s v="1"/>
    <s v="3"/>
    <s v="32"/>
    <s v="329"/>
    <s v="329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59 SERVICIO A BIENES MUEBLES"/>
    <x v="2"/>
    <x v="15"/>
    <x v="55"/>
    <s v="32901 OTROS ARRENDAMIENTOS"/>
    <n v="20000"/>
    <s v="1 NO ETIQUETADO"/>
    <s v="11 RECURSOS FISCALES"/>
    <s v="1101 RECURSOS MUNICIPALES"/>
    <s v="19 Ejercicio 2019"/>
    <s v="13 TODO EL TERRITORIO"/>
    <s v="3 INDISTINTO"/>
  </r>
  <r>
    <s v="090511313446172020O021021511121133232932901111110119133"/>
    <x v="41"/>
    <s v="1"/>
    <s v="13"/>
    <s v="134"/>
    <s v="4"/>
    <s v="6"/>
    <s v="17"/>
    <s v="20"/>
    <s v="20"/>
    <s v="O"/>
    <s v="021"/>
    <s v="021511"/>
    <s v="12"/>
    <s v="1"/>
    <s v="3"/>
    <s v="32"/>
    <s v="329"/>
    <s v="32901"/>
    <s v="1"/>
    <s v="11"/>
    <s v="1101"/>
    <s v="19"/>
    <s v="13"/>
    <s v="3"/>
    <x v="0"/>
    <x v="41"/>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1 CREDENCIALIZACION OFICIAL DE EMPLEADOS"/>
    <x v="2"/>
    <x v="15"/>
    <x v="55"/>
    <s v="32901 OTROS ARRENDAMIENTOS"/>
    <n v="70000"/>
    <s v="1 NO ETIQUETADO"/>
    <s v="11 RECURSOS FISCALES"/>
    <s v="1101 RECURSOS MUNICIPALES"/>
    <s v="19 Ejercicio 2019"/>
    <s v="13 TODO EL TERRITORIO"/>
    <s v="3 INDISTINTO"/>
  </r>
  <r>
    <s v="100322626823101723P031031539911133232932901111110119133"/>
    <x v="24"/>
    <s v="2"/>
    <s v="26"/>
    <s v="268"/>
    <s v="2"/>
    <s v="3"/>
    <s v="10"/>
    <s v="17"/>
    <s v="23"/>
    <s v="P"/>
    <s v="031"/>
    <s v="031539"/>
    <s v="91"/>
    <s v="1"/>
    <s v="3"/>
    <s v="32"/>
    <s v="329"/>
    <s v="329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1 APOYOS EN ESPECIE OTORGADOS "/>
    <s v="031539 EVENTO PARA JOVENES"/>
    <x v="2"/>
    <x v="15"/>
    <x v="55"/>
    <s v="32901 OTROS ARRENDAMIENTOS"/>
    <n v="35000"/>
    <s v="1 NO ETIQUETADO"/>
    <s v="11 RECURSOS FISCALES"/>
    <s v="1101 RECURSOS MUNICIPALES"/>
    <s v="19 Ejercicio 2019"/>
    <s v="13 TODO EL TERRITORIO"/>
    <s v="3 INDISTINTO"/>
  </r>
  <r>
    <s v="100733131123091524F030030947911133232932901111110119133"/>
    <x v="25"/>
    <s v="3"/>
    <s v="31"/>
    <s v="311"/>
    <s v="2"/>
    <s v="3"/>
    <s v="09"/>
    <s v="15"/>
    <s v="24"/>
    <s v="F"/>
    <s v="030"/>
    <s v="030947"/>
    <s v="91"/>
    <s v="1"/>
    <s v="3"/>
    <s v="32"/>
    <s v="329"/>
    <s v="329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030 APOYOS ECONÓMICOS OTORGADOS"/>
    <s v="030947 PINTEMOS ZAPOPAN (ESPACIOS REHABILITADOS POR MEDIO DE ARTE URBANO)"/>
    <x v="2"/>
    <x v="15"/>
    <x v="55"/>
    <s v="32901 OTROS ARRENDAMIENTOS"/>
    <n v="50000"/>
    <s v="1 NO ETIQUETADO"/>
    <s v="11 RECURSOS FISCALES"/>
    <s v="1101 RECURSOS MUNICIPALES"/>
    <s v="19 Ejercicio 2019"/>
    <s v="13 TODO EL TERRITORIO"/>
    <s v="3 INDISTINTO"/>
  </r>
  <r>
    <s v="100533131123091725F049049549911133232932901111110119133"/>
    <x v="26"/>
    <s v="3"/>
    <s v="31"/>
    <s v="311"/>
    <s v="2"/>
    <s v="3"/>
    <s v="09"/>
    <s v="17"/>
    <s v="25"/>
    <s v="F"/>
    <s v="049"/>
    <s v="049549"/>
    <s v="91"/>
    <s v="1"/>
    <s v="3"/>
    <s v="32"/>
    <s v="329"/>
    <s v="329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9 COMERCIOS TRABAJANDO REGLAMENTADOS"/>
    <s v="049549 TRAMITE DE ANEXO"/>
    <x v="2"/>
    <x v="15"/>
    <x v="55"/>
    <s v="32901 OTROS ARRENDAMIENTOS"/>
    <n v="30000"/>
    <s v="1 NO ETIQUETADO"/>
    <s v="11 RECURSOS FISCALES"/>
    <s v="1101 RECURSOS MUNICIPALES"/>
    <s v="19 Ejercicio 2019"/>
    <s v="13 TODO EL TERRITORIO"/>
    <s v="3 INDISTINTO"/>
  </r>
  <r>
    <s v="100533131123091725F096096591911133232932901111110119133"/>
    <x v="26"/>
    <s v="3"/>
    <s v="31"/>
    <s v="311"/>
    <s v="2"/>
    <s v="3"/>
    <s v="09"/>
    <s v="17"/>
    <s v="25"/>
    <s v="F"/>
    <s v="096"/>
    <s v="096591"/>
    <s v="91"/>
    <s v="1"/>
    <s v="3"/>
    <s v="32"/>
    <s v="329"/>
    <s v="329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96 PERSONAS Y EMPRESAS VINCULADAS"/>
    <s v="096591 BOLSA DE TRABAJO"/>
    <x v="2"/>
    <x v="15"/>
    <x v="55"/>
    <s v="32901 OTROS ARRENDAMIENTOS"/>
    <n v="6600"/>
    <s v="1 NO ETIQUETADO"/>
    <s v="11 RECURSOS FISCALES"/>
    <s v="1101 RECURSOS MUNICIPALES"/>
    <s v="19 Ejercicio 2019"/>
    <s v="13 TODO EL TERRITORIO"/>
    <s v="3 INDISTINTO"/>
  </r>
  <r>
    <s v="100533131123091725F043043586911133232932901111110119133"/>
    <x v="26"/>
    <s v="3"/>
    <s v="31"/>
    <s v="311"/>
    <s v="2"/>
    <s v="3"/>
    <s v="09"/>
    <s v="17"/>
    <s v="25"/>
    <s v="F"/>
    <s v="043"/>
    <s v="043586"/>
    <s v="91"/>
    <s v="1"/>
    <s v="3"/>
    <s v="32"/>
    <s v="329"/>
    <s v="329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3 CAPACITACIONES A PERSONAS EN TEMAS DEL SECTOR EMPRESARIAL REALIZADAS"/>
    <s v="043586 CAPACITACION Y ACCESO A LA TECNOLOGIA PARA FOMENTAR EL EMPRENDIMIENTO EN NIÑOS Y NIÑAS ZAPOPANAS"/>
    <x v="2"/>
    <x v="15"/>
    <x v="55"/>
    <s v="32901 OTROS ARRENDAMIENTOS"/>
    <n v="22000"/>
    <s v="1 NO ETIQUETADO"/>
    <s v="11 RECURSOS FISCALES"/>
    <s v="1101 RECURSOS MUNICIPALES"/>
    <s v="19 Ejercicio 2019"/>
    <s v="13 TODO EL TERRITORIO"/>
    <s v="3 INDISTINTO"/>
  </r>
  <r>
    <s v="131322424215140134E120120940911133232932901111110119133"/>
    <x v="36"/>
    <s v="2"/>
    <s v="24"/>
    <s v="242"/>
    <s v="1"/>
    <s v="5"/>
    <s v="14"/>
    <s v="01"/>
    <s v="34"/>
    <s v="E"/>
    <s v="120"/>
    <s v="120940"/>
    <s v="91"/>
    <s v="1"/>
    <s v="3"/>
    <s v="32"/>
    <s v="329"/>
    <s v="329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120 ROMERIA ZAPOPAN ORGANIZADA Y REALIZADA"/>
    <s v="120940 OPERATIVO ROMERIA 2017"/>
    <x v="2"/>
    <x v="15"/>
    <x v="55"/>
    <s v="32901 OTROS ARRENDAMIENTOS"/>
    <n v="1900000"/>
    <s v="1 NO ETIQUETADO"/>
    <s v="11 RECURSOS FISCALES"/>
    <s v="1101 RECURSOS MUNICIPALES"/>
    <s v="19 Ejercicio 2019"/>
    <s v="13 TODO EL TERRITORIO"/>
    <s v="3 INDISTINTO"/>
  </r>
  <r>
    <s v="131422727116171835P080080781911122525625601111110119133"/>
    <x v="49"/>
    <s v="2"/>
    <s v="27"/>
    <s v="271"/>
    <s v="1"/>
    <s v="6"/>
    <s v="17"/>
    <s v="18"/>
    <s v="35"/>
    <s v="P"/>
    <s v="080"/>
    <s v="080781"/>
    <s v="91"/>
    <s v="1"/>
    <s v="2"/>
    <s v="25"/>
    <s v="256"/>
    <s v="256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81 PLANEACION, SOCIALIZACION, VISITA A CONSEJOS DE COLONIA."/>
    <x v="1"/>
    <x v="10"/>
    <x v="37"/>
    <s v="25601 FIBRAS SINTETICAS, HULES, PLASTICOS Y DERIVADOS"/>
    <n v="5400"/>
    <s v="1 NO ETIQUETADO"/>
    <s v="11 RECURSOS FISCALES"/>
    <s v="1101 RECURSOS MUNICIPALES"/>
    <s v="19 Ejercicio 2019"/>
    <s v="13 TODO EL TERRITORIO"/>
    <s v="3 INDISTINTO"/>
  </r>
  <r>
    <s v="040411212246171906E004004174911133333133101111110119133"/>
    <x v="9"/>
    <s v="1"/>
    <s v="12"/>
    <s v="122"/>
    <s v="4"/>
    <s v="6"/>
    <s v="17"/>
    <s v="19"/>
    <s v="06"/>
    <s v="E"/>
    <s v="004"/>
    <s v="004174"/>
    <s v="91"/>
    <s v="1"/>
    <s v="3"/>
    <s v="33"/>
    <s v="331"/>
    <s v="33101"/>
    <s v="1"/>
    <s v="11"/>
    <s v="1101"/>
    <s v="19"/>
    <s v="13"/>
    <s v="3"/>
    <x v="6"/>
    <x v="9"/>
    <x v="6"/>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x v="7"/>
    <s v="004  CAPACITACIÓN JURÍDICA PARA EL QUEHACER MUNICIPAL BRINDADA"/>
    <s v="004174 CAPACITACION EN MATERIA JURIDICA"/>
    <x v="2"/>
    <x v="16"/>
    <x v="84"/>
    <s v="33101 SERVICIOS LEGALES, DE CONTABILIDAD, AUDITORIA Y RELACIONADOS"/>
    <n v="6500000"/>
    <s v="1 NO ETIQUETADO"/>
    <s v="11 RECURSOS FISCALES"/>
    <s v="1101 RECURSOS MUNICIPALES"/>
    <s v="19 Ejercicio 2019"/>
    <s v="13 TODO EL TERRITORIO"/>
    <s v="3 INDISTINTO"/>
  </r>
  <r>
    <s v="060611515246172012M073073285911133333133101111110119133"/>
    <x v="12"/>
    <s v="1"/>
    <s v="15"/>
    <s v="152"/>
    <s v="4"/>
    <s v="6"/>
    <s v="17"/>
    <s v="20"/>
    <s v="12"/>
    <s v="M"/>
    <s v="073"/>
    <s v="073285"/>
    <s v="91"/>
    <s v="1"/>
    <s v="3"/>
    <s v="33"/>
    <s v="331"/>
    <s v="331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073 INFORMES FINANCIEROS Y CUENTAS PUBLICAS PRESENTADAS EN APEGO A LAS NORMAS"/>
    <s v="073285 ENLACE TRANSPARENCIA"/>
    <x v="2"/>
    <x v="16"/>
    <x v="84"/>
    <s v="33101 SERVICIOS LEGALES, DE CONTABILIDAD, AUDITORIA Y RELACIONADOS"/>
    <n v="58176454.280000001"/>
    <s v="1 NO ETIQUETADO"/>
    <s v="11 RECURSOS FISCALES"/>
    <s v="1101 RECURSOS MUNICIPALES"/>
    <s v="19 Ejercicio 2019"/>
    <s v="13 TODO EL TERRITORIO"/>
    <s v="3 INDISTINTO"/>
  </r>
  <r>
    <s v="090111313446172020O021021484121133333133101111110119133"/>
    <x v="39"/>
    <s v="1"/>
    <s v="13"/>
    <s v="134"/>
    <s v="4"/>
    <s v="6"/>
    <s v="17"/>
    <s v="20"/>
    <s v="20"/>
    <s v="O"/>
    <s v="021"/>
    <s v="021484"/>
    <s v="12"/>
    <s v="1"/>
    <s v="3"/>
    <s v="33"/>
    <s v="331"/>
    <s v="33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84 ELABORACION DE NOMBRAMIENTOS"/>
    <x v="2"/>
    <x v="16"/>
    <x v="84"/>
    <s v="33101 SERVICIOS LEGALES, DE CONTABILIDAD, AUDITORIA Y RELACIONADOS"/>
    <n v="1500000"/>
    <s v="1 NO ETIQUETADO"/>
    <s v="11 RECURSOS FISCALES"/>
    <s v="1101 RECURSOS MUNICIPALES"/>
    <s v="19 Ejercicio 2019"/>
    <s v="13 TODO EL TERRITORIO"/>
    <s v="3 INDISTINTO"/>
  </r>
  <r>
    <s v="090111313446172020O021021488121133333133101111110119133"/>
    <x v="39"/>
    <s v="1"/>
    <s v="13"/>
    <s v="134"/>
    <s v="4"/>
    <s v="6"/>
    <s v="17"/>
    <s v="20"/>
    <s v="20"/>
    <s v="O"/>
    <s v="021"/>
    <s v="021488"/>
    <s v="12"/>
    <s v="1"/>
    <s v="3"/>
    <s v="33"/>
    <s v="331"/>
    <s v="33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88 CONTROL DE LA ESTRUCTURA DE PERSONAL"/>
    <x v="2"/>
    <x v="16"/>
    <x v="84"/>
    <s v="33101 SERVICIOS LEGALES, DE CONTABILIDAD, AUDITORIA Y RELACIONADOS"/>
    <n v="500000"/>
    <s v="1 NO ETIQUETADO"/>
    <s v="11 RECURSOS FISCALES"/>
    <s v="1101 RECURSOS MUNICIPALES"/>
    <s v="19 Ejercicio 2019"/>
    <s v="13 TODO EL TERRITORIO"/>
    <s v="3 INDISTINTO"/>
  </r>
  <r>
    <s v="090111313446172020O021021505121133333133101111110119133"/>
    <x v="39"/>
    <s v="1"/>
    <s v="13"/>
    <s v="134"/>
    <s v="4"/>
    <s v="6"/>
    <s v="17"/>
    <s v="20"/>
    <s v="20"/>
    <s v="O"/>
    <s v="021"/>
    <s v="021505"/>
    <s v="12"/>
    <s v="1"/>
    <s v="3"/>
    <s v="33"/>
    <s v="331"/>
    <s v="33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05 ATENCION A SINDICATOS"/>
    <x v="2"/>
    <x v="16"/>
    <x v="84"/>
    <s v="33101 SERVICIOS LEGALES, DE CONTABILIDAD, AUDITORIA Y RELACIONADOS"/>
    <n v="500000"/>
    <s v="1 NO ETIQUETADO"/>
    <s v="11 RECURSOS FISCALES"/>
    <s v="1101 RECURSOS MUNICIPALES"/>
    <s v="19 Ejercicio 2019"/>
    <s v="13 TODO EL TERRITORIO"/>
    <s v="3 INDISTINTO"/>
  </r>
  <r>
    <s v="090411313446172020O022022916121133333133101111110119133"/>
    <x v="0"/>
    <s v="1"/>
    <s v="13"/>
    <s v="134"/>
    <s v="4"/>
    <s v="6"/>
    <s v="17"/>
    <s v="20"/>
    <s v="20"/>
    <s v="O"/>
    <s v="022"/>
    <s v="022916"/>
    <s v="12"/>
    <s v="1"/>
    <s v="3"/>
    <s v="33"/>
    <s v="331"/>
    <s v="33101"/>
    <s v="1"/>
    <s v="11"/>
    <s v="11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916 GESTION DE ESCRITURACION "/>
    <x v="2"/>
    <x v="16"/>
    <x v="84"/>
    <s v="33101 SERVICIOS LEGALES, DE CONTABILIDAD, AUDITORIA Y RELACIONADOS"/>
    <n v="600000"/>
    <s v="1 NO ETIQUETADO"/>
    <s v="11 RECURSOS FISCALES"/>
    <s v="1101 RECURSOS MUNICIPALES"/>
    <s v="19 Ejercicio 2019"/>
    <s v="13 TODO EL TERRITORIO"/>
    <s v="3 INDISTINTO"/>
  </r>
  <r>
    <s v="121222222122081331E078078695911133333133101111110119133"/>
    <x v="32"/>
    <s v="2"/>
    <s v="22"/>
    <s v="221"/>
    <s v="2"/>
    <s v="2"/>
    <s v="08"/>
    <s v="13"/>
    <s v="31"/>
    <s v="E"/>
    <s v="078"/>
    <s v="078695"/>
    <s v="91"/>
    <s v="1"/>
    <s v="3"/>
    <s v="33"/>
    <s v="331"/>
    <s v="331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695 LICENCIA DE CONSTRUCCION MAYOR Y MENOR"/>
    <x v="2"/>
    <x v="16"/>
    <x v="84"/>
    <s v="33101 SERVICIOS LEGALES, DE CONTABILIDAD, AUDITORIA Y RELACIONADOS"/>
    <n v="65400"/>
    <s v="1 NO ETIQUETADO"/>
    <s v="11 RECURSOS FISCALES"/>
    <s v="1101 RECURSOS MUNICIPALES"/>
    <s v="19 Ejercicio 2019"/>
    <s v="13 TODO EL TERRITORIO"/>
    <s v="3 INDISTINTO"/>
  </r>
  <r>
    <s v="070711111246171913G026026301911133333233201111110119133"/>
    <x v="13"/>
    <s v="1"/>
    <s v="11"/>
    <s v="112"/>
    <s v="4"/>
    <s v="6"/>
    <s v="17"/>
    <s v="19"/>
    <s v="13"/>
    <s v="G"/>
    <s v="026"/>
    <s v="026301"/>
    <s v="91"/>
    <s v="1"/>
    <s v="3"/>
    <s v="33"/>
    <s v="332"/>
    <s v="33201"/>
    <s v="1"/>
    <s v="11"/>
    <s v="1101"/>
    <s v="19"/>
    <s v="13"/>
    <s v="3"/>
    <x v="9"/>
    <x v="13"/>
    <x v="10"/>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s v="1 GASTO CORRIENTE"/>
    <x v="12"/>
    <s v="026 APLICACIÓN DE LA LEY VIGILADA "/>
    <s v="026301 REVISION DE ANTICIPOS Y ESTIMACIONES DE OBRA PUBLICA"/>
    <x v="2"/>
    <x v="16"/>
    <x v="85"/>
    <s v="33201 SERVICIOS DE DISEÑO, ARQUITECTURA, INGENIERIA Y ACTIVIDADES RELACIONADAS"/>
    <n v="50000"/>
    <s v="1 NO ETIQUETADO"/>
    <s v="11 RECURSOS FISCALES"/>
    <s v="1101 RECURSOS MUNICIPALES"/>
    <s v="19 Ejercicio 2019"/>
    <s v="13 TODO EL TERRITORIO"/>
    <s v="3 INDISTINTO"/>
  </r>
  <r>
    <s v="090211313446172019O051051427121133333333301111110119133"/>
    <x v="40"/>
    <s v="1"/>
    <s v="13"/>
    <s v="134"/>
    <s v="4"/>
    <s v="6"/>
    <s v="17"/>
    <s v="20"/>
    <s v="19"/>
    <s v="O"/>
    <s v="051"/>
    <s v="051427"/>
    <s v="12"/>
    <s v="1"/>
    <s v="3"/>
    <s v="33"/>
    <s v="333"/>
    <s v="333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051 CONTROL DE ACCESO A LOS SISTEMAS ADMINISTRADOS"/>
    <s v="051427 ADMINISTRACION DE LA RED DE VOZ Y RENOVACION DE EQUIPO"/>
    <x v="2"/>
    <x v="16"/>
    <x v="86"/>
    <s v="33301 SERVICIOS DE CONSULTORIA ADMINISTRATIVA, PROCESOS, TECNICA Y EN TECNOLOGIAS DE LA INFORMACION"/>
    <n v="1972000"/>
    <s v="1 NO ETIQUETADO"/>
    <s v="11 RECURSOS FISCALES"/>
    <s v="1101 RECURSOS MUNICIPALES"/>
    <s v="19 Ejercicio 2019"/>
    <s v="13 TODO EL TERRITORIO"/>
    <s v="3 INDISTINTO"/>
  </r>
  <r>
    <s v="090211313446172019O132132921121133333333301111110119133"/>
    <x v="40"/>
    <s v="1"/>
    <s v="13"/>
    <s v="134"/>
    <s v="4"/>
    <s v="6"/>
    <s v="17"/>
    <s v="20"/>
    <s v="19"/>
    <s v="O"/>
    <s v="132"/>
    <s v="132921"/>
    <s v="12"/>
    <s v="1"/>
    <s v="3"/>
    <s v="33"/>
    <s v="333"/>
    <s v="333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2 SISTEMAS IMPLEMENTADOS"/>
    <s v="132921 IMPLEMENTACION DEL SISTEMA DE GESTION PARA LA CALIDAD"/>
    <x v="2"/>
    <x v="16"/>
    <x v="86"/>
    <s v="33301 SERVICIOS DE CONSULTORIA ADMINISTRATIVA, PROCESOS, TECNICA Y EN TECNOLOGIAS DE LA INFORMACION"/>
    <n v="800000"/>
    <s v="1 NO ETIQUETADO"/>
    <s v="11 RECURSOS FISCALES"/>
    <s v="1101 RECURSOS MUNICIPALES"/>
    <s v="19 Ejercicio 2019"/>
    <s v="13 TODO EL TERRITORIO"/>
    <s v="3 INDISTINTO"/>
  </r>
  <r>
    <s v="090211313446172019O133133427121133333333301111110119133"/>
    <x v="40"/>
    <s v="1"/>
    <s v="13"/>
    <s v="134"/>
    <s v="4"/>
    <s v="6"/>
    <s v="17"/>
    <s v="20"/>
    <s v="19"/>
    <s v="O"/>
    <s v="133"/>
    <s v="133427"/>
    <s v="12"/>
    <s v="1"/>
    <s v="3"/>
    <s v="33"/>
    <s v="333"/>
    <s v="333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27 ADMINISTRACION DE LA RED DE VOZ Y RENOVACION DE EQUIPO"/>
    <x v="2"/>
    <x v="16"/>
    <x v="86"/>
    <s v="33301 SERVICIOS DE CONSULTORIA ADMINISTRATIVA, PROCESOS, TECNICA Y EN TECNOLOGIAS DE LA INFORMACION"/>
    <n v="275000"/>
    <s v="1 NO ETIQUETADO"/>
    <s v="11 RECURSOS FISCALES"/>
    <s v="1101 RECURSOS MUNICIPALES"/>
    <s v="19 Ejercicio 2019"/>
    <s v="13 TODO EL TERRITORIO"/>
    <s v="3 INDISTINTO"/>
  </r>
  <r>
    <s v="090411313446172020O022022917121133333333301111110119133"/>
    <x v="0"/>
    <s v="1"/>
    <s v="13"/>
    <s v="134"/>
    <s v="4"/>
    <s v="6"/>
    <s v="17"/>
    <s v="20"/>
    <s v="20"/>
    <s v="O"/>
    <s v="022"/>
    <s v="022917"/>
    <s v="12"/>
    <s v="1"/>
    <s v="3"/>
    <s v="33"/>
    <s v="333"/>
    <s v="33301"/>
    <s v="1"/>
    <s v="11"/>
    <s v="11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917 GESTION DE INMUEBLES "/>
    <x v="2"/>
    <x v="16"/>
    <x v="86"/>
    <s v="33301 SERVICIOS DE CONSULTORIA ADMINISTRATIVA, PROCESOS, TECNICA Y EN TECNOLOGIAS DE LA INFORMACION"/>
    <n v="200000"/>
    <s v="1 NO ETIQUETADO"/>
    <s v="11 RECURSOS FISCALES"/>
    <s v="1101 RECURSOS MUNICIPALES"/>
    <s v="19 Ejercicio 2019"/>
    <s v="13 TODO EL TERRITORIO"/>
    <s v="3 INDISTINTO"/>
  </r>
  <r>
    <s v="030311717145160304E013013950911133333433401225250219133"/>
    <x v="8"/>
    <s v="1"/>
    <s v="17"/>
    <s v="171"/>
    <s v="4"/>
    <s v="5"/>
    <s v="16"/>
    <s v="03"/>
    <s v="04"/>
    <s v="E"/>
    <s v="013"/>
    <s v="013950"/>
    <s v="91"/>
    <s v="1"/>
    <s v="3"/>
    <s v="33"/>
    <s v="334"/>
    <s v="33401"/>
    <s v="2"/>
    <s v="25"/>
    <s v="2502"/>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013 ACCIONES DE PREVENCIÓN DEL DELITO REALIZADAS"/>
    <s v="013950 PLATICAS Y TALLERES EN MATERIA DE PREVENCION DEL DELITO"/>
    <x v="2"/>
    <x v="16"/>
    <x v="56"/>
    <s v="33401 SERVICIOS DE CAPACITACION"/>
    <n v="1970000"/>
    <s v="2 ETIQUETADO"/>
    <s v="25 RECURSOS FEDERALES"/>
    <s v="2502 FONDO DE FORTALECIMIENTO MUNICIPAL"/>
    <s v="19 Ejercicio 2019"/>
    <s v="13 TODO EL TERRITORIO"/>
    <s v="3 INDISTINTO"/>
  </r>
  <r>
    <s v="040411212246171906E004004174911133333433401111110119133"/>
    <x v="9"/>
    <s v="1"/>
    <s v="12"/>
    <s v="122"/>
    <s v="4"/>
    <s v="6"/>
    <s v="17"/>
    <s v="19"/>
    <s v="06"/>
    <s v="E"/>
    <s v="004"/>
    <s v="004174"/>
    <s v="91"/>
    <s v="1"/>
    <s v="3"/>
    <s v="33"/>
    <s v="334"/>
    <s v="33401"/>
    <s v="1"/>
    <s v="11"/>
    <s v="1101"/>
    <s v="19"/>
    <s v="13"/>
    <s v="3"/>
    <x v="6"/>
    <x v="9"/>
    <x v="6"/>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x v="7"/>
    <s v="004  CAPACITACIÓN JURÍDICA PARA EL QUEHACER MUNICIPAL BRINDADA"/>
    <s v="004174 CAPACITACION EN MATERIA JURIDICA"/>
    <x v="2"/>
    <x v="16"/>
    <x v="56"/>
    <s v="33401 SERVICIOS DE CAPACITACION"/>
    <n v="100000"/>
    <s v="1 NO ETIQUETADO"/>
    <s v="11 RECURSOS FISCALES"/>
    <s v="1101 RECURSOS MUNICIPALES"/>
    <s v="19 Ejercicio 2019"/>
    <s v="13 TODO EL TERRITORIO"/>
    <s v="3 INDISTINTO"/>
  </r>
  <r>
    <s v="130122727116171835P080080770911122525625601111110119133"/>
    <x v="50"/>
    <s v="2"/>
    <s v="27"/>
    <s v="271"/>
    <s v="1"/>
    <s v="6"/>
    <s v="17"/>
    <s v="18"/>
    <s v="35"/>
    <s v="P"/>
    <s v="080"/>
    <s v="080770"/>
    <s v="91"/>
    <s v="1"/>
    <s v="2"/>
    <s v="25"/>
    <s v="256"/>
    <s v="25601"/>
    <s v="1"/>
    <s v="11"/>
    <s v="1101"/>
    <s v="19"/>
    <s v="13"/>
    <s v="3"/>
    <x v="12"/>
    <x v="50"/>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70 PLANEACION Y SEGUIMIENTO DEL DESARROLLO MUNICIPAL"/>
    <x v="1"/>
    <x v="10"/>
    <x v="37"/>
    <s v="25601 FIBRAS SINTETICAS, HULES, PLASTICOS Y DERIVADOS"/>
    <n v="15000"/>
    <s v="1 NO ETIQUETADO"/>
    <s v="11 RECURSOS FISCALES"/>
    <s v="1101 RECURSOS MUNICIPALES"/>
    <s v="19 Ejercicio 2019"/>
    <s v="13 TODO EL TERRITORIO"/>
    <s v="3 INDISTINTO"/>
  </r>
  <r>
    <s v="060611515246172012M069069294911133333433401111110119133"/>
    <x v="12"/>
    <s v="1"/>
    <s v="15"/>
    <s v="152"/>
    <s v="4"/>
    <s v="6"/>
    <s v="17"/>
    <s v="20"/>
    <s v="12"/>
    <s v="M"/>
    <s v="069"/>
    <s v="069294"/>
    <s v="91"/>
    <s v="1"/>
    <s v="3"/>
    <s v="33"/>
    <s v="334"/>
    <s v="334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069 IMPLEMENTACION DE LA ARMONZACION  CONTABLE REVISADA Y CON SEGUIMIENTO"/>
    <s v="069294 ADOPCION DE POLITICAS CONTABLES Y PRESUPUESTALES CONFORME A LOS LINEAMIENTOS ESTABLECIDOS POR EL CONAC"/>
    <x v="2"/>
    <x v="16"/>
    <x v="56"/>
    <s v="33401 SERVICIOS DE CAPACITACION"/>
    <n v="300000"/>
    <s v="1 NO ETIQUETADO"/>
    <s v="11 RECURSOS FISCALES"/>
    <s v="1101 RECURSOS MUNICIPALES"/>
    <s v="19 Ejercicio 2019"/>
    <s v="13 TODO EL TERRITORIO"/>
    <s v="3 INDISTINTO"/>
  </r>
  <r>
    <s v="070711111246171913G006006311911133333433401111110119133"/>
    <x v="13"/>
    <s v="1"/>
    <s v="11"/>
    <s v="112"/>
    <s v="4"/>
    <s v="6"/>
    <s v="17"/>
    <s v="19"/>
    <s v="13"/>
    <s v="G"/>
    <s v="006"/>
    <s v="006311"/>
    <s v="91"/>
    <s v="1"/>
    <s v="3"/>
    <s v="33"/>
    <s v="334"/>
    <s v="33401"/>
    <s v="1"/>
    <s v="11"/>
    <s v="1101"/>
    <s v="19"/>
    <s v="13"/>
    <s v="3"/>
    <x v="9"/>
    <x v="13"/>
    <x v="10"/>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s v="1 GASTO CORRIENTE"/>
    <x v="12"/>
    <s v="006  DECLARACIONES PATRIMONIALES ASESORADAS"/>
    <s v="006311 ASESORIA PARA ELABORAR DECLARACION DE SITUACION PATRIMONIAL"/>
    <x v="2"/>
    <x v="16"/>
    <x v="56"/>
    <s v="33401 SERVICIOS DE CAPACITACION"/>
    <n v="150000"/>
    <s v="1 NO ETIQUETADO"/>
    <s v="11 RECURSOS FISCALES"/>
    <s v="1101 RECURSOS MUNICIPALES"/>
    <s v="19 Ejercicio 2019"/>
    <s v="13 TODO EL TERRITORIO"/>
    <s v="3 INDISTINTO"/>
  </r>
  <r>
    <s v="081122222112130614E125125331911133333433401111110119133"/>
    <x v="1"/>
    <s v="2"/>
    <s v="22"/>
    <s v="221"/>
    <s v="1"/>
    <s v="2"/>
    <s v="13"/>
    <s v="06"/>
    <s v="14"/>
    <s v="E"/>
    <s v="125"/>
    <s v="125331"/>
    <s v="91"/>
    <s v="1"/>
    <s v="3"/>
    <s v="33"/>
    <s v="334"/>
    <s v="334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31 REPARACION Y REHABILITACION DE BANQUETAS"/>
    <x v="2"/>
    <x v="16"/>
    <x v="56"/>
    <s v="33401 SERVICIOS DE CAPACITACION"/>
    <n v="1580000"/>
    <s v="1 NO ETIQUETADO"/>
    <s v="11 RECURSOS FISCALES"/>
    <s v="1101 RECURSOS MUNICIPALES"/>
    <s v="19 Ejercicio 2019"/>
    <s v="13 TODO EL TERRITORIO"/>
    <s v="3 INDISTINTO"/>
  </r>
  <r>
    <s v="080722121412130615E061061316911133333433401111110119133"/>
    <x v="20"/>
    <s v="2"/>
    <s v="21"/>
    <s v="214"/>
    <s v="1"/>
    <s v="2"/>
    <s v="13"/>
    <s v="06"/>
    <s v="15"/>
    <s v="E"/>
    <s v="061"/>
    <s v="061316"/>
    <s v="91"/>
    <s v="1"/>
    <s v="3"/>
    <s v="33"/>
    <s v="334"/>
    <s v="334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16 SERVICIO DE ASEO PUBLICO MUNICIPAL"/>
    <x v="2"/>
    <x v="16"/>
    <x v="56"/>
    <s v="33401 SERVICIOS DE CAPACITACION"/>
    <n v="100000"/>
    <s v="1 NO ETIQUETADO"/>
    <s v="11 RECURSOS FISCALES"/>
    <s v="1101 RECURSOS MUNICIPALES"/>
    <s v="19 Ejercicio 2019"/>
    <s v="13 TODO EL TERRITORIO"/>
    <s v="3 INDISTINTO"/>
  </r>
  <r>
    <s v="080822222112130417E079079368911133333433401111110119133"/>
    <x v="21"/>
    <s v="2"/>
    <s v="22"/>
    <s v="221"/>
    <s v="1"/>
    <s v="2"/>
    <s v="13"/>
    <s v="04"/>
    <s v="17"/>
    <s v="E"/>
    <s v="079"/>
    <s v="079368"/>
    <s v="91"/>
    <s v="1"/>
    <s v="3"/>
    <s v="33"/>
    <s v="334"/>
    <s v="334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79 MANTENIMIENTO PREVENTIVO DE LOS SERVICIOS PÚBLICOS REALIZADO"/>
    <s v="079368 SERVICIO DE DESAZOLVE DE FOSA SEPTICAS COLONIAS"/>
    <x v="2"/>
    <x v="16"/>
    <x v="56"/>
    <s v="33401 SERVICIOS DE CAPACITACION"/>
    <n v="200000"/>
    <s v="1 NO ETIQUETADO"/>
    <s v="11 RECURSOS FISCALES"/>
    <s v="1101 RECURSOS MUNICIPALES"/>
    <s v="19 Ejercicio 2019"/>
    <s v="13 TODO EL TERRITORIO"/>
    <s v="3 INDISTINTO"/>
  </r>
  <r>
    <s v="111322121231010730E113113686911133333433401111110119133"/>
    <x v="31"/>
    <s v="2"/>
    <s v="21"/>
    <s v="212"/>
    <s v="3"/>
    <s v="1"/>
    <s v="01"/>
    <s v="07"/>
    <s v="30"/>
    <s v="E"/>
    <s v="113"/>
    <s v="113686"/>
    <s v="91"/>
    <s v="1"/>
    <s v="3"/>
    <s v="33"/>
    <s v="334"/>
    <s v="334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13 RECURSOS NATURALES GESTIONADOS Y PROTEGIDOS "/>
    <s v="113686 VERIFICACION DE DERRIBO DE ARBOLADO"/>
    <x v="2"/>
    <x v="16"/>
    <x v="56"/>
    <s v="33401 SERVICIOS DE CAPACITACION"/>
    <n v="75000"/>
    <s v="1 NO ETIQUETADO"/>
    <s v="11 RECURSOS FISCALES"/>
    <s v="1101 RECURSOS MUNICIPALES"/>
    <s v="19 Ejercicio 2019"/>
    <s v="13 TODO EL TERRITORIO"/>
    <s v="3 INDISTINTO"/>
  </r>
  <r>
    <s v="130122727116171835P080080772911122626126101111110119133"/>
    <x v="50"/>
    <s v="2"/>
    <s v="27"/>
    <s v="271"/>
    <s v="1"/>
    <s v="6"/>
    <s v="17"/>
    <s v="18"/>
    <s v="35"/>
    <s v="P"/>
    <s v="080"/>
    <s v="080772"/>
    <s v="91"/>
    <s v="1"/>
    <s v="2"/>
    <s v="26"/>
    <s v="261"/>
    <s v="26101"/>
    <s v="1"/>
    <s v="11"/>
    <s v="1101"/>
    <s v="19"/>
    <s v="13"/>
    <s v="3"/>
    <x v="12"/>
    <x v="50"/>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72 GESTION DE OBRA SOCIAL."/>
    <x v="1"/>
    <x v="11"/>
    <x v="39"/>
    <s v="26101 COMBUSTIBLES, LUBRICANTES Y ADITIVOS"/>
    <n v="12000"/>
    <s v="1 NO ETIQUETADO"/>
    <s v="11 RECURSOS FISCALES"/>
    <s v="1101 RECURSOS MUNICIPALES"/>
    <s v="19 Ejercicio 2019"/>
    <s v="13 TODO EL TERRITORIO"/>
    <s v="3 INDISTINTO"/>
  </r>
  <r>
    <s v="020411313246172002O121121018971133333533501111110119133"/>
    <x v="37"/>
    <s v="1"/>
    <s v="13"/>
    <s v="132"/>
    <s v="4"/>
    <s v="6"/>
    <s v="17"/>
    <s v="20"/>
    <s v="02"/>
    <s v="O"/>
    <s v="121"/>
    <s v="121018"/>
    <s v="97"/>
    <s v="1"/>
    <s v="3"/>
    <s v="33"/>
    <s v="335"/>
    <s v="33501"/>
    <s v="1"/>
    <s v="11"/>
    <s v="1101"/>
    <s v="19"/>
    <s v="13"/>
    <s v="3"/>
    <x v="4"/>
    <x v="3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121 SENSIBILIZACIÓN  EN RESPONSABILIDADES Y FUNCIONES REALIZADAS"/>
    <s v="121018 COBERTURA DE ACTIVIDADES DEL AYUNTAMIENTO"/>
    <x v="2"/>
    <x v="16"/>
    <x v="87"/>
    <s v="33501 SERVICIOS DE INVESTIGACION CIENTIFICA Y DESARROLLO"/>
    <n v="100000"/>
    <s v="1 NO ETIQUETADO"/>
    <s v="11 RECURSOS FISCALES"/>
    <s v="1101 RECURSOS MUNICIPALES"/>
    <s v="19 Ejercicio 2019"/>
    <s v="13 TODO EL TERRITORIO"/>
    <s v="3 INDISTINTO"/>
  </r>
  <r>
    <s v="030311717145160304E011011975911133333533501111110119133"/>
    <x v="8"/>
    <s v="1"/>
    <s v="17"/>
    <s v="171"/>
    <s v="4"/>
    <s v="5"/>
    <s v="16"/>
    <s v="03"/>
    <s v="04"/>
    <s v="E"/>
    <s v="011"/>
    <s v="011975"/>
    <s v="91"/>
    <s v="1"/>
    <s v="3"/>
    <s v="33"/>
    <s v="335"/>
    <s v="335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011 ACCIONES DE CAPACITACIÓN REALIZADAS"/>
    <s v="011975 SERVICIO PROFESIONAL DE CARRERA POLICIAL"/>
    <x v="2"/>
    <x v="16"/>
    <x v="87"/>
    <s v="33501 SERVICIOS DE INVESTIGACION CIENTIFICA Y DESARROLLO"/>
    <n v="96000"/>
    <s v="1 NO ETIQUETADO"/>
    <s v="11 RECURSOS FISCALES"/>
    <s v="1101 RECURSOS MUNICIPALES"/>
    <s v="19 Ejercicio 2019"/>
    <s v="13 TODO EL TERRITORIO"/>
    <s v="3 INDISTINTO"/>
  </r>
  <r>
    <s v="020111313246172002O016016015971133333633601111110119133"/>
    <x v="42"/>
    <s v="1"/>
    <s v="13"/>
    <s v="132"/>
    <s v="4"/>
    <s v="6"/>
    <s v="17"/>
    <s v="20"/>
    <s v="02"/>
    <s v="O"/>
    <s v="016"/>
    <s v="016015"/>
    <s v="97"/>
    <s v="1"/>
    <s v="3"/>
    <s v="33"/>
    <s v="336"/>
    <s v="33601"/>
    <s v="1"/>
    <s v="11"/>
    <s v="1101"/>
    <s v="19"/>
    <s v="13"/>
    <s v="3"/>
    <x v="4"/>
    <x v="42"/>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2"/>
    <x v="16"/>
    <x v="63"/>
    <s v="33601 SERVICIOS DE APOYO ADMINISTRATIVO, TRADUCCION, FOTOCOPIADO E IMPRESION"/>
    <n v="2500000"/>
    <s v="1 NO ETIQUETADO"/>
    <s v="11 RECURSOS FISCALES"/>
    <s v="1101 RECURSOS MUNICIPALES"/>
    <s v="19 Ejercicio 2019"/>
    <s v="13 TODO EL TERRITORIO"/>
    <s v="3 INDISTINTO"/>
  </r>
  <r>
    <s v="020211313246172002O101101920971133333633601111110119133"/>
    <x v="7"/>
    <s v="1"/>
    <s v="13"/>
    <s v="132"/>
    <s v="4"/>
    <s v="6"/>
    <s v="17"/>
    <s v="20"/>
    <s v="02"/>
    <s v="O"/>
    <s v="101"/>
    <s v="101920"/>
    <s v="97"/>
    <s v="1"/>
    <s v="3"/>
    <s v="33"/>
    <s v="336"/>
    <s v="33601"/>
    <s v="1"/>
    <s v="11"/>
    <s v="1101"/>
    <s v="19"/>
    <s v="13"/>
    <s v="3"/>
    <x v="4"/>
    <x v="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101 PLATAFORMA PARA LA DERIVACIÓN, MONITOREO Y SEGUIMIENTO DE ASUNTOS HASTA SU ATENCIÓN Y CONCLUSIÓN IMPLEMENTADA"/>
    <s v="101920 GESTION Y COORDINACION METROPOLITANA"/>
    <x v="2"/>
    <x v="16"/>
    <x v="63"/>
    <s v="33601 SERVICIOS DE APOYO ADMINISTRATIVO, TRADUCCION, FOTOCOPIADO E IMPRESION"/>
    <n v="40000"/>
    <s v="1 NO ETIQUETADO"/>
    <s v="11 RECURSOS FISCALES"/>
    <s v="1101 RECURSOS MUNICIPALES"/>
    <s v="19 Ejercicio 2019"/>
    <s v="13 TODO EL TERRITORIO"/>
    <s v="3 INDISTINTO"/>
  </r>
  <r>
    <s v="020211313246172002O101101920971133333633601111110119133"/>
    <x v="7"/>
    <s v="1"/>
    <s v="13"/>
    <s v="132"/>
    <s v="4"/>
    <s v="6"/>
    <s v="17"/>
    <s v="20"/>
    <s v="02"/>
    <s v="O"/>
    <s v="101"/>
    <s v="101920"/>
    <s v="97"/>
    <s v="1"/>
    <s v="3"/>
    <s v="33"/>
    <s v="336"/>
    <s v="33601"/>
    <s v="1"/>
    <s v="11"/>
    <s v="1101"/>
    <s v="19"/>
    <s v="13"/>
    <s v="3"/>
    <x v="4"/>
    <x v="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101 PLATAFORMA PARA LA DERIVACIÓN, MONITOREO Y SEGUIMIENTO DE ASUNTOS HASTA SU ATENCIÓN Y CONCLUSIÓN IMPLEMENTADA"/>
    <s v="101920 GESTION Y COORDINACION METROPOLITANA"/>
    <x v="2"/>
    <x v="16"/>
    <x v="63"/>
    <s v="33601 SERVICIOS DE APOYO ADMINISTRATIVO, TRADUCCION, FOTOCOPIADO E IMPRESION"/>
    <n v="1000"/>
    <s v="1 NO ETIQUETADO"/>
    <s v="11 RECURSOS FISCALES"/>
    <s v="1101 RECURSOS MUNICIPALES"/>
    <s v="19 Ejercicio 2019"/>
    <s v="13 TODO EL TERRITORIO"/>
    <s v="3 INDISTINTO"/>
  </r>
  <r>
    <s v="030311717145160304E013013950911133333633601111110119133"/>
    <x v="8"/>
    <s v="1"/>
    <s v="17"/>
    <s v="171"/>
    <s v="4"/>
    <s v="5"/>
    <s v="16"/>
    <s v="03"/>
    <s v="04"/>
    <s v="E"/>
    <s v="013"/>
    <s v="013950"/>
    <s v="91"/>
    <s v="1"/>
    <s v="3"/>
    <s v="33"/>
    <s v="336"/>
    <s v="336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013 ACCIONES DE PREVENCIÓN DEL DELITO REALIZADAS"/>
    <s v="013950 PLATICAS Y TALLERES EN MATERIA DE PREVENCION DEL DELITO"/>
    <x v="2"/>
    <x v="16"/>
    <x v="63"/>
    <s v="33601 SERVICIOS DE APOYO ADMINISTRATIVO, TRADUCCION, FOTOCOPIADO E IMPRESION"/>
    <n v="60000"/>
    <s v="1 NO ETIQUETADO"/>
    <s v="11 RECURSOS FISCALES"/>
    <s v="1101 RECURSOS MUNICIPALES"/>
    <s v="19 Ejercicio 2019"/>
    <s v="13 TODO EL TERRITORIO"/>
    <s v="3 INDISTINTO"/>
  </r>
  <r>
    <s v="040211212246171906E017017953911133333633601111110119133"/>
    <x v="51"/>
    <s v="1"/>
    <s v="12"/>
    <s v="122"/>
    <s v="4"/>
    <s v="6"/>
    <s v="17"/>
    <s v="19"/>
    <s v="06"/>
    <s v="E"/>
    <s v="017"/>
    <s v="017953"/>
    <s v="91"/>
    <s v="1"/>
    <s v="3"/>
    <s v="33"/>
    <s v="336"/>
    <s v="33601"/>
    <s v="1"/>
    <s v="11"/>
    <s v="1101"/>
    <s v="19"/>
    <s v="13"/>
    <s v="3"/>
    <x v="6"/>
    <x v="51"/>
    <x v="6"/>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x v="7"/>
    <s v="017 ACERVO PATRIMONIAL DE LA DEFENSA EN ASUNTOS, CIVILES, MERCANTILES, AMPARO, AGRARIO, CONTENSIOSO ADMINISTRATIVO, LABORAL, PENAL, TRANSPARENCIA  Y FISCAL PROTEGIDOS "/>
    <s v="017953 PROCEDIMIENTO DE ELABORACION DE CONVENIOS DE UTILIZACION DE PREDIOS"/>
    <x v="2"/>
    <x v="16"/>
    <x v="63"/>
    <s v="33601 SERVICIOS DE APOYO ADMINISTRATIVO, TRADUCCION, FOTOCOPIADO E IMPRESION"/>
    <n v="100000"/>
    <s v="1 NO ETIQUETADO"/>
    <s v="11 RECURSOS FISCALES"/>
    <s v="1101 RECURSOS MUNICIPALES"/>
    <s v="19 Ejercicio 2019"/>
    <s v="13 TODO EL TERRITORIO"/>
    <s v="3 INDISTINTO"/>
  </r>
  <r>
    <s v="131422727116171835P090090762911122727127101111110119133"/>
    <x v="49"/>
    <s v="2"/>
    <s v="27"/>
    <s v="271"/>
    <s v="1"/>
    <s v="6"/>
    <s v="17"/>
    <s v="18"/>
    <s v="35"/>
    <s v="P"/>
    <s v="090"/>
    <s v="090762"/>
    <s v="91"/>
    <s v="1"/>
    <s v="2"/>
    <s v="27"/>
    <s v="271"/>
    <s v="271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0 ORGANISMOS SOCIALES PARA LA PARTICIPACIÓN CIUDADANA CONFORMADOS."/>
    <s v="090762 BRIGADAS ITINERANTES PARA EL FOMENTO DE LA PARTICIPACION CIUDADANA Y GOBERNANZA."/>
    <x v="1"/>
    <x v="12"/>
    <x v="40"/>
    <s v="27101 VESTUARIO Y UNIFORMES"/>
    <n v="150000"/>
    <s v="1 NO ETIQUETADO"/>
    <s v="11 RECURSOS FISCALES"/>
    <s v="1101 RECURSOS MUNICIPALES"/>
    <s v="19 Ejercicio 2019"/>
    <s v="13 TODO EL TERRITORIO"/>
    <s v="3 INDISTINTO"/>
  </r>
  <r>
    <s v="060611515246172012M073073296911133333633601111110119133"/>
    <x v="12"/>
    <s v="1"/>
    <s v="15"/>
    <s v="152"/>
    <s v="4"/>
    <s v="6"/>
    <s v="17"/>
    <s v="20"/>
    <s v="12"/>
    <s v="M"/>
    <s v="073"/>
    <s v="073296"/>
    <s v="91"/>
    <s v="1"/>
    <s v="3"/>
    <s v="33"/>
    <s v="336"/>
    <s v="336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073 INFORMES FINANCIEROS Y CUENTAS PUBLICAS PRESENTADAS EN APEGO A LAS NORMAS"/>
    <s v="073296 CUENTA PUBLICA"/>
    <x v="2"/>
    <x v="16"/>
    <x v="63"/>
    <s v="33601 SERVICIOS DE APOYO ADMINISTRATIVO, TRADUCCION, FOTOCOPIADO E IMPRESION"/>
    <n v="502889.2"/>
    <s v="1 NO ETIQUETADO"/>
    <s v="11 RECURSOS FISCALES"/>
    <s v="1101 RECURSOS MUNICIPALES"/>
    <s v="19 Ejercicio 2019"/>
    <s v="13 TODO EL TERRITORIO"/>
    <s v="3 INDISTINTO"/>
  </r>
  <r>
    <s v="070711111246171913G026026314911133333633601111110119133"/>
    <x v="13"/>
    <s v="1"/>
    <s v="11"/>
    <s v="112"/>
    <s v="4"/>
    <s v="6"/>
    <s v="17"/>
    <s v="19"/>
    <s v="13"/>
    <s v="G"/>
    <s v="026"/>
    <s v="026314"/>
    <s v="91"/>
    <s v="1"/>
    <s v="3"/>
    <s v="33"/>
    <s v="336"/>
    <s v="33601"/>
    <s v="1"/>
    <s v="11"/>
    <s v="1101"/>
    <s v="19"/>
    <s v="13"/>
    <s v="3"/>
    <x v="9"/>
    <x v="13"/>
    <x v="10"/>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s v="1 GASTO CORRIENTE"/>
    <x v="12"/>
    <s v="026 APLICACIÓN DE LA LEY VIGILADA "/>
    <s v="026314 DICTAMEN SOBRE EL PAGO DE FACTURAS"/>
    <x v="2"/>
    <x v="16"/>
    <x v="63"/>
    <s v="33601 SERVICIOS DE APOYO ADMINISTRATIVO, TRADUCCION, FOTOCOPIADO E IMPRESION"/>
    <n v="3000"/>
    <s v="1 NO ETIQUETADO"/>
    <s v="11 RECURSOS FISCALES"/>
    <s v="1101 RECURSOS MUNICIPALES"/>
    <s v="19 Ejercicio 2019"/>
    <s v="13 TODO EL TERRITORIO"/>
    <s v="3 INDISTINTO"/>
  </r>
  <r>
    <s v="080422222112130614E088088318911133333633601111110119133"/>
    <x v="17"/>
    <s v="2"/>
    <s v="22"/>
    <s v="221"/>
    <s v="1"/>
    <s v="2"/>
    <s v="13"/>
    <s v="06"/>
    <s v="14"/>
    <s v="E"/>
    <s v="088"/>
    <s v="088318"/>
    <s v="91"/>
    <s v="1"/>
    <s v="3"/>
    <s v="33"/>
    <s v="336"/>
    <s v="336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18 SERVICIO DE CAMBIO DE PROPIETARIO"/>
    <x v="2"/>
    <x v="16"/>
    <x v="63"/>
    <s v="33601 SERVICIOS DE APOYO ADMINISTRATIVO, TRADUCCION, FOTOCOPIADO E IMPRESION"/>
    <n v="1000"/>
    <s v="1 NO ETIQUETADO"/>
    <s v="11 RECURSOS FISCALES"/>
    <s v="1101 RECURSOS MUNICIPALES"/>
    <s v="19 Ejercicio 2019"/>
    <s v="13 TODO EL TERRITORIO"/>
    <s v="3 INDISTINTO"/>
  </r>
  <r>
    <s v="080422222112130614E088088322911133333633601111110119133"/>
    <x v="17"/>
    <s v="2"/>
    <s v="22"/>
    <s v="221"/>
    <s v="1"/>
    <s v="2"/>
    <s v="13"/>
    <s v="06"/>
    <s v="14"/>
    <s v="E"/>
    <s v="088"/>
    <s v="088322"/>
    <s v="91"/>
    <s v="1"/>
    <s v="3"/>
    <s v="33"/>
    <s v="336"/>
    <s v="336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22 INTENDENCIA EN MERCADOS MUNICIPALES"/>
    <x v="2"/>
    <x v="16"/>
    <x v="63"/>
    <s v="33601 SERVICIOS DE APOYO ADMINISTRATIVO, TRADUCCION, FOTOCOPIADO E IMPRESION"/>
    <n v="1000"/>
    <s v="1 NO ETIQUETADO"/>
    <s v="11 RECURSOS FISCALES"/>
    <s v="1101 RECURSOS MUNICIPALES"/>
    <s v="19 Ejercicio 2019"/>
    <s v="13 TODO EL TERRITORIO"/>
    <s v="3 INDISTINTO"/>
  </r>
  <r>
    <s v="080422222112130614E088088323911133333633601111110119133"/>
    <x v="17"/>
    <s v="2"/>
    <s v="22"/>
    <s v="221"/>
    <s v="1"/>
    <s v="2"/>
    <s v="13"/>
    <s v="06"/>
    <s v="14"/>
    <s v="E"/>
    <s v="088"/>
    <s v="088323"/>
    <s v="91"/>
    <s v="1"/>
    <s v="3"/>
    <s v="33"/>
    <s v="336"/>
    <s v="336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23 ADMINISTRACION DE CONCESIONARIOS"/>
    <x v="2"/>
    <x v="16"/>
    <x v="63"/>
    <s v="33601 SERVICIOS DE APOYO ADMINISTRATIVO, TRADUCCION, FOTOCOPIADO E IMPRESION"/>
    <n v="1000"/>
    <s v="1 NO ETIQUETADO"/>
    <s v="11 RECURSOS FISCALES"/>
    <s v="1101 RECURSOS MUNICIPALES"/>
    <s v="19 Ejercicio 2019"/>
    <s v="13 TODO EL TERRITORIO"/>
    <s v="3 INDISTINTO"/>
  </r>
  <r>
    <s v="080822222112130417E079079368911133333633601111110119133"/>
    <x v="21"/>
    <s v="2"/>
    <s v="22"/>
    <s v="221"/>
    <s v="1"/>
    <s v="2"/>
    <s v="13"/>
    <s v="04"/>
    <s v="17"/>
    <s v="E"/>
    <s v="079"/>
    <s v="079368"/>
    <s v="91"/>
    <s v="1"/>
    <s v="3"/>
    <s v="33"/>
    <s v="336"/>
    <s v="336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79 MANTENIMIENTO PREVENTIVO DE LOS SERVICIOS PÚBLICOS REALIZADO"/>
    <s v="079368 SERVICIO DE DESAZOLVE DE FOSA SEPTICAS COLONIAS"/>
    <x v="2"/>
    <x v="16"/>
    <x v="63"/>
    <s v="33601 SERVICIOS DE APOYO ADMINISTRATIVO, TRADUCCION, FOTOCOPIADO E IMPRESION"/>
    <n v="100000"/>
    <s v="1 NO ETIQUETADO"/>
    <s v="11 RECURSOS FISCALES"/>
    <s v="1101 RECURSOS MUNICIPALES"/>
    <s v="19 Ejercicio 2019"/>
    <s v="13 TODO EL TERRITORIO"/>
    <s v="3 INDISTINTO"/>
  </r>
  <r>
    <s v="081422222612130618E061061373911133333633601111110119133"/>
    <x v="38"/>
    <s v="2"/>
    <s v="22"/>
    <s v="226"/>
    <s v="1"/>
    <s v="2"/>
    <s v="13"/>
    <s v="06"/>
    <s v="18"/>
    <s v="E"/>
    <s v="061"/>
    <s v="061373"/>
    <s v="91"/>
    <s v="1"/>
    <s v="3"/>
    <s v="33"/>
    <s v="336"/>
    <s v="33601"/>
    <s v="1"/>
    <s v="11"/>
    <s v="1101"/>
    <s v="19"/>
    <s v="13"/>
    <s v="3"/>
    <x v="1"/>
    <x v="38"/>
    <x v="17"/>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26"/>
    <s v="061 ESPACIOS PÚBLICOS SALUBRES ENTREGADOS."/>
    <s v="061373 SERVICIO DE CREMACION"/>
    <x v="2"/>
    <x v="16"/>
    <x v="63"/>
    <s v="33601 SERVICIOS DE APOYO ADMINISTRATIVO, TRADUCCION, FOTOCOPIADO E IMPRESION"/>
    <n v="7500000"/>
    <s v="1 NO ETIQUETADO"/>
    <s v="11 RECURSOS FISCALES"/>
    <s v="1101 RECURSOS MUNICIPALES"/>
    <s v="19 Ejercicio 2019"/>
    <s v="13 TODO EL TERRITORIO"/>
    <s v="3 INDISTINTO"/>
  </r>
  <r>
    <s v="090211313446172019O133133428121133333633601111110119133"/>
    <x v="40"/>
    <s v="1"/>
    <s v="13"/>
    <s v="134"/>
    <s v="4"/>
    <s v="6"/>
    <s v="17"/>
    <s v="20"/>
    <s v="19"/>
    <s v="O"/>
    <s v="133"/>
    <s v="133428"/>
    <s v="12"/>
    <s v="1"/>
    <s v="3"/>
    <s v="33"/>
    <s v="336"/>
    <s v="336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28 ACTUALIZACION DE MANUALES DE ORGANIZACION"/>
    <x v="2"/>
    <x v="16"/>
    <x v="63"/>
    <s v="33601 SERVICIOS DE APOYO ADMINISTRATIVO, TRADUCCION, FOTOCOPIADO E IMPRESION"/>
    <n v="90000"/>
    <s v="1 NO ETIQUETADO"/>
    <s v="11 RECURSOS FISCALES"/>
    <s v="1101 RECURSOS MUNICIPALES"/>
    <s v="19 Ejercicio 2019"/>
    <s v="13 TODO EL TERRITORIO"/>
    <s v="3 INDISTINTO"/>
  </r>
  <r>
    <s v="090111313446172020O021021511121133333633601111110119133"/>
    <x v="39"/>
    <s v="1"/>
    <s v="13"/>
    <s v="134"/>
    <s v="4"/>
    <s v="6"/>
    <s v="17"/>
    <s v="20"/>
    <s v="20"/>
    <s v="O"/>
    <s v="021"/>
    <s v="021511"/>
    <s v="12"/>
    <s v="1"/>
    <s v="3"/>
    <s v="33"/>
    <s v="336"/>
    <s v="336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1 CREDENCIALIZACION OFICIAL DE EMPLEADOS"/>
    <x v="2"/>
    <x v="16"/>
    <x v="63"/>
    <s v="33601 SERVICIOS DE APOYO ADMINISTRATIVO, TRADUCCION, FOTOCOPIADO E IMPRESION"/>
    <n v="30000"/>
    <s v="1 NO ETIQUETADO"/>
    <s v="11 RECURSOS FISCALES"/>
    <s v="1101 RECURSOS MUNICIPALES"/>
    <s v="19 Ejercicio 2019"/>
    <s v="13 TODO EL TERRITORIO"/>
    <s v="3 INDISTINTO"/>
  </r>
  <r>
    <s v="090411313446172020O022022985121133333633601111110119133"/>
    <x v="0"/>
    <s v="1"/>
    <s v="13"/>
    <s v="134"/>
    <s v="4"/>
    <s v="6"/>
    <s v="17"/>
    <s v="20"/>
    <s v="20"/>
    <s v="O"/>
    <s v="022"/>
    <s v="022985"/>
    <s v="12"/>
    <s v="1"/>
    <s v="3"/>
    <s v="33"/>
    <s v="336"/>
    <s v="33601"/>
    <s v="1"/>
    <s v="11"/>
    <s v="11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985 SERVICIOS GENERALES EN LOS EDIFICIOS PUBLICOS "/>
    <x v="2"/>
    <x v="16"/>
    <x v="63"/>
    <s v="33601 SERVICIOS DE APOYO ADMINISTRATIVO, TRADUCCION, FOTOCOPIADO E IMPRESION"/>
    <n v="50000"/>
    <s v="1 NO ETIQUETADO"/>
    <s v="11 RECURSOS FISCALES"/>
    <s v="1101 RECURSOS MUNICIPALES"/>
    <s v="19 Ejercicio 2019"/>
    <s v="13 TODO EL TERRITORIO"/>
    <s v="3 INDISTINTO"/>
  </r>
  <r>
    <s v="100222626823101722P041041522911133333633601111110119133"/>
    <x v="23"/>
    <s v="2"/>
    <s v="26"/>
    <s v="268"/>
    <s v="2"/>
    <s v="3"/>
    <s v="10"/>
    <s v="17"/>
    <s v="22"/>
    <s v="P"/>
    <s v="041"/>
    <s v="041522"/>
    <s v="91"/>
    <s v="1"/>
    <s v="3"/>
    <s v="33"/>
    <s v="336"/>
    <s v="336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1 CAPACITACIONES  A SERVIDORES PÚBLICOS DEL MUNICIPIO DE ZAPOPAN EN EL PROGRAMA DE FORMACIÓN INSTITUCIONAL OTORGADAS"/>
    <s v="041522 CAPACITACION EN ACADEMIAS MUNICIPALES"/>
    <x v="2"/>
    <x v="16"/>
    <x v="63"/>
    <s v="33601 SERVICIOS DE APOYO ADMINISTRATIVO, TRADUCCION, FOTOCOPIADO E IMPRESION"/>
    <n v="5800"/>
    <s v="1 NO ETIQUETADO"/>
    <s v="11 RECURSOS FISCALES"/>
    <s v="1101 RECURSOS MUNICIPALES"/>
    <s v="19 Ejercicio 2019"/>
    <s v="13 TODO EL TERRITORIO"/>
    <s v="3 INDISTINTO"/>
  </r>
  <r>
    <s v="100222626823101722P041041913911133333633601111110119133"/>
    <x v="23"/>
    <s v="2"/>
    <s v="26"/>
    <s v="268"/>
    <s v="2"/>
    <s v="3"/>
    <s v="10"/>
    <s v="17"/>
    <s v="22"/>
    <s v="P"/>
    <s v="041"/>
    <s v="041913"/>
    <s v="91"/>
    <s v="1"/>
    <s v="3"/>
    <s v="33"/>
    <s v="336"/>
    <s v="336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1 CAPACITACIONES  A SERVIDORES PÚBLICOS DEL MUNICIPIO DE ZAPOPAN EN EL PROGRAMA DE FORMACIÓN INSTITUCIONAL OTORGADAS"/>
    <s v="041913 FORMACION INSTITUCIONAL"/>
    <x v="2"/>
    <x v="16"/>
    <x v="63"/>
    <s v="33601 SERVICIOS DE APOYO ADMINISTRATIVO, TRADUCCION, FOTOCOPIADO E IMPRESION"/>
    <n v="11750"/>
    <s v="1 NO ETIQUETADO"/>
    <s v="11 RECURSOS FISCALES"/>
    <s v="1101 RECURSOS MUNICIPALES"/>
    <s v="19 Ejercicio 2019"/>
    <s v="13 TODO EL TERRITORIO"/>
    <s v="3 INDISTINTO"/>
  </r>
  <r>
    <s v="100222626823101722P042042524911133333633601111110119133"/>
    <x v="23"/>
    <s v="2"/>
    <s v="26"/>
    <s v="268"/>
    <s v="2"/>
    <s v="3"/>
    <s v="10"/>
    <s v="17"/>
    <s v="22"/>
    <s v="P"/>
    <s v="042"/>
    <s v="042524"/>
    <s v="91"/>
    <s v="1"/>
    <s v="3"/>
    <s v="33"/>
    <s v="336"/>
    <s v="336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2 CAPACITACIONES A JÓVENES DE 15 - 35 AÑOS DE EDAD EN EL PROGRAMA AQUÍ HAY FUTURO OTORGADAS "/>
    <s v="042524 BECAS AQUI HAY FUTURO "/>
    <x v="2"/>
    <x v="16"/>
    <x v="63"/>
    <s v="33601 SERVICIOS DE APOYO ADMINISTRATIVO, TRADUCCION, FOTOCOPIADO E IMPRESION"/>
    <n v="92000"/>
    <s v="1 NO ETIQUETADO"/>
    <s v="11 RECURSOS FISCALES"/>
    <s v="1101 RECURSOS MUNICIPALES"/>
    <s v="19 Ejercicio 2019"/>
    <s v="13 TODO EL TERRITORIO"/>
    <s v="3 INDISTINTO"/>
  </r>
  <r>
    <s v="100222626823101722P042042880911133333633601111110119133"/>
    <x v="23"/>
    <s v="2"/>
    <s v="26"/>
    <s v="268"/>
    <s v="2"/>
    <s v="3"/>
    <s v="10"/>
    <s v="17"/>
    <s v="22"/>
    <s v="P"/>
    <s v="042"/>
    <s v="042880"/>
    <s v="91"/>
    <s v="1"/>
    <s v="3"/>
    <s v="33"/>
    <s v="336"/>
    <s v="336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2 CAPACITACIONES A JÓVENES DE 15 - 35 AÑOS DE EDAD EN EL PROGRAMA AQUÍ HAY FUTURO OTORGADAS "/>
    <s v="042880 CURSOS IMPLEMENTADOS A JOVENES "/>
    <x v="2"/>
    <x v="16"/>
    <x v="63"/>
    <s v="33601 SERVICIOS DE APOYO ADMINISTRATIVO, TRADUCCION, FOTOCOPIADO E IMPRESION"/>
    <n v="45000"/>
    <s v="1 NO ETIQUETADO"/>
    <s v="11 RECURSOS FISCALES"/>
    <s v="1101 RECURSOS MUNICIPALES"/>
    <s v="19 Ejercicio 2019"/>
    <s v="13 TODO EL TERRITORIO"/>
    <s v="3 INDISTINTO"/>
  </r>
  <r>
    <s v="100222626823101722P044044523911133333633601111110119133"/>
    <x v="23"/>
    <s v="2"/>
    <s v="26"/>
    <s v="268"/>
    <s v="2"/>
    <s v="3"/>
    <s v="10"/>
    <s v="17"/>
    <s v="22"/>
    <s v="P"/>
    <s v="044"/>
    <s v="044523"/>
    <s v="91"/>
    <s v="1"/>
    <s v="3"/>
    <s v="33"/>
    <s v="336"/>
    <s v="336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4 CAPACITACIONES A ZAPOPANOS MAYORES DE 18 AÑOS  EN EL PROGRAMA TEJIDOS PRODUCTIVOS OTORGADAS"/>
    <s v="044523 DESARROLLO DE OPORTUNIDADES A TRAVES DE TEJIDOS PRODUCTIVOS "/>
    <x v="2"/>
    <x v="16"/>
    <x v="63"/>
    <s v="33601 SERVICIOS DE APOYO ADMINISTRATIVO, TRADUCCION, FOTOCOPIADO E IMPRESION"/>
    <n v="50000"/>
    <s v="1 NO ETIQUETADO"/>
    <s v="11 RECURSOS FISCALES"/>
    <s v="1101 RECURSOS MUNICIPALES"/>
    <s v="19 Ejercicio 2019"/>
    <s v="13 TODO EL TERRITORIO"/>
    <s v="3 INDISTINTO"/>
  </r>
  <r>
    <s v="100322626823101723P031031965911133333633601111110119133"/>
    <x v="24"/>
    <s v="2"/>
    <s v="26"/>
    <s v="268"/>
    <s v="2"/>
    <s v="3"/>
    <s v="10"/>
    <s v="17"/>
    <s v="23"/>
    <s v="P"/>
    <s v="031"/>
    <s v="031965"/>
    <s v="91"/>
    <s v="1"/>
    <s v="3"/>
    <s v="33"/>
    <s v="336"/>
    <s v="336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1 APOYOS EN ESPECIE OTORGADOS "/>
    <s v="031965 RED MUNDIAL DE CIUDADES AMIGABLES CON EL ADULTO MAYOR"/>
    <x v="2"/>
    <x v="16"/>
    <x v="63"/>
    <s v="33601 SERVICIOS DE APOYO ADMINISTRATIVO, TRADUCCION, FOTOCOPIADO E IMPRESION"/>
    <n v="130000"/>
    <s v="1 NO ETIQUETADO"/>
    <s v="11 RECURSOS FISCALES"/>
    <s v="1101 RECURSOS MUNICIPALES"/>
    <s v="19 Ejercicio 2019"/>
    <s v="13 TODO EL TERRITORIO"/>
    <s v="3 INDISTINTO"/>
  </r>
  <r>
    <s v="100322626823101723P031031988911133333633601111110119133"/>
    <x v="24"/>
    <s v="2"/>
    <s v="26"/>
    <s v="268"/>
    <s v="2"/>
    <s v="3"/>
    <s v="10"/>
    <s v="17"/>
    <s v="23"/>
    <s v="P"/>
    <s v="031"/>
    <s v="031988"/>
    <s v="91"/>
    <s v="1"/>
    <s v="3"/>
    <s v="33"/>
    <s v="336"/>
    <s v="336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1 APOYOS EN ESPECIE OTORGADOS "/>
    <s v="031988 SISTEMA INTEGRAL DE CAPACITACION EMPRESARIAL (SICE)"/>
    <x v="2"/>
    <x v="16"/>
    <x v="63"/>
    <s v="33601 SERVICIOS DE APOYO ADMINISTRATIVO, TRADUCCION, FOTOCOPIADO E IMPRESION"/>
    <n v="100000"/>
    <s v="1 NO ETIQUETADO"/>
    <s v="11 RECURSOS FISCALES"/>
    <s v="1101 RECURSOS MUNICIPALES"/>
    <s v="19 Ejercicio 2019"/>
    <s v="13 TODO EL TERRITORIO"/>
    <s v="3 INDISTINTO"/>
  </r>
  <r>
    <s v="100322626823101723P067067538911133333633601111110119133"/>
    <x v="24"/>
    <s v="2"/>
    <s v="26"/>
    <s v="268"/>
    <s v="2"/>
    <s v="3"/>
    <s v="10"/>
    <s v="17"/>
    <s v="23"/>
    <s v="P"/>
    <s v="067"/>
    <s v="067538"/>
    <s v="91"/>
    <s v="1"/>
    <s v="3"/>
    <s v="33"/>
    <s v="336"/>
    <s v="336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67 GESTIONES PARA OBTENCIÓN DE RECURSOS REALIZADAS"/>
    <s v="067538 GESTION DE RECURSOS PARA EL DESARROLLO DE DIVERSOS PROGRAMAS DEL MUNICIPIO"/>
    <x v="2"/>
    <x v="16"/>
    <x v="63"/>
    <s v="33601 SERVICIOS DE APOYO ADMINISTRATIVO, TRADUCCION, FOTOCOPIADO E IMPRESION"/>
    <n v="100000"/>
    <s v="1 NO ETIQUETADO"/>
    <s v="11 RECURSOS FISCALES"/>
    <s v="1101 RECURSOS MUNICIPALES"/>
    <s v="19 Ejercicio 2019"/>
    <s v="13 TODO EL TERRITORIO"/>
    <s v="3 INDISTINTO"/>
  </r>
  <r>
    <s v="100733131123091524F102102541911133333633601111110119133"/>
    <x v="25"/>
    <s v="3"/>
    <s v="31"/>
    <s v="311"/>
    <s v="2"/>
    <s v="3"/>
    <s v="09"/>
    <s v="15"/>
    <s v="24"/>
    <s v="F"/>
    <s v="102"/>
    <s v="102541"/>
    <s v="91"/>
    <s v="1"/>
    <s v="3"/>
    <s v="33"/>
    <s v="336"/>
    <s v="336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102 PRESENCIA DEL MUNICIPIO EN FERIAS, CONGRESOS Y CONVENCIONES  NACIONALES E INTERNACIONALES"/>
    <s v="102541 FERIAS Y EVENTOS INTERNACIONALES Y NACIONALES CON PRESENCIA DEL MUNICIPIO"/>
    <x v="2"/>
    <x v="16"/>
    <x v="63"/>
    <s v="33601 SERVICIOS DE APOYO ADMINISTRATIVO, TRADUCCION, FOTOCOPIADO E IMPRESION"/>
    <n v="200000"/>
    <s v="1 NO ETIQUETADO"/>
    <s v="11 RECURSOS FISCALES"/>
    <s v="1101 RECURSOS MUNICIPALES"/>
    <s v="19 Ejercicio 2019"/>
    <s v="13 TODO EL TERRITORIO"/>
    <s v="3 INDISTINTO"/>
  </r>
  <r>
    <s v="100533131123091725F096096569911133333633601111110119133"/>
    <x v="26"/>
    <s v="3"/>
    <s v="31"/>
    <s v="311"/>
    <s v="2"/>
    <s v="3"/>
    <s v="09"/>
    <s v="17"/>
    <s v="25"/>
    <s v="F"/>
    <s v="096"/>
    <s v="096569"/>
    <s v="91"/>
    <s v="1"/>
    <s v="3"/>
    <s v="33"/>
    <s v="336"/>
    <s v="336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96 PERSONAS Y EMPRESAS VINCULADAS"/>
    <s v="096569 CARAVANA DE EMPLEO"/>
    <x v="2"/>
    <x v="16"/>
    <x v="63"/>
    <s v="33601 SERVICIOS DE APOYO ADMINISTRATIVO, TRADUCCION, FOTOCOPIADO E IMPRESION"/>
    <n v="350000"/>
    <s v="1 NO ETIQUETADO"/>
    <s v="11 RECURSOS FISCALES"/>
    <s v="1101 RECURSOS MUNICIPALES"/>
    <s v="19 Ejercicio 2019"/>
    <s v="13 TODO EL TERRITORIO"/>
    <s v="3 INDISTINTO"/>
  </r>
  <r>
    <s v="100533131123091725F029029926911133333633601111110119133"/>
    <x v="26"/>
    <s v="3"/>
    <s v="31"/>
    <s v="311"/>
    <s v="2"/>
    <s v="3"/>
    <s v="09"/>
    <s v="17"/>
    <s v="25"/>
    <s v="F"/>
    <s v="029"/>
    <s v="029926"/>
    <s v="91"/>
    <s v="1"/>
    <s v="3"/>
    <s v="33"/>
    <s v="336"/>
    <s v="336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29 APOYOS AL SECTOR PRIMARIO ENTREGADOS"/>
    <s v="029926 INOCUIDAD VEGETAL Y ANIMAL "/>
    <x v="2"/>
    <x v="16"/>
    <x v="63"/>
    <s v="33601 SERVICIOS DE APOYO ADMINISTRATIVO, TRADUCCION, FOTOCOPIADO E IMPRESION"/>
    <n v="40000"/>
    <s v="1 NO ETIQUETADO"/>
    <s v="11 RECURSOS FISCALES"/>
    <s v="1101 RECURSOS MUNICIPALES"/>
    <s v="19 Ejercicio 2019"/>
    <s v="13 TODO EL TERRITORIO"/>
    <s v="3 INDISTINTO"/>
  </r>
  <r>
    <s v="100533131123091725F049049550911133333633601111110119133"/>
    <x v="26"/>
    <s v="3"/>
    <s v="31"/>
    <s v="311"/>
    <s v="2"/>
    <s v="3"/>
    <s v="09"/>
    <s v="17"/>
    <s v="25"/>
    <s v="F"/>
    <s v="049"/>
    <s v="049550"/>
    <s v="91"/>
    <s v="1"/>
    <s v="3"/>
    <s v="33"/>
    <s v="336"/>
    <s v="336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9 COMERCIOS TRABAJANDO REGLAMENTADOS"/>
    <s v="049550 TRAMITE DE CAMBIO DE GIRO O ANUNCIO"/>
    <x v="2"/>
    <x v="16"/>
    <x v="63"/>
    <s v="33601 SERVICIOS DE APOYO ADMINISTRATIVO, TRADUCCION, FOTOCOPIADO E IMPRESION"/>
    <n v="25000"/>
    <s v="1 NO ETIQUETADO"/>
    <s v="11 RECURSOS FISCALES"/>
    <s v="1101 RECURSOS MUNICIPALES"/>
    <s v="19 Ejercicio 2019"/>
    <s v="13 TODO EL TERRITORIO"/>
    <s v="3 INDISTINTO"/>
  </r>
  <r>
    <s v="100533131123091725F049049552911133333633601111110119133"/>
    <x v="26"/>
    <s v="3"/>
    <s v="31"/>
    <s v="311"/>
    <s v="2"/>
    <s v="3"/>
    <s v="09"/>
    <s v="17"/>
    <s v="25"/>
    <s v="F"/>
    <s v="049"/>
    <s v="049552"/>
    <s v="91"/>
    <s v="1"/>
    <s v="3"/>
    <s v="33"/>
    <s v="336"/>
    <s v="336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9 COMERCIOS TRABAJANDO REGLAMENTADOS"/>
    <s v="049552 TRAMITE DE MODIFICACION"/>
    <x v="2"/>
    <x v="16"/>
    <x v="63"/>
    <s v="33601 SERVICIOS DE APOYO ADMINISTRATIVO, TRADUCCION, FOTOCOPIADO E IMPRESION"/>
    <n v="30000"/>
    <s v="1 NO ETIQUETADO"/>
    <s v="11 RECURSOS FISCALES"/>
    <s v="1101 RECURSOS MUNICIPALES"/>
    <s v="19 Ejercicio 2019"/>
    <s v="13 TODO EL TERRITORIO"/>
    <s v="3 INDISTINTO"/>
  </r>
  <r>
    <s v="100533131123091725F043043862911133333633601111110119133"/>
    <x v="26"/>
    <s v="3"/>
    <s v="31"/>
    <s v="311"/>
    <s v="2"/>
    <s v="3"/>
    <s v="09"/>
    <s v="17"/>
    <s v="25"/>
    <s v="F"/>
    <s v="043"/>
    <s v="043862"/>
    <s v="91"/>
    <s v="1"/>
    <s v="3"/>
    <s v="33"/>
    <s v="336"/>
    <s v="336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3 CAPACITACIONES A PERSONAS EN TEMAS DEL SECTOR EMPRESARIAL REALIZADAS"/>
    <s v="043862 CAPACITACION Y ACCESO A LA TECNOLOGIA DE PUNTA PARA EL ECOSISTEMA DE INNOVACION Y EMPRENDIMIENTO DE ZAPOPAN"/>
    <x v="2"/>
    <x v="16"/>
    <x v="63"/>
    <s v="33601 SERVICIOS DE APOYO ADMINISTRATIVO, TRADUCCION, FOTOCOPIADO E IMPRESION"/>
    <n v="26158"/>
    <s v="1 NO ETIQUETADO"/>
    <s v="11 RECURSOS FISCALES"/>
    <s v="1101 RECURSOS MUNICIPALES"/>
    <s v="19 Ejercicio 2019"/>
    <s v="13 TODO EL TERRITORIO"/>
    <s v="3 INDISTINTO"/>
  </r>
  <r>
    <s v="131422727116171835P136136763911122727127101111110119133"/>
    <x v="49"/>
    <s v="2"/>
    <s v="27"/>
    <s v="271"/>
    <s v="1"/>
    <s v="6"/>
    <s v="17"/>
    <s v="18"/>
    <s v="35"/>
    <s v="P"/>
    <s v="136"/>
    <s v="136763"/>
    <s v="91"/>
    <s v="1"/>
    <s v="2"/>
    <s v="27"/>
    <s v="271"/>
    <s v="271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136 TALLERES Y CURSOS DIRIGIDOS A  CIUDADANOS, ORGANISMOS SOCIALES Y FUNCIONARIOS ASÍ COMO EVENTOS PARA IMPULSAR CULTURA DE PARTICIPACIÓN CIUDADANA PARA LA GOBERNANZA IMPARTIDOS."/>
    <s v="136763 FOMENTO DE LA PARTICIPACION CIUDADANA MEDIANTE CURSOS Y TALLERES"/>
    <x v="1"/>
    <x v="12"/>
    <x v="40"/>
    <s v="27101 VESTUARIO Y UNIFORMES"/>
    <n v="153084"/>
    <s v="1 NO ETIQUETADO"/>
    <s v="11 RECURSOS FISCALES"/>
    <s v="1101 RECURSOS MUNICIPALES"/>
    <s v="19 Ejercicio 2019"/>
    <s v="13 TODO EL TERRITORIO"/>
    <s v="3 INDISTINTO"/>
  </r>
  <r>
    <s v="130122727116171835P080080780911122727127101111110119133"/>
    <x v="50"/>
    <s v="2"/>
    <s v="27"/>
    <s v="271"/>
    <s v="1"/>
    <s v="6"/>
    <s v="17"/>
    <s v="18"/>
    <s v="35"/>
    <s v="P"/>
    <s v="080"/>
    <s v="080780"/>
    <s v="91"/>
    <s v="1"/>
    <s v="2"/>
    <s v="27"/>
    <s v="271"/>
    <s v="27101"/>
    <s v="1"/>
    <s v="11"/>
    <s v="1101"/>
    <s v="19"/>
    <s v="13"/>
    <s v="3"/>
    <x v="12"/>
    <x v="50"/>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80 PLANEACION Y ASESORIA, PARA LAS PETICIONES DE OBRA."/>
    <x v="1"/>
    <x v="12"/>
    <x v="40"/>
    <s v="27101 VESTUARIO Y UNIFORMES"/>
    <n v="50000"/>
    <s v="1 NO ETIQUETADO"/>
    <s v="11 RECURSOS FISCALES"/>
    <s v="1101 RECURSOS MUNICIPALES"/>
    <s v="19 Ejercicio 2019"/>
    <s v="13 TODO EL TERRITORIO"/>
    <s v="3 INDISTINTO"/>
  </r>
  <r>
    <s v="131422727116171835P136136764911122727227201111110119133"/>
    <x v="49"/>
    <s v="2"/>
    <s v="27"/>
    <s v="271"/>
    <s v="1"/>
    <s v="6"/>
    <s v="17"/>
    <s v="18"/>
    <s v="35"/>
    <s v="P"/>
    <s v="136"/>
    <s v="136764"/>
    <s v="91"/>
    <s v="1"/>
    <s v="2"/>
    <s v="27"/>
    <s v="272"/>
    <s v="272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136 TALLERES Y CURSOS DIRIGIDOS A  CIUDADANOS, ORGANISMOS SOCIALES Y FUNCIONARIOS ASÍ COMO EVENTOS PARA IMPULSAR CULTURA DE PARTICIPACIÓN CIUDADANA PARA LA GOBERNANZA IMPARTIDOS."/>
    <s v="136764 JORNADAS DE FORMACION EN GOBERNANZA PARA NIÑOS Y JOVENES"/>
    <x v="1"/>
    <x v="12"/>
    <x v="41"/>
    <s v="27201 PRENDAS DE SEGURIDAD Y PROTECCION PERSONAL"/>
    <n v="292380"/>
    <s v="1 NO ETIQUETADO"/>
    <s v="11 RECURSOS FISCALES"/>
    <s v="1101 RECURSOS MUNICIPALES"/>
    <s v="19 Ejercicio 2019"/>
    <s v="13 TODO EL TERRITORIO"/>
    <s v="3 INDISTINTO"/>
  </r>
  <r>
    <s v="111122222114120427E003003993911133333633601111110119133"/>
    <x v="3"/>
    <s v="2"/>
    <s v="22"/>
    <s v="221"/>
    <s v="1"/>
    <s v="4"/>
    <s v="12"/>
    <s v="04"/>
    <s v="27"/>
    <s v="E"/>
    <s v="003"/>
    <s v="003993"/>
    <s v="91"/>
    <s v="1"/>
    <s v="3"/>
    <s v="33"/>
    <s v="336"/>
    <s v="33601"/>
    <s v="1"/>
    <s v="11"/>
    <s v="1101"/>
    <s v="19"/>
    <s v="13"/>
    <s v="3"/>
    <x v="2"/>
    <x v="3"/>
    <x v="1"/>
    <s v="2 DESARROLLO SOCIAL"/>
    <s v="22 VIVIENDA Y SERVICIOS A LA COMUNIDAD"/>
    <s v="1 INTEGRACIÓN SOCIAL Y CULTURAL"/>
    <s v="4 ZAPOPAN EQUITATIVO"/>
    <s v="12 REDUCIR LAS DESIGUALDADES TERRITORIALES EN EL ACCESO A OPORTUNIDADES Y ESPACIOS PÚBLICOS DE CALIDAD"/>
    <s v="04 A. DESARROLLO EQUITATIVO E INCLUYENTE"/>
    <s v="E PRESTACIÓN DE SERVICIOS PÚBLICOS"/>
    <s v="91 CIUDADANOS"/>
    <s v="1 GASTO CORRIENTE"/>
    <x v="2"/>
    <s v="003   SUPERVISIÓN Y MANTENIMIENTO DE LAS COLMENAS  "/>
    <s v="003993 TALLERES PARTICIPATIVOS PARA EL DISEÑO DE PROGRAMAS Y PROYECTOS DE ESPACIO PUBLICO Y DESARROLLO COMUNITARIO EN LOS PUIS (PROYECTOS URBANOS INTEGRALES SUSTENTABLES) DE LAS ZONAS DE SAN JUAN DE OCOTAN, LAS MESAS Y MIRAMAR."/>
    <x v="2"/>
    <x v="16"/>
    <x v="63"/>
    <s v="33601 SERVICIOS DE APOYO ADMINISTRATIVO, TRADUCCION, FOTOCOPIADO E IMPRESION"/>
    <n v="5500"/>
    <s v="1 NO ETIQUETADO"/>
    <s v="11 RECURSOS FISCALES"/>
    <s v="1101 RECURSOS MUNICIPALES"/>
    <s v="19 Ejercicio 2019"/>
    <s v="13 TODO EL TERRITORIO"/>
    <s v="3 INDISTINTO"/>
  </r>
  <r>
    <s v="110222222122051228E098098876911133333633601111110119133"/>
    <x v="28"/>
    <s v="2"/>
    <s v="22"/>
    <s v="221"/>
    <s v="2"/>
    <s v="2"/>
    <s v="05"/>
    <s v="12"/>
    <s v="28"/>
    <s v="E"/>
    <s v="098"/>
    <s v="098876"/>
    <s v="91"/>
    <s v="1"/>
    <s v="3"/>
    <s v="33"/>
    <s v="336"/>
    <s v="33601"/>
    <s v="1"/>
    <s v="11"/>
    <s v="1101"/>
    <s v="19"/>
    <s v="13"/>
    <s v="3"/>
    <x v="2"/>
    <x v="28"/>
    <x v="1"/>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x v="19"/>
    <s v="098 PLANEACIÓN DE LA CIUDAD ENTREGADA "/>
    <s v="098876 CREACION, RATIFICACION Y REESTRUCTURACION DE CONSEJOS DE COLONIA"/>
    <x v="2"/>
    <x v="16"/>
    <x v="63"/>
    <s v="33601 SERVICIOS DE APOYO ADMINISTRATIVO, TRADUCCION, FOTOCOPIADO E IMPRESION"/>
    <n v="190000"/>
    <s v="1 NO ETIQUETADO"/>
    <s v="11 RECURSOS FISCALES"/>
    <s v="1101 RECURSOS MUNICIPALES"/>
    <s v="19 Ejercicio 2019"/>
    <s v="13 TODO EL TERRITORIO"/>
    <s v="3 INDISTINTO"/>
  </r>
  <r>
    <s v="110322222122071329E129129117911133333633601111110119133"/>
    <x v="29"/>
    <s v="2"/>
    <s v="22"/>
    <s v="221"/>
    <s v="2"/>
    <s v="2"/>
    <s v="07"/>
    <s v="13"/>
    <s v="29"/>
    <s v="E"/>
    <s v="129"/>
    <s v="129117"/>
    <s v="91"/>
    <s v="1"/>
    <s v="3"/>
    <s v="33"/>
    <s v="336"/>
    <s v="336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29 SERVICIOS PARA LA GESTIÓN DE LA MOVILIDAD APLICADA         "/>
    <s v="129117 DICTAMENES, AUTORIZACIONES TECNICAS Y VISTOS BUENOS SOBRE PROYECTOS DE MOVILIDAD NO MOTORIZADA"/>
    <x v="2"/>
    <x v="16"/>
    <x v="63"/>
    <s v="33601 SERVICIOS DE APOYO ADMINISTRATIVO, TRADUCCION, FOTOCOPIADO E IMPRESION"/>
    <n v="60000"/>
    <s v="1 NO ETIQUETADO"/>
    <s v="11 RECURSOS FISCALES"/>
    <s v="1101 RECURSOS MUNICIPALES"/>
    <s v="19 Ejercicio 2019"/>
    <s v="13 TODO EL TERRITORIO"/>
    <s v="3 INDISTINTO"/>
  </r>
  <r>
    <s v="110322222122071329E129129677911133333633601111110119133"/>
    <x v="29"/>
    <s v="2"/>
    <s v="22"/>
    <s v="221"/>
    <s v="2"/>
    <s v="2"/>
    <s v="07"/>
    <s v="13"/>
    <s v="29"/>
    <s v="E"/>
    <s v="129"/>
    <s v="129677"/>
    <s v="91"/>
    <s v="1"/>
    <s v="3"/>
    <s v="33"/>
    <s v="336"/>
    <s v="336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29 SERVICIOS PARA LA GESTIÓN DE LA MOVILIDAD APLICADA         "/>
    <s v="129677 DICTAMEN TECNICO PARA CONTROLES DE ACCESO EN VIALIDAD PRIVADA Y VIALIDAD PUBLICA EN CONDOMINIOS Y FRACCIONAMIENTOS "/>
    <x v="2"/>
    <x v="16"/>
    <x v="63"/>
    <s v="33601 SERVICIOS DE APOYO ADMINISTRATIVO, TRADUCCION, FOTOCOPIADO E IMPRESION"/>
    <n v="100000"/>
    <s v="1 NO ETIQUETADO"/>
    <s v="11 RECURSOS FISCALES"/>
    <s v="1101 RECURSOS MUNICIPALES"/>
    <s v="19 Ejercicio 2019"/>
    <s v="13 TODO EL TERRITORIO"/>
    <s v="3 INDISTINTO"/>
  </r>
  <r>
    <s v="110322222122071329E129129678911133333633601111110119133"/>
    <x v="29"/>
    <s v="2"/>
    <s v="22"/>
    <s v="221"/>
    <s v="2"/>
    <s v="2"/>
    <s v="07"/>
    <s v="13"/>
    <s v="29"/>
    <s v="E"/>
    <s v="129"/>
    <s v="129678"/>
    <s v="91"/>
    <s v="1"/>
    <s v="3"/>
    <s v="33"/>
    <s v="336"/>
    <s v="336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29 SERVICIOS PARA LA GESTIÓN DE LA MOVILIDAD APLICADA         "/>
    <s v="129678 DICTAMEN AL FUNCIONAMIENTO DEL ESTACIONAMIENTO"/>
    <x v="2"/>
    <x v="16"/>
    <x v="63"/>
    <s v="33601 SERVICIOS DE APOYO ADMINISTRATIVO, TRADUCCION, FOTOCOPIADO E IMPRESION"/>
    <n v="100000"/>
    <s v="1 NO ETIQUETADO"/>
    <s v="11 RECURSOS FISCALES"/>
    <s v="1101 RECURSOS MUNICIPALES"/>
    <s v="19 Ejercicio 2019"/>
    <s v="13 TODO EL TERRITORIO"/>
    <s v="3 INDISTINTO"/>
  </r>
  <r>
    <s v="110322222122071329E129129886911133333633601111110119133"/>
    <x v="29"/>
    <s v="2"/>
    <s v="22"/>
    <s v="221"/>
    <s v="2"/>
    <s v="2"/>
    <s v="07"/>
    <s v="13"/>
    <s v="29"/>
    <s v="E"/>
    <s v="129"/>
    <s v="129886"/>
    <s v="91"/>
    <s v="1"/>
    <s v="3"/>
    <s v="33"/>
    <s v="336"/>
    <s v="336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29 SERVICIOS PARA LA GESTIÓN DE LA MOVILIDAD APLICADA         "/>
    <s v="129886 DICTAMEN DE INFRAESTRUCTURA DE MOVILIDAD "/>
    <x v="2"/>
    <x v="16"/>
    <x v="63"/>
    <s v="33601 SERVICIOS DE APOYO ADMINISTRATIVO, TRADUCCION, FOTOCOPIADO E IMPRESION"/>
    <n v="100000"/>
    <s v="1 NO ETIQUETADO"/>
    <s v="11 RECURSOS FISCALES"/>
    <s v="1101 RECURSOS MUNICIPALES"/>
    <s v="19 Ejercicio 2019"/>
    <s v="13 TODO EL TERRITORIO"/>
    <s v="3 INDISTINTO"/>
  </r>
  <r>
    <s v="110422121231010730E039039386911133333633601111110119133"/>
    <x v="30"/>
    <s v="2"/>
    <s v="21"/>
    <s v="212"/>
    <s v="3"/>
    <s v="1"/>
    <s v="01"/>
    <s v="07"/>
    <s v="30"/>
    <s v="E"/>
    <s v="039"/>
    <s v="039386"/>
    <s v="91"/>
    <s v="1"/>
    <s v="3"/>
    <s v="33"/>
    <s v="336"/>
    <s v="33601"/>
    <s v="1"/>
    <s v="11"/>
    <s v="1101"/>
    <s v="19"/>
    <s v="13"/>
    <s v="3"/>
    <x v="2"/>
    <x v="30"/>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039 CAMPAÑAS Y SENSIBILIZACIÓN DE PROTECCIÓN ANIMAL RECIBIDA"/>
    <s v="039386 CAMPAÑA DE ESTERILIZACION"/>
    <x v="2"/>
    <x v="16"/>
    <x v="63"/>
    <s v="33601 SERVICIOS DE APOYO ADMINISTRATIVO, TRADUCCION, FOTOCOPIADO E IMPRESION"/>
    <n v="10000"/>
    <s v="1 NO ETIQUETADO"/>
    <s v="11 RECURSOS FISCALES"/>
    <s v="1101 RECURSOS MUNICIPALES"/>
    <s v="19 Ejercicio 2019"/>
    <s v="13 TODO EL TERRITORIO"/>
    <s v="3 INDISTINTO"/>
  </r>
  <r>
    <s v="110422121231010730E081081688911133333633601111110119133"/>
    <x v="30"/>
    <s v="2"/>
    <s v="21"/>
    <s v="212"/>
    <s v="3"/>
    <s v="1"/>
    <s v="01"/>
    <s v="07"/>
    <s v="30"/>
    <s v="E"/>
    <s v="081"/>
    <s v="081688"/>
    <s v="91"/>
    <s v="1"/>
    <s v="3"/>
    <s v="33"/>
    <s v="336"/>
    <s v="33601"/>
    <s v="1"/>
    <s v="11"/>
    <s v="1101"/>
    <s v="19"/>
    <s v="13"/>
    <s v="3"/>
    <x v="2"/>
    <x v="30"/>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081 MEDIO AMBIENTE NORMADO Y PROTEGIDO"/>
    <s v="081688 EVALUACION DEL IMPACTO AMBIENTAL"/>
    <x v="2"/>
    <x v="16"/>
    <x v="63"/>
    <s v="33601 SERVICIOS DE APOYO ADMINISTRATIVO, TRADUCCION, FOTOCOPIADO E IMPRESION"/>
    <n v="120000"/>
    <s v="1 NO ETIQUETADO"/>
    <s v="11 RECURSOS FISCALES"/>
    <s v="1101 RECURSOS MUNICIPALES"/>
    <s v="19 Ejercicio 2019"/>
    <s v="13 TODO EL TERRITORIO"/>
    <s v="3 INDISTINTO"/>
  </r>
  <r>
    <s v="110422121231010730E113113685911133333633601111110119133"/>
    <x v="30"/>
    <s v="2"/>
    <s v="21"/>
    <s v="212"/>
    <s v="3"/>
    <s v="1"/>
    <s v="01"/>
    <s v="07"/>
    <s v="30"/>
    <s v="E"/>
    <s v="113"/>
    <s v="113685"/>
    <s v="91"/>
    <s v="1"/>
    <s v="3"/>
    <s v="33"/>
    <s v="336"/>
    <s v="33601"/>
    <s v="1"/>
    <s v="11"/>
    <s v="1101"/>
    <s v="19"/>
    <s v="13"/>
    <s v="3"/>
    <x v="2"/>
    <x v="30"/>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13 RECURSOS NATURALES GESTIONADOS Y PROTEGIDOS "/>
    <s v="113685 REFORESTACION"/>
    <x v="2"/>
    <x v="16"/>
    <x v="63"/>
    <s v="33601 SERVICIOS DE APOYO ADMINISTRATIVO, TRADUCCION, FOTOCOPIADO E IMPRESION"/>
    <n v="100000"/>
    <s v="1 NO ETIQUETADO"/>
    <s v="11 RECURSOS FISCALES"/>
    <s v="1101 RECURSOS MUNICIPALES"/>
    <s v="19 Ejercicio 2019"/>
    <s v="13 TODO EL TERRITORIO"/>
    <s v="3 INDISTINTO"/>
  </r>
  <r>
    <s v="111322121231010730E113113687911133333633601111110119133"/>
    <x v="31"/>
    <s v="2"/>
    <s v="21"/>
    <s v="212"/>
    <s v="3"/>
    <s v="1"/>
    <s v="01"/>
    <s v="07"/>
    <s v="30"/>
    <s v="E"/>
    <s v="113"/>
    <s v="113687"/>
    <s v="91"/>
    <s v="1"/>
    <s v="3"/>
    <s v="33"/>
    <s v="336"/>
    <s v="336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13 RECURSOS NATURALES GESTIONADOS Y PROTEGIDOS "/>
    <s v="113687 ADMINISTRACION DE LAS AREAS NATURALES PROTEGIDAS DEL MUNICIPIO"/>
    <x v="2"/>
    <x v="16"/>
    <x v="63"/>
    <s v="33601 SERVICIOS DE APOYO ADMINISTRATIVO, TRADUCCION, FOTOCOPIADO E IMPRESION"/>
    <n v="25000"/>
    <s v="1 NO ETIQUETADO"/>
    <s v="11 RECURSOS FISCALES"/>
    <s v="1101 RECURSOS MUNICIPALES"/>
    <s v="19 Ejercicio 2019"/>
    <s v="13 TODO EL TERRITORIO"/>
    <s v="3 INDISTINTO"/>
  </r>
  <r>
    <s v="121222222122081331E078078696911133333633601111110119133"/>
    <x v="32"/>
    <s v="2"/>
    <s v="22"/>
    <s v="221"/>
    <s v="2"/>
    <s v="2"/>
    <s v="08"/>
    <s v="13"/>
    <s v="31"/>
    <s v="E"/>
    <s v="078"/>
    <s v="078696"/>
    <s v="91"/>
    <s v="1"/>
    <s v="3"/>
    <s v="33"/>
    <s v="336"/>
    <s v="336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696 RENOVACION Y AUTORIZACION DE BITACORA DE EDIFICACION"/>
    <x v="2"/>
    <x v="16"/>
    <x v="63"/>
    <s v="33601 SERVICIOS DE APOYO ADMINISTRATIVO, TRADUCCION, FOTOCOPIADO E IMPRESION"/>
    <n v="397500"/>
    <s v="1 NO ETIQUETADO"/>
    <s v="11 RECURSOS FISCALES"/>
    <s v="1101 RECURSOS MUNICIPALES"/>
    <s v="19 Ejercicio 2019"/>
    <s v="13 TODO EL TERRITORIO"/>
    <s v="3 INDISTINTO"/>
  </r>
  <r>
    <s v="130222525114130433E068068724031133333633601111110119133"/>
    <x v="34"/>
    <s v="2"/>
    <s v="25"/>
    <s v="251"/>
    <s v="1"/>
    <s v="4"/>
    <s v="13"/>
    <s v="04"/>
    <s v="33"/>
    <s v="E"/>
    <s v="068"/>
    <s v="068724"/>
    <s v="03"/>
    <s v="1"/>
    <s v="3"/>
    <s v="33"/>
    <s v="336"/>
    <s v="33601"/>
    <s v="1"/>
    <s v="11"/>
    <s v="1101"/>
    <s v="19"/>
    <s v="13"/>
    <s v="3"/>
    <x v="12"/>
    <x v="34"/>
    <x v="16"/>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x v="24"/>
    <s v="068 IMPARTICIÓN DE CLASES DE REGULARIZACIÓN ACADÉMICA  A  ALUMNOS CON REZAGO EDUCATIVO DE NIVEL PRIMARIA."/>
    <s v="068724 TALLERES DE REGULARIZACION ACADEMICA EN ESPAÑOL Y MATEMATICAS"/>
    <x v="2"/>
    <x v="16"/>
    <x v="63"/>
    <s v="33601 SERVICIOS DE APOYO ADMINISTRATIVO, TRADUCCION, FOTOCOPIADO E IMPRESION"/>
    <n v="20000"/>
    <s v="1 NO ETIQUETADO"/>
    <s v="11 RECURSOS FISCALES"/>
    <s v="1101 RECURSOS MUNICIPALES"/>
    <s v="19 Ejercicio 2019"/>
    <s v="13 TODO EL TERRITORIO"/>
    <s v="3 INDISTINTO"/>
  </r>
  <r>
    <s v="130322424215140134E018018864911133333633601111110119133"/>
    <x v="45"/>
    <s v="2"/>
    <s v="24"/>
    <s v="242"/>
    <s v="1"/>
    <s v="5"/>
    <s v="14"/>
    <s v="01"/>
    <s v="34"/>
    <s v="E"/>
    <s v="018"/>
    <s v="018864"/>
    <s v="91"/>
    <s v="1"/>
    <s v="3"/>
    <s v="33"/>
    <s v="336"/>
    <s v="336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864 CHARLA Y CONFERENCIA SOBRE ARTE Y CULTURA "/>
    <x v="2"/>
    <x v="16"/>
    <x v="63"/>
    <s v="33601 SERVICIOS DE APOYO ADMINISTRATIVO, TRADUCCION, FOTOCOPIADO E IMPRESION"/>
    <n v="228210"/>
    <s v="1 NO ETIQUETADO"/>
    <s v="11 RECURSOS FISCALES"/>
    <s v="1101 RECURSOS MUNICIPALES"/>
    <s v="19 Ejercicio 2019"/>
    <s v="13 TODO EL TERRITORIO"/>
    <s v="3 INDISTINTO"/>
  </r>
  <r>
    <s v="131322424215140134E120120940911133333633601111110119133"/>
    <x v="36"/>
    <s v="2"/>
    <s v="24"/>
    <s v="242"/>
    <s v="1"/>
    <s v="5"/>
    <s v="14"/>
    <s v="01"/>
    <s v="34"/>
    <s v="E"/>
    <s v="120"/>
    <s v="120940"/>
    <s v="91"/>
    <s v="1"/>
    <s v="3"/>
    <s v="33"/>
    <s v="336"/>
    <s v="336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120 ROMERIA ZAPOPAN ORGANIZADA Y REALIZADA"/>
    <s v="120940 OPERATIVO ROMERIA 2017"/>
    <x v="2"/>
    <x v="16"/>
    <x v="63"/>
    <s v="33601 SERVICIOS DE APOYO ADMINISTRATIVO, TRADUCCION, FOTOCOPIADO E IMPRESION"/>
    <n v="20000"/>
    <s v="1 NO ETIQUETADO"/>
    <s v="11 RECURSOS FISCALES"/>
    <s v="1101 RECURSOS MUNICIPALES"/>
    <s v="19 Ejercicio 2019"/>
    <s v="13 TODO EL TERRITORIO"/>
    <s v="3 INDISTINTO"/>
  </r>
  <r>
    <s v="131422727116171835P090090771911122727327301111110119133"/>
    <x v="49"/>
    <s v="2"/>
    <s v="27"/>
    <s v="271"/>
    <s v="1"/>
    <s v="6"/>
    <s v="17"/>
    <s v="18"/>
    <s v="35"/>
    <s v="P"/>
    <s v="090"/>
    <s v="090771"/>
    <s v="91"/>
    <s v="1"/>
    <s v="2"/>
    <s v="27"/>
    <s v="273"/>
    <s v="273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0 ORGANISMOS SOCIALES PARA LA PARTICIPACIÓN CIUDADANA CONFORMADOS."/>
    <s v="090771 CREACION, RATIFICACION Y REESTRUCTURACION DE CONSEJOS DE COLONIA."/>
    <x v="1"/>
    <x v="12"/>
    <x v="43"/>
    <s v="27301 ARTICULOS DEPORTIVOS"/>
    <n v="120000"/>
    <s v="1 NO ETIQUETADO"/>
    <s v="11 RECURSOS FISCALES"/>
    <s v="1101 RECURSOS MUNICIPALES"/>
    <s v="19 Ejercicio 2019"/>
    <s v="13 TODO EL TERRITORIO"/>
    <s v="3 INDISTINTO"/>
  </r>
  <r>
    <s v="131422727116171835P076076778911122727327301111110119133"/>
    <x v="49"/>
    <s v="2"/>
    <s v="27"/>
    <s v="271"/>
    <s v="1"/>
    <s v="6"/>
    <s v="17"/>
    <s v="18"/>
    <s v="35"/>
    <s v="P"/>
    <s v="076"/>
    <s v="076778"/>
    <s v="91"/>
    <s v="1"/>
    <s v="2"/>
    <s v="27"/>
    <s v="273"/>
    <s v="273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76 INSTRUMENTOS TECNOLÓGICOS Y METODOLÓGICOS DE INNOVACIÓN SOCIAL PARA LA VINCULACIÓN, DIVULGACIÓN E INTERACCIÓN ENTRE CIUDADANÍA Y MUNICIPIO PARA LA GOBERNANZA IMPLEMENTADOS."/>
    <s v="076778 FOROS DE INNOVACION SOCIAL"/>
    <x v="1"/>
    <x v="12"/>
    <x v="43"/>
    <s v="27301 ARTICULOS DEPORTIVOS"/>
    <n v="284000"/>
    <s v="1 NO ETIQUETADO"/>
    <s v="11 RECURSOS FISCALES"/>
    <s v="1101 RECURSOS MUNICIPALES"/>
    <s v="19 Ejercicio 2019"/>
    <s v="13 TODO EL TERRITORIO"/>
    <s v="3 INDISTINTO"/>
  </r>
  <r>
    <s v="131422727116171835P090090987911122929129101111110119133"/>
    <x v="49"/>
    <s v="2"/>
    <s v="27"/>
    <s v="271"/>
    <s v="1"/>
    <s v="6"/>
    <s v="17"/>
    <s v="18"/>
    <s v="35"/>
    <s v="P"/>
    <s v="090"/>
    <s v="090987"/>
    <s v="91"/>
    <s v="1"/>
    <s v="2"/>
    <s v="29"/>
    <s v="291"/>
    <s v="291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0 ORGANISMOS SOCIALES PARA LA PARTICIPACIÓN CIUDADANA CONFORMADOS."/>
    <s v="090987 SESIONES DE LOS CONSEJOS DE PARTICIPACION CIUDADANA"/>
    <x v="1"/>
    <x v="13"/>
    <x v="46"/>
    <s v="29101 HERRAMIENTAS MENORES"/>
    <n v="200000"/>
    <s v="1 NO ETIQUETADO"/>
    <s v="11 RECURSOS FISCALES"/>
    <s v="1101 RECURSOS MUNICIPALES"/>
    <s v="19 Ejercicio 2019"/>
    <s v="13 TODO EL TERRITORIO"/>
    <s v="3 INDISTINTO"/>
  </r>
  <r>
    <s v="080422222112130614E060060338911133333733701111110119133"/>
    <x v="17"/>
    <s v="2"/>
    <s v="22"/>
    <s v="221"/>
    <s v="1"/>
    <s v="2"/>
    <s v="13"/>
    <s v="06"/>
    <s v="14"/>
    <s v="E"/>
    <s v="060"/>
    <s v="060338"/>
    <s v="91"/>
    <s v="1"/>
    <s v="3"/>
    <s v="33"/>
    <s v="337"/>
    <s v="337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60 ESPACIOS PÚBLICOS ORDENADOS Y LIMPIOS ENTREGADOS"/>
    <s v="060338 VISTO BUENO DEL PROYECTO DE ARBOLADO"/>
    <x v="2"/>
    <x v="16"/>
    <x v="88"/>
    <s v="33701 SERVICIOS DE PROTECCION Y SEGURIDAD"/>
    <n v="4000"/>
    <s v="1 NO ETIQUETADO"/>
    <s v="11 RECURSOS FISCALES"/>
    <s v="1101 RECURSOS MUNICIPALES"/>
    <s v="19 Ejercicio 2019"/>
    <s v="13 TODO EL TERRITORIO"/>
    <s v="3 INDISTINTO"/>
  </r>
  <r>
    <s v="030311717145160304E127127976911133333833801111110119133"/>
    <x v="8"/>
    <s v="1"/>
    <s v="17"/>
    <s v="171"/>
    <s v="4"/>
    <s v="5"/>
    <s v="16"/>
    <s v="03"/>
    <s v="04"/>
    <s v="E"/>
    <s v="127"/>
    <s v="127976"/>
    <s v="91"/>
    <s v="1"/>
    <s v="3"/>
    <s v="33"/>
    <s v="338"/>
    <s v="338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2"/>
    <x v="16"/>
    <x v="89"/>
    <s v="33801 SERVICIOS DE VIGILANCIA"/>
    <n v="300000"/>
    <s v="1 NO ETIQUETADO"/>
    <s v="11 RECURSOS FISCALES"/>
    <s v="1101 RECURSOS MUNICIPALES"/>
    <s v="19 Ejercicio 2019"/>
    <s v="13 TODO EL TERRITORIO"/>
    <s v="3 INDISTINTO"/>
  </r>
  <r>
    <s v="020111313246172002O131131035971133333933901111110119133"/>
    <x v="42"/>
    <s v="1"/>
    <s v="13"/>
    <s v="132"/>
    <s v="4"/>
    <s v="6"/>
    <s v="17"/>
    <s v="20"/>
    <s v="02"/>
    <s v="O"/>
    <s v="131"/>
    <s v="131035"/>
    <s v="97"/>
    <s v="1"/>
    <s v="3"/>
    <s v="33"/>
    <s v="339"/>
    <s v="33901"/>
    <s v="1"/>
    <s v="11"/>
    <s v="1101"/>
    <s v="19"/>
    <s v="13"/>
    <s v="3"/>
    <x v="4"/>
    <x v="42"/>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131 SISTEMA DE EVALUACIÓN DEL DESEMPEÑO IMPLEMENTADO"/>
    <s v="131035 ATENCION A INFORMES REQUERIDOS POR DIFERENTES INSTANCIAS FEDERALES, ESTATALES Y ORGANIZACIONES CIVILES"/>
    <x v="2"/>
    <x v="16"/>
    <x v="57"/>
    <s v="33901 SERVICIOS PROFESIONALES, CIENTIFICOS Y TECNICOS INTEGRALES"/>
    <n v="300000"/>
    <s v="1 NO ETIQUETADO"/>
    <s v="11 RECURSOS FISCALES"/>
    <s v="1101 RECURSOS MUNICIPALES"/>
    <s v="19 Ejercicio 2019"/>
    <s v="13 TODO EL TERRITORIO"/>
    <s v="3 INDISTINTO"/>
  </r>
  <r>
    <s v="020211313246172002O056056005971133333933901111110119133"/>
    <x v="7"/>
    <s v="1"/>
    <s v="13"/>
    <s v="132"/>
    <s v="4"/>
    <s v="6"/>
    <s v="17"/>
    <s v="20"/>
    <s v="02"/>
    <s v="O"/>
    <s v="056"/>
    <s v="056005"/>
    <s v="97"/>
    <s v="1"/>
    <s v="3"/>
    <s v="33"/>
    <s v="339"/>
    <s v="33901"/>
    <s v="1"/>
    <s v="11"/>
    <s v="1101"/>
    <s v="19"/>
    <s v="13"/>
    <s v="3"/>
    <x v="4"/>
    <x v="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56 DISEÑO, PRODUCCIÓN Y DESARROLLO DE EVENTOS EFECTUADOS"/>
    <s v="056005 3ER. INFORME DE GOBIERNO Y ACTO POLITICO"/>
    <x v="2"/>
    <x v="16"/>
    <x v="57"/>
    <s v="33901 SERVICIOS PROFESIONALES, CIENTIFICOS Y TECNICOS INTEGRALES"/>
    <n v="400000"/>
    <s v="1 NO ETIQUETADO"/>
    <s v="11 RECURSOS FISCALES"/>
    <s v="1101 RECURSOS MUNICIPALES"/>
    <s v="19 Ejercicio 2019"/>
    <s v="13 TODO EL TERRITORIO"/>
    <s v="3 INDISTINTO"/>
  </r>
  <r>
    <s v="020211313246172002O131131032971133333933901111110119133"/>
    <x v="7"/>
    <s v="1"/>
    <s v="13"/>
    <s v="132"/>
    <s v="4"/>
    <s v="6"/>
    <s v="17"/>
    <s v="20"/>
    <s v="02"/>
    <s v="O"/>
    <s v="131"/>
    <s v="131032"/>
    <s v="97"/>
    <s v="1"/>
    <s v="3"/>
    <s v="33"/>
    <s v="339"/>
    <s v="33901"/>
    <s v="1"/>
    <s v="11"/>
    <s v="1101"/>
    <s v="19"/>
    <s v="13"/>
    <s v="3"/>
    <x v="4"/>
    <x v="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131 SISTEMA DE EVALUACIÓN DEL DESEMPEÑO IMPLEMENTADO"/>
    <s v="131032 EVALUACION Y SEGUIMIENTO DE LOS TRABAJOS DE LAS DEPENDENCIAS MUNICIPALES"/>
    <x v="2"/>
    <x v="16"/>
    <x v="57"/>
    <s v="33901 SERVICIOS PROFESIONALES, CIENTIFICOS Y TECNICOS INTEGRALES"/>
    <n v="1250000"/>
    <s v="1 NO ETIQUETADO"/>
    <s v="11 RECURSOS FISCALES"/>
    <s v="1101 RECURSOS MUNICIPALES"/>
    <s v="19 Ejercicio 2019"/>
    <s v="13 TODO EL TERRITORIO"/>
    <s v="3 INDISTINTO"/>
  </r>
  <r>
    <s v="020211313246172002O131131031971133333933901111110119133"/>
    <x v="7"/>
    <s v="1"/>
    <s v="13"/>
    <s v="132"/>
    <s v="4"/>
    <s v="6"/>
    <s v="17"/>
    <s v="20"/>
    <s v="02"/>
    <s v="O"/>
    <s v="131"/>
    <s v="131031"/>
    <s v="97"/>
    <s v="1"/>
    <s v="3"/>
    <s v="33"/>
    <s v="339"/>
    <s v="33901"/>
    <s v="1"/>
    <s v="11"/>
    <s v="1101"/>
    <s v="19"/>
    <s v="13"/>
    <s v="3"/>
    <x v="4"/>
    <x v="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131 SISTEMA DE EVALUACIÓN DEL DESEMPEÑO IMPLEMENTADO"/>
    <s v="131031 PLAN MUNICIPAL DE DESARROLLO"/>
    <x v="2"/>
    <x v="16"/>
    <x v="57"/>
    <s v="33901 SERVICIOS PROFESIONALES, CIENTIFICOS Y TECNICOS INTEGRALES"/>
    <n v="1595000.4000000001"/>
    <s v="1 NO ETIQUETADO"/>
    <s v="11 RECURSOS FISCALES"/>
    <s v="1101 RECURSOS MUNICIPALES"/>
    <s v="19 Ejercicio 2019"/>
    <s v="13 TODO EL TERRITORIO"/>
    <s v="3 INDISTINTO"/>
  </r>
  <r>
    <s v="020211313246172002O101101920971133333933901111110119133"/>
    <x v="7"/>
    <s v="1"/>
    <s v="13"/>
    <s v="132"/>
    <s v="4"/>
    <s v="6"/>
    <s v="17"/>
    <s v="20"/>
    <s v="02"/>
    <s v="O"/>
    <s v="101"/>
    <s v="101920"/>
    <s v="97"/>
    <s v="1"/>
    <s v="3"/>
    <s v="33"/>
    <s v="339"/>
    <s v="33901"/>
    <s v="1"/>
    <s v="11"/>
    <s v="1101"/>
    <s v="19"/>
    <s v="13"/>
    <s v="3"/>
    <x v="4"/>
    <x v="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101 PLATAFORMA PARA LA DERIVACIÓN, MONITOREO Y SEGUIMIENTO DE ASUNTOS HASTA SU ATENCIÓN Y CONCLUSIÓN IMPLEMENTADA"/>
    <s v="101920 GESTION Y COORDINACION METROPOLITANA"/>
    <x v="2"/>
    <x v="16"/>
    <x v="57"/>
    <s v="33901 SERVICIOS PROFESIONALES, CIENTIFICOS Y TECNICOS INTEGRALES"/>
    <n v="50000"/>
    <s v="1 NO ETIQUETADO"/>
    <s v="11 RECURSOS FISCALES"/>
    <s v="1101 RECURSOS MUNICIPALES"/>
    <s v="19 Ejercicio 2019"/>
    <s v="13 TODO EL TERRITORIO"/>
    <s v="3 INDISTINTO"/>
  </r>
  <r>
    <s v="020411313246172002O099099960971133333933901111110119133"/>
    <x v="37"/>
    <s v="1"/>
    <s v="13"/>
    <s v="132"/>
    <s v="4"/>
    <s v="6"/>
    <s v="17"/>
    <s v="20"/>
    <s v="02"/>
    <s v="O"/>
    <s v="099"/>
    <s v="099960"/>
    <s v="97"/>
    <s v="1"/>
    <s v="3"/>
    <s v="33"/>
    <s v="339"/>
    <s v="33901"/>
    <s v="1"/>
    <s v="11"/>
    <s v="1101"/>
    <s v="19"/>
    <s v="13"/>
    <s v="3"/>
    <x v="4"/>
    <x v="3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99 PLANEACIÓN, DESARROLLO Y EJECUCIÓN DE PROYECTOS ESTRATÉGICOS Y  DE MEJORA EN BENEFICIO DE LA CIUDADANÍA DE ZAPOPAN REALIZADOS"/>
    <s v="099960 PROYECTOS ESTRATEGICOS MUNICIPALES"/>
    <x v="2"/>
    <x v="16"/>
    <x v="57"/>
    <s v="33901 SERVICIOS PROFESIONALES, CIENTIFICOS Y TECNICOS INTEGRALES"/>
    <n v="100000"/>
    <s v="1 NO ETIQUETADO"/>
    <s v="11 RECURSOS FISCALES"/>
    <s v="1101 RECURSOS MUNICIPALES"/>
    <s v="19 Ejercicio 2019"/>
    <s v="13 TODO EL TERRITORIO"/>
    <s v="3 INDISTINTO"/>
  </r>
  <r>
    <s v="020411313246172002O121121018971133333933901111110119133"/>
    <x v="37"/>
    <s v="1"/>
    <s v="13"/>
    <s v="132"/>
    <s v="4"/>
    <s v="6"/>
    <s v="17"/>
    <s v="20"/>
    <s v="02"/>
    <s v="O"/>
    <s v="121"/>
    <s v="121018"/>
    <s v="97"/>
    <s v="1"/>
    <s v="3"/>
    <s v="33"/>
    <s v="339"/>
    <s v="33901"/>
    <s v="1"/>
    <s v="11"/>
    <s v="1101"/>
    <s v="19"/>
    <s v="13"/>
    <s v="3"/>
    <x v="4"/>
    <x v="3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121 SENSIBILIZACIÓN  EN RESPONSABILIDADES Y FUNCIONES REALIZADAS"/>
    <s v="121018 COBERTURA DE ACTIVIDADES DEL AYUNTAMIENTO"/>
    <x v="2"/>
    <x v="16"/>
    <x v="57"/>
    <s v="33901 SERVICIOS PROFESIONALES, CIENTIFICOS Y TECNICOS INTEGRALES"/>
    <n v="600000"/>
    <s v="1 NO ETIQUETADO"/>
    <s v="11 RECURSOS FISCALES"/>
    <s v="1101 RECURSOS MUNICIPALES"/>
    <s v="19 Ejercicio 2019"/>
    <s v="13 TODO EL TERRITORIO"/>
    <s v="3 INDISTINTO"/>
  </r>
  <r>
    <s v="020411313246172002O121121018971133333933901111110119133"/>
    <x v="37"/>
    <s v="1"/>
    <s v="13"/>
    <s v="132"/>
    <s v="4"/>
    <s v="6"/>
    <s v="17"/>
    <s v="20"/>
    <s v="02"/>
    <s v="O"/>
    <s v="121"/>
    <s v="121018"/>
    <s v="97"/>
    <s v="1"/>
    <s v="3"/>
    <s v="33"/>
    <s v="339"/>
    <s v="33901"/>
    <s v="1"/>
    <s v="11"/>
    <s v="1101"/>
    <s v="19"/>
    <s v="13"/>
    <s v="3"/>
    <x v="4"/>
    <x v="3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121 SENSIBILIZACIÓN  EN RESPONSABILIDADES Y FUNCIONES REALIZADAS"/>
    <s v="121018 COBERTURA DE ACTIVIDADES DEL AYUNTAMIENTO"/>
    <x v="2"/>
    <x v="16"/>
    <x v="57"/>
    <s v="33901 SERVICIOS PROFESIONALES, CIENTIFICOS Y TECNICOS INTEGRALES"/>
    <n v="1000000"/>
    <s v="1 NO ETIQUETADO"/>
    <s v="11 RECURSOS FISCALES"/>
    <s v="1101 RECURSOS MUNICIPALES"/>
    <s v="19 Ejercicio 2019"/>
    <s v="13 TODO EL TERRITORIO"/>
    <s v="3 INDISTINTO"/>
  </r>
  <r>
    <s v="020411313246172002O099099043971133333933901111110119133"/>
    <x v="37"/>
    <s v="1"/>
    <s v="13"/>
    <s v="132"/>
    <s v="4"/>
    <s v="6"/>
    <s v="17"/>
    <s v="20"/>
    <s v="02"/>
    <s v="O"/>
    <s v="099"/>
    <s v="099043"/>
    <s v="97"/>
    <s v="1"/>
    <s v="3"/>
    <s v="33"/>
    <s v="339"/>
    <s v="33901"/>
    <s v="1"/>
    <s v="11"/>
    <s v="1101"/>
    <s v="19"/>
    <s v="13"/>
    <s v="3"/>
    <x v="4"/>
    <x v="3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99 PLANEACIÓN, DESARROLLO Y EJECUCIÓN DE PROYECTOS ESTRATÉGICOS Y  DE MEJORA EN BENEFICIO DE LA CIUDADANÍA DE ZAPOPAN REALIZADOS"/>
    <s v="099043 EDIFICIO ARCOS DE ZAPOPAN (CONJUNTO DE USOS MIXTOS; COMERCIAL, MUSEO,PORTAL DE EXPOSICIONES, HOTEL, OFICINAS)"/>
    <x v="2"/>
    <x v="16"/>
    <x v="57"/>
    <s v="33901 SERVICIOS PROFESIONALES, CIENTIFICOS Y TECNICOS INTEGRALES"/>
    <n v="1500000"/>
    <s v="1 NO ETIQUETADO"/>
    <s v="11 RECURSOS FISCALES"/>
    <s v="1101 RECURSOS MUNICIPALES"/>
    <s v="19 Ejercicio 2019"/>
    <s v="13 TODO EL TERRITORIO"/>
    <s v="3 INDISTINTO"/>
  </r>
  <r>
    <s v="020411313246172002O101101920971133333933901111110119133"/>
    <x v="37"/>
    <s v="1"/>
    <s v="13"/>
    <s v="132"/>
    <s v="4"/>
    <s v="6"/>
    <s v="17"/>
    <s v="20"/>
    <s v="02"/>
    <s v="O"/>
    <s v="101"/>
    <s v="101920"/>
    <s v="97"/>
    <s v="1"/>
    <s v="3"/>
    <s v="33"/>
    <s v="339"/>
    <s v="33901"/>
    <s v="1"/>
    <s v="11"/>
    <s v="1101"/>
    <s v="19"/>
    <s v="13"/>
    <s v="3"/>
    <x v="4"/>
    <x v="3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101 PLATAFORMA PARA LA DERIVACIÓN, MONITOREO Y SEGUIMIENTO DE ASUNTOS HASTA SU ATENCIÓN Y CONCLUSIÓN IMPLEMENTADA"/>
    <s v="101920 GESTION Y COORDINACION METROPOLITANA"/>
    <x v="2"/>
    <x v="16"/>
    <x v="57"/>
    <s v="33901 SERVICIOS PROFESIONALES, CIENTIFICOS Y TECNICOS INTEGRALES"/>
    <n v="200000"/>
    <s v="1 NO ETIQUETADO"/>
    <s v="11 RECURSOS FISCALES"/>
    <s v="1101 RECURSOS MUNICIPALES"/>
    <s v="19 Ejercicio 2019"/>
    <s v="13 TODO EL TERRITORIO"/>
    <s v="3 INDISTINTO"/>
  </r>
  <r>
    <s v="020411313246172002O101101920971133333933901111110119133"/>
    <x v="37"/>
    <s v="1"/>
    <s v="13"/>
    <s v="132"/>
    <s v="4"/>
    <s v="6"/>
    <s v="17"/>
    <s v="20"/>
    <s v="02"/>
    <s v="O"/>
    <s v="101"/>
    <s v="101920"/>
    <s v="97"/>
    <s v="1"/>
    <s v="3"/>
    <s v="33"/>
    <s v="339"/>
    <s v="33901"/>
    <s v="1"/>
    <s v="11"/>
    <s v="1101"/>
    <s v="19"/>
    <s v="13"/>
    <s v="3"/>
    <x v="4"/>
    <x v="3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101 PLATAFORMA PARA LA DERIVACIÓN, MONITOREO Y SEGUIMIENTO DE ASUNTOS HASTA SU ATENCIÓN Y CONCLUSIÓN IMPLEMENTADA"/>
    <s v="101920 GESTION Y COORDINACION METROPOLITANA"/>
    <x v="2"/>
    <x v="16"/>
    <x v="57"/>
    <s v="33901 SERVICIOS PROFESIONALES, CIENTIFICOS Y TECNICOS INTEGRALES"/>
    <n v="200000"/>
    <s v="1 NO ETIQUETADO"/>
    <s v="11 RECURSOS FISCALES"/>
    <s v="1101 RECURSOS MUNICIPALES"/>
    <s v="19 Ejercicio 2019"/>
    <s v="13 TODO EL TERRITORIO"/>
    <s v="3 INDISTINTO"/>
  </r>
  <r>
    <s v="020411313246172002O101101920971133333933901111110119133"/>
    <x v="37"/>
    <s v="1"/>
    <s v="13"/>
    <s v="132"/>
    <s v="4"/>
    <s v="6"/>
    <s v="17"/>
    <s v="20"/>
    <s v="02"/>
    <s v="O"/>
    <s v="101"/>
    <s v="101920"/>
    <s v="97"/>
    <s v="1"/>
    <s v="3"/>
    <s v="33"/>
    <s v="339"/>
    <s v="33901"/>
    <s v="1"/>
    <s v="11"/>
    <s v="1101"/>
    <s v="19"/>
    <s v="13"/>
    <s v="3"/>
    <x v="4"/>
    <x v="3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101 PLATAFORMA PARA LA DERIVACIÓN, MONITOREO Y SEGUIMIENTO DE ASUNTOS HASTA SU ATENCIÓN Y CONCLUSIÓN IMPLEMENTADA"/>
    <s v="101920 GESTION Y COORDINACION METROPOLITANA"/>
    <x v="2"/>
    <x v="16"/>
    <x v="57"/>
    <s v="33901 SERVICIOS PROFESIONALES, CIENTIFICOS Y TECNICOS INTEGRALES"/>
    <n v="500000"/>
    <s v="1 NO ETIQUETADO"/>
    <s v="11 RECURSOS FISCALES"/>
    <s v="1101 RECURSOS MUNICIPALES"/>
    <s v="19 Ejercicio 2019"/>
    <s v="13 TODO EL TERRITORIO"/>
    <s v="3 INDISTINTO"/>
  </r>
  <r>
    <s v="020411313246172002O101101920971133333933901111110119133"/>
    <x v="37"/>
    <s v="1"/>
    <s v="13"/>
    <s v="132"/>
    <s v="4"/>
    <s v="6"/>
    <s v="17"/>
    <s v="20"/>
    <s v="02"/>
    <s v="O"/>
    <s v="101"/>
    <s v="101920"/>
    <s v="97"/>
    <s v="1"/>
    <s v="3"/>
    <s v="33"/>
    <s v="339"/>
    <s v="33901"/>
    <s v="1"/>
    <s v="11"/>
    <s v="1101"/>
    <s v="19"/>
    <s v="13"/>
    <s v="3"/>
    <x v="4"/>
    <x v="3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101 PLATAFORMA PARA LA DERIVACIÓN, MONITOREO Y SEGUIMIENTO DE ASUNTOS HASTA SU ATENCIÓN Y CONCLUSIÓN IMPLEMENTADA"/>
    <s v="101920 GESTION Y COORDINACION METROPOLITANA"/>
    <x v="2"/>
    <x v="16"/>
    <x v="57"/>
    <s v="33901 SERVICIOS PROFESIONALES, CIENTIFICOS Y TECNICOS INTEGRALES"/>
    <n v="500000"/>
    <s v="1 NO ETIQUETADO"/>
    <s v="11 RECURSOS FISCALES"/>
    <s v="1101 RECURSOS MUNICIPALES"/>
    <s v="19 Ejercicio 2019"/>
    <s v="13 TODO EL TERRITORIO"/>
    <s v="3 INDISTINTO"/>
  </r>
  <r>
    <s v="050511818146172007B123123200911133333933901111110119133"/>
    <x v="10"/>
    <s v="1"/>
    <s v="18"/>
    <s v="181"/>
    <s v="4"/>
    <s v="6"/>
    <s v="17"/>
    <s v="20"/>
    <s v="07"/>
    <s v="B"/>
    <s v="123"/>
    <s v="123200"/>
    <s v="91"/>
    <s v="1"/>
    <s v="3"/>
    <s v="33"/>
    <s v="339"/>
    <s v="33901"/>
    <s v="1"/>
    <s v="11"/>
    <s v="1101"/>
    <s v="19"/>
    <s v="13"/>
    <s v="3"/>
    <x v="7"/>
    <x v="10"/>
    <x v="7"/>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x v="8"/>
    <s v="123 SERVICIOS DE CALIDAD EN EL ARCHIVO GENERAL DEL  MUNICIPIO "/>
    <s v="123200 ATENCION Y SEGUIMIENTO A SOLICITUDES DE DOCUMENTACION E INFORMACION PUBLICA"/>
    <x v="2"/>
    <x v="16"/>
    <x v="57"/>
    <s v="33901 SERVICIOS PROFESIONALES, CIENTIFICOS Y TECNICOS INTEGRALES"/>
    <n v="1482000"/>
    <s v="1 NO ETIQUETADO"/>
    <s v="11 RECURSOS FISCALES"/>
    <s v="1101 RECURSOS MUNICIPALES"/>
    <s v="19 Ejercicio 2019"/>
    <s v="13 TODO EL TERRITORIO"/>
    <s v="3 INDISTINTO"/>
  </r>
  <r>
    <s v="131422727116171835P076076779911122929129101111110119133"/>
    <x v="49"/>
    <s v="2"/>
    <s v="27"/>
    <s v="271"/>
    <s v="1"/>
    <s v="6"/>
    <s v="17"/>
    <s v="18"/>
    <s v="35"/>
    <s v="P"/>
    <s v="076"/>
    <s v="076779"/>
    <s v="91"/>
    <s v="1"/>
    <s v="2"/>
    <s v="29"/>
    <s v="291"/>
    <s v="291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76 INSTRUMENTOS TECNOLÓGICOS Y METODOLÓGICOS DE INNOVACIÓN SOCIAL PARA LA VINCULACIÓN, DIVULGACIÓN E INTERACCIÓN ENTRE CIUDADANÍA Y MUNICIPIO PARA LA GOBERNANZA IMPLEMENTADOS."/>
    <s v="076779 INSTRUMENTOS DE INNOVACION SOCIAL PARA LA CIUDADANIA EN ZAPOPAN"/>
    <x v="1"/>
    <x v="13"/>
    <x v="46"/>
    <s v="29101 HERRAMIENTAS MENORES"/>
    <n v="1503300"/>
    <s v="1 NO ETIQUETADO"/>
    <s v="11 RECURSOS FISCALES"/>
    <s v="1101 RECURSOS MUNICIPALES"/>
    <s v="19 Ejercicio 2019"/>
    <s v="13 TODO EL TERRITORIO"/>
    <s v="3 INDISTINTO"/>
  </r>
  <r>
    <s v="130122727116171835P080080781911122929129101111110119133"/>
    <x v="50"/>
    <s v="2"/>
    <s v="27"/>
    <s v="271"/>
    <s v="1"/>
    <s v="6"/>
    <s v="17"/>
    <s v="18"/>
    <s v="35"/>
    <s v="P"/>
    <s v="080"/>
    <s v="080781"/>
    <s v="91"/>
    <s v="1"/>
    <s v="2"/>
    <s v="29"/>
    <s v="291"/>
    <s v="29101"/>
    <s v="1"/>
    <s v="11"/>
    <s v="1101"/>
    <s v="19"/>
    <s v="13"/>
    <s v="3"/>
    <x v="12"/>
    <x v="50"/>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81 PLANEACION, SOCIALIZACION, VISITA A CONSEJOS DE COLONIA."/>
    <x v="1"/>
    <x v="13"/>
    <x v="46"/>
    <s v="29101 HERRAMIENTAS MENORES"/>
    <n v="10000"/>
    <s v="1 NO ETIQUETADO"/>
    <s v="11 RECURSOS FISCALES"/>
    <s v="1101 RECURSOS MUNICIPALES"/>
    <s v="19 Ejercicio 2019"/>
    <s v="13 TODO EL TERRITORIO"/>
    <s v="3 INDISTINTO"/>
  </r>
  <r>
    <s v="060611818146172010M122122261911133333933901111110119133"/>
    <x v="12"/>
    <s v="1"/>
    <s v="18"/>
    <s v="181"/>
    <s v="4"/>
    <s v="6"/>
    <s v="17"/>
    <s v="20"/>
    <s v="10"/>
    <s v="M"/>
    <s v="122"/>
    <s v="122261"/>
    <s v="91"/>
    <s v="1"/>
    <s v="3"/>
    <s v="33"/>
    <s v="339"/>
    <s v="33901"/>
    <s v="1"/>
    <s v="11"/>
    <s v="1101"/>
    <s v="19"/>
    <s v="13"/>
    <s v="3"/>
    <x v="8"/>
    <x v="12"/>
    <x v="7"/>
    <s v="1 GOBIERNO"/>
    <s v="18 OTROS SERVICIOS GENERALE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33"/>
    <s v="122 SERVICIOS CATASTRALES REALIZADOS"/>
    <s v="122261 CERTIFICADOS DE INFORMACION CATASTRAL"/>
    <x v="2"/>
    <x v="16"/>
    <x v="57"/>
    <s v="33901 SERVICIOS PROFESIONALES, CIENTIFICOS Y TECNICOS INTEGRALES"/>
    <n v="1168316.97"/>
    <s v="1 NO ETIQUETADO"/>
    <s v="11 RECURSOS FISCALES"/>
    <s v="1101 RECURSOS MUNICIPALES"/>
    <s v="19 Ejercicio 2019"/>
    <s v="13 TODO EL TERRITORIO"/>
    <s v="3 INDISTINTO"/>
  </r>
  <r>
    <s v="080122222112130614E059059798911133333933901111110119133"/>
    <x v="14"/>
    <s v="2"/>
    <s v="22"/>
    <s v="221"/>
    <s v="1"/>
    <s v="2"/>
    <s v="13"/>
    <s v="06"/>
    <s v="14"/>
    <s v="E"/>
    <s v="059"/>
    <s v="059798"/>
    <s v="91"/>
    <s v="1"/>
    <s v="3"/>
    <s v="33"/>
    <s v="339"/>
    <s v="339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798 OBRA IMAGEN URBANA"/>
    <x v="2"/>
    <x v="16"/>
    <x v="57"/>
    <s v="33901 SERVICIOS PROFESIONALES, CIENTIFICOS Y TECNICOS INTEGRALES"/>
    <n v="3000000"/>
    <s v="1 NO ETIQUETADO"/>
    <s v="11 RECURSOS FISCALES"/>
    <s v="1101 RECURSOS MUNICIPALES"/>
    <s v="19 Ejercicio 2019"/>
    <s v="13 TODO EL TERRITORIO"/>
    <s v="3 INDISTINTO"/>
  </r>
  <r>
    <s v="080322222112130614E009009365911133333933901111110119133"/>
    <x v="15"/>
    <s v="2"/>
    <s v="22"/>
    <s v="221"/>
    <s v="1"/>
    <s v="2"/>
    <s v="13"/>
    <s v="06"/>
    <s v="14"/>
    <s v="E"/>
    <s v="009"/>
    <s v="009365"/>
    <s v="91"/>
    <s v="1"/>
    <s v="3"/>
    <s v="33"/>
    <s v="339"/>
    <s v="339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365 ATENCION A SOLICITUD DE VISTO BUENO PARA RECEPCION DE LAS OBRAS DE URBANIZACION"/>
    <x v="2"/>
    <x v="16"/>
    <x v="57"/>
    <s v="33901 SERVICIOS PROFESIONALES, CIENTIFICOS Y TECNICOS INTEGRALES"/>
    <n v="17670000"/>
    <s v="1 NO ETIQUETADO"/>
    <s v="11 RECURSOS FISCALES"/>
    <s v="1101 RECURSOS MUNICIPALES"/>
    <s v="19 Ejercicio 2019"/>
    <s v="13 TODO EL TERRITORIO"/>
    <s v="3 INDISTINTO"/>
  </r>
  <r>
    <s v="080222222112130614E125125417911133333933901111110119133"/>
    <x v="16"/>
    <s v="2"/>
    <s v="22"/>
    <s v="221"/>
    <s v="1"/>
    <s v="2"/>
    <s v="13"/>
    <s v="06"/>
    <s v="14"/>
    <s v="E"/>
    <s v="125"/>
    <s v="125417"/>
    <s v="91"/>
    <s v="1"/>
    <s v="3"/>
    <s v="33"/>
    <s v="339"/>
    <s v="339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17 MANTENIMIENTO PREVENTIVO DE ARBOLADO"/>
    <x v="2"/>
    <x v="16"/>
    <x v="57"/>
    <s v="33901 SERVICIOS PROFESIONALES, CIENTIFICOS Y TECNICOS INTEGRALES"/>
    <n v="200000"/>
    <s v="1 NO ETIQUETADO"/>
    <s v="11 RECURSOS FISCALES"/>
    <s v="1101 RECURSOS MUNICIPALES"/>
    <s v="19 Ejercicio 2019"/>
    <s v="13 TODO EL TERRITORIO"/>
    <s v="3 INDISTINTO"/>
  </r>
  <r>
    <s v="080422222112130614E125125335911133333933901111110119133"/>
    <x v="17"/>
    <s v="2"/>
    <s v="22"/>
    <s v="221"/>
    <s v="1"/>
    <s v="2"/>
    <s v="13"/>
    <s v="06"/>
    <s v="14"/>
    <s v="E"/>
    <s v="125"/>
    <s v="125335"/>
    <s v="91"/>
    <s v="1"/>
    <s v="3"/>
    <s v="33"/>
    <s v="339"/>
    <s v="339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35 MANTENIMIENTO DE AREAS VERDES POR CONVENIO"/>
    <x v="2"/>
    <x v="16"/>
    <x v="57"/>
    <s v="33901 SERVICIOS PROFESIONALES, CIENTIFICOS Y TECNICOS INTEGRALES"/>
    <n v="10000000"/>
    <s v="1 NO ETIQUETADO"/>
    <s v="11 RECURSOS FISCALES"/>
    <s v="1101 RECURSOS MUNICIPALES"/>
    <s v="19 Ejercicio 2019"/>
    <s v="13 TODO EL TERRITORIO"/>
    <s v="3 INDISTINTO"/>
  </r>
  <r>
    <s v="080522222112130614E088088354911133333933901111110119133"/>
    <x v="18"/>
    <s v="2"/>
    <s v="22"/>
    <s v="221"/>
    <s v="1"/>
    <s v="2"/>
    <s v="13"/>
    <s v="06"/>
    <s v="14"/>
    <s v="E"/>
    <s v="088"/>
    <s v="088354"/>
    <s v="91"/>
    <s v="1"/>
    <s v="3"/>
    <s v="33"/>
    <s v="339"/>
    <s v="339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54 SUPLENCIA DE COMERCIANTES EN TIANGUIS"/>
    <x v="2"/>
    <x v="16"/>
    <x v="57"/>
    <s v="33901 SERVICIOS PROFESIONALES, CIENTIFICOS Y TECNICOS INTEGRALES"/>
    <n v="1000000"/>
    <s v="1 NO ETIQUETADO"/>
    <s v="11 RECURSOS FISCALES"/>
    <s v="1101 RECURSOS MUNICIPALES"/>
    <s v="19 Ejercicio 2019"/>
    <s v="13 TODO EL TERRITORIO"/>
    <s v="3 INDISTINTO"/>
  </r>
  <r>
    <s v="080722121412130615E061061317911133333933901111110119133"/>
    <x v="20"/>
    <s v="2"/>
    <s v="21"/>
    <s v="214"/>
    <s v="1"/>
    <s v="2"/>
    <s v="13"/>
    <s v="06"/>
    <s v="15"/>
    <s v="E"/>
    <s v="061"/>
    <s v="061317"/>
    <s v="91"/>
    <s v="1"/>
    <s v="3"/>
    <s v="33"/>
    <s v="339"/>
    <s v="339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17 MANTENIMIENTO DE AREAS COMUNES"/>
    <x v="2"/>
    <x v="16"/>
    <x v="57"/>
    <s v="33901 SERVICIOS PROFESIONALES, CIENTIFICOS Y TECNICOS INTEGRALES"/>
    <n v="450000"/>
    <s v="1 NO ETIQUETADO"/>
    <s v="11 RECURSOS FISCALES"/>
    <s v="1101 RECURSOS MUNICIPALES"/>
    <s v="19 Ejercicio 2019"/>
    <s v="13 TODO EL TERRITORIO"/>
    <s v="3 INDISTINTO"/>
  </r>
  <r>
    <s v="080822222112130417E079079368911133333933901111110119133"/>
    <x v="21"/>
    <s v="2"/>
    <s v="22"/>
    <s v="221"/>
    <s v="1"/>
    <s v="2"/>
    <s v="13"/>
    <s v="04"/>
    <s v="17"/>
    <s v="E"/>
    <s v="079"/>
    <s v="079368"/>
    <s v="91"/>
    <s v="1"/>
    <s v="3"/>
    <s v="33"/>
    <s v="339"/>
    <s v="339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79 MANTENIMIENTO PREVENTIVO DE LOS SERVICIOS PÚBLICOS REALIZADO"/>
    <s v="079368 SERVICIO DE DESAZOLVE DE FOSA SEPTICAS COLONIAS"/>
    <x v="2"/>
    <x v="16"/>
    <x v="57"/>
    <s v="33901 SERVICIOS PROFESIONALES, CIENTIFICOS Y TECNICOS INTEGRALES"/>
    <n v="3000000"/>
    <s v="1 NO ETIQUETADO"/>
    <s v="11 RECURSOS FISCALES"/>
    <s v="1101 RECURSOS MUNICIPALES"/>
    <s v="19 Ejercicio 2019"/>
    <s v="13 TODO EL TERRITORIO"/>
    <s v="3 INDISTINTO"/>
  </r>
  <r>
    <s v="090211313446172019O132132921121133333933901225250219133"/>
    <x v="40"/>
    <s v="1"/>
    <s v="13"/>
    <s v="134"/>
    <s v="4"/>
    <s v="6"/>
    <s v="17"/>
    <s v="20"/>
    <s v="19"/>
    <s v="O"/>
    <s v="132"/>
    <s v="132921"/>
    <s v="12"/>
    <s v="1"/>
    <s v="3"/>
    <s v="33"/>
    <s v="339"/>
    <s v="33901"/>
    <s v="2"/>
    <s v="25"/>
    <s v="2502"/>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2 SISTEMAS IMPLEMENTADOS"/>
    <s v="132921 IMPLEMENTACION DEL SISTEMA DE GESTION PARA LA CALIDAD"/>
    <x v="2"/>
    <x v="16"/>
    <x v="57"/>
    <s v="33901 SERVICIOS PROFESIONALES, CIENTIFICOS Y TECNICOS INTEGRALES"/>
    <n v="20000000"/>
    <s v="2 ETIQUETADO"/>
    <s v="25 RECURSOS FEDERALES"/>
    <s v="2502 FONDO DE FORTALECIMIENTO MUNICIPAL"/>
    <s v="19 Ejercicio 2019"/>
    <s v="13 TODO EL TERRITORIO"/>
    <s v="3 INDISTINTO"/>
  </r>
  <r>
    <s v="090111313446172020O022022916121133333933901111110119133"/>
    <x v="39"/>
    <s v="1"/>
    <s v="13"/>
    <s v="134"/>
    <s v="4"/>
    <s v="6"/>
    <s v="17"/>
    <s v="20"/>
    <s v="20"/>
    <s v="O"/>
    <s v="022"/>
    <s v="022916"/>
    <s v="12"/>
    <s v="1"/>
    <s v="3"/>
    <s v="33"/>
    <s v="339"/>
    <s v="339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916 GESTION DE ESCRITURACION "/>
    <x v="2"/>
    <x v="16"/>
    <x v="57"/>
    <s v="33901 SERVICIOS PROFESIONALES, CIENTIFICOS Y TECNICOS INTEGRALES"/>
    <n v="150000"/>
    <s v="1 NO ETIQUETADO"/>
    <s v="11 RECURSOS FISCALES"/>
    <s v="1101 RECURSOS MUNICIPALES"/>
    <s v="19 Ejercicio 2019"/>
    <s v="13 TODO EL TERRITORIO"/>
    <s v="3 INDISTINTO"/>
  </r>
  <r>
    <s v="090411313446172020O022022994121133333933901111110119133"/>
    <x v="0"/>
    <s v="1"/>
    <s v="13"/>
    <s v="134"/>
    <s v="4"/>
    <s v="6"/>
    <s v="17"/>
    <s v="20"/>
    <s v="20"/>
    <s v="O"/>
    <s v="022"/>
    <s v="022994"/>
    <s v="12"/>
    <s v="1"/>
    <s v="3"/>
    <s v="33"/>
    <s v="339"/>
    <s v="33901"/>
    <s v="1"/>
    <s v="11"/>
    <s v="11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994 TRAMITE DE VEHICULOS"/>
    <x v="2"/>
    <x v="16"/>
    <x v="57"/>
    <s v="33901 SERVICIOS PROFESIONALES, CIENTIFICOS Y TECNICOS INTEGRALES"/>
    <n v="220000"/>
    <s v="1 NO ETIQUETADO"/>
    <s v="11 RECURSOS FISCALES"/>
    <s v="1101 RECURSOS MUNICIPALES"/>
    <s v="19 Ejercicio 2019"/>
    <s v="13 TODO EL TERRITORIO"/>
    <s v="3 INDISTINTO"/>
  </r>
  <r>
    <s v="100322626823101723P031031527911133333933901111110119133"/>
    <x v="24"/>
    <s v="2"/>
    <s v="26"/>
    <s v="268"/>
    <s v="2"/>
    <s v="3"/>
    <s v="10"/>
    <s v="17"/>
    <s v="23"/>
    <s v="P"/>
    <s v="031"/>
    <s v="031527"/>
    <s v="91"/>
    <s v="1"/>
    <s v="3"/>
    <s v="33"/>
    <s v="339"/>
    <s v="339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1 APOYOS EN ESPECIE OTORGADOS "/>
    <s v="031527 APOYOS EN ESPECIE PARA MEJORAMIENTO DE VIVIENDA(ZAPOPAN MI CASA)"/>
    <x v="2"/>
    <x v="16"/>
    <x v="57"/>
    <s v="33901 SERVICIOS PROFESIONALES, CIENTIFICOS Y TECNICOS INTEGRALES"/>
    <n v="25000"/>
    <s v="1 NO ETIQUETADO"/>
    <s v="11 RECURSOS FISCALES"/>
    <s v="1101 RECURSOS MUNICIPALES"/>
    <s v="19 Ejercicio 2019"/>
    <s v="13 TODO EL TERRITORIO"/>
    <s v="3 INDISTINTO"/>
  </r>
  <r>
    <s v="100322626823101723P031031531911133333933901111110119133"/>
    <x v="24"/>
    <s v="2"/>
    <s v="26"/>
    <s v="268"/>
    <s v="2"/>
    <s v="3"/>
    <s v="10"/>
    <s v="17"/>
    <s v="23"/>
    <s v="P"/>
    <s v="031"/>
    <s v="031531"/>
    <s v="91"/>
    <s v="1"/>
    <s v="3"/>
    <s v="33"/>
    <s v="339"/>
    <s v="339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1 APOYOS EN ESPECIE OTORGADOS "/>
    <s v="031531 APOYO EN ESPECIE Y/O ECONOMICO-DESPENSAS- PARA MUJERES JEFAS DE FAMILIA (ZAPOPAN POR ELLAS)"/>
    <x v="2"/>
    <x v="16"/>
    <x v="57"/>
    <s v="33901 SERVICIOS PROFESIONALES, CIENTIFICOS Y TECNICOS INTEGRALES"/>
    <n v="1900000"/>
    <s v="1 NO ETIQUETADO"/>
    <s v="11 RECURSOS FISCALES"/>
    <s v="1101 RECURSOS MUNICIPALES"/>
    <s v="19 Ejercicio 2019"/>
    <s v="13 TODO EL TERRITORIO"/>
    <s v="3 INDISTINTO"/>
  </r>
  <r>
    <s v="100322626823101723P031031532911133333933901111110119133"/>
    <x v="24"/>
    <s v="2"/>
    <s v="26"/>
    <s v="268"/>
    <s v="2"/>
    <s v="3"/>
    <s v="10"/>
    <s v="17"/>
    <s v="23"/>
    <s v="P"/>
    <s v="031"/>
    <s v="031532"/>
    <s v="91"/>
    <s v="1"/>
    <s v="3"/>
    <s v="33"/>
    <s v="339"/>
    <s v="339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1 APOYOS EN ESPECIE OTORGADOS "/>
    <s v="031532 APOYO EN ESPECIE - DESPENSAS - (ZAPOPAN POR EL ADULTO MAYOR)"/>
    <x v="2"/>
    <x v="16"/>
    <x v="57"/>
    <s v="33901 SERVICIOS PROFESIONALES, CIENTIFICOS Y TECNICOS INTEGRALES"/>
    <n v="800000"/>
    <s v="1 NO ETIQUETADO"/>
    <s v="11 RECURSOS FISCALES"/>
    <s v="1101 RECURSOS MUNICIPALES"/>
    <s v="19 Ejercicio 2019"/>
    <s v="13 TODO EL TERRITORIO"/>
    <s v="3 INDISTINTO"/>
  </r>
  <r>
    <s v="100733131123091524F102102842911133333933901111110119133"/>
    <x v="25"/>
    <s v="3"/>
    <s v="31"/>
    <s v="311"/>
    <s v="2"/>
    <s v="3"/>
    <s v="09"/>
    <s v="15"/>
    <s v="24"/>
    <s v="F"/>
    <s v="102"/>
    <s v="102842"/>
    <s v="91"/>
    <s v="1"/>
    <s v="3"/>
    <s v="33"/>
    <s v="339"/>
    <s v="339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102 PRESENCIA DEL MUNICIPIO EN FERIAS, CONGRESOS Y CONVENCIONES  NACIONALES E INTERNACIONALES"/>
    <s v="102842 ASISTENTES A FERIAS Y EVENTOS"/>
    <x v="2"/>
    <x v="16"/>
    <x v="57"/>
    <s v="33901 SERVICIOS PROFESIONALES, CIENTIFICOS Y TECNICOS INTEGRALES"/>
    <n v="150000"/>
    <s v="1 NO ETIQUETADO"/>
    <s v="11 RECURSOS FISCALES"/>
    <s v="1101 RECURSOS MUNICIPALES"/>
    <s v="19 Ejercicio 2019"/>
    <s v="13 TODO EL TERRITORIO"/>
    <s v="3 INDISTINTO"/>
  </r>
  <r>
    <s v="100533131123091725F043043873911133333933901111110119133"/>
    <x v="26"/>
    <s v="3"/>
    <s v="31"/>
    <s v="311"/>
    <s v="2"/>
    <s v="3"/>
    <s v="09"/>
    <s v="17"/>
    <s v="25"/>
    <s v="F"/>
    <s v="043"/>
    <s v="043873"/>
    <s v="91"/>
    <s v="1"/>
    <s v="3"/>
    <s v="33"/>
    <s v="339"/>
    <s v="339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3 CAPACITACIONES A PERSONAS EN TEMAS DEL SECTOR EMPRESARIAL REALIZADAS"/>
    <s v="043873 CONVOCATORIAS EN HECHO ZAPOPAN"/>
    <x v="2"/>
    <x v="16"/>
    <x v="57"/>
    <s v="33901 SERVICIOS PROFESIONALES, CIENTIFICOS Y TECNICOS INTEGRALES"/>
    <n v="710600"/>
    <s v="1 NO ETIQUETADO"/>
    <s v="11 RECURSOS FISCALES"/>
    <s v="1101 RECURSOS MUNICIPALES"/>
    <s v="19 Ejercicio 2019"/>
    <s v="13 TODO EL TERRITORIO"/>
    <s v="3 INDISTINTO"/>
  </r>
  <r>
    <s v="111122222114120427E001001986911133333933901111110119133"/>
    <x v="3"/>
    <s v="2"/>
    <s v="22"/>
    <s v="221"/>
    <s v="1"/>
    <s v="4"/>
    <s v="12"/>
    <s v="04"/>
    <s v="27"/>
    <s v="E"/>
    <s v="001"/>
    <s v="001986"/>
    <s v="91"/>
    <s v="1"/>
    <s v="3"/>
    <s v="33"/>
    <s v="339"/>
    <s v="33901"/>
    <s v="1"/>
    <s v="11"/>
    <s v="1101"/>
    <s v="19"/>
    <s v="13"/>
    <s v="3"/>
    <x v="2"/>
    <x v="3"/>
    <x v="1"/>
    <s v="2 DESARROLLO SOCIAL"/>
    <s v="22 VIVIENDA Y SERVICIOS A LA COMUNIDAD"/>
    <s v="1 INTEGRACIÓN SOCIAL Y CULTURAL"/>
    <s v="4 ZAPOPAN EQUITATIVO"/>
    <s v="12 REDUCIR LAS DESIGUALDADES TERRITORIALES EN EL ACCESO A OPORTUNIDADES Y ESPACIOS PÚBLICOS DE CALIDAD"/>
    <s v="04 A. DESARROLLO EQUITATIVO E INCLUYENTE"/>
    <s v="E PRESTACIÓN DE SERVICIOS PÚBLICOS"/>
    <s v="91 CIUDADANOS"/>
    <s v="1 GASTO CORRIENTE"/>
    <x v="2"/>
    <s v="001   DISEÑO DE NUEVAS COLMENAS"/>
    <s v="001986 SERVICIOS PROFESIONALES DE ACTIVACION Y EVALUACION DE PROYECTOS Y PROGRAMAS EN LOS PUIS (PROYECTOS URBANOS INTEGRALES SUSTENTABLES)."/>
    <x v="2"/>
    <x v="16"/>
    <x v="57"/>
    <s v="33901 SERVICIOS PROFESIONALES, CIENTIFICOS Y TECNICOS INTEGRALES"/>
    <n v="2000000"/>
    <s v="1 NO ETIQUETADO"/>
    <s v="11 RECURSOS FISCALES"/>
    <s v="1101 RECURSOS MUNICIPALES"/>
    <s v="19 Ejercicio 2019"/>
    <s v="13 TODO EL TERRITORIO"/>
    <s v="3 INDISTINTO"/>
  </r>
  <r>
    <s v="110322222122071329E129129887911133333933901111110119133"/>
    <x v="29"/>
    <s v="2"/>
    <s v="22"/>
    <s v="221"/>
    <s v="2"/>
    <s v="2"/>
    <s v="07"/>
    <s v="13"/>
    <s v="29"/>
    <s v="E"/>
    <s v="129"/>
    <s v="129887"/>
    <s v="91"/>
    <s v="1"/>
    <s v="3"/>
    <s v="33"/>
    <s v="339"/>
    <s v="339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29 SERVICIOS PARA LA GESTIÓN DE LA MOVILIDAD APLICADA         "/>
    <s v="129887 DICTAMEN SOBRE EL ESTUDIO DE IMPACTO AL TRANSITO Y/O AUDITORIAS DE SEGURIDAD VIAL"/>
    <x v="2"/>
    <x v="16"/>
    <x v="57"/>
    <s v="33901 SERVICIOS PROFESIONALES, CIENTIFICOS Y TECNICOS INTEGRALES"/>
    <n v="3000000"/>
    <s v="1 NO ETIQUETADO"/>
    <s v="11 RECURSOS FISCALES"/>
    <s v="1101 RECURSOS MUNICIPALES"/>
    <s v="19 Ejercicio 2019"/>
    <s v="13 TODO EL TERRITORIO"/>
    <s v="3 INDISTINTO"/>
  </r>
  <r>
    <s v="110322222122071329E129129888911133333933901111110119133"/>
    <x v="29"/>
    <s v="2"/>
    <s v="22"/>
    <s v="221"/>
    <s v="2"/>
    <s v="2"/>
    <s v="07"/>
    <s v="13"/>
    <s v="29"/>
    <s v="E"/>
    <s v="129"/>
    <s v="129888"/>
    <s v="91"/>
    <s v="1"/>
    <s v="3"/>
    <s v="33"/>
    <s v="339"/>
    <s v="339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29 SERVICIOS PARA LA GESTIÓN DE LA MOVILIDAD APLICADA         "/>
    <s v="129888 DICTAMEN SOBRE PROYECTOS DE INGRESOS Y SALIDAS Y/O INTEGRACION A LA VIALIDAD"/>
    <x v="2"/>
    <x v="16"/>
    <x v="57"/>
    <s v="33901 SERVICIOS PROFESIONALES, CIENTIFICOS Y TECNICOS INTEGRALES"/>
    <n v="500000"/>
    <s v="1 NO ETIQUETADO"/>
    <s v="11 RECURSOS FISCALES"/>
    <s v="1101 RECURSOS MUNICIPALES"/>
    <s v="19 Ejercicio 2019"/>
    <s v="13 TODO EL TERRITORIO"/>
    <s v="3 INDISTINTO"/>
  </r>
  <r>
    <s v="111322121231010730E116116689911133333933901111110119133"/>
    <x v="31"/>
    <s v="2"/>
    <s v="21"/>
    <s v="212"/>
    <s v="3"/>
    <s v="1"/>
    <s v="01"/>
    <s v="07"/>
    <s v="30"/>
    <s v="E"/>
    <s v="116"/>
    <s v="116689"/>
    <s v="91"/>
    <s v="1"/>
    <s v="3"/>
    <s v="33"/>
    <s v="339"/>
    <s v="339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16 RESIDUOS ACORDE A LA NORMATIVIDAD DE MANERA INTEGRAL GESTIONADOS"/>
    <s v="116689 GESTION INTEGRAL DE RESIDUOS"/>
    <x v="2"/>
    <x v="16"/>
    <x v="57"/>
    <s v="33901 SERVICIOS PROFESIONALES, CIENTIFICOS Y TECNICOS INTEGRALES"/>
    <n v="40000"/>
    <s v="1 NO ETIQUETADO"/>
    <s v="11 RECURSOS FISCALES"/>
    <s v="1101 RECURSOS MUNICIPALES"/>
    <s v="19 Ejercicio 2019"/>
    <s v="13 TODO EL TERRITORIO"/>
    <s v="3 INDISTINTO"/>
  </r>
  <r>
    <s v="131622525114130433E070070726031133333933901111110119133"/>
    <x v="35"/>
    <s v="2"/>
    <s v="25"/>
    <s v="251"/>
    <s v="1"/>
    <s v="4"/>
    <s v="13"/>
    <s v="04"/>
    <s v="33"/>
    <s v="E"/>
    <s v="070"/>
    <s v="070726"/>
    <s v="03"/>
    <s v="1"/>
    <s v="3"/>
    <s v="33"/>
    <s v="339"/>
    <s v="33901"/>
    <s v="1"/>
    <s v="11"/>
    <s v="1101"/>
    <s v="19"/>
    <s v="13"/>
    <s v="3"/>
    <x v="12"/>
    <x v="35"/>
    <x v="16"/>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x v="24"/>
    <s v="070 INCENTIVO A MAESTRO POR TRAYECTORIA MAGISTERIAL SOBRESALIENTE"/>
    <s v="070726 ENTREGA DE RECONOCIMIENTO (PRESEA MAGISTERIAL PROF. ERVIRO RAFAEL SALAZAR ALCAZAR)"/>
    <x v="2"/>
    <x v="16"/>
    <x v="57"/>
    <s v="33901 SERVICIOS PROFESIONALES, CIENTIFICOS Y TECNICOS INTEGRALES"/>
    <n v="3518869"/>
    <s v="1 NO ETIQUETADO"/>
    <s v="11 RECURSOS FISCALES"/>
    <s v="1101 RECURSOS MUNICIPALES"/>
    <s v="19 Ejercicio 2019"/>
    <s v="13 TODO EL TERRITORIO"/>
    <s v="3 INDISTINTO"/>
  </r>
  <r>
    <s v="130322424215140134E018018912911133333933901111110119133"/>
    <x v="45"/>
    <s v="2"/>
    <s v="24"/>
    <s v="242"/>
    <s v="1"/>
    <s v="5"/>
    <s v="14"/>
    <s v="01"/>
    <s v="34"/>
    <s v="E"/>
    <s v="018"/>
    <s v="018912"/>
    <s v="91"/>
    <s v="1"/>
    <s v="3"/>
    <s v="33"/>
    <s v="339"/>
    <s v="339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912 FORMACION EN TALLERES ARTISTICO CULTURALES"/>
    <x v="2"/>
    <x v="16"/>
    <x v="57"/>
    <s v="33901 SERVICIOS PROFESIONALES, CIENTIFICOS Y TECNICOS INTEGRALES"/>
    <n v="1500000"/>
    <s v="1 NO ETIQUETADO"/>
    <s v="11 RECURSOS FISCALES"/>
    <s v="1101 RECURSOS MUNICIPALES"/>
    <s v="19 Ejercicio 2019"/>
    <s v="13 TODO EL TERRITORIO"/>
    <s v="3 INDISTINTO"/>
  </r>
  <r>
    <s v="130122727116171835P090090762911122929229201111110119133"/>
    <x v="50"/>
    <s v="2"/>
    <s v="27"/>
    <s v="271"/>
    <s v="1"/>
    <s v="6"/>
    <s v="17"/>
    <s v="18"/>
    <s v="35"/>
    <s v="P"/>
    <s v="090"/>
    <s v="090762"/>
    <s v="91"/>
    <s v="1"/>
    <s v="2"/>
    <s v="29"/>
    <s v="292"/>
    <s v="29201"/>
    <s v="1"/>
    <s v="11"/>
    <s v="1101"/>
    <s v="19"/>
    <s v="13"/>
    <s v="3"/>
    <x v="12"/>
    <x v="50"/>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0 ORGANISMOS SOCIALES PARA LA PARTICIPACIÓN CIUDADANA CONFORMADOS."/>
    <s v="090762 BRIGADAS ITINERANTES PARA EL FOMENTO DE LA PARTICIPACION CIUDADANA Y GOBERNANZA."/>
    <x v="1"/>
    <x v="13"/>
    <x v="47"/>
    <s v="29201 REFACCIONES Y ACCESORIOS MENORES DE EDIFICIOS"/>
    <n v="3000"/>
    <s v="1 NO ETIQUETADO"/>
    <s v="11 RECURSOS FISCALES"/>
    <s v="1101 RECURSOS MUNICIPALES"/>
    <s v="19 Ejercicio 2019"/>
    <s v="13 TODO EL TERRITORIO"/>
    <s v="3 INDISTINTO"/>
  </r>
  <r>
    <s v="060611515246172012M073073298911133434134101111110119133"/>
    <x v="12"/>
    <s v="1"/>
    <s v="15"/>
    <s v="152"/>
    <s v="4"/>
    <s v="6"/>
    <s v="17"/>
    <s v="20"/>
    <s v="12"/>
    <s v="M"/>
    <s v="073"/>
    <s v="073298"/>
    <s v="91"/>
    <s v="1"/>
    <s v="3"/>
    <s v="34"/>
    <s v="341"/>
    <s v="341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073 INFORMES FINANCIEROS Y CUENTAS PUBLICAS PRESENTADAS EN APEGO A LAS NORMAS"/>
    <s v="073298 MICROSITIO DE LA TESORERIA"/>
    <x v="2"/>
    <x v="19"/>
    <x v="90"/>
    <s v="34101 SERVICIOS FINANCIEROS Y BANCARIOS"/>
    <n v="7028428.1400000006"/>
    <s v="1 NO ETIQUETADO"/>
    <s v="11 RECURSOS FISCALES"/>
    <s v="1101 RECURSOS MUNICIPALES"/>
    <s v="19 Ejercicio 2019"/>
    <s v="13 TODO EL TERRITORIO"/>
    <s v="3 INDISTINTO"/>
  </r>
  <r>
    <s v="090111313446172020O021021464121133434134101111110119133"/>
    <x v="39"/>
    <s v="1"/>
    <s v="13"/>
    <s v="134"/>
    <s v="4"/>
    <s v="6"/>
    <s v="17"/>
    <s v="20"/>
    <s v="20"/>
    <s v="O"/>
    <s v="021"/>
    <s v="021464"/>
    <s v="12"/>
    <s v="1"/>
    <s v="3"/>
    <s v="34"/>
    <s v="341"/>
    <s v="34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64 MOVIMIENTOS DE PERSONAL"/>
    <x v="2"/>
    <x v="19"/>
    <x v="90"/>
    <s v="34101 SERVICIOS FINANCIEROS Y BANCARIOS"/>
    <n v="2000000"/>
    <s v="1 NO ETIQUETADO"/>
    <s v="11 RECURSOS FISCALES"/>
    <s v="1101 RECURSOS MUNICIPALES"/>
    <s v="19 Ejercicio 2019"/>
    <s v="13 TODO EL TERRITORIO"/>
    <s v="3 INDISTINTO"/>
  </r>
  <r>
    <s v="090111313446172020O021021513121133434134101111110119133"/>
    <x v="39"/>
    <s v="1"/>
    <s v="13"/>
    <s v="134"/>
    <s v="4"/>
    <s v="6"/>
    <s v="17"/>
    <s v="20"/>
    <s v="20"/>
    <s v="O"/>
    <s v="021"/>
    <s v="021513"/>
    <s v="12"/>
    <s v="1"/>
    <s v="3"/>
    <s v="34"/>
    <s v="341"/>
    <s v="34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3 DIAGNOSTICO ORGANIZACIONAL"/>
    <x v="2"/>
    <x v="19"/>
    <x v="90"/>
    <s v="34101 SERVICIOS FINANCIEROS Y BANCARIOS"/>
    <n v="500000"/>
    <s v="1 NO ETIQUETADO"/>
    <s v="11 RECURSOS FISCALES"/>
    <s v="1101 RECURSOS MUNICIPALES"/>
    <s v="19 Ejercicio 2019"/>
    <s v="13 TODO EL TERRITORIO"/>
    <s v="3 INDISTINTO"/>
  </r>
  <r>
    <s v="090111313446172020O021021514121133434134101111110119133"/>
    <x v="39"/>
    <s v="1"/>
    <s v="13"/>
    <s v="134"/>
    <s v="4"/>
    <s v="6"/>
    <s v="17"/>
    <s v="20"/>
    <s v="20"/>
    <s v="O"/>
    <s v="021"/>
    <s v="021514"/>
    <s v="12"/>
    <s v="1"/>
    <s v="3"/>
    <s v="34"/>
    <s v="341"/>
    <s v="34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4 COMUNICACION INSTITUCIONAL"/>
    <x v="2"/>
    <x v="19"/>
    <x v="90"/>
    <s v="34101 SERVICIOS FINANCIEROS Y BANCARIOS"/>
    <n v="500000"/>
    <s v="1 NO ETIQUETADO"/>
    <s v="11 RECURSOS FISCALES"/>
    <s v="1101 RECURSOS MUNICIPALES"/>
    <s v="19 Ejercicio 2019"/>
    <s v="13 TODO EL TERRITORIO"/>
    <s v="3 INDISTINTO"/>
  </r>
  <r>
    <s v="090111313446172020O021021515121133434134101111110119133"/>
    <x v="39"/>
    <s v="1"/>
    <s v="13"/>
    <s v="134"/>
    <s v="4"/>
    <s v="6"/>
    <s v="17"/>
    <s v="20"/>
    <s v="20"/>
    <s v="O"/>
    <s v="021"/>
    <s v="021515"/>
    <s v="12"/>
    <s v="1"/>
    <s v="3"/>
    <s v="34"/>
    <s v="341"/>
    <s v="34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5 ENTREGA DE APOYOS Y/O BENEFICIOS A LOS EMPLEADOS."/>
    <x v="2"/>
    <x v="19"/>
    <x v="90"/>
    <s v="34101 SERVICIOS FINANCIEROS Y BANCARIOS"/>
    <n v="500000"/>
    <s v="1 NO ETIQUETADO"/>
    <s v="11 RECURSOS FISCALES"/>
    <s v="1101 RECURSOS MUNICIPALES"/>
    <s v="19 Ejercicio 2019"/>
    <s v="13 TODO EL TERRITORIO"/>
    <s v="3 INDISTINTO"/>
  </r>
  <r>
    <s v="100322626823101723P031031533911133434134101111110119133"/>
    <x v="24"/>
    <s v="2"/>
    <s v="26"/>
    <s v="268"/>
    <s v="2"/>
    <s v="3"/>
    <s v="10"/>
    <s v="17"/>
    <s v="23"/>
    <s v="P"/>
    <s v="031"/>
    <s v="031533"/>
    <s v="91"/>
    <s v="1"/>
    <s v="3"/>
    <s v="34"/>
    <s v="341"/>
    <s v="341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1 APOYOS EN ESPECIE OTORGADOS "/>
    <s v="031533 SERVICIO DE ALIMENTOS EN COMEDORES COMUNITARIOS"/>
    <x v="2"/>
    <x v="19"/>
    <x v="90"/>
    <s v="34101 SERVICIOS FINANCIEROS Y BANCARIOS"/>
    <n v="600000"/>
    <s v="1 NO ETIQUETADO"/>
    <s v="11 RECURSOS FISCALES"/>
    <s v="1101 RECURSOS MUNICIPALES"/>
    <s v="19 Ejercicio 2019"/>
    <s v="13 TODO EL TERRITORIO"/>
    <s v="3 INDISTINTO"/>
  </r>
  <r>
    <s v="100322626823101723P031031534911133434134101111110119133"/>
    <x v="24"/>
    <s v="2"/>
    <s v="26"/>
    <s v="268"/>
    <s v="2"/>
    <s v="3"/>
    <s v="10"/>
    <s v="17"/>
    <s v="23"/>
    <s v="P"/>
    <s v="031"/>
    <s v="031534"/>
    <s v="91"/>
    <s v="1"/>
    <s v="3"/>
    <s v="34"/>
    <s v="341"/>
    <s v="341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1 APOYOS EN ESPECIE OTORGADOS "/>
    <s v="031534 ENLACE MUNICIPAL PROSPERA"/>
    <x v="2"/>
    <x v="19"/>
    <x v="90"/>
    <s v="34101 SERVICIOS FINANCIEROS Y BANCARIOS"/>
    <n v="500000"/>
    <s v="1 NO ETIQUETADO"/>
    <s v="11 RECURSOS FISCALES"/>
    <s v="1101 RECURSOS MUNICIPALES"/>
    <s v="19 Ejercicio 2019"/>
    <s v="13 TODO EL TERRITORIO"/>
    <s v="3 INDISTINTO"/>
  </r>
  <r>
    <s v="060611515246172012M073073299911133434234201111110119133"/>
    <x v="12"/>
    <s v="1"/>
    <s v="15"/>
    <s v="152"/>
    <s v="4"/>
    <s v="6"/>
    <s v="17"/>
    <s v="20"/>
    <s v="12"/>
    <s v="M"/>
    <s v="073"/>
    <s v="073299"/>
    <s v="91"/>
    <s v="1"/>
    <s v="3"/>
    <s v="34"/>
    <s v="342"/>
    <s v="342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073 INFORMES FINANCIEROS Y CUENTAS PUBLICAS PRESENTADAS EN APEGO A LAS NORMAS"/>
    <s v="073299 INTEGRACION DE DOCUMENTACION COMPROBATORIA DEL GASTO Y EL INGRESO"/>
    <x v="2"/>
    <x v="19"/>
    <x v="91"/>
    <s v="34201 SERVICIOS DE COBRANZA, INVESTIGACION CREDITICIA Y SIMILAR"/>
    <n v="8241597"/>
    <s v="1 NO ETIQUETADO"/>
    <s v="11 RECURSOS FISCALES"/>
    <s v="1101 RECURSOS MUNICIPALES"/>
    <s v="19 Ejercicio 2019"/>
    <s v="13 TODO EL TERRITORIO"/>
    <s v="3 INDISTINTO"/>
  </r>
  <r>
    <s v="060611515246172012M112112286911133434334301111110119133"/>
    <x v="12"/>
    <s v="1"/>
    <s v="15"/>
    <s v="152"/>
    <s v="4"/>
    <s v="6"/>
    <s v="17"/>
    <s v="20"/>
    <s v="12"/>
    <s v="M"/>
    <s v="112"/>
    <s v="112286"/>
    <s v="91"/>
    <s v="1"/>
    <s v="3"/>
    <s v="34"/>
    <s v="343"/>
    <s v="343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112 RECURSOS FEDERALES REALIZADOS, VALIDADOS Y ENTERADOS"/>
    <s v="112286 SEGUIMIENTO Y CONTROL FINANCIERO DE PROGRAMAS MUNICIPALES Y/O ESTATALES Y/O FEDERALES"/>
    <x v="2"/>
    <x v="19"/>
    <x v="92"/>
    <s v="34301 SERVICIOS DE RECAUDACION, TRASLADO Y CUSTODIA DE VALORES"/>
    <n v="1841197.53"/>
    <s v="1 NO ETIQUETADO"/>
    <s v="11 RECURSOS FISCALES"/>
    <s v="1101 RECURSOS MUNICIPALES"/>
    <s v="19 Ejercicio 2019"/>
    <s v="13 TODO EL TERRITORIO"/>
    <s v="3 INDISTINTO"/>
  </r>
  <r>
    <s v="060611515246172012M112112300911133434434401111110119133"/>
    <x v="12"/>
    <s v="1"/>
    <s v="15"/>
    <s v="152"/>
    <s v="4"/>
    <s v="6"/>
    <s v="17"/>
    <s v="20"/>
    <s v="12"/>
    <s v="M"/>
    <s v="112"/>
    <s v="112300"/>
    <s v="91"/>
    <s v="1"/>
    <s v="3"/>
    <s v="34"/>
    <s v="344"/>
    <s v="344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112 RECURSOS FEDERALES REALIZADOS, VALIDADOS Y ENTERADOS"/>
    <s v="112300 ELABORACION, DESARROLLO Y ACOMPAÑAMIENTO DE PROYECTOS PARA APLICACION A PROGRAMAS FEDERALES"/>
    <x v="2"/>
    <x v="19"/>
    <x v="93"/>
    <s v="34401 SEGUROS DE RESPONSABILIDAD PATRIMONIAL Y FIANZAS"/>
    <n v="53185.86"/>
    <s v="1 NO ETIQUETADO"/>
    <s v="11 RECURSOS FISCALES"/>
    <s v="1101 RECURSOS MUNICIPALES"/>
    <s v="19 Ejercicio 2019"/>
    <s v="13 TODO EL TERRITORIO"/>
    <s v="3 INDISTINTO"/>
  </r>
  <r>
    <s v="090111313446172020O022022458121133434534501111110119133"/>
    <x v="39"/>
    <s v="1"/>
    <s v="13"/>
    <s v="134"/>
    <s v="4"/>
    <s v="6"/>
    <s v="17"/>
    <s v="20"/>
    <s v="20"/>
    <s v="O"/>
    <s v="022"/>
    <s v="022458"/>
    <s v="12"/>
    <s v="1"/>
    <s v="3"/>
    <s v="34"/>
    <s v="345"/>
    <s v="345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58 MANTENIMIENTO PREVENTIVO Y CORRECTIVO DE VEHICULOS"/>
    <x v="2"/>
    <x v="19"/>
    <x v="94"/>
    <s v="34501 SEGURO DE BIENES PATRIMONIALES"/>
    <n v="46000000"/>
    <s v="1 NO ETIQUETADO"/>
    <s v="11 RECURSOS FISCALES"/>
    <s v="1101 RECURSOS MUNICIPALES"/>
    <s v="19 Ejercicio 2019"/>
    <s v="13 TODO EL TERRITORIO"/>
    <s v="3 INDISTINTO"/>
  </r>
  <r>
    <s v="100322626823101723P031031539911133434634601111110119133"/>
    <x v="24"/>
    <s v="2"/>
    <s v="26"/>
    <s v="268"/>
    <s v="2"/>
    <s v="3"/>
    <s v="10"/>
    <s v="17"/>
    <s v="23"/>
    <s v="P"/>
    <s v="031"/>
    <s v="031539"/>
    <s v="91"/>
    <s v="1"/>
    <s v="3"/>
    <s v="34"/>
    <s v="346"/>
    <s v="346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1 APOYOS EN ESPECIE OTORGADOS "/>
    <s v="031539 EVENTO PARA JOVENES"/>
    <x v="2"/>
    <x v="19"/>
    <x v="95"/>
    <s v="34601 ALMACENAJE, ENVASE Y EMBALAJE"/>
    <n v="12327250"/>
    <s v="1 NO ETIQUETADO"/>
    <s v="11 RECURSOS FISCALES"/>
    <s v="1101 RECURSOS MUNICIPALES"/>
    <s v="19 Ejercicio 2019"/>
    <s v="13 TODO EL TERRITORIO"/>
    <s v="3 INDISTINTO"/>
  </r>
  <r>
    <s v="020211313246172002O101101920971133434734701111110119133"/>
    <x v="7"/>
    <s v="1"/>
    <s v="13"/>
    <s v="132"/>
    <s v="4"/>
    <s v="6"/>
    <s v="17"/>
    <s v="20"/>
    <s v="02"/>
    <s v="O"/>
    <s v="101"/>
    <s v="101920"/>
    <s v="97"/>
    <s v="1"/>
    <s v="3"/>
    <s v="34"/>
    <s v="347"/>
    <s v="34701"/>
    <s v="1"/>
    <s v="11"/>
    <s v="1101"/>
    <s v="19"/>
    <s v="13"/>
    <s v="3"/>
    <x v="4"/>
    <x v="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101 PLATAFORMA PARA LA DERIVACIÓN, MONITOREO Y SEGUIMIENTO DE ASUNTOS HASTA SU ATENCIÓN Y CONCLUSIÓN IMPLEMENTADA"/>
    <s v="101920 GESTION Y COORDINACION METROPOLITANA"/>
    <x v="2"/>
    <x v="19"/>
    <x v="64"/>
    <s v="34701 FLETES Y MANIOBRAS"/>
    <n v="3000"/>
    <s v="1 NO ETIQUETADO"/>
    <s v="11 RECURSOS FISCALES"/>
    <s v="1101 RECURSOS MUNICIPALES"/>
    <s v="19 Ejercicio 2019"/>
    <s v="13 TODO EL TERRITORIO"/>
    <s v="3 INDISTINTO"/>
  </r>
  <r>
    <s v="030311717145160304E127127976911133434734701111110119133"/>
    <x v="8"/>
    <s v="1"/>
    <s v="17"/>
    <s v="171"/>
    <s v="4"/>
    <s v="5"/>
    <s v="16"/>
    <s v="03"/>
    <s v="04"/>
    <s v="E"/>
    <s v="127"/>
    <s v="127976"/>
    <s v="91"/>
    <s v="1"/>
    <s v="3"/>
    <s v="34"/>
    <s v="347"/>
    <s v="347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2"/>
    <x v="19"/>
    <x v="64"/>
    <s v="34701 FLETES Y MANIOBRAS"/>
    <n v="40000"/>
    <s v="1 NO ETIQUETADO"/>
    <s v="11 RECURSOS FISCALES"/>
    <s v="1101 RECURSOS MUNICIPALES"/>
    <s v="19 Ejercicio 2019"/>
    <s v="13 TODO EL TERRITORIO"/>
    <s v="3 INDISTINTO"/>
  </r>
  <r>
    <s v="130122727116171835P090090771911122929329301111110119133"/>
    <x v="50"/>
    <s v="2"/>
    <s v="27"/>
    <s v="271"/>
    <s v="1"/>
    <s v="6"/>
    <s v="17"/>
    <s v="18"/>
    <s v="35"/>
    <s v="P"/>
    <s v="090"/>
    <s v="090771"/>
    <s v="91"/>
    <s v="1"/>
    <s v="2"/>
    <s v="29"/>
    <s v="293"/>
    <s v="29301"/>
    <s v="1"/>
    <s v="11"/>
    <s v="1101"/>
    <s v="19"/>
    <s v="13"/>
    <s v="3"/>
    <x v="12"/>
    <x v="50"/>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0 ORGANISMOS SOCIALES PARA LA PARTICIPACIÓN CIUDADANA CONFORMADOS."/>
    <s v="090771 CREACION, RATIFICACION Y REESTRUCTURACION DE CONSEJOS DE COLONIA."/>
    <x v="1"/>
    <x v="13"/>
    <x v="48"/>
    <s v="29301 REFACCIONES Y ACCESORIOS MENORES DE MOBILIARIO Y EQUIPO DE ADMINISTRACION, EDUCACIONAL Y RECREATIVO"/>
    <n v="30000"/>
    <s v="1 NO ETIQUETADO"/>
    <s v="11 RECURSOS FISCALES"/>
    <s v="1101 RECURSOS MUNICIPALES"/>
    <s v="19 Ejercicio 2019"/>
    <s v="13 TODO EL TERRITORIO"/>
    <s v="3 INDISTINTO"/>
  </r>
  <r>
    <s v="060611515246172011M074074276911133434734701111110119133"/>
    <x v="12"/>
    <s v="1"/>
    <s v="15"/>
    <s v="152"/>
    <s v="4"/>
    <s v="6"/>
    <s v="17"/>
    <s v="20"/>
    <s v="11"/>
    <s v="M"/>
    <s v="074"/>
    <s v="074276"/>
    <s v="91"/>
    <s v="1"/>
    <s v="3"/>
    <s v="34"/>
    <s v="347"/>
    <s v="347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30"/>
    <s v="074 INGRESOS PROPIOS RECAUDADOS "/>
    <s v="074276 RECAUDACION"/>
    <x v="2"/>
    <x v="19"/>
    <x v="64"/>
    <s v="34701 FLETES Y MANIOBRAS"/>
    <n v="88740"/>
    <s v="1 NO ETIQUETADO"/>
    <s v="11 RECURSOS FISCALES"/>
    <s v="1101 RECURSOS MUNICIPALES"/>
    <s v="19 Ejercicio 2019"/>
    <s v="13 TODO EL TERRITORIO"/>
    <s v="3 INDISTINTO"/>
  </r>
  <r>
    <s v="090111313446172020O022022917121133434734701111110119133"/>
    <x v="39"/>
    <s v="1"/>
    <s v="13"/>
    <s v="134"/>
    <s v="4"/>
    <s v="6"/>
    <s v="17"/>
    <s v="20"/>
    <s v="20"/>
    <s v="O"/>
    <s v="022"/>
    <s v="022917"/>
    <s v="12"/>
    <s v="1"/>
    <s v="3"/>
    <s v="34"/>
    <s v="347"/>
    <s v="347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917 GESTION DE INMUEBLES "/>
    <x v="2"/>
    <x v="19"/>
    <x v="64"/>
    <s v="34701 FLETES Y MANIOBRAS"/>
    <n v="500000"/>
    <s v="1 NO ETIQUETADO"/>
    <s v="11 RECURSOS FISCALES"/>
    <s v="1101 RECURSOS MUNICIPALES"/>
    <s v="19 Ejercicio 2019"/>
    <s v="13 TODO EL TERRITORIO"/>
    <s v="3 INDISTINTO"/>
  </r>
  <r>
    <s v="100533131123091725F043043874911133434734701111110119133"/>
    <x v="26"/>
    <s v="3"/>
    <s v="31"/>
    <s v="311"/>
    <s v="2"/>
    <s v="3"/>
    <s v="09"/>
    <s v="17"/>
    <s v="25"/>
    <s v="F"/>
    <s v="043"/>
    <s v="043874"/>
    <s v="91"/>
    <s v="1"/>
    <s v="3"/>
    <s v="34"/>
    <s v="347"/>
    <s v="347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3 CAPACITACIONES A PERSONAS EN TEMAS DEL SECTOR EMPRESARIAL REALIZADAS"/>
    <s v="043874 CONVOCATORIAS RETO KIDS"/>
    <x v="2"/>
    <x v="19"/>
    <x v="64"/>
    <s v="34701 FLETES Y MANIOBRAS"/>
    <n v="2047980"/>
    <s v="1 NO ETIQUETADO"/>
    <s v="11 RECURSOS FISCALES"/>
    <s v="1101 RECURSOS MUNICIPALES"/>
    <s v="19 Ejercicio 2019"/>
    <s v="13 TODO EL TERRITORIO"/>
    <s v="3 INDISTINTO"/>
  </r>
  <r>
    <s v="131422727116171835P091091759911122929429401111110119133"/>
    <x v="49"/>
    <s v="2"/>
    <s v="27"/>
    <s v="271"/>
    <s v="1"/>
    <s v="6"/>
    <s v="17"/>
    <s v="18"/>
    <s v="35"/>
    <s v="P"/>
    <s v="091"/>
    <s v="091759"/>
    <s v="91"/>
    <s v="1"/>
    <s v="2"/>
    <s v="29"/>
    <s v="294"/>
    <s v="294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1 ORGANIZACIÓN VECINAL A LAS DECISIONES MUNICIPALES VINCULADA Y DEMOCRATIZADA"/>
    <s v="091759 SEGUIMIENTO, ORIENTACION Y ASESORAMIENTO A CONSEJOS SOCIALES Y VECINOS DE ZAPOPAN"/>
    <x v="1"/>
    <x v="13"/>
    <x v="49"/>
    <s v="29401 REFACCIONES Y ACCESORIOS MENORES DE EQUIPO DE COMPUTO Y TECNOLOGIAS DE LA INFORMACION"/>
    <n v="50000"/>
    <s v="1 NO ETIQUETADO"/>
    <s v="11 RECURSOS FISCALES"/>
    <s v="1101 RECURSOS MUNICIPALES"/>
    <s v="19 Ejercicio 2019"/>
    <s v="13 TODO EL TERRITORIO"/>
    <s v="3 INDISTINTO"/>
  </r>
  <r>
    <s v="020411313246172002O016016015971133535135101111110119133"/>
    <x v="37"/>
    <s v="1"/>
    <s v="13"/>
    <s v="132"/>
    <s v="4"/>
    <s v="6"/>
    <s v="17"/>
    <s v="20"/>
    <s v="02"/>
    <s v="O"/>
    <s v="016"/>
    <s v="016015"/>
    <s v="97"/>
    <s v="1"/>
    <s v="3"/>
    <s v="35"/>
    <s v="351"/>
    <s v="35101"/>
    <s v="1"/>
    <s v="11"/>
    <s v="1101"/>
    <s v="19"/>
    <s v="13"/>
    <s v="3"/>
    <x v="4"/>
    <x v="3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2"/>
    <x v="25"/>
    <x v="96"/>
    <s v="35101 CONSERVACION Y MANTENIMIENTO MENOR DE INMUEBLES"/>
    <n v="85000"/>
    <s v="1 NO ETIQUETADO"/>
    <s v="11 RECURSOS FISCALES"/>
    <s v="1101 RECURSOS MUNICIPALES"/>
    <s v="19 Ejercicio 2019"/>
    <s v="13 TODO EL TERRITORIO"/>
    <s v="3 INDISTINTO"/>
  </r>
  <r>
    <s v="060611515246172012M112112799911133535135101111110119133"/>
    <x v="12"/>
    <s v="1"/>
    <s v="15"/>
    <s v="152"/>
    <s v="4"/>
    <s v="6"/>
    <s v="17"/>
    <s v="20"/>
    <s v="12"/>
    <s v="M"/>
    <s v="112"/>
    <s v="112799"/>
    <s v="91"/>
    <s v="1"/>
    <s v="3"/>
    <s v="35"/>
    <s v="351"/>
    <s v="351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112 RECURSOS FEDERALES REALIZADOS, VALIDADOS Y ENTERADOS"/>
    <s v="112799 FUNDACION JUNTOS POR LOS DEMAS"/>
    <x v="2"/>
    <x v="25"/>
    <x v="96"/>
    <s v="35101 CONSERVACION Y MANTENIMIENTO MENOR DE INMUEBLES"/>
    <n v="655.4"/>
    <s v="1 NO ETIQUETADO"/>
    <s v="11 RECURSOS FISCALES"/>
    <s v="1101 RECURSOS MUNICIPALES"/>
    <s v="19 Ejercicio 2019"/>
    <s v="13 TODO EL TERRITORIO"/>
    <s v="3 INDISTINTO"/>
  </r>
  <r>
    <s v="080922222112130614E088088352911133535135101111110119133"/>
    <x v="2"/>
    <s v="2"/>
    <s v="22"/>
    <s v="221"/>
    <s v="1"/>
    <s v="2"/>
    <s v="13"/>
    <s v="06"/>
    <s v="14"/>
    <s v="E"/>
    <s v="088"/>
    <s v="088352"/>
    <s v="91"/>
    <s v="1"/>
    <s v="3"/>
    <s v="35"/>
    <s v="351"/>
    <s v="351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52 CREDENCIALIZACION DE COMERCIANTES EN TIANGUIS"/>
    <x v="2"/>
    <x v="25"/>
    <x v="96"/>
    <s v="35101 CONSERVACION Y MANTENIMIENTO MENOR DE INMUEBLES"/>
    <n v="500000"/>
    <s v="1 NO ETIQUETADO"/>
    <s v="11 RECURSOS FISCALES"/>
    <s v="1101 RECURSOS MUNICIPALES"/>
    <s v="19 Ejercicio 2019"/>
    <s v="13 TODO EL TERRITORIO"/>
    <s v="3 INDISTINTO"/>
  </r>
  <r>
    <s v="080422222112130614E128128316911133535135101111110119133"/>
    <x v="17"/>
    <s v="2"/>
    <s v="22"/>
    <s v="221"/>
    <s v="1"/>
    <s v="2"/>
    <s v="13"/>
    <s v="06"/>
    <s v="14"/>
    <s v="E"/>
    <s v="128"/>
    <s v="128316"/>
    <s v="91"/>
    <s v="1"/>
    <s v="3"/>
    <s v="35"/>
    <s v="351"/>
    <s v="351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8 SERVICIOS DE RECOLECCIÓN DE RESIDUOS SÓLIDOS MUNICIPALES REALIZADOS."/>
    <s v="128316 SERVICIO DE ASEO PUBLICO MUNICIPAL"/>
    <x v="2"/>
    <x v="25"/>
    <x v="96"/>
    <s v="35101 CONSERVACION Y MANTENIMIENTO MENOR DE INMUEBLES"/>
    <n v="200000"/>
    <s v="1 NO ETIQUETADO"/>
    <s v="11 RECURSOS FISCALES"/>
    <s v="1101 RECURSOS MUNICIPALES"/>
    <s v="19 Ejercicio 2019"/>
    <s v="13 TODO EL TERRITORIO"/>
    <s v="3 INDISTINTO"/>
  </r>
  <r>
    <s v="081222121412130615E061061316911133535135101111110119133"/>
    <x v="46"/>
    <s v="2"/>
    <s v="21"/>
    <s v="214"/>
    <s v="1"/>
    <s v="2"/>
    <s v="13"/>
    <s v="06"/>
    <s v="15"/>
    <s v="E"/>
    <s v="061"/>
    <s v="061316"/>
    <s v="91"/>
    <s v="1"/>
    <s v="3"/>
    <s v="35"/>
    <s v="351"/>
    <s v="351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16 SERVICIO DE ASEO PUBLICO MUNICIPAL"/>
    <x v="2"/>
    <x v="25"/>
    <x v="96"/>
    <s v="35101 CONSERVACION Y MANTENIMIENTO MENOR DE INMUEBLES"/>
    <n v="150000"/>
    <s v="1 NO ETIQUETADO"/>
    <s v="11 RECURSOS FISCALES"/>
    <s v="1101 RECURSOS MUNICIPALES"/>
    <s v="19 Ejercicio 2019"/>
    <s v="13 TODO EL TERRITORIO"/>
    <s v="3 INDISTINTO"/>
  </r>
  <r>
    <s v="081222121412130615E061061317911133535135101111110119133"/>
    <x v="46"/>
    <s v="2"/>
    <s v="21"/>
    <s v="214"/>
    <s v="1"/>
    <s v="2"/>
    <s v="13"/>
    <s v="06"/>
    <s v="15"/>
    <s v="E"/>
    <s v="061"/>
    <s v="061317"/>
    <s v="91"/>
    <s v="1"/>
    <s v="3"/>
    <s v="35"/>
    <s v="351"/>
    <s v="351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17 MANTENIMIENTO DE AREAS COMUNES"/>
    <x v="2"/>
    <x v="25"/>
    <x v="96"/>
    <s v="35101 CONSERVACION Y MANTENIMIENTO MENOR DE INMUEBLES"/>
    <n v="3500000"/>
    <s v="1 NO ETIQUETADO"/>
    <s v="11 RECURSOS FISCALES"/>
    <s v="1101 RECURSOS MUNICIPALES"/>
    <s v="19 Ejercicio 2019"/>
    <s v="13 TODO EL TERRITORIO"/>
    <s v="3 INDISTINTO"/>
  </r>
  <r>
    <s v="080822222112130417E079079368911133535135101111110119133"/>
    <x v="21"/>
    <s v="2"/>
    <s v="22"/>
    <s v="221"/>
    <s v="1"/>
    <s v="2"/>
    <s v="13"/>
    <s v="04"/>
    <s v="17"/>
    <s v="E"/>
    <s v="079"/>
    <s v="079368"/>
    <s v="91"/>
    <s v="1"/>
    <s v="3"/>
    <s v="35"/>
    <s v="351"/>
    <s v="351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79 MANTENIMIENTO PREVENTIVO DE LOS SERVICIOS PÚBLICOS REALIZADO"/>
    <s v="079368 SERVICIO DE DESAZOLVE DE FOSA SEPTICAS COLONIAS"/>
    <x v="2"/>
    <x v="25"/>
    <x v="96"/>
    <s v="35101 CONSERVACION Y MANTENIMIENTO MENOR DE INMUEBLES"/>
    <n v="250000"/>
    <s v="1 NO ETIQUETADO"/>
    <s v="11 RECURSOS FISCALES"/>
    <s v="1101 RECURSOS MUNICIPALES"/>
    <s v="19 Ejercicio 2019"/>
    <s v="13 TODO EL TERRITORIO"/>
    <s v="3 INDISTINTO"/>
  </r>
  <r>
    <s v="090111313446172020O022022985121133535135101111110119133"/>
    <x v="39"/>
    <s v="1"/>
    <s v="13"/>
    <s v="134"/>
    <s v="4"/>
    <s v="6"/>
    <s v="17"/>
    <s v="20"/>
    <s v="20"/>
    <s v="O"/>
    <s v="022"/>
    <s v="022985"/>
    <s v="12"/>
    <s v="1"/>
    <s v="3"/>
    <s v="35"/>
    <s v="351"/>
    <s v="35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985 SERVICIOS GENERALES EN LOS EDIFICIOS PUBLICOS "/>
    <x v="2"/>
    <x v="25"/>
    <x v="96"/>
    <s v="35101 CONSERVACION Y MANTENIMIENTO MENOR DE INMUEBLES"/>
    <n v="17600000"/>
    <s v="1 NO ETIQUETADO"/>
    <s v="11 RECURSOS FISCALES"/>
    <s v="1101 RECURSOS MUNICIPALES"/>
    <s v="19 Ejercicio 2019"/>
    <s v="13 TODO EL TERRITORIO"/>
    <s v="3 INDISTINTO"/>
  </r>
  <r>
    <s v="100733131123091524F030030536911133535135101111110119133"/>
    <x v="25"/>
    <s v="3"/>
    <s v="31"/>
    <s v="311"/>
    <s v="2"/>
    <s v="3"/>
    <s v="09"/>
    <s v="15"/>
    <s v="24"/>
    <s v="F"/>
    <s v="030"/>
    <s v="030536"/>
    <s v="91"/>
    <s v="1"/>
    <s v="3"/>
    <s v="35"/>
    <s v="351"/>
    <s v="351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030 APOYOS ECONÓMICOS OTORGADOS"/>
    <s v="030536 APOYO DE BECAS DE EDUCACION PARA ADULTOS"/>
    <x v="2"/>
    <x v="25"/>
    <x v="96"/>
    <s v="35101 CONSERVACION Y MANTENIMIENTO MENOR DE INMUEBLES"/>
    <n v="600000"/>
    <s v="1 NO ETIQUETADO"/>
    <s v="11 RECURSOS FISCALES"/>
    <s v="1101 RECURSOS MUNICIPALES"/>
    <s v="19 Ejercicio 2019"/>
    <s v="13 TODO EL TERRITORIO"/>
    <s v="3 INDISTINTO"/>
  </r>
  <r>
    <s v="030311717145160304E127127976911133535235201111110119133"/>
    <x v="8"/>
    <s v="1"/>
    <s v="17"/>
    <s v="171"/>
    <s v="4"/>
    <s v="5"/>
    <s v="16"/>
    <s v="03"/>
    <s v="04"/>
    <s v="E"/>
    <s v="127"/>
    <s v="127976"/>
    <s v="91"/>
    <s v="1"/>
    <s v="3"/>
    <s v="35"/>
    <s v="352"/>
    <s v="352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2"/>
    <x v="25"/>
    <x v="97"/>
    <s v="35201 INSTALACION, REPARACION Y MANTENIMIENTO DE MOBILIARIO Y EQUIPO DE ADMINISTRACION, EDUCACIONAL Y RECREATIVO"/>
    <n v="400000"/>
    <s v="1 NO ETIQUETADO"/>
    <s v="11 RECURSOS FISCALES"/>
    <s v="1101 RECURSOS MUNICIPALES"/>
    <s v="19 Ejercicio 2019"/>
    <s v="13 TODO EL TERRITORIO"/>
    <s v="3 INDISTINTO"/>
  </r>
  <r>
    <s v="060611515246172012M114114284911133535235201111110119133"/>
    <x v="12"/>
    <s v="1"/>
    <s v="15"/>
    <s v="152"/>
    <s v="4"/>
    <s v="6"/>
    <s v="17"/>
    <s v="20"/>
    <s v="12"/>
    <s v="M"/>
    <s v="114"/>
    <s v="114284"/>
    <s v="91"/>
    <s v="1"/>
    <s v="3"/>
    <s v="35"/>
    <s v="352"/>
    <s v="352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114 REGISTRO CONTABLE  FINANCIERO Y PRESUPUESTADO REALIZADO"/>
    <s v="114284 CONTABILIDAD DEL INGRESO"/>
    <x v="2"/>
    <x v="25"/>
    <x v="97"/>
    <s v="35201 INSTALACION, REPARACION Y MANTENIMIENTO DE MOBILIARIO Y EQUIPO DE ADMINISTRACION, EDUCACIONAL Y RECREATIVO"/>
    <n v="118204"/>
    <s v="1 NO ETIQUETADO"/>
    <s v="11 RECURSOS FISCALES"/>
    <s v="1101 RECURSOS MUNICIPALES"/>
    <s v="19 Ejercicio 2019"/>
    <s v="13 TODO EL TERRITORIO"/>
    <s v="3 INDISTINTO"/>
  </r>
  <r>
    <s v="081122222112130614E128128316911133535235201111110119133"/>
    <x v="1"/>
    <s v="2"/>
    <s v="22"/>
    <s v="221"/>
    <s v="1"/>
    <s v="2"/>
    <s v="13"/>
    <s v="06"/>
    <s v="14"/>
    <s v="E"/>
    <s v="128"/>
    <s v="128316"/>
    <s v="91"/>
    <s v="1"/>
    <s v="3"/>
    <s v="35"/>
    <s v="352"/>
    <s v="352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8 SERVICIOS DE RECOLECCIÓN DE RESIDUOS SÓLIDOS MUNICIPALES REALIZADOS."/>
    <s v="128316 SERVICIO DE ASEO PUBLICO MUNICIPAL"/>
    <x v="2"/>
    <x v="25"/>
    <x v="97"/>
    <s v="35201 INSTALACION, REPARACION Y MANTENIMIENTO DE MOBILIARIO Y EQUIPO DE ADMINISTRACION, EDUCACIONAL Y RECREATIVO"/>
    <n v="20000"/>
    <s v="1 NO ETIQUETADO"/>
    <s v="11 RECURSOS FISCALES"/>
    <s v="1101 RECURSOS MUNICIPALES"/>
    <s v="19 Ejercicio 2019"/>
    <s v="13 TODO EL TERRITORIO"/>
    <s v="3 INDISTINTO"/>
  </r>
  <r>
    <s v="080322222112130614E009009366911133535235201111110119133"/>
    <x v="15"/>
    <s v="2"/>
    <s v="22"/>
    <s v="221"/>
    <s v="1"/>
    <s v="2"/>
    <s v="13"/>
    <s v="06"/>
    <s v="14"/>
    <s v="E"/>
    <s v="009"/>
    <s v="009366"/>
    <s v="91"/>
    <s v="1"/>
    <s v="3"/>
    <s v="35"/>
    <s v="352"/>
    <s v="352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366 ATENCION A SOLICITUD DE SUPERVISION DE OBRA DE AGUA DRENAJE"/>
    <x v="2"/>
    <x v="25"/>
    <x v="97"/>
    <s v="35201 INSTALACION, REPARACION Y MANTENIMIENTO DE MOBILIARIO Y EQUIPO DE ADMINISTRACION, EDUCACIONAL Y RECREATIVO"/>
    <n v="1000000"/>
    <s v="1 NO ETIQUETADO"/>
    <s v="11 RECURSOS FISCALES"/>
    <s v="1101 RECURSOS MUNICIPALES"/>
    <s v="19 Ejercicio 2019"/>
    <s v="13 TODO EL TERRITORIO"/>
    <s v="3 INDISTINTO"/>
  </r>
  <r>
    <s v="080222222112130614E125125798911133535235201111110119133"/>
    <x v="16"/>
    <s v="2"/>
    <s v="22"/>
    <s v="221"/>
    <s v="1"/>
    <s v="2"/>
    <s v="13"/>
    <s v="06"/>
    <s v="14"/>
    <s v="E"/>
    <s v="125"/>
    <s v="125798"/>
    <s v="91"/>
    <s v="1"/>
    <s v="3"/>
    <s v="35"/>
    <s v="352"/>
    <s v="352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798 OBRA IMAGEN URBANA"/>
    <x v="2"/>
    <x v="25"/>
    <x v="97"/>
    <s v="35201 INSTALACION, REPARACION Y MANTENIMIENTO DE MOBILIARIO Y EQUIPO DE ADMINISTRACION, EDUCACIONAL Y RECREATIVO"/>
    <n v="15000"/>
    <s v="1 NO ETIQUETADO"/>
    <s v="11 RECURSOS FISCALES"/>
    <s v="1101 RECURSOS MUNICIPALES"/>
    <s v="19 Ejercicio 2019"/>
    <s v="13 TODO EL TERRITORIO"/>
    <s v="3 INDISTINTO"/>
  </r>
  <r>
    <s v="081022222112130614E009009400911133535235201111110119133"/>
    <x v="19"/>
    <s v="2"/>
    <s v="22"/>
    <s v="221"/>
    <s v="1"/>
    <s v="2"/>
    <s v="13"/>
    <s v="06"/>
    <s v="14"/>
    <s v="E"/>
    <s v="009"/>
    <s v="009400"/>
    <s v="91"/>
    <s v="1"/>
    <s v="3"/>
    <s v="35"/>
    <s v="352"/>
    <s v="35201"/>
    <s v="1"/>
    <s v="11"/>
    <s v="1101"/>
    <s v="19"/>
    <s v="13"/>
    <s v="3"/>
    <x v="1"/>
    <x v="19"/>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400 VISTO BUENO DE LA RECEPCION DEL FRACCIONAMIENTO"/>
    <x v="2"/>
    <x v="25"/>
    <x v="97"/>
    <s v="35201 INSTALACION, REPARACION Y MANTENIMIENTO DE MOBILIARIO Y EQUIPO DE ADMINISTRACION, EDUCACIONAL Y RECREATIVO"/>
    <n v="1000"/>
    <s v="1 NO ETIQUETADO"/>
    <s v="11 RECURSOS FISCALES"/>
    <s v="1101 RECURSOS MUNICIPALES"/>
    <s v="19 Ejercicio 2019"/>
    <s v="13 TODO EL TERRITORIO"/>
    <s v="3 INDISTINTO"/>
  </r>
  <r>
    <s v="080822222112130417E079079368911133535235201111110119133"/>
    <x v="21"/>
    <s v="2"/>
    <s v="22"/>
    <s v="221"/>
    <s v="1"/>
    <s v="2"/>
    <s v="13"/>
    <s v="04"/>
    <s v="17"/>
    <s v="E"/>
    <s v="079"/>
    <s v="079368"/>
    <s v="91"/>
    <s v="1"/>
    <s v="3"/>
    <s v="35"/>
    <s v="352"/>
    <s v="352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79 MANTENIMIENTO PREVENTIVO DE LOS SERVICIOS PÚBLICOS REALIZADO"/>
    <s v="079368 SERVICIO DE DESAZOLVE DE FOSA SEPTICAS COLONIAS"/>
    <x v="2"/>
    <x v="25"/>
    <x v="97"/>
    <s v="35201 INSTALACION, REPARACION Y MANTENIMIENTO DE MOBILIARIO Y EQUIPO DE ADMINISTRACION, EDUCACIONAL Y RECREATIVO"/>
    <n v="15000"/>
    <s v="1 NO ETIQUETADO"/>
    <s v="11 RECURSOS FISCALES"/>
    <s v="1101 RECURSOS MUNICIPALES"/>
    <s v="19 Ejercicio 2019"/>
    <s v="13 TODO EL TERRITORIO"/>
    <s v="3 INDISTINTO"/>
  </r>
  <r>
    <s v="090111313446172020O022022994121133535235201111110119133"/>
    <x v="39"/>
    <s v="1"/>
    <s v="13"/>
    <s v="134"/>
    <s v="4"/>
    <s v="6"/>
    <s v="17"/>
    <s v="20"/>
    <s v="20"/>
    <s v="O"/>
    <s v="022"/>
    <s v="022994"/>
    <s v="12"/>
    <s v="1"/>
    <s v="3"/>
    <s v="35"/>
    <s v="352"/>
    <s v="352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994 TRAMITE DE VEHICULOS"/>
    <x v="2"/>
    <x v="25"/>
    <x v="97"/>
    <s v="35201 INSTALACION, REPARACION Y MANTENIMIENTO DE MOBILIARIO Y EQUIPO DE ADMINISTRACION, EDUCACIONAL Y RECREATIVO"/>
    <n v="100000"/>
    <s v="1 NO ETIQUETADO"/>
    <s v="11 RECURSOS FISCALES"/>
    <s v="1101 RECURSOS MUNICIPALES"/>
    <s v="19 Ejercicio 2019"/>
    <s v="13 TODO EL TERRITORIO"/>
    <s v="3 INDISTINTO"/>
  </r>
  <r>
    <s v="121222222122081331E078078697911133535235201111110119133"/>
    <x v="32"/>
    <s v="2"/>
    <s v="22"/>
    <s v="221"/>
    <s v="2"/>
    <s v="2"/>
    <s v="08"/>
    <s v="13"/>
    <s v="31"/>
    <s v="E"/>
    <s v="078"/>
    <s v="078697"/>
    <s v="91"/>
    <s v="1"/>
    <s v="3"/>
    <s v="35"/>
    <s v="352"/>
    <s v="352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697 PRORROGA DE LICENCIA O PERMISO VENCIDO"/>
    <x v="2"/>
    <x v="25"/>
    <x v="97"/>
    <s v="35201 INSTALACION, REPARACION Y MANTENIMIENTO DE MOBILIARIO Y EQUIPO DE ADMINISTRACION, EDUCACIONAL Y RECREATIVO"/>
    <n v="100200"/>
    <s v="1 NO ETIQUETADO"/>
    <s v="11 RECURSOS FISCALES"/>
    <s v="1101 RECURSOS MUNICIPALES"/>
    <s v="19 Ejercicio 2019"/>
    <s v="13 TODO EL TERRITORIO"/>
    <s v="3 INDISTINTO"/>
  </r>
  <r>
    <s v="130322424215140134E018018974911133535235201111110119133"/>
    <x v="45"/>
    <s v="2"/>
    <s v="24"/>
    <s v="242"/>
    <s v="1"/>
    <s v="5"/>
    <s v="14"/>
    <s v="01"/>
    <s v="34"/>
    <s v="E"/>
    <s v="018"/>
    <s v="018974"/>
    <s v="91"/>
    <s v="1"/>
    <s v="3"/>
    <s v="35"/>
    <s v="352"/>
    <s v="35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974 SERVICIO DE BIBLIOTECAS Y SALAS DE LECTURA "/>
    <x v="2"/>
    <x v="25"/>
    <x v="97"/>
    <s v="35201 INSTALACION, REPARACION Y MANTENIMIENTO DE MOBILIARIO Y EQUIPO DE ADMINISTRACION, EDUCACIONAL Y RECREATIVO"/>
    <n v="49500.000000000007"/>
    <s v="1 NO ETIQUETADO"/>
    <s v="11 RECURSOS FISCALES"/>
    <s v="1101 RECURSOS MUNICIPALES"/>
    <s v="19 Ejercicio 2019"/>
    <s v="13 TODO EL TERRITORIO"/>
    <s v="3 INDISTINTO"/>
  </r>
  <r>
    <s v="131322424215140134E120120940911133535235201111110119133"/>
    <x v="36"/>
    <s v="2"/>
    <s v="24"/>
    <s v="242"/>
    <s v="1"/>
    <s v="5"/>
    <s v="14"/>
    <s v="01"/>
    <s v="34"/>
    <s v="E"/>
    <s v="120"/>
    <s v="120940"/>
    <s v="91"/>
    <s v="1"/>
    <s v="3"/>
    <s v="35"/>
    <s v="352"/>
    <s v="352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120 ROMERIA ZAPOPAN ORGANIZADA Y REALIZADA"/>
    <s v="120940 OPERATIVO ROMERIA 2017"/>
    <x v="2"/>
    <x v="25"/>
    <x v="97"/>
    <s v="35201 INSTALACION, REPARACION Y MANTENIMIENTO DE MOBILIARIO Y EQUIPO DE ADMINISTRACION, EDUCACIONAL Y RECREATIVO"/>
    <n v="180000"/>
    <s v="1 NO ETIQUETADO"/>
    <s v="11 RECURSOS FISCALES"/>
    <s v="1101 RECURSOS MUNICIPALES"/>
    <s v="19 Ejercicio 2019"/>
    <s v="13 TODO EL TERRITORIO"/>
    <s v="3 INDISTINTO"/>
  </r>
  <r>
    <s v="131322424215140134E087087826911133535235201111110119133"/>
    <x v="36"/>
    <s v="2"/>
    <s v="24"/>
    <s v="242"/>
    <s v="1"/>
    <s v="5"/>
    <s v="14"/>
    <s v="01"/>
    <s v="34"/>
    <s v="E"/>
    <s v="087"/>
    <s v="087826"/>
    <s v="91"/>
    <s v="1"/>
    <s v="3"/>
    <s v="35"/>
    <s v="352"/>
    <s v="352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26 ACCESO Y DIFUSION DE LA CULTURA Y LAS ARTES "/>
    <x v="2"/>
    <x v="25"/>
    <x v="97"/>
    <s v="35201 INSTALACION, REPARACION Y MANTENIMIENTO DE MOBILIARIO Y EQUIPO DE ADMINISTRACION, EDUCACIONAL Y RECREATIVO"/>
    <n v="20100"/>
    <s v="1 NO ETIQUETADO"/>
    <s v="11 RECURSOS FISCALES"/>
    <s v="1101 RECURSOS MUNICIPALES"/>
    <s v="19 Ejercicio 2019"/>
    <s v="13 TODO EL TERRITORIO"/>
    <s v="3 INDISTINTO"/>
  </r>
  <r>
    <s v="060611515246172012M114114287911133535335301111110119133"/>
    <x v="12"/>
    <s v="1"/>
    <s v="15"/>
    <s v="152"/>
    <s v="4"/>
    <s v="6"/>
    <s v="17"/>
    <s v="20"/>
    <s v="12"/>
    <s v="M"/>
    <s v="114"/>
    <s v="114287"/>
    <s v="91"/>
    <s v="1"/>
    <s v="3"/>
    <s v="35"/>
    <s v="353"/>
    <s v="353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114 REGISTRO CONTABLE  FINANCIERO Y PRESUPUESTADO REALIZADO"/>
    <s v="114287 PAGO DE BIENES Y SERVICIOS"/>
    <x v="2"/>
    <x v="25"/>
    <x v="98"/>
    <s v="35301 INSTALACION, REPARACION Y MANTENIMIENTO DE EQUIPO DE COMPUTO Y TECNOLOGIA DE LA INFORMACION"/>
    <n v="10846"/>
    <s v="1 NO ETIQUETADO"/>
    <s v="11 RECURSOS FISCALES"/>
    <s v="1101 RECURSOS MUNICIPALES"/>
    <s v="19 Ejercicio 2019"/>
    <s v="13 TODO EL TERRITORIO"/>
    <s v="3 INDISTINTO"/>
  </r>
  <r>
    <s v="081122222112130614E128128326911133535335301111110119133"/>
    <x v="1"/>
    <s v="2"/>
    <s v="22"/>
    <s v="221"/>
    <s v="1"/>
    <s v="2"/>
    <s v="13"/>
    <s v="06"/>
    <s v="14"/>
    <s v="E"/>
    <s v="128"/>
    <s v="128326"/>
    <s v="91"/>
    <s v="1"/>
    <s v="3"/>
    <s v="35"/>
    <s v="353"/>
    <s v="353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8 SERVICIOS DE RECOLECCIÓN DE RESIDUOS SÓLIDOS MUNICIPALES REALIZADOS."/>
    <s v="128326 SERVICIOS DE SANEAMIENTO URBANO (RETIRO DE ANIMALES MUERTOS,RETIRO DE ESCOMBRO, RETIRO DE ARRASTRE,CANALES, PREDIOS MUNICIPALES, RECOLECCION DE LL"/>
    <x v="2"/>
    <x v="25"/>
    <x v="98"/>
    <s v="35301 INSTALACION, REPARACION Y MANTENIMIENTO DE EQUIPO DE COMPUTO Y TECNOLOGIA DE LA INFORMACION"/>
    <n v="19302.400000000001"/>
    <s v="1 NO ETIQUETADO"/>
    <s v="11 RECURSOS FISCALES"/>
    <s v="1101 RECURSOS MUNICIPALES"/>
    <s v="19 Ejercicio 2019"/>
    <s v="13 TODO EL TERRITORIO"/>
    <s v="3 INDISTINTO"/>
  </r>
  <r>
    <s v="081222121412130615E061061319911133535335301111110119133"/>
    <x v="46"/>
    <s v="2"/>
    <s v="21"/>
    <s v="214"/>
    <s v="1"/>
    <s v="2"/>
    <s v="13"/>
    <s v="06"/>
    <s v="15"/>
    <s v="E"/>
    <s v="061"/>
    <s v="061319"/>
    <s v="91"/>
    <s v="1"/>
    <s v="3"/>
    <s v="35"/>
    <s v="353"/>
    <s v="353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19 MANTENIMIENTO DE CEMENTERIOS"/>
    <x v="2"/>
    <x v="25"/>
    <x v="98"/>
    <s v="35301 INSTALACION, REPARACION Y MANTENIMIENTO DE EQUIPO DE COMPUTO Y TECNOLOGIA DE LA INFORMACION"/>
    <n v="400000"/>
    <s v="1 NO ETIQUETADO"/>
    <s v="11 RECURSOS FISCALES"/>
    <s v="1101 RECURSOS MUNICIPALES"/>
    <s v="19 Ejercicio 2019"/>
    <s v="13 TODO EL TERRITORIO"/>
    <s v="3 INDISTINTO"/>
  </r>
  <r>
    <s v="090211313446172019O133133427121133535335301111110119133"/>
    <x v="40"/>
    <s v="1"/>
    <s v="13"/>
    <s v="134"/>
    <s v="4"/>
    <s v="6"/>
    <s v="17"/>
    <s v="20"/>
    <s v="19"/>
    <s v="O"/>
    <s v="133"/>
    <s v="133427"/>
    <s v="12"/>
    <s v="1"/>
    <s v="3"/>
    <s v="35"/>
    <s v="353"/>
    <s v="353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27 ADMINISTRACION DE LA RED DE VOZ Y RENOVACION DE EQUIPO"/>
    <x v="2"/>
    <x v="25"/>
    <x v="98"/>
    <s v="35301 INSTALACION, REPARACION Y MANTENIMIENTO DE EQUIPO DE COMPUTO Y TECNOLOGIA DE LA INFORMACION"/>
    <n v="1820732"/>
    <s v="1 NO ETIQUETADO"/>
    <s v="11 RECURSOS FISCALES"/>
    <s v="1101 RECURSOS MUNICIPALES"/>
    <s v="19 Ejercicio 2019"/>
    <s v="13 TODO EL TERRITORIO"/>
    <s v="3 INDISTINTO"/>
  </r>
  <r>
    <s v="090211313446172019O133133428121133535335301111110119133"/>
    <x v="40"/>
    <s v="1"/>
    <s v="13"/>
    <s v="134"/>
    <s v="4"/>
    <s v="6"/>
    <s v="17"/>
    <s v="20"/>
    <s v="19"/>
    <s v="O"/>
    <s v="133"/>
    <s v="133428"/>
    <s v="12"/>
    <s v="1"/>
    <s v="3"/>
    <s v="35"/>
    <s v="353"/>
    <s v="353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28 ACTUALIZACION DE MANUALES DE ORGANIZACION"/>
    <x v="2"/>
    <x v="25"/>
    <x v="98"/>
    <s v="35301 INSTALACION, REPARACION Y MANTENIMIENTO DE EQUIPO DE COMPUTO Y TECNOLOGIA DE LA INFORMACION"/>
    <n v="680000"/>
    <s v="1 NO ETIQUETADO"/>
    <s v="11 RECURSOS FISCALES"/>
    <s v="1101 RECURSOS MUNICIPALES"/>
    <s v="19 Ejercicio 2019"/>
    <s v="13 TODO EL TERRITORIO"/>
    <s v="3 INDISTINTO"/>
  </r>
  <r>
    <s v="090211313446172019O133133429121133535335301111110119133"/>
    <x v="40"/>
    <s v="1"/>
    <s v="13"/>
    <s v="134"/>
    <s v="4"/>
    <s v="6"/>
    <s v="17"/>
    <s v="20"/>
    <s v="19"/>
    <s v="O"/>
    <s v="133"/>
    <s v="133429"/>
    <s v="12"/>
    <s v="1"/>
    <s v="3"/>
    <s v="35"/>
    <s v="353"/>
    <s v="353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29 ACTUALIZACION DE MANUALES DE PROCEDIMIENTOS"/>
    <x v="2"/>
    <x v="25"/>
    <x v="98"/>
    <s v="35301 INSTALACION, REPARACION Y MANTENIMIENTO DE EQUIPO DE COMPUTO Y TECNOLOGIA DE LA INFORMACION"/>
    <n v="130000"/>
    <s v="1 NO ETIQUETADO"/>
    <s v="11 RECURSOS FISCALES"/>
    <s v="1101 RECURSOS MUNICIPALES"/>
    <s v="19 Ejercicio 2019"/>
    <s v="13 TODO EL TERRITORIO"/>
    <s v="3 INDISTINTO"/>
  </r>
  <r>
    <s v="090211313446172019O133133433121133535335301111110119133"/>
    <x v="40"/>
    <s v="1"/>
    <s v="13"/>
    <s v="134"/>
    <s v="4"/>
    <s v="6"/>
    <s v="17"/>
    <s v="20"/>
    <s v="19"/>
    <s v="O"/>
    <s v="133"/>
    <s v="133433"/>
    <s v="12"/>
    <s v="1"/>
    <s v="3"/>
    <s v="35"/>
    <s v="353"/>
    <s v="353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3 ATENCION A SOLICITUDES DE REPARACION, MANTENIMIENTO E INSTALACION DE EQUIPO DE COMPUTO EN GENERAL Y TELEFONICO."/>
    <x v="2"/>
    <x v="25"/>
    <x v="98"/>
    <s v="35301 INSTALACION, REPARACION Y MANTENIMIENTO DE EQUIPO DE COMPUTO Y TECNOLOGIA DE LA INFORMACION"/>
    <n v="1000000"/>
    <s v="1 NO ETIQUETADO"/>
    <s v="11 RECURSOS FISCALES"/>
    <s v="1101 RECURSOS MUNICIPALES"/>
    <s v="19 Ejercicio 2019"/>
    <s v="13 TODO EL TERRITORIO"/>
    <s v="3 INDISTINTO"/>
  </r>
  <r>
    <s v="090211313446172019O133133436121133535335301111110119133"/>
    <x v="40"/>
    <s v="1"/>
    <s v="13"/>
    <s v="134"/>
    <s v="4"/>
    <s v="6"/>
    <s v="17"/>
    <s v="20"/>
    <s v="19"/>
    <s v="O"/>
    <s v="133"/>
    <s v="133436"/>
    <s v="12"/>
    <s v="1"/>
    <s v="3"/>
    <s v="35"/>
    <s v="353"/>
    <s v="353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6 ADMINISTRACION DE RED DE DATOS Y RENOVACION DE EQUIPO"/>
    <x v="2"/>
    <x v="25"/>
    <x v="98"/>
    <s v="35301 INSTALACION, REPARACION Y MANTENIMIENTO DE EQUIPO DE COMPUTO Y TECNOLOGIA DE LA INFORMACION"/>
    <n v="1769000"/>
    <s v="1 NO ETIQUETADO"/>
    <s v="11 RECURSOS FISCALES"/>
    <s v="1101 RECURSOS MUNICIPALES"/>
    <s v="19 Ejercicio 2019"/>
    <s v="13 TODO EL TERRITORIO"/>
    <s v="3 INDISTINTO"/>
  </r>
  <r>
    <s v="090211313446172019O133133438121133535335301225250219133"/>
    <x v="40"/>
    <s v="1"/>
    <s v="13"/>
    <s v="134"/>
    <s v="4"/>
    <s v="6"/>
    <s v="17"/>
    <s v="20"/>
    <s v="19"/>
    <s v="O"/>
    <s v="133"/>
    <s v="133438"/>
    <s v="12"/>
    <s v="1"/>
    <s v="3"/>
    <s v="35"/>
    <s v="353"/>
    <s v="35301"/>
    <s v="2"/>
    <s v="25"/>
    <s v="2502"/>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8 ATENCION A SOLICITUDES DE COMPRA, PRESTAMO, RENTA Y ACTUALIZACION DE EQUIPO DE COMPUTO GENERAL Y TELEFONICO"/>
    <x v="2"/>
    <x v="25"/>
    <x v="98"/>
    <s v="35301 INSTALACION, REPARACION Y MANTENIMIENTO DE EQUIPO DE COMPUTO Y TECNOLOGIA DE LA INFORMACION"/>
    <n v="23080405.829999998"/>
    <s v="2 ETIQUETADO"/>
    <s v="25 RECURSOS FEDERALES"/>
    <s v="2502 FONDO DE FORTALECIMIENTO MUNICIPAL"/>
    <s v="19 Ejercicio 2019"/>
    <s v="13 TODO EL TERRITORIO"/>
    <s v="3 INDISTINTO"/>
  </r>
  <r>
    <s v="090211313446172019O133133508121133535335301225250219133"/>
    <x v="40"/>
    <s v="1"/>
    <s v="13"/>
    <s v="134"/>
    <s v="4"/>
    <s v="6"/>
    <s v="17"/>
    <s v="20"/>
    <s v="19"/>
    <s v="O"/>
    <s v="133"/>
    <s v="133508"/>
    <s v="12"/>
    <s v="1"/>
    <s v="3"/>
    <s v="35"/>
    <s v="353"/>
    <s v="35301"/>
    <s v="2"/>
    <s v="25"/>
    <s v="2502"/>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508 MEJORA REGULATORIA"/>
    <x v="2"/>
    <x v="25"/>
    <x v="98"/>
    <s v="35301 INSTALACION, REPARACION Y MANTENIMIENTO DE EQUIPO DE COMPUTO Y TECNOLOGIA DE LA INFORMACION"/>
    <n v="54967241.200000003"/>
    <s v="2 ETIQUETADO"/>
    <s v="25 RECURSOS FEDERALES"/>
    <s v="2502 FONDO DE FORTALECIMIENTO MUNICIPAL"/>
    <s v="19 Ejercicio 2019"/>
    <s v="13 TODO EL TERRITORIO"/>
    <s v="3 INDISTINTO"/>
  </r>
  <r>
    <s v="090211313446172019O133133508121133535335301111110119133"/>
    <x v="40"/>
    <s v="1"/>
    <s v="13"/>
    <s v="134"/>
    <s v="4"/>
    <s v="6"/>
    <s v="17"/>
    <s v="20"/>
    <s v="19"/>
    <s v="O"/>
    <s v="133"/>
    <s v="133508"/>
    <s v="12"/>
    <s v="1"/>
    <s v="3"/>
    <s v="35"/>
    <s v="353"/>
    <s v="353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508 MEJORA REGULATORIA"/>
    <x v="2"/>
    <x v="25"/>
    <x v="98"/>
    <s v="35301 INSTALACION, REPARACION Y MANTENIMIENTO DE EQUIPO DE COMPUTO Y TECNOLOGIA DE LA INFORMACION"/>
    <n v="195989"/>
    <s v="1 NO ETIQUETADO"/>
    <s v="11 RECURSOS FISCALES"/>
    <s v="1101 RECURSOS MUNICIPALES"/>
    <s v="19 Ejercicio 2019"/>
    <s v="13 TODO EL TERRITORIO"/>
    <s v="3 INDISTINTO"/>
  </r>
  <r>
    <s v="110322222122071329E129129888911133535335301111110119133"/>
    <x v="29"/>
    <s v="2"/>
    <s v="22"/>
    <s v="221"/>
    <s v="2"/>
    <s v="2"/>
    <s v="07"/>
    <s v="13"/>
    <s v="29"/>
    <s v="E"/>
    <s v="129"/>
    <s v="129888"/>
    <s v="91"/>
    <s v="1"/>
    <s v="3"/>
    <s v="35"/>
    <s v="353"/>
    <s v="353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29 SERVICIOS PARA LA GESTIÓN DE LA MOVILIDAD APLICADA         "/>
    <s v="129888 DICTAMEN SOBRE PROYECTOS DE INGRESOS Y SALIDAS Y/O INTEGRACION A LA VIALIDAD"/>
    <x v="2"/>
    <x v="25"/>
    <x v="98"/>
    <s v="35301 INSTALACION, REPARACION Y MANTENIMIENTO DE EQUIPO DE COMPUTO Y TECNOLOGIA DE LA INFORMACION"/>
    <n v="175000"/>
    <s v="1 NO ETIQUETADO"/>
    <s v="11 RECURSOS FISCALES"/>
    <s v="1101 RECURSOS MUNICIPALES"/>
    <s v="19 Ejercicio 2019"/>
    <s v="13 TODO EL TERRITORIO"/>
    <s v="3 INDISTINTO"/>
  </r>
  <r>
    <s v="110422121231010730E113113684911133535435401111110119133"/>
    <x v="30"/>
    <s v="2"/>
    <s v="21"/>
    <s v="212"/>
    <s v="3"/>
    <s v="1"/>
    <s v="01"/>
    <s v="07"/>
    <s v="30"/>
    <s v="E"/>
    <s v="113"/>
    <s v="113684"/>
    <s v="91"/>
    <s v="1"/>
    <s v="3"/>
    <s v="35"/>
    <s v="354"/>
    <s v="35401"/>
    <s v="1"/>
    <s v="11"/>
    <s v="1101"/>
    <s v="19"/>
    <s v="13"/>
    <s v="3"/>
    <x v="2"/>
    <x v="30"/>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13 RECURSOS NATURALES GESTIONADOS Y PROTEGIDOS "/>
    <s v="113684 PREVENCION, CONTROL Y COMBATE DE INCENDIOS FORESTALES"/>
    <x v="2"/>
    <x v="25"/>
    <x v="99"/>
    <s v="35401 INSTALACIÓN, REPARACIÓN Y MANTENIMIENTO DE EQUIPO E INSTRUMENTAL MÉDICO Y DE LABORATORIO"/>
    <n v="10000"/>
    <s v="1 NO ETIQUETADO"/>
    <s v="11 RECURSOS FISCALES"/>
    <s v="1101 RECURSOS MUNICIPALES"/>
    <s v="19 Ejercicio 2019"/>
    <s v="13 TODO EL TERRITORIO"/>
    <s v="3 INDISTINTO"/>
  </r>
  <r>
    <s v="030311717145160304E127127976911133535535501225250219133"/>
    <x v="8"/>
    <s v="1"/>
    <s v="17"/>
    <s v="171"/>
    <s v="4"/>
    <s v="5"/>
    <s v="16"/>
    <s v="03"/>
    <s v="04"/>
    <s v="E"/>
    <s v="127"/>
    <s v="127976"/>
    <s v="91"/>
    <s v="1"/>
    <s v="3"/>
    <s v="35"/>
    <s v="355"/>
    <s v="35501"/>
    <s v="2"/>
    <s v="25"/>
    <s v="2502"/>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2"/>
    <x v="25"/>
    <x v="100"/>
    <s v="35501 REPARACION Y MANTENIMIENTO DE EQUIPO DE TRANSPORTE"/>
    <n v="6700000"/>
    <s v="2 ETIQUETADO"/>
    <s v="25 RECURSOS FEDERALES"/>
    <s v="2502 FONDO DE FORTALECIMIENTO MUNICIPAL"/>
    <s v="19 Ejercicio 2019"/>
    <s v="13 TODO EL TERRITORIO"/>
    <s v="3 INDISTINTO"/>
  </r>
  <r>
    <s v="050511818146172007B033033221911133535535501111110119133"/>
    <x v="10"/>
    <s v="1"/>
    <s v="18"/>
    <s v="181"/>
    <s v="4"/>
    <s v="6"/>
    <s v="17"/>
    <s v="20"/>
    <s v="07"/>
    <s v="B"/>
    <s v="033"/>
    <s v="033221"/>
    <s v="91"/>
    <s v="1"/>
    <s v="3"/>
    <s v="35"/>
    <s v="355"/>
    <s v="35501"/>
    <s v="1"/>
    <s v="11"/>
    <s v="1101"/>
    <s v="19"/>
    <s v="13"/>
    <s v="3"/>
    <x v="7"/>
    <x v="10"/>
    <x v="7"/>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x v="8"/>
    <s v="033 ATENCIÓN Y CANALIZACIÓN DE PETICIONES "/>
    <s v="033221 ATENCION CIUDADANA"/>
    <x v="2"/>
    <x v="25"/>
    <x v="100"/>
    <s v="35501 REPARACION Y MANTENIMIENTO DE EQUIPO DE TRANSPORTE"/>
    <n v="0"/>
    <s v="1 NO ETIQUETADO"/>
    <s v="11 RECURSOS FISCALES"/>
    <s v="1101 RECURSOS MUNICIPALES"/>
    <s v="19 Ejercicio 2019"/>
    <s v="13 TODO EL TERRITORIO"/>
    <s v="3 INDISTINTO"/>
  </r>
  <r>
    <s v="050511313446172008M007007250911133535535501111110119133"/>
    <x v="10"/>
    <s v="1"/>
    <s v="13"/>
    <s v="134"/>
    <s v="4"/>
    <s v="6"/>
    <s v="17"/>
    <s v="20"/>
    <s v="08"/>
    <s v="M"/>
    <s v="007"/>
    <s v="007250"/>
    <s v="91"/>
    <s v="1"/>
    <s v="3"/>
    <s v="35"/>
    <s v="355"/>
    <s v="35501"/>
    <s v="1"/>
    <s v="11"/>
    <s v="1101"/>
    <s v="19"/>
    <s v="13"/>
    <s v="3"/>
    <x v="7"/>
    <x v="10"/>
    <x v="0"/>
    <s v="1 GOBIERNO"/>
    <s v="13 COORDINACION DE LA POLITICA DE GOBIERNO"/>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9"/>
    <s v="007  DICTAMENES  PARA ESTUDIO Y DICTAMINACIÓN DE COMISIONES COLEGIADAS Y PERMANENTES DEL AYUNTAMIENTO PROYECTADOS"/>
    <s v="007250 OPINION TECNICA SOBRE MODIFICACION, REFORMA O ACTUALIZACION DE REGLAMENTOS MUNICIPALES"/>
    <x v="2"/>
    <x v="25"/>
    <x v="100"/>
    <s v="35501 REPARACION Y MANTENIMIENTO DE EQUIPO DE TRANSPORTE"/>
    <n v="0"/>
    <s v="1 NO ETIQUETADO"/>
    <s v="11 RECURSOS FISCALES"/>
    <s v="1101 RECURSOS MUNICIPALES"/>
    <s v="19 Ejercicio 2019"/>
    <s v="13 TODO EL TERRITORIO"/>
    <s v="3 INDISTINTO"/>
  </r>
  <r>
    <s v="080122222112130614E088088318911133535535501111110119133"/>
    <x v="14"/>
    <s v="2"/>
    <s v="22"/>
    <s v="221"/>
    <s v="1"/>
    <s v="2"/>
    <s v="13"/>
    <s v="06"/>
    <s v="14"/>
    <s v="E"/>
    <s v="088"/>
    <s v="088318"/>
    <s v="91"/>
    <s v="1"/>
    <s v="3"/>
    <s v="35"/>
    <s v="355"/>
    <s v="355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18 SERVICIO DE CAMBIO DE PROPIETARIO"/>
    <x v="2"/>
    <x v="25"/>
    <x v="100"/>
    <s v="35501 REPARACION Y MANTENIMIENTO DE EQUIPO DE TRANSPORTE"/>
    <n v="0"/>
    <s v="1 NO ETIQUETADO"/>
    <s v="11 RECURSOS FISCALES"/>
    <s v="1101 RECURSOS MUNICIPALES"/>
    <s v="19 Ejercicio 2019"/>
    <s v="13 TODO EL TERRITORIO"/>
    <s v="3 INDISTINTO"/>
  </r>
  <r>
    <s v="080922222112130614E088088353911133535535501111110119133"/>
    <x v="2"/>
    <s v="2"/>
    <s v="22"/>
    <s v="221"/>
    <s v="1"/>
    <s v="2"/>
    <s v="13"/>
    <s v="06"/>
    <s v="14"/>
    <s v="E"/>
    <s v="088"/>
    <s v="088353"/>
    <s v="91"/>
    <s v="1"/>
    <s v="3"/>
    <s v="35"/>
    <s v="355"/>
    <s v="355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53 CESION DE DERECHOS SOBRE COMERCIO EN TIANGUIS"/>
    <x v="2"/>
    <x v="25"/>
    <x v="100"/>
    <s v="35501 REPARACION Y MANTENIMIENTO DE EQUIPO DE TRANSPORTE"/>
    <n v="0"/>
    <s v="1 NO ETIQUETADO"/>
    <s v="11 RECURSOS FISCALES"/>
    <s v="1101 RECURSOS MUNICIPALES"/>
    <s v="19 Ejercicio 2019"/>
    <s v="13 TODO EL TERRITORIO"/>
    <s v="3 INDISTINTO"/>
  </r>
  <r>
    <s v="080322222112130614E009009367911133535535501111110119133"/>
    <x v="15"/>
    <s v="2"/>
    <s v="22"/>
    <s v="221"/>
    <s v="1"/>
    <s v="2"/>
    <s v="13"/>
    <s v="06"/>
    <s v="14"/>
    <s v="E"/>
    <s v="009"/>
    <s v="009367"/>
    <s v="91"/>
    <s v="1"/>
    <s v="3"/>
    <s v="35"/>
    <s v="355"/>
    <s v="355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367 SUPERVISION PARA LA RECEPCION DE INFRAESTRUCTURA HIDROSANITARIA DE NUEVOS FRACCIONAMIENTOS"/>
    <x v="2"/>
    <x v="25"/>
    <x v="100"/>
    <s v="35501 REPARACION Y MANTENIMIENTO DE EQUIPO DE TRANSPORTE"/>
    <n v="0"/>
    <s v="1 NO ETIQUETADO"/>
    <s v="11 RECURSOS FISCALES"/>
    <s v="1101 RECURSOS MUNICIPALES"/>
    <s v="19 Ejercicio 2019"/>
    <s v="13 TODO EL TERRITORIO"/>
    <s v="3 INDISTINTO"/>
  </r>
  <r>
    <s v="080422222112130614E125125357911133535535501111110119133"/>
    <x v="17"/>
    <s v="2"/>
    <s v="22"/>
    <s v="221"/>
    <s v="1"/>
    <s v="2"/>
    <s v="13"/>
    <s v="06"/>
    <s v="14"/>
    <s v="E"/>
    <s v="125"/>
    <s v="125357"/>
    <s v="91"/>
    <s v="1"/>
    <s v="3"/>
    <s v="35"/>
    <s v="355"/>
    <s v="355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57 FESTEJO DEL DIA DEL NIÑO"/>
    <x v="2"/>
    <x v="25"/>
    <x v="100"/>
    <s v="35501 REPARACION Y MANTENIMIENTO DE EQUIPO DE TRANSPORTE"/>
    <n v="0"/>
    <s v="1 NO ETIQUETADO"/>
    <s v="11 RECURSOS FISCALES"/>
    <s v="1101 RECURSOS MUNICIPALES"/>
    <s v="19 Ejercicio 2019"/>
    <s v="13 TODO EL TERRITORIO"/>
    <s v="3 INDISTINTO"/>
  </r>
  <r>
    <s v="081022222112130614E009009407911133535535501111110119133"/>
    <x v="19"/>
    <s v="2"/>
    <s v="22"/>
    <s v="221"/>
    <s v="1"/>
    <s v="2"/>
    <s v="13"/>
    <s v="06"/>
    <s v="14"/>
    <s v="E"/>
    <s v="009"/>
    <s v="009407"/>
    <s v="91"/>
    <s v="1"/>
    <s v="3"/>
    <s v="35"/>
    <s v="355"/>
    <s v="35501"/>
    <s v="1"/>
    <s v="11"/>
    <s v="1101"/>
    <s v="19"/>
    <s v="13"/>
    <s v="3"/>
    <x v="1"/>
    <x v="19"/>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407 MANTENIMIENTO PREVENTIVO Y CORRECTIVO ELECTROMECANICO EN FUENTES DE ABASTECIMIENTO (POZOS) Y PLANTAS DE TRATAMIENTO."/>
    <x v="2"/>
    <x v="25"/>
    <x v="100"/>
    <s v="35501 REPARACION Y MANTENIMIENTO DE EQUIPO DE TRANSPORTE"/>
    <n v="0"/>
    <s v="1 NO ETIQUETADO"/>
    <s v="11 RECURSOS FISCALES"/>
    <s v="1101 RECURSOS MUNICIPALES"/>
    <s v="19 Ejercicio 2019"/>
    <s v="13 TODO EL TERRITORIO"/>
    <s v="3 INDISTINTO"/>
  </r>
  <r>
    <s v="080822222112130417E079079368911133535535501111110119133"/>
    <x v="21"/>
    <s v="2"/>
    <s v="22"/>
    <s v="221"/>
    <s v="1"/>
    <s v="2"/>
    <s v="13"/>
    <s v="04"/>
    <s v="17"/>
    <s v="E"/>
    <s v="079"/>
    <s v="079368"/>
    <s v="91"/>
    <s v="1"/>
    <s v="3"/>
    <s v="35"/>
    <s v="355"/>
    <s v="355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79 MANTENIMIENTO PREVENTIVO DE LOS SERVICIOS PÚBLICOS REALIZADO"/>
    <s v="079368 SERVICIO DE DESAZOLVE DE FOSA SEPTICAS COLONIAS"/>
    <x v="2"/>
    <x v="25"/>
    <x v="100"/>
    <s v="35501 REPARACION Y MANTENIMIENTO DE EQUIPO DE TRANSPORTE"/>
    <n v="0"/>
    <s v="1 NO ETIQUETADO"/>
    <s v="11 RECURSOS FISCALES"/>
    <s v="1101 RECURSOS MUNICIPALES"/>
    <s v="19 Ejercicio 2019"/>
    <s v="13 TODO EL TERRITORIO"/>
    <s v="3 INDISTINTO"/>
  </r>
  <r>
    <s v="081422222612130618E061061381911133535535501111110119133"/>
    <x v="38"/>
    <s v="2"/>
    <s v="22"/>
    <s v="226"/>
    <s v="1"/>
    <s v="2"/>
    <s v="13"/>
    <s v="06"/>
    <s v="18"/>
    <s v="E"/>
    <s v="061"/>
    <s v="061381"/>
    <s v="91"/>
    <s v="1"/>
    <s v="3"/>
    <s v="35"/>
    <s v="355"/>
    <s v="35501"/>
    <s v="1"/>
    <s v="11"/>
    <s v="1101"/>
    <s v="19"/>
    <s v="13"/>
    <s v="3"/>
    <x v="1"/>
    <x v="38"/>
    <x v="17"/>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26"/>
    <s v="061 ESPACIOS PÚBLICOS SALUBRES ENTREGADOS."/>
    <s v="061381 OPERATIVO DE CEMENTERIOS"/>
    <x v="2"/>
    <x v="25"/>
    <x v="100"/>
    <s v="35501 REPARACION Y MANTENIMIENTO DE EQUIPO DE TRANSPORTE"/>
    <n v="0"/>
    <s v="1 NO ETIQUETADO"/>
    <s v="11 RECURSOS FISCALES"/>
    <s v="1101 RECURSOS MUNICIPALES"/>
    <s v="19 Ejercicio 2019"/>
    <s v="13 TODO EL TERRITORIO"/>
    <s v="3 INDISTINTO"/>
  </r>
  <r>
    <s v="090111313446172020O020020502121133535535501111110119133"/>
    <x v="39"/>
    <s v="1"/>
    <s v="13"/>
    <s v="134"/>
    <s v="4"/>
    <s v="6"/>
    <s v="17"/>
    <s v="20"/>
    <s v="20"/>
    <s v="O"/>
    <s v="020"/>
    <s v="020502"/>
    <s v="12"/>
    <s v="1"/>
    <s v="3"/>
    <s v="35"/>
    <s v="355"/>
    <s v="355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0 ADMINISTRACIÓN DE LOS RECURSOS FINANCIEROS PARA SOPORTE A LAS ÁREAS  EFICIENTADA"/>
    <s v="020502 ADQUISICION DE BIENES Y SERVICIOS"/>
    <x v="2"/>
    <x v="25"/>
    <x v="100"/>
    <s v="35501 REPARACION Y MANTENIMIENTO DE EQUIPO DE TRANSPORTE"/>
    <n v="5858948"/>
    <s v="1 NO ETIQUETADO"/>
    <s v="11 RECURSOS FISCALES"/>
    <s v="1101 RECURSOS MUNICIPALES"/>
    <s v="19 Ejercicio 2019"/>
    <s v="13 TODO EL TERRITORIO"/>
    <s v="3 INDISTINTO"/>
  </r>
  <r>
    <s v="090111313446172020O020020502121133535535501225250219133"/>
    <x v="39"/>
    <s v="1"/>
    <s v="13"/>
    <s v="134"/>
    <s v="4"/>
    <s v="6"/>
    <s v="17"/>
    <s v="20"/>
    <s v="20"/>
    <s v="O"/>
    <s v="020"/>
    <s v="020502"/>
    <s v="12"/>
    <s v="1"/>
    <s v="3"/>
    <s v="35"/>
    <s v="355"/>
    <s v="35501"/>
    <s v="2"/>
    <s v="25"/>
    <s v="2502"/>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0 ADMINISTRACIÓN DE LOS RECURSOS FINANCIEROS PARA SOPORTE A LAS ÁREAS  EFICIENTADA"/>
    <s v="020502 ADQUISICION DE BIENES Y SERVICIOS"/>
    <x v="2"/>
    <x v="25"/>
    <x v="100"/>
    <s v="35501 REPARACION Y MANTENIMIENTO DE EQUIPO DE TRANSPORTE"/>
    <n v="15000000"/>
    <s v="2 ETIQUETADO"/>
    <s v="25 RECURSOS FEDERALES"/>
    <s v="2502 FONDO DE FORTALECIMIENTO MUNICIPAL"/>
    <s v="19 Ejercicio 2019"/>
    <s v="13 TODO EL TERRITORIO"/>
    <s v="3 INDISTINTO"/>
  </r>
  <r>
    <s v="080122222112130614E059059315911133535735701111110119133"/>
    <x v="14"/>
    <s v="2"/>
    <s v="22"/>
    <s v="221"/>
    <s v="1"/>
    <s v="2"/>
    <s v="13"/>
    <s v="06"/>
    <s v="14"/>
    <s v="E"/>
    <s v="059"/>
    <s v="059315"/>
    <s v="91"/>
    <s v="1"/>
    <s v="3"/>
    <s v="35"/>
    <s v="357"/>
    <s v="357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315 PAGO DEL SERVICIO DE ALUMBRADO PUBLICO"/>
    <x v="2"/>
    <x v="25"/>
    <x v="101"/>
    <s v="35701 INSTALACION, REPARACION Y MANTENIMIENTO DE MAQUINARIA, OTROS EQUIPOS Y HERRAMIENTA"/>
    <n v="2000000"/>
    <s v="1 NO ETIQUETADO"/>
    <s v="11 RECURSOS FISCALES"/>
    <s v="1101 RECURSOS MUNICIPALES"/>
    <s v="19 Ejercicio 2019"/>
    <s v="13 TODO EL TERRITORIO"/>
    <s v="3 INDISTINTO"/>
  </r>
  <r>
    <s v="081122222112130614E125125357911133535735701111110119133"/>
    <x v="1"/>
    <s v="2"/>
    <s v="22"/>
    <s v="221"/>
    <s v="1"/>
    <s v="2"/>
    <s v="13"/>
    <s v="06"/>
    <s v="14"/>
    <s v="E"/>
    <s v="125"/>
    <s v="125357"/>
    <s v="91"/>
    <s v="1"/>
    <s v="3"/>
    <s v="35"/>
    <s v="357"/>
    <s v="357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57 FESTEJO DEL DIA DEL NIÑO"/>
    <x v="2"/>
    <x v="25"/>
    <x v="101"/>
    <s v="35701 INSTALACION, REPARACION Y MANTENIMIENTO DE MAQUINARIA, OTROS EQUIPOS Y HERRAMIENTA"/>
    <n v="200000"/>
    <s v="1 NO ETIQUETADO"/>
    <s v="11 RECURSOS FISCALES"/>
    <s v="1101 RECURSOS MUNICIPALES"/>
    <s v="19 Ejercicio 2019"/>
    <s v="13 TODO EL TERRITORIO"/>
    <s v="3 INDISTINTO"/>
  </r>
  <r>
    <s v="080922222112130614E088088354911133535735701111110119133"/>
    <x v="2"/>
    <s v="2"/>
    <s v="22"/>
    <s v="221"/>
    <s v="1"/>
    <s v="2"/>
    <s v="13"/>
    <s v="06"/>
    <s v="14"/>
    <s v="E"/>
    <s v="088"/>
    <s v="088354"/>
    <s v="91"/>
    <s v="1"/>
    <s v="3"/>
    <s v="35"/>
    <s v="357"/>
    <s v="357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54 SUPLENCIA DE COMERCIANTES EN TIANGUIS"/>
    <x v="2"/>
    <x v="25"/>
    <x v="101"/>
    <s v="35701 INSTALACION, REPARACION Y MANTENIMIENTO DE MAQUINARIA, OTROS EQUIPOS Y HERRAMIENTA"/>
    <n v="85000"/>
    <s v="1 NO ETIQUETADO"/>
    <s v="11 RECURSOS FISCALES"/>
    <s v="1101 RECURSOS MUNICIPALES"/>
    <s v="19 Ejercicio 2019"/>
    <s v="13 TODO EL TERRITORIO"/>
    <s v="3 INDISTINTO"/>
  </r>
  <r>
    <s v="080322222112130614E009009368911133535735701111110119133"/>
    <x v="15"/>
    <s v="2"/>
    <s v="22"/>
    <s v="221"/>
    <s v="1"/>
    <s v="2"/>
    <s v="13"/>
    <s v="06"/>
    <s v="14"/>
    <s v="E"/>
    <s v="009"/>
    <s v="009368"/>
    <s v="91"/>
    <s v="1"/>
    <s v="3"/>
    <s v="35"/>
    <s v="357"/>
    <s v="357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368 SERVICIO DE DESAZOLVE DE FOSA SEPTICAS COLONIAS"/>
    <x v="2"/>
    <x v="25"/>
    <x v="101"/>
    <s v="35701 INSTALACION, REPARACION Y MANTENIMIENTO DE MAQUINARIA, OTROS EQUIPOS Y HERRAMIENTA"/>
    <n v="2000000"/>
    <s v="1 NO ETIQUETADO"/>
    <s v="11 RECURSOS FISCALES"/>
    <s v="1101 RECURSOS MUNICIPALES"/>
    <s v="19 Ejercicio 2019"/>
    <s v="13 TODO EL TERRITORIO"/>
    <s v="3 INDISTINTO"/>
  </r>
  <r>
    <s v="080222222112130614E125125317911133535735701111110119133"/>
    <x v="16"/>
    <s v="2"/>
    <s v="22"/>
    <s v="221"/>
    <s v="1"/>
    <s v="2"/>
    <s v="13"/>
    <s v="06"/>
    <s v="14"/>
    <s v="E"/>
    <s v="125"/>
    <s v="125317"/>
    <s v="91"/>
    <s v="1"/>
    <s v="3"/>
    <s v="35"/>
    <s v="357"/>
    <s v="357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17 MANTENIMIENTO DE AREAS COMUNES"/>
    <x v="2"/>
    <x v="25"/>
    <x v="101"/>
    <s v="35701 INSTALACION, REPARACION Y MANTENIMIENTO DE MAQUINARIA, OTROS EQUIPOS Y HERRAMIENTA"/>
    <n v="15000"/>
    <s v="1 NO ETIQUETADO"/>
    <s v="11 RECURSOS FISCALES"/>
    <s v="1101 RECURSOS MUNICIPALES"/>
    <s v="19 Ejercicio 2019"/>
    <s v="13 TODO EL TERRITORIO"/>
    <s v="3 INDISTINTO"/>
  </r>
  <r>
    <s v="080422222112130614E125125363911133535735701111110119133"/>
    <x v="17"/>
    <s v="2"/>
    <s v="22"/>
    <s v="221"/>
    <s v="1"/>
    <s v="2"/>
    <s v="13"/>
    <s v="06"/>
    <s v="14"/>
    <s v="E"/>
    <s v="125"/>
    <s v="125363"/>
    <s v="91"/>
    <s v="1"/>
    <s v="3"/>
    <s v="35"/>
    <s v="357"/>
    <s v="357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63 SERVICIO DE MANTENIMIENTO, CONSERVACION Y LIMPIEZA DE REDES E INFRAESTRUCTURA HIDRAULICA."/>
    <x v="2"/>
    <x v="25"/>
    <x v="101"/>
    <s v="35701 INSTALACION, REPARACION Y MANTENIMIENTO DE MAQUINARIA, OTROS EQUIPOS Y HERRAMIENTA"/>
    <n v="500000"/>
    <s v="1 NO ETIQUETADO"/>
    <s v="11 RECURSOS FISCALES"/>
    <s v="1101 RECURSOS MUNICIPALES"/>
    <s v="19 Ejercicio 2019"/>
    <s v="13 TODO EL TERRITORIO"/>
    <s v="3 INDISTINTO"/>
  </r>
  <r>
    <s v="080522222112130614E088088350911133535735701111110119133"/>
    <x v="18"/>
    <s v="2"/>
    <s v="22"/>
    <s v="221"/>
    <s v="1"/>
    <s v="2"/>
    <s v="13"/>
    <s v="06"/>
    <s v="14"/>
    <s v="E"/>
    <s v="088"/>
    <s v="088350"/>
    <s v="91"/>
    <s v="1"/>
    <s v="3"/>
    <s v="35"/>
    <s v="357"/>
    <s v="357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50 OPERATIVOS DE ORDENAMIENTO, FESTIVIDADES Y EVENTOS ESPECIALES (DIA DE MUERTOS, DIEZ DE MAYO, ROMERIA, EVENTOS ESPECIALES)"/>
    <x v="2"/>
    <x v="25"/>
    <x v="101"/>
    <s v="35701 INSTALACION, REPARACION Y MANTENIMIENTO DE MAQUINARIA, OTROS EQUIPOS Y HERRAMIENTA"/>
    <n v="1500000"/>
    <s v="1 NO ETIQUETADO"/>
    <s v="11 RECURSOS FISCALES"/>
    <s v="1101 RECURSOS MUNICIPALES"/>
    <s v="19 Ejercicio 2019"/>
    <s v="13 TODO EL TERRITORIO"/>
    <s v="3 INDISTINTO"/>
  </r>
  <r>
    <s v="081222121412130615E061061338911133535735701111110119133"/>
    <x v="46"/>
    <s v="2"/>
    <s v="21"/>
    <s v="214"/>
    <s v="1"/>
    <s v="2"/>
    <s v="13"/>
    <s v="06"/>
    <s v="15"/>
    <s v="E"/>
    <s v="061"/>
    <s v="061338"/>
    <s v="91"/>
    <s v="1"/>
    <s v="3"/>
    <s v="35"/>
    <s v="357"/>
    <s v="357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38 VISTO BUENO DEL PROYECTO DE ARBOLADO"/>
    <x v="2"/>
    <x v="25"/>
    <x v="101"/>
    <s v="35701 INSTALACION, REPARACION Y MANTENIMIENTO DE MAQUINARIA, OTROS EQUIPOS Y HERRAMIENTA"/>
    <n v="10000000"/>
    <s v="1 NO ETIQUETADO"/>
    <s v="11 RECURSOS FISCALES"/>
    <s v="1101 RECURSOS MUNICIPALES"/>
    <s v="19 Ejercicio 2019"/>
    <s v="13 TODO EL TERRITORIO"/>
    <s v="3 INDISTINTO"/>
  </r>
  <r>
    <s v="080722121412130615E061061319911133535735701111110119133"/>
    <x v="20"/>
    <s v="2"/>
    <s v="21"/>
    <s v="214"/>
    <s v="1"/>
    <s v="2"/>
    <s v="13"/>
    <s v="06"/>
    <s v="15"/>
    <s v="E"/>
    <s v="061"/>
    <s v="061319"/>
    <s v="91"/>
    <s v="1"/>
    <s v="3"/>
    <s v="35"/>
    <s v="357"/>
    <s v="357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19 MANTENIMIENTO DE CEMENTERIOS"/>
    <x v="2"/>
    <x v="25"/>
    <x v="101"/>
    <s v="35701 INSTALACION, REPARACION Y MANTENIMIENTO DE MAQUINARIA, OTROS EQUIPOS Y HERRAMIENTA"/>
    <n v="4100000"/>
    <s v="1 NO ETIQUETADO"/>
    <s v="11 RECURSOS FISCALES"/>
    <s v="1101 RECURSOS MUNICIPALES"/>
    <s v="19 Ejercicio 2019"/>
    <s v="13 TODO EL TERRITORIO"/>
    <s v="3 INDISTINTO"/>
  </r>
  <r>
    <s v="080822222112130417E079079368911133535735701111110119133"/>
    <x v="21"/>
    <s v="2"/>
    <s v="22"/>
    <s v="221"/>
    <s v="1"/>
    <s v="2"/>
    <s v="13"/>
    <s v="04"/>
    <s v="17"/>
    <s v="E"/>
    <s v="079"/>
    <s v="079368"/>
    <s v="91"/>
    <s v="1"/>
    <s v="3"/>
    <s v="35"/>
    <s v="357"/>
    <s v="357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79 MANTENIMIENTO PREVENTIVO DE LOS SERVICIOS PÚBLICOS REALIZADO"/>
    <s v="079368 SERVICIO DE DESAZOLVE DE FOSA SEPTICAS COLONIAS"/>
    <x v="2"/>
    <x v="25"/>
    <x v="101"/>
    <s v="35701 INSTALACION, REPARACION Y MANTENIMIENTO DE MAQUINARIA, OTROS EQUIPOS Y HERRAMIENTA"/>
    <n v="750000"/>
    <s v="1 NO ETIQUETADO"/>
    <s v="11 RECURSOS FISCALES"/>
    <s v="1101 RECURSOS MUNICIPALES"/>
    <s v="19 Ejercicio 2019"/>
    <s v="13 TODO EL TERRITORIO"/>
    <s v="3 INDISTINTO"/>
  </r>
  <r>
    <s v="090111313446172020O020020503121133535735701111110119133"/>
    <x v="39"/>
    <s v="1"/>
    <s v="13"/>
    <s v="134"/>
    <s v="4"/>
    <s v="6"/>
    <s v="17"/>
    <s v="20"/>
    <s v="20"/>
    <s v="O"/>
    <s v="020"/>
    <s v="020503"/>
    <s v="12"/>
    <s v="1"/>
    <s v="3"/>
    <s v="35"/>
    <s v="357"/>
    <s v="357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0 ADMINISTRACIÓN DE LOS RECURSOS FINANCIEROS PARA SOPORTE A LAS ÁREAS  EFICIENTADA"/>
    <s v="020503 COMISION DE ADQUISICIONES"/>
    <x v="2"/>
    <x v="25"/>
    <x v="101"/>
    <s v="35701 INSTALACION, REPARACION Y MANTENIMIENTO DE MAQUINARIA, OTROS EQUIPOS Y HERRAMIENTA"/>
    <n v="80000"/>
    <s v="1 NO ETIQUETADO"/>
    <s v="11 RECURSOS FISCALES"/>
    <s v="1101 RECURSOS MUNICIPALES"/>
    <s v="19 Ejercicio 2019"/>
    <s v="13 TODO EL TERRITORIO"/>
    <s v="3 INDISTINTO"/>
  </r>
  <r>
    <s v="090111313446172020O021021475121133535735701111110119133"/>
    <x v="39"/>
    <s v="1"/>
    <s v="13"/>
    <s v="134"/>
    <s v="4"/>
    <s v="6"/>
    <s v="17"/>
    <s v="20"/>
    <s v="20"/>
    <s v="O"/>
    <s v="021"/>
    <s v="021475"/>
    <s v="12"/>
    <s v="1"/>
    <s v="3"/>
    <s v="35"/>
    <s v="357"/>
    <s v="357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75 SERVICIO SOCIAL Y PRACTICAS PROFESIONALES"/>
    <x v="2"/>
    <x v="25"/>
    <x v="101"/>
    <s v="35701 INSTALACION, REPARACION Y MANTENIMIENTO DE MAQUINARIA, OTROS EQUIPOS Y HERRAMIENTA"/>
    <n v="30000"/>
    <s v="1 NO ETIQUETADO"/>
    <s v="11 RECURSOS FISCALES"/>
    <s v="1101 RECURSOS MUNICIPALES"/>
    <s v="19 Ejercicio 2019"/>
    <s v="13 TODO EL TERRITORIO"/>
    <s v="3 INDISTINTO"/>
  </r>
  <r>
    <s v="110222222122051228E098098869911133535735701111110119133"/>
    <x v="28"/>
    <s v="2"/>
    <s v="22"/>
    <s v="221"/>
    <s v="2"/>
    <s v="2"/>
    <s v="05"/>
    <s v="12"/>
    <s v="28"/>
    <s v="E"/>
    <s v="098"/>
    <s v="098869"/>
    <s v="91"/>
    <s v="1"/>
    <s v="3"/>
    <s v="35"/>
    <s v="357"/>
    <s v="35701"/>
    <s v="1"/>
    <s v="11"/>
    <s v="1101"/>
    <s v="19"/>
    <s v="13"/>
    <s v="3"/>
    <x v="2"/>
    <x v="28"/>
    <x v="1"/>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x v="19"/>
    <s v="098 PLANEACIÓN DE LA CIUDAD ENTREGADA "/>
    <s v="098869 CONFORMACION DE LOS CONSEJOS DE ZONA"/>
    <x v="2"/>
    <x v="25"/>
    <x v="101"/>
    <s v="35701 INSTALACION, REPARACION Y MANTENIMIENTO DE MAQUINARIA, OTROS EQUIPOS Y HERRAMIENTA"/>
    <n v="55000"/>
    <s v="1 NO ETIQUETADO"/>
    <s v="11 RECURSOS FISCALES"/>
    <s v="1101 RECURSOS MUNICIPALES"/>
    <s v="19 Ejercicio 2019"/>
    <s v="13 TODO EL TERRITORIO"/>
    <s v="3 INDISTINTO"/>
  </r>
  <r>
    <s v="121222222122081331E078078702911133535735701111110119133"/>
    <x v="32"/>
    <s v="2"/>
    <s v="22"/>
    <s v="221"/>
    <s v="2"/>
    <s v="2"/>
    <s v="08"/>
    <s v="13"/>
    <s v="31"/>
    <s v="E"/>
    <s v="078"/>
    <s v="078702"/>
    <s v="91"/>
    <s v="1"/>
    <s v="3"/>
    <s v="35"/>
    <s v="357"/>
    <s v="357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702 AUTORIZACION DE TRABAJOS MENORES"/>
    <x v="2"/>
    <x v="25"/>
    <x v="101"/>
    <s v="35701 INSTALACION, REPARACION Y MANTENIMIENTO DE MAQUINARIA, OTROS EQUIPOS Y HERRAMIENTA"/>
    <n v="5000000"/>
    <s v="1 NO ETIQUETADO"/>
    <s v="11 RECURSOS FISCALES"/>
    <s v="1101 RECURSOS MUNICIPALES"/>
    <s v="19 Ejercicio 2019"/>
    <s v="13 TODO EL TERRITORIO"/>
    <s v="3 INDISTINTO"/>
  </r>
  <r>
    <s v="080122222112130614E059059414911133535835801111110119133"/>
    <x v="14"/>
    <s v="2"/>
    <s v="22"/>
    <s v="221"/>
    <s v="1"/>
    <s v="2"/>
    <s v="13"/>
    <s v="06"/>
    <s v="14"/>
    <s v="E"/>
    <s v="059"/>
    <s v="059414"/>
    <s v="91"/>
    <s v="1"/>
    <s v="3"/>
    <s v="35"/>
    <s v="358"/>
    <s v="358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414 REPARACION DE LUMINARIA"/>
    <x v="2"/>
    <x v="25"/>
    <x v="102"/>
    <s v="35801 SERVICIOS DE LIMPIEZA Y MANEJO DE DESECHOS"/>
    <n v="2000000"/>
    <s v="1 NO ETIQUETADO"/>
    <s v="11 RECURSOS FISCALES"/>
    <s v="1101 RECURSOS MUNICIPALES"/>
    <s v="19 Ejercicio 2019"/>
    <s v="13 TODO EL TERRITORIO"/>
    <s v="3 INDISTINTO"/>
  </r>
  <r>
    <s v="080322222112130614E009009369911133535835801111110119133"/>
    <x v="15"/>
    <s v="2"/>
    <s v="22"/>
    <s v="221"/>
    <s v="1"/>
    <s v="2"/>
    <s v="13"/>
    <s v="06"/>
    <s v="14"/>
    <s v="E"/>
    <s v="009"/>
    <s v="009369"/>
    <s v="91"/>
    <s v="1"/>
    <s v="3"/>
    <s v="35"/>
    <s v="358"/>
    <s v="358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369 PAGO DE DERECHOS A CONAGUA"/>
    <x v="2"/>
    <x v="25"/>
    <x v="102"/>
    <s v="35801 SERVICIOS DE LIMPIEZA Y MANEJO DE DESECHOS"/>
    <n v="800000"/>
    <s v="1 NO ETIQUETADO"/>
    <s v="11 RECURSOS FISCALES"/>
    <s v="1101 RECURSOS MUNICIPALES"/>
    <s v="19 Ejercicio 2019"/>
    <s v="13 TODO EL TERRITORIO"/>
    <s v="3 INDISTINTO"/>
  </r>
  <r>
    <s v="080222222112130614E125125319911133535835801111110119133"/>
    <x v="16"/>
    <s v="2"/>
    <s v="22"/>
    <s v="221"/>
    <s v="1"/>
    <s v="2"/>
    <s v="13"/>
    <s v="06"/>
    <s v="14"/>
    <s v="E"/>
    <s v="125"/>
    <s v="125319"/>
    <s v="91"/>
    <s v="1"/>
    <s v="3"/>
    <s v="35"/>
    <s v="358"/>
    <s v="358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19 MANTENIMIENTO DE CEMENTERIOS"/>
    <x v="2"/>
    <x v="25"/>
    <x v="102"/>
    <s v="35801 SERVICIOS DE LIMPIEZA Y MANEJO DE DESECHOS"/>
    <n v="850000"/>
    <s v="1 NO ETIQUETADO"/>
    <s v="11 RECURSOS FISCALES"/>
    <s v="1101 RECURSOS MUNICIPALES"/>
    <s v="19 Ejercicio 2019"/>
    <s v="13 TODO EL TERRITORIO"/>
    <s v="3 INDISTINTO"/>
  </r>
  <r>
    <s v="080722121412130615E061061338911133535835801111110119133"/>
    <x v="20"/>
    <s v="2"/>
    <s v="21"/>
    <s v="214"/>
    <s v="1"/>
    <s v="2"/>
    <s v="13"/>
    <s v="06"/>
    <s v="15"/>
    <s v="E"/>
    <s v="061"/>
    <s v="061338"/>
    <s v="91"/>
    <s v="1"/>
    <s v="3"/>
    <s v="35"/>
    <s v="358"/>
    <s v="358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38 VISTO BUENO DEL PROYECTO DE ARBOLADO"/>
    <x v="2"/>
    <x v="25"/>
    <x v="102"/>
    <s v="35801 SERVICIOS DE LIMPIEZA Y MANEJO DE DESECHOS"/>
    <n v="4500000"/>
    <s v="1 NO ETIQUETADO"/>
    <s v="11 RECURSOS FISCALES"/>
    <s v="1101 RECURSOS MUNICIPALES"/>
    <s v="19 Ejercicio 2019"/>
    <s v="13 TODO EL TERRITORIO"/>
    <s v="3 INDISTINTO"/>
  </r>
  <r>
    <s v="090111313446172020O021021464121133535835801111110119133"/>
    <x v="39"/>
    <s v="1"/>
    <s v="13"/>
    <s v="134"/>
    <s v="4"/>
    <s v="6"/>
    <s v="17"/>
    <s v="20"/>
    <s v="20"/>
    <s v="O"/>
    <s v="021"/>
    <s v="021464"/>
    <s v="12"/>
    <s v="1"/>
    <s v="3"/>
    <s v="35"/>
    <s v="358"/>
    <s v="358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64 MOVIMIENTOS DE PERSONAL"/>
    <x v="2"/>
    <x v="25"/>
    <x v="102"/>
    <s v="35801 SERVICIOS DE LIMPIEZA Y MANEJO DE DESECHOS"/>
    <n v="100000"/>
    <s v="1 NO ETIQUETADO"/>
    <s v="11 RECURSOS FISCALES"/>
    <s v="1101 RECURSOS MUNICIPALES"/>
    <s v="19 Ejercicio 2019"/>
    <s v="13 TODO EL TERRITORIO"/>
    <s v="3 INDISTINTO"/>
  </r>
  <r>
    <s v="090111313446172020O020020504121133535835801111110119133"/>
    <x v="39"/>
    <s v="1"/>
    <s v="13"/>
    <s v="134"/>
    <s v="4"/>
    <s v="6"/>
    <s v="17"/>
    <s v="20"/>
    <s v="20"/>
    <s v="O"/>
    <s v="020"/>
    <s v="020504"/>
    <s v="12"/>
    <s v="1"/>
    <s v="3"/>
    <s v="35"/>
    <s v="358"/>
    <s v="358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0 ADMINISTRACIÓN DE LOS RECURSOS FINANCIEROS PARA SOPORTE A LAS ÁREAS  EFICIENTADA"/>
    <s v="020504 REGISTRO DE PROVEEDORES AL PADRON DE LA DIRECCION DE ADQUISICIONES"/>
    <x v="2"/>
    <x v="25"/>
    <x v="102"/>
    <s v="35801 SERVICIOS DE LIMPIEZA Y MANEJO DE DESECHOS"/>
    <n v="10000"/>
    <s v="1 NO ETIQUETADO"/>
    <s v="11 RECURSOS FISCALES"/>
    <s v="1101 RECURSOS MUNICIPALES"/>
    <s v="19 Ejercicio 2019"/>
    <s v="13 TODO EL TERRITORIO"/>
    <s v="3 INDISTINTO"/>
  </r>
  <r>
    <s v="090111313446172020O021021464121133535835801111110119133"/>
    <x v="39"/>
    <s v="1"/>
    <s v="13"/>
    <s v="134"/>
    <s v="4"/>
    <s v="6"/>
    <s v="17"/>
    <s v="20"/>
    <s v="20"/>
    <s v="O"/>
    <s v="021"/>
    <s v="021464"/>
    <s v="12"/>
    <s v="1"/>
    <s v="3"/>
    <s v="35"/>
    <s v="358"/>
    <s v="358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64 MOVIMIENTOS DE PERSONAL"/>
    <x v="2"/>
    <x v="25"/>
    <x v="102"/>
    <s v="35801 SERVICIOS DE LIMPIEZA Y MANEJO DE DESECHOS"/>
    <n v="30000"/>
    <s v="1 NO ETIQUETADO"/>
    <s v="11 RECURSOS FISCALES"/>
    <s v="1101 RECURSOS MUNICIPALES"/>
    <s v="19 Ejercicio 2019"/>
    <s v="13 TODO EL TERRITORIO"/>
    <s v="3 INDISTINTO"/>
  </r>
  <r>
    <s v="110422121231010730E039039419911133535835801111110119133"/>
    <x v="30"/>
    <s v="2"/>
    <s v="21"/>
    <s v="212"/>
    <s v="3"/>
    <s v="1"/>
    <s v="01"/>
    <s v="07"/>
    <s v="30"/>
    <s v="E"/>
    <s v="039"/>
    <s v="039419"/>
    <s v="91"/>
    <s v="1"/>
    <s v="3"/>
    <s v="35"/>
    <s v="358"/>
    <s v="35801"/>
    <s v="1"/>
    <s v="11"/>
    <s v="1101"/>
    <s v="19"/>
    <s v="13"/>
    <s v="3"/>
    <x v="2"/>
    <x v="30"/>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039 CAMPAÑAS Y SENSIBILIZACIÓN DE PROTECCIÓN ANIMAL RECIBIDA"/>
    <s v="039419 PLATICAS DE SENSIBILIZACION DE TENENCIA RESPONSABLE DE MASCOTAS"/>
    <x v="2"/>
    <x v="25"/>
    <x v="102"/>
    <s v="35801 SERVICIOS DE LIMPIEZA Y MANEJO DE DESECHOS"/>
    <n v="80000"/>
    <s v="1 NO ETIQUETADO"/>
    <s v="11 RECURSOS FISCALES"/>
    <s v="1101 RECURSOS MUNICIPALES"/>
    <s v="19 Ejercicio 2019"/>
    <s v="13 TODO EL TERRITORIO"/>
    <s v="3 INDISTINTO"/>
  </r>
  <r>
    <s v="111322121231010730E116116855911133535835801111110119133"/>
    <x v="31"/>
    <s v="2"/>
    <s v="21"/>
    <s v="212"/>
    <s v="3"/>
    <s v="1"/>
    <s v="01"/>
    <s v="07"/>
    <s v="30"/>
    <s v="E"/>
    <s v="116"/>
    <s v="116855"/>
    <s v="91"/>
    <s v="1"/>
    <s v="3"/>
    <s v="35"/>
    <s v="358"/>
    <s v="358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16 RESIDUOS ACORDE A LA NORMATIVIDAD DE MANERA INTEGRAL GESTIONADOS"/>
    <s v="116855 CAMPAÑAS DE ACOPIO DE RESIDUOS DE MANEJO ESPECIAL"/>
    <x v="2"/>
    <x v="25"/>
    <x v="102"/>
    <s v="35801 SERVICIOS DE LIMPIEZA Y MANEJO DE DESECHOS"/>
    <n v="1300000"/>
    <s v="1 NO ETIQUETADO"/>
    <s v="11 RECURSOS FISCALES"/>
    <s v="1101 RECURSOS MUNICIPALES"/>
    <s v="19 Ejercicio 2019"/>
    <s v="13 TODO EL TERRITORIO"/>
    <s v="3 INDISTINTO"/>
  </r>
  <r>
    <s v="080422222112130614E125125330911133535935901111110119133"/>
    <x v="17"/>
    <s v="2"/>
    <s v="22"/>
    <s v="221"/>
    <s v="1"/>
    <s v="2"/>
    <s v="13"/>
    <s v="06"/>
    <s v="14"/>
    <s v="E"/>
    <s v="125"/>
    <s v="125330"/>
    <s v="91"/>
    <s v="1"/>
    <s v="3"/>
    <s v="35"/>
    <s v="359"/>
    <s v="359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30 PINTADO DE MACHUELOS Y BALIZAMIENTO DE AVENIDAS PRINCIPALES"/>
    <x v="2"/>
    <x v="25"/>
    <x v="103"/>
    <s v="35901 SERVICIOS DE JARDINERIA Y FUMIGACION"/>
    <n v="0"/>
    <s v="1 NO ETIQUETADO"/>
    <s v="11 RECURSOS FISCALES"/>
    <s v="1101 RECURSOS MUNICIPALES"/>
    <s v="19 Ejercicio 2019"/>
    <s v="13 TODO EL TERRITORIO"/>
    <s v="3 INDISTINTO"/>
  </r>
  <r>
    <s v="080422222112130614E125125331911133535935901111110119133"/>
    <x v="17"/>
    <s v="2"/>
    <s v="22"/>
    <s v="221"/>
    <s v="1"/>
    <s v="2"/>
    <s v="13"/>
    <s v="06"/>
    <s v="14"/>
    <s v="E"/>
    <s v="125"/>
    <s v="125331"/>
    <s v="91"/>
    <s v="1"/>
    <s v="3"/>
    <s v="35"/>
    <s v="359"/>
    <s v="359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31 REPARACION Y REHABILITACION DE BANQUETAS"/>
    <x v="2"/>
    <x v="25"/>
    <x v="103"/>
    <s v="35901 SERVICIOS DE JARDINERIA Y FUMIGACION"/>
    <n v="10000000"/>
    <s v="1 NO ETIQUETADO"/>
    <s v="11 RECURSOS FISCALES"/>
    <s v="1101 RECURSOS MUNICIPALES"/>
    <s v="19 Ejercicio 2019"/>
    <s v="13 TODO EL TERRITORIO"/>
    <s v="3 INDISTINTO"/>
  </r>
  <r>
    <s v="090111313446172020O021021473121133535935901111110119133"/>
    <x v="39"/>
    <s v="1"/>
    <s v="13"/>
    <s v="134"/>
    <s v="4"/>
    <s v="6"/>
    <s v="17"/>
    <s v="20"/>
    <s v="20"/>
    <s v="O"/>
    <s v="021"/>
    <s v="021473"/>
    <s v="12"/>
    <s v="1"/>
    <s v="3"/>
    <s v="35"/>
    <s v="359"/>
    <s v="359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73 SUPERVISION Y REGISTRO DE LA NOMINA ADMINISTRATIVA"/>
    <x v="2"/>
    <x v="25"/>
    <x v="103"/>
    <s v="35901 SERVICIOS DE JARDINERIA Y FUMIGACION"/>
    <n v="1500000"/>
    <s v="1 NO ETIQUETADO"/>
    <s v="11 RECURSOS FISCALES"/>
    <s v="1101 RECURSOS MUNICIPALES"/>
    <s v="19 Ejercicio 2019"/>
    <s v="13 TODO EL TERRITORIO"/>
    <s v="3 INDISTINTO"/>
  </r>
  <r>
    <s v="020111313246172002O016016015971133636136101111110119133"/>
    <x v="42"/>
    <s v="1"/>
    <s v="13"/>
    <s v="132"/>
    <s v="4"/>
    <s v="6"/>
    <s v="17"/>
    <s v="20"/>
    <s v="02"/>
    <s v="O"/>
    <s v="016"/>
    <s v="016015"/>
    <s v="97"/>
    <s v="1"/>
    <s v="3"/>
    <s v="36"/>
    <s v="361"/>
    <s v="36101"/>
    <s v="1"/>
    <s v="11"/>
    <s v="1101"/>
    <s v="19"/>
    <s v="13"/>
    <s v="3"/>
    <x v="4"/>
    <x v="42"/>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2"/>
    <x v="26"/>
    <x v="104"/>
    <s v="36101 DIFUSION POR RADIO, TELEVISION Y OTROS MEDIOS DE MENSAJES SOBRE PROGRAMAS Y ACTIVIDADES GUBERNAMENTALES"/>
    <n v="36000000"/>
    <s v="1 NO ETIQUETADO"/>
    <s v="11 RECURSOS FISCALES"/>
    <s v="1101 RECURSOS MUNICIPALES"/>
    <s v="19 Ejercicio 2019"/>
    <s v="13 TODO EL TERRITORIO"/>
    <s v="3 INDISTINTO"/>
  </r>
  <r>
    <s v="081422222612130618E061061408911133636136101111110119133"/>
    <x v="38"/>
    <s v="2"/>
    <s v="22"/>
    <s v="226"/>
    <s v="1"/>
    <s v="2"/>
    <s v="13"/>
    <s v="06"/>
    <s v="18"/>
    <s v="E"/>
    <s v="061"/>
    <s v="061408"/>
    <s v="91"/>
    <s v="1"/>
    <s v="3"/>
    <s v="36"/>
    <s v="361"/>
    <s v="36101"/>
    <s v="1"/>
    <s v="11"/>
    <s v="1101"/>
    <s v="19"/>
    <s v="13"/>
    <s v="3"/>
    <x v="1"/>
    <x v="38"/>
    <x v="17"/>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26"/>
    <s v="061 ESPACIOS PÚBLICOS SALUBRES ENTREGADOS."/>
    <s v="061408 MANTENIMIENTO Y LIMPIEZA DE LAS INSTALACIONES EN PLANTAS DE TRATAMIENTO."/>
    <x v="2"/>
    <x v="26"/>
    <x v="104"/>
    <s v="36101 DIFUSION POR RADIO, TELEVISION Y OTROS MEDIOS DE MENSAJES SOBRE PROGRAMAS Y ACTIVIDADES GUBERNAMENTALES"/>
    <n v="0"/>
    <s v="1 NO ETIQUETADO"/>
    <s v="11 RECURSOS FISCALES"/>
    <s v="1101 RECURSOS MUNICIPALES"/>
    <s v="19 Ejercicio 2019"/>
    <s v="13 TODO EL TERRITORIO"/>
    <s v="3 INDISTINTO"/>
  </r>
  <r>
    <s v="020111313246172002O016016015971133636336301111110119133"/>
    <x v="42"/>
    <s v="1"/>
    <s v="13"/>
    <s v="132"/>
    <s v="4"/>
    <s v="6"/>
    <s v="17"/>
    <s v="20"/>
    <s v="02"/>
    <s v="O"/>
    <s v="016"/>
    <s v="016015"/>
    <s v="97"/>
    <s v="1"/>
    <s v="3"/>
    <s v="36"/>
    <s v="363"/>
    <s v="36301"/>
    <s v="1"/>
    <s v="11"/>
    <s v="1101"/>
    <s v="19"/>
    <s v="13"/>
    <s v="3"/>
    <x v="4"/>
    <x v="42"/>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2"/>
    <x v="26"/>
    <x v="105"/>
    <s v="36301 SERVICIOS DE CREATIVIDAD, PREPRODUCCION Y PRODUCCION DE PUBLICIDAD, EXCEPTO INTERNET"/>
    <n v="7200000"/>
    <s v="1 NO ETIQUETADO"/>
    <s v="11 RECURSOS FISCALES"/>
    <s v="1101 RECURSOS MUNICIPALES"/>
    <s v="19 Ejercicio 2019"/>
    <s v="13 TODO EL TERRITORIO"/>
    <s v="3 INDISTINTO"/>
  </r>
  <r>
    <s v="020111313246172002O016016015971133636436401111110119133"/>
    <x v="42"/>
    <s v="1"/>
    <s v="13"/>
    <s v="132"/>
    <s v="4"/>
    <s v="6"/>
    <s v="17"/>
    <s v="20"/>
    <s v="02"/>
    <s v="O"/>
    <s v="016"/>
    <s v="016015"/>
    <s v="97"/>
    <s v="1"/>
    <s v="3"/>
    <s v="36"/>
    <s v="364"/>
    <s v="36401"/>
    <s v="1"/>
    <s v="11"/>
    <s v="1101"/>
    <s v="19"/>
    <s v="13"/>
    <s v="3"/>
    <x v="4"/>
    <x v="42"/>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2"/>
    <x v="26"/>
    <x v="106"/>
    <s v="36401 SERVICIOS DE REVELADO DE FOTOGRAFIAS"/>
    <n v="25000"/>
    <s v="1 NO ETIQUETADO"/>
    <s v="11 RECURSOS FISCALES"/>
    <s v="1101 RECURSOS MUNICIPALES"/>
    <s v="19 Ejercicio 2019"/>
    <s v="13 TODO EL TERRITORIO"/>
    <s v="3 INDISTINTO"/>
  </r>
  <r>
    <s v="020111313246172002O101101920971133636636601111110119133"/>
    <x v="42"/>
    <s v="1"/>
    <s v="13"/>
    <s v="132"/>
    <s v="4"/>
    <s v="6"/>
    <s v="17"/>
    <s v="20"/>
    <s v="02"/>
    <s v="O"/>
    <s v="101"/>
    <s v="101920"/>
    <s v="97"/>
    <s v="1"/>
    <s v="3"/>
    <s v="36"/>
    <s v="366"/>
    <s v="36601"/>
    <s v="1"/>
    <s v="11"/>
    <s v="1101"/>
    <s v="19"/>
    <s v="13"/>
    <s v="3"/>
    <x v="4"/>
    <x v="42"/>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101 PLATAFORMA PARA LA DERIVACIÓN, MONITOREO Y SEGUIMIENTO DE ASUNTOS HASTA SU ATENCIÓN Y CONCLUSIÓN IMPLEMENTADA"/>
    <s v="101920 GESTION Y COORDINACION METROPOLITANA"/>
    <x v="2"/>
    <x v="26"/>
    <x v="107"/>
    <s v="36601 SERVICIO DE CREACION Y DIFUSION DE CONTENIDO EXCLUSIVAMENTE A TRAVES DE INTERNET"/>
    <n v="8360000"/>
    <s v="1 NO ETIQUETADO"/>
    <s v="11 RECURSOS FISCALES"/>
    <s v="1101 RECURSOS MUNICIPALES"/>
    <s v="19 Ejercicio 2019"/>
    <s v="13 TODO EL TERRITORIO"/>
    <s v="3 INDISTINTO"/>
  </r>
  <r>
    <s v="081422222612130618E062062406911133636636601111110119133"/>
    <x v="38"/>
    <s v="2"/>
    <s v="22"/>
    <s v="226"/>
    <s v="1"/>
    <s v="2"/>
    <s v="13"/>
    <s v="06"/>
    <s v="18"/>
    <s v="E"/>
    <s v="062"/>
    <s v="062406"/>
    <s v="91"/>
    <s v="1"/>
    <s v="3"/>
    <s v="36"/>
    <s v="366"/>
    <s v="36601"/>
    <s v="1"/>
    <s v="11"/>
    <s v="1101"/>
    <s v="19"/>
    <s v="13"/>
    <s v="3"/>
    <x v="1"/>
    <x v="38"/>
    <x v="17"/>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26"/>
    <s v="062 ESPACIOS PÚBLICOS SEGUROS ENTREGADOS"/>
    <s v="062406 MANEJO DE RESIDUOS SOLIDOS EN EL RELLENO SANITARIO DE PICACHOS"/>
    <x v="2"/>
    <x v="26"/>
    <x v="107"/>
    <s v="36601 SERVICIO DE CREACION Y DIFUSION DE CONTENIDO EXCLUSIVAMENTE A TRAVES DE INTERNET"/>
    <n v="0"/>
    <s v="1 NO ETIQUETADO"/>
    <s v="11 RECURSOS FISCALES"/>
    <s v="1101 RECURSOS MUNICIPALES"/>
    <s v="19 Ejercicio 2019"/>
    <s v="13 TODO EL TERRITORIO"/>
    <s v="3 INDISTINTO"/>
  </r>
  <r>
    <s v="020111313246172002O016016015971133636936901111110119133"/>
    <x v="42"/>
    <s v="1"/>
    <s v="13"/>
    <s v="132"/>
    <s v="4"/>
    <s v="6"/>
    <s v="17"/>
    <s v="20"/>
    <s v="02"/>
    <s v="O"/>
    <s v="016"/>
    <s v="016015"/>
    <s v="97"/>
    <s v="1"/>
    <s v="3"/>
    <s v="36"/>
    <s v="369"/>
    <s v="36901"/>
    <s v="1"/>
    <s v="11"/>
    <s v="1101"/>
    <s v="19"/>
    <s v="13"/>
    <s v="3"/>
    <x v="4"/>
    <x v="42"/>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2"/>
    <x v="26"/>
    <x v="108"/>
    <s v="36901 OTROS SERVICIOS DE INFORMACION"/>
    <n v="278400"/>
    <s v="1 NO ETIQUETADO"/>
    <s v="11 RECURSOS FISCALES"/>
    <s v="1101 RECURSOS MUNICIPALES"/>
    <s v="19 Ejercicio 2019"/>
    <s v="13 TODO EL TERRITORIO"/>
    <s v="3 INDISTINTO"/>
  </r>
  <r>
    <s v="081422222612130618E105105403911133636936901111110119133"/>
    <x v="38"/>
    <s v="2"/>
    <s v="22"/>
    <s v="226"/>
    <s v="1"/>
    <s v="2"/>
    <s v="13"/>
    <s v="06"/>
    <s v="18"/>
    <s v="E"/>
    <s v="105"/>
    <s v="105403"/>
    <s v="91"/>
    <s v="1"/>
    <s v="3"/>
    <s v="36"/>
    <s v="369"/>
    <s v="36901"/>
    <s v="1"/>
    <s v="11"/>
    <s v="1101"/>
    <s v="19"/>
    <s v="13"/>
    <s v="3"/>
    <x v="1"/>
    <x v="38"/>
    <x v="17"/>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26"/>
    <s v="105 PRODUCTOS CÁRNICOS PARA EL CONSUMO HUMANO PROCESADOS."/>
    <s v="105403 SACRIFICIO DE BOVINOS"/>
    <x v="2"/>
    <x v="26"/>
    <x v="108"/>
    <s v="36901 OTROS SERVICIOS DE INFORMACION"/>
    <n v="0"/>
    <s v="1 NO ETIQUETADO"/>
    <s v="11 RECURSOS FISCALES"/>
    <s v="1101 RECURSOS MUNICIPALES"/>
    <s v="19 Ejercicio 2019"/>
    <s v="13 TODO EL TERRITORIO"/>
    <s v="3 INDISTINTO"/>
  </r>
  <r>
    <s v="010111313146172001P052052015911133737137101111110119133"/>
    <x v="4"/>
    <s v="1"/>
    <s v="13"/>
    <s v="131"/>
    <s v="4"/>
    <s v="6"/>
    <s v="17"/>
    <s v="20"/>
    <s v="01"/>
    <s v="P"/>
    <s v="052"/>
    <s v="052015"/>
    <s v="91"/>
    <s v="1"/>
    <s v="3"/>
    <s v="37"/>
    <s v="371"/>
    <s v="37101"/>
    <s v="1"/>
    <s v="11"/>
    <s v="1101"/>
    <s v="19"/>
    <s v="13"/>
    <s v="3"/>
    <x v="3"/>
    <x v="4"/>
    <x v="2"/>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s v="1 GASTO CORRIENTE"/>
    <x v="3"/>
    <s v="052 DESEMPEÑO Y EJECUCIÓN OPERATIVO- ADMINISTRATIVA DE LAS ÁREAS DE PRESIDENCIA PARA EL DESARROLLO DE PROYECTOS Y OPORTUNIDADES MEJORADAS"/>
    <s v="052015 DISEÑO E IMAGEN"/>
    <x v="2"/>
    <x v="27"/>
    <x v="109"/>
    <s v="37101 PASAJES AEREOS"/>
    <n v="104750"/>
    <s v="1 NO ETIQUETADO"/>
    <s v="11 RECURSOS FISCALES"/>
    <s v="1101 RECURSOS MUNICIPALES"/>
    <s v="19 Ejercicio 2019"/>
    <s v="13 TODO EL TERRITORIO"/>
    <s v="3 INDISTINTO"/>
  </r>
  <r>
    <s v="020211313246172002O101101920971133737137101111110119133"/>
    <x v="7"/>
    <s v="1"/>
    <s v="13"/>
    <s v="132"/>
    <s v="4"/>
    <s v="6"/>
    <s v="17"/>
    <s v="20"/>
    <s v="02"/>
    <s v="O"/>
    <s v="101"/>
    <s v="101920"/>
    <s v="97"/>
    <s v="1"/>
    <s v="3"/>
    <s v="37"/>
    <s v="371"/>
    <s v="37101"/>
    <s v="1"/>
    <s v="11"/>
    <s v="1101"/>
    <s v="19"/>
    <s v="13"/>
    <s v="3"/>
    <x v="4"/>
    <x v="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101 PLATAFORMA PARA LA DERIVACIÓN, MONITOREO Y SEGUIMIENTO DE ASUNTOS HASTA SU ATENCIÓN Y CONCLUSIÓN IMPLEMENTADA"/>
    <s v="101920 GESTION Y COORDINACION METROPOLITANA"/>
    <x v="2"/>
    <x v="27"/>
    <x v="109"/>
    <s v="37101 PASAJES AEREOS"/>
    <n v="50000"/>
    <s v="1 NO ETIQUETADO"/>
    <s v="11 RECURSOS FISCALES"/>
    <s v="1101 RECURSOS MUNICIPALES"/>
    <s v="19 Ejercicio 2019"/>
    <s v="13 TODO EL TERRITORIO"/>
    <s v="3 INDISTINTO"/>
  </r>
  <r>
    <s v="030311717145160304E127127976911133737137101111110119133"/>
    <x v="8"/>
    <s v="1"/>
    <s v="17"/>
    <s v="171"/>
    <s v="4"/>
    <s v="5"/>
    <s v="16"/>
    <s v="03"/>
    <s v="04"/>
    <s v="E"/>
    <s v="127"/>
    <s v="127976"/>
    <s v="91"/>
    <s v="1"/>
    <s v="3"/>
    <s v="37"/>
    <s v="371"/>
    <s v="371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2"/>
    <x v="27"/>
    <x v="109"/>
    <s v="37101 PASAJES AEREOS"/>
    <n v="390000"/>
    <s v="1 NO ETIQUETADO"/>
    <s v="11 RECURSOS FISCALES"/>
    <s v="1101 RECURSOS MUNICIPALES"/>
    <s v="19 Ejercicio 2019"/>
    <s v="13 TODO EL TERRITORIO"/>
    <s v="3 INDISTINTO"/>
  </r>
  <r>
    <s v="060611515246172012M114114288911133737137101111110119133"/>
    <x v="12"/>
    <s v="1"/>
    <s v="15"/>
    <s v="152"/>
    <s v="4"/>
    <s v="6"/>
    <s v="17"/>
    <s v="20"/>
    <s v="12"/>
    <s v="M"/>
    <s v="114"/>
    <s v="114288"/>
    <s v="91"/>
    <s v="1"/>
    <s v="3"/>
    <s v="37"/>
    <s v="371"/>
    <s v="371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114 REGISTRO CONTABLE  FINANCIERO Y PRESUPUESTADO REALIZADO"/>
    <s v="114288 PAGO DE NOMINA"/>
    <x v="2"/>
    <x v="27"/>
    <x v="109"/>
    <s v="37101 PASAJES AEREOS"/>
    <n v="100000"/>
    <s v="1 NO ETIQUETADO"/>
    <s v="11 RECURSOS FISCALES"/>
    <s v="1101 RECURSOS MUNICIPALES"/>
    <s v="19 Ejercicio 2019"/>
    <s v="13 TODO EL TERRITORIO"/>
    <s v="3 INDISTINTO"/>
  </r>
  <r>
    <s v="070711111246171913G006006311911133737137101111110119133"/>
    <x v="13"/>
    <s v="1"/>
    <s v="11"/>
    <s v="112"/>
    <s v="4"/>
    <s v="6"/>
    <s v="17"/>
    <s v="19"/>
    <s v="13"/>
    <s v="G"/>
    <s v="006"/>
    <s v="006311"/>
    <s v="91"/>
    <s v="1"/>
    <s v="3"/>
    <s v="37"/>
    <s v="371"/>
    <s v="37101"/>
    <s v="1"/>
    <s v="11"/>
    <s v="1101"/>
    <s v="19"/>
    <s v="13"/>
    <s v="3"/>
    <x v="9"/>
    <x v="13"/>
    <x v="10"/>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s v="1 GASTO CORRIENTE"/>
    <x v="12"/>
    <s v="006  DECLARACIONES PATRIMONIALES ASESORADAS"/>
    <s v="006311 ASESORIA PARA ELABORAR DECLARACION DE SITUACION PATRIMONIAL"/>
    <x v="2"/>
    <x v="27"/>
    <x v="109"/>
    <s v="37101 PASAJES AEREOS"/>
    <n v="10000"/>
    <s v="1 NO ETIQUETADO"/>
    <s v="11 RECURSOS FISCALES"/>
    <s v="1101 RECURSOS MUNICIPALES"/>
    <s v="19 Ejercicio 2019"/>
    <s v="13 TODO EL TERRITORIO"/>
    <s v="3 INDISTINTO"/>
  </r>
  <r>
    <s v="090211313446172019O132132441121133737137101111110119133"/>
    <x v="40"/>
    <s v="1"/>
    <s v="13"/>
    <s v="134"/>
    <s v="4"/>
    <s v="6"/>
    <s v="17"/>
    <s v="20"/>
    <s v="19"/>
    <s v="O"/>
    <s v="132"/>
    <s v="132441"/>
    <s v="12"/>
    <s v="1"/>
    <s v="3"/>
    <s v="37"/>
    <s v="371"/>
    <s v="371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2 SISTEMAS IMPLEMENTADOS"/>
    <s v="132441 SIMPLIFICA"/>
    <x v="2"/>
    <x v="27"/>
    <x v="109"/>
    <s v="37101 PASAJES AEREOS"/>
    <n v="40000"/>
    <s v="1 NO ETIQUETADO"/>
    <s v="11 RECURSOS FISCALES"/>
    <s v="1101 RECURSOS MUNICIPALES"/>
    <s v="19 Ejercicio 2019"/>
    <s v="13 TODO EL TERRITORIO"/>
    <s v="3 INDISTINTO"/>
  </r>
  <r>
    <s v="090911313446172020O021021511121133737137101111110119133"/>
    <x v="22"/>
    <s v="1"/>
    <s v="13"/>
    <s v="134"/>
    <s v="4"/>
    <s v="6"/>
    <s v="17"/>
    <s v="20"/>
    <s v="20"/>
    <s v="O"/>
    <s v="021"/>
    <s v="021511"/>
    <s v="12"/>
    <s v="1"/>
    <s v="3"/>
    <s v="37"/>
    <s v="371"/>
    <s v="37101"/>
    <s v="1"/>
    <s v="11"/>
    <s v="1101"/>
    <s v="19"/>
    <s v="13"/>
    <s v="3"/>
    <x v="0"/>
    <x v="22"/>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1 CREDENCIALIZACION OFICIAL DE EMPLEADOS"/>
    <x v="2"/>
    <x v="27"/>
    <x v="109"/>
    <s v="37101 PASAJES AEREOS"/>
    <n v="100000"/>
    <s v="1 NO ETIQUETADO"/>
    <s v="11 RECURSOS FISCALES"/>
    <s v="1101 RECURSOS MUNICIPALES"/>
    <s v="19 Ejercicio 2019"/>
    <s v="13 TODO EL TERRITORIO"/>
    <s v="3 INDISTINTO"/>
  </r>
  <r>
    <s v="100733131123091524F102102843911133737137101111110119133"/>
    <x v="25"/>
    <s v="3"/>
    <s v="31"/>
    <s v="311"/>
    <s v="2"/>
    <s v="3"/>
    <s v="09"/>
    <s v="15"/>
    <s v="24"/>
    <s v="F"/>
    <s v="102"/>
    <s v="102843"/>
    <s v="91"/>
    <s v="1"/>
    <s v="3"/>
    <s v="37"/>
    <s v="371"/>
    <s v="371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102 PRESENCIA DEL MUNICIPIO EN FERIAS, CONGRESOS Y CONVENCIONES  NACIONALES E INTERNACIONALES"/>
    <s v="102843 ASISTTENTES A FERIAS Y EVENTOS "/>
    <x v="2"/>
    <x v="27"/>
    <x v="109"/>
    <s v="37101 PASAJES AEREOS"/>
    <n v="30000"/>
    <s v="1 NO ETIQUETADO"/>
    <s v="11 RECURSOS FISCALES"/>
    <s v="1101 RECURSOS MUNICIPALES"/>
    <s v="19 Ejercicio 2019"/>
    <s v="13 TODO EL TERRITORIO"/>
    <s v="3 INDISTINTO"/>
  </r>
  <r>
    <s v="100533131123091725F049049115911133737137101111110119133"/>
    <x v="26"/>
    <s v="3"/>
    <s v="31"/>
    <s v="311"/>
    <s v="2"/>
    <s v="3"/>
    <s v="09"/>
    <s v="17"/>
    <s v="25"/>
    <s v="F"/>
    <s v="049"/>
    <s v="049115"/>
    <s v="91"/>
    <s v="1"/>
    <s v="3"/>
    <s v="37"/>
    <s v="371"/>
    <s v="371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9 COMERCIOS TRABAJANDO REGLAMENTADOS"/>
    <s v="049115  TRAMITE DE REPOSICION"/>
    <x v="2"/>
    <x v="27"/>
    <x v="109"/>
    <s v="37101 PASAJES AEREOS"/>
    <n v="30000"/>
    <s v="1 NO ETIQUETADO"/>
    <s v="11 RECURSOS FISCALES"/>
    <s v="1101 RECURSOS MUNICIPALES"/>
    <s v="19 Ejercicio 2019"/>
    <s v="13 TODO EL TERRITORIO"/>
    <s v="3 INDISTINTO"/>
  </r>
  <r>
    <s v="100533131123091725F043043875911133737137101111110119133"/>
    <x v="26"/>
    <s v="3"/>
    <s v="31"/>
    <s v="311"/>
    <s v="2"/>
    <s v="3"/>
    <s v="09"/>
    <s v="17"/>
    <s v="25"/>
    <s v="F"/>
    <s v="043"/>
    <s v="043875"/>
    <s v="91"/>
    <s v="1"/>
    <s v="3"/>
    <s v="37"/>
    <s v="371"/>
    <s v="371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3 CAPACITACIONES A PERSONAS EN TEMAS DEL SECTOR EMPRESARIAL REALIZADAS"/>
    <s v="043875 CONVOCATORIAS RETO ZAPOPAN"/>
    <x v="2"/>
    <x v="27"/>
    <x v="109"/>
    <s v="37101 PASAJES AEREOS"/>
    <n v="44000"/>
    <s v="1 NO ETIQUETADO"/>
    <s v="11 RECURSOS FISCALES"/>
    <s v="1101 RECURSOS MUNICIPALES"/>
    <s v="19 Ejercicio 2019"/>
    <s v="13 TODO EL TERRITORIO"/>
    <s v="3 INDISTINTO"/>
  </r>
  <r>
    <s v="121222222122081331E078078703911133737137101111110119133"/>
    <x v="32"/>
    <s v="2"/>
    <s v="22"/>
    <s v="221"/>
    <s v="2"/>
    <s v="2"/>
    <s v="08"/>
    <s v="13"/>
    <s v="31"/>
    <s v="E"/>
    <s v="078"/>
    <s v="078703"/>
    <s v="91"/>
    <s v="1"/>
    <s v="3"/>
    <s v="37"/>
    <s v="371"/>
    <s v="371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703 CERTIFICADO O CONSTANCIA DE HABITABILIDAD"/>
    <x v="2"/>
    <x v="27"/>
    <x v="109"/>
    <s v="37101 PASAJES AEREOS"/>
    <n v="176900"/>
    <s v="1 NO ETIQUETADO"/>
    <s v="11 RECURSOS FISCALES"/>
    <s v="1101 RECURSOS MUNICIPALES"/>
    <s v="19 Ejercicio 2019"/>
    <s v="13 TODO EL TERRITORIO"/>
    <s v="3 INDISTINTO"/>
  </r>
  <r>
    <s v="131522424215140132F012012828911133737137101111110119133"/>
    <x v="33"/>
    <s v="2"/>
    <s v="24"/>
    <s v="242"/>
    <s v="1"/>
    <s v="5"/>
    <s v="14"/>
    <s v="01"/>
    <s v="32"/>
    <s v="F"/>
    <s v="012"/>
    <s v="012828"/>
    <s v="91"/>
    <s v="1"/>
    <s v="3"/>
    <s v="37"/>
    <s v="371"/>
    <s v="37101"/>
    <s v="1"/>
    <s v="11"/>
    <s v="1101"/>
    <s v="19"/>
    <s v="13"/>
    <s v="3"/>
    <x v="12"/>
    <x v="33"/>
    <x v="15"/>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s v="1 GASTO CORRIENTE"/>
    <x v="23"/>
    <s v="012 ACCIONES DE MANTENIMIENTO Y ACONDICIONAMIENTO GENERAL DE LAS INSTALACIONES REALIZADAS"/>
    <s v="012828 ACONDICIONAMIENTO DE ESPACIOS DEL MAZ PARA EL MONTAJE DE EXPOSICIONES"/>
    <x v="2"/>
    <x v="27"/>
    <x v="109"/>
    <s v="37101 PASAJES AEREOS"/>
    <n v="55000"/>
    <s v="1 NO ETIQUETADO"/>
    <s v="11 RECURSOS FISCALES"/>
    <s v="1101 RECURSOS MUNICIPALES"/>
    <s v="19 Ejercicio 2019"/>
    <s v="13 TODO EL TERRITORIO"/>
    <s v="3 INDISTINTO"/>
  </r>
  <r>
    <s v="130322424215140134E087087826911133737137101111110119133"/>
    <x v="45"/>
    <s v="2"/>
    <s v="24"/>
    <s v="242"/>
    <s v="1"/>
    <s v="5"/>
    <s v="14"/>
    <s v="01"/>
    <s v="34"/>
    <s v="E"/>
    <s v="087"/>
    <s v="087826"/>
    <s v="91"/>
    <s v="1"/>
    <s v="3"/>
    <s v="37"/>
    <s v="371"/>
    <s v="371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26 ACCESO Y DIFUSION DE LA CULTURA Y LAS ARTES "/>
    <x v="2"/>
    <x v="27"/>
    <x v="109"/>
    <s v="37101 PASAJES AEREOS"/>
    <n v="50000"/>
    <s v="1 NO ETIQUETADO"/>
    <s v="11 RECURSOS FISCALES"/>
    <s v="1101 RECURSOS MUNICIPALES"/>
    <s v="19 Ejercicio 2019"/>
    <s v="13 TODO EL TERRITORIO"/>
    <s v="3 INDISTINTO"/>
  </r>
  <r>
    <s v="030311717145160304E127127976911133737237201111110119133"/>
    <x v="8"/>
    <s v="1"/>
    <s v="17"/>
    <s v="171"/>
    <s v="4"/>
    <s v="5"/>
    <s v="16"/>
    <s v="03"/>
    <s v="04"/>
    <s v="E"/>
    <s v="127"/>
    <s v="127976"/>
    <s v="91"/>
    <s v="1"/>
    <s v="3"/>
    <s v="37"/>
    <s v="372"/>
    <s v="372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2"/>
    <x v="27"/>
    <x v="110"/>
    <s v="37201 PASAJES TERRESTRES"/>
    <n v="85000"/>
    <s v="1 NO ETIQUETADO"/>
    <s v="11 RECURSOS FISCALES"/>
    <s v="1101 RECURSOS MUNICIPALES"/>
    <s v="19 Ejercicio 2019"/>
    <s v="13 TODO EL TERRITORIO"/>
    <s v="3 INDISTINTO"/>
  </r>
  <r>
    <s v="040111212246171906E032032167911133737237201111110119133"/>
    <x v="43"/>
    <s v="1"/>
    <s v="12"/>
    <s v="122"/>
    <s v="4"/>
    <s v="6"/>
    <s v="17"/>
    <s v="19"/>
    <s v="06"/>
    <s v="E"/>
    <s v="032"/>
    <s v="032167"/>
    <s v="91"/>
    <s v="1"/>
    <s v="3"/>
    <s v="37"/>
    <s v="372"/>
    <s v="37201"/>
    <s v="1"/>
    <s v="11"/>
    <s v="1101"/>
    <s v="19"/>
    <s v="13"/>
    <s v="3"/>
    <x v="6"/>
    <x v="43"/>
    <x v="6"/>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x v="7"/>
    <s v="032 ASESORÍA JURIDICA BRINDADA"/>
    <s v="032167 ASESORIA A PRESIDENTE Y REGIDORES"/>
    <x v="2"/>
    <x v="27"/>
    <x v="110"/>
    <s v="37201 PASAJES TERRESTRES"/>
    <n v="3000"/>
    <s v="1 NO ETIQUETADO"/>
    <s v="11 RECURSOS FISCALES"/>
    <s v="1101 RECURSOS MUNICIPALES"/>
    <s v="19 Ejercicio 2019"/>
    <s v="13 TODO EL TERRITORIO"/>
    <s v="3 INDISTINTO"/>
  </r>
  <r>
    <s v="060611515246172012M114114289911133737237201111110119133"/>
    <x v="12"/>
    <s v="1"/>
    <s v="15"/>
    <s v="152"/>
    <s v="4"/>
    <s v="6"/>
    <s v="17"/>
    <s v="20"/>
    <s v="12"/>
    <s v="M"/>
    <s v="114"/>
    <s v="114289"/>
    <s v="91"/>
    <s v="1"/>
    <s v="3"/>
    <s v="37"/>
    <s v="372"/>
    <s v="372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114 REGISTRO CONTABLE  FINANCIERO Y PRESUPUESTADO REALIZADO"/>
    <s v="114289 PRESUPUESTO DE EGRESOS"/>
    <x v="2"/>
    <x v="27"/>
    <x v="110"/>
    <s v="37201 PASAJES TERRESTRES"/>
    <n v="5458.2"/>
    <s v="1 NO ETIQUETADO"/>
    <s v="11 RECURSOS FISCALES"/>
    <s v="1101 RECURSOS MUNICIPALES"/>
    <s v="19 Ejercicio 2019"/>
    <s v="13 TODO EL TERRITORIO"/>
    <s v="3 INDISTINTO"/>
  </r>
  <r>
    <s v="070711111246171913G006006311911133737237201111110119133"/>
    <x v="13"/>
    <s v="1"/>
    <s v="11"/>
    <s v="112"/>
    <s v="4"/>
    <s v="6"/>
    <s v="17"/>
    <s v="19"/>
    <s v="13"/>
    <s v="G"/>
    <s v="006"/>
    <s v="006311"/>
    <s v="91"/>
    <s v="1"/>
    <s v="3"/>
    <s v="37"/>
    <s v="372"/>
    <s v="37201"/>
    <s v="1"/>
    <s v="11"/>
    <s v="1101"/>
    <s v="19"/>
    <s v="13"/>
    <s v="3"/>
    <x v="9"/>
    <x v="13"/>
    <x v="10"/>
    <s v="1 GOBIERNO"/>
    <s v="11 LEGISLACION"/>
    <s v="4 UN GOBIERNO PARA LA CIUDADANÍA"/>
    <s v="6 ZAPOPAN CIUDADANO"/>
    <s v="17 GARANTIZAR UNA ADMINISTRACIÓN DE LOS RECURSOS PÚBLICOS AL SERVICIO DE LA CIUDADANÍA"/>
    <s v="19 B. TRANSPARENCIA Y RENDICIÓN DE CUENTAS"/>
    <s v="G REGULACIÓN Y SUPERVISIÓN"/>
    <s v="91 CIUDADANOS"/>
    <s v="1 GASTO CORRIENTE"/>
    <x v="12"/>
    <s v="006  DECLARACIONES PATRIMONIALES ASESORADAS"/>
    <s v="006311 ASESORIA PARA ELABORAR DECLARACION DE SITUACION PATRIMONIAL"/>
    <x v="2"/>
    <x v="27"/>
    <x v="110"/>
    <s v="37201 PASAJES TERRESTRES"/>
    <n v="5000"/>
    <s v="1 NO ETIQUETADO"/>
    <s v="11 RECURSOS FISCALES"/>
    <s v="1101 RECURSOS MUNICIPALES"/>
    <s v="19 Ejercicio 2019"/>
    <s v="13 TODO EL TERRITORIO"/>
    <s v="3 INDISTINTO"/>
  </r>
  <r>
    <s v="090211313446172019O132132902121133737237201111110119133"/>
    <x v="40"/>
    <s v="1"/>
    <s v="13"/>
    <s v="134"/>
    <s v="4"/>
    <s v="6"/>
    <s v="17"/>
    <s v="20"/>
    <s v="19"/>
    <s v="O"/>
    <s v="132"/>
    <s v="132902"/>
    <s v="12"/>
    <s v="1"/>
    <s v="3"/>
    <s v="37"/>
    <s v="372"/>
    <s v="372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2 SISTEMAS IMPLEMENTADOS"/>
    <s v="132902 ESTRATEGIA DE CALIDAD "/>
    <x v="2"/>
    <x v="27"/>
    <x v="110"/>
    <s v="37201 PASAJES TERRESTRES"/>
    <n v="20000"/>
    <s v="1 NO ETIQUETADO"/>
    <s v="11 RECURSOS FISCALES"/>
    <s v="1101 RECURSOS MUNICIPALES"/>
    <s v="19 Ejercicio 2019"/>
    <s v="13 TODO EL TERRITORIO"/>
    <s v="3 INDISTINTO"/>
  </r>
  <r>
    <s v="090911313446172020O021021513121133737237201111110119133"/>
    <x v="22"/>
    <s v="1"/>
    <s v="13"/>
    <s v="134"/>
    <s v="4"/>
    <s v="6"/>
    <s v="17"/>
    <s v="20"/>
    <s v="20"/>
    <s v="O"/>
    <s v="021"/>
    <s v="021513"/>
    <s v="12"/>
    <s v="1"/>
    <s v="3"/>
    <s v="37"/>
    <s v="372"/>
    <s v="37201"/>
    <s v="1"/>
    <s v="11"/>
    <s v="1101"/>
    <s v="19"/>
    <s v="13"/>
    <s v="3"/>
    <x v="0"/>
    <x v="22"/>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3 DIAGNOSTICO ORGANIZACIONAL"/>
    <x v="2"/>
    <x v="27"/>
    <x v="110"/>
    <s v="37201 PASAJES TERRESTRES"/>
    <n v="25000"/>
    <s v="1 NO ETIQUETADO"/>
    <s v="11 RECURSOS FISCALES"/>
    <s v="1101 RECURSOS MUNICIPALES"/>
    <s v="19 Ejercicio 2019"/>
    <s v="13 TODO EL TERRITORIO"/>
    <s v="3 INDISTINTO"/>
  </r>
  <r>
    <s v="100733131123091524F103103543911133737237201111110119133"/>
    <x v="25"/>
    <s v="3"/>
    <s v="31"/>
    <s v="311"/>
    <s v="2"/>
    <s v="3"/>
    <s v="09"/>
    <s v="15"/>
    <s v="24"/>
    <s v="F"/>
    <s v="103"/>
    <s v="103543"/>
    <s v="91"/>
    <s v="1"/>
    <s v="3"/>
    <s v="37"/>
    <s v="372"/>
    <s v="372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103 PRESTADORES DE SERVICIOS TURISTICOS CAPACITADOS"/>
    <s v="103543 ACTUALIZACION DE PRESTADORES DE SERVICIO "/>
    <x v="2"/>
    <x v="27"/>
    <x v="110"/>
    <s v="37201 PASAJES TERRESTRES"/>
    <n v="5000"/>
    <s v="1 NO ETIQUETADO"/>
    <s v="11 RECURSOS FISCALES"/>
    <s v="1101 RECURSOS MUNICIPALES"/>
    <s v="19 Ejercicio 2019"/>
    <s v="13 TODO EL TERRITORIO"/>
    <s v="3 INDISTINTO"/>
  </r>
  <r>
    <s v="100533131123091725F049049553911133737237201111110119133"/>
    <x v="26"/>
    <s v="3"/>
    <s v="31"/>
    <s v="311"/>
    <s v="2"/>
    <s v="3"/>
    <s v="09"/>
    <s v="17"/>
    <s v="25"/>
    <s v="F"/>
    <s v="049"/>
    <s v="049553"/>
    <s v="91"/>
    <s v="1"/>
    <s v="3"/>
    <s v="37"/>
    <s v="372"/>
    <s v="372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9 COMERCIOS TRABAJANDO REGLAMENTADOS"/>
    <s v="049553 BAJA POR TITULAR Y BAJA POR PRESIDENCIA PARA TODO TIPO DE LICENCIA"/>
    <x v="2"/>
    <x v="27"/>
    <x v="110"/>
    <s v="37201 PASAJES TERRESTRES"/>
    <n v="5000"/>
    <s v="1 NO ETIQUETADO"/>
    <s v="11 RECURSOS FISCALES"/>
    <s v="1101 RECURSOS MUNICIPALES"/>
    <s v="19 Ejercicio 2019"/>
    <s v="13 TODO EL TERRITORIO"/>
    <s v="3 INDISTINTO"/>
  </r>
  <r>
    <s v="100533131123091725F043043930911133737237201111110119133"/>
    <x v="26"/>
    <s v="3"/>
    <s v="31"/>
    <s v="311"/>
    <s v="2"/>
    <s v="3"/>
    <s v="09"/>
    <s v="17"/>
    <s v="25"/>
    <s v="F"/>
    <s v="043"/>
    <s v="043930"/>
    <s v="91"/>
    <s v="1"/>
    <s v="3"/>
    <s v="37"/>
    <s v="372"/>
    <s v="372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3 CAPACITACIONES A PERSONAS EN TEMAS DEL SECTOR EMPRESARIAL REALIZADAS"/>
    <s v="043930 LABORATORIO DE INNOVACION "/>
    <x v="2"/>
    <x v="27"/>
    <x v="110"/>
    <s v="37201 PASAJES TERRESTRES"/>
    <n v="5500"/>
    <s v="1 NO ETIQUETADO"/>
    <s v="11 RECURSOS FISCALES"/>
    <s v="1101 RECURSOS MUNICIPALES"/>
    <s v="19 Ejercicio 2019"/>
    <s v="13 TODO EL TERRITORIO"/>
    <s v="3 INDISTINTO"/>
  </r>
  <r>
    <s v="121222222122081331E078078704911133737237201111110119133"/>
    <x v="32"/>
    <s v="2"/>
    <s v="22"/>
    <s v="221"/>
    <s v="2"/>
    <s v="2"/>
    <s v="08"/>
    <s v="13"/>
    <s v="31"/>
    <s v="E"/>
    <s v="078"/>
    <s v="078704"/>
    <s v="91"/>
    <s v="1"/>
    <s v="3"/>
    <s v="37"/>
    <s v="372"/>
    <s v="372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704 CERTIFICADO DE ALINEAMIENTO Y NUMERO OFICIAL"/>
    <x v="2"/>
    <x v="27"/>
    <x v="110"/>
    <s v="37201 PASAJES TERRESTRES"/>
    <n v="59000"/>
    <s v="1 NO ETIQUETADO"/>
    <s v="11 RECURSOS FISCALES"/>
    <s v="1101 RECURSOS MUNICIPALES"/>
    <s v="19 Ejercicio 2019"/>
    <s v="13 TODO EL TERRITORIO"/>
    <s v="3 INDISTINTO"/>
  </r>
  <r>
    <s v="010111313146172001P052052015911133737537501111110119133"/>
    <x v="4"/>
    <s v="1"/>
    <s v="13"/>
    <s v="131"/>
    <s v="4"/>
    <s v="6"/>
    <s v="17"/>
    <s v="20"/>
    <s v="01"/>
    <s v="P"/>
    <s v="052"/>
    <s v="052015"/>
    <s v="91"/>
    <s v="1"/>
    <s v="3"/>
    <s v="37"/>
    <s v="375"/>
    <s v="37501"/>
    <s v="1"/>
    <s v="11"/>
    <s v="1101"/>
    <s v="19"/>
    <s v="13"/>
    <s v="3"/>
    <x v="3"/>
    <x v="4"/>
    <x v="2"/>
    <s v="1 GOBIERNO"/>
    <s v="13 COORDINACION DE LA POLITICA DE GOBIERNO"/>
    <s v="4 UN GOBIERNO PARA LA CIUDADANÍA"/>
    <s v="6 ZAPOPAN CIUDADANO"/>
    <s v="17 GARANTIZAR UNA ADMINISTRACIÓN DE LOS RECURSOS PÚBLICOS AL SERVICIO DE LA CIUDADANÍA"/>
    <s v="20 C. EFICIENCIA GUBERNAMENTAL"/>
    <s v="P PLANEACIÓN, SEGUIMIENTO Y EVALUACIÓN DE POLÍTICAS PÚBLICAS"/>
    <s v="91 CIUDADANOS"/>
    <s v="1 GASTO CORRIENTE"/>
    <x v="3"/>
    <s v="052 DESEMPEÑO Y EJECUCIÓN OPERATIVO- ADMINISTRATIVA DE LAS ÁREAS DE PRESIDENCIA PARA EL DESARROLLO DE PROYECTOS Y OPORTUNIDADES MEJORADAS"/>
    <s v="052015 DISEÑO E IMAGEN"/>
    <x v="2"/>
    <x v="27"/>
    <x v="111"/>
    <s v="37501 VIATICOS EN EL PAIS"/>
    <n v="25000"/>
    <s v="1 NO ETIQUETADO"/>
    <s v="11 RECURSOS FISCALES"/>
    <s v="1101 RECURSOS MUNICIPALES"/>
    <s v="19 Ejercicio 2019"/>
    <s v="13 TODO EL TERRITORIO"/>
    <s v="3 INDISTINTO"/>
  </r>
  <r>
    <s v="020211313246172002O101101920971133737537501111110119133"/>
    <x v="7"/>
    <s v="1"/>
    <s v="13"/>
    <s v="132"/>
    <s v="4"/>
    <s v="6"/>
    <s v="17"/>
    <s v="20"/>
    <s v="02"/>
    <s v="O"/>
    <s v="101"/>
    <s v="101920"/>
    <s v="97"/>
    <s v="1"/>
    <s v="3"/>
    <s v="37"/>
    <s v="375"/>
    <s v="37501"/>
    <s v="1"/>
    <s v="11"/>
    <s v="1101"/>
    <s v="19"/>
    <s v="13"/>
    <s v="3"/>
    <x v="4"/>
    <x v="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101 PLATAFORMA PARA LA DERIVACIÓN, MONITOREO Y SEGUIMIENTO DE ASUNTOS HASTA SU ATENCIÓN Y CONCLUSIÓN IMPLEMENTADA"/>
    <s v="101920 GESTION Y COORDINACION METROPOLITANA"/>
    <x v="2"/>
    <x v="27"/>
    <x v="111"/>
    <s v="37501 VIATICOS EN EL PAIS"/>
    <n v="50000"/>
    <s v="1 NO ETIQUETADO"/>
    <s v="11 RECURSOS FISCALES"/>
    <s v="1101 RECURSOS MUNICIPALES"/>
    <s v="19 Ejercicio 2019"/>
    <s v="13 TODO EL TERRITORIO"/>
    <s v="3 INDISTINTO"/>
  </r>
  <r>
    <s v="030311717145160304E127127976911133737537501111110119133"/>
    <x v="8"/>
    <s v="1"/>
    <s v="17"/>
    <s v="171"/>
    <s v="4"/>
    <s v="5"/>
    <s v="16"/>
    <s v="03"/>
    <s v="04"/>
    <s v="E"/>
    <s v="127"/>
    <s v="127976"/>
    <s v="91"/>
    <s v="1"/>
    <s v="3"/>
    <s v="37"/>
    <s v="375"/>
    <s v="375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2"/>
    <x v="27"/>
    <x v="111"/>
    <s v="37501 VIATICOS EN EL PAIS"/>
    <n v="300000"/>
    <s v="1 NO ETIQUETADO"/>
    <s v="11 RECURSOS FISCALES"/>
    <s v="1101 RECURSOS MUNICIPALES"/>
    <s v="19 Ejercicio 2019"/>
    <s v="13 TODO EL TERRITORIO"/>
    <s v="3 INDISTINTO"/>
  </r>
  <r>
    <s v="060611515246172012M114114290911133737537501111110119133"/>
    <x v="12"/>
    <s v="1"/>
    <s v="15"/>
    <s v="152"/>
    <s v="4"/>
    <s v="6"/>
    <s v="17"/>
    <s v="20"/>
    <s v="12"/>
    <s v="M"/>
    <s v="114"/>
    <s v="114290"/>
    <s v="91"/>
    <s v="1"/>
    <s v="3"/>
    <s v="37"/>
    <s v="375"/>
    <s v="375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114 REGISTRO CONTABLE  FINANCIERO Y PRESUPUESTADO REALIZADO"/>
    <s v="114290 MODIFICACION DEL PRESUPUESTO DE EGRESOS"/>
    <x v="2"/>
    <x v="27"/>
    <x v="111"/>
    <s v="37501 VIATICOS EN EL PAIS"/>
    <n v="17999.8"/>
    <s v="1 NO ETIQUETADO"/>
    <s v="11 RECURSOS FISCALES"/>
    <s v="1101 RECURSOS MUNICIPALES"/>
    <s v="19 Ejercicio 2019"/>
    <s v="13 TODO EL TERRITORIO"/>
    <s v="3 INDISTINTO"/>
  </r>
  <r>
    <s v="090211313446172019O132132921121133737537501111110119133"/>
    <x v="40"/>
    <s v="1"/>
    <s v="13"/>
    <s v="134"/>
    <s v="4"/>
    <s v="6"/>
    <s v="17"/>
    <s v="20"/>
    <s v="19"/>
    <s v="O"/>
    <s v="132"/>
    <s v="132921"/>
    <s v="12"/>
    <s v="1"/>
    <s v="3"/>
    <s v="37"/>
    <s v="375"/>
    <s v="375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2 SISTEMAS IMPLEMENTADOS"/>
    <s v="132921 IMPLEMENTACION DEL SISTEMA DE GESTION PARA LA CALIDAD"/>
    <x v="2"/>
    <x v="27"/>
    <x v="111"/>
    <s v="37501 VIATICOS EN EL PAIS"/>
    <n v="50000"/>
    <s v="1 NO ETIQUETADO"/>
    <s v="11 RECURSOS FISCALES"/>
    <s v="1101 RECURSOS MUNICIPALES"/>
    <s v="19 Ejercicio 2019"/>
    <s v="13 TODO EL TERRITORIO"/>
    <s v="3 INDISTINTO"/>
  </r>
  <r>
    <s v="090911313446172020O021021514121133737537501111110119133"/>
    <x v="22"/>
    <s v="1"/>
    <s v="13"/>
    <s v="134"/>
    <s v="4"/>
    <s v="6"/>
    <s v="17"/>
    <s v="20"/>
    <s v="20"/>
    <s v="O"/>
    <s v="021"/>
    <s v="021514"/>
    <s v="12"/>
    <s v="1"/>
    <s v="3"/>
    <s v="37"/>
    <s v="375"/>
    <s v="37501"/>
    <s v="1"/>
    <s v="11"/>
    <s v="1101"/>
    <s v="19"/>
    <s v="13"/>
    <s v="3"/>
    <x v="0"/>
    <x v="22"/>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4 COMUNICACION INSTITUCIONAL"/>
    <x v="2"/>
    <x v="27"/>
    <x v="111"/>
    <s v="37501 VIATICOS EN EL PAIS"/>
    <n v="47000"/>
    <s v="1 NO ETIQUETADO"/>
    <s v="11 RECURSOS FISCALES"/>
    <s v="1101 RECURSOS MUNICIPALES"/>
    <s v="19 Ejercicio 2019"/>
    <s v="13 TODO EL TERRITORIO"/>
    <s v="3 INDISTINTO"/>
  </r>
  <r>
    <s v="100733131123091524F103103946911133737537501111110119133"/>
    <x v="25"/>
    <s v="3"/>
    <s v="31"/>
    <s v="311"/>
    <s v="2"/>
    <s v="3"/>
    <s v="09"/>
    <s v="15"/>
    <s v="24"/>
    <s v="F"/>
    <s v="103"/>
    <s v="103946"/>
    <s v="91"/>
    <s v="1"/>
    <s v="3"/>
    <s v="37"/>
    <s v="375"/>
    <s v="375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103 PRESTADORES DE SERVICIOS TURISTICOS CAPACITADOS"/>
    <s v="103946 PERSONAS CAPACITADAS EN SERVICIOS TURISTICOS "/>
    <x v="2"/>
    <x v="27"/>
    <x v="111"/>
    <s v="37501 VIATICOS EN EL PAIS"/>
    <n v="30000"/>
    <s v="1 NO ETIQUETADO"/>
    <s v="11 RECURSOS FISCALES"/>
    <s v="1101 RECURSOS MUNICIPALES"/>
    <s v="19 Ejercicio 2019"/>
    <s v="13 TODO EL TERRITORIO"/>
    <s v="3 INDISTINTO"/>
  </r>
  <r>
    <s v="100533131123091725F049049554911133737537501111110119133"/>
    <x v="26"/>
    <s v="3"/>
    <s v="31"/>
    <s v="311"/>
    <s v="2"/>
    <s v="3"/>
    <s v="09"/>
    <s v="17"/>
    <s v="25"/>
    <s v="F"/>
    <s v="049"/>
    <s v="049554"/>
    <s v="91"/>
    <s v="1"/>
    <s v="3"/>
    <s v="37"/>
    <s v="375"/>
    <s v="375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9 COMERCIOS TRABAJANDO REGLAMENTADOS"/>
    <s v="049554 PERMISO PARA EVENTOS Y ESPACTACULOS"/>
    <x v="2"/>
    <x v="27"/>
    <x v="111"/>
    <s v="37501 VIATICOS EN EL PAIS"/>
    <n v="30000"/>
    <s v="1 NO ETIQUETADO"/>
    <s v="11 RECURSOS FISCALES"/>
    <s v="1101 RECURSOS MUNICIPALES"/>
    <s v="19 Ejercicio 2019"/>
    <s v="13 TODO EL TERRITORIO"/>
    <s v="3 INDISTINTO"/>
  </r>
  <r>
    <s v="100533131123091725F043043942911133737537501111110119133"/>
    <x v="26"/>
    <s v="3"/>
    <s v="31"/>
    <s v="311"/>
    <s v="2"/>
    <s v="3"/>
    <s v="09"/>
    <s v="17"/>
    <s v="25"/>
    <s v="F"/>
    <s v="043"/>
    <s v="043942"/>
    <s v="91"/>
    <s v="1"/>
    <s v="3"/>
    <s v="37"/>
    <s v="375"/>
    <s v="375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3 CAPACITACIONES A PERSONAS EN TEMAS DEL SECTOR EMPRESARIAL REALIZADAS"/>
    <s v="043942 PERSONAS ATENDIDAS EN HECHO ZAPOPAN"/>
    <x v="2"/>
    <x v="27"/>
    <x v="111"/>
    <s v="37501 VIATICOS EN EL PAIS"/>
    <n v="33000"/>
    <s v="1 NO ETIQUETADO"/>
    <s v="11 RECURSOS FISCALES"/>
    <s v="1101 RECURSOS MUNICIPALES"/>
    <s v="19 Ejercicio 2019"/>
    <s v="13 TODO EL TERRITORIO"/>
    <s v="3 INDISTINTO"/>
  </r>
  <r>
    <s v="121222222122081331E078078705911133737537501111110119133"/>
    <x v="32"/>
    <s v="2"/>
    <s v="22"/>
    <s v="221"/>
    <s v="2"/>
    <s v="2"/>
    <s v="08"/>
    <s v="13"/>
    <s v="31"/>
    <s v="E"/>
    <s v="078"/>
    <s v="078705"/>
    <s v="91"/>
    <s v="1"/>
    <s v="3"/>
    <s v="37"/>
    <s v="375"/>
    <s v="375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705 CONSTANCIA DE NUMERO"/>
    <x v="2"/>
    <x v="27"/>
    <x v="111"/>
    <s v="37501 VIATICOS EN EL PAIS"/>
    <n v="38800"/>
    <s v="1 NO ETIQUETADO"/>
    <s v="11 RECURSOS FISCALES"/>
    <s v="1101 RECURSOS MUNICIPALES"/>
    <s v="19 Ejercicio 2019"/>
    <s v="13 TODO EL TERRITORIO"/>
    <s v="3 INDISTINTO"/>
  </r>
  <r>
    <s v="131522424215140132F019019717911133737537501111110119133"/>
    <x v="33"/>
    <s v="2"/>
    <s v="24"/>
    <s v="242"/>
    <s v="1"/>
    <s v="5"/>
    <s v="14"/>
    <s v="01"/>
    <s v="32"/>
    <s v="F"/>
    <s v="019"/>
    <s v="019717"/>
    <s v="91"/>
    <s v="1"/>
    <s v="3"/>
    <s v="37"/>
    <s v="375"/>
    <s v="37501"/>
    <s v="1"/>
    <s v="11"/>
    <s v="1101"/>
    <s v="19"/>
    <s v="13"/>
    <s v="3"/>
    <x v="12"/>
    <x v="33"/>
    <x v="15"/>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s v="1 GASTO CORRIENTE"/>
    <x v="23"/>
    <s v="019 ACTIVIDADES PARALELAS A LAS EXPOSICIONES PARA LA EXPERIENCIA COMPLETA DEL VISITANTE REALIZADAS"/>
    <s v="019717 PRESENTACION DE ACTIVIDADES ARTISTICO-CULTURALES PARALELAS A LAS EXPOSICIONES"/>
    <x v="2"/>
    <x v="27"/>
    <x v="111"/>
    <s v="37501 VIATICOS EN EL PAIS"/>
    <n v="15000"/>
    <s v="1 NO ETIQUETADO"/>
    <s v="11 RECURSOS FISCALES"/>
    <s v="1101 RECURSOS MUNICIPALES"/>
    <s v="19 Ejercicio 2019"/>
    <s v="13 TODO EL TERRITORIO"/>
    <s v="3 INDISTINTO"/>
  </r>
  <r>
    <s v="030311717145160304E127127976911133737637601111110119133"/>
    <x v="8"/>
    <s v="1"/>
    <s v="17"/>
    <s v="171"/>
    <s v="4"/>
    <s v="5"/>
    <s v="16"/>
    <s v="03"/>
    <s v="04"/>
    <s v="E"/>
    <s v="127"/>
    <s v="127976"/>
    <s v="91"/>
    <s v="1"/>
    <s v="3"/>
    <s v="37"/>
    <s v="376"/>
    <s v="376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2"/>
    <x v="27"/>
    <x v="112"/>
    <s v="37601 VIATICOS EN EL EXTRANJERO"/>
    <n v="120000"/>
    <s v="1 NO ETIQUETADO"/>
    <s v="11 RECURSOS FISCALES"/>
    <s v="1101 RECURSOS MUNICIPALES"/>
    <s v="19 Ejercicio 2019"/>
    <s v="13 TODO EL TERRITORIO"/>
    <s v="3 INDISTINTO"/>
  </r>
  <r>
    <s v="090911313446172020O021021515121133737637601111110119133"/>
    <x v="22"/>
    <s v="1"/>
    <s v="13"/>
    <s v="134"/>
    <s v="4"/>
    <s v="6"/>
    <s v="17"/>
    <s v="20"/>
    <s v="20"/>
    <s v="O"/>
    <s v="021"/>
    <s v="021515"/>
    <s v="12"/>
    <s v="1"/>
    <s v="3"/>
    <s v="37"/>
    <s v="376"/>
    <s v="37601"/>
    <s v="1"/>
    <s v="11"/>
    <s v="1101"/>
    <s v="19"/>
    <s v="13"/>
    <s v="3"/>
    <x v="0"/>
    <x v="22"/>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5 ENTREGA DE APOYOS Y/O BENEFICIOS A LOS EMPLEADOS."/>
    <x v="2"/>
    <x v="27"/>
    <x v="112"/>
    <s v="37601 VIATICOS EN EL EXTRANJERO"/>
    <n v="100000"/>
    <s v="1 NO ETIQUETADO"/>
    <s v="11 RECURSOS FISCALES"/>
    <s v="1101 RECURSOS MUNICIPALES"/>
    <s v="19 Ejercicio 2019"/>
    <s v="13 TODO EL TERRITORIO"/>
    <s v="3 INDISTINTO"/>
  </r>
  <r>
    <s v="100533131123091725F049049555911133737637601111110119133"/>
    <x v="26"/>
    <s v="3"/>
    <s v="31"/>
    <s v="311"/>
    <s v="2"/>
    <s v="3"/>
    <s v="09"/>
    <s v="17"/>
    <s v="25"/>
    <s v="F"/>
    <s v="049"/>
    <s v="049555"/>
    <s v="91"/>
    <s v="1"/>
    <s v="3"/>
    <s v="37"/>
    <s v="376"/>
    <s v="376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9 COMERCIOS TRABAJANDO REGLAMENTADOS"/>
    <s v="049555 PERMISO PARA HORAS EXTRAS, ISLAS, ACTIVIDADES EXTRACTIVAS, VALET PARKING"/>
    <x v="2"/>
    <x v="27"/>
    <x v="112"/>
    <s v="37601 VIATICOS EN EL EXTRANJERO"/>
    <n v="80000"/>
    <s v="1 NO ETIQUETADO"/>
    <s v="11 RECURSOS FISCALES"/>
    <s v="1101 RECURSOS MUNICIPALES"/>
    <s v="19 Ejercicio 2019"/>
    <s v="13 TODO EL TERRITORIO"/>
    <s v="3 INDISTINTO"/>
  </r>
  <r>
    <s v="100533131123091725F043043943911133737637601111110119133"/>
    <x v="26"/>
    <s v="3"/>
    <s v="31"/>
    <s v="311"/>
    <s v="2"/>
    <s v="3"/>
    <s v="09"/>
    <s v="17"/>
    <s v="25"/>
    <s v="F"/>
    <s v="043"/>
    <s v="043943"/>
    <s v="91"/>
    <s v="1"/>
    <s v="3"/>
    <s v="37"/>
    <s v="376"/>
    <s v="376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3 CAPACITACIONES A PERSONAS EN TEMAS DEL SECTOR EMPRESARIAL REALIZADAS"/>
    <s v="043943 PERSONAS ATENDIDAS EN RETO KIDS"/>
    <x v="2"/>
    <x v="27"/>
    <x v="112"/>
    <s v="37601 VIATICOS EN EL EXTRANJERO"/>
    <n v="44000"/>
    <s v="1 NO ETIQUETADO"/>
    <s v="11 RECURSOS FISCALES"/>
    <s v="1101 RECURSOS MUNICIPALES"/>
    <s v="19 Ejercicio 2019"/>
    <s v="13 TODO EL TERRITORIO"/>
    <s v="3 INDISTINTO"/>
  </r>
  <r>
    <s v="131522424215140132F019019719911133737637601111110119133"/>
    <x v="33"/>
    <s v="2"/>
    <s v="24"/>
    <s v="242"/>
    <s v="1"/>
    <s v="5"/>
    <s v="14"/>
    <s v="01"/>
    <s v="32"/>
    <s v="F"/>
    <s v="019"/>
    <s v="019719"/>
    <s v="91"/>
    <s v="1"/>
    <s v="3"/>
    <s v="37"/>
    <s v="376"/>
    <s v="37601"/>
    <s v="1"/>
    <s v="11"/>
    <s v="1101"/>
    <s v="19"/>
    <s v="13"/>
    <s v="3"/>
    <x v="12"/>
    <x v="33"/>
    <x v="15"/>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s v="1 GASTO CORRIENTE"/>
    <x v="23"/>
    <s v="019 ACTIVIDADES PARALELAS A LAS EXPOSICIONES PARA LA EXPERIENCIA COMPLETA DEL VISITANTE REALIZADAS"/>
    <s v="019719 EVENTOS EN FORO JUAN JOSE ARREOLA"/>
    <x v="2"/>
    <x v="27"/>
    <x v="112"/>
    <s v="37601 VIATICOS EN EL EXTRANJERO"/>
    <n v="60000"/>
    <s v="1 NO ETIQUETADO"/>
    <s v="11 RECURSOS FISCALES"/>
    <s v="1101 RECURSOS MUNICIPALES"/>
    <s v="19 Ejercicio 2019"/>
    <s v="13 TODO EL TERRITORIO"/>
    <s v="3 INDISTINTO"/>
  </r>
  <r>
    <s v="060611515246172012M114114295911133737937901111110119133"/>
    <x v="12"/>
    <s v="1"/>
    <s v="15"/>
    <s v="152"/>
    <s v="4"/>
    <s v="6"/>
    <s v="17"/>
    <s v="20"/>
    <s v="12"/>
    <s v="M"/>
    <s v="114"/>
    <s v="114295"/>
    <s v="91"/>
    <s v="1"/>
    <s v="3"/>
    <s v="37"/>
    <s v="379"/>
    <s v="379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114 REGISTRO CONTABLE  FINANCIERO Y PRESUPUESTADO REALIZADO"/>
    <s v="114295 CONTABILIDAD DEL EGRESO"/>
    <x v="2"/>
    <x v="27"/>
    <x v="113"/>
    <s v="37901 OTROS SERVICIOS DE TRASLADO Y HOSPEDAJE"/>
    <n v="12000"/>
    <s v="1 NO ETIQUETADO"/>
    <s v="11 RECURSOS FISCALES"/>
    <s v="1101 RECURSOS MUNICIPALES"/>
    <s v="19 Ejercicio 2019"/>
    <s v="13 TODO EL TERRITORIO"/>
    <s v="3 INDISTINTO"/>
  </r>
  <r>
    <s v="121222222122081331E078078707911133737937901111110119133"/>
    <x v="32"/>
    <s v="2"/>
    <s v="22"/>
    <s v="221"/>
    <s v="2"/>
    <s v="2"/>
    <s v="08"/>
    <s v="13"/>
    <s v="31"/>
    <s v="E"/>
    <s v="078"/>
    <s v="078707"/>
    <s v="91"/>
    <s v="1"/>
    <s v="3"/>
    <s v="37"/>
    <s v="379"/>
    <s v="379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707 ASIGNACION DE NUMERO OFICIAL"/>
    <x v="2"/>
    <x v="27"/>
    <x v="113"/>
    <s v="37901 OTROS SERVICIOS DE TRASLADO Y HOSPEDAJE"/>
    <n v="112600"/>
    <s v="1 NO ETIQUETADO"/>
    <s v="11 RECURSOS FISCALES"/>
    <s v="1101 RECURSOS MUNICIPALES"/>
    <s v="19 Ejercicio 2019"/>
    <s v="13 TODO EL TERRITORIO"/>
    <s v="3 INDISTINTO"/>
  </r>
  <r>
    <s v="020311313246172002O016016015971133838138101111110119133"/>
    <x v="6"/>
    <s v="1"/>
    <s v="13"/>
    <s v="132"/>
    <s v="4"/>
    <s v="6"/>
    <s v="17"/>
    <s v="20"/>
    <s v="02"/>
    <s v="O"/>
    <s v="016"/>
    <s v="016015"/>
    <s v="97"/>
    <s v="1"/>
    <s v="3"/>
    <s v="38"/>
    <s v="381"/>
    <s v="381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2"/>
    <x v="17"/>
    <x v="114"/>
    <s v="38101 GASTOS DE CEREMONIAL"/>
    <n v="144000"/>
    <s v="1 NO ETIQUETADO"/>
    <s v="11 RECURSOS FISCALES"/>
    <s v="1101 RECURSOS MUNICIPALES"/>
    <s v="19 Ejercicio 2019"/>
    <s v="13 TODO EL TERRITORIO"/>
    <s v="3 INDISTINTO"/>
  </r>
  <r>
    <s v="020311313246172002O056056002971133838238201111110119133"/>
    <x v="6"/>
    <s v="1"/>
    <s v="13"/>
    <s v="132"/>
    <s v="4"/>
    <s v="6"/>
    <s v="17"/>
    <s v="20"/>
    <s v="02"/>
    <s v="O"/>
    <s v="056"/>
    <s v="056002"/>
    <s v="97"/>
    <s v="1"/>
    <s v="3"/>
    <s v="38"/>
    <s v="382"/>
    <s v="382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56 DISEÑO, PRODUCCIÓN Y DESARROLLO DE EVENTOS EFECTUADOS"/>
    <s v="056002 DIA DE REYES"/>
    <x v="2"/>
    <x v="17"/>
    <x v="58"/>
    <s v="38201 GASTOS DE ORDEN SOCIAL Y CULTURAL"/>
    <n v="122172.63"/>
    <s v="1 NO ETIQUETADO"/>
    <s v="11 RECURSOS FISCALES"/>
    <s v="1101 RECURSOS MUNICIPALES"/>
    <s v="19 Ejercicio 2019"/>
    <s v="13 TODO EL TERRITORIO"/>
    <s v="3 INDISTINTO"/>
  </r>
  <r>
    <s v="020311313246172002O056056004971133838238201111110119133"/>
    <x v="6"/>
    <s v="1"/>
    <s v="13"/>
    <s v="132"/>
    <s v="4"/>
    <s v="6"/>
    <s v="17"/>
    <s v="20"/>
    <s v="02"/>
    <s v="O"/>
    <s v="056"/>
    <s v="056004"/>
    <s v="97"/>
    <s v="1"/>
    <s v="3"/>
    <s v="38"/>
    <s v="382"/>
    <s v="382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56 DISEÑO, PRODUCCIÓN Y DESARROLLO DE EVENTOS EFECTUADOS"/>
    <s v="056004 FESTIVAL DEL NIÑO"/>
    <x v="2"/>
    <x v="17"/>
    <x v="58"/>
    <s v="38201 GASTOS DE ORDEN SOCIAL Y CULTURAL"/>
    <n v="1000000"/>
    <s v="1 NO ETIQUETADO"/>
    <s v="11 RECURSOS FISCALES"/>
    <s v="1101 RECURSOS MUNICIPALES"/>
    <s v="19 Ejercicio 2019"/>
    <s v="13 TODO EL TERRITORIO"/>
    <s v="3 INDISTINTO"/>
  </r>
  <r>
    <s v="020311313246172002O016016015971133838238201111110119133"/>
    <x v="6"/>
    <s v="1"/>
    <s v="13"/>
    <s v="132"/>
    <s v="4"/>
    <s v="6"/>
    <s v="17"/>
    <s v="20"/>
    <s v="02"/>
    <s v="O"/>
    <s v="016"/>
    <s v="016015"/>
    <s v="97"/>
    <s v="1"/>
    <s v="3"/>
    <s v="38"/>
    <s v="382"/>
    <s v="382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2"/>
    <x v="17"/>
    <x v="58"/>
    <s v="38201 GASTOS DE ORDEN SOCIAL Y CULTURAL"/>
    <n v="322108"/>
    <s v="1 NO ETIQUETADO"/>
    <s v="11 RECURSOS FISCALES"/>
    <s v="1101 RECURSOS MUNICIPALES"/>
    <s v="19 Ejercicio 2019"/>
    <s v="13 TODO EL TERRITORIO"/>
    <s v="3 INDISTINTO"/>
  </r>
  <r>
    <s v="020311313246172002O131131034971133838238201111110119133"/>
    <x v="6"/>
    <s v="1"/>
    <s v="13"/>
    <s v="132"/>
    <s v="4"/>
    <s v="6"/>
    <s v="17"/>
    <s v="20"/>
    <s v="02"/>
    <s v="O"/>
    <s v="131"/>
    <s v="131034"/>
    <s v="97"/>
    <s v="1"/>
    <s v="3"/>
    <s v="38"/>
    <s v="382"/>
    <s v="382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131 SISTEMA DE EVALUACIÓN DEL DESEMPEÑO IMPLEMENTADO"/>
    <s v="131034 INFORME DE GOBIERNO"/>
    <x v="2"/>
    <x v="17"/>
    <x v="58"/>
    <s v="38201 GASTOS DE ORDEN SOCIAL Y CULTURAL"/>
    <n v="292800"/>
    <s v="1 NO ETIQUETADO"/>
    <s v="11 RECURSOS FISCALES"/>
    <s v="1101 RECURSOS MUNICIPALES"/>
    <s v="19 Ejercicio 2019"/>
    <s v="13 TODO EL TERRITORIO"/>
    <s v="3 INDISTINTO"/>
  </r>
  <r>
    <s v="020311313246172002O056056007971133838238201111110119133"/>
    <x v="6"/>
    <s v="1"/>
    <s v="13"/>
    <s v="132"/>
    <s v="4"/>
    <s v="6"/>
    <s v="17"/>
    <s v="20"/>
    <s v="02"/>
    <s v="O"/>
    <s v="056"/>
    <s v="056007"/>
    <s v="97"/>
    <s v="1"/>
    <s v="3"/>
    <s v="38"/>
    <s v="382"/>
    <s v="382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56 DISEÑO, PRODUCCIÓN Y DESARROLLO DE EVENTOS EFECTUADOS"/>
    <s v="056007 GRITO DE INDEPENDENCIA Y VERBENA"/>
    <x v="2"/>
    <x v="17"/>
    <x v="58"/>
    <s v="38201 GASTOS DE ORDEN SOCIAL Y CULTURAL"/>
    <n v="312000"/>
    <s v="1 NO ETIQUETADO"/>
    <s v="11 RECURSOS FISCALES"/>
    <s v="1101 RECURSOS MUNICIPALES"/>
    <s v="19 Ejercicio 2019"/>
    <s v="13 TODO EL TERRITORIO"/>
    <s v="3 INDISTINTO"/>
  </r>
  <r>
    <s v="020311313246172002O056056006971133838238201111110119133"/>
    <x v="6"/>
    <s v="1"/>
    <s v="13"/>
    <s v="132"/>
    <s v="4"/>
    <s v="6"/>
    <s v="17"/>
    <s v="20"/>
    <s v="02"/>
    <s v="O"/>
    <s v="056"/>
    <s v="056006"/>
    <s v="97"/>
    <s v="1"/>
    <s v="3"/>
    <s v="38"/>
    <s v="382"/>
    <s v="382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56 DISEÑO, PRODUCCIÓN Y DESARROLLO DE EVENTOS EFECTUADOS"/>
    <s v="056006 CENA DEL REBOZO"/>
    <x v="2"/>
    <x v="17"/>
    <x v="58"/>
    <s v="38201 GASTOS DE ORDEN SOCIAL Y CULTURAL"/>
    <n v="133980"/>
    <s v="1 NO ETIQUETADO"/>
    <s v="11 RECURSOS FISCALES"/>
    <s v="1101 RECURSOS MUNICIPALES"/>
    <s v="19 Ejercicio 2019"/>
    <s v="13 TODO EL TERRITORIO"/>
    <s v="3 INDISTINTO"/>
  </r>
  <r>
    <s v="020311313246172002O056056007971133838238201111110119133"/>
    <x v="6"/>
    <s v="1"/>
    <s v="13"/>
    <s v="132"/>
    <s v="4"/>
    <s v="6"/>
    <s v="17"/>
    <s v="20"/>
    <s v="02"/>
    <s v="O"/>
    <s v="056"/>
    <s v="056007"/>
    <s v="97"/>
    <s v="1"/>
    <s v="3"/>
    <s v="38"/>
    <s v="382"/>
    <s v="382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56 DISEÑO, PRODUCCIÓN Y DESARROLLO DE EVENTOS EFECTUADOS"/>
    <s v="056007 GRITO DE INDEPENDENCIA Y VERBENA"/>
    <x v="2"/>
    <x v="17"/>
    <x v="58"/>
    <s v="38201 GASTOS DE ORDEN SOCIAL Y CULTURAL"/>
    <n v="1260000"/>
    <s v="1 NO ETIQUETADO"/>
    <s v="11 RECURSOS FISCALES"/>
    <s v="1101 RECURSOS MUNICIPALES"/>
    <s v="19 Ejercicio 2019"/>
    <s v="13 TODO EL TERRITORIO"/>
    <s v="3 INDISTINTO"/>
  </r>
  <r>
    <s v="020311313246172002O056056023971133838238201111110119133"/>
    <x v="6"/>
    <s v="1"/>
    <s v="13"/>
    <s v="132"/>
    <s v="4"/>
    <s v="6"/>
    <s v="17"/>
    <s v="20"/>
    <s v="02"/>
    <s v="O"/>
    <s v="056"/>
    <s v="056023"/>
    <s v="97"/>
    <s v="1"/>
    <s v="3"/>
    <s v="38"/>
    <s v="382"/>
    <s v="382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56 DISEÑO, PRODUCCIÓN Y DESARROLLO DE EVENTOS EFECTUADOS"/>
    <s v="056023 FIESTAS PATRIAS DELEGACIONES"/>
    <x v="2"/>
    <x v="17"/>
    <x v="58"/>
    <s v="38201 GASTOS DE ORDEN SOCIAL Y CULTURAL"/>
    <n v="1044000"/>
    <s v="1 NO ETIQUETADO"/>
    <s v="11 RECURSOS FISCALES"/>
    <s v="1101 RECURSOS MUNICIPALES"/>
    <s v="19 Ejercicio 2019"/>
    <s v="13 TODO EL TERRITORIO"/>
    <s v="3 INDISTINTO"/>
  </r>
  <r>
    <s v="020311313246172002O056056008971133838238201111110119133"/>
    <x v="6"/>
    <s v="1"/>
    <s v="13"/>
    <s v="132"/>
    <s v="4"/>
    <s v="6"/>
    <s v="17"/>
    <s v="20"/>
    <s v="02"/>
    <s v="O"/>
    <s v="056"/>
    <s v="056008"/>
    <s v="97"/>
    <s v="1"/>
    <s v="3"/>
    <s v="38"/>
    <s v="382"/>
    <s v="382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56 DISEÑO, PRODUCCIÓN Y DESARROLLO DE EVENTOS EFECTUADOS"/>
    <s v="056008 FIESTAS PATRIAS LAS AGUILAS"/>
    <x v="2"/>
    <x v="17"/>
    <x v="58"/>
    <s v="38201 GASTOS DE ORDEN SOCIAL Y CULTURAL"/>
    <n v="26448"/>
    <s v="1 NO ETIQUETADO"/>
    <s v="11 RECURSOS FISCALES"/>
    <s v="1101 RECURSOS MUNICIPALES"/>
    <s v="19 Ejercicio 2019"/>
    <s v="13 TODO EL TERRITORIO"/>
    <s v="3 INDISTINTO"/>
  </r>
  <r>
    <s v="020311313246172002O056056012971133838238201111110119133"/>
    <x v="6"/>
    <s v="1"/>
    <s v="13"/>
    <s v="132"/>
    <s v="4"/>
    <s v="6"/>
    <s v="17"/>
    <s v="20"/>
    <s v="02"/>
    <s v="O"/>
    <s v="056"/>
    <s v="056012"/>
    <s v="97"/>
    <s v="1"/>
    <s v="3"/>
    <s v="38"/>
    <s v="382"/>
    <s v="382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56 DISEÑO, PRODUCCIÓN Y DESARROLLO DE EVENTOS EFECTUADOS"/>
    <s v="056012 ORNAMENTACION NAVIDEÑA"/>
    <x v="2"/>
    <x v="17"/>
    <x v="58"/>
    <s v="38201 GASTOS DE ORDEN SOCIAL Y CULTURAL"/>
    <n v="700000"/>
    <s v="1 NO ETIQUETADO"/>
    <s v="11 RECURSOS FISCALES"/>
    <s v="1101 RECURSOS MUNICIPALES"/>
    <s v="19 Ejercicio 2019"/>
    <s v="13 TODO EL TERRITORIO"/>
    <s v="3 INDISTINTO"/>
  </r>
  <r>
    <s v="020311313246172002O056056908971133838238201111110119133"/>
    <x v="6"/>
    <s v="1"/>
    <s v="13"/>
    <s v="132"/>
    <s v="4"/>
    <s v="6"/>
    <s v="17"/>
    <s v="20"/>
    <s v="02"/>
    <s v="O"/>
    <s v="056"/>
    <s v="056908"/>
    <s v="97"/>
    <s v="1"/>
    <s v="3"/>
    <s v="38"/>
    <s v="382"/>
    <s v="382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56 DISEÑO, PRODUCCIÓN Y DESARROLLO DE EVENTOS EFECTUADOS"/>
    <s v="056908 EVENTOS NAVIDEÑOS"/>
    <x v="2"/>
    <x v="17"/>
    <x v="58"/>
    <s v="38201 GASTOS DE ORDEN SOCIAL Y CULTURAL"/>
    <n v="2500000"/>
    <s v="1 NO ETIQUETADO"/>
    <s v="11 RECURSOS FISCALES"/>
    <s v="1101 RECURSOS MUNICIPALES"/>
    <s v="19 Ejercicio 2019"/>
    <s v="13 TODO EL TERRITORIO"/>
    <s v="3 INDISTINTO"/>
  </r>
  <r>
    <s v="020311313246172002O056056908971133838238201111110119133"/>
    <x v="6"/>
    <s v="1"/>
    <s v="13"/>
    <s v="132"/>
    <s v="4"/>
    <s v="6"/>
    <s v="17"/>
    <s v="20"/>
    <s v="02"/>
    <s v="O"/>
    <s v="056"/>
    <s v="056908"/>
    <s v="97"/>
    <s v="1"/>
    <s v="3"/>
    <s v="38"/>
    <s v="382"/>
    <s v="382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56 DISEÑO, PRODUCCIÓN Y DESARROLLO DE EVENTOS EFECTUADOS"/>
    <s v="056908 EVENTOS NAVIDEÑOS"/>
    <x v="2"/>
    <x v="17"/>
    <x v="58"/>
    <s v="38201 GASTOS DE ORDEN SOCIAL Y CULTURAL"/>
    <n v="292320"/>
    <s v="1 NO ETIQUETADO"/>
    <s v="11 RECURSOS FISCALES"/>
    <s v="1101 RECURSOS MUNICIPALES"/>
    <s v="19 Ejercicio 2019"/>
    <s v="13 TODO EL TERRITORIO"/>
    <s v="3 INDISTINTO"/>
  </r>
  <r>
    <s v="020311313246172002O121121018971133838238201111110119133"/>
    <x v="6"/>
    <s v="1"/>
    <s v="13"/>
    <s v="132"/>
    <s v="4"/>
    <s v="6"/>
    <s v="17"/>
    <s v="20"/>
    <s v="02"/>
    <s v="O"/>
    <s v="121"/>
    <s v="121018"/>
    <s v="97"/>
    <s v="1"/>
    <s v="3"/>
    <s v="38"/>
    <s v="382"/>
    <s v="382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121 SENSIBILIZACIÓN  EN RESPONSABILIDADES Y FUNCIONES REALIZADAS"/>
    <s v="121018 COBERTURA DE ACTIVIDADES DEL AYUNTAMIENTO"/>
    <x v="2"/>
    <x v="17"/>
    <x v="58"/>
    <s v="38201 GASTOS DE ORDEN SOCIAL Y CULTURAL"/>
    <n v="960000"/>
    <s v="1 NO ETIQUETADO"/>
    <s v="11 RECURSOS FISCALES"/>
    <s v="1101 RECURSOS MUNICIPALES"/>
    <s v="19 Ejercicio 2019"/>
    <s v="13 TODO EL TERRITORIO"/>
    <s v="3 INDISTINTO"/>
  </r>
  <r>
    <s v="020211313246172002O016016015971133838238201111110119133"/>
    <x v="7"/>
    <s v="1"/>
    <s v="13"/>
    <s v="132"/>
    <s v="4"/>
    <s v="6"/>
    <s v="17"/>
    <s v="20"/>
    <s v="02"/>
    <s v="O"/>
    <s v="016"/>
    <s v="016015"/>
    <s v="97"/>
    <s v="1"/>
    <s v="3"/>
    <s v="38"/>
    <s v="382"/>
    <s v="38201"/>
    <s v="1"/>
    <s v="11"/>
    <s v="1101"/>
    <s v="19"/>
    <s v="13"/>
    <s v="3"/>
    <x v="4"/>
    <x v="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2"/>
    <x v="17"/>
    <x v="58"/>
    <s v="38201 GASTOS DE ORDEN SOCIAL Y CULTURAL"/>
    <n v="5000000"/>
    <s v="1 NO ETIQUETADO"/>
    <s v="11 RECURSOS FISCALES"/>
    <s v="1101 RECURSOS MUNICIPALES"/>
    <s v="19 Ejercicio 2019"/>
    <s v="13 TODO EL TERRITORIO"/>
    <s v="3 INDISTINTO"/>
  </r>
  <r>
    <s v="030311717145160304E013013950911133838238201111110119133"/>
    <x v="8"/>
    <s v="1"/>
    <s v="17"/>
    <s v="171"/>
    <s v="4"/>
    <s v="5"/>
    <s v="16"/>
    <s v="03"/>
    <s v="04"/>
    <s v="E"/>
    <s v="013"/>
    <s v="013950"/>
    <s v="91"/>
    <s v="1"/>
    <s v="3"/>
    <s v="38"/>
    <s v="382"/>
    <s v="382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013 ACCIONES DE PREVENCIÓN DEL DELITO REALIZADAS"/>
    <s v="013950 PLATICAS Y TALLERES EN MATERIA DE PREVENCION DEL DELITO"/>
    <x v="2"/>
    <x v="17"/>
    <x v="58"/>
    <s v="38201 GASTOS DE ORDEN SOCIAL Y CULTURAL"/>
    <n v="286000"/>
    <s v="1 NO ETIQUETADO"/>
    <s v="11 RECURSOS FISCALES"/>
    <s v="1101 RECURSOS MUNICIPALES"/>
    <s v="19 Ejercicio 2019"/>
    <s v="13 TODO EL TERRITORIO"/>
    <s v="3 INDISTINTO"/>
  </r>
  <r>
    <s v="050511818146172007B065065196911133838238201111110119133"/>
    <x v="10"/>
    <s v="1"/>
    <s v="18"/>
    <s v="181"/>
    <s v="4"/>
    <s v="6"/>
    <s v="17"/>
    <s v="20"/>
    <s v="07"/>
    <s v="B"/>
    <s v="065"/>
    <s v="065196"/>
    <s v="91"/>
    <s v="1"/>
    <s v="3"/>
    <s v="38"/>
    <s v="382"/>
    <s v="38201"/>
    <s v="1"/>
    <s v="11"/>
    <s v="1101"/>
    <s v="19"/>
    <s v="13"/>
    <s v="3"/>
    <x v="7"/>
    <x v="10"/>
    <x v="7"/>
    <s v="1 GOBIERNO"/>
    <s v="18 OTROS SERVICIOS GENERALES"/>
    <s v="4 UN GOBIERNO PARA LA CIUDADANÍA"/>
    <s v="6 ZAPOPAN CIUDADANO"/>
    <s v="17 GARANTIZAR UNA ADMINISTRACIÓN DE LOS RECURSOS PÚBLICOS AL SERVICIO DE LA CIUDADANÍA"/>
    <s v="20 C. EFICIENCIA GUBERNAMENTAL"/>
    <s v="B PROVISIÓN DE BIENES PÚBLICOS"/>
    <s v="91 CIUDADANOS"/>
    <s v="1 GASTO CORRIENTE"/>
    <x v="8"/>
    <s v="065 GACETA MUNICIPAL  PUBLICADA IMPRESAS Y DISTRIBUIDAS"/>
    <s v="065196 PUBLICACIONES DIVERSAS"/>
    <x v="2"/>
    <x v="17"/>
    <x v="58"/>
    <s v="38201 GASTOS DE ORDEN SOCIAL Y CULTURAL"/>
    <n v="550000"/>
    <s v="1 NO ETIQUETADO"/>
    <s v="11 RECURSOS FISCALES"/>
    <s v="1101 RECURSOS MUNICIPALES"/>
    <s v="19 Ejercicio 2019"/>
    <s v="13 TODO EL TERRITORIO"/>
    <s v="3 INDISTINTO"/>
  </r>
  <r>
    <s v="050511313446172008M084084247911133838238201111110119133"/>
    <x v="10"/>
    <s v="1"/>
    <s v="13"/>
    <s v="134"/>
    <s v="4"/>
    <s v="6"/>
    <s v="17"/>
    <s v="20"/>
    <s v="08"/>
    <s v="M"/>
    <s v="084"/>
    <s v="084247"/>
    <s v="91"/>
    <s v="1"/>
    <s v="3"/>
    <s v="38"/>
    <s v="382"/>
    <s v="38201"/>
    <s v="1"/>
    <s v="11"/>
    <s v="1101"/>
    <s v="19"/>
    <s v="13"/>
    <s v="3"/>
    <x v="7"/>
    <x v="10"/>
    <x v="0"/>
    <s v="1 GOBIERNO"/>
    <s v="13 COORDINACION DE LA POLITICA DE GOBIERNO"/>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9"/>
    <s v="084 NOTIFICACIONES A DEPENDENCIAS O PARTICULARES ENVIADAS"/>
    <s v="084247 ENVIO DE NOTIFICACIONES A DEPENDENCIAS O PARTICULARES"/>
    <x v="2"/>
    <x v="17"/>
    <x v="58"/>
    <s v="38201 GASTOS DE ORDEN SOCIAL Y CULTURAL"/>
    <n v="3000000"/>
    <s v="1 NO ETIQUETADO"/>
    <s v="11 RECURSOS FISCALES"/>
    <s v="1101 RECURSOS MUNICIPALES"/>
    <s v="19 Ejercicio 2019"/>
    <s v="13 TODO EL TERRITORIO"/>
    <s v="3 INDISTINTO"/>
  </r>
  <r>
    <s v="131422727116171835P080080760911122929629601111110119133"/>
    <x v="49"/>
    <s v="2"/>
    <s v="27"/>
    <s v="271"/>
    <s v="1"/>
    <s v="6"/>
    <s v="17"/>
    <s v="18"/>
    <s v="35"/>
    <s v="P"/>
    <s v="080"/>
    <s v="080760"/>
    <s v="91"/>
    <s v="1"/>
    <s v="2"/>
    <s v="29"/>
    <s v="296"/>
    <s v="296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60 IMPLEMENTACION DE LOS MECANISMOS DE PARTICIPACION CIUDADANA"/>
    <x v="1"/>
    <x v="13"/>
    <x v="50"/>
    <s v="29601 REFACCIONES Y ACCESORIOS MENORES DE EQUIPO DE TRANSPORTE"/>
    <n v="65820"/>
    <s v="1 NO ETIQUETADO"/>
    <s v="11 RECURSOS FISCALES"/>
    <s v="1101 RECURSOS MUNICIPALES"/>
    <s v="19 Ejercicio 2019"/>
    <s v="13 TODO EL TERRITORIO"/>
    <s v="3 INDISTINTO"/>
  </r>
  <r>
    <s v="060611515246172011M025025279911133838238201111110119133"/>
    <x v="12"/>
    <s v="1"/>
    <s v="15"/>
    <s v="152"/>
    <s v="4"/>
    <s v="6"/>
    <s v="17"/>
    <s v="20"/>
    <s v="11"/>
    <s v="M"/>
    <s v="025"/>
    <s v="025279"/>
    <s v="91"/>
    <s v="1"/>
    <s v="3"/>
    <s v="38"/>
    <s v="382"/>
    <s v="382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30"/>
    <s v="025 ANTEPROYECTO DE LEY DE INGRESOS REALIZADO"/>
    <s v="025279 ANTEPROYECTO DE LEY DE INGRESOS"/>
    <x v="2"/>
    <x v="17"/>
    <x v="58"/>
    <s v="38201 GASTOS DE ORDEN SOCIAL Y CULTURAL"/>
    <n v="5700"/>
    <s v="1 NO ETIQUETADO"/>
    <s v="11 RECURSOS FISCALES"/>
    <s v="1101 RECURSOS MUNICIPALES"/>
    <s v="19 Ejercicio 2019"/>
    <s v="13 TODO EL TERRITORIO"/>
    <s v="3 INDISTINTO"/>
  </r>
  <r>
    <s v="080322222112130614E009009400911133838238201111110119133"/>
    <x v="15"/>
    <s v="2"/>
    <s v="22"/>
    <s v="221"/>
    <s v="1"/>
    <s v="2"/>
    <s v="13"/>
    <s v="06"/>
    <s v="14"/>
    <s v="E"/>
    <s v="009"/>
    <s v="009400"/>
    <s v="91"/>
    <s v="1"/>
    <s v="3"/>
    <s v="38"/>
    <s v="382"/>
    <s v="382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400 VISTO BUENO DE LA RECEPCION DEL FRACCIONAMIENTO"/>
    <x v="2"/>
    <x v="17"/>
    <x v="58"/>
    <s v="38201 GASTOS DE ORDEN SOCIAL Y CULTURAL"/>
    <n v="50000"/>
    <s v="1 NO ETIQUETADO"/>
    <s v="11 RECURSOS FISCALES"/>
    <s v="1101 RECURSOS MUNICIPALES"/>
    <s v="19 Ejercicio 2019"/>
    <s v="13 TODO EL TERRITORIO"/>
    <s v="3 INDISTINTO"/>
  </r>
  <r>
    <s v="080422222112130614E059059798911133838238201111110119133"/>
    <x v="17"/>
    <s v="2"/>
    <s v="22"/>
    <s v="221"/>
    <s v="1"/>
    <s v="2"/>
    <s v="13"/>
    <s v="06"/>
    <s v="14"/>
    <s v="E"/>
    <s v="059"/>
    <s v="059798"/>
    <s v="91"/>
    <s v="1"/>
    <s v="3"/>
    <s v="38"/>
    <s v="382"/>
    <s v="382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798 OBRA IMAGEN URBANA"/>
    <x v="2"/>
    <x v="17"/>
    <x v="58"/>
    <s v="38201 GASTOS DE ORDEN SOCIAL Y CULTURAL"/>
    <n v="90000"/>
    <s v="1 NO ETIQUETADO"/>
    <s v="11 RECURSOS FISCALES"/>
    <s v="1101 RECURSOS MUNICIPALES"/>
    <s v="19 Ejercicio 2019"/>
    <s v="13 TODO EL TERRITORIO"/>
    <s v="3 INDISTINTO"/>
  </r>
  <r>
    <s v="080422222112130614E060060324911133838238201111110119133"/>
    <x v="17"/>
    <s v="2"/>
    <s v="22"/>
    <s v="221"/>
    <s v="1"/>
    <s v="2"/>
    <s v="13"/>
    <s v="06"/>
    <s v="14"/>
    <s v="E"/>
    <s v="060"/>
    <s v="060324"/>
    <s v="91"/>
    <s v="1"/>
    <s v="3"/>
    <s v="38"/>
    <s v="382"/>
    <s v="382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60 ESPACIOS PÚBLICOS ORDENADOS Y LIMPIOS ENTREGADOS"/>
    <s v="060324 SERVICIOS DE BARRIDO MANUAL EN CENTRO HISTORICO"/>
    <x v="2"/>
    <x v="17"/>
    <x v="58"/>
    <s v="38201 GASTOS DE ORDEN SOCIAL Y CULTURAL"/>
    <n v="70000"/>
    <s v="1 NO ETIQUETADO"/>
    <s v="11 RECURSOS FISCALES"/>
    <s v="1101 RECURSOS MUNICIPALES"/>
    <s v="19 Ejercicio 2019"/>
    <s v="13 TODO EL TERRITORIO"/>
    <s v="3 INDISTINTO"/>
  </r>
  <r>
    <s v="081222121412130615E061061355911133838238201111110119133"/>
    <x v="46"/>
    <s v="2"/>
    <s v="21"/>
    <s v="214"/>
    <s v="1"/>
    <s v="2"/>
    <s v="13"/>
    <s v="06"/>
    <s v="15"/>
    <s v="E"/>
    <s v="061"/>
    <s v="061355"/>
    <s v="91"/>
    <s v="1"/>
    <s v="3"/>
    <s v="38"/>
    <s v="382"/>
    <s v="382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55 MANTENIMIENTO DE PAVIMENTOS"/>
    <x v="2"/>
    <x v="17"/>
    <x v="58"/>
    <s v="38201 GASTOS DE ORDEN SOCIAL Y CULTURAL"/>
    <n v="350000"/>
    <s v="1 NO ETIQUETADO"/>
    <s v="11 RECURSOS FISCALES"/>
    <s v="1101 RECURSOS MUNICIPALES"/>
    <s v="19 Ejercicio 2019"/>
    <s v="13 TODO EL TERRITORIO"/>
    <s v="3 INDISTINTO"/>
  </r>
  <r>
    <s v="080722121412130615E061061355911133838238201111110119133"/>
    <x v="20"/>
    <s v="2"/>
    <s v="21"/>
    <s v="214"/>
    <s v="1"/>
    <s v="2"/>
    <s v="13"/>
    <s v="06"/>
    <s v="15"/>
    <s v="E"/>
    <s v="061"/>
    <s v="061355"/>
    <s v="91"/>
    <s v="1"/>
    <s v="3"/>
    <s v="38"/>
    <s v="382"/>
    <s v="382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55 MANTENIMIENTO DE PAVIMENTOS"/>
    <x v="2"/>
    <x v="17"/>
    <x v="58"/>
    <s v="38201 GASTOS DE ORDEN SOCIAL Y CULTURAL"/>
    <n v="100000"/>
    <s v="1 NO ETIQUETADO"/>
    <s v="11 RECURSOS FISCALES"/>
    <s v="1101 RECURSOS MUNICIPALES"/>
    <s v="19 Ejercicio 2019"/>
    <s v="13 TODO EL TERRITORIO"/>
    <s v="3 INDISTINTO"/>
  </r>
  <r>
    <s v="080822222112130417E079079417911133838238201111110119133"/>
    <x v="21"/>
    <s v="2"/>
    <s v="22"/>
    <s v="221"/>
    <s v="1"/>
    <s v="2"/>
    <s v="13"/>
    <s v="04"/>
    <s v="17"/>
    <s v="E"/>
    <s v="079"/>
    <s v="079417"/>
    <s v="91"/>
    <s v="1"/>
    <s v="3"/>
    <s v="38"/>
    <s v="382"/>
    <s v="38201"/>
    <s v="1"/>
    <s v="11"/>
    <s v="1101"/>
    <s v="19"/>
    <s v="13"/>
    <s v="3"/>
    <x v="1"/>
    <x v="21"/>
    <x v="1"/>
    <s v="2 DESARROLLO SOCIAL"/>
    <s v="22 VIVIENDA Y SERVICIOS A LA COMUNIDAD"/>
    <s v="1 INTEGRACIÓN SOCIAL Y CULTURAL"/>
    <s v="2 ZAPOPAN FUNCIONAL"/>
    <s v="13 MEJORAR EL ACCESO A SERVICIOS BÁSICOS Y OPORTUNIDADES DE DESARROLLO PERMANENTE"/>
    <s v="04 A. DESARROLLO EQUITATIVO E INCLUYENTE"/>
    <s v="E PRESTACIÓN DE SERVICIOS PÚBLICOS"/>
    <s v="91 CIUDADANOS"/>
    <s v="1 GASTO CORRIENTE"/>
    <x v="14"/>
    <s v="079 MANTENIMIENTO PREVENTIVO DE LOS SERVICIOS PÚBLICOS REALIZADO"/>
    <s v="079417 MANTENIMIENTO PREVENTIVO DE ARBOLADO"/>
    <x v="2"/>
    <x v="17"/>
    <x v="58"/>
    <s v="38201 GASTOS DE ORDEN SOCIAL Y CULTURAL"/>
    <n v="400000"/>
    <s v="1 NO ETIQUETADO"/>
    <s v="11 RECURSOS FISCALES"/>
    <s v="1101 RECURSOS MUNICIPALES"/>
    <s v="19 Ejercicio 2019"/>
    <s v="13 TODO EL TERRITORIO"/>
    <s v="3 INDISTINTO"/>
  </r>
  <r>
    <s v="090511313446172020O021021505121133838238201111110119133"/>
    <x v="41"/>
    <s v="1"/>
    <s v="13"/>
    <s v="134"/>
    <s v="4"/>
    <s v="6"/>
    <s v="17"/>
    <s v="20"/>
    <s v="20"/>
    <s v="O"/>
    <s v="021"/>
    <s v="021505"/>
    <s v="12"/>
    <s v="1"/>
    <s v="3"/>
    <s v="38"/>
    <s v="382"/>
    <s v="38201"/>
    <s v="1"/>
    <s v="11"/>
    <s v="1101"/>
    <s v="19"/>
    <s v="13"/>
    <s v="3"/>
    <x v="0"/>
    <x v="41"/>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05 ATENCION A SINDICATOS"/>
    <x v="2"/>
    <x v="17"/>
    <x v="58"/>
    <s v="38201 GASTOS DE ORDEN SOCIAL Y CULTURAL"/>
    <n v="90000"/>
    <s v="1 NO ETIQUETADO"/>
    <s v="11 RECURSOS FISCALES"/>
    <s v="1101 RECURSOS MUNICIPALES"/>
    <s v="19 Ejercicio 2019"/>
    <s v="13 TODO EL TERRITORIO"/>
    <s v="3 INDISTINTO"/>
  </r>
  <r>
    <s v="090411313446172020O021021464121133838238201111110119133"/>
    <x v="0"/>
    <s v="1"/>
    <s v="13"/>
    <s v="134"/>
    <s v="4"/>
    <s v="6"/>
    <s v="17"/>
    <s v="20"/>
    <s v="20"/>
    <s v="O"/>
    <s v="021"/>
    <s v="021464"/>
    <s v="12"/>
    <s v="1"/>
    <s v="3"/>
    <s v="38"/>
    <s v="382"/>
    <s v="38201"/>
    <s v="1"/>
    <s v="11"/>
    <s v="11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64 MOVIMIENTOS DE PERSONAL"/>
    <x v="2"/>
    <x v="17"/>
    <x v="58"/>
    <s v="38201 GASTOS DE ORDEN SOCIAL Y CULTURAL"/>
    <n v="27000"/>
    <s v="1 NO ETIQUETADO"/>
    <s v="11 RECURSOS FISCALES"/>
    <s v="1101 RECURSOS MUNICIPALES"/>
    <s v="19 Ejercicio 2019"/>
    <s v="13 TODO EL TERRITORIO"/>
    <s v="3 INDISTINTO"/>
  </r>
  <r>
    <s v="100222626823101722P045045881911133838238201111110119133"/>
    <x v="23"/>
    <s v="2"/>
    <s v="26"/>
    <s v="268"/>
    <s v="2"/>
    <s v="3"/>
    <s v="10"/>
    <s v="17"/>
    <s v="22"/>
    <s v="P"/>
    <s v="045"/>
    <s v="045881"/>
    <s v="91"/>
    <s v="1"/>
    <s v="3"/>
    <s v="38"/>
    <s v="382"/>
    <s v="382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5 CAPACITACIONESA ZAPOPANOS A TRAVÉS DEL PROGRAMA DE ACADEMIAS MUNICIPALES ITINERANTES  OTORGADAS "/>
    <s v="045881 CURSOS IMPLEMENTADOS A ZAPOPANOS "/>
    <x v="2"/>
    <x v="17"/>
    <x v="58"/>
    <s v="38201 GASTOS DE ORDEN SOCIAL Y CULTURAL"/>
    <n v="100000"/>
    <s v="1 NO ETIQUETADO"/>
    <s v="11 RECURSOS FISCALES"/>
    <s v="1101 RECURSOS MUNICIPALES"/>
    <s v="19 Ejercicio 2019"/>
    <s v="13 TODO EL TERRITORIO"/>
    <s v="3 INDISTINTO"/>
  </r>
  <r>
    <s v="100222626823101722P045045945911133838238201111110119133"/>
    <x v="23"/>
    <s v="2"/>
    <s v="26"/>
    <s v="268"/>
    <s v="2"/>
    <s v="3"/>
    <s v="10"/>
    <s v="17"/>
    <s v="22"/>
    <s v="P"/>
    <s v="045"/>
    <s v="045945"/>
    <s v="91"/>
    <s v="1"/>
    <s v="3"/>
    <s v="38"/>
    <s v="382"/>
    <s v="382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5 CAPACITACIONESA ZAPOPANOS A TRAVÉS DEL PROGRAMA DE ACADEMIAS MUNICIPALES ITINERANTES  OTORGADAS "/>
    <s v="045945 PERSONAS CAPACITADAS EN CURSOS"/>
    <x v="2"/>
    <x v="17"/>
    <x v="58"/>
    <s v="38201 GASTOS DE ORDEN SOCIAL Y CULTURAL"/>
    <n v="33000"/>
    <s v="1 NO ETIQUETADO"/>
    <s v="11 RECURSOS FISCALES"/>
    <s v="1101 RECURSOS MUNICIPALES"/>
    <s v="19 Ejercicio 2019"/>
    <s v="13 TODO EL TERRITORIO"/>
    <s v="3 INDISTINTO"/>
  </r>
  <r>
    <s v="100222626823101722P094094521911133838238201111110119133"/>
    <x v="23"/>
    <s v="2"/>
    <s v="26"/>
    <s v="268"/>
    <s v="2"/>
    <s v="3"/>
    <s v="10"/>
    <s v="17"/>
    <s v="22"/>
    <s v="P"/>
    <s v="094"/>
    <s v="094521"/>
    <s v="91"/>
    <s v="1"/>
    <s v="3"/>
    <s v="38"/>
    <s v="382"/>
    <s v="382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94 PERSONAS BENEFICIADAS DE LAS ACADEMIAS MUNICIPALES OFERTADAS"/>
    <s v="094521 CAPACITACION EN ACADEMIAS MUNICIPALES "/>
    <x v="2"/>
    <x v="17"/>
    <x v="58"/>
    <s v="38201 GASTOS DE ORDEN SOCIAL Y CULTURAL"/>
    <n v="180000"/>
    <s v="1 NO ETIQUETADO"/>
    <s v="11 RECURSOS FISCALES"/>
    <s v="1101 RECURSOS MUNICIPALES"/>
    <s v="19 Ejercicio 2019"/>
    <s v="13 TODO EL TERRITORIO"/>
    <s v="3 INDISTINTO"/>
  </r>
  <r>
    <s v="100222626823101722P094094882911133838238201111110119133"/>
    <x v="23"/>
    <s v="2"/>
    <s v="26"/>
    <s v="268"/>
    <s v="2"/>
    <s v="3"/>
    <s v="10"/>
    <s v="17"/>
    <s v="22"/>
    <s v="P"/>
    <s v="094"/>
    <s v="094882"/>
    <s v="91"/>
    <s v="1"/>
    <s v="3"/>
    <s v="38"/>
    <s v="382"/>
    <s v="382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94 PERSONAS BENEFICIADAS DE LAS ACADEMIAS MUNICIPALES OFERTADAS"/>
    <s v="094882 CURSOS IMPLEMENTADOS EN ACADEMIAS "/>
    <x v="2"/>
    <x v="17"/>
    <x v="58"/>
    <s v="38201 GASTOS DE ORDEN SOCIAL Y CULTURAL"/>
    <n v="80000"/>
    <s v="1 NO ETIQUETADO"/>
    <s v="11 RECURSOS FISCALES"/>
    <s v="1101 RECURSOS MUNICIPALES"/>
    <s v="19 Ejercicio 2019"/>
    <s v="13 TODO EL TERRITORIO"/>
    <s v="3 INDISTINTO"/>
  </r>
  <r>
    <s v="100733131123091524F107107544911133838238201111110119133"/>
    <x v="25"/>
    <s v="3"/>
    <s v="31"/>
    <s v="311"/>
    <s v="2"/>
    <s v="3"/>
    <s v="09"/>
    <s v="15"/>
    <s v="24"/>
    <s v="F"/>
    <s v="107"/>
    <s v="107544"/>
    <s v="91"/>
    <s v="1"/>
    <s v="3"/>
    <s v="38"/>
    <s v="382"/>
    <s v="382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107 PROYECTOS Y  REHABILITACIÓN DE PUNTOS TURÍSTICOS GESTIONADOS"/>
    <s v="107544 GESTION DE PROYECTOS Y REHABILITACION DE PUNTOS TURISTICOS"/>
    <x v="2"/>
    <x v="17"/>
    <x v="58"/>
    <s v="38201 GASTOS DE ORDEN SOCIAL Y CULTURAL"/>
    <n v="1500000"/>
    <s v="1 NO ETIQUETADO"/>
    <s v="11 RECURSOS FISCALES"/>
    <s v="1101 RECURSOS MUNICIPALES"/>
    <s v="19 Ejercicio 2019"/>
    <s v="13 TODO EL TERRITORIO"/>
    <s v="3 INDISTINTO"/>
  </r>
  <r>
    <s v="100733131123091524F110110542911133838238201111110119133"/>
    <x v="25"/>
    <s v="3"/>
    <s v="31"/>
    <s v="311"/>
    <s v="2"/>
    <s v="3"/>
    <s v="09"/>
    <s v="15"/>
    <s v="24"/>
    <s v="F"/>
    <s v="110"/>
    <s v="110542"/>
    <s v="91"/>
    <s v="1"/>
    <s v="3"/>
    <s v="38"/>
    <s v="382"/>
    <s v="382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110 RECORRIDOS TURÍSTICOS DE BUENA CALIDAD GUIADOS "/>
    <s v="110542 RECORRIDOS TURISTICOS GUIADOS"/>
    <x v="2"/>
    <x v="17"/>
    <x v="58"/>
    <s v="38201 GASTOS DE ORDEN SOCIAL Y CULTURAL"/>
    <n v="110000"/>
    <s v="1 NO ETIQUETADO"/>
    <s v="11 RECURSOS FISCALES"/>
    <s v="1101 RECURSOS MUNICIPALES"/>
    <s v="19 Ejercicio 2019"/>
    <s v="13 TODO EL TERRITORIO"/>
    <s v="3 INDISTINTO"/>
  </r>
  <r>
    <s v="100733131123091524F110110900911133838238201111110119133"/>
    <x v="25"/>
    <s v="3"/>
    <s v="31"/>
    <s v="311"/>
    <s v="2"/>
    <s v="3"/>
    <s v="09"/>
    <s v="15"/>
    <s v="24"/>
    <s v="F"/>
    <s v="110"/>
    <s v="110900"/>
    <s v="91"/>
    <s v="1"/>
    <s v="3"/>
    <s v="38"/>
    <s v="382"/>
    <s v="382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110 RECORRIDOS TURÍSTICOS DE BUENA CALIDAD GUIADOS "/>
    <s v="110900 ENCUESTAS DE SATISFACCION EN RECORRIDOS TURISTICOS GUIADOS"/>
    <x v="2"/>
    <x v="17"/>
    <x v="58"/>
    <s v="38201 GASTOS DE ORDEN SOCIAL Y CULTURAL"/>
    <n v="80000"/>
    <s v="1 NO ETIQUETADO"/>
    <s v="11 RECURSOS FISCALES"/>
    <s v="1101 RECURSOS MUNICIPALES"/>
    <s v="19 Ejercicio 2019"/>
    <s v="13 TODO EL TERRITORIO"/>
    <s v="3 INDISTINTO"/>
  </r>
  <r>
    <s v="100733131123091524F111111963911133838238201111110119133"/>
    <x v="25"/>
    <s v="3"/>
    <s v="31"/>
    <s v="311"/>
    <s v="2"/>
    <s v="3"/>
    <s v="09"/>
    <s v="15"/>
    <s v="24"/>
    <s v="F"/>
    <s v="111"/>
    <s v="111963"/>
    <s v="91"/>
    <s v="1"/>
    <s v="3"/>
    <s v="38"/>
    <s v="382"/>
    <s v="382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111 RECORRIDOS TURÍSTICOS Y TRASLADOS "/>
    <s v="111963 RECORRIDOS ESPECIALES "/>
    <x v="2"/>
    <x v="17"/>
    <x v="58"/>
    <s v="38201 GASTOS DE ORDEN SOCIAL Y CULTURAL"/>
    <n v="100000"/>
    <s v="1 NO ETIQUETADO"/>
    <s v="11 RECURSOS FISCALES"/>
    <s v="1101 RECURSOS MUNICIPALES"/>
    <s v="19 Ejercicio 2019"/>
    <s v="13 TODO EL TERRITORIO"/>
    <s v="3 INDISTINTO"/>
  </r>
  <r>
    <s v="100733131123091524F111111964911133838238201111110119133"/>
    <x v="25"/>
    <s v="3"/>
    <s v="31"/>
    <s v="311"/>
    <s v="2"/>
    <s v="3"/>
    <s v="09"/>
    <s v="15"/>
    <s v="24"/>
    <s v="F"/>
    <s v="111"/>
    <s v="111964"/>
    <s v="91"/>
    <s v="1"/>
    <s v="3"/>
    <s v="38"/>
    <s v="382"/>
    <s v="382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111 RECORRIDOS TURÍSTICOS Y TRASLADOS "/>
    <s v="111964 RECORRIDOS TURISTICOS PARA NIÑOS ANFITRIONES "/>
    <x v="2"/>
    <x v="17"/>
    <x v="58"/>
    <s v="38201 GASTOS DE ORDEN SOCIAL Y CULTURAL"/>
    <n v="300000"/>
    <s v="1 NO ETIQUETADO"/>
    <s v="11 RECURSOS FISCALES"/>
    <s v="1101 RECURSOS MUNICIPALES"/>
    <s v="19 Ejercicio 2019"/>
    <s v="13 TODO EL TERRITORIO"/>
    <s v="3 INDISTINTO"/>
  </r>
  <r>
    <s v="100733131123091524F030030536911133838238201111110119133"/>
    <x v="25"/>
    <s v="3"/>
    <s v="31"/>
    <s v="311"/>
    <s v="2"/>
    <s v="3"/>
    <s v="09"/>
    <s v="15"/>
    <s v="24"/>
    <s v="F"/>
    <s v="030"/>
    <s v="030536"/>
    <s v="91"/>
    <s v="1"/>
    <s v="3"/>
    <s v="38"/>
    <s v="382"/>
    <s v="382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030 APOYOS ECONÓMICOS OTORGADOS"/>
    <s v="030536 APOYO DE BECAS DE EDUCACION PARA ADULTOS"/>
    <x v="2"/>
    <x v="17"/>
    <x v="58"/>
    <s v="38201 GASTOS DE ORDEN SOCIAL Y CULTURAL"/>
    <n v="15000"/>
    <s v="1 NO ETIQUETADO"/>
    <s v="11 RECURSOS FISCALES"/>
    <s v="1101 RECURSOS MUNICIPALES"/>
    <s v="19 Ejercicio 2019"/>
    <s v="13 TODO EL TERRITORIO"/>
    <s v="3 INDISTINTO"/>
  </r>
  <r>
    <s v="100733131123091524F030030935911133838238201111110119133"/>
    <x v="25"/>
    <s v="3"/>
    <s v="31"/>
    <s v="311"/>
    <s v="2"/>
    <s v="3"/>
    <s v="09"/>
    <s v="15"/>
    <s v="24"/>
    <s v="F"/>
    <s v="030"/>
    <s v="030935"/>
    <s v="91"/>
    <s v="1"/>
    <s v="3"/>
    <s v="38"/>
    <s v="382"/>
    <s v="382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030 APOYOS ECONÓMICOS OTORGADOS"/>
    <s v="030935 MUJERES BENEFICIADAS CON HERRAMIENTAS PARA EL DESARROLLO DE PROYECTOS PRODUCTIVOS"/>
    <x v="2"/>
    <x v="17"/>
    <x v="58"/>
    <s v="38201 GASTOS DE ORDEN SOCIAL Y CULTURAL"/>
    <n v="100000"/>
    <s v="1 NO ETIQUETADO"/>
    <s v="11 RECURSOS FISCALES"/>
    <s v="1101 RECURSOS MUNICIPALES"/>
    <s v="19 Ejercicio 2019"/>
    <s v="13 TODO EL TERRITORIO"/>
    <s v="3 INDISTINTO"/>
  </r>
  <r>
    <s v="100733131123091524F030030947911133838238201111110119133"/>
    <x v="25"/>
    <s v="3"/>
    <s v="31"/>
    <s v="311"/>
    <s v="2"/>
    <s v="3"/>
    <s v="09"/>
    <s v="15"/>
    <s v="24"/>
    <s v="F"/>
    <s v="030"/>
    <s v="030947"/>
    <s v="91"/>
    <s v="1"/>
    <s v="3"/>
    <s v="38"/>
    <s v="382"/>
    <s v="382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030 APOYOS ECONÓMICOS OTORGADOS"/>
    <s v="030947 PINTEMOS ZAPOPAN (ESPACIOS REHABILITADOS POR MEDIO DE ARTE URBANO)"/>
    <x v="2"/>
    <x v="17"/>
    <x v="58"/>
    <s v="38201 GASTOS DE ORDEN SOCIAL Y CULTURAL"/>
    <n v="200000"/>
    <s v="1 NO ETIQUETADO"/>
    <s v="11 RECURSOS FISCALES"/>
    <s v="1101 RECURSOS MUNICIPALES"/>
    <s v="19 Ejercicio 2019"/>
    <s v="13 TODO EL TERRITORIO"/>
    <s v="3 INDISTINTO"/>
  </r>
  <r>
    <s v="100733131123091524F102102541911133838238201111110119133"/>
    <x v="25"/>
    <s v="3"/>
    <s v="31"/>
    <s v="311"/>
    <s v="2"/>
    <s v="3"/>
    <s v="09"/>
    <s v="15"/>
    <s v="24"/>
    <s v="F"/>
    <s v="102"/>
    <s v="102541"/>
    <s v="91"/>
    <s v="1"/>
    <s v="3"/>
    <s v="38"/>
    <s v="382"/>
    <s v="382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102 PRESENCIA DEL MUNICIPIO EN FERIAS, CONGRESOS Y CONVENCIONES  NACIONALES E INTERNACIONALES"/>
    <s v="102541 FERIAS Y EVENTOS INTERNACIONALES Y NACIONALES CON PRESENCIA DEL MUNICIPIO"/>
    <x v="2"/>
    <x v="17"/>
    <x v="58"/>
    <s v="38201 GASTOS DE ORDEN SOCIAL Y CULTURAL"/>
    <n v="330000"/>
    <s v="1 NO ETIQUETADO"/>
    <s v="11 RECURSOS FISCALES"/>
    <s v="1101 RECURSOS MUNICIPALES"/>
    <s v="19 Ejercicio 2019"/>
    <s v="13 TODO EL TERRITORIO"/>
    <s v="3 INDISTINTO"/>
  </r>
  <r>
    <s v="100733131123091524F102102842911133838238201111110119133"/>
    <x v="25"/>
    <s v="3"/>
    <s v="31"/>
    <s v="311"/>
    <s v="2"/>
    <s v="3"/>
    <s v="09"/>
    <s v="15"/>
    <s v="24"/>
    <s v="F"/>
    <s v="102"/>
    <s v="102842"/>
    <s v="91"/>
    <s v="1"/>
    <s v="3"/>
    <s v="38"/>
    <s v="382"/>
    <s v="382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102 PRESENCIA DEL MUNICIPIO EN FERIAS, CONGRESOS Y CONVENCIONES  NACIONALES E INTERNACIONALES"/>
    <s v="102842 ASISTENTES A FERIAS Y EVENTOS"/>
    <x v="2"/>
    <x v="17"/>
    <x v="58"/>
    <s v="38201 GASTOS DE ORDEN SOCIAL Y CULTURAL"/>
    <n v="100000"/>
    <s v="1 NO ETIQUETADO"/>
    <s v="11 RECURSOS FISCALES"/>
    <s v="1101 RECURSOS MUNICIPALES"/>
    <s v="19 Ejercicio 2019"/>
    <s v="13 TODO EL TERRITORIO"/>
    <s v="3 INDISTINTO"/>
  </r>
  <r>
    <s v="100733131123091524F102102843911133838238201111110119133"/>
    <x v="25"/>
    <s v="3"/>
    <s v="31"/>
    <s v="311"/>
    <s v="2"/>
    <s v="3"/>
    <s v="09"/>
    <s v="15"/>
    <s v="24"/>
    <s v="F"/>
    <s v="102"/>
    <s v="102843"/>
    <s v="91"/>
    <s v="1"/>
    <s v="3"/>
    <s v="38"/>
    <s v="382"/>
    <s v="382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102 PRESENCIA DEL MUNICIPIO EN FERIAS, CONGRESOS Y CONVENCIONES  NACIONALES E INTERNACIONALES"/>
    <s v="102843 ASISTTENTES A FERIAS Y EVENTOS "/>
    <x v="2"/>
    <x v="17"/>
    <x v="58"/>
    <s v="38201 GASTOS DE ORDEN SOCIAL Y CULTURAL"/>
    <n v="50000"/>
    <s v="1 NO ETIQUETADO"/>
    <s v="11 RECURSOS FISCALES"/>
    <s v="1101 RECURSOS MUNICIPALES"/>
    <s v="19 Ejercicio 2019"/>
    <s v="13 TODO EL TERRITORIO"/>
    <s v="3 INDISTINTO"/>
  </r>
  <r>
    <s v="100733131123091524F103103543911133838238201111110119133"/>
    <x v="25"/>
    <s v="3"/>
    <s v="31"/>
    <s v="311"/>
    <s v="2"/>
    <s v="3"/>
    <s v="09"/>
    <s v="15"/>
    <s v="24"/>
    <s v="F"/>
    <s v="103"/>
    <s v="103543"/>
    <s v="91"/>
    <s v="1"/>
    <s v="3"/>
    <s v="38"/>
    <s v="382"/>
    <s v="382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103 PRESTADORES DE SERVICIOS TURISTICOS CAPACITADOS"/>
    <s v="103543 ACTUALIZACION DE PRESTADORES DE SERVICIO "/>
    <x v="2"/>
    <x v="17"/>
    <x v="58"/>
    <s v="38201 GASTOS DE ORDEN SOCIAL Y CULTURAL"/>
    <n v="200000"/>
    <s v="1 NO ETIQUETADO"/>
    <s v="11 RECURSOS FISCALES"/>
    <s v="1101 RECURSOS MUNICIPALES"/>
    <s v="19 Ejercicio 2019"/>
    <s v="13 TODO EL TERRITORIO"/>
    <s v="3 INDISTINTO"/>
  </r>
  <r>
    <s v="100733131123091524F103103946911133838238201111110119133"/>
    <x v="25"/>
    <s v="3"/>
    <s v="31"/>
    <s v="311"/>
    <s v="2"/>
    <s v="3"/>
    <s v="09"/>
    <s v="15"/>
    <s v="24"/>
    <s v="F"/>
    <s v="103"/>
    <s v="103946"/>
    <s v="91"/>
    <s v="1"/>
    <s v="3"/>
    <s v="38"/>
    <s v="382"/>
    <s v="382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103 PRESTADORES DE SERVICIOS TURISTICOS CAPACITADOS"/>
    <s v="103946 PERSONAS CAPACITADAS EN SERVICIOS TURISTICOS "/>
    <x v="2"/>
    <x v="17"/>
    <x v="58"/>
    <s v="38201 GASTOS DE ORDEN SOCIAL Y CULTURAL"/>
    <n v="60000"/>
    <s v="1 NO ETIQUETADO"/>
    <s v="11 RECURSOS FISCALES"/>
    <s v="1101 RECURSOS MUNICIPALES"/>
    <s v="19 Ejercicio 2019"/>
    <s v="13 TODO EL TERRITORIO"/>
    <s v="3 INDISTINTO"/>
  </r>
  <r>
    <s v="100733131123091524F107107544911133838238201111110119133"/>
    <x v="25"/>
    <s v="3"/>
    <s v="31"/>
    <s v="311"/>
    <s v="2"/>
    <s v="3"/>
    <s v="09"/>
    <s v="15"/>
    <s v="24"/>
    <s v="F"/>
    <s v="107"/>
    <s v="107544"/>
    <s v="91"/>
    <s v="1"/>
    <s v="3"/>
    <s v="38"/>
    <s v="382"/>
    <s v="382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107 PROYECTOS Y  REHABILITACIÓN DE PUNTOS TURÍSTICOS GESTIONADOS"/>
    <s v="107544 GESTION DE PROYECTOS Y REHABILITACION DE PUNTOS TURISTICOS"/>
    <x v="2"/>
    <x v="17"/>
    <x v="58"/>
    <s v="38201 GASTOS DE ORDEN SOCIAL Y CULTURAL"/>
    <n v="80000"/>
    <s v="1 NO ETIQUETADO"/>
    <s v="11 RECURSOS FISCALES"/>
    <s v="1101 RECURSOS MUNICIPALES"/>
    <s v="19 Ejercicio 2019"/>
    <s v="13 TODO EL TERRITORIO"/>
    <s v="3 INDISTINTO"/>
  </r>
  <r>
    <s v="100733131123091524F110110542911133838238201111110119133"/>
    <x v="25"/>
    <s v="3"/>
    <s v="31"/>
    <s v="311"/>
    <s v="2"/>
    <s v="3"/>
    <s v="09"/>
    <s v="15"/>
    <s v="24"/>
    <s v="F"/>
    <s v="110"/>
    <s v="110542"/>
    <s v="91"/>
    <s v="1"/>
    <s v="3"/>
    <s v="38"/>
    <s v="382"/>
    <s v="382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110 RECORRIDOS TURÍSTICOS DE BUENA CALIDAD GUIADOS "/>
    <s v="110542 RECORRIDOS TURISTICOS GUIADOS"/>
    <x v="2"/>
    <x v="17"/>
    <x v="58"/>
    <s v="38201 GASTOS DE ORDEN SOCIAL Y CULTURAL"/>
    <n v="300000"/>
    <s v="1 NO ETIQUETADO"/>
    <s v="11 RECURSOS FISCALES"/>
    <s v="1101 RECURSOS MUNICIPALES"/>
    <s v="19 Ejercicio 2019"/>
    <s v="13 TODO EL TERRITORIO"/>
    <s v="3 INDISTINTO"/>
  </r>
  <r>
    <s v="100533131123091725F029029962911133838238201111110119133"/>
    <x v="26"/>
    <s v="3"/>
    <s v="31"/>
    <s v="311"/>
    <s v="2"/>
    <s v="3"/>
    <s v="09"/>
    <s v="17"/>
    <s v="25"/>
    <s v="F"/>
    <s v="029"/>
    <s v="029962"/>
    <s v="91"/>
    <s v="1"/>
    <s v="3"/>
    <s v="38"/>
    <s v="382"/>
    <s v="382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29 APOYOS AL SECTOR PRIMARIO ENTREGADOS"/>
    <s v="029962 RECONVERSION PRODUCTIVA (CULTIVOS REMUNERADOS ECONOMICAMENTE)"/>
    <x v="2"/>
    <x v="17"/>
    <x v="58"/>
    <s v="38201 GASTOS DE ORDEN SOCIAL Y CULTURAL"/>
    <n v="200000"/>
    <s v="1 NO ETIQUETADO"/>
    <s v="11 RECURSOS FISCALES"/>
    <s v="1101 RECURSOS MUNICIPALES"/>
    <s v="19 Ejercicio 2019"/>
    <s v="13 TODO EL TERRITORIO"/>
    <s v="3 INDISTINTO"/>
  </r>
  <r>
    <s v="100533131123091725F049049556911133838238201111110119133"/>
    <x v="26"/>
    <s v="3"/>
    <s v="31"/>
    <s v="311"/>
    <s v="2"/>
    <s v="3"/>
    <s v="09"/>
    <s v="17"/>
    <s v="25"/>
    <s v="F"/>
    <s v="049"/>
    <s v="049556"/>
    <s v="91"/>
    <s v="1"/>
    <s v="3"/>
    <s v="38"/>
    <s v="382"/>
    <s v="382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9 COMERCIOS TRABAJANDO REGLAMENTADOS"/>
    <s v="049556 PERMISOS PARA ANUNCIOS"/>
    <x v="2"/>
    <x v="17"/>
    <x v="58"/>
    <s v="38201 GASTOS DE ORDEN SOCIAL Y CULTURAL"/>
    <n v="145000"/>
    <s v="1 NO ETIQUETADO"/>
    <s v="11 RECURSOS FISCALES"/>
    <s v="1101 RECURSOS MUNICIPALES"/>
    <s v="19 Ejercicio 2019"/>
    <s v="13 TODO EL TERRITORIO"/>
    <s v="3 INDISTINTO"/>
  </r>
  <r>
    <s v="111122222114120427E001001986911133838238201111110119133"/>
    <x v="3"/>
    <s v="2"/>
    <s v="22"/>
    <s v="221"/>
    <s v="1"/>
    <s v="4"/>
    <s v="12"/>
    <s v="04"/>
    <s v="27"/>
    <s v="E"/>
    <s v="001"/>
    <s v="001986"/>
    <s v="91"/>
    <s v="1"/>
    <s v="3"/>
    <s v="38"/>
    <s v="382"/>
    <s v="38201"/>
    <s v="1"/>
    <s v="11"/>
    <s v="1101"/>
    <s v="19"/>
    <s v="13"/>
    <s v="3"/>
    <x v="2"/>
    <x v="3"/>
    <x v="1"/>
    <s v="2 DESARROLLO SOCIAL"/>
    <s v="22 VIVIENDA Y SERVICIOS A LA COMUNIDAD"/>
    <s v="1 INTEGRACIÓN SOCIAL Y CULTURAL"/>
    <s v="4 ZAPOPAN EQUITATIVO"/>
    <s v="12 REDUCIR LAS DESIGUALDADES TERRITORIALES EN EL ACCESO A OPORTUNIDADES Y ESPACIOS PÚBLICOS DE CALIDAD"/>
    <s v="04 A. DESARROLLO EQUITATIVO E INCLUYENTE"/>
    <s v="E PRESTACIÓN DE SERVICIOS PÚBLICOS"/>
    <s v="91 CIUDADANOS"/>
    <s v="1 GASTO CORRIENTE"/>
    <x v="2"/>
    <s v="001   DISEÑO DE NUEVAS COLMENAS"/>
    <s v="001986 SERVICIOS PROFESIONALES DE ACTIVACION Y EVALUACION DE PROYECTOS Y PROGRAMAS EN LOS PUIS (PROYECTOS URBANOS INTEGRALES SUSTENTABLES)."/>
    <x v="2"/>
    <x v="17"/>
    <x v="58"/>
    <s v="38201 GASTOS DE ORDEN SOCIAL Y CULTURAL"/>
    <n v="3300"/>
    <s v="1 NO ETIQUETADO"/>
    <s v="11 RECURSOS FISCALES"/>
    <s v="1101 RECURSOS MUNICIPALES"/>
    <s v="19 Ejercicio 2019"/>
    <s v="13 TODO EL TERRITORIO"/>
    <s v="3 INDISTINTO"/>
  </r>
  <r>
    <s v="130222525114130433E068068865031133838238201111110119133"/>
    <x v="34"/>
    <s v="2"/>
    <s v="25"/>
    <s v="251"/>
    <s v="1"/>
    <s v="4"/>
    <s v="13"/>
    <s v="04"/>
    <s v="33"/>
    <s v="E"/>
    <s v="068"/>
    <s v="068865"/>
    <s v="03"/>
    <s v="1"/>
    <s v="3"/>
    <s v="38"/>
    <s v="382"/>
    <s v="38201"/>
    <s v="1"/>
    <s v="11"/>
    <s v="1101"/>
    <s v="19"/>
    <s v="13"/>
    <s v="3"/>
    <x v="12"/>
    <x v="34"/>
    <x v="16"/>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x v="24"/>
    <s v="068 IMPARTICIÓN DE CLASES DE REGULARIZACIÓN ACADÉMICA  A  ALUMNOS CON REZAGO EDUCATIVO DE NIVEL PRIMARIA."/>
    <s v="068865 CLASES DE REGULARIZACON ACADEMICA"/>
    <x v="2"/>
    <x v="17"/>
    <x v="58"/>
    <s v="38201 GASTOS DE ORDEN SOCIAL Y CULTURAL"/>
    <n v="80000"/>
    <s v="1 NO ETIQUETADO"/>
    <s v="11 RECURSOS FISCALES"/>
    <s v="1101 RECURSOS MUNICIPALES"/>
    <s v="19 Ejercicio 2019"/>
    <s v="13 TODO EL TERRITORIO"/>
    <s v="3 INDISTINTO"/>
  </r>
  <r>
    <s v="131622525114130433E089089852031133838238201111110119133"/>
    <x v="35"/>
    <s v="2"/>
    <s v="25"/>
    <s v="251"/>
    <s v="1"/>
    <s v="4"/>
    <s v="13"/>
    <s v="04"/>
    <s v="33"/>
    <s v="E"/>
    <s v="089"/>
    <s v="089852"/>
    <s v="03"/>
    <s v="1"/>
    <s v="3"/>
    <s v="38"/>
    <s v="382"/>
    <s v="38201"/>
    <s v="1"/>
    <s v="11"/>
    <s v="1101"/>
    <s v="19"/>
    <s v="13"/>
    <s v="3"/>
    <x v="12"/>
    <x v="35"/>
    <x v="16"/>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x v="24"/>
    <s v="089 ORGANICACIÓN DE EVENTOS CIVICOS PARA FORTALECER LA IDENTIDAD DE LOS EDUCANDOS CON EL MUNICIPIO"/>
    <s v="089852 AYUNTAMIENTO INFANTIL Y JUVENIL "/>
    <x v="2"/>
    <x v="17"/>
    <x v="58"/>
    <s v="38201 GASTOS DE ORDEN SOCIAL Y CULTURAL"/>
    <n v="200000"/>
    <s v="1 NO ETIQUETADO"/>
    <s v="11 RECURSOS FISCALES"/>
    <s v="1101 RECURSOS MUNICIPALES"/>
    <s v="19 Ejercicio 2019"/>
    <s v="13 TODO EL TERRITORIO"/>
    <s v="3 INDISTINTO"/>
  </r>
  <r>
    <s v="131622525114130433E089089907031133838238201111110119133"/>
    <x v="35"/>
    <s v="2"/>
    <s v="25"/>
    <s v="251"/>
    <s v="1"/>
    <s v="4"/>
    <s v="13"/>
    <s v="04"/>
    <s v="33"/>
    <s v="E"/>
    <s v="089"/>
    <s v="089907"/>
    <s v="03"/>
    <s v="1"/>
    <s v="3"/>
    <s v="38"/>
    <s v="382"/>
    <s v="38201"/>
    <s v="1"/>
    <s v="11"/>
    <s v="1101"/>
    <s v="19"/>
    <s v="13"/>
    <s v="3"/>
    <x v="12"/>
    <x v="35"/>
    <x v="16"/>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x v="24"/>
    <s v="089 ORGANICACIÓN DE EVENTOS CIVICOS PARA FORTALECER LA IDENTIDAD DE LOS EDUCANDOS CON EL MUNICIPIO"/>
    <s v="089907 EVENTOS CIVICOS"/>
    <x v="2"/>
    <x v="17"/>
    <x v="58"/>
    <s v="38201 GASTOS DE ORDEN SOCIAL Y CULTURAL"/>
    <n v="363000"/>
    <s v="1 NO ETIQUETADO"/>
    <s v="11 RECURSOS FISCALES"/>
    <s v="1101 RECURSOS MUNICIPALES"/>
    <s v="19 Ejercicio 2019"/>
    <s v="13 TODO EL TERRITORIO"/>
    <s v="3 INDISTINTO"/>
  </r>
  <r>
    <s v="130322424215140134E087087830911133838238201111110119133"/>
    <x v="45"/>
    <s v="2"/>
    <s v="24"/>
    <s v="242"/>
    <s v="1"/>
    <s v="5"/>
    <s v="14"/>
    <s v="01"/>
    <s v="34"/>
    <s v="E"/>
    <s v="087"/>
    <s v="087830"/>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30 ACTIVIDADES DE TRANSVERSALIZACION DE LA CULTURA"/>
    <x v="2"/>
    <x v="17"/>
    <x v="58"/>
    <s v="38201 GASTOS DE ORDEN SOCIAL Y CULTURAL"/>
    <n v="5029616"/>
    <s v="1 NO ETIQUETADO"/>
    <s v="11 RECURSOS FISCALES"/>
    <s v="1101 RECURSOS MUNICIPALES"/>
    <s v="19 Ejercicio 2019"/>
    <s v="13 TODO EL TERRITORIO"/>
    <s v="3 INDISTINTO"/>
  </r>
  <r>
    <s v="130322424215140134E087087832911133838238201111110119133"/>
    <x v="45"/>
    <s v="2"/>
    <s v="24"/>
    <s v="242"/>
    <s v="1"/>
    <s v="5"/>
    <s v="14"/>
    <s v="01"/>
    <s v="34"/>
    <s v="E"/>
    <s v="087"/>
    <s v="087832"/>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32 ACTIVIDADES LUDICO Y RECREATIVAS EN ESPACIOS PUBLICOS Y CENTROS CULTURALES"/>
    <x v="2"/>
    <x v="17"/>
    <x v="58"/>
    <s v="38201 GASTOS DE ORDEN SOCIAL Y CULTURAL"/>
    <n v="205000"/>
    <s v="1 NO ETIQUETADO"/>
    <s v="11 RECURSOS FISCALES"/>
    <s v="1101 RECURSOS MUNICIPALES"/>
    <s v="19 Ejercicio 2019"/>
    <s v="13 TODO EL TERRITORIO"/>
    <s v="3 INDISTINTO"/>
  </r>
  <r>
    <s v="130322424215140134E023023896911133838238201111110119133"/>
    <x v="45"/>
    <s v="2"/>
    <s v="24"/>
    <s v="242"/>
    <s v="1"/>
    <s v="5"/>
    <s v="14"/>
    <s v="01"/>
    <s v="34"/>
    <s v="E"/>
    <s v="023"/>
    <s v="023896"/>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23 AFORO A LAS PRESENTACIONES DE LAS COMPAÑÍAS MUNICIPALES CONSOLIDADO"/>
    <s v="023896 EDUCACION ARTISTICA FORMAL "/>
    <x v="2"/>
    <x v="17"/>
    <x v="58"/>
    <s v="38201 GASTOS DE ORDEN SOCIAL Y CULTURAL"/>
    <n v="115000"/>
    <s v="1 NO ETIQUETADO"/>
    <s v="11 RECURSOS FISCALES"/>
    <s v="1101 RECURSOS MUNICIPALES"/>
    <s v="19 Ejercicio 2019"/>
    <s v="13 TODO EL TERRITORIO"/>
    <s v="3 INDISTINTO"/>
  </r>
  <r>
    <s v="130322424215140134E023023977911133838238201111110119133"/>
    <x v="45"/>
    <s v="2"/>
    <s v="24"/>
    <s v="242"/>
    <s v="1"/>
    <s v="5"/>
    <s v="14"/>
    <s v="01"/>
    <s v="34"/>
    <s v="E"/>
    <s v="023"/>
    <s v="023977"/>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23 AFORO A LAS PRESENTACIONES DE LAS COMPAÑÍAS MUNICIPALES CONSOLIDADO"/>
    <s v="023977 SERVICIOS BRINDADOS POR LAS COMPAÑIAS ARTISTICAS DE ZAPOPAN"/>
    <x v="2"/>
    <x v="17"/>
    <x v="58"/>
    <s v="38201 GASTOS DE ORDEN SOCIAL Y CULTURAL"/>
    <n v="46600"/>
    <s v="1 NO ETIQUETADO"/>
    <s v="11 RECURSOS FISCALES"/>
    <s v="1101 RECURSOS MUNICIPALES"/>
    <s v="19 Ejercicio 2019"/>
    <s v="13 TODO EL TERRITORIO"/>
    <s v="3 INDISTINTO"/>
  </r>
  <r>
    <s v="130322424215140134E018018746911133838238201111110119133"/>
    <x v="45"/>
    <s v="2"/>
    <s v="24"/>
    <s v="242"/>
    <s v="1"/>
    <s v="5"/>
    <s v="14"/>
    <s v="01"/>
    <s v="34"/>
    <s v="E"/>
    <s v="018"/>
    <s v="018746"/>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746 EXPOSICIONES TEMPORALES E ITINERANTES"/>
    <x v="2"/>
    <x v="17"/>
    <x v="58"/>
    <s v="38201 GASTOS DE ORDEN SOCIAL Y CULTURAL"/>
    <n v="25000"/>
    <s v="1 NO ETIQUETADO"/>
    <s v="11 RECURSOS FISCALES"/>
    <s v="1101 RECURSOS MUNICIPALES"/>
    <s v="19 Ejercicio 2019"/>
    <s v="13 TODO EL TERRITORIO"/>
    <s v="3 INDISTINTO"/>
  </r>
  <r>
    <s v="130322424215140134E018018829911133838238201111110119133"/>
    <x v="45"/>
    <s v="2"/>
    <s v="24"/>
    <s v="242"/>
    <s v="1"/>
    <s v="5"/>
    <s v="14"/>
    <s v="01"/>
    <s v="34"/>
    <s v="E"/>
    <s v="018"/>
    <s v="018829"/>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829 ACTIVIDADES DE SENSIBILIZACION EN TORNO AL ARTE, LA CULTURA Y PATRIMONIO "/>
    <x v="2"/>
    <x v="17"/>
    <x v="58"/>
    <s v="38201 GASTOS DE ORDEN SOCIAL Y CULTURAL"/>
    <n v="38000"/>
    <s v="1 NO ETIQUETADO"/>
    <s v="11 RECURSOS FISCALES"/>
    <s v="1101 RECURSOS MUNICIPALES"/>
    <s v="19 Ejercicio 2019"/>
    <s v="13 TODO EL TERRITORIO"/>
    <s v="3 INDISTINTO"/>
  </r>
  <r>
    <s v="130322424215140134E018018864911133838238201111110119133"/>
    <x v="45"/>
    <s v="2"/>
    <s v="24"/>
    <s v="242"/>
    <s v="1"/>
    <s v="5"/>
    <s v="14"/>
    <s v="01"/>
    <s v="34"/>
    <s v="E"/>
    <s v="018"/>
    <s v="018864"/>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864 CHARLA Y CONFERENCIA SOBRE ARTE Y CULTURA "/>
    <x v="2"/>
    <x v="17"/>
    <x v="58"/>
    <s v="38201 GASTOS DE ORDEN SOCIAL Y CULTURAL"/>
    <n v="350000"/>
    <s v="1 NO ETIQUETADO"/>
    <s v="11 RECURSOS FISCALES"/>
    <s v="1101 RECURSOS MUNICIPALES"/>
    <s v="19 Ejercicio 2019"/>
    <s v="13 TODO EL TERRITORIO"/>
    <s v="3 INDISTINTO"/>
  </r>
  <r>
    <s v="130322424215140134E018018912911133838238201111110119133"/>
    <x v="45"/>
    <s v="2"/>
    <s v="24"/>
    <s v="242"/>
    <s v="1"/>
    <s v="5"/>
    <s v="14"/>
    <s v="01"/>
    <s v="34"/>
    <s v="E"/>
    <s v="018"/>
    <s v="018912"/>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912 FORMACION EN TALLERES ARTISTICO CULTURALES"/>
    <x v="2"/>
    <x v="17"/>
    <x v="58"/>
    <s v="38201 GASTOS DE ORDEN SOCIAL Y CULTURAL"/>
    <n v="250000"/>
    <s v="1 NO ETIQUETADO"/>
    <s v="11 RECURSOS FISCALES"/>
    <s v="1101 RECURSOS MUNICIPALES"/>
    <s v="19 Ejercicio 2019"/>
    <s v="13 TODO EL TERRITORIO"/>
    <s v="3 INDISTINTO"/>
  </r>
  <r>
    <s v="130322424215140134E018018974911133838238201111110119133"/>
    <x v="45"/>
    <s v="2"/>
    <s v="24"/>
    <s v="242"/>
    <s v="1"/>
    <s v="5"/>
    <s v="14"/>
    <s v="01"/>
    <s v="34"/>
    <s v="E"/>
    <s v="018"/>
    <s v="018974"/>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974 SERVICIO DE BIBLIOTECAS Y SALAS DE LECTURA "/>
    <x v="2"/>
    <x v="17"/>
    <x v="58"/>
    <s v="38201 GASTOS DE ORDEN SOCIAL Y CULTURAL"/>
    <n v="140001"/>
    <s v="1 NO ETIQUETADO"/>
    <s v="11 RECURSOS FISCALES"/>
    <s v="1101 RECURSOS MUNICIPALES"/>
    <s v="19 Ejercicio 2019"/>
    <s v="13 TODO EL TERRITORIO"/>
    <s v="3 INDISTINTO"/>
  </r>
  <r>
    <s v="130322424215140134E023023896911133838238201111110119133"/>
    <x v="45"/>
    <s v="2"/>
    <s v="24"/>
    <s v="242"/>
    <s v="1"/>
    <s v="5"/>
    <s v="14"/>
    <s v="01"/>
    <s v="34"/>
    <s v="E"/>
    <s v="023"/>
    <s v="023896"/>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23 AFORO A LAS PRESENTACIONES DE LAS COMPAÑÍAS MUNICIPALES CONSOLIDADO"/>
    <s v="023896 EDUCACION ARTISTICA FORMAL "/>
    <x v="2"/>
    <x v="17"/>
    <x v="58"/>
    <s v="38201 GASTOS DE ORDEN SOCIAL Y CULTURAL"/>
    <n v="160000"/>
    <s v="1 NO ETIQUETADO"/>
    <s v="11 RECURSOS FISCALES"/>
    <s v="1101 RECURSOS MUNICIPALES"/>
    <s v="19 Ejercicio 2019"/>
    <s v="13 TODO EL TERRITORIO"/>
    <s v="3 INDISTINTO"/>
  </r>
  <r>
    <s v="130322424215140134E023023977911133838238201111110119133"/>
    <x v="45"/>
    <s v="2"/>
    <s v="24"/>
    <s v="242"/>
    <s v="1"/>
    <s v="5"/>
    <s v="14"/>
    <s v="01"/>
    <s v="34"/>
    <s v="E"/>
    <s v="023"/>
    <s v="023977"/>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23 AFORO A LAS PRESENTACIONES DE LAS COMPAÑÍAS MUNICIPALES CONSOLIDADO"/>
    <s v="023977 SERVICIOS BRINDADOS POR LAS COMPAÑIAS ARTISTICAS DE ZAPOPAN"/>
    <x v="2"/>
    <x v="17"/>
    <x v="58"/>
    <s v="38201 GASTOS DE ORDEN SOCIAL Y CULTURAL"/>
    <n v="100000"/>
    <s v="1 NO ETIQUETADO"/>
    <s v="11 RECURSOS FISCALES"/>
    <s v="1101 RECURSOS MUNICIPALES"/>
    <s v="19 Ejercicio 2019"/>
    <s v="13 TODO EL TERRITORIO"/>
    <s v="3 INDISTINTO"/>
  </r>
  <r>
    <s v="130322424215140134E087087826911133838238201111110119133"/>
    <x v="45"/>
    <s v="2"/>
    <s v="24"/>
    <s v="242"/>
    <s v="1"/>
    <s v="5"/>
    <s v="14"/>
    <s v="01"/>
    <s v="34"/>
    <s v="E"/>
    <s v="087"/>
    <s v="087826"/>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26 ACCESO Y DIFUSION DE LA CULTURA Y LAS ARTES "/>
    <x v="2"/>
    <x v="17"/>
    <x v="58"/>
    <s v="38201 GASTOS DE ORDEN SOCIAL Y CULTURAL"/>
    <n v="50000"/>
    <s v="1 NO ETIQUETADO"/>
    <s v="11 RECURSOS FISCALES"/>
    <s v="1101 RECURSOS MUNICIPALES"/>
    <s v="19 Ejercicio 2019"/>
    <s v="13 TODO EL TERRITORIO"/>
    <s v="3 INDISTINTO"/>
  </r>
  <r>
    <s v="130322424215140134E087087830911133838238201111110119133"/>
    <x v="45"/>
    <s v="2"/>
    <s v="24"/>
    <s v="242"/>
    <s v="1"/>
    <s v="5"/>
    <s v="14"/>
    <s v="01"/>
    <s v="34"/>
    <s v="E"/>
    <s v="087"/>
    <s v="087830"/>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30 ACTIVIDADES DE TRANSVERSALIZACION DE LA CULTURA"/>
    <x v="2"/>
    <x v="17"/>
    <x v="58"/>
    <s v="38201 GASTOS DE ORDEN SOCIAL Y CULTURAL"/>
    <n v="60000"/>
    <s v="1 NO ETIQUETADO"/>
    <s v="11 RECURSOS FISCALES"/>
    <s v="1101 RECURSOS MUNICIPALES"/>
    <s v="19 Ejercicio 2019"/>
    <s v="13 TODO EL TERRITORIO"/>
    <s v="3 INDISTINTO"/>
  </r>
  <r>
    <s v="130322424215140134E087087832911133838238201111110119133"/>
    <x v="45"/>
    <s v="2"/>
    <s v="24"/>
    <s v="242"/>
    <s v="1"/>
    <s v="5"/>
    <s v="14"/>
    <s v="01"/>
    <s v="34"/>
    <s v="E"/>
    <s v="087"/>
    <s v="087832"/>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32 ACTIVIDADES LUDICO Y RECREATIVAS EN ESPACIOS PUBLICOS Y CENTROS CULTURALES"/>
    <x v="2"/>
    <x v="17"/>
    <x v="58"/>
    <s v="38201 GASTOS DE ORDEN SOCIAL Y CULTURAL"/>
    <n v="120000"/>
    <s v="1 NO ETIQUETADO"/>
    <s v="11 RECURSOS FISCALES"/>
    <s v="1101 RECURSOS MUNICIPALES"/>
    <s v="19 Ejercicio 2019"/>
    <s v="13 TODO EL TERRITORIO"/>
    <s v="3 INDISTINTO"/>
  </r>
  <r>
    <s v="130322424215140134E018018746911133838238201111110119133"/>
    <x v="45"/>
    <s v="2"/>
    <s v="24"/>
    <s v="242"/>
    <s v="1"/>
    <s v="5"/>
    <s v="14"/>
    <s v="01"/>
    <s v="34"/>
    <s v="E"/>
    <s v="018"/>
    <s v="018746"/>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746 EXPOSICIONES TEMPORALES E ITINERANTES"/>
    <x v="2"/>
    <x v="17"/>
    <x v="58"/>
    <s v="38201 GASTOS DE ORDEN SOCIAL Y CULTURAL"/>
    <n v="120000"/>
    <s v="1 NO ETIQUETADO"/>
    <s v="11 RECURSOS FISCALES"/>
    <s v="1101 RECURSOS MUNICIPALES"/>
    <s v="19 Ejercicio 2019"/>
    <s v="13 TODO EL TERRITORIO"/>
    <s v="3 INDISTINTO"/>
  </r>
  <r>
    <s v="130322424215140134E018018829911133838238201111110119133"/>
    <x v="45"/>
    <s v="2"/>
    <s v="24"/>
    <s v="242"/>
    <s v="1"/>
    <s v="5"/>
    <s v="14"/>
    <s v="01"/>
    <s v="34"/>
    <s v="E"/>
    <s v="018"/>
    <s v="018829"/>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829 ACTIVIDADES DE SENSIBILIZACION EN TORNO AL ARTE, LA CULTURA Y PATRIMONIO "/>
    <x v="2"/>
    <x v="17"/>
    <x v="58"/>
    <s v="38201 GASTOS DE ORDEN SOCIAL Y CULTURAL"/>
    <n v="500000"/>
    <s v="1 NO ETIQUETADO"/>
    <s v="11 RECURSOS FISCALES"/>
    <s v="1101 RECURSOS MUNICIPALES"/>
    <s v="19 Ejercicio 2019"/>
    <s v="13 TODO EL TERRITORIO"/>
    <s v="3 INDISTINTO"/>
  </r>
  <r>
    <s v="130322424215140134E018018864911133838238201111110119133"/>
    <x v="45"/>
    <s v="2"/>
    <s v="24"/>
    <s v="242"/>
    <s v="1"/>
    <s v="5"/>
    <s v="14"/>
    <s v="01"/>
    <s v="34"/>
    <s v="E"/>
    <s v="018"/>
    <s v="018864"/>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864 CHARLA Y CONFERENCIA SOBRE ARTE Y CULTURA "/>
    <x v="2"/>
    <x v="17"/>
    <x v="58"/>
    <s v="38201 GASTOS DE ORDEN SOCIAL Y CULTURAL"/>
    <n v="200000"/>
    <s v="1 NO ETIQUETADO"/>
    <s v="11 RECURSOS FISCALES"/>
    <s v="1101 RECURSOS MUNICIPALES"/>
    <s v="19 Ejercicio 2019"/>
    <s v="13 TODO EL TERRITORIO"/>
    <s v="3 INDISTINTO"/>
  </r>
  <r>
    <s v="130322424215140134E018018912911133838238201111110119133"/>
    <x v="45"/>
    <s v="2"/>
    <s v="24"/>
    <s v="242"/>
    <s v="1"/>
    <s v="5"/>
    <s v="14"/>
    <s v="01"/>
    <s v="34"/>
    <s v="E"/>
    <s v="018"/>
    <s v="018912"/>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912 FORMACION EN TALLERES ARTISTICO CULTURALES"/>
    <x v="2"/>
    <x v="17"/>
    <x v="58"/>
    <s v="38201 GASTOS DE ORDEN SOCIAL Y CULTURAL"/>
    <n v="350000"/>
    <s v="1 NO ETIQUETADO"/>
    <s v="11 RECURSOS FISCALES"/>
    <s v="1101 RECURSOS MUNICIPALES"/>
    <s v="19 Ejercicio 2019"/>
    <s v="13 TODO EL TERRITORIO"/>
    <s v="3 INDISTINTO"/>
  </r>
  <r>
    <s v="130322424215140134E018018974911133838238201111110119133"/>
    <x v="45"/>
    <s v="2"/>
    <s v="24"/>
    <s v="242"/>
    <s v="1"/>
    <s v="5"/>
    <s v="14"/>
    <s v="01"/>
    <s v="34"/>
    <s v="E"/>
    <s v="018"/>
    <s v="018974"/>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974 SERVICIO DE BIBLIOTECAS Y SALAS DE LECTURA "/>
    <x v="2"/>
    <x v="17"/>
    <x v="58"/>
    <s v="38201 GASTOS DE ORDEN SOCIAL Y CULTURAL"/>
    <n v="410000"/>
    <s v="1 NO ETIQUETADO"/>
    <s v="11 RECURSOS FISCALES"/>
    <s v="1101 RECURSOS MUNICIPALES"/>
    <s v="19 Ejercicio 2019"/>
    <s v="13 TODO EL TERRITORIO"/>
    <s v="3 INDISTINTO"/>
  </r>
  <r>
    <s v="130322424215140134E087087826911133838238201111110119133"/>
    <x v="45"/>
    <s v="2"/>
    <s v="24"/>
    <s v="242"/>
    <s v="1"/>
    <s v="5"/>
    <s v="14"/>
    <s v="01"/>
    <s v="34"/>
    <s v="E"/>
    <s v="087"/>
    <s v="087826"/>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26 ACCESO Y DIFUSION DE LA CULTURA Y LAS ARTES "/>
    <x v="2"/>
    <x v="17"/>
    <x v="58"/>
    <s v="38201 GASTOS DE ORDEN SOCIAL Y CULTURAL"/>
    <n v="320000"/>
    <s v="1 NO ETIQUETADO"/>
    <s v="11 RECURSOS FISCALES"/>
    <s v="1101 RECURSOS MUNICIPALES"/>
    <s v="19 Ejercicio 2019"/>
    <s v="13 TODO EL TERRITORIO"/>
    <s v="3 INDISTINTO"/>
  </r>
  <r>
    <s v="130322424215140134E087087830911133838238201111110119133"/>
    <x v="45"/>
    <s v="2"/>
    <s v="24"/>
    <s v="242"/>
    <s v="1"/>
    <s v="5"/>
    <s v="14"/>
    <s v="01"/>
    <s v="34"/>
    <s v="E"/>
    <s v="087"/>
    <s v="087830"/>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30 ACTIVIDADES DE TRANSVERSALIZACION DE LA CULTURA"/>
    <x v="2"/>
    <x v="17"/>
    <x v="58"/>
    <s v="38201 GASTOS DE ORDEN SOCIAL Y CULTURAL"/>
    <n v="300000"/>
    <s v="1 NO ETIQUETADO"/>
    <s v="11 RECURSOS FISCALES"/>
    <s v="1101 RECURSOS MUNICIPALES"/>
    <s v="19 Ejercicio 2019"/>
    <s v="13 TODO EL TERRITORIO"/>
    <s v="3 INDISTINTO"/>
  </r>
  <r>
    <s v="130322424215140134E087087832911133838238201111110119133"/>
    <x v="45"/>
    <s v="2"/>
    <s v="24"/>
    <s v="242"/>
    <s v="1"/>
    <s v="5"/>
    <s v="14"/>
    <s v="01"/>
    <s v="34"/>
    <s v="E"/>
    <s v="087"/>
    <s v="087832"/>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32 ACTIVIDADES LUDICO Y RECREATIVAS EN ESPACIOS PUBLICOS Y CENTROS CULTURALES"/>
    <x v="2"/>
    <x v="17"/>
    <x v="58"/>
    <s v="38201 GASTOS DE ORDEN SOCIAL Y CULTURAL"/>
    <n v="280000"/>
    <s v="1 NO ETIQUETADO"/>
    <s v="11 RECURSOS FISCALES"/>
    <s v="1101 RECURSOS MUNICIPALES"/>
    <s v="19 Ejercicio 2019"/>
    <s v="13 TODO EL TERRITORIO"/>
    <s v="3 INDISTINTO"/>
  </r>
  <r>
    <s v="130322424215140134E018018746911133838238201111110119133"/>
    <x v="45"/>
    <s v="2"/>
    <s v="24"/>
    <s v="242"/>
    <s v="1"/>
    <s v="5"/>
    <s v="14"/>
    <s v="01"/>
    <s v="34"/>
    <s v="E"/>
    <s v="018"/>
    <s v="018746"/>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746 EXPOSICIONES TEMPORALES E ITINERANTES"/>
    <x v="2"/>
    <x v="17"/>
    <x v="58"/>
    <s v="38201 GASTOS DE ORDEN SOCIAL Y CULTURAL"/>
    <n v="400000"/>
    <s v="1 NO ETIQUETADO"/>
    <s v="11 RECURSOS FISCALES"/>
    <s v="1101 RECURSOS MUNICIPALES"/>
    <s v="19 Ejercicio 2019"/>
    <s v="13 TODO EL TERRITORIO"/>
    <s v="3 INDISTINTO"/>
  </r>
  <r>
    <s v="130322424215140134E018018829911133838238201111110119133"/>
    <x v="45"/>
    <s v="2"/>
    <s v="24"/>
    <s v="242"/>
    <s v="1"/>
    <s v="5"/>
    <s v="14"/>
    <s v="01"/>
    <s v="34"/>
    <s v="E"/>
    <s v="018"/>
    <s v="018829"/>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829 ACTIVIDADES DE SENSIBILIZACION EN TORNO AL ARTE, LA CULTURA Y PATRIMONIO "/>
    <x v="2"/>
    <x v="17"/>
    <x v="58"/>
    <s v="38201 GASTOS DE ORDEN SOCIAL Y CULTURAL"/>
    <n v="250000"/>
    <s v="1 NO ETIQUETADO"/>
    <s v="11 RECURSOS FISCALES"/>
    <s v="1101 RECURSOS MUNICIPALES"/>
    <s v="19 Ejercicio 2019"/>
    <s v="13 TODO EL TERRITORIO"/>
    <s v="3 INDISTINTO"/>
  </r>
  <r>
    <s v="130322424215140134E018018864911133838238201111110119133"/>
    <x v="45"/>
    <s v="2"/>
    <s v="24"/>
    <s v="242"/>
    <s v="1"/>
    <s v="5"/>
    <s v="14"/>
    <s v="01"/>
    <s v="34"/>
    <s v="E"/>
    <s v="018"/>
    <s v="018864"/>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864 CHARLA Y CONFERENCIA SOBRE ARTE Y CULTURA "/>
    <x v="2"/>
    <x v="17"/>
    <x v="58"/>
    <s v="38201 GASTOS DE ORDEN SOCIAL Y CULTURAL"/>
    <n v="150000"/>
    <s v="1 NO ETIQUETADO"/>
    <s v="11 RECURSOS FISCALES"/>
    <s v="1101 RECURSOS MUNICIPALES"/>
    <s v="19 Ejercicio 2019"/>
    <s v="13 TODO EL TERRITORIO"/>
    <s v="3 INDISTINTO"/>
  </r>
  <r>
    <s v="130322424215140134E018018912911133838238201111110119133"/>
    <x v="45"/>
    <s v="2"/>
    <s v="24"/>
    <s v="242"/>
    <s v="1"/>
    <s v="5"/>
    <s v="14"/>
    <s v="01"/>
    <s v="34"/>
    <s v="E"/>
    <s v="018"/>
    <s v="018912"/>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912 FORMACION EN TALLERES ARTISTICO CULTURALES"/>
    <x v="2"/>
    <x v="17"/>
    <x v="58"/>
    <s v="38201 GASTOS DE ORDEN SOCIAL Y CULTURAL"/>
    <n v="150000"/>
    <s v="1 NO ETIQUETADO"/>
    <s v="11 RECURSOS FISCALES"/>
    <s v="1101 RECURSOS MUNICIPALES"/>
    <s v="19 Ejercicio 2019"/>
    <s v="13 TODO EL TERRITORIO"/>
    <s v="3 INDISTINTO"/>
  </r>
  <r>
    <s v="130322424215140134E018018974911133838238201111110119133"/>
    <x v="45"/>
    <s v="2"/>
    <s v="24"/>
    <s v="242"/>
    <s v="1"/>
    <s v="5"/>
    <s v="14"/>
    <s v="01"/>
    <s v="34"/>
    <s v="E"/>
    <s v="018"/>
    <s v="018974"/>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974 SERVICIO DE BIBLIOTECAS Y SALAS DE LECTURA "/>
    <x v="2"/>
    <x v="17"/>
    <x v="58"/>
    <s v="38201 GASTOS DE ORDEN SOCIAL Y CULTURAL"/>
    <n v="360000"/>
    <s v="1 NO ETIQUETADO"/>
    <s v="11 RECURSOS FISCALES"/>
    <s v="1101 RECURSOS MUNICIPALES"/>
    <s v="19 Ejercicio 2019"/>
    <s v="13 TODO EL TERRITORIO"/>
    <s v="3 INDISTINTO"/>
  </r>
  <r>
    <s v="130322424215140134E023023896911133838238201111110119133"/>
    <x v="45"/>
    <s v="2"/>
    <s v="24"/>
    <s v="242"/>
    <s v="1"/>
    <s v="5"/>
    <s v="14"/>
    <s v="01"/>
    <s v="34"/>
    <s v="E"/>
    <s v="023"/>
    <s v="023896"/>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23 AFORO A LAS PRESENTACIONES DE LAS COMPAÑÍAS MUNICIPALES CONSOLIDADO"/>
    <s v="023896 EDUCACION ARTISTICA FORMAL "/>
    <x v="2"/>
    <x v="17"/>
    <x v="58"/>
    <s v="38201 GASTOS DE ORDEN SOCIAL Y CULTURAL"/>
    <n v="350000"/>
    <s v="1 NO ETIQUETADO"/>
    <s v="11 RECURSOS FISCALES"/>
    <s v="1101 RECURSOS MUNICIPALES"/>
    <s v="19 Ejercicio 2019"/>
    <s v="13 TODO EL TERRITORIO"/>
    <s v="3 INDISTINTO"/>
  </r>
  <r>
    <s v="130322424215140134E023023977911133838238201111110119133"/>
    <x v="45"/>
    <s v="2"/>
    <s v="24"/>
    <s v="242"/>
    <s v="1"/>
    <s v="5"/>
    <s v="14"/>
    <s v="01"/>
    <s v="34"/>
    <s v="E"/>
    <s v="023"/>
    <s v="023977"/>
    <s v="91"/>
    <s v="1"/>
    <s v="3"/>
    <s v="38"/>
    <s v="382"/>
    <s v="38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23 AFORO A LAS PRESENTACIONES DE LAS COMPAÑÍAS MUNICIPALES CONSOLIDADO"/>
    <s v="023977 SERVICIOS BRINDADOS POR LAS COMPAÑIAS ARTISTICAS DE ZAPOPAN"/>
    <x v="2"/>
    <x v="17"/>
    <x v="58"/>
    <s v="38201 GASTOS DE ORDEN SOCIAL Y CULTURAL"/>
    <n v="180000"/>
    <s v="1 NO ETIQUETADO"/>
    <s v="11 RECURSOS FISCALES"/>
    <s v="1101 RECURSOS MUNICIPALES"/>
    <s v="19 Ejercicio 2019"/>
    <s v="13 TODO EL TERRITORIO"/>
    <s v="3 INDISTINTO"/>
  </r>
  <r>
    <s v="131322424215140134E018018974911133838238201111110119133"/>
    <x v="36"/>
    <s v="2"/>
    <s v="24"/>
    <s v="242"/>
    <s v="1"/>
    <s v="5"/>
    <s v="14"/>
    <s v="01"/>
    <s v="34"/>
    <s v="E"/>
    <s v="018"/>
    <s v="018974"/>
    <s v="91"/>
    <s v="1"/>
    <s v="3"/>
    <s v="38"/>
    <s v="382"/>
    <s v="382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974 SERVICIO DE BIBLIOTECAS Y SALAS DE LECTURA "/>
    <x v="2"/>
    <x v="17"/>
    <x v="58"/>
    <s v="38201 GASTOS DE ORDEN SOCIAL Y CULTURAL"/>
    <n v="783000"/>
    <s v="1 NO ETIQUETADO"/>
    <s v="11 RECURSOS FISCALES"/>
    <s v="1101 RECURSOS MUNICIPALES"/>
    <s v="19 Ejercicio 2019"/>
    <s v="13 TODO EL TERRITORIO"/>
    <s v="3 INDISTINTO"/>
  </r>
  <r>
    <s v="131322424215140134E120120940911133838238201111110119133"/>
    <x v="36"/>
    <s v="2"/>
    <s v="24"/>
    <s v="242"/>
    <s v="1"/>
    <s v="5"/>
    <s v="14"/>
    <s v="01"/>
    <s v="34"/>
    <s v="E"/>
    <s v="120"/>
    <s v="120940"/>
    <s v="91"/>
    <s v="1"/>
    <s v="3"/>
    <s v="38"/>
    <s v="382"/>
    <s v="382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120 ROMERIA ZAPOPAN ORGANIZADA Y REALIZADA"/>
    <s v="120940 OPERATIVO ROMERIA 2017"/>
    <x v="2"/>
    <x v="17"/>
    <x v="58"/>
    <s v="38201 GASTOS DE ORDEN SOCIAL Y CULTURAL"/>
    <n v="476000"/>
    <s v="1 NO ETIQUETADO"/>
    <s v="11 RECURSOS FISCALES"/>
    <s v="1101 RECURSOS MUNICIPALES"/>
    <s v="19 Ejercicio 2019"/>
    <s v="13 TODO EL TERRITORIO"/>
    <s v="3 INDISTINTO"/>
  </r>
  <r>
    <s v="131322424215140134E087087826911133838238201111110119133"/>
    <x v="36"/>
    <s v="2"/>
    <s v="24"/>
    <s v="242"/>
    <s v="1"/>
    <s v="5"/>
    <s v="14"/>
    <s v="01"/>
    <s v="34"/>
    <s v="E"/>
    <s v="087"/>
    <s v="087826"/>
    <s v="91"/>
    <s v="1"/>
    <s v="3"/>
    <s v="38"/>
    <s v="382"/>
    <s v="382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26 ACCESO Y DIFUSION DE LA CULTURA Y LAS ARTES "/>
    <x v="2"/>
    <x v="17"/>
    <x v="58"/>
    <s v="38201 GASTOS DE ORDEN SOCIAL Y CULTURAL"/>
    <n v="480000"/>
    <s v="1 NO ETIQUETADO"/>
    <s v="11 RECURSOS FISCALES"/>
    <s v="1101 RECURSOS MUNICIPALES"/>
    <s v="19 Ejercicio 2019"/>
    <s v="13 TODO EL TERRITORIO"/>
    <s v="3 INDISTINTO"/>
  </r>
  <r>
    <s v="131322424215140134E087087826911133838238201111110119133"/>
    <x v="36"/>
    <s v="2"/>
    <s v="24"/>
    <s v="242"/>
    <s v="1"/>
    <s v="5"/>
    <s v="14"/>
    <s v="01"/>
    <s v="34"/>
    <s v="E"/>
    <s v="087"/>
    <s v="087826"/>
    <s v="91"/>
    <s v="1"/>
    <s v="3"/>
    <s v="38"/>
    <s v="382"/>
    <s v="382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26 ACCESO Y DIFUSION DE LA CULTURA Y LAS ARTES "/>
    <x v="2"/>
    <x v="17"/>
    <x v="58"/>
    <s v="38201 GASTOS DE ORDEN SOCIAL Y CULTURAL"/>
    <n v="65000"/>
    <s v="1 NO ETIQUETADO"/>
    <s v="11 RECURSOS FISCALES"/>
    <s v="1101 RECURSOS MUNICIPALES"/>
    <s v="19 Ejercicio 2019"/>
    <s v="13 TODO EL TERRITORIO"/>
    <s v="3 INDISTINTO"/>
  </r>
  <r>
    <s v="130122727116171835P090090987911133131731701111110119133"/>
    <x v="50"/>
    <s v="2"/>
    <s v="27"/>
    <s v="271"/>
    <s v="1"/>
    <s v="6"/>
    <s v="17"/>
    <s v="18"/>
    <s v="35"/>
    <s v="P"/>
    <s v="090"/>
    <s v="090987"/>
    <s v="91"/>
    <s v="1"/>
    <s v="3"/>
    <s v="31"/>
    <s v="317"/>
    <s v="31701"/>
    <s v="1"/>
    <s v="11"/>
    <s v="1101"/>
    <s v="19"/>
    <s v="13"/>
    <s v="3"/>
    <x v="12"/>
    <x v="50"/>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0 ORGANISMOS SOCIALES PARA LA PARTICIPACIÓN CIUDADANA CONFORMADOS."/>
    <s v="090987 SESIONES DE LOS CONSEJOS DE PARTICIPACION CIUDADANA"/>
    <x v="2"/>
    <x v="14"/>
    <x v="61"/>
    <s v="31701 SERVICIOS DE ACCESO DE INTERNET, REDES Y PROCESAMIENTO DE INFORMACION"/>
    <n v="100000"/>
    <s v="1 NO ETIQUETADO"/>
    <s v="11 RECURSOS FISCALES"/>
    <s v="1101 RECURSOS MUNICIPALES"/>
    <s v="19 Ejercicio 2019"/>
    <s v="13 TODO EL TERRITORIO"/>
    <s v="3 INDISTINTO"/>
  </r>
  <r>
    <s v="130122727116171835P091091759911133232332301111110119133"/>
    <x v="50"/>
    <s v="2"/>
    <s v="27"/>
    <s v="271"/>
    <s v="1"/>
    <s v="6"/>
    <s v="17"/>
    <s v="18"/>
    <s v="35"/>
    <s v="P"/>
    <s v="091"/>
    <s v="091759"/>
    <s v="91"/>
    <s v="1"/>
    <s v="3"/>
    <s v="32"/>
    <s v="323"/>
    <s v="32301"/>
    <s v="1"/>
    <s v="11"/>
    <s v="1101"/>
    <s v="19"/>
    <s v="13"/>
    <s v="3"/>
    <x v="12"/>
    <x v="50"/>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1 ORGANIZACIÓN VECINAL A LAS DECISIONES MUNICIPALES VINCULADA Y DEMOCRATIZADA"/>
    <s v="091759 SEGUIMIENTO, ORIENTACION Y ASESORAMIENTO A CONSEJOS SOCIALES Y VECINOS DE ZAPOPAN"/>
    <x v="2"/>
    <x v="15"/>
    <x v="80"/>
    <s v="32301 ARRENDAMIENTO DE MOBILIARIO Y EQUIPO DE ADMINISTRACION, EDUCACIONAL Y RECREATIVO"/>
    <n v="60000"/>
    <s v="1 NO ETIQUETADO"/>
    <s v="11 RECURSOS FISCALES"/>
    <s v="1101 RECURSOS MUNICIPALES"/>
    <s v="19 Ejercicio 2019"/>
    <s v="13 TODO EL TERRITORIO"/>
    <s v="3 INDISTINTO"/>
  </r>
  <r>
    <s v="130122727116171835P091091765911133232932901111110119133"/>
    <x v="50"/>
    <s v="2"/>
    <s v="27"/>
    <s v="271"/>
    <s v="1"/>
    <s v="6"/>
    <s v="17"/>
    <s v="18"/>
    <s v="35"/>
    <s v="P"/>
    <s v="091"/>
    <s v="091765"/>
    <s v="91"/>
    <s v="1"/>
    <s v="3"/>
    <s v="32"/>
    <s v="329"/>
    <s v="32901"/>
    <s v="1"/>
    <s v="11"/>
    <s v="1101"/>
    <s v="19"/>
    <s v="13"/>
    <s v="3"/>
    <x v="12"/>
    <x v="50"/>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1 ORGANIZACIÓN VECINAL A LAS DECISIONES MUNICIPALES VINCULADA Y DEMOCRATIZADA"/>
    <s v="091765 CONSTITUCION Y RENOVACION DE MESAS DIRECTIVAS DE ASOCIACIONES VECINALES"/>
    <x v="2"/>
    <x v="15"/>
    <x v="55"/>
    <s v="32901 OTROS ARRENDAMIENTOS"/>
    <n v="100000"/>
    <s v="1 NO ETIQUETADO"/>
    <s v="11 RECURSOS FISCALES"/>
    <s v="1101 RECURSOS MUNICIPALES"/>
    <s v="19 Ejercicio 2019"/>
    <s v="13 TODO EL TERRITORIO"/>
    <s v="3 INDISTINTO"/>
  </r>
  <r>
    <s v="130122727116171835P091091767911133333433401111110119133"/>
    <x v="50"/>
    <s v="2"/>
    <s v="27"/>
    <s v="271"/>
    <s v="1"/>
    <s v="6"/>
    <s v="17"/>
    <s v="18"/>
    <s v="35"/>
    <s v="P"/>
    <s v="091"/>
    <s v="091767"/>
    <s v="91"/>
    <s v="1"/>
    <s v="3"/>
    <s v="33"/>
    <s v="334"/>
    <s v="33401"/>
    <s v="1"/>
    <s v="11"/>
    <s v="1101"/>
    <s v="19"/>
    <s v="13"/>
    <s v="3"/>
    <x v="12"/>
    <x v="50"/>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1 ORGANIZACIÓN VECINAL A LAS DECISIONES MUNICIPALES VINCULADA Y DEMOCRATIZADA"/>
    <s v="091767 REGISTRO Y RECONOCIMIENTO DE ORGANIZACIONES VECINALES"/>
    <x v="2"/>
    <x v="16"/>
    <x v="56"/>
    <s v="33401 SERVICIOS DE CAPACITACION"/>
    <n v="500000"/>
    <s v="1 NO ETIQUETADO"/>
    <s v="11 RECURSOS FISCALES"/>
    <s v="1101 RECURSOS MUNICIPALES"/>
    <s v="19 Ejercicio 2019"/>
    <s v="13 TODO EL TERRITORIO"/>
    <s v="3 INDISTINTO"/>
  </r>
  <r>
    <s v="131422727116171835P091091765911133333633601111110119133"/>
    <x v="49"/>
    <s v="2"/>
    <s v="27"/>
    <s v="271"/>
    <s v="1"/>
    <s v="6"/>
    <s v="17"/>
    <s v="18"/>
    <s v="35"/>
    <s v="P"/>
    <s v="091"/>
    <s v="091765"/>
    <s v="91"/>
    <s v="1"/>
    <s v="3"/>
    <s v="33"/>
    <s v="336"/>
    <s v="336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1 ORGANIZACIÓN VECINAL A LAS DECISIONES MUNICIPALES VINCULADA Y DEMOCRATIZADA"/>
    <s v="091765 CONSTITUCION Y RENOVACION DE MESAS DIRECTIVAS DE ASOCIACIONES VECINALES"/>
    <x v="2"/>
    <x v="16"/>
    <x v="63"/>
    <s v="33601 SERVICIOS DE APOYO ADMINISTRATIVO, TRADUCCION, FOTOCOPIADO E IMPRESION"/>
    <n v="80000"/>
    <s v="1 NO ETIQUETADO"/>
    <s v="11 RECURSOS FISCALES"/>
    <s v="1101 RECURSOS MUNICIPALES"/>
    <s v="19 Ejercicio 2019"/>
    <s v="13 TODO EL TERRITORIO"/>
    <s v="3 INDISTINTO"/>
  </r>
  <r>
    <s v="100733131123091524F110110900911133838338301111110119133"/>
    <x v="25"/>
    <s v="3"/>
    <s v="31"/>
    <s v="311"/>
    <s v="2"/>
    <s v="3"/>
    <s v="09"/>
    <s v="15"/>
    <s v="24"/>
    <s v="F"/>
    <s v="110"/>
    <s v="110900"/>
    <s v="91"/>
    <s v="1"/>
    <s v="3"/>
    <s v="38"/>
    <s v="383"/>
    <s v="383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110 RECORRIDOS TURÍSTICOS DE BUENA CALIDAD GUIADOS "/>
    <s v="110900 ENCUESTAS DE SATISFACCION EN RECORRIDOS TURISTICOS GUIADOS"/>
    <x v="2"/>
    <x v="17"/>
    <x v="115"/>
    <s v="38301 CONGRESOS Y CONVENCIONES"/>
    <n v="10000"/>
    <s v="1 NO ETIQUETADO"/>
    <s v="11 RECURSOS FISCALES"/>
    <s v="1101 RECURSOS MUNICIPALES"/>
    <s v="19 Ejercicio 2019"/>
    <s v="13 TODO EL TERRITORIO"/>
    <s v="3 INDISTINTO"/>
  </r>
  <r>
    <s v="131422727116171835P080080770911133333633601111110119133"/>
    <x v="49"/>
    <s v="2"/>
    <s v="27"/>
    <s v="271"/>
    <s v="1"/>
    <s v="6"/>
    <s v="17"/>
    <s v="18"/>
    <s v="35"/>
    <s v="P"/>
    <s v="080"/>
    <s v="080770"/>
    <s v="91"/>
    <s v="1"/>
    <s v="3"/>
    <s v="33"/>
    <s v="336"/>
    <s v="336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70 PLANEACION Y SEGUIMIENTO DEL DESARROLLO MUNICIPAL"/>
    <x v="2"/>
    <x v="16"/>
    <x v="63"/>
    <s v="33601 SERVICIOS DE APOYO ADMINISTRATIVO, TRADUCCION, FOTOCOPIADO E IMPRESION"/>
    <n v="128200"/>
    <s v="1 NO ETIQUETADO"/>
    <s v="11 RECURSOS FISCALES"/>
    <s v="1101 RECURSOS MUNICIPALES"/>
    <s v="19 Ejercicio 2019"/>
    <s v="13 TODO EL TERRITORIO"/>
    <s v="3 INDISTINTO"/>
  </r>
  <r>
    <s v="131522424215140132F038038856911133838438401111110119133"/>
    <x v="33"/>
    <s v="2"/>
    <s v="24"/>
    <s v="242"/>
    <s v="1"/>
    <s v="5"/>
    <s v="14"/>
    <s v="01"/>
    <s v="32"/>
    <s v="F"/>
    <s v="038"/>
    <s v="038856"/>
    <s v="91"/>
    <s v="1"/>
    <s v="3"/>
    <s v="38"/>
    <s v="384"/>
    <s v="38401"/>
    <s v="1"/>
    <s v="11"/>
    <s v="1101"/>
    <s v="19"/>
    <s v="13"/>
    <s v="3"/>
    <x v="12"/>
    <x v="33"/>
    <x v="15"/>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s v="1 GASTO CORRIENTE"/>
    <x v="23"/>
    <s v="038 CAMPAÑA DE MEDIOS PARA DIFUNDIR EL MUSEO Y LAS EXPOSICIONES EFECTUADA"/>
    <s v="038856 CAMPAÑAS DE COMUNICACION E INFORMACION SOBRE LAS EXPOSICIONES Y ACTIVIDADES PARALELAS EN LA CUENTA DE FACEBOOK DEL MAZ"/>
    <x v="2"/>
    <x v="17"/>
    <x v="116"/>
    <s v="38401 EXPOSICIONES"/>
    <n v="4700000"/>
    <s v="1 NO ETIQUETADO"/>
    <s v="11 RECURSOS FISCALES"/>
    <s v="1101 RECURSOS MUNICIPALES"/>
    <s v="19 Ejercicio 2019"/>
    <s v="13 TODO EL TERRITORIO"/>
    <s v="3 INDISTINTO"/>
  </r>
  <r>
    <s v="131522424215140132F038038857911133838438401111110119133"/>
    <x v="33"/>
    <s v="2"/>
    <s v="24"/>
    <s v="242"/>
    <s v="1"/>
    <s v="5"/>
    <s v="14"/>
    <s v="01"/>
    <s v="32"/>
    <s v="F"/>
    <s v="038"/>
    <s v="038857"/>
    <s v="91"/>
    <s v="1"/>
    <s v="3"/>
    <s v="38"/>
    <s v="384"/>
    <s v="38401"/>
    <s v="1"/>
    <s v="11"/>
    <s v="1101"/>
    <s v="19"/>
    <s v="13"/>
    <s v="3"/>
    <x v="12"/>
    <x v="33"/>
    <x v="15"/>
    <s v="2 DESARROLLO SOCIAL"/>
    <s v="24 RECREACION CULTURA Y OTRAS MANIFESTACIONES SOCIALES"/>
    <s v="1 INTEGRACIÓN SOCIAL Y CULTURAL"/>
    <s v="5 ZAPOPAN EN PAZ"/>
    <s v="14 PRESERVAR Y PROMOVER EL PATRIMONIO Y DIVERSIDAD CULTURAL"/>
    <s v="01 A. FORTALECIMIENTO DEL TEJIDO SOCIAL"/>
    <s v="F PROMOCIÓN Y FOMENTO"/>
    <s v="91 CIUDADANOS"/>
    <s v="1 GASTO CORRIENTE"/>
    <x v="23"/>
    <s v="038 CAMPAÑA DE MEDIOS PARA DIFUNDIR EL MUSEO Y LAS EXPOSICIONES EFECTUADA"/>
    <s v="038857 CAMPAÑAS DE COMUNICACION E INFORMACION SOBRE LAS EXPOSICIONES Y ACTIVIDADES PARALELAS EN LA CUENTA DE INSTAGRAM DEL MAZ"/>
    <x v="2"/>
    <x v="17"/>
    <x v="116"/>
    <s v="38401 EXPOSICIONES"/>
    <n v="300000"/>
    <s v="1 NO ETIQUETADO"/>
    <s v="11 RECURSOS FISCALES"/>
    <s v="1101 RECURSOS MUNICIPALES"/>
    <s v="19 Ejercicio 2019"/>
    <s v="13 TODO EL TERRITORIO"/>
    <s v="3 INDISTINTO"/>
  </r>
  <r>
    <s v="130322424215140134E087087826911133838438401111110119133"/>
    <x v="45"/>
    <s v="2"/>
    <s v="24"/>
    <s v="242"/>
    <s v="1"/>
    <s v="5"/>
    <s v="14"/>
    <s v="01"/>
    <s v="34"/>
    <s v="E"/>
    <s v="087"/>
    <s v="087826"/>
    <s v="91"/>
    <s v="1"/>
    <s v="3"/>
    <s v="38"/>
    <s v="384"/>
    <s v="384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26 ACCESO Y DIFUSION DE LA CULTURA Y LAS ARTES "/>
    <x v="2"/>
    <x v="17"/>
    <x v="116"/>
    <s v="38401 EXPOSICIONES"/>
    <n v="1600000"/>
    <s v="1 NO ETIQUETADO"/>
    <s v="11 RECURSOS FISCALES"/>
    <s v="1101 RECURSOS MUNICIPALES"/>
    <s v="19 Ejercicio 2019"/>
    <s v="13 TODO EL TERRITORIO"/>
    <s v="3 INDISTINTO"/>
  </r>
  <r>
    <s v="030311717145160304E127127976911133939239201111110119133"/>
    <x v="8"/>
    <s v="1"/>
    <s v="17"/>
    <s v="171"/>
    <s v="4"/>
    <s v="5"/>
    <s v="16"/>
    <s v="03"/>
    <s v="04"/>
    <s v="E"/>
    <s v="127"/>
    <s v="127976"/>
    <s v="91"/>
    <s v="1"/>
    <s v="3"/>
    <s v="39"/>
    <s v="392"/>
    <s v="392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2"/>
    <x v="28"/>
    <x v="117"/>
    <s v="39201 IMPUESTOS Y DERECHOS"/>
    <n v="37000"/>
    <s v="1 NO ETIQUETADO"/>
    <s v="11 RECURSOS FISCALES"/>
    <s v="1101 RECURSOS MUNICIPALES"/>
    <s v="19 Ejercicio 2019"/>
    <s v="13 TODO EL TERRITORIO"/>
    <s v="3 INDISTINTO"/>
  </r>
  <r>
    <s v="080122222112130614E059059415911133939239201225250219133"/>
    <x v="14"/>
    <s v="2"/>
    <s v="22"/>
    <s v="221"/>
    <s v="1"/>
    <s v="2"/>
    <s v="13"/>
    <s v="06"/>
    <s v="14"/>
    <s v="E"/>
    <s v="059"/>
    <s v="059415"/>
    <s v="91"/>
    <s v="1"/>
    <s v="3"/>
    <s v="39"/>
    <s v="392"/>
    <s v="39201"/>
    <s v="2"/>
    <s v="25"/>
    <s v="2502"/>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415 REPARACION DE LINEA (CABLE)"/>
    <x v="2"/>
    <x v="28"/>
    <x v="117"/>
    <s v="39201 IMPUESTOS Y DERECHOS"/>
    <n v="3100000"/>
    <s v="2 ETIQUETADO"/>
    <s v="25 RECURSOS FEDERALES"/>
    <s v="2502 FONDO DE FORTALECIMIENTO MUNICIPAL"/>
    <s v="19 Ejercicio 2019"/>
    <s v="13 TODO EL TERRITORIO"/>
    <s v="3 INDISTINTO"/>
  </r>
  <r>
    <s v="090111313446172020O021021473121133939239201111110119133"/>
    <x v="39"/>
    <s v="1"/>
    <s v="13"/>
    <s v="134"/>
    <s v="4"/>
    <s v="6"/>
    <s v="17"/>
    <s v="20"/>
    <s v="20"/>
    <s v="O"/>
    <s v="021"/>
    <s v="021473"/>
    <s v="12"/>
    <s v="1"/>
    <s v="3"/>
    <s v="39"/>
    <s v="392"/>
    <s v="392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73 SUPERVISION Y REGISTRO DE LA NOMINA ADMINISTRATIVA"/>
    <x v="2"/>
    <x v="28"/>
    <x v="117"/>
    <s v="39201 IMPUESTOS Y DERECHOS"/>
    <n v="1000000"/>
    <s v="1 NO ETIQUETADO"/>
    <s v="11 RECURSOS FISCALES"/>
    <s v="1101 RECURSOS MUNICIPALES"/>
    <s v="19 Ejercicio 2019"/>
    <s v="13 TODO EL TERRITORIO"/>
    <s v="3 INDISTINTO"/>
  </r>
  <r>
    <s v="090111313446172020O022022916121133939239201111110119133"/>
    <x v="39"/>
    <s v="1"/>
    <s v="13"/>
    <s v="134"/>
    <s v="4"/>
    <s v="6"/>
    <s v="17"/>
    <s v="20"/>
    <s v="20"/>
    <s v="O"/>
    <s v="022"/>
    <s v="022916"/>
    <s v="12"/>
    <s v="1"/>
    <s v="3"/>
    <s v="39"/>
    <s v="392"/>
    <s v="392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916 GESTION DE ESCRITURACION "/>
    <x v="2"/>
    <x v="28"/>
    <x v="117"/>
    <s v="39201 IMPUESTOS Y DERECHOS"/>
    <n v="600000"/>
    <s v="1 NO ETIQUETADO"/>
    <s v="11 RECURSOS FISCALES"/>
    <s v="1101 RECURSOS MUNICIPALES"/>
    <s v="19 Ejercicio 2019"/>
    <s v="13 TODO EL TERRITORIO"/>
    <s v="3 INDISTINTO"/>
  </r>
  <r>
    <s v="090111313446172020O022022917121133939239201111110119133"/>
    <x v="39"/>
    <s v="1"/>
    <s v="13"/>
    <s v="134"/>
    <s v="4"/>
    <s v="6"/>
    <s v="17"/>
    <s v="20"/>
    <s v="20"/>
    <s v="O"/>
    <s v="022"/>
    <s v="022917"/>
    <s v="12"/>
    <s v="1"/>
    <s v="3"/>
    <s v="39"/>
    <s v="392"/>
    <s v="392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917 GESTION DE INMUEBLES "/>
    <x v="2"/>
    <x v="28"/>
    <x v="117"/>
    <s v="39201 IMPUESTOS Y DERECHOS"/>
    <n v="600000"/>
    <s v="1 NO ETIQUETADO"/>
    <s v="11 RECURSOS FISCALES"/>
    <s v="1101 RECURSOS MUNICIPALES"/>
    <s v="19 Ejercicio 2019"/>
    <s v="13 TODO EL TERRITORIO"/>
    <s v="3 INDISTINTO"/>
  </r>
  <r>
    <s v="090111313446172020O022022994121133939239201111110119133"/>
    <x v="39"/>
    <s v="1"/>
    <s v="13"/>
    <s v="134"/>
    <s v="4"/>
    <s v="6"/>
    <s v="17"/>
    <s v="20"/>
    <s v="20"/>
    <s v="O"/>
    <s v="022"/>
    <s v="022994"/>
    <s v="12"/>
    <s v="1"/>
    <s v="3"/>
    <s v="39"/>
    <s v="392"/>
    <s v="392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994 TRAMITE DE VEHICULOS"/>
    <x v="2"/>
    <x v="28"/>
    <x v="117"/>
    <s v="39201 IMPUESTOS Y DERECHOS"/>
    <n v="300000"/>
    <s v="1 NO ETIQUETADO"/>
    <s v="11 RECURSOS FISCALES"/>
    <s v="1101 RECURSOS MUNICIPALES"/>
    <s v="19 Ejercicio 2019"/>
    <s v="13 TODO EL TERRITORIO"/>
    <s v="3 INDISTINTO"/>
  </r>
  <r>
    <s v="090111313446172020O020020503121133939239201111110119133"/>
    <x v="39"/>
    <s v="1"/>
    <s v="13"/>
    <s v="134"/>
    <s v="4"/>
    <s v="6"/>
    <s v="17"/>
    <s v="20"/>
    <s v="20"/>
    <s v="O"/>
    <s v="020"/>
    <s v="020503"/>
    <s v="12"/>
    <s v="1"/>
    <s v="3"/>
    <s v="39"/>
    <s v="392"/>
    <s v="392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0 ADMINISTRACIÓN DE LOS RECURSOS FINANCIEROS PARA SOPORTE A LAS ÁREAS  EFICIENTADA"/>
    <s v="020503 COMISION DE ADQUISICIONES"/>
    <x v="2"/>
    <x v="28"/>
    <x v="117"/>
    <s v="39201 IMPUESTOS Y DERECHOS"/>
    <n v="1500000"/>
    <s v="1 NO ETIQUETADO"/>
    <s v="11 RECURSOS FISCALES"/>
    <s v="1101 RECURSOS MUNICIPALES"/>
    <s v="19 Ejercicio 2019"/>
    <s v="13 TODO EL TERRITORIO"/>
    <s v="3 INDISTINTO"/>
  </r>
  <r>
    <s v="130322424215140134E087087830911133939239201111110119133"/>
    <x v="45"/>
    <s v="2"/>
    <s v="24"/>
    <s v="242"/>
    <s v="1"/>
    <s v="5"/>
    <s v="14"/>
    <s v="01"/>
    <s v="34"/>
    <s v="E"/>
    <s v="087"/>
    <s v="087830"/>
    <s v="91"/>
    <s v="1"/>
    <s v="3"/>
    <s v="39"/>
    <s v="392"/>
    <s v="392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30 ACTIVIDADES DE TRANSVERSALIZACION DE LA CULTURA"/>
    <x v="2"/>
    <x v="28"/>
    <x v="117"/>
    <s v="39201 IMPUESTOS Y DERECHOS"/>
    <n v="3000"/>
    <s v="1 NO ETIQUETADO"/>
    <s v="11 RECURSOS FISCALES"/>
    <s v="1101 RECURSOS MUNICIPALES"/>
    <s v="19 Ejercicio 2019"/>
    <s v="13 TODO EL TERRITORIO"/>
    <s v="3 INDISTINTO"/>
  </r>
  <r>
    <s v="040111212246171906E017017190911133939439401111110119133"/>
    <x v="43"/>
    <s v="1"/>
    <s v="12"/>
    <s v="122"/>
    <s v="4"/>
    <s v="6"/>
    <s v="17"/>
    <s v="19"/>
    <s v="06"/>
    <s v="E"/>
    <s v="017"/>
    <s v="017190"/>
    <s v="91"/>
    <s v="1"/>
    <s v="3"/>
    <s v="39"/>
    <s v="394"/>
    <s v="39401"/>
    <s v="1"/>
    <s v="11"/>
    <s v="1101"/>
    <s v="19"/>
    <s v="13"/>
    <s v="3"/>
    <x v="6"/>
    <x v="43"/>
    <x v="6"/>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x v="7"/>
    <s v="017 ACERVO PATRIMONIAL DE LA DEFENSA EN ASUNTOS, CIVILES, MERCANTILES, AMPARO, AGRARIO, CONTENSIOSO ADMINISTRATIVO, LABORAL, PENAL, TRANSPARENCIA  Y FISCAL PROTEGIDOS "/>
    <s v="017190 PROCEDIMIENTO DE RECURSO DE REVISION"/>
    <x v="2"/>
    <x v="28"/>
    <x v="118"/>
    <s v="39401 SENTENCIAS Y RESOLUCIONES POR AUTORIDAD COMPETENTE"/>
    <n v="500000"/>
    <s v="1 NO ETIQUETADO"/>
    <s v="11 RECURSOS FISCALES"/>
    <s v="1101 RECURSOS MUNICIPALES"/>
    <s v="19 Ejercicio 2019"/>
    <s v="13 TODO EL TERRITORIO"/>
    <s v="3 INDISTINTO"/>
  </r>
  <r>
    <s v="060611515246172011M025025279911133939439401111110119133"/>
    <x v="12"/>
    <s v="1"/>
    <s v="15"/>
    <s v="152"/>
    <s v="4"/>
    <s v="6"/>
    <s v="17"/>
    <s v="20"/>
    <s v="11"/>
    <s v="M"/>
    <s v="025"/>
    <s v="025279"/>
    <s v="91"/>
    <s v="1"/>
    <s v="3"/>
    <s v="39"/>
    <s v="394"/>
    <s v="394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30"/>
    <s v="025 ANTEPROYECTO DE LEY DE INGRESOS REALIZADO"/>
    <s v="025279 ANTEPROYECTO DE LEY DE INGRESOS"/>
    <x v="2"/>
    <x v="28"/>
    <x v="118"/>
    <s v="39401 SENTENCIAS Y RESOLUCIONES POR AUTORIDAD COMPETENTE"/>
    <n v="315176.64"/>
    <s v="1 NO ETIQUETADO"/>
    <s v="11 RECURSOS FISCALES"/>
    <s v="1101 RECURSOS MUNICIPALES"/>
    <s v="19 Ejercicio 2019"/>
    <s v="13 TODO EL TERRITORIO"/>
    <s v="3 INDISTINTO"/>
  </r>
  <r>
    <s v="040111212246171906E017017952911133939539501111110119133"/>
    <x v="43"/>
    <s v="1"/>
    <s v="12"/>
    <s v="122"/>
    <s v="4"/>
    <s v="6"/>
    <s v="17"/>
    <s v="19"/>
    <s v="06"/>
    <s v="E"/>
    <s v="017"/>
    <s v="017952"/>
    <s v="91"/>
    <s v="1"/>
    <s v="3"/>
    <s v="39"/>
    <s v="395"/>
    <s v="39501"/>
    <s v="1"/>
    <s v="11"/>
    <s v="1101"/>
    <s v="19"/>
    <s v="13"/>
    <s v="3"/>
    <x v="6"/>
    <x v="43"/>
    <x v="6"/>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x v="7"/>
    <s v="017 ACERVO PATRIMONIAL DE LA DEFENSA EN ASUNTOS, CIVILES, MERCANTILES, AMPARO, AGRARIO, CONTENSIOSO ADMINISTRATIVO, LABORAL, PENAL, TRANSPARENCIA  Y FISCAL PROTEGIDOS "/>
    <s v="017952 PROCEDIMIENTO DE ELABORACION DE CONTRATOS Y CONVENIOS"/>
    <x v="2"/>
    <x v="28"/>
    <x v="119"/>
    <s v="39501 PENAS, MULTAS, ACCESORIOS Y ACTUALIZACIONES"/>
    <n v="180000"/>
    <s v="1 NO ETIQUETADO"/>
    <s v="11 RECURSOS FISCALES"/>
    <s v="1101 RECURSOS MUNICIPALES"/>
    <s v="19 Ejercicio 2019"/>
    <s v="13 TODO EL TERRITORIO"/>
    <s v="3 INDISTINTO"/>
  </r>
  <r>
    <s v="060611515246172012M114114460911133939539501111110119133"/>
    <x v="12"/>
    <s v="1"/>
    <s v="15"/>
    <s v="152"/>
    <s v="4"/>
    <s v="6"/>
    <s v="17"/>
    <s v="20"/>
    <s v="12"/>
    <s v="M"/>
    <s v="114"/>
    <s v="114460"/>
    <s v="91"/>
    <s v="1"/>
    <s v="3"/>
    <s v="39"/>
    <s v="395"/>
    <s v="395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114 REGISTRO CONTABLE  FINANCIERO Y PRESUPUESTADO REALIZADO"/>
    <s v="114460 ALTA DE VEHICULOS EN INVENTARIO OFICIAL"/>
    <x v="2"/>
    <x v="28"/>
    <x v="119"/>
    <s v="39501 PENAS, MULTAS, ACCESORIOS Y ACTUALIZACIONES"/>
    <n v="5081701.82"/>
    <s v="1 NO ETIQUETADO"/>
    <s v="11 RECURSOS FISCALES"/>
    <s v="1101 RECURSOS MUNICIPALES"/>
    <s v="19 Ejercicio 2019"/>
    <s v="13 TODO EL TERRITORIO"/>
    <s v="3 INDISTINTO"/>
  </r>
  <r>
    <s v="090411313446172020O021021473121133939539501111110119133"/>
    <x v="0"/>
    <s v="1"/>
    <s v="13"/>
    <s v="134"/>
    <s v="4"/>
    <s v="6"/>
    <s v="17"/>
    <s v="20"/>
    <s v="20"/>
    <s v="O"/>
    <s v="021"/>
    <s v="021473"/>
    <s v="12"/>
    <s v="1"/>
    <s v="3"/>
    <s v="39"/>
    <s v="395"/>
    <s v="39501"/>
    <s v="1"/>
    <s v="11"/>
    <s v="11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73 SUPERVISION Y REGISTRO DE LA NOMINA ADMINISTRATIVA"/>
    <x v="2"/>
    <x v="28"/>
    <x v="119"/>
    <s v="39501 PENAS, MULTAS, ACCESORIOS Y ACTUALIZACIONES"/>
    <n v="7000000"/>
    <s v="1 NO ETIQUETADO"/>
    <s v="11 RECURSOS FISCALES"/>
    <s v="1101 RECURSOS MUNICIPALES"/>
    <s v="19 Ejercicio 2019"/>
    <s v="13 TODO EL TERRITORIO"/>
    <s v="3 INDISTINTO"/>
  </r>
  <r>
    <s v="040111212246171906E017017952911133939639601111110119133"/>
    <x v="43"/>
    <s v="1"/>
    <s v="12"/>
    <s v="122"/>
    <s v="4"/>
    <s v="6"/>
    <s v="17"/>
    <s v="19"/>
    <s v="06"/>
    <s v="E"/>
    <s v="017"/>
    <s v="017952"/>
    <s v="91"/>
    <s v="1"/>
    <s v="3"/>
    <s v="39"/>
    <s v="396"/>
    <s v="39601"/>
    <s v="1"/>
    <s v="11"/>
    <s v="1101"/>
    <s v="19"/>
    <s v="13"/>
    <s v="3"/>
    <x v="6"/>
    <x v="43"/>
    <x v="6"/>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x v="7"/>
    <s v="017 ACERVO PATRIMONIAL DE LA DEFENSA EN ASUNTOS, CIVILES, MERCANTILES, AMPARO, AGRARIO, CONTENSIOSO ADMINISTRATIVO, LABORAL, PENAL, TRANSPARENCIA  Y FISCAL PROTEGIDOS "/>
    <s v="017952 PROCEDIMIENTO DE ELABORACION DE CONTRATOS Y CONVENIOS"/>
    <x v="2"/>
    <x v="28"/>
    <x v="120"/>
    <s v="39601 OTROS GASTOS POR RESPONSABILIDADES"/>
    <n v="600000"/>
    <s v="1 NO ETIQUETADO"/>
    <s v="11 RECURSOS FISCALES"/>
    <s v="1101 RECURSOS MUNICIPALES"/>
    <s v="19 Ejercicio 2019"/>
    <s v="13 TODO EL TERRITORIO"/>
    <s v="3 INDISTINTO"/>
  </r>
  <r>
    <s v="060611515246172012M073073298911133939639601111110119133"/>
    <x v="12"/>
    <s v="1"/>
    <s v="15"/>
    <s v="152"/>
    <s v="4"/>
    <s v="6"/>
    <s v="17"/>
    <s v="20"/>
    <s v="12"/>
    <s v="M"/>
    <s v="073"/>
    <s v="073298"/>
    <s v="91"/>
    <s v="1"/>
    <s v="3"/>
    <s v="39"/>
    <s v="396"/>
    <s v="396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073 INFORMES FINANCIEROS Y CUENTAS PUBLICAS PRESENTADAS EN APEGO A LAS NORMAS"/>
    <s v="073298 MICROSITIO DE LA TESORERIA"/>
    <x v="2"/>
    <x v="28"/>
    <x v="120"/>
    <s v="39601 OTROS GASTOS POR RESPONSABILIDADES"/>
    <n v="10146"/>
    <s v="1 NO ETIQUETADO"/>
    <s v="11 RECURSOS FISCALES"/>
    <s v="1101 RECURSOS MUNICIPALES"/>
    <s v="19 Ejercicio 2019"/>
    <s v="13 TODO EL TERRITORIO"/>
    <s v="3 INDISTINTO"/>
  </r>
  <r>
    <s v="090111313446172020O022022985121133939639601111110119133"/>
    <x v="39"/>
    <s v="1"/>
    <s v="13"/>
    <s v="134"/>
    <s v="4"/>
    <s v="6"/>
    <s v="17"/>
    <s v="20"/>
    <s v="20"/>
    <s v="O"/>
    <s v="022"/>
    <s v="022985"/>
    <s v="12"/>
    <s v="1"/>
    <s v="3"/>
    <s v="39"/>
    <s v="396"/>
    <s v="396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985 SERVICIOS GENERALES EN LOS EDIFICIOS PUBLICOS "/>
    <x v="2"/>
    <x v="28"/>
    <x v="120"/>
    <s v="39601 OTROS GASTOS POR RESPONSABILIDADES"/>
    <n v="1500000"/>
    <s v="1 NO ETIQUETADO"/>
    <s v="11 RECURSOS FISCALES"/>
    <s v="1101 RECURSOS MUNICIPALES"/>
    <s v="19 Ejercicio 2019"/>
    <s v="13 TODO EL TERRITORIO"/>
    <s v="3 INDISTINTO"/>
  </r>
  <r>
    <s v="100222626823101722P095095831911144141741701111110119133"/>
    <x v="23"/>
    <s v="2"/>
    <s v="26"/>
    <s v="268"/>
    <s v="2"/>
    <s v="3"/>
    <s v="10"/>
    <s v="17"/>
    <s v="22"/>
    <s v="P"/>
    <s v="095"/>
    <s v="095831"/>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95 PERSONAS BENEFICIADAS POR ACTIVIDADES EDUCATIVAS EN BIBLIOTECAS MUNICIPALES OTORGADAS"/>
    <s v="095831 ACTIVIDADES EN BIBLIOTECAS "/>
    <x v="5"/>
    <x v="29"/>
    <x v="121"/>
    <s v="41701 TRANSFERENCIAS INTERNAS OTORGADAS A FIDEICOMISOS PUBLICOS EMPRESARIALES Y NO FINANCIEROS"/>
    <n v="1300000"/>
    <s v="1 NO ETIQUETADO"/>
    <s v="11 RECURSOS FISCALES"/>
    <s v="1101 RECURSOS MUNICIPALES"/>
    <s v="19 Ejercicio 2019"/>
    <s v="13 TODO EL TERRITORIO"/>
    <s v="3 INDISTINTO"/>
  </r>
  <r>
    <s v="100222626823101722P095095841911144141741701111110119133"/>
    <x v="23"/>
    <s v="2"/>
    <s v="26"/>
    <s v="268"/>
    <s v="2"/>
    <s v="3"/>
    <s v="10"/>
    <s v="17"/>
    <s v="22"/>
    <s v="P"/>
    <s v="095"/>
    <s v="095841"/>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95 PERSONAS BENEFICIADAS POR ACTIVIDADES EDUCATIVAS EN BIBLIOTECAS MUNICIPALES OTORGADAS"/>
    <s v="095841 ASISTENTES A BIBLIOTECAS "/>
    <x v="5"/>
    <x v="29"/>
    <x v="121"/>
    <s v="41701 TRANSFERENCIAS INTERNAS OTORGADAS A FIDEICOMISOS PUBLICOS EMPRESARIALES Y NO FINANCIEROS"/>
    <n v="3408"/>
    <s v="1 NO ETIQUETADO"/>
    <s v="11 RECURSOS FISCALES"/>
    <s v="1101 RECURSOS MUNICIPALES"/>
    <s v="19 Ejercicio 2019"/>
    <s v="13 TODO EL TERRITORIO"/>
    <s v="3 INDISTINTO"/>
  </r>
  <r>
    <s v="100222626823101722P119119969911144141741701111110119133"/>
    <x v="23"/>
    <s v="2"/>
    <s v="26"/>
    <s v="268"/>
    <s v="2"/>
    <s v="3"/>
    <s v="10"/>
    <s v="17"/>
    <s v="22"/>
    <s v="P"/>
    <s v="119"/>
    <s v="119969"/>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119 RETOS EN MIZAPOPAN IMPLEMENTADOS"/>
    <s v="119969 RESPUESTAS A RETOS OBTENIDOS "/>
    <x v="5"/>
    <x v="29"/>
    <x v="121"/>
    <s v="41701 TRANSFERENCIAS INTERNAS OTORGADAS A FIDEICOMISOS PUBLICOS EMPRESARIALES Y NO FINANCIEROS"/>
    <n v="16400"/>
    <s v="1 NO ETIQUETADO"/>
    <s v="11 RECURSOS FISCALES"/>
    <s v="1101 RECURSOS MUNICIPALES"/>
    <s v="19 Ejercicio 2019"/>
    <s v="13 TODO EL TERRITORIO"/>
    <s v="3 INDISTINTO"/>
  </r>
  <r>
    <s v="100222626823101722P119119970911144141741701111110119133"/>
    <x v="23"/>
    <s v="2"/>
    <s v="26"/>
    <s v="268"/>
    <s v="2"/>
    <s v="3"/>
    <s v="10"/>
    <s v="17"/>
    <s v="22"/>
    <s v="P"/>
    <s v="119"/>
    <s v="119970"/>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119 RETOS EN MIZAPOPAN IMPLEMENTADOS"/>
    <s v="119970 RETOS MIZAPOPAN IMPLEMENTADOS "/>
    <x v="5"/>
    <x v="29"/>
    <x v="121"/>
    <s v="41701 TRANSFERENCIAS INTERNAS OTORGADAS A FIDEICOMISOS PUBLICOS EMPRESARIALES Y NO FINANCIEROS"/>
    <n v="5870"/>
    <s v="1 NO ETIQUETADO"/>
    <s v="11 RECURSOS FISCALES"/>
    <s v="1101 RECURSOS MUNICIPALES"/>
    <s v="19 Ejercicio 2019"/>
    <s v="13 TODO EL TERRITORIO"/>
    <s v="3 INDISTINTO"/>
  </r>
  <r>
    <s v="100222626823101722P008008899911144141741701111110119133"/>
    <x v="23"/>
    <s v="2"/>
    <s v="26"/>
    <s v="268"/>
    <s v="2"/>
    <s v="3"/>
    <s v="10"/>
    <s v="17"/>
    <s v="22"/>
    <s v="P"/>
    <s v="008"/>
    <s v="008899"/>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08  JÓVENES BENEFICIARIOS DE LOS CURSOS EN EL PROGRAMA AQUÍ HAY FUTURO SATISFECHOS"/>
    <s v="008899 ENCUESTAS DE SATISFACCION AQUI HAY FUTURO"/>
    <x v="5"/>
    <x v="29"/>
    <x v="121"/>
    <s v="41701 TRANSFERENCIAS INTERNAS OTORGADAS A FIDEICOMISOS PUBLICOS EMPRESARIALES Y NO FINANCIEROS"/>
    <n v="6864"/>
    <s v="1 NO ETIQUETADO"/>
    <s v="11 RECURSOS FISCALES"/>
    <s v="1101 RECURSOS MUNICIPALES"/>
    <s v="19 Ejercicio 2019"/>
    <s v="13 TODO EL TERRITORIO"/>
    <s v="3 INDISTINTO"/>
  </r>
  <r>
    <s v="100222626823101722P041041522911144141741701111110119133"/>
    <x v="23"/>
    <s v="2"/>
    <s v="26"/>
    <s v="268"/>
    <s v="2"/>
    <s v="3"/>
    <s v="10"/>
    <s v="17"/>
    <s v="22"/>
    <s v="P"/>
    <s v="041"/>
    <s v="041522"/>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1 CAPACITACIONES  A SERVIDORES PÚBLICOS DEL MUNICIPIO DE ZAPOPAN EN EL PROGRAMA DE FORMACIÓN INSTITUCIONAL OTORGADAS"/>
    <s v="041522 CAPACITACION EN ACADEMIAS MUNICIPALES"/>
    <x v="5"/>
    <x v="29"/>
    <x v="121"/>
    <s v="41701 TRANSFERENCIAS INTERNAS OTORGADAS A FIDEICOMISOS PUBLICOS EMPRESARIALES Y NO FINANCIEROS"/>
    <n v="5250"/>
    <s v="1 NO ETIQUETADO"/>
    <s v="11 RECURSOS FISCALES"/>
    <s v="1101 RECURSOS MUNICIPALES"/>
    <s v="19 Ejercicio 2019"/>
    <s v="13 TODO EL TERRITORIO"/>
    <s v="3 INDISTINTO"/>
  </r>
  <r>
    <s v="100222626823101722P041041913911144141741701111110119133"/>
    <x v="23"/>
    <s v="2"/>
    <s v="26"/>
    <s v="268"/>
    <s v="2"/>
    <s v="3"/>
    <s v="10"/>
    <s v="17"/>
    <s v="22"/>
    <s v="P"/>
    <s v="041"/>
    <s v="041913"/>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1 CAPACITACIONES  A SERVIDORES PÚBLICOS DEL MUNICIPIO DE ZAPOPAN EN EL PROGRAMA DE FORMACIÓN INSTITUCIONAL OTORGADAS"/>
    <s v="041913 FORMACION INSTITUCIONAL"/>
    <x v="5"/>
    <x v="29"/>
    <x v="121"/>
    <s v="41701 TRANSFERENCIAS INTERNAS OTORGADAS A FIDEICOMISOS PUBLICOS EMPRESARIALES Y NO FINANCIEROS"/>
    <n v="45000"/>
    <s v="1 NO ETIQUETADO"/>
    <s v="11 RECURSOS FISCALES"/>
    <s v="1101 RECURSOS MUNICIPALES"/>
    <s v="19 Ejercicio 2019"/>
    <s v="13 TODO EL TERRITORIO"/>
    <s v="3 INDISTINTO"/>
  </r>
  <r>
    <s v="100222626823101722P042042524911144141741701111110119133"/>
    <x v="23"/>
    <s v="2"/>
    <s v="26"/>
    <s v="268"/>
    <s v="2"/>
    <s v="3"/>
    <s v="10"/>
    <s v="17"/>
    <s v="22"/>
    <s v="P"/>
    <s v="042"/>
    <s v="042524"/>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2 CAPACITACIONES A JÓVENES DE 15 - 35 AÑOS DE EDAD EN EL PROGRAMA AQUÍ HAY FUTURO OTORGADAS "/>
    <s v="042524 BECAS AQUI HAY FUTURO "/>
    <x v="5"/>
    <x v="29"/>
    <x v="121"/>
    <s v="41701 TRANSFERENCIAS INTERNAS OTORGADAS A FIDEICOMISOS PUBLICOS EMPRESARIALES Y NO FINANCIEROS"/>
    <n v="48000"/>
    <s v="1 NO ETIQUETADO"/>
    <s v="11 RECURSOS FISCALES"/>
    <s v="1101 RECURSOS MUNICIPALES"/>
    <s v="19 Ejercicio 2019"/>
    <s v="13 TODO EL TERRITORIO"/>
    <s v="3 INDISTINTO"/>
  </r>
  <r>
    <s v="100222626823101722P042042880911144141741701111110119133"/>
    <x v="23"/>
    <s v="2"/>
    <s v="26"/>
    <s v="268"/>
    <s v="2"/>
    <s v="3"/>
    <s v="10"/>
    <s v="17"/>
    <s v="22"/>
    <s v="P"/>
    <s v="042"/>
    <s v="042880"/>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2 CAPACITACIONES A JÓVENES DE 15 - 35 AÑOS DE EDAD EN EL PROGRAMA AQUÍ HAY FUTURO OTORGADAS "/>
    <s v="042880 CURSOS IMPLEMENTADOS A JOVENES "/>
    <x v="5"/>
    <x v="29"/>
    <x v="121"/>
    <s v="41701 TRANSFERENCIAS INTERNAS OTORGADAS A FIDEICOMISOS PUBLICOS EMPRESARIALES Y NO FINANCIEROS"/>
    <n v="18900"/>
    <s v="1 NO ETIQUETADO"/>
    <s v="11 RECURSOS FISCALES"/>
    <s v="1101 RECURSOS MUNICIPALES"/>
    <s v="19 Ejercicio 2019"/>
    <s v="13 TODO EL TERRITORIO"/>
    <s v="3 INDISTINTO"/>
  </r>
  <r>
    <s v="100222626823101722P044044523911144141741701111110119133"/>
    <x v="23"/>
    <s v="2"/>
    <s v="26"/>
    <s v="268"/>
    <s v="2"/>
    <s v="3"/>
    <s v="10"/>
    <s v="17"/>
    <s v="22"/>
    <s v="P"/>
    <s v="044"/>
    <s v="044523"/>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4 CAPACITACIONES A ZAPOPANOS MAYORES DE 18 AÑOS  EN EL PROGRAMA TEJIDOS PRODUCTIVOS OTORGADAS"/>
    <s v="044523 DESARROLLO DE OPORTUNIDADES A TRAVES DE TEJIDOS PRODUCTIVOS "/>
    <x v="5"/>
    <x v="29"/>
    <x v="121"/>
    <s v="41701 TRANSFERENCIAS INTERNAS OTORGADAS A FIDEICOMISOS PUBLICOS EMPRESARIALES Y NO FINANCIEROS"/>
    <n v="5000"/>
    <s v="1 NO ETIQUETADO"/>
    <s v="11 RECURSOS FISCALES"/>
    <s v="1101 RECURSOS MUNICIPALES"/>
    <s v="19 Ejercicio 2019"/>
    <s v="13 TODO EL TERRITORIO"/>
    <s v="3 INDISTINTO"/>
  </r>
  <r>
    <s v="100222626823101722P045045881911144141741701111110119133"/>
    <x v="23"/>
    <s v="2"/>
    <s v="26"/>
    <s v="268"/>
    <s v="2"/>
    <s v="3"/>
    <s v="10"/>
    <s v="17"/>
    <s v="22"/>
    <s v="P"/>
    <s v="045"/>
    <s v="045881"/>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5 CAPACITACIONESA ZAPOPANOS A TRAVÉS DEL PROGRAMA DE ACADEMIAS MUNICIPALES ITINERANTES  OTORGADAS "/>
    <s v="045881 CURSOS IMPLEMENTADOS A ZAPOPANOS "/>
    <x v="5"/>
    <x v="29"/>
    <x v="121"/>
    <s v="41701 TRANSFERENCIAS INTERNAS OTORGADAS A FIDEICOMISOS PUBLICOS EMPRESARIALES Y NO FINANCIEROS"/>
    <n v="2000"/>
    <s v="1 NO ETIQUETADO"/>
    <s v="11 RECURSOS FISCALES"/>
    <s v="1101 RECURSOS MUNICIPALES"/>
    <s v="19 Ejercicio 2019"/>
    <s v="13 TODO EL TERRITORIO"/>
    <s v="3 INDISTINTO"/>
  </r>
  <r>
    <s v="100222626823101722P045045945911144141741701111110119133"/>
    <x v="23"/>
    <s v="2"/>
    <s v="26"/>
    <s v="268"/>
    <s v="2"/>
    <s v="3"/>
    <s v="10"/>
    <s v="17"/>
    <s v="22"/>
    <s v="P"/>
    <s v="045"/>
    <s v="045945"/>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5 CAPACITACIONESA ZAPOPANOS A TRAVÉS DEL PROGRAMA DE ACADEMIAS MUNICIPALES ITINERANTES  OTORGADAS "/>
    <s v="045945 PERSONAS CAPACITADAS EN CURSOS"/>
    <x v="5"/>
    <x v="29"/>
    <x v="121"/>
    <s v="41701 TRANSFERENCIAS INTERNAS OTORGADAS A FIDEICOMISOS PUBLICOS EMPRESARIALES Y NO FINANCIEROS"/>
    <n v="14800"/>
    <s v="1 NO ETIQUETADO"/>
    <s v="11 RECURSOS FISCALES"/>
    <s v="1101 RECURSOS MUNICIPALES"/>
    <s v="19 Ejercicio 2019"/>
    <s v="13 TODO EL TERRITORIO"/>
    <s v="3 INDISTINTO"/>
  </r>
  <r>
    <s v="100222626823101722P094094521911144141741701111110119133"/>
    <x v="23"/>
    <s v="2"/>
    <s v="26"/>
    <s v="268"/>
    <s v="2"/>
    <s v="3"/>
    <s v="10"/>
    <s v="17"/>
    <s v="22"/>
    <s v="P"/>
    <s v="094"/>
    <s v="094521"/>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94 PERSONAS BENEFICIADAS DE LAS ACADEMIAS MUNICIPALES OFERTADAS"/>
    <s v="094521 CAPACITACION EN ACADEMIAS MUNICIPALES "/>
    <x v="5"/>
    <x v="29"/>
    <x v="121"/>
    <s v="41701 TRANSFERENCIAS INTERNAS OTORGADAS A FIDEICOMISOS PUBLICOS EMPRESARIALES Y NO FINANCIEROS"/>
    <n v="1400000"/>
    <s v="1 NO ETIQUETADO"/>
    <s v="11 RECURSOS FISCALES"/>
    <s v="1101 RECURSOS MUNICIPALES"/>
    <s v="19 Ejercicio 2019"/>
    <s v="13 TODO EL TERRITORIO"/>
    <s v="3 INDISTINTO"/>
  </r>
  <r>
    <s v="100222626823101722P094094882911144141741701111110119133"/>
    <x v="23"/>
    <s v="2"/>
    <s v="26"/>
    <s v="268"/>
    <s v="2"/>
    <s v="3"/>
    <s v="10"/>
    <s v="17"/>
    <s v="22"/>
    <s v="P"/>
    <s v="094"/>
    <s v="094882"/>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94 PERSONAS BENEFICIADAS DE LAS ACADEMIAS MUNICIPALES OFERTADAS"/>
    <s v="094882 CURSOS IMPLEMENTADOS EN ACADEMIAS "/>
    <x v="5"/>
    <x v="29"/>
    <x v="121"/>
    <s v="41701 TRANSFERENCIAS INTERNAS OTORGADAS A FIDEICOMISOS PUBLICOS EMPRESARIALES Y NO FINANCIEROS"/>
    <n v="500000"/>
    <s v="1 NO ETIQUETADO"/>
    <s v="11 RECURSOS FISCALES"/>
    <s v="1101 RECURSOS MUNICIPALES"/>
    <s v="19 Ejercicio 2019"/>
    <s v="13 TODO EL TERRITORIO"/>
    <s v="3 INDISTINTO"/>
  </r>
  <r>
    <s v="100222626823101722P095095831911144141741701111110119133"/>
    <x v="23"/>
    <s v="2"/>
    <s v="26"/>
    <s v="268"/>
    <s v="2"/>
    <s v="3"/>
    <s v="10"/>
    <s v="17"/>
    <s v="22"/>
    <s v="P"/>
    <s v="095"/>
    <s v="095831"/>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95 PERSONAS BENEFICIADAS POR ACTIVIDADES EDUCATIVAS EN BIBLIOTECAS MUNICIPALES OTORGADAS"/>
    <s v="095831 ACTIVIDADES EN BIBLIOTECAS "/>
    <x v="5"/>
    <x v="29"/>
    <x v="121"/>
    <s v="41701 TRANSFERENCIAS INTERNAS OTORGADAS A FIDEICOMISOS PUBLICOS EMPRESARIALES Y NO FINANCIEROS"/>
    <n v="1000000"/>
    <s v="1 NO ETIQUETADO"/>
    <s v="11 RECURSOS FISCALES"/>
    <s v="1101 RECURSOS MUNICIPALES"/>
    <s v="19 Ejercicio 2019"/>
    <s v="13 TODO EL TERRITORIO"/>
    <s v="3 INDISTINTO"/>
  </r>
  <r>
    <s v="100222626823101722P095095841911144141741701111110119133"/>
    <x v="23"/>
    <s v="2"/>
    <s v="26"/>
    <s v="268"/>
    <s v="2"/>
    <s v="3"/>
    <s v="10"/>
    <s v="17"/>
    <s v="22"/>
    <s v="P"/>
    <s v="095"/>
    <s v="095841"/>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95 PERSONAS BENEFICIADAS POR ACTIVIDADES EDUCATIVAS EN BIBLIOTECAS MUNICIPALES OTORGADAS"/>
    <s v="095841 ASISTENTES A BIBLIOTECAS "/>
    <x v="5"/>
    <x v="29"/>
    <x v="121"/>
    <s v="41701 TRANSFERENCIAS INTERNAS OTORGADAS A FIDEICOMISOS PUBLICOS EMPRESARIALES Y NO FINANCIEROS"/>
    <n v="1300000"/>
    <s v="1 NO ETIQUETADO"/>
    <s v="11 RECURSOS FISCALES"/>
    <s v="1101 RECURSOS MUNICIPALES"/>
    <s v="19 Ejercicio 2019"/>
    <s v="13 TODO EL TERRITORIO"/>
    <s v="3 INDISTINTO"/>
  </r>
  <r>
    <s v="100222626823101722P119119969911144141741701111110119133"/>
    <x v="23"/>
    <s v="2"/>
    <s v="26"/>
    <s v="268"/>
    <s v="2"/>
    <s v="3"/>
    <s v="10"/>
    <s v="17"/>
    <s v="22"/>
    <s v="P"/>
    <s v="119"/>
    <s v="119969"/>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119 RETOS EN MIZAPOPAN IMPLEMENTADOS"/>
    <s v="119969 RESPUESTAS A RETOS OBTENIDOS "/>
    <x v="5"/>
    <x v="29"/>
    <x v="121"/>
    <s v="41701 TRANSFERENCIAS INTERNAS OTORGADAS A FIDEICOMISOS PUBLICOS EMPRESARIALES Y NO FINANCIEROS"/>
    <n v="500000"/>
    <s v="1 NO ETIQUETADO"/>
    <s v="11 RECURSOS FISCALES"/>
    <s v="1101 RECURSOS MUNICIPALES"/>
    <s v="19 Ejercicio 2019"/>
    <s v="13 TODO EL TERRITORIO"/>
    <s v="3 INDISTINTO"/>
  </r>
  <r>
    <s v="100222626823101722P119119970911144141741701111110119133"/>
    <x v="23"/>
    <s v="2"/>
    <s v="26"/>
    <s v="268"/>
    <s v="2"/>
    <s v="3"/>
    <s v="10"/>
    <s v="17"/>
    <s v="22"/>
    <s v="P"/>
    <s v="119"/>
    <s v="119970"/>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119 RETOS EN MIZAPOPAN IMPLEMENTADOS"/>
    <s v="119970 RETOS MIZAPOPAN IMPLEMENTADOS "/>
    <x v="5"/>
    <x v="29"/>
    <x v="121"/>
    <s v="41701 TRANSFERENCIAS INTERNAS OTORGADAS A FIDEICOMISOS PUBLICOS EMPRESARIALES Y NO FINANCIEROS"/>
    <n v="3000000"/>
    <s v="1 NO ETIQUETADO"/>
    <s v="11 RECURSOS FISCALES"/>
    <s v="1101 RECURSOS MUNICIPALES"/>
    <s v="19 Ejercicio 2019"/>
    <s v="13 TODO EL TERRITORIO"/>
    <s v="3 INDISTINTO"/>
  </r>
  <r>
    <s v="100222626823101722P008008899911144141741701111110119133"/>
    <x v="23"/>
    <s v="2"/>
    <s v="26"/>
    <s v="268"/>
    <s v="2"/>
    <s v="3"/>
    <s v="10"/>
    <s v="17"/>
    <s v="22"/>
    <s v="P"/>
    <s v="008"/>
    <s v="008899"/>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08  JÓVENES BENEFICIARIOS DE LOS CURSOS EN EL PROGRAMA AQUÍ HAY FUTURO SATISFECHOS"/>
    <s v="008899 ENCUESTAS DE SATISFACCION AQUI HAY FUTURO"/>
    <x v="5"/>
    <x v="29"/>
    <x v="121"/>
    <s v="41701 TRANSFERENCIAS INTERNAS OTORGADAS A FIDEICOMISOS PUBLICOS EMPRESARIALES Y NO FINANCIEROS"/>
    <n v="50000"/>
    <s v="1 NO ETIQUETADO"/>
    <s v="11 RECURSOS FISCALES"/>
    <s v="1101 RECURSOS MUNICIPALES"/>
    <s v="19 Ejercicio 2019"/>
    <s v="13 TODO EL TERRITORIO"/>
    <s v="3 INDISTINTO"/>
  </r>
  <r>
    <s v="100222626823101722P041041522911144141741701111110119133"/>
    <x v="23"/>
    <s v="2"/>
    <s v="26"/>
    <s v="268"/>
    <s v="2"/>
    <s v="3"/>
    <s v="10"/>
    <s v="17"/>
    <s v="22"/>
    <s v="P"/>
    <s v="041"/>
    <s v="041522"/>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1 CAPACITACIONES  A SERVIDORES PÚBLICOS DEL MUNICIPIO DE ZAPOPAN EN EL PROGRAMA DE FORMACIÓN INSTITUCIONAL OTORGADAS"/>
    <s v="041522 CAPACITACION EN ACADEMIAS MUNICIPALES"/>
    <x v="5"/>
    <x v="29"/>
    <x v="121"/>
    <s v="41701 TRANSFERENCIAS INTERNAS OTORGADAS A FIDEICOMISOS PUBLICOS EMPRESARIALES Y NO FINANCIEROS"/>
    <n v="200000"/>
    <s v="1 NO ETIQUETADO"/>
    <s v="11 RECURSOS FISCALES"/>
    <s v="1101 RECURSOS MUNICIPALES"/>
    <s v="19 Ejercicio 2019"/>
    <s v="13 TODO EL TERRITORIO"/>
    <s v="3 INDISTINTO"/>
  </r>
  <r>
    <s v="100222626823101722P041041913911144141741701111110119133"/>
    <x v="23"/>
    <s v="2"/>
    <s v="26"/>
    <s v="268"/>
    <s v="2"/>
    <s v="3"/>
    <s v="10"/>
    <s v="17"/>
    <s v="22"/>
    <s v="P"/>
    <s v="041"/>
    <s v="041913"/>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1 CAPACITACIONES  A SERVIDORES PÚBLICOS DEL MUNICIPIO DE ZAPOPAN EN EL PROGRAMA DE FORMACIÓN INSTITUCIONAL OTORGADAS"/>
    <s v="041913 FORMACION INSTITUCIONAL"/>
    <x v="5"/>
    <x v="29"/>
    <x v="121"/>
    <s v="41701 TRANSFERENCIAS INTERNAS OTORGADAS A FIDEICOMISOS PUBLICOS EMPRESARIALES Y NO FINANCIEROS"/>
    <n v="38000"/>
    <s v="1 NO ETIQUETADO"/>
    <s v="11 RECURSOS FISCALES"/>
    <s v="1101 RECURSOS MUNICIPALES"/>
    <s v="19 Ejercicio 2019"/>
    <s v="13 TODO EL TERRITORIO"/>
    <s v="3 INDISTINTO"/>
  </r>
  <r>
    <s v="100222626823101722P042042524911144141741701111110119133"/>
    <x v="23"/>
    <s v="2"/>
    <s v="26"/>
    <s v="268"/>
    <s v="2"/>
    <s v="3"/>
    <s v="10"/>
    <s v="17"/>
    <s v="22"/>
    <s v="P"/>
    <s v="042"/>
    <s v="042524"/>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2 CAPACITACIONES A JÓVENES DE 15 - 35 AÑOS DE EDAD EN EL PROGRAMA AQUÍ HAY FUTURO OTORGADAS "/>
    <s v="042524 BECAS AQUI HAY FUTURO "/>
    <x v="5"/>
    <x v="29"/>
    <x v="121"/>
    <s v="41701 TRANSFERENCIAS INTERNAS OTORGADAS A FIDEICOMISOS PUBLICOS EMPRESARIALES Y NO FINANCIEROS"/>
    <n v="350000"/>
    <s v="1 NO ETIQUETADO"/>
    <s v="11 RECURSOS FISCALES"/>
    <s v="1101 RECURSOS MUNICIPALES"/>
    <s v="19 Ejercicio 2019"/>
    <s v="13 TODO EL TERRITORIO"/>
    <s v="3 INDISTINTO"/>
  </r>
  <r>
    <s v="100222626823101722P042042880911144141741701111110119133"/>
    <x v="23"/>
    <s v="2"/>
    <s v="26"/>
    <s v="268"/>
    <s v="2"/>
    <s v="3"/>
    <s v="10"/>
    <s v="17"/>
    <s v="22"/>
    <s v="P"/>
    <s v="042"/>
    <s v="042880"/>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2 CAPACITACIONES A JÓVENES DE 15 - 35 AÑOS DE EDAD EN EL PROGRAMA AQUÍ HAY FUTURO OTORGADAS "/>
    <s v="042880 CURSOS IMPLEMENTADOS A JOVENES "/>
    <x v="5"/>
    <x v="29"/>
    <x v="121"/>
    <s v="41701 TRANSFERENCIAS INTERNAS OTORGADAS A FIDEICOMISOS PUBLICOS EMPRESARIALES Y NO FINANCIEROS"/>
    <n v="600000"/>
    <s v="1 NO ETIQUETADO"/>
    <s v="11 RECURSOS FISCALES"/>
    <s v="1101 RECURSOS MUNICIPALES"/>
    <s v="19 Ejercicio 2019"/>
    <s v="13 TODO EL TERRITORIO"/>
    <s v="3 INDISTINTO"/>
  </r>
  <r>
    <s v="100222626823101722P044044523911144141741701111110119133"/>
    <x v="23"/>
    <s v="2"/>
    <s v="26"/>
    <s v="268"/>
    <s v="2"/>
    <s v="3"/>
    <s v="10"/>
    <s v="17"/>
    <s v="22"/>
    <s v="P"/>
    <s v="044"/>
    <s v="044523"/>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4 CAPACITACIONES A ZAPOPANOS MAYORES DE 18 AÑOS  EN EL PROGRAMA TEJIDOS PRODUCTIVOS OTORGADAS"/>
    <s v="044523 DESARROLLO DE OPORTUNIDADES A TRAVES DE TEJIDOS PRODUCTIVOS "/>
    <x v="5"/>
    <x v="29"/>
    <x v="121"/>
    <s v="41701 TRANSFERENCIAS INTERNAS OTORGADAS A FIDEICOMISOS PUBLICOS EMPRESARIALES Y NO FINANCIEROS"/>
    <n v="32000"/>
    <s v="1 NO ETIQUETADO"/>
    <s v="11 RECURSOS FISCALES"/>
    <s v="1101 RECURSOS MUNICIPALES"/>
    <s v="19 Ejercicio 2019"/>
    <s v="13 TODO EL TERRITORIO"/>
    <s v="3 INDISTINTO"/>
  </r>
  <r>
    <s v="100222626823101722P045045881911144141741701111110119133"/>
    <x v="23"/>
    <s v="2"/>
    <s v="26"/>
    <s v="268"/>
    <s v="2"/>
    <s v="3"/>
    <s v="10"/>
    <s v="17"/>
    <s v="22"/>
    <s v="P"/>
    <s v="045"/>
    <s v="045881"/>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5 CAPACITACIONESA ZAPOPANOS A TRAVÉS DEL PROGRAMA DE ACADEMIAS MUNICIPALES ITINERANTES  OTORGADAS "/>
    <s v="045881 CURSOS IMPLEMENTADOS A ZAPOPANOS "/>
    <x v="5"/>
    <x v="29"/>
    <x v="121"/>
    <s v="41701 TRANSFERENCIAS INTERNAS OTORGADAS A FIDEICOMISOS PUBLICOS EMPRESARIALES Y NO FINANCIEROS"/>
    <n v="27499.99"/>
    <s v="1 NO ETIQUETADO"/>
    <s v="11 RECURSOS FISCALES"/>
    <s v="1101 RECURSOS MUNICIPALES"/>
    <s v="19 Ejercicio 2019"/>
    <s v="13 TODO EL TERRITORIO"/>
    <s v="3 INDISTINTO"/>
  </r>
  <r>
    <s v="100222626823101722P045045945911144141741701111110119133"/>
    <x v="23"/>
    <s v="2"/>
    <s v="26"/>
    <s v="268"/>
    <s v="2"/>
    <s v="3"/>
    <s v="10"/>
    <s v="17"/>
    <s v="22"/>
    <s v="P"/>
    <s v="045"/>
    <s v="045945"/>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5 CAPACITACIONESA ZAPOPANOS A TRAVÉS DEL PROGRAMA DE ACADEMIAS MUNICIPALES ITINERANTES  OTORGADAS "/>
    <s v="045945 PERSONAS CAPACITADAS EN CURSOS"/>
    <x v="5"/>
    <x v="29"/>
    <x v="121"/>
    <s v="41701 TRANSFERENCIAS INTERNAS OTORGADAS A FIDEICOMISOS PUBLICOS EMPRESARIALES Y NO FINANCIEROS"/>
    <n v="9000"/>
    <s v="1 NO ETIQUETADO"/>
    <s v="11 RECURSOS FISCALES"/>
    <s v="1101 RECURSOS MUNICIPALES"/>
    <s v="19 Ejercicio 2019"/>
    <s v="13 TODO EL TERRITORIO"/>
    <s v="3 INDISTINTO"/>
  </r>
  <r>
    <s v="100222626823101722P094094521911144141741701111110119133"/>
    <x v="23"/>
    <s v="2"/>
    <s v="26"/>
    <s v="268"/>
    <s v="2"/>
    <s v="3"/>
    <s v="10"/>
    <s v="17"/>
    <s v="22"/>
    <s v="P"/>
    <s v="094"/>
    <s v="094521"/>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94 PERSONAS BENEFICIADAS DE LAS ACADEMIAS MUNICIPALES OFERTADAS"/>
    <s v="094521 CAPACITACION EN ACADEMIAS MUNICIPALES "/>
    <x v="5"/>
    <x v="29"/>
    <x v="121"/>
    <s v="41701 TRANSFERENCIAS INTERNAS OTORGADAS A FIDEICOMISOS PUBLICOS EMPRESARIALES Y NO FINANCIEROS"/>
    <n v="9890"/>
    <s v="1 NO ETIQUETADO"/>
    <s v="11 RECURSOS FISCALES"/>
    <s v="1101 RECURSOS MUNICIPALES"/>
    <s v="19 Ejercicio 2019"/>
    <s v="13 TODO EL TERRITORIO"/>
    <s v="3 INDISTINTO"/>
  </r>
  <r>
    <s v="100222626823101722P094094882911144141741701111110119133"/>
    <x v="23"/>
    <s v="2"/>
    <s v="26"/>
    <s v="268"/>
    <s v="2"/>
    <s v="3"/>
    <s v="10"/>
    <s v="17"/>
    <s v="22"/>
    <s v="P"/>
    <s v="094"/>
    <s v="094882"/>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94 PERSONAS BENEFICIADAS DE LAS ACADEMIAS MUNICIPALES OFERTADAS"/>
    <s v="094882 CURSOS IMPLEMENTADOS EN ACADEMIAS "/>
    <x v="5"/>
    <x v="29"/>
    <x v="121"/>
    <s v="41701 TRANSFERENCIAS INTERNAS OTORGADAS A FIDEICOMISOS PUBLICOS EMPRESARIALES Y NO FINANCIEROS"/>
    <n v="60000"/>
    <s v="1 NO ETIQUETADO"/>
    <s v="11 RECURSOS FISCALES"/>
    <s v="1101 RECURSOS MUNICIPALES"/>
    <s v="19 Ejercicio 2019"/>
    <s v="13 TODO EL TERRITORIO"/>
    <s v="3 INDISTINTO"/>
  </r>
  <r>
    <s v="100222626823101722P095095831911144141741701111110119133"/>
    <x v="23"/>
    <s v="2"/>
    <s v="26"/>
    <s v="268"/>
    <s v="2"/>
    <s v="3"/>
    <s v="10"/>
    <s v="17"/>
    <s v="22"/>
    <s v="P"/>
    <s v="095"/>
    <s v="095831"/>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95 PERSONAS BENEFICIADAS POR ACTIVIDADES EDUCATIVAS EN BIBLIOTECAS MUNICIPALES OTORGADAS"/>
    <s v="095831 ACTIVIDADES EN BIBLIOTECAS "/>
    <x v="5"/>
    <x v="29"/>
    <x v="121"/>
    <s v="41701 TRANSFERENCIAS INTERNAS OTORGADAS A FIDEICOMISOS PUBLICOS EMPRESARIALES Y NO FINANCIEROS"/>
    <n v="11250"/>
    <s v="1 NO ETIQUETADO"/>
    <s v="11 RECURSOS FISCALES"/>
    <s v="1101 RECURSOS MUNICIPALES"/>
    <s v="19 Ejercicio 2019"/>
    <s v="13 TODO EL TERRITORIO"/>
    <s v="3 INDISTINTO"/>
  </r>
  <r>
    <s v="100222626823101722P095095841911144141741701111110119133"/>
    <x v="23"/>
    <s v="2"/>
    <s v="26"/>
    <s v="268"/>
    <s v="2"/>
    <s v="3"/>
    <s v="10"/>
    <s v="17"/>
    <s v="22"/>
    <s v="P"/>
    <s v="095"/>
    <s v="095841"/>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95 PERSONAS BENEFICIADAS POR ACTIVIDADES EDUCATIVAS EN BIBLIOTECAS MUNICIPALES OTORGADAS"/>
    <s v="095841 ASISTENTES A BIBLIOTECAS "/>
    <x v="5"/>
    <x v="29"/>
    <x v="121"/>
    <s v="41701 TRANSFERENCIAS INTERNAS OTORGADAS A FIDEICOMISOS PUBLICOS EMPRESARIALES Y NO FINANCIEROS"/>
    <n v="440000"/>
    <s v="1 NO ETIQUETADO"/>
    <s v="11 RECURSOS FISCALES"/>
    <s v="1101 RECURSOS MUNICIPALES"/>
    <s v="19 Ejercicio 2019"/>
    <s v="13 TODO EL TERRITORIO"/>
    <s v="3 INDISTINTO"/>
  </r>
  <r>
    <s v="100222626823101722P119119969911144141741701111110119133"/>
    <x v="23"/>
    <s v="2"/>
    <s v="26"/>
    <s v="268"/>
    <s v="2"/>
    <s v="3"/>
    <s v="10"/>
    <s v="17"/>
    <s v="22"/>
    <s v="P"/>
    <s v="119"/>
    <s v="119969"/>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119 RETOS EN MIZAPOPAN IMPLEMENTADOS"/>
    <s v="119969 RESPUESTAS A RETOS OBTENIDOS "/>
    <x v="5"/>
    <x v="29"/>
    <x v="121"/>
    <s v="41701 TRANSFERENCIAS INTERNAS OTORGADAS A FIDEICOMISOS PUBLICOS EMPRESARIALES Y NO FINANCIEROS"/>
    <n v="18000"/>
    <s v="1 NO ETIQUETADO"/>
    <s v="11 RECURSOS FISCALES"/>
    <s v="1101 RECURSOS MUNICIPALES"/>
    <s v="19 Ejercicio 2019"/>
    <s v="13 TODO EL TERRITORIO"/>
    <s v="3 INDISTINTO"/>
  </r>
  <r>
    <s v="100222626823101722P119119970911144141741701111110119133"/>
    <x v="23"/>
    <s v="2"/>
    <s v="26"/>
    <s v="268"/>
    <s v="2"/>
    <s v="3"/>
    <s v="10"/>
    <s v="17"/>
    <s v="22"/>
    <s v="P"/>
    <s v="119"/>
    <s v="119970"/>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119 RETOS EN MIZAPOPAN IMPLEMENTADOS"/>
    <s v="119970 RETOS MIZAPOPAN IMPLEMENTADOS "/>
    <x v="5"/>
    <x v="29"/>
    <x v="121"/>
    <s v="41701 TRANSFERENCIAS INTERNAS OTORGADAS A FIDEICOMISOS PUBLICOS EMPRESARIALES Y NO FINANCIEROS"/>
    <n v="2240"/>
    <s v="1 NO ETIQUETADO"/>
    <s v="11 RECURSOS FISCALES"/>
    <s v="1101 RECURSOS MUNICIPALES"/>
    <s v="19 Ejercicio 2019"/>
    <s v="13 TODO EL TERRITORIO"/>
    <s v="3 INDISTINTO"/>
  </r>
  <r>
    <s v="100222626823101722P008008899911144141741701111110119133"/>
    <x v="23"/>
    <s v="2"/>
    <s v="26"/>
    <s v="268"/>
    <s v="2"/>
    <s v="3"/>
    <s v="10"/>
    <s v="17"/>
    <s v="22"/>
    <s v="P"/>
    <s v="008"/>
    <s v="008899"/>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08  JÓVENES BENEFICIARIOS DE LOS CURSOS EN EL PROGRAMA AQUÍ HAY FUTURO SATISFECHOS"/>
    <s v="008899 ENCUESTAS DE SATISFACCION AQUI HAY FUTURO"/>
    <x v="5"/>
    <x v="29"/>
    <x v="121"/>
    <s v="41701 TRANSFERENCIAS INTERNAS OTORGADAS A FIDEICOMISOS PUBLICOS EMPRESARIALES Y NO FINANCIEROS"/>
    <n v="13320"/>
    <s v="1 NO ETIQUETADO"/>
    <s v="11 RECURSOS FISCALES"/>
    <s v="1101 RECURSOS MUNICIPALES"/>
    <s v="19 Ejercicio 2019"/>
    <s v="13 TODO EL TERRITORIO"/>
    <s v="3 INDISTINTO"/>
  </r>
  <r>
    <s v="100222626823101722P041041522911144141741701111110119133"/>
    <x v="23"/>
    <s v="2"/>
    <s v="26"/>
    <s v="268"/>
    <s v="2"/>
    <s v="3"/>
    <s v="10"/>
    <s v="17"/>
    <s v="22"/>
    <s v="P"/>
    <s v="041"/>
    <s v="041522"/>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1 CAPACITACIONES  A SERVIDORES PÚBLICOS DEL MUNICIPIO DE ZAPOPAN EN EL PROGRAMA DE FORMACIÓN INSTITUCIONAL OTORGADAS"/>
    <s v="041522 CAPACITACION EN ACADEMIAS MUNICIPALES"/>
    <x v="5"/>
    <x v="29"/>
    <x v="121"/>
    <s v="41701 TRANSFERENCIAS INTERNAS OTORGADAS A FIDEICOMISOS PUBLICOS EMPRESARIALES Y NO FINANCIEROS"/>
    <n v="15400"/>
    <s v="1 NO ETIQUETADO"/>
    <s v="11 RECURSOS FISCALES"/>
    <s v="1101 RECURSOS MUNICIPALES"/>
    <s v="19 Ejercicio 2019"/>
    <s v="13 TODO EL TERRITORIO"/>
    <s v="3 INDISTINTO"/>
  </r>
  <r>
    <s v="100222626823101722P041041913911144141741701111110119133"/>
    <x v="23"/>
    <s v="2"/>
    <s v="26"/>
    <s v="268"/>
    <s v="2"/>
    <s v="3"/>
    <s v="10"/>
    <s v="17"/>
    <s v="22"/>
    <s v="P"/>
    <s v="041"/>
    <s v="041913"/>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1 CAPACITACIONES  A SERVIDORES PÚBLICOS DEL MUNICIPIO DE ZAPOPAN EN EL PROGRAMA DE FORMACIÓN INSTITUCIONAL OTORGADAS"/>
    <s v="041913 FORMACION INSTITUCIONAL"/>
    <x v="5"/>
    <x v="29"/>
    <x v="121"/>
    <s v="41701 TRANSFERENCIAS INTERNAS OTORGADAS A FIDEICOMISOS PUBLICOS EMPRESARIALES Y NO FINANCIEROS"/>
    <n v="32000"/>
    <s v="1 NO ETIQUETADO"/>
    <s v="11 RECURSOS FISCALES"/>
    <s v="1101 RECURSOS MUNICIPALES"/>
    <s v="19 Ejercicio 2019"/>
    <s v="13 TODO EL TERRITORIO"/>
    <s v="3 INDISTINTO"/>
  </r>
  <r>
    <s v="100222626823101722P042042524911144141741701111110119133"/>
    <x v="23"/>
    <s v="2"/>
    <s v="26"/>
    <s v="268"/>
    <s v="2"/>
    <s v="3"/>
    <s v="10"/>
    <s v="17"/>
    <s v="22"/>
    <s v="P"/>
    <s v="042"/>
    <s v="042524"/>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2 CAPACITACIONES A JÓVENES DE 15 - 35 AÑOS DE EDAD EN EL PROGRAMA AQUÍ HAY FUTURO OTORGADAS "/>
    <s v="042524 BECAS AQUI HAY FUTURO "/>
    <x v="5"/>
    <x v="29"/>
    <x v="121"/>
    <s v="41701 TRANSFERENCIAS INTERNAS OTORGADAS A FIDEICOMISOS PUBLICOS EMPRESARIALES Y NO FINANCIEROS"/>
    <n v="4500"/>
    <s v="1 NO ETIQUETADO"/>
    <s v="11 RECURSOS FISCALES"/>
    <s v="1101 RECURSOS MUNICIPALES"/>
    <s v="19 Ejercicio 2019"/>
    <s v="13 TODO EL TERRITORIO"/>
    <s v="3 INDISTINTO"/>
  </r>
  <r>
    <s v="100222626823101722P042042880911144141741701111110119133"/>
    <x v="23"/>
    <s v="2"/>
    <s v="26"/>
    <s v="268"/>
    <s v="2"/>
    <s v="3"/>
    <s v="10"/>
    <s v="17"/>
    <s v="22"/>
    <s v="P"/>
    <s v="042"/>
    <s v="042880"/>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2 CAPACITACIONES A JÓVENES DE 15 - 35 AÑOS DE EDAD EN EL PROGRAMA AQUÍ HAY FUTURO OTORGADAS "/>
    <s v="042880 CURSOS IMPLEMENTADOS A JOVENES "/>
    <x v="5"/>
    <x v="29"/>
    <x v="121"/>
    <s v="41701 TRANSFERENCIAS INTERNAS OTORGADAS A FIDEICOMISOS PUBLICOS EMPRESARIALES Y NO FINANCIEROS"/>
    <n v="7750"/>
    <s v="1 NO ETIQUETADO"/>
    <s v="11 RECURSOS FISCALES"/>
    <s v="1101 RECURSOS MUNICIPALES"/>
    <s v="19 Ejercicio 2019"/>
    <s v="13 TODO EL TERRITORIO"/>
    <s v="3 INDISTINTO"/>
  </r>
  <r>
    <s v="100222626823101722P044044523911144141741701111110119133"/>
    <x v="23"/>
    <s v="2"/>
    <s v="26"/>
    <s v="268"/>
    <s v="2"/>
    <s v="3"/>
    <s v="10"/>
    <s v="17"/>
    <s v="22"/>
    <s v="P"/>
    <s v="044"/>
    <s v="044523"/>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4 CAPACITACIONES A ZAPOPANOS MAYORES DE 18 AÑOS  EN EL PROGRAMA TEJIDOS PRODUCTIVOS OTORGADAS"/>
    <s v="044523 DESARROLLO DE OPORTUNIDADES A TRAVES DE TEJIDOS PRODUCTIVOS "/>
    <x v="5"/>
    <x v="29"/>
    <x v="121"/>
    <s v="41701 TRANSFERENCIAS INTERNAS OTORGADAS A FIDEICOMISOS PUBLICOS EMPRESARIALES Y NO FINANCIEROS"/>
    <n v="8400"/>
    <s v="1 NO ETIQUETADO"/>
    <s v="11 RECURSOS FISCALES"/>
    <s v="1101 RECURSOS MUNICIPALES"/>
    <s v="19 Ejercicio 2019"/>
    <s v="13 TODO EL TERRITORIO"/>
    <s v="3 INDISTINTO"/>
  </r>
  <r>
    <s v="100222626823101722P045045881911144141741701111110119133"/>
    <x v="23"/>
    <s v="2"/>
    <s v="26"/>
    <s v="268"/>
    <s v="2"/>
    <s v="3"/>
    <s v="10"/>
    <s v="17"/>
    <s v="22"/>
    <s v="P"/>
    <s v="045"/>
    <s v="045881"/>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5 CAPACITACIONESA ZAPOPANOS A TRAVÉS DEL PROGRAMA DE ACADEMIAS MUNICIPALES ITINERANTES  OTORGADAS "/>
    <s v="045881 CURSOS IMPLEMENTADOS A ZAPOPANOS "/>
    <x v="5"/>
    <x v="29"/>
    <x v="121"/>
    <s v="41701 TRANSFERENCIAS INTERNAS OTORGADAS A FIDEICOMISOS PUBLICOS EMPRESARIALES Y NO FINANCIEROS"/>
    <n v="3296"/>
    <s v="1 NO ETIQUETADO"/>
    <s v="11 RECURSOS FISCALES"/>
    <s v="1101 RECURSOS MUNICIPALES"/>
    <s v="19 Ejercicio 2019"/>
    <s v="13 TODO EL TERRITORIO"/>
    <s v="3 INDISTINTO"/>
  </r>
  <r>
    <s v="100222626823101722P045045945911144141741701111110119133"/>
    <x v="23"/>
    <s v="2"/>
    <s v="26"/>
    <s v="268"/>
    <s v="2"/>
    <s v="3"/>
    <s v="10"/>
    <s v="17"/>
    <s v="22"/>
    <s v="P"/>
    <s v="045"/>
    <s v="045945"/>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5 CAPACITACIONESA ZAPOPANOS A TRAVÉS DEL PROGRAMA DE ACADEMIAS MUNICIPALES ITINERANTES  OTORGADAS "/>
    <s v="045945 PERSONAS CAPACITADAS EN CURSOS"/>
    <x v="5"/>
    <x v="29"/>
    <x v="121"/>
    <s v="41701 TRANSFERENCIAS INTERNAS OTORGADAS A FIDEICOMISOS PUBLICOS EMPRESARIALES Y NO FINANCIEROS"/>
    <n v="12266"/>
    <s v="1 NO ETIQUETADO"/>
    <s v="11 RECURSOS FISCALES"/>
    <s v="1101 RECURSOS MUNICIPALES"/>
    <s v="19 Ejercicio 2019"/>
    <s v="13 TODO EL TERRITORIO"/>
    <s v="3 INDISTINTO"/>
  </r>
  <r>
    <s v="100222626823101722P094094521911144141741701111110119133"/>
    <x v="23"/>
    <s v="2"/>
    <s v="26"/>
    <s v="268"/>
    <s v="2"/>
    <s v="3"/>
    <s v="10"/>
    <s v="17"/>
    <s v="22"/>
    <s v="P"/>
    <s v="094"/>
    <s v="094521"/>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94 PERSONAS BENEFICIADAS DE LAS ACADEMIAS MUNICIPALES OFERTADAS"/>
    <s v="094521 CAPACITACION EN ACADEMIAS MUNICIPALES "/>
    <x v="5"/>
    <x v="29"/>
    <x v="121"/>
    <s v="41701 TRANSFERENCIAS INTERNAS OTORGADAS A FIDEICOMISOS PUBLICOS EMPRESARIALES Y NO FINANCIEROS"/>
    <n v="55200"/>
    <s v="1 NO ETIQUETADO"/>
    <s v="11 RECURSOS FISCALES"/>
    <s v="1101 RECURSOS MUNICIPALES"/>
    <s v="19 Ejercicio 2019"/>
    <s v="13 TODO EL TERRITORIO"/>
    <s v="3 INDISTINTO"/>
  </r>
  <r>
    <s v="100222626823101722P094094882911144141741701111110119133"/>
    <x v="23"/>
    <s v="2"/>
    <s v="26"/>
    <s v="268"/>
    <s v="2"/>
    <s v="3"/>
    <s v="10"/>
    <s v="17"/>
    <s v="22"/>
    <s v="P"/>
    <s v="094"/>
    <s v="094882"/>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94 PERSONAS BENEFICIADAS DE LAS ACADEMIAS MUNICIPALES OFERTADAS"/>
    <s v="094882 CURSOS IMPLEMENTADOS EN ACADEMIAS "/>
    <x v="5"/>
    <x v="29"/>
    <x v="121"/>
    <s v="41701 TRANSFERENCIAS INTERNAS OTORGADAS A FIDEICOMISOS PUBLICOS EMPRESARIALES Y NO FINANCIEROS"/>
    <n v="54000"/>
    <s v="1 NO ETIQUETADO"/>
    <s v="11 RECURSOS FISCALES"/>
    <s v="1101 RECURSOS MUNICIPALES"/>
    <s v="19 Ejercicio 2019"/>
    <s v="13 TODO EL TERRITORIO"/>
    <s v="3 INDISTINTO"/>
  </r>
  <r>
    <s v="100222626823101722P095095831911144141741701111110119133"/>
    <x v="23"/>
    <s v="2"/>
    <s v="26"/>
    <s v="268"/>
    <s v="2"/>
    <s v="3"/>
    <s v="10"/>
    <s v="17"/>
    <s v="22"/>
    <s v="P"/>
    <s v="095"/>
    <s v="095831"/>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95 PERSONAS BENEFICIADAS POR ACTIVIDADES EDUCATIVAS EN BIBLIOTECAS MUNICIPALES OTORGADAS"/>
    <s v="095831 ACTIVIDADES EN BIBLIOTECAS "/>
    <x v="5"/>
    <x v="29"/>
    <x v="121"/>
    <s v="41701 TRANSFERENCIAS INTERNAS OTORGADAS A FIDEICOMISOS PUBLICOS EMPRESARIALES Y NO FINANCIEROS"/>
    <n v="2250"/>
    <s v="1 NO ETIQUETADO"/>
    <s v="11 RECURSOS FISCALES"/>
    <s v="1101 RECURSOS MUNICIPALES"/>
    <s v="19 Ejercicio 2019"/>
    <s v="13 TODO EL TERRITORIO"/>
    <s v="3 INDISTINTO"/>
  </r>
  <r>
    <s v="100222626823101722P095095841911144141741701111110119133"/>
    <x v="23"/>
    <s v="2"/>
    <s v="26"/>
    <s v="268"/>
    <s v="2"/>
    <s v="3"/>
    <s v="10"/>
    <s v="17"/>
    <s v="22"/>
    <s v="P"/>
    <s v="095"/>
    <s v="095841"/>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95 PERSONAS BENEFICIADAS POR ACTIVIDADES EDUCATIVAS EN BIBLIOTECAS MUNICIPALES OTORGADAS"/>
    <s v="095841 ASISTENTES A BIBLIOTECAS "/>
    <x v="5"/>
    <x v="29"/>
    <x v="121"/>
    <s v="41701 TRANSFERENCIAS INTERNAS OTORGADAS A FIDEICOMISOS PUBLICOS EMPRESARIALES Y NO FINANCIEROS"/>
    <n v="60000"/>
    <s v="1 NO ETIQUETADO"/>
    <s v="11 RECURSOS FISCALES"/>
    <s v="1101 RECURSOS MUNICIPALES"/>
    <s v="19 Ejercicio 2019"/>
    <s v="13 TODO EL TERRITORIO"/>
    <s v="3 INDISTINTO"/>
  </r>
  <r>
    <s v="100222626823101722P119119969911144141741701111110119133"/>
    <x v="23"/>
    <s v="2"/>
    <s v="26"/>
    <s v="268"/>
    <s v="2"/>
    <s v="3"/>
    <s v="10"/>
    <s v="17"/>
    <s v="22"/>
    <s v="P"/>
    <s v="119"/>
    <s v="119969"/>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119 RETOS EN MIZAPOPAN IMPLEMENTADOS"/>
    <s v="119969 RESPUESTAS A RETOS OBTENIDOS "/>
    <x v="5"/>
    <x v="29"/>
    <x v="121"/>
    <s v="41701 TRANSFERENCIAS INTERNAS OTORGADAS A FIDEICOMISOS PUBLICOS EMPRESARIALES Y NO FINANCIEROS"/>
    <n v="57600"/>
    <s v="1 NO ETIQUETADO"/>
    <s v="11 RECURSOS FISCALES"/>
    <s v="1101 RECURSOS MUNICIPALES"/>
    <s v="19 Ejercicio 2019"/>
    <s v="13 TODO EL TERRITORIO"/>
    <s v="3 INDISTINTO"/>
  </r>
  <r>
    <s v="100222626823101722P119119970911144141741701111110119133"/>
    <x v="23"/>
    <s v="2"/>
    <s v="26"/>
    <s v="268"/>
    <s v="2"/>
    <s v="3"/>
    <s v="10"/>
    <s v="17"/>
    <s v="22"/>
    <s v="P"/>
    <s v="119"/>
    <s v="119970"/>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119 RETOS EN MIZAPOPAN IMPLEMENTADOS"/>
    <s v="119970 RETOS MIZAPOPAN IMPLEMENTADOS "/>
    <x v="5"/>
    <x v="29"/>
    <x v="121"/>
    <s v="41701 TRANSFERENCIAS INTERNAS OTORGADAS A FIDEICOMISOS PUBLICOS EMPRESARIALES Y NO FINANCIEROS"/>
    <n v="84000"/>
    <s v="1 NO ETIQUETADO"/>
    <s v="11 RECURSOS FISCALES"/>
    <s v="1101 RECURSOS MUNICIPALES"/>
    <s v="19 Ejercicio 2019"/>
    <s v="13 TODO EL TERRITORIO"/>
    <s v="3 INDISTINTO"/>
  </r>
  <r>
    <s v="100222626823101722P008008899911144141741701111110119133"/>
    <x v="23"/>
    <s v="2"/>
    <s v="26"/>
    <s v="268"/>
    <s v="2"/>
    <s v="3"/>
    <s v="10"/>
    <s v="17"/>
    <s v="22"/>
    <s v="P"/>
    <s v="008"/>
    <s v="008899"/>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08  JÓVENES BENEFICIARIOS DE LOS CURSOS EN EL PROGRAMA AQUÍ HAY FUTURO SATISFECHOS"/>
    <s v="008899 ENCUESTAS DE SATISFACCION AQUI HAY FUTURO"/>
    <x v="5"/>
    <x v="29"/>
    <x v="121"/>
    <s v="41701 TRANSFERENCIAS INTERNAS OTORGADAS A FIDEICOMISOS PUBLICOS EMPRESARIALES Y NO FINANCIEROS"/>
    <n v="58000"/>
    <s v="1 NO ETIQUETADO"/>
    <s v="11 RECURSOS FISCALES"/>
    <s v="1101 RECURSOS MUNICIPALES"/>
    <s v="19 Ejercicio 2019"/>
    <s v="13 TODO EL TERRITORIO"/>
    <s v="3 INDISTINTO"/>
  </r>
  <r>
    <s v="100222626823101722P041041522911144141741701111110119133"/>
    <x v="23"/>
    <s v="2"/>
    <s v="26"/>
    <s v="268"/>
    <s v="2"/>
    <s v="3"/>
    <s v="10"/>
    <s v="17"/>
    <s v="22"/>
    <s v="P"/>
    <s v="041"/>
    <s v="041522"/>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1 CAPACITACIONES  A SERVIDORES PÚBLICOS DEL MUNICIPIO DE ZAPOPAN EN EL PROGRAMA DE FORMACIÓN INSTITUCIONAL OTORGADAS"/>
    <s v="041522 CAPACITACION EN ACADEMIAS MUNICIPALES"/>
    <x v="5"/>
    <x v="29"/>
    <x v="121"/>
    <s v="41701 TRANSFERENCIAS INTERNAS OTORGADAS A FIDEICOMISOS PUBLICOS EMPRESARIALES Y NO FINANCIEROS"/>
    <n v="25130"/>
    <s v="1 NO ETIQUETADO"/>
    <s v="11 RECURSOS FISCALES"/>
    <s v="1101 RECURSOS MUNICIPALES"/>
    <s v="19 Ejercicio 2019"/>
    <s v="13 TODO EL TERRITORIO"/>
    <s v="3 INDISTINTO"/>
  </r>
  <r>
    <s v="100222626823101722P041041913911144141741701111110119133"/>
    <x v="23"/>
    <s v="2"/>
    <s v="26"/>
    <s v="268"/>
    <s v="2"/>
    <s v="3"/>
    <s v="10"/>
    <s v="17"/>
    <s v="22"/>
    <s v="P"/>
    <s v="041"/>
    <s v="041913"/>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1 CAPACITACIONES  A SERVIDORES PÚBLICOS DEL MUNICIPIO DE ZAPOPAN EN EL PROGRAMA DE FORMACIÓN INSTITUCIONAL OTORGADAS"/>
    <s v="041913 FORMACION INSTITUCIONAL"/>
    <x v="5"/>
    <x v="29"/>
    <x v="121"/>
    <s v="41701 TRANSFERENCIAS INTERNAS OTORGADAS A FIDEICOMISOS PUBLICOS EMPRESARIALES Y NO FINANCIEROS"/>
    <n v="180000"/>
    <s v="1 NO ETIQUETADO"/>
    <s v="11 RECURSOS FISCALES"/>
    <s v="1101 RECURSOS MUNICIPALES"/>
    <s v="19 Ejercicio 2019"/>
    <s v="13 TODO EL TERRITORIO"/>
    <s v="3 INDISTINTO"/>
  </r>
  <r>
    <s v="100222626823101722P042042524911144141741701111110119133"/>
    <x v="23"/>
    <s v="2"/>
    <s v="26"/>
    <s v="268"/>
    <s v="2"/>
    <s v="3"/>
    <s v="10"/>
    <s v="17"/>
    <s v="22"/>
    <s v="P"/>
    <s v="042"/>
    <s v="042524"/>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2 CAPACITACIONES A JÓVENES DE 15 - 35 AÑOS DE EDAD EN EL PROGRAMA AQUÍ HAY FUTURO OTORGADAS "/>
    <s v="042524 BECAS AQUI HAY FUTURO "/>
    <x v="5"/>
    <x v="29"/>
    <x v="121"/>
    <s v="41701 TRANSFERENCIAS INTERNAS OTORGADAS A FIDEICOMISOS PUBLICOS EMPRESARIALES Y NO FINANCIEROS"/>
    <n v="90000"/>
    <s v="1 NO ETIQUETADO"/>
    <s v="11 RECURSOS FISCALES"/>
    <s v="1101 RECURSOS MUNICIPALES"/>
    <s v="19 Ejercicio 2019"/>
    <s v="13 TODO EL TERRITORIO"/>
    <s v="3 INDISTINTO"/>
  </r>
  <r>
    <s v="100222626823101722P042042880911144141741701111110119133"/>
    <x v="23"/>
    <s v="2"/>
    <s v="26"/>
    <s v="268"/>
    <s v="2"/>
    <s v="3"/>
    <s v="10"/>
    <s v="17"/>
    <s v="22"/>
    <s v="P"/>
    <s v="042"/>
    <s v="042880"/>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2 CAPACITACIONES A JÓVENES DE 15 - 35 AÑOS DE EDAD EN EL PROGRAMA AQUÍ HAY FUTURO OTORGADAS "/>
    <s v="042880 CURSOS IMPLEMENTADOS A JOVENES "/>
    <x v="5"/>
    <x v="29"/>
    <x v="121"/>
    <s v="41701 TRANSFERENCIAS INTERNAS OTORGADAS A FIDEICOMISOS PUBLICOS EMPRESARIALES Y NO FINANCIEROS"/>
    <n v="80000"/>
    <s v="1 NO ETIQUETADO"/>
    <s v="11 RECURSOS FISCALES"/>
    <s v="1101 RECURSOS MUNICIPALES"/>
    <s v="19 Ejercicio 2019"/>
    <s v="13 TODO EL TERRITORIO"/>
    <s v="3 INDISTINTO"/>
  </r>
  <r>
    <s v="100222626823101722P044044523911144141741701111110119133"/>
    <x v="23"/>
    <s v="2"/>
    <s v="26"/>
    <s v="268"/>
    <s v="2"/>
    <s v="3"/>
    <s v="10"/>
    <s v="17"/>
    <s v="22"/>
    <s v="P"/>
    <s v="044"/>
    <s v="044523"/>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4 CAPACITACIONES A ZAPOPANOS MAYORES DE 18 AÑOS  EN EL PROGRAMA TEJIDOS PRODUCTIVOS OTORGADAS"/>
    <s v="044523 DESARROLLO DE OPORTUNIDADES A TRAVES DE TEJIDOS PRODUCTIVOS "/>
    <x v="5"/>
    <x v="29"/>
    <x v="121"/>
    <s v="41701 TRANSFERENCIAS INTERNAS OTORGADAS A FIDEICOMISOS PUBLICOS EMPRESARIALES Y NO FINANCIEROS"/>
    <n v="72200"/>
    <s v="1 NO ETIQUETADO"/>
    <s v="11 RECURSOS FISCALES"/>
    <s v="1101 RECURSOS MUNICIPALES"/>
    <s v="19 Ejercicio 2019"/>
    <s v="13 TODO EL TERRITORIO"/>
    <s v="3 INDISTINTO"/>
  </r>
  <r>
    <s v="100222626823101722P045045881911144141741701111110119133"/>
    <x v="23"/>
    <s v="2"/>
    <s v="26"/>
    <s v="268"/>
    <s v="2"/>
    <s v="3"/>
    <s v="10"/>
    <s v="17"/>
    <s v="22"/>
    <s v="P"/>
    <s v="045"/>
    <s v="045881"/>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5 CAPACITACIONESA ZAPOPANOS A TRAVÉS DEL PROGRAMA DE ACADEMIAS MUNICIPALES ITINERANTES  OTORGADAS "/>
    <s v="045881 CURSOS IMPLEMENTADOS A ZAPOPANOS "/>
    <x v="5"/>
    <x v="29"/>
    <x v="121"/>
    <s v="41701 TRANSFERENCIAS INTERNAS OTORGADAS A FIDEICOMISOS PUBLICOS EMPRESARIALES Y NO FINANCIEROS"/>
    <n v="11945"/>
    <s v="1 NO ETIQUETADO"/>
    <s v="11 RECURSOS FISCALES"/>
    <s v="1101 RECURSOS MUNICIPALES"/>
    <s v="19 Ejercicio 2019"/>
    <s v="13 TODO EL TERRITORIO"/>
    <s v="3 INDISTINTO"/>
  </r>
  <r>
    <s v="100222626823101722P045045945911144141741701111110119133"/>
    <x v="23"/>
    <s v="2"/>
    <s v="26"/>
    <s v="268"/>
    <s v="2"/>
    <s v="3"/>
    <s v="10"/>
    <s v="17"/>
    <s v="22"/>
    <s v="P"/>
    <s v="045"/>
    <s v="045945"/>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45 CAPACITACIONESA ZAPOPANOS A TRAVÉS DEL PROGRAMA DE ACADEMIAS MUNICIPALES ITINERANTES  OTORGADAS "/>
    <s v="045945 PERSONAS CAPACITADAS EN CURSOS"/>
    <x v="5"/>
    <x v="29"/>
    <x v="121"/>
    <s v="41701 TRANSFERENCIAS INTERNAS OTORGADAS A FIDEICOMISOS PUBLICOS EMPRESARIALES Y NO FINANCIEROS"/>
    <n v="1500000"/>
    <s v="1 NO ETIQUETADO"/>
    <s v="11 RECURSOS FISCALES"/>
    <s v="1101 RECURSOS MUNICIPALES"/>
    <s v="19 Ejercicio 2019"/>
    <s v="13 TODO EL TERRITORIO"/>
    <s v="3 INDISTINTO"/>
  </r>
  <r>
    <s v="100222626823101722P094094521911144141741701111110119133"/>
    <x v="23"/>
    <s v="2"/>
    <s v="26"/>
    <s v="268"/>
    <s v="2"/>
    <s v="3"/>
    <s v="10"/>
    <s v="17"/>
    <s v="22"/>
    <s v="P"/>
    <s v="094"/>
    <s v="094521"/>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94 PERSONAS BENEFICIADAS DE LAS ACADEMIAS MUNICIPALES OFERTADAS"/>
    <s v="094521 CAPACITACION EN ACADEMIAS MUNICIPALES "/>
    <x v="5"/>
    <x v="29"/>
    <x v="121"/>
    <s v="41701 TRANSFERENCIAS INTERNAS OTORGADAS A FIDEICOMISOS PUBLICOS EMPRESARIALES Y NO FINANCIEROS"/>
    <n v="320000"/>
    <s v="1 NO ETIQUETADO"/>
    <s v="11 RECURSOS FISCALES"/>
    <s v="1101 RECURSOS MUNICIPALES"/>
    <s v="19 Ejercicio 2019"/>
    <s v="13 TODO EL TERRITORIO"/>
    <s v="3 INDISTINTO"/>
  </r>
  <r>
    <s v="100222626823101722P094094882911144141741701111110119133"/>
    <x v="23"/>
    <s v="2"/>
    <s v="26"/>
    <s v="268"/>
    <s v="2"/>
    <s v="3"/>
    <s v="10"/>
    <s v="17"/>
    <s v="22"/>
    <s v="P"/>
    <s v="094"/>
    <s v="094882"/>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94 PERSONAS BENEFICIADAS DE LAS ACADEMIAS MUNICIPALES OFERTADAS"/>
    <s v="094882 CURSOS IMPLEMENTADOS EN ACADEMIAS "/>
    <x v="5"/>
    <x v="29"/>
    <x v="121"/>
    <s v="41701 TRANSFERENCIAS INTERNAS OTORGADAS A FIDEICOMISOS PUBLICOS EMPRESARIALES Y NO FINANCIEROS"/>
    <n v="200000"/>
    <s v="1 NO ETIQUETADO"/>
    <s v="11 RECURSOS FISCALES"/>
    <s v="1101 RECURSOS MUNICIPALES"/>
    <s v="19 Ejercicio 2019"/>
    <s v="13 TODO EL TERRITORIO"/>
    <s v="3 INDISTINTO"/>
  </r>
  <r>
    <s v="100222626823101722P095095831911144141741701111110119133"/>
    <x v="23"/>
    <s v="2"/>
    <s v="26"/>
    <s v="268"/>
    <s v="2"/>
    <s v="3"/>
    <s v="10"/>
    <s v="17"/>
    <s v="22"/>
    <s v="P"/>
    <s v="095"/>
    <s v="095831"/>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95 PERSONAS BENEFICIADAS POR ACTIVIDADES EDUCATIVAS EN BIBLIOTECAS MUNICIPALES OTORGADAS"/>
    <s v="095831 ACTIVIDADES EN BIBLIOTECAS "/>
    <x v="5"/>
    <x v="29"/>
    <x v="121"/>
    <s v="41701 TRANSFERENCIAS INTERNAS OTORGADAS A FIDEICOMISOS PUBLICOS EMPRESARIALES Y NO FINANCIEROS"/>
    <n v="10450"/>
    <s v="1 NO ETIQUETADO"/>
    <s v="11 RECURSOS FISCALES"/>
    <s v="1101 RECURSOS MUNICIPALES"/>
    <s v="19 Ejercicio 2019"/>
    <s v="13 TODO EL TERRITORIO"/>
    <s v="3 INDISTINTO"/>
  </r>
  <r>
    <s v="100222626823101722P095095841911144141741701111110119133"/>
    <x v="23"/>
    <s v="2"/>
    <s v="26"/>
    <s v="268"/>
    <s v="2"/>
    <s v="3"/>
    <s v="10"/>
    <s v="17"/>
    <s v="22"/>
    <s v="P"/>
    <s v="095"/>
    <s v="095841"/>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95 PERSONAS BENEFICIADAS POR ACTIVIDADES EDUCATIVAS EN BIBLIOTECAS MUNICIPALES OTORGADAS"/>
    <s v="095841 ASISTENTES A BIBLIOTECAS "/>
    <x v="5"/>
    <x v="29"/>
    <x v="121"/>
    <s v="41701 TRANSFERENCIAS INTERNAS OTORGADAS A FIDEICOMISOS PUBLICOS EMPRESARIALES Y NO FINANCIEROS"/>
    <n v="500000"/>
    <s v="1 NO ETIQUETADO"/>
    <s v="11 RECURSOS FISCALES"/>
    <s v="1101 RECURSOS MUNICIPALES"/>
    <s v="19 Ejercicio 2019"/>
    <s v="13 TODO EL TERRITORIO"/>
    <s v="3 INDISTINTO"/>
  </r>
  <r>
    <s v="100222626823101722P119119969911144141741701111110119133"/>
    <x v="23"/>
    <s v="2"/>
    <s v="26"/>
    <s v="268"/>
    <s v="2"/>
    <s v="3"/>
    <s v="10"/>
    <s v="17"/>
    <s v="22"/>
    <s v="P"/>
    <s v="119"/>
    <s v="119969"/>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119 RETOS EN MIZAPOPAN IMPLEMENTADOS"/>
    <s v="119969 RESPUESTAS A RETOS OBTENIDOS "/>
    <x v="5"/>
    <x v="29"/>
    <x v="121"/>
    <s v="41701 TRANSFERENCIAS INTERNAS OTORGADAS A FIDEICOMISOS PUBLICOS EMPRESARIALES Y NO FINANCIEROS"/>
    <n v="14000"/>
    <s v="1 NO ETIQUETADO"/>
    <s v="11 RECURSOS FISCALES"/>
    <s v="1101 RECURSOS MUNICIPALES"/>
    <s v="19 Ejercicio 2019"/>
    <s v="13 TODO EL TERRITORIO"/>
    <s v="3 INDISTINTO"/>
  </r>
  <r>
    <s v="100222626823101722P119119970911144141741701111110119133"/>
    <x v="23"/>
    <s v="2"/>
    <s v="26"/>
    <s v="268"/>
    <s v="2"/>
    <s v="3"/>
    <s v="10"/>
    <s v="17"/>
    <s v="22"/>
    <s v="P"/>
    <s v="119"/>
    <s v="119970"/>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119 RETOS EN MIZAPOPAN IMPLEMENTADOS"/>
    <s v="119970 RETOS MIZAPOPAN IMPLEMENTADOS "/>
    <x v="5"/>
    <x v="29"/>
    <x v="121"/>
    <s v="41701 TRANSFERENCIAS INTERNAS OTORGADAS A FIDEICOMISOS PUBLICOS EMPRESARIALES Y NO FINANCIEROS"/>
    <n v="16400"/>
    <s v="1 NO ETIQUETADO"/>
    <s v="11 RECURSOS FISCALES"/>
    <s v="1101 RECURSOS MUNICIPALES"/>
    <s v="19 Ejercicio 2019"/>
    <s v="13 TODO EL TERRITORIO"/>
    <s v="3 INDISTINTO"/>
  </r>
  <r>
    <s v="100222626823101722P095095831911144141741701111110119133"/>
    <x v="23"/>
    <s v="2"/>
    <s v="26"/>
    <s v="268"/>
    <s v="2"/>
    <s v="3"/>
    <s v="10"/>
    <s v="17"/>
    <s v="22"/>
    <s v="P"/>
    <s v="095"/>
    <s v="095831"/>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95 PERSONAS BENEFICIADAS POR ACTIVIDADES EDUCATIVAS EN BIBLIOTECAS MUNICIPALES OTORGADAS"/>
    <s v="095831 ACTIVIDADES EN BIBLIOTECAS "/>
    <x v="5"/>
    <x v="29"/>
    <x v="121"/>
    <s v="41701 TRANSFERENCIAS INTERNAS OTORGADAS A FIDEICOMISOS PUBLICOS EMPRESARIALES Y NO FINANCIEROS"/>
    <n v="30240"/>
    <s v="1 NO ETIQUETADO"/>
    <s v="11 RECURSOS FISCALES"/>
    <s v="1101 RECURSOS MUNICIPALES"/>
    <s v="19 Ejercicio 2019"/>
    <s v="13 TODO EL TERRITORIO"/>
    <s v="3 INDISTINTO"/>
  </r>
  <r>
    <s v="100222626823101722P095095841911144141741701111110119133"/>
    <x v="23"/>
    <s v="2"/>
    <s v="26"/>
    <s v="268"/>
    <s v="2"/>
    <s v="3"/>
    <s v="10"/>
    <s v="17"/>
    <s v="22"/>
    <s v="P"/>
    <s v="095"/>
    <s v="095841"/>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095 PERSONAS BENEFICIADAS POR ACTIVIDADES EDUCATIVAS EN BIBLIOTECAS MUNICIPALES OTORGADAS"/>
    <s v="095841 ASISTENTES A BIBLIOTECAS "/>
    <x v="5"/>
    <x v="29"/>
    <x v="121"/>
    <s v="41701 TRANSFERENCIAS INTERNAS OTORGADAS A FIDEICOMISOS PUBLICOS EMPRESARIALES Y NO FINANCIEROS"/>
    <n v="1000000"/>
    <s v="1 NO ETIQUETADO"/>
    <s v="11 RECURSOS FISCALES"/>
    <s v="1101 RECURSOS MUNICIPALES"/>
    <s v="19 Ejercicio 2019"/>
    <s v="13 TODO EL TERRITORIO"/>
    <s v="3 INDISTINTO"/>
  </r>
  <r>
    <s v="100222626823101722P119119969911144141741701111110119133"/>
    <x v="23"/>
    <s v="2"/>
    <s v="26"/>
    <s v="268"/>
    <s v="2"/>
    <s v="3"/>
    <s v="10"/>
    <s v="17"/>
    <s v="22"/>
    <s v="P"/>
    <s v="119"/>
    <s v="119969"/>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119 RETOS EN MIZAPOPAN IMPLEMENTADOS"/>
    <s v="119969 RESPUESTAS A RETOS OBTENIDOS "/>
    <x v="5"/>
    <x v="29"/>
    <x v="121"/>
    <s v="41701 TRANSFERENCIAS INTERNAS OTORGADAS A FIDEICOMISOS PUBLICOS EMPRESARIALES Y NO FINANCIEROS"/>
    <n v="2500000"/>
    <s v="1 NO ETIQUETADO"/>
    <s v="11 RECURSOS FISCALES"/>
    <s v="1101 RECURSOS MUNICIPALES"/>
    <s v="19 Ejercicio 2019"/>
    <s v="13 TODO EL TERRITORIO"/>
    <s v="3 INDISTINTO"/>
  </r>
  <r>
    <s v="100222626823101722P119119970911144141741701111110119133"/>
    <x v="23"/>
    <s v="2"/>
    <s v="26"/>
    <s v="268"/>
    <s v="2"/>
    <s v="3"/>
    <s v="10"/>
    <s v="17"/>
    <s v="22"/>
    <s v="P"/>
    <s v="119"/>
    <s v="119970"/>
    <s v="91"/>
    <s v="1"/>
    <s v="4"/>
    <s v="41"/>
    <s v="417"/>
    <s v="417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119 RETOS EN MIZAPOPAN IMPLEMENTADOS"/>
    <s v="119970 RETOS MIZAPOPAN IMPLEMENTADOS "/>
    <x v="5"/>
    <x v="29"/>
    <x v="121"/>
    <s v="41701 TRANSFERENCIAS INTERNAS OTORGADAS A FIDEICOMISOS PUBLICOS EMPRESARIALES Y NO FINANCIEROS"/>
    <n v="600000"/>
    <s v="1 NO ETIQUETADO"/>
    <s v="11 RECURSOS FISCALES"/>
    <s v="1101 RECURSOS MUNICIPALES"/>
    <s v="19 Ejercicio 2019"/>
    <s v="13 TODO EL TERRITORIO"/>
    <s v="3 INDISTINTO"/>
  </r>
  <r>
    <s v="100322626823101723P031031965911144141741701111110119133"/>
    <x v="24"/>
    <s v="2"/>
    <s v="26"/>
    <s v="268"/>
    <s v="2"/>
    <s v="3"/>
    <s v="10"/>
    <s v="17"/>
    <s v="23"/>
    <s v="P"/>
    <s v="031"/>
    <s v="031965"/>
    <s v="91"/>
    <s v="1"/>
    <s v="4"/>
    <s v="41"/>
    <s v="417"/>
    <s v="417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1 APOYOS EN ESPECIE OTORGADOS "/>
    <s v="031965 RED MUNDIAL DE CIUDADES AMIGABLES CON EL ADULTO MAYOR"/>
    <x v="5"/>
    <x v="29"/>
    <x v="121"/>
    <s v="41701 TRANSFERENCIAS INTERNAS OTORGADAS A FIDEICOMISOS PUBLICOS EMPRESARIALES Y NO FINANCIEROS"/>
    <n v="1000000"/>
    <s v="1 NO ETIQUETADO"/>
    <s v="11 RECURSOS FISCALES"/>
    <s v="1101 RECURSOS MUNICIPALES"/>
    <s v="19 Ejercicio 2019"/>
    <s v="13 TODO EL TERRITORIO"/>
    <s v="3 INDISTINTO"/>
  </r>
  <r>
    <s v="100533131123091725F049049557911144141741701111110119133"/>
    <x v="26"/>
    <s v="3"/>
    <s v="31"/>
    <s v="311"/>
    <s v="2"/>
    <s v="3"/>
    <s v="09"/>
    <s v="17"/>
    <s v="25"/>
    <s v="F"/>
    <s v="049"/>
    <s v="049557"/>
    <s v="91"/>
    <s v="1"/>
    <s v="4"/>
    <s v="41"/>
    <s v="417"/>
    <s v="417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9 COMERCIOS TRABAJANDO REGLAMENTADOS"/>
    <s v="049557 PERSMISOS PROVISIONALES EN AUTORIZACION DE LICENCIA"/>
    <x v="5"/>
    <x v="29"/>
    <x v="121"/>
    <s v="41701 TRANSFERENCIAS INTERNAS OTORGADAS A FIDEICOMISOS PUBLICOS EMPRESARIALES Y NO FINANCIEROS"/>
    <n v="2000000"/>
    <s v="1 NO ETIQUETADO"/>
    <s v="11 RECURSOS FISCALES"/>
    <s v="1101 RECURSOS MUNICIPALES"/>
    <s v="19 Ejercicio 2019"/>
    <s v="13 TODO EL TERRITORIO"/>
    <s v="3 INDISTINTO"/>
  </r>
  <r>
    <s v="100533131123091725F049049558911144141741701111110119133"/>
    <x v="26"/>
    <s v="3"/>
    <s v="31"/>
    <s v="311"/>
    <s v="2"/>
    <s v="3"/>
    <s v="09"/>
    <s v="17"/>
    <s v="25"/>
    <s v="F"/>
    <s v="049"/>
    <s v="049558"/>
    <s v="91"/>
    <s v="1"/>
    <s v="4"/>
    <s v="41"/>
    <s v="417"/>
    <s v="417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9 COMERCIOS TRABAJANDO REGLAMENTADOS"/>
    <s v="049558 PERMISO NUEVO Y REFRENDO, PARA EL COMERCIO EN ESPACIOS ABIERTOS, PUBLICOS O PRIVADOS"/>
    <x v="5"/>
    <x v="29"/>
    <x v="121"/>
    <s v="41701 TRANSFERENCIAS INTERNAS OTORGADAS A FIDEICOMISOS PUBLICOS EMPRESARIALES Y NO FINANCIEROS"/>
    <n v="600000"/>
    <s v="1 NO ETIQUETADO"/>
    <s v="11 RECURSOS FISCALES"/>
    <s v="1101 RECURSOS MUNICIPALES"/>
    <s v="19 Ejercicio 2019"/>
    <s v="13 TODO EL TERRITORIO"/>
    <s v="3 INDISTINTO"/>
  </r>
  <r>
    <s v="100533131123091725F043043944911144141741701111110119133"/>
    <x v="26"/>
    <s v="3"/>
    <s v="31"/>
    <s v="311"/>
    <s v="2"/>
    <s v="3"/>
    <s v="09"/>
    <s v="17"/>
    <s v="25"/>
    <s v="F"/>
    <s v="043"/>
    <s v="043944"/>
    <s v="91"/>
    <s v="1"/>
    <s v="4"/>
    <s v="41"/>
    <s v="417"/>
    <s v="417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3 CAPACITACIONES A PERSONAS EN TEMAS DEL SECTOR EMPRESARIAL REALIZADAS"/>
    <s v="043944 PERSONAS ATENDIDAS EN RETO ZAPOPAN"/>
    <x v="5"/>
    <x v="29"/>
    <x v="121"/>
    <s v="41701 TRANSFERENCIAS INTERNAS OTORGADAS A FIDEICOMISOS PUBLICOS EMPRESARIALES Y NO FINANCIEROS"/>
    <n v="14000000"/>
    <s v="1 NO ETIQUETADO"/>
    <s v="11 RECURSOS FISCALES"/>
    <s v="1101 RECURSOS MUNICIPALES"/>
    <s v="19 Ejercicio 2019"/>
    <s v="13 TODO EL TERRITORIO"/>
    <s v="3 INDISTINTO"/>
  </r>
  <r>
    <s v="100533131123091725F049049545911144141741701111110119133"/>
    <x v="26"/>
    <s v="3"/>
    <s v="31"/>
    <s v="311"/>
    <s v="2"/>
    <s v="3"/>
    <s v="09"/>
    <s v="17"/>
    <s v="25"/>
    <s v="F"/>
    <s v="049"/>
    <s v="049545"/>
    <s v="91"/>
    <s v="1"/>
    <s v="4"/>
    <s v="41"/>
    <s v="417"/>
    <s v="417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9 COMERCIOS TRABAJANDO REGLAMENTADOS"/>
    <s v="049545 LICENCIAS DE COMERCIO TIPO A"/>
    <x v="5"/>
    <x v="29"/>
    <x v="121"/>
    <s v="41701 TRANSFERENCIAS INTERNAS OTORGADAS A FIDEICOMISOS PUBLICOS EMPRESARIALES Y NO FINANCIEROS"/>
    <n v="200000"/>
    <s v="1 NO ETIQUETADO"/>
    <s v="11 RECURSOS FISCALES"/>
    <s v="1101 RECURSOS MUNICIPALES"/>
    <s v="19 Ejercicio 2019"/>
    <s v="13 TODO EL TERRITORIO"/>
    <s v="3 INDISTINTO"/>
  </r>
  <r>
    <s v="110422121231010730E039039389911144141741701111110119133"/>
    <x v="30"/>
    <s v="2"/>
    <s v="21"/>
    <s v="212"/>
    <s v="3"/>
    <s v="1"/>
    <s v="01"/>
    <s v="07"/>
    <s v="30"/>
    <s v="E"/>
    <s v="039"/>
    <s v="039389"/>
    <s v="91"/>
    <s v="1"/>
    <s v="4"/>
    <s v="41"/>
    <s v="417"/>
    <s v="41701"/>
    <s v="1"/>
    <s v="11"/>
    <s v="1101"/>
    <s v="19"/>
    <s v="13"/>
    <s v="3"/>
    <x v="2"/>
    <x v="30"/>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039 CAMPAÑAS Y SENSIBILIZACIÓN DE PROTECCIÓN ANIMAL RECIBIDA"/>
    <s v="039389 CIRUGIA VETERINARIA"/>
    <x v="5"/>
    <x v="29"/>
    <x v="121"/>
    <s v="41701 TRANSFERENCIAS INTERNAS OTORGADAS A FIDEICOMISOS PUBLICOS EMPRESARIALES Y NO FINANCIEROS"/>
    <n v="10000"/>
    <s v="1 NO ETIQUETADO"/>
    <s v="11 RECURSOS FISCALES"/>
    <s v="1101 RECURSOS MUNICIPALES"/>
    <s v="19 Ejercicio 2019"/>
    <s v="13 TODO EL TERRITORIO"/>
    <s v="3 INDISTINTO"/>
  </r>
  <r>
    <s v="060622323146172038U140139999912244242142101111110119133"/>
    <x v="12"/>
    <s v="2"/>
    <s v="23"/>
    <s v="231"/>
    <s v="4"/>
    <s v="6"/>
    <s v="17"/>
    <s v="20"/>
    <s v="38"/>
    <s v="U"/>
    <s v="140"/>
    <s v="139999"/>
    <s v="91"/>
    <s v="2"/>
    <s v="4"/>
    <s v="42"/>
    <s v="421"/>
    <s v="42101"/>
    <s v="1"/>
    <s v="11"/>
    <s v="1101"/>
    <s v="19"/>
    <s v="13"/>
    <s v="3"/>
    <x v="8"/>
    <x v="12"/>
    <x v="20"/>
    <s v="2 DESARROLLO SOCIAL"/>
    <s v="23 SALUD"/>
    <s v="4 UN GOBIERNO PARA LA CIUDADANÍA"/>
    <s v="6 ZAPOPAN CIUDADANO"/>
    <s v="17 GARANTIZAR UNA ADMINISTRACIÓN DE LOS RECURSOS PÚBLICOS AL SERVICIO DE LA CIUDADANÍA"/>
    <s v="20 C. EFICIENCIA GUBERNAMENTAL"/>
    <s v="U OTROS SUBSIDIOS"/>
    <s v="91 CIUDADANOS"/>
    <s v="2 GASTO DE CAPITAL"/>
    <x v="34"/>
    <s v="140 SERVICIO DE SALUD"/>
    <s v="139999 GASTO NO PROGRAMABLE"/>
    <x v="5"/>
    <x v="30"/>
    <x v="122"/>
    <s v="42101 TRANSFERENCIAS OTORGADAS A ENTIDADES PARAESTATALES NO EMPRESARIALES Y NO FINANCIERAS"/>
    <n v="429937666.66666669"/>
    <s v="1 NO ETIQUETADO"/>
    <s v="11 RECURSOS FISCALES"/>
    <s v="1101 RECURSOS MUNICIPALES"/>
    <s v="19 Ejercicio 2019"/>
    <s v="13 TODO EL TERRITORIO"/>
    <s v="3 INDISTINTO"/>
  </r>
  <r>
    <s v="060622626346172039U141139999912244242142101111110119133"/>
    <x v="12"/>
    <s v="2"/>
    <s v="26"/>
    <s v="263"/>
    <s v="4"/>
    <s v="6"/>
    <s v="17"/>
    <s v="20"/>
    <s v="39"/>
    <s v="U"/>
    <s v="141"/>
    <s v="139999"/>
    <s v="91"/>
    <s v="2"/>
    <s v="4"/>
    <s v="42"/>
    <s v="421"/>
    <s v="42101"/>
    <s v="1"/>
    <s v="11"/>
    <s v="1101"/>
    <s v="19"/>
    <s v="13"/>
    <s v="3"/>
    <x v="8"/>
    <x v="12"/>
    <x v="21"/>
    <s v="2 DESARROLLO SOCIAL"/>
    <s v="26 PROTECCION SOCIAL"/>
    <s v="4 UN GOBIERNO PARA LA CIUDADANÍA"/>
    <s v="6 ZAPOPAN CIUDADANO"/>
    <s v="17 GARANTIZAR UNA ADMINISTRACIÓN DE LOS RECURSOS PÚBLICOS AL SERVICIO DE LA CIUDADANÍA"/>
    <s v="20 C. EFICIENCIA GUBERNAMENTAL"/>
    <s v="U OTROS SUBSIDIOS"/>
    <s v="91 CIUDADANOS"/>
    <s v="2 GASTO DE CAPITAL"/>
    <x v="35"/>
    <s v="141 DESARROLLO INTEGRAL DE LA FAMILIA"/>
    <s v="139999 GASTO NO PROGRAMABLE"/>
    <x v="5"/>
    <x v="30"/>
    <x v="122"/>
    <s v="42101 TRANSFERENCIAS OTORGADAS A ENTIDADES PARAESTATALES NO EMPRESARIALES Y NO FINANCIERAS"/>
    <n v="295693643"/>
    <s v="1 NO ETIQUETADO"/>
    <s v="11 RECURSOS FISCALES"/>
    <s v="1101 RECURSOS MUNICIPALES"/>
    <s v="19 Ejercicio 2019"/>
    <s v="13 TODO EL TERRITORIO"/>
    <s v="3 INDISTINTO"/>
  </r>
  <r>
    <s v="060622424146172040U142139999912244242142101111110119133"/>
    <x v="12"/>
    <s v="2"/>
    <s v="24"/>
    <s v="241"/>
    <s v="4"/>
    <s v="6"/>
    <s v="17"/>
    <s v="20"/>
    <s v="40"/>
    <s v="U"/>
    <s v="142"/>
    <s v="139999"/>
    <s v="91"/>
    <s v="2"/>
    <s v="4"/>
    <s v="42"/>
    <s v="421"/>
    <s v="42101"/>
    <s v="1"/>
    <s v="11"/>
    <s v="1101"/>
    <s v="19"/>
    <s v="13"/>
    <s v="3"/>
    <x v="8"/>
    <x v="12"/>
    <x v="22"/>
    <s v="2 DESARROLLO SOCIAL"/>
    <s v="24 RECREACION CULTURA Y OTRAS MANIFESTACIONES SOCIALES"/>
    <s v="4 UN GOBIERNO PARA LA CIUDADANÍA"/>
    <s v="6 ZAPOPAN CIUDADANO"/>
    <s v="17 GARANTIZAR UNA ADMINISTRACIÓN DE LOS RECURSOS PÚBLICOS AL SERVICIO DE LA CIUDADANÍA"/>
    <s v="20 C. EFICIENCIA GUBERNAMENTAL"/>
    <s v="U OTROS SUBSIDIOS"/>
    <s v="91 CIUDADANOS"/>
    <s v="2 GASTO DE CAPITAL"/>
    <x v="36"/>
    <s v="142 CONSEJO MUNICIPAL DEL DEPORTE"/>
    <s v="139999 GASTO NO PROGRAMABLE"/>
    <x v="5"/>
    <x v="30"/>
    <x v="122"/>
    <s v="42101 TRANSFERENCIAS OTORGADAS A ENTIDADES PARAESTATALES NO EMPRESARIALES Y NO FINANCIERAS"/>
    <n v="119066666.666667"/>
    <s v="1 NO ETIQUETADO"/>
    <s v="11 RECURSOS FISCALES"/>
    <s v="1101 RECURSOS MUNICIPALES"/>
    <s v="19 Ejercicio 2019"/>
    <s v="13 TODO EL TERRITORIO"/>
    <s v="3 INDISTINTO"/>
  </r>
  <r>
    <s v="060622626846172041U143139999912244242142101111110119133"/>
    <x v="12"/>
    <s v="2"/>
    <s v="26"/>
    <s v="268"/>
    <s v="4"/>
    <s v="6"/>
    <s v="17"/>
    <s v="20"/>
    <s v="41"/>
    <s v="U"/>
    <s v="143"/>
    <s v="139999"/>
    <s v="91"/>
    <s v="2"/>
    <s v="4"/>
    <s v="42"/>
    <s v="421"/>
    <s v="42101"/>
    <s v="1"/>
    <s v="11"/>
    <s v="1101"/>
    <s v="19"/>
    <s v="13"/>
    <s v="3"/>
    <x v="8"/>
    <x v="12"/>
    <x v="12"/>
    <s v="2 DESARROLLO SOCIAL"/>
    <s v="26 PROTECCION SOCIAL"/>
    <s v="4 UN GOBIERNO PARA LA CIUDADANÍA"/>
    <s v="6 ZAPOPAN CIUDADANO"/>
    <s v="17 GARANTIZAR UNA ADMINISTRACIÓN DE LOS RECURSOS PÚBLICOS AL SERVICIO DE LA CIUDADANÍA"/>
    <s v="20 C. EFICIENCIA GUBERNAMENTAL"/>
    <s v="U OTROS SUBSIDIOS"/>
    <s v="91 CIUDADANOS"/>
    <s v="2 GASTO DE CAPITAL"/>
    <x v="37"/>
    <s v="143 INSTITUTO MUNICIPAL DE LAS MUJERES"/>
    <s v="139999 GASTO NO PROGRAMABLE"/>
    <x v="5"/>
    <x v="30"/>
    <x v="122"/>
    <s v="42101 TRANSFERENCIAS OTORGADAS A ENTIDADES PARAESTATALES NO EMPRESARIALES Y NO FINANCIERAS"/>
    <n v="7000000"/>
    <s v="1 NO ETIQUETADO"/>
    <s v="11 RECURSOS FISCALES"/>
    <s v="1101 RECURSOS MUNICIPALES"/>
    <s v="19 Ejercicio 2019"/>
    <s v="13 TODO EL TERRITORIO"/>
    <s v="3 INDISTINTO"/>
  </r>
  <r>
    <s v="100322626823101723P027027529911144242442401111110119133"/>
    <x v="24"/>
    <s v="2"/>
    <s v="26"/>
    <s v="268"/>
    <s v="2"/>
    <s v="3"/>
    <s v="10"/>
    <s v="17"/>
    <s v="23"/>
    <s v="P"/>
    <s v="027"/>
    <s v="027529"/>
    <s v="91"/>
    <s v="1"/>
    <s v="4"/>
    <s v="42"/>
    <s v="424"/>
    <s v="424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27 APOYO ECONÓMICO PARA ACCESO A ESTANCIAS INFANTILES OTORGADOS"/>
    <s v="027529 APOYO ECONOMICO -VALES-PARA ESTANCIAS INFANTILES (SONRIE ZAPOPAM)"/>
    <x v="5"/>
    <x v="30"/>
    <x v="123"/>
    <s v="42401 TRANSFERENCIAS OTORGADAS A ENTIDADES FEDERATIVAS Y MUNICIPIOS"/>
    <n v="250000"/>
    <s v="1 NO ETIQUETADO"/>
    <s v="11 RECURSOS FISCALES"/>
    <s v="1101 RECURSOS MUNICIPALES"/>
    <s v="19 Ejercicio 2019"/>
    <s v="13 TODO EL TERRITORIO"/>
    <s v="3 INDISTINTO"/>
  </r>
  <r>
    <s v="100322626823101723P027027901911144242442401111110119133"/>
    <x v="24"/>
    <s v="2"/>
    <s v="26"/>
    <s v="268"/>
    <s v="2"/>
    <s v="3"/>
    <s v="10"/>
    <s v="17"/>
    <s v="23"/>
    <s v="P"/>
    <s v="027"/>
    <s v="027901"/>
    <s v="91"/>
    <s v="1"/>
    <s v="4"/>
    <s v="42"/>
    <s v="424"/>
    <s v="424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27 APOYO ECONÓMICO PARA ACCESO A ESTANCIAS INFANTILES OTORGADOS"/>
    <s v="027901 ESTANCIAS INFANTILES CON APOYOS ECONOMICOS RECIBIDOS "/>
    <x v="5"/>
    <x v="30"/>
    <x v="123"/>
    <s v="42401 TRANSFERENCIAS OTORGADAS A ENTIDADES FEDERATIVAS Y MUNICIPIOS"/>
    <n v="250000"/>
    <s v="1 NO ETIQUETADO"/>
    <s v="11 RECURSOS FISCALES"/>
    <s v="1101 RECURSOS MUNICIPALES"/>
    <s v="19 Ejercicio 2019"/>
    <s v="13 TODO EL TERRITORIO"/>
    <s v="3 INDISTINTO"/>
  </r>
  <r>
    <s v="100533131123091725F049049546911144242442401111110119133"/>
    <x v="26"/>
    <s v="3"/>
    <s v="31"/>
    <s v="311"/>
    <s v="2"/>
    <s v="3"/>
    <s v="09"/>
    <s v="17"/>
    <s v="25"/>
    <s v="F"/>
    <s v="049"/>
    <s v="049546"/>
    <s v="91"/>
    <s v="1"/>
    <s v="4"/>
    <s v="42"/>
    <s v="424"/>
    <s v="424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9 COMERCIOS TRABAJANDO REGLAMENTADOS"/>
    <s v="049546 LICENCIAS DE COMERCIO TIPO B,C Y D"/>
    <x v="5"/>
    <x v="30"/>
    <x v="123"/>
    <s v="42401 TRANSFERENCIAS OTORGADAS A ENTIDADES FEDERATIVAS Y MUNICIPIOS"/>
    <n v="275000"/>
    <s v="1 NO ETIQUETADO"/>
    <s v="11 RECURSOS FISCALES"/>
    <s v="1101 RECURSOS MUNICIPALES"/>
    <s v="19 Ejercicio 2019"/>
    <s v="13 TODO EL TERRITORIO"/>
    <s v="3 INDISTINTO"/>
  </r>
  <r>
    <s v="100533131123091725F043043586911144343143101111110119133"/>
    <x v="26"/>
    <s v="3"/>
    <s v="31"/>
    <s v="311"/>
    <s v="2"/>
    <s v="3"/>
    <s v="09"/>
    <s v="17"/>
    <s v="25"/>
    <s v="F"/>
    <s v="043"/>
    <s v="043586"/>
    <s v="91"/>
    <s v="1"/>
    <s v="4"/>
    <s v="43"/>
    <s v="431"/>
    <s v="431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3 CAPACITACIONES A PERSONAS EN TEMAS DEL SECTOR EMPRESARIAL REALIZADAS"/>
    <s v="043586 CAPACITACION Y ACCESO A LA TECNOLOGIA PARA FOMENTAR EL EMPRENDIMIENTO EN NIÑOS Y NIÑAS ZAPOPANAS"/>
    <x v="5"/>
    <x v="31"/>
    <x v="124"/>
    <s v="43101 SUBSIDIOS A LA PRODUCCION"/>
    <n v="150000"/>
    <s v="1 NO ETIQUETADO"/>
    <s v="11 RECURSOS FISCALES"/>
    <s v="1101 RECURSOS MUNICIPALES"/>
    <s v="19 Ejercicio 2019"/>
    <s v="13 TODO EL TERRITORIO"/>
    <s v="3 INDISTINTO"/>
  </r>
  <r>
    <s v="100533131123091725F043043862911144343143101111110119133"/>
    <x v="26"/>
    <s v="3"/>
    <s v="31"/>
    <s v="311"/>
    <s v="2"/>
    <s v="3"/>
    <s v="09"/>
    <s v="17"/>
    <s v="25"/>
    <s v="F"/>
    <s v="043"/>
    <s v="043862"/>
    <s v="91"/>
    <s v="1"/>
    <s v="4"/>
    <s v="43"/>
    <s v="431"/>
    <s v="431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3 CAPACITACIONES A PERSONAS EN TEMAS DEL SECTOR EMPRESARIAL REALIZADAS"/>
    <s v="043862 CAPACITACION Y ACCESO A LA TECNOLOGIA DE PUNTA PARA EL ECOSISTEMA DE INNOVACION Y EMPRENDIMIENTO DE ZAPOPAN"/>
    <x v="5"/>
    <x v="31"/>
    <x v="124"/>
    <s v="43101 SUBSIDIOS A LA PRODUCCION"/>
    <n v="1060000"/>
    <s v="1 NO ETIQUETADO"/>
    <s v="11 RECURSOS FISCALES"/>
    <s v="1101 RECURSOS MUNICIPALES"/>
    <s v="19 Ejercicio 2019"/>
    <s v="13 TODO EL TERRITORIO"/>
    <s v="3 INDISTINTO"/>
  </r>
  <r>
    <s v="100533131123091725F043043873911144343143101111110119133"/>
    <x v="26"/>
    <s v="3"/>
    <s v="31"/>
    <s v="311"/>
    <s v="2"/>
    <s v="3"/>
    <s v="09"/>
    <s v="17"/>
    <s v="25"/>
    <s v="F"/>
    <s v="043"/>
    <s v="043873"/>
    <s v="91"/>
    <s v="1"/>
    <s v="4"/>
    <s v="43"/>
    <s v="431"/>
    <s v="431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3 CAPACITACIONES A PERSONAS EN TEMAS DEL SECTOR EMPRESARIAL REALIZADAS"/>
    <s v="043873 CONVOCATORIAS EN HECHO ZAPOPAN"/>
    <x v="5"/>
    <x v="31"/>
    <x v="124"/>
    <s v="43101 SUBSIDIOS A LA PRODUCCION"/>
    <n v="14234000"/>
    <s v="1 NO ETIQUETADO"/>
    <s v="11 RECURSOS FISCALES"/>
    <s v="1101 RECURSOS MUNICIPALES"/>
    <s v="19 Ejercicio 2019"/>
    <s v="13 TODO EL TERRITORIO"/>
    <s v="3 INDISTINTO"/>
  </r>
  <r>
    <s v="100533131123091725F043043874911144343143101111110119133"/>
    <x v="26"/>
    <s v="3"/>
    <s v="31"/>
    <s v="311"/>
    <s v="2"/>
    <s v="3"/>
    <s v="09"/>
    <s v="17"/>
    <s v="25"/>
    <s v="F"/>
    <s v="043"/>
    <s v="043874"/>
    <s v="91"/>
    <s v="1"/>
    <s v="4"/>
    <s v="43"/>
    <s v="431"/>
    <s v="431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3 CAPACITACIONES A PERSONAS EN TEMAS DEL SECTOR EMPRESARIAL REALIZADAS"/>
    <s v="043874 CONVOCATORIAS RETO KIDS"/>
    <x v="5"/>
    <x v="31"/>
    <x v="124"/>
    <s v="43101 SUBSIDIOS A LA PRODUCCION"/>
    <n v="500000"/>
    <s v="1 NO ETIQUETADO"/>
    <s v="11 RECURSOS FISCALES"/>
    <s v="1101 RECURSOS MUNICIPALES"/>
    <s v="19 Ejercicio 2019"/>
    <s v="13 TODO EL TERRITORIO"/>
    <s v="3 INDISTINTO"/>
  </r>
  <r>
    <s v="100533131123091725F043043875911144343143101111110119133"/>
    <x v="26"/>
    <s v="3"/>
    <s v="31"/>
    <s v="311"/>
    <s v="2"/>
    <s v="3"/>
    <s v="09"/>
    <s v="17"/>
    <s v="25"/>
    <s v="F"/>
    <s v="043"/>
    <s v="043875"/>
    <s v="91"/>
    <s v="1"/>
    <s v="4"/>
    <s v="43"/>
    <s v="431"/>
    <s v="431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3 CAPACITACIONES A PERSONAS EN TEMAS DEL SECTOR EMPRESARIAL REALIZADAS"/>
    <s v="043875 CONVOCATORIAS RETO ZAPOPAN"/>
    <x v="5"/>
    <x v="31"/>
    <x v="124"/>
    <s v="43101 SUBSIDIOS A LA PRODUCCION"/>
    <n v="1000"/>
    <s v="1 NO ETIQUETADO"/>
    <s v="11 RECURSOS FISCALES"/>
    <s v="1101 RECURSOS MUNICIPALES"/>
    <s v="19 Ejercicio 2019"/>
    <s v="13 TODO EL TERRITORIO"/>
    <s v="3 INDISTINTO"/>
  </r>
  <r>
    <s v="100533131123091725F043043930911144343143101111110119133"/>
    <x v="26"/>
    <s v="3"/>
    <s v="31"/>
    <s v="311"/>
    <s v="2"/>
    <s v="3"/>
    <s v="09"/>
    <s v="17"/>
    <s v="25"/>
    <s v="F"/>
    <s v="043"/>
    <s v="043930"/>
    <s v="91"/>
    <s v="1"/>
    <s v="4"/>
    <s v="43"/>
    <s v="431"/>
    <s v="431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3 CAPACITACIONES A PERSONAS EN TEMAS DEL SECTOR EMPRESARIAL REALIZADAS"/>
    <s v="043930 LABORATORIO DE INNOVACION "/>
    <x v="5"/>
    <x v="31"/>
    <x v="124"/>
    <s v="43101 SUBSIDIOS A LA PRODUCCION"/>
    <n v="800"/>
    <s v="1 NO ETIQUETADO"/>
    <s v="11 RECURSOS FISCALES"/>
    <s v="1101 RECURSOS MUNICIPALES"/>
    <s v="19 Ejercicio 2019"/>
    <s v="13 TODO EL TERRITORIO"/>
    <s v="3 INDISTINTO"/>
  </r>
  <r>
    <s v="100533131123091725F043043942911144343143101111110119133"/>
    <x v="26"/>
    <s v="3"/>
    <s v="31"/>
    <s v="311"/>
    <s v="2"/>
    <s v="3"/>
    <s v="09"/>
    <s v="17"/>
    <s v="25"/>
    <s v="F"/>
    <s v="043"/>
    <s v="043942"/>
    <s v="91"/>
    <s v="1"/>
    <s v="4"/>
    <s v="43"/>
    <s v="431"/>
    <s v="431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3 CAPACITACIONES A PERSONAS EN TEMAS DEL SECTOR EMPRESARIAL REALIZADAS"/>
    <s v="043942 PERSONAS ATENDIDAS EN HECHO ZAPOPAN"/>
    <x v="5"/>
    <x v="31"/>
    <x v="124"/>
    <s v="43101 SUBSIDIOS A LA PRODUCCION"/>
    <n v="1500"/>
    <s v="1 NO ETIQUETADO"/>
    <s v="11 RECURSOS FISCALES"/>
    <s v="1101 RECURSOS MUNICIPALES"/>
    <s v="19 Ejercicio 2019"/>
    <s v="13 TODO EL TERRITORIO"/>
    <s v="3 INDISTINTO"/>
  </r>
  <r>
    <s v="100533131123091725F043043943911144343143101111110119133"/>
    <x v="26"/>
    <s v="3"/>
    <s v="31"/>
    <s v="311"/>
    <s v="2"/>
    <s v="3"/>
    <s v="09"/>
    <s v="17"/>
    <s v="25"/>
    <s v="F"/>
    <s v="043"/>
    <s v="043943"/>
    <s v="91"/>
    <s v="1"/>
    <s v="4"/>
    <s v="43"/>
    <s v="431"/>
    <s v="431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3 CAPACITACIONES A PERSONAS EN TEMAS DEL SECTOR EMPRESARIAL REALIZADAS"/>
    <s v="043943 PERSONAS ATENDIDAS EN RETO KIDS"/>
    <x v="5"/>
    <x v="31"/>
    <x v="124"/>
    <s v="43101 SUBSIDIOS A LA PRODUCCION"/>
    <n v="500"/>
    <s v="1 NO ETIQUETADO"/>
    <s v="11 RECURSOS FISCALES"/>
    <s v="1101 RECURSOS MUNICIPALES"/>
    <s v="19 Ejercicio 2019"/>
    <s v="13 TODO EL TERRITORIO"/>
    <s v="3 INDISTINTO"/>
  </r>
  <r>
    <s v="090411313446172020O021021475121144444144101111110119133"/>
    <x v="0"/>
    <s v="1"/>
    <s v="13"/>
    <s v="134"/>
    <s v="4"/>
    <s v="6"/>
    <s v="17"/>
    <s v="20"/>
    <s v="20"/>
    <s v="O"/>
    <s v="021"/>
    <s v="021475"/>
    <s v="12"/>
    <s v="1"/>
    <s v="4"/>
    <s v="44"/>
    <s v="441"/>
    <s v="44101"/>
    <s v="1"/>
    <s v="11"/>
    <s v="11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75 SERVICIO SOCIAL Y PRACTICAS PROFESIONALES"/>
    <x v="5"/>
    <x v="24"/>
    <x v="71"/>
    <s v="44101 AYUDAS SOCIALES A PERSONAS"/>
    <n v="4344516"/>
    <s v="1 NO ETIQUETADO"/>
    <s v="11 RECURSOS FISCALES"/>
    <s v="1101 RECURSOS MUNICIPALES"/>
    <s v="19 Ejercicio 2019"/>
    <s v="13 TODO EL TERRITORIO"/>
    <s v="3 INDISTINTO"/>
  </r>
  <r>
    <s v="100322626823101723P030030529911144444144101111110119133"/>
    <x v="24"/>
    <s v="2"/>
    <s v="26"/>
    <s v="268"/>
    <s v="2"/>
    <s v="3"/>
    <s v="10"/>
    <s v="17"/>
    <s v="23"/>
    <s v="P"/>
    <s v="030"/>
    <s v="030529"/>
    <s v="91"/>
    <s v="1"/>
    <s v="4"/>
    <s v="44"/>
    <s v="441"/>
    <s v="441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0 APOYOS ECONÓMICOS OTORGADOS"/>
    <s v="030529 APOYO ECONOMICO - VALES- PARA ESTANCIAS INFANTILES (SONRIE ZAPOPAN)"/>
    <x v="5"/>
    <x v="24"/>
    <x v="71"/>
    <s v="44101 AYUDAS SOCIALES A PERSONAS"/>
    <n v="8000000"/>
    <s v="1 NO ETIQUETADO"/>
    <s v="11 RECURSOS FISCALES"/>
    <s v="1101 RECURSOS MUNICIPALES"/>
    <s v="19 Ejercicio 2019"/>
    <s v="13 TODO EL TERRITORIO"/>
    <s v="3 INDISTINTO"/>
  </r>
  <r>
    <s v="100322626823101723P030030535911144444144101111110119133"/>
    <x v="24"/>
    <s v="2"/>
    <s v="26"/>
    <s v="268"/>
    <s v="2"/>
    <s v="3"/>
    <s v="10"/>
    <s v="17"/>
    <s v="23"/>
    <s v="P"/>
    <s v="030"/>
    <s v="030535"/>
    <s v="91"/>
    <s v="1"/>
    <s v="4"/>
    <s v="44"/>
    <s v="441"/>
    <s v="441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0 APOYOS ECONÓMICOS OTORGADOS"/>
    <s v="030535 APOYO ECONOMICO PARA ESTANCIAS INFANTILES (SONRIE ZAPOPAN)"/>
    <x v="5"/>
    <x v="24"/>
    <x v="71"/>
    <s v="44101 AYUDAS SOCIALES A PERSONAS"/>
    <n v="4000000"/>
    <s v="1 NO ETIQUETADO"/>
    <s v="11 RECURSOS FISCALES"/>
    <s v="1101 RECURSOS MUNICIPALES"/>
    <s v="19 Ejercicio 2019"/>
    <s v="13 TODO EL TERRITORIO"/>
    <s v="3 INDISTINTO"/>
  </r>
  <r>
    <s v="100322626823101723P030030536911144444144101111110119133"/>
    <x v="24"/>
    <s v="2"/>
    <s v="26"/>
    <s v="268"/>
    <s v="2"/>
    <s v="3"/>
    <s v="10"/>
    <s v="17"/>
    <s v="23"/>
    <s v="P"/>
    <s v="030"/>
    <s v="030536"/>
    <s v="91"/>
    <s v="1"/>
    <s v="4"/>
    <s v="44"/>
    <s v="441"/>
    <s v="441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0 APOYOS ECONÓMICOS OTORGADOS"/>
    <s v="030536 APOYO DE BECAS DE EDUCACION PARA ADULTOS"/>
    <x v="5"/>
    <x v="24"/>
    <x v="71"/>
    <s v="44101 AYUDAS SOCIALES A PERSONAS"/>
    <n v="2000000"/>
    <s v="1 NO ETIQUETADO"/>
    <s v="11 RECURSOS FISCALES"/>
    <s v="1101 RECURSOS MUNICIPALES"/>
    <s v="19 Ejercicio 2019"/>
    <s v="13 TODO EL TERRITORIO"/>
    <s v="3 INDISTINTO"/>
  </r>
  <r>
    <s v="100322626823101723P030030935911144444144101111110119133"/>
    <x v="24"/>
    <s v="2"/>
    <s v="26"/>
    <s v="268"/>
    <s v="2"/>
    <s v="3"/>
    <s v="10"/>
    <s v="17"/>
    <s v="23"/>
    <s v="P"/>
    <s v="030"/>
    <s v="030935"/>
    <s v="91"/>
    <s v="1"/>
    <s v="4"/>
    <s v="44"/>
    <s v="441"/>
    <s v="441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0 APOYOS ECONÓMICOS OTORGADOS"/>
    <s v="030935 MUJERES BENEFICIADAS CON HERRAMIENTAS PARA EL DESARROLLO DE PROYECTOS PRODUCTIVOS"/>
    <x v="5"/>
    <x v="24"/>
    <x v="71"/>
    <s v="44101 AYUDAS SOCIALES A PERSONAS"/>
    <n v="5600000"/>
    <s v="1 NO ETIQUETADO"/>
    <s v="11 RECURSOS FISCALES"/>
    <s v="1101 RECURSOS MUNICIPALES"/>
    <s v="19 Ejercicio 2019"/>
    <s v="13 TODO EL TERRITORIO"/>
    <s v="3 INDISTINTO"/>
  </r>
  <r>
    <s v="100322626823101723P030030947911144444144101111110119133"/>
    <x v="24"/>
    <s v="2"/>
    <s v="26"/>
    <s v="268"/>
    <s v="2"/>
    <s v="3"/>
    <s v="10"/>
    <s v="17"/>
    <s v="23"/>
    <s v="P"/>
    <s v="030"/>
    <s v="030947"/>
    <s v="91"/>
    <s v="1"/>
    <s v="4"/>
    <s v="44"/>
    <s v="441"/>
    <s v="441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0 APOYOS ECONÓMICOS OTORGADOS"/>
    <s v="030947 PINTEMOS ZAPOPAN (ESPACIOS REHABILITADOS POR MEDIO DE ARTE URBANO)"/>
    <x v="5"/>
    <x v="24"/>
    <x v="71"/>
    <s v="44101 AYUDAS SOCIALES A PERSONAS"/>
    <n v="12000000"/>
    <s v="1 NO ETIQUETADO"/>
    <s v="11 RECURSOS FISCALES"/>
    <s v="1101 RECURSOS MUNICIPALES"/>
    <s v="19 Ejercicio 2019"/>
    <s v="13 TODO EL TERRITORIO"/>
    <s v="3 INDISTINTO"/>
  </r>
  <r>
    <s v="100322626823101723P028028527911144444144101111110119133"/>
    <x v="24"/>
    <s v="2"/>
    <s v="26"/>
    <s v="268"/>
    <s v="2"/>
    <s v="3"/>
    <s v="10"/>
    <s v="17"/>
    <s v="23"/>
    <s v="P"/>
    <s v="028"/>
    <s v="028527"/>
    <s v="91"/>
    <s v="1"/>
    <s v="4"/>
    <s v="44"/>
    <s v="441"/>
    <s v="441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28 APOYOS A REHABILITACIÓN DE COLONIAS ENTREGADOS"/>
    <s v="028527 APOYOS EN ESPECIE PARA MEJORAMIENTO DE VIVIENDA(ZAPOPAN MI CASA)"/>
    <x v="5"/>
    <x v="24"/>
    <x v="71"/>
    <s v="44101 AYUDAS SOCIALES A PERSONAS"/>
    <n v="600000"/>
    <s v="1 NO ETIQUETADO"/>
    <s v="11 RECURSOS FISCALES"/>
    <s v="1101 RECURSOS MUNICIPALES"/>
    <s v="19 Ejercicio 2019"/>
    <s v="13 TODO EL TERRITORIO"/>
    <s v="3 INDISTINTO"/>
  </r>
  <r>
    <s v="100533131123091725F049049547911144444144101111110119133"/>
    <x v="26"/>
    <s v="3"/>
    <s v="31"/>
    <s v="311"/>
    <s v="2"/>
    <s v="3"/>
    <s v="09"/>
    <s v="17"/>
    <s v="25"/>
    <s v="F"/>
    <s v="049"/>
    <s v="049547"/>
    <s v="91"/>
    <s v="1"/>
    <s v="4"/>
    <s v="44"/>
    <s v="441"/>
    <s v="441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9 COMERCIOS TRABAJANDO REGLAMENTADOS"/>
    <s v="049547 TRAMITE DE TRASPASO"/>
    <x v="5"/>
    <x v="24"/>
    <x v="71"/>
    <s v="44101 AYUDAS SOCIALES A PERSONAS"/>
    <n v="0"/>
    <s v="1 NO ETIQUETADO"/>
    <s v="11 RECURSOS FISCALES"/>
    <s v="1101 RECURSOS MUNICIPALES"/>
    <s v="19 Ejercicio 2019"/>
    <s v="13 TODO EL TERRITORIO"/>
    <s v="3 INDISTINTO"/>
  </r>
  <r>
    <s v="100533131123091725F049049548911144444144101111110119133"/>
    <x v="26"/>
    <s v="3"/>
    <s v="31"/>
    <s v="311"/>
    <s v="2"/>
    <s v="3"/>
    <s v="09"/>
    <s v="17"/>
    <s v="25"/>
    <s v="F"/>
    <s v="049"/>
    <s v="049548"/>
    <s v="91"/>
    <s v="1"/>
    <s v="4"/>
    <s v="44"/>
    <s v="441"/>
    <s v="441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9 COMERCIOS TRABAJANDO REGLAMENTADOS"/>
    <s v="049548 TRAMITE DE AMPLIACION DE MEDIDAS"/>
    <x v="5"/>
    <x v="24"/>
    <x v="71"/>
    <s v="44101 AYUDAS SOCIALES A PERSONAS"/>
    <n v="0"/>
    <s v="1 NO ETIQUETADO"/>
    <s v="11 RECURSOS FISCALES"/>
    <s v="1101 RECURSOS MUNICIPALES"/>
    <s v="19 Ejercicio 2019"/>
    <s v="13 TODO EL TERRITORIO"/>
    <s v="3 INDISTINTO"/>
  </r>
  <r>
    <s v="130122727116171835P136136763911133333633601111110119133"/>
    <x v="50"/>
    <s v="2"/>
    <s v="27"/>
    <s v="271"/>
    <s v="1"/>
    <s v="6"/>
    <s v="17"/>
    <s v="18"/>
    <s v="35"/>
    <s v="P"/>
    <s v="136"/>
    <s v="136763"/>
    <s v="91"/>
    <s v="1"/>
    <s v="3"/>
    <s v="33"/>
    <s v="336"/>
    <s v="33601"/>
    <s v="1"/>
    <s v="11"/>
    <s v="1101"/>
    <s v="19"/>
    <s v="13"/>
    <s v="3"/>
    <x v="12"/>
    <x v="50"/>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136 TALLERES Y CURSOS DIRIGIDOS A  CIUDADANOS, ORGANISMOS SOCIALES Y FUNCIONARIOS ASÍ COMO EVENTOS PARA IMPULSAR CULTURA DE PARTICIPACIÓN CIUDADANA PARA LA GOBERNANZA IMPARTIDOS."/>
    <s v="136763 FOMENTO DE LA PARTICIPACION CIUDADANA MEDIANTE CURSOS Y TALLERES"/>
    <x v="2"/>
    <x v="16"/>
    <x v="63"/>
    <s v="33601 SERVICIOS DE APOYO ADMINISTRATIVO, TRADUCCION, FOTOCOPIADO E IMPRESION"/>
    <n v="180000"/>
    <s v="1 NO ETIQUETADO"/>
    <s v="11 RECURSOS FISCALES"/>
    <s v="1101 RECURSOS MUNICIPALES"/>
    <s v="19 Ejercicio 2019"/>
    <s v="13 TODO EL TERRITORIO"/>
    <s v="3 INDISTINTO"/>
  </r>
  <r>
    <s v="110422121231010730E037037683911144444144101111110119133"/>
    <x v="30"/>
    <s v="2"/>
    <s v="21"/>
    <s v="212"/>
    <s v="3"/>
    <s v="1"/>
    <s v="01"/>
    <s v="07"/>
    <s v="30"/>
    <s v="E"/>
    <s v="037"/>
    <s v="037683"/>
    <s v="91"/>
    <s v="1"/>
    <s v="4"/>
    <s v="44"/>
    <s v="441"/>
    <s v="44101"/>
    <s v="1"/>
    <s v="11"/>
    <s v="1101"/>
    <s v="19"/>
    <s v="13"/>
    <s v="3"/>
    <x v="2"/>
    <x v="30"/>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037 CAMBIO CLIMÁTICO MITIGADO"/>
    <s v="037683 PROGRAMA PILOTO DE GESTION SUSTENTABLE DE LADRILLERAS"/>
    <x v="5"/>
    <x v="24"/>
    <x v="71"/>
    <s v="44101 AYUDAS SOCIALES A PERSONAS"/>
    <n v="70000"/>
    <s v="1 NO ETIQUETADO"/>
    <s v="11 RECURSOS FISCALES"/>
    <s v="1101 RECURSOS MUNICIPALES"/>
    <s v="19 Ejercicio 2019"/>
    <s v="13 TODO EL TERRITORIO"/>
    <s v="3 INDISTINTO"/>
  </r>
  <r>
    <s v="131622525114130433E089089907031144444144101111110119133"/>
    <x v="35"/>
    <s v="2"/>
    <s v="25"/>
    <s v="251"/>
    <s v="1"/>
    <s v="4"/>
    <s v="13"/>
    <s v="04"/>
    <s v="33"/>
    <s v="E"/>
    <s v="089"/>
    <s v="089907"/>
    <s v="03"/>
    <s v="1"/>
    <s v="4"/>
    <s v="44"/>
    <s v="441"/>
    <s v="44101"/>
    <s v="1"/>
    <s v="11"/>
    <s v="1101"/>
    <s v="19"/>
    <s v="13"/>
    <s v="3"/>
    <x v="12"/>
    <x v="35"/>
    <x v="16"/>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x v="24"/>
    <s v="089 ORGANICACIÓN DE EVENTOS CIVICOS PARA FORTALECER LA IDENTIDAD DE LOS EDUCANDOS CON EL MUNICIPIO"/>
    <s v="089907 EVENTOS CIVICOS"/>
    <x v="5"/>
    <x v="24"/>
    <x v="71"/>
    <s v="44101 AYUDAS SOCIALES A PERSONAS"/>
    <n v="100000"/>
    <s v="1 NO ETIQUETADO"/>
    <s v="11 RECURSOS FISCALES"/>
    <s v="1101 RECURSOS MUNICIPALES"/>
    <s v="19 Ejercicio 2019"/>
    <s v="13 TODO EL TERRITORIO"/>
    <s v="3 INDISTINTO"/>
  </r>
  <r>
    <s v="130322424215140134E087087832911144444144101111110119133"/>
    <x v="45"/>
    <s v="2"/>
    <s v="24"/>
    <s v="242"/>
    <s v="1"/>
    <s v="5"/>
    <s v="14"/>
    <s v="01"/>
    <s v="34"/>
    <s v="E"/>
    <s v="087"/>
    <s v="087832"/>
    <s v="91"/>
    <s v="1"/>
    <s v="4"/>
    <s v="44"/>
    <s v="441"/>
    <s v="441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32 ACTIVIDADES LUDICO Y RECREATIVAS EN ESPACIOS PUBLICOS Y CENTROS CULTURALES"/>
    <x v="5"/>
    <x v="24"/>
    <x v="71"/>
    <s v="44101 AYUDAS SOCIALES A PERSONAS"/>
    <n v="7324080"/>
    <s v="1 NO ETIQUETADO"/>
    <s v="11 RECURSOS FISCALES"/>
    <s v="1101 RECURSOS MUNICIPALES"/>
    <s v="19 Ejercicio 2019"/>
    <s v="13 TODO EL TERRITORIO"/>
    <s v="3 INDISTINTO"/>
  </r>
  <r>
    <s v="131422727116171835P091091767911133333933901111110119133"/>
    <x v="49"/>
    <s v="2"/>
    <s v="27"/>
    <s v="271"/>
    <s v="1"/>
    <s v="6"/>
    <s v="17"/>
    <s v="18"/>
    <s v="35"/>
    <s v="P"/>
    <s v="091"/>
    <s v="091767"/>
    <s v="91"/>
    <s v="1"/>
    <s v="3"/>
    <s v="33"/>
    <s v="339"/>
    <s v="339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1 ORGANIZACIÓN VECINAL A LAS DECISIONES MUNICIPALES VINCULADA Y DEMOCRATIZADA"/>
    <s v="091767 REGISTRO Y RECONOCIMIENTO DE ORGANIZACIONES VECINALES"/>
    <x v="2"/>
    <x v="16"/>
    <x v="57"/>
    <s v="33901 SERVICIOS PROFESIONALES, CIENTIFICOS Y TECNICOS INTEGRALES"/>
    <n v="500000"/>
    <s v="1 NO ETIQUETADO"/>
    <s v="11 RECURSOS FISCALES"/>
    <s v="1101 RECURSOS MUNICIPALES"/>
    <s v="19 Ejercicio 2019"/>
    <s v="13 TODO EL TERRITORIO"/>
    <s v="3 INDISTINTO"/>
  </r>
  <r>
    <s v="130222525114130433E070070726031144444344301111110119133"/>
    <x v="34"/>
    <s v="2"/>
    <s v="25"/>
    <s v="251"/>
    <s v="1"/>
    <s v="4"/>
    <s v="13"/>
    <s v="04"/>
    <s v="33"/>
    <s v="E"/>
    <s v="070"/>
    <s v="070726"/>
    <s v="03"/>
    <s v="1"/>
    <s v="4"/>
    <s v="44"/>
    <s v="443"/>
    <s v="44301"/>
    <s v="1"/>
    <s v="11"/>
    <s v="1101"/>
    <s v="19"/>
    <s v="13"/>
    <s v="3"/>
    <x v="12"/>
    <x v="34"/>
    <x v="16"/>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x v="24"/>
    <s v="070 INCENTIVO A MAESTRO POR TRAYECTORIA MAGISTERIAL SOBRESALIENTE"/>
    <s v="070726 ENTREGA DE RECONOCIMIENTO (PRESEA MAGISTERIAL PROF. ERVIRO RAFAEL SALAZAR ALCAZAR)"/>
    <x v="5"/>
    <x v="24"/>
    <x v="125"/>
    <s v="44301 AYUDAS SOCIALES A INSTITUCIONES DE ENSEÑANZA"/>
    <n v="10000000"/>
    <s v="1 NO ETIQUETADO"/>
    <s v="11 RECURSOS FISCALES"/>
    <s v="1101 RECURSOS MUNICIPALES"/>
    <s v="19 Ejercicio 2019"/>
    <s v="13 TODO EL TERRITORIO"/>
    <s v="3 INDISTINTO"/>
  </r>
  <r>
    <s v="130222525114130433E089089852031144444344301111110119133"/>
    <x v="34"/>
    <s v="2"/>
    <s v="25"/>
    <s v="251"/>
    <s v="1"/>
    <s v="4"/>
    <s v="13"/>
    <s v="04"/>
    <s v="33"/>
    <s v="E"/>
    <s v="089"/>
    <s v="089852"/>
    <s v="03"/>
    <s v="1"/>
    <s v="4"/>
    <s v="44"/>
    <s v="443"/>
    <s v="44301"/>
    <s v="1"/>
    <s v="11"/>
    <s v="1101"/>
    <s v="19"/>
    <s v="13"/>
    <s v="3"/>
    <x v="12"/>
    <x v="34"/>
    <x v="16"/>
    <s v="2 DESARROLLO SOCIAL"/>
    <s v="25 EDUCACION"/>
    <s v="1 INTEGRACIÓN SOCIAL Y CULTURAL"/>
    <s v="4 ZAPOPAN EQUITATIVO"/>
    <s v="13 MEJORAR EL ACCESO A SERVICIOS BÁSICOS Y OPORTUNIDADES DE DESARROLLO PERMANENTE"/>
    <s v="04 A. DESARROLLO EQUITATIVO E INCLUYENTE"/>
    <s v="E PRESTACIÓN DE SERVICIOS PÚBLICOS"/>
    <s v="03 NIÑOS"/>
    <s v="1 GASTO CORRIENTE"/>
    <x v="24"/>
    <s v="089 ORGANICACIÓN DE EVENTOS CIVICOS PARA FORTALECER LA IDENTIDAD DE LOS EDUCANDOS CON EL MUNICIPIO"/>
    <s v="089852 AYUNTAMIENTO INFANTIL Y JUVENIL "/>
    <x v="5"/>
    <x v="24"/>
    <x v="125"/>
    <s v="44301 AYUDAS SOCIALES A INSTITUCIONES DE ENSEÑANZA"/>
    <n v="200000"/>
    <s v="1 NO ETIQUETADO"/>
    <s v="11 RECURSOS FISCALES"/>
    <s v="1101 RECURSOS MUNICIPALES"/>
    <s v="19 Ejercicio 2019"/>
    <s v="13 TODO EL TERRITORIO"/>
    <s v="3 INDISTINTO"/>
  </r>
  <r>
    <s v="090411313446172020O021021484121144444544501111110119133"/>
    <x v="0"/>
    <s v="1"/>
    <s v="13"/>
    <s v="134"/>
    <s v="4"/>
    <s v="6"/>
    <s v="17"/>
    <s v="20"/>
    <s v="20"/>
    <s v="O"/>
    <s v="021"/>
    <s v="021484"/>
    <s v="12"/>
    <s v="1"/>
    <s v="4"/>
    <s v="44"/>
    <s v="445"/>
    <s v="44501"/>
    <s v="1"/>
    <s v="11"/>
    <s v="11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84 ELABORACION DE NOMBRAMIENTOS"/>
    <x v="5"/>
    <x v="24"/>
    <x v="126"/>
    <s v="44501 AYUDAS SOCIALES A INSTITUCIONES SIN FINES DE LUCRO"/>
    <n v="265000"/>
    <s v="1 NO ETIQUETADO"/>
    <s v="11 RECURSOS FISCALES"/>
    <s v="1101 RECURSOS MUNICIPALES"/>
    <s v="19 Ejercicio 2019"/>
    <s v="13 TODO EL TERRITORIO"/>
    <s v="3 INDISTINTO"/>
  </r>
  <r>
    <s v="100533131123091725F049049548911144444544501111110119133"/>
    <x v="26"/>
    <s v="3"/>
    <s v="31"/>
    <s v="311"/>
    <s v="2"/>
    <s v="3"/>
    <s v="09"/>
    <s v="17"/>
    <s v="25"/>
    <s v="F"/>
    <s v="049"/>
    <s v="049548"/>
    <s v="91"/>
    <s v="1"/>
    <s v="4"/>
    <s v="44"/>
    <s v="445"/>
    <s v="445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9 COMERCIOS TRABAJANDO REGLAMENTADOS"/>
    <s v="049548 TRAMITE DE AMPLIACION DE MEDIDAS"/>
    <x v="5"/>
    <x v="24"/>
    <x v="126"/>
    <s v="44501 AYUDAS SOCIALES A INSTITUCIONES SIN FINES DE LUCRO"/>
    <n v="3062400"/>
    <s v="1 NO ETIQUETADO"/>
    <s v="11 RECURSOS FISCALES"/>
    <s v="1101 RECURSOS MUNICIPALES"/>
    <s v="19 Ejercicio 2019"/>
    <s v="13 TODO EL TERRITORIO"/>
    <s v="3 INDISTINTO"/>
  </r>
  <r>
    <s v="020411313246172002O101101895971144848148101111110119133"/>
    <x v="37"/>
    <s v="1"/>
    <s v="13"/>
    <s v="132"/>
    <s v="4"/>
    <s v="6"/>
    <s v="17"/>
    <s v="20"/>
    <s v="02"/>
    <s v="O"/>
    <s v="101"/>
    <s v="101895"/>
    <s v="97"/>
    <s v="1"/>
    <s v="4"/>
    <s v="48"/>
    <s v="481"/>
    <s v="48101"/>
    <s v="1"/>
    <s v="11"/>
    <s v="1101"/>
    <s v="19"/>
    <s v="13"/>
    <s v="3"/>
    <x v="4"/>
    <x v="3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101 PLATAFORMA PARA LA DERIVACIÓN, MONITOREO Y SEGUIMIENTO DE ASUNTOS HASTA SU ATENCIÓN Y CONCLUSIÓN IMPLEMENTADA"/>
    <s v="101895 DONATIVOS Y AYUDAS SOCIALES A PERSONAS "/>
    <x v="5"/>
    <x v="32"/>
    <x v="127"/>
    <s v="48101 DONATIVOS A INSTITUCIONES SIN FINES DE LUCRO"/>
    <n v="30000"/>
    <s v="1 NO ETIQUETADO"/>
    <s v="11 RECURSOS FISCALES"/>
    <s v="1101 RECURSOS MUNICIPALES"/>
    <s v="19 Ejercicio 2019"/>
    <s v="13 TODO EL TERRITORIO"/>
    <s v="3 INDISTINTO"/>
  </r>
  <r>
    <s v="100322626823101723P031031988911144848148101111110119133"/>
    <x v="24"/>
    <s v="2"/>
    <s v="26"/>
    <s v="268"/>
    <s v="2"/>
    <s v="3"/>
    <s v="10"/>
    <s v="17"/>
    <s v="23"/>
    <s v="P"/>
    <s v="031"/>
    <s v="031988"/>
    <s v="91"/>
    <s v="1"/>
    <s v="4"/>
    <s v="48"/>
    <s v="481"/>
    <s v="481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1 APOYOS EN ESPECIE OTORGADOS "/>
    <s v="031988 SISTEMA INTEGRAL DE CAPACITACION EMPRESARIAL (SICE)"/>
    <x v="5"/>
    <x v="32"/>
    <x v="127"/>
    <s v="48101 DONATIVOS A INSTITUCIONES SIN FINES DE LUCRO"/>
    <n v="17200000"/>
    <s v="1 NO ETIQUETADO"/>
    <s v="11 RECURSOS FISCALES"/>
    <s v="1101 RECURSOS MUNICIPALES"/>
    <s v="19 Ejercicio 2019"/>
    <s v="13 TODO EL TERRITORIO"/>
    <s v="3 INDISTINTO"/>
  </r>
  <r>
    <s v="101022626823101723P028028528911144848148101111110119133"/>
    <x v="52"/>
    <s v="2"/>
    <s v="26"/>
    <s v="268"/>
    <s v="2"/>
    <s v="3"/>
    <s v="10"/>
    <s v="17"/>
    <s v="23"/>
    <s v="P"/>
    <s v="028"/>
    <s v="028528"/>
    <s v="91"/>
    <s v="1"/>
    <s v="4"/>
    <s v="48"/>
    <s v="481"/>
    <s v="48101"/>
    <s v="1"/>
    <s v="11"/>
    <s v="1101"/>
    <s v="19"/>
    <s v="13"/>
    <s v="3"/>
    <x v="10"/>
    <x v="52"/>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28 APOYOS A REHABILITACIÓN DE COLONIAS ENTREGADOS"/>
    <s v="028528 APOYOS PARA REHABILITACION DE COLONIAS (ZAPOPAN MI COLONIA)"/>
    <x v="5"/>
    <x v="32"/>
    <x v="127"/>
    <s v="48101 DONATIVOS A INSTITUCIONES SIN FINES DE LUCRO"/>
    <n v="2560000"/>
    <s v="1 NO ETIQUETADO"/>
    <s v="11 RECURSOS FISCALES"/>
    <s v="1101 RECURSOS MUNICIPALES"/>
    <s v="19 Ejercicio 2019"/>
    <s v="13 TODO EL TERRITORIO"/>
    <s v="3 INDISTINTO"/>
  </r>
  <r>
    <s v="101022626823101723P028028530911144848148101111110119133"/>
    <x v="52"/>
    <s v="2"/>
    <s v="26"/>
    <s v="268"/>
    <s v="2"/>
    <s v="3"/>
    <s v="10"/>
    <s v="17"/>
    <s v="23"/>
    <s v="P"/>
    <s v="028"/>
    <s v="028530"/>
    <s v="91"/>
    <s v="1"/>
    <s v="4"/>
    <s v="48"/>
    <s v="481"/>
    <s v="48101"/>
    <s v="1"/>
    <s v="11"/>
    <s v="1101"/>
    <s v="19"/>
    <s v="13"/>
    <s v="3"/>
    <x v="10"/>
    <x v="52"/>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28 APOYOS A REHABILITACIÓN DE COLONIAS ENTREGADOS"/>
    <s v="028530 PREVENCION DEL DELITO (DEPORTE, CULTURA, ARTE - ZAPOPAN CIUDAD DE TODOS)"/>
    <x v="5"/>
    <x v="32"/>
    <x v="127"/>
    <s v="48101 DONATIVOS A INSTITUCIONES SIN FINES DE LUCRO"/>
    <n v="500000"/>
    <s v="1 NO ETIQUETADO"/>
    <s v="11 RECURSOS FISCALES"/>
    <s v="1101 RECURSOS MUNICIPALES"/>
    <s v="19 Ejercicio 2019"/>
    <s v="13 TODO EL TERRITORIO"/>
    <s v="3 INDISTINTO"/>
  </r>
  <r>
    <s v="101022626823101723P028028537911144848148101111110119133"/>
    <x v="52"/>
    <s v="2"/>
    <s v="26"/>
    <s v="268"/>
    <s v="2"/>
    <s v="3"/>
    <s v="10"/>
    <s v="17"/>
    <s v="23"/>
    <s v="P"/>
    <s v="028"/>
    <s v="028537"/>
    <s v="91"/>
    <s v="1"/>
    <s v="4"/>
    <s v="48"/>
    <s v="481"/>
    <s v="48101"/>
    <s v="1"/>
    <s v="11"/>
    <s v="1101"/>
    <s v="19"/>
    <s v="13"/>
    <s v="3"/>
    <x v="10"/>
    <x v="52"/>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28 APOYOS A REHABILITACIÓN DE COLONIAS ENTREGADOS"/>
    <s v="028537 PINTA ZAPOPAN"/>
    <x v="5"/>
    <x v="32"/>
    <x v="127"/>
    <s v="48101 DONATIVOS A INSTITUCIONES SIN FINES DE LUCRO"/>
    <n v="2000000"/>
    <s v="1 NO ETIQUETADO"/>
    <s v="11 RECURSOS FISCALES"/>
    <s v="1101 RECURSOS MUNICIPALES"/>
    <s v="19 Ejercicio 2019"/>
    <s v="13 TODO EL TERRITORIO"/>
    <s v="3 INDISTINTO"/>
  </r>
  <r>
    <s v="101022626823101723P027027529911144848148101111110119133"/>
    <x v="52"/>
    <s v="2"/>
    <s v="26"/>
    <s v="268"/>
    <s v="2"/>
    <s v="3"/>
    <s v="10"/>
    <s v="17"/>
    <s v="23"/>
    <s v="P"/>
    <s v="027"/>
    <s v="027529"/>
    <s v="91"/>
    <s v="1"/>
    <s v="4"/>
    <s v="48"/>
    <s v="481"/>
    <s v="48101"/>
    <s v="1"/>
    <s v="11"/>
    <s v="1101"/>
    <s v="19"/>
    <s v="13"/>
    <s v="3"/>
    <x v="10"/>
    <x v="52"/>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27 APOYO ECONÓMICO PARA ACCESO A ESTANCIAS INFANTILES OTORGADOS"/>
    <s v="027529 APOYO ECONOMICO -VALES-PARA ESTANCIAS INFANTILES (SONRIE ZAPOPAM)"/>
    <x v="5"/>
    <x v="32"/>
    <x v="127"/>
    <s v="48101 DONATIVOS A INSTITUCIONES SIN FINES DE LUCRO"/>
    <n v="760000"/>
    <s v="1 NO ETIQUETADO"/>
    <s v="11 RECURSOS FISCALES"/>
    <s v="1101 RECURSOS MUNICIPALES"/>
    <s v="19 Ejercicio 2019"/>
    <s v="13 TODO EL TERRITORIO"/>
    <s v="3 INDISTINTO"/>
  </r>
  <r>
    <s v="101022626823101723P027027901911144848148101111110119133"/>
    <x v="52"/>
    <s v="2"/>
    <s v="26"/>
    <s v="268"/>
    <s v="2"/>
    <s v="3"/>
    <s v="10"/>
    <s v="17"/>
    <s v="23"/>
    <s v="P"/>
    <s v="027"/>
    <s v="027901"/>
    <s v="91"/>
    <s v="1"/>
    <s v="4"/>
    <s v="48"/>
    <s v="481"/>
    <s v="48101"/>
    <s v="1"/>
    <s v="11"/>
    <s v="1101"/>
    <s v="19"/>
    <s v="13"/>
    <s v="3"/>
    <x v="10"/>
    <x v="52"/>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27 APOYO ECONÓMICO PARA ACCESO A ESTANCIAS INFANTILES OTORGADOS"/>
    <s v="027901 ESTANCIAS INFANTILES CON APOYOS ECONOMICOS RECIBIDOS "/>
    <x v="5"/>
    <x v="32"/>
    <x v="127"/>
    <s v="48101 DONATIVOS A INSTITUCIONES SIN FINES DE LUCRO"/>
    <n v="3000000"/>
    <s v="1 NO ETIQUETADO"/>
    <s v="11 RECURSOS FISCALES"/>
    <s v="1101 RECURSOS MUNICIPALES"/>
    <s v="19 Ejercicio 2019"/>
    <s v="13 TODO EL TERRITORIO"/>
    <s v="3 INDISTINTO"/>
  </r>
  <r>
    <s v="101022626823101723P028028527911144848148101111110119133"/>
    <x v="52"/>
    <s v="2"/>
    <s v="26"/>
    <s v="268"/>
    <s v="2"/>
    <s v="3"/>
    <s v="10"/>
    <s v="17"/>
    <s v="23"/>
    <s v="P"/>
    <s v="028"/>
    <s v="028527"/>
    <s v="91"/>
    <s v="1"/>
    <s v="4"/>
    <s v="48"/>
    <s v="481"/>
    <s v="48101"/>
    <s v="1"/>
    <s v="11"/>
    <s v="1101"/>
    <s v="19"/>
    <s v="13"/>
    <s v="3"/>
    <x v="10"/>
    <x v="52"/>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28 APOYOS A REHABILITACIÓN DE COLONIAS ENTREGADOS"/>
    <s v="028527 APOYOS EN ESPECIE PARA MEJORAMIENTO DE VIVIENDA(ZAPOPAN MI CASA)"/>
    <x v="5"/>
    <x v="32"/>
    <x v="127"/>
    <s v="48101 DONATIVOS A INSTITUCIONES SIN FINES DE LUCRO"/>
    <n v="12000000"/>
    <s v="1 NO ETIQUETADO"/>
    <s v="11 RECURSOS FISCALES"/>
    <s v="1101 RECURSOS MUNICIPALES"/>
    <s v="19 Ejercicio 2019"/>
    <s v="13 TODO EL TERRITORIO"/>
    <s v="3 INDISTINTO"/>
  </r>
  <r>
    <s v="101022626823101723P028028528911144848148101111110119133"/>
    <x v="52"/>
    <s v="2"/>
    <s v="26"/>
    <s v="268"/>
    <s v="2"/>
    <s v="3"/>
    <s v="10"/>
    <s v="17"/>
    <s v="23"/>
    <s v="P"/>
    <s v="028"/>
    <s v="028528"/>
    <s v="91"/>
    <s v="1"/>
    <s v="4"/>
    <s v="48"/>
    <s v="481"/>
    <s v="48101"/>
    <s v="1"/>
    <s v="11"/>
    <s v="1101"/>
    <s v="19"/>
    <s v="13"/>
    <s v="3"/>
    <x v="10"/>
    <x v="52"/>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28 APOYOS A REHABILITACIÓN DE COLONIAS ENTREGADOS"/>
    <s v="028528 APOYOS PARA REHABILITACION DE COLONIAS (ZAPOPAN MI COLONIA)"/>
    <x v="5"/>
    <x v="32"/>
    <x v="127"/>
    <s v="48101 DONATIVOS A INSTITUCIONES SIN FINES DE LUCRO"/>
    <n v="250000"/>
    <s v="1 NO ETIQUETADO"/>
    <s v="11 RECURSOS FISCALES"/>
    <s v="1101 RECURSOS MUNICIPALES"/>
    <s v="19 Ejercicio 2019"/>
    <s v="13 TODO EL TERRITORIO"/>
    <s v="3 INDISTINTO"/>
  </r>
  <r>
    <s v="101022626823101723P028028530911144848148101111110119133"/>
    <x v="52"/>
    <s v="2"/>
    <s v="26"/>
    <s v="268"/>
    <s v="2"/>
    <s v="3"/>
    <s v="10"/>
    <s v="17"/>
    <s v="23"/>
    <s v="P"/>
    <s v="028"/>
    <s v="028530"/>
    <s v="91"/>
    <s v="1"/>
    <s v="4"/>
    <s v="48"/>
    <s v="481"/>
    <s v="48101"/>
    <s v="1"/>
    <s v="11"/>
    <s v="1101"/>
    <s v="19"/>
    <s v="13"/>
    <s v="3"/>
    <x v="10"/>
    <x v="52"/>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28 APOYOS A REHABILITACIÓN DE COLONIAS ENTREGADOS"/>
    <s v="028530 PREVENCION DEL DELITO (DEPORTE, CULTURA, ARTE - ZAPOPAN CIUDAD DE TODOS)"/>
    <x v="5"/>
    <x v="32"/>
    <x v="127"/>
    <s v="48101 DONATIVOS A INSTITUCIONES SIN FINES DE LUCRO"/>
    <n v="25000000"/>
    <s v="1 NO ETIQUETADO"/>
    <s v="11 RECURSOS FISCALES"/>
    <s v="1101 RECURSOS MUNICIPALES"/>
    <s v="19 Ejercicio 2019"/>
    <s v="13 TODO EL TERRITORIO"/>
    <s v="3 INDISTINTO"/>
  </r>
  <r>
    <s v="101022626823101723P028028537911144848148101111110119133"/>
    <x v="52"/>
    <s v="2"/>
    <s v="26"/>
    <s v="268"/>
    <s v="2"/>
    <s v="3"/>
    <s v="10"/>
    <s v="17"/>
    <s v="23"/>
    <s v="P"/>
    <s v="028"/>
    <s v="028537"/>
    <s v="91"/>
    <s v="1"/>
    <s v="4"/>
    <s v="48"/>
    <s v="481"/>
    <s v="48101"/>
    <s v="1"/>
    <s v="11"/>
    <s v="1101"/>
    <s v="19"/>
    <s v="13"/>
    <s v="3"/>
    <x v="10"/>
    <x v="52"/>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28 APOYOS A REHABILITACIÓN DE COLONIAS ENTREGADOS"/>
    <s v="028537 PINTA ZAPOPAN"/>
    <x v="5"/>
    <x v="32"/>
    <x v="127"/>
    <s v="48101 DONATIVOS A INSTITUCIONES SIN FINES DE LUCRO"/>
    <n v="1200000"/>
    <s v="1 NO ETIQUETADO"/>
    <s v="11 RECURSOS FISCALES"/>
    <s v="1101 RECURSOS MUNICIPALES"/>
    <s v="19 Ejercicio 2019"/>
    <s v="13 TODO EL TERRITORIO"/>
    <s v="3 INDISTINTO"/>
  </r>
  <r>
    <s v="101022626823101723P030030525911144848148101111110119133"/>
    <x v="52"/>
    <s v="2"/>
    <s v="26"/>
    <s v="268"/>
    <s v="2"/>
    <s v="3"/>
    <s v="10"/>
    <s v="17"/>
    <s v="23"/>
    <s v="P"/>
    <s v="030"/>
    <s v="030525"/>
    <s v="91"/>
    <s v="1"/>
    <s v="4"/>
    <s v="48"/>
    <s v="481"/>
    <s v="48101"/>
    <s v="1"/>
    <s v="11"/>
    <s v="1101"/>
    <s v="19"/>
    <s v="13"/>
    <s v="3"/>
    <x v="10"/>
    <x v="52"/>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0 APOYOS ECONÓMICOS OTORGADOS"/>
    <s v="030525 ESTIMULOS ECONOMICO PARA CONTINUIDAD DE ESTUDIOS A NIVEL PREPARATORIA PARA JOVENES (AQUI TE PREPARAS)"/>
    <x v="5"/>
    <x v="32"/>
    <x v="127"/>
    <s v="48101 DONATIVOS A INSTITUCIONES SIN FINES DE LUCRO"/>
    <n v="300000"/>
    <s v="1 NO ETIQUETADO"/>
    <s v="11 RECURSOS FISCALES"/>
    <s v="1101 RECURSOS MUNICIPALES"/>
    <s v="19 Ejercicio 2019"/>
    <s v="13 TODO EL TERRITORIO"/>
    <s v="3 INDISTINTO"/>
  </r>
  <r>
    <s v="101022626823101723P030030529911144848148101111110119133"/>
    <x v="52"/>
    <s v="2"/>
    <s v="26"/>
    <s v="268"/>
    <s v="2"/>
    <s v="3"/>
    <s v="10"/>
    <s v="17"/>
    <s v="23"/>
    <s v="P"/>
    <s v="030"/>
    <s v="030529"/>
    <s v="91"/>
    <s v="1"/>
    <s v="4"/>
    <s v="48"/>
    <s v="481"/>
    <s v="48101"/>
    <s v="1"/>
    <s v="11"/>
    <s v="1101"/>
    <s v="19"/>
    <s v="13"/>
    <s v="3"/>
    <x v="10"/>
    <x v="52"/>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0 APOYOS ECONÓMICOS OTORGADOS"/>
    <s v="030529 APOYO ECONOMICO - VALES- PARA ESTANCIAS INFANTILES (SONRIE ZAPOPAN)"/>
    <x v="5"/>
    <x v="32"/>
    <x v="127"/>
    <s v="48101 DONATIVOS A INSTITUCIONES SIN FINES DE LUCRO"/>
    <n v="500000"/>
    <s v="1 NO ETIQUETADO"/>
    <s v="11 RECURSOS FISCALES"/>
    <s v="1101 RECURSOS MUNICIPALES"/>
    <s v="19 Ejercicio 2019"/>
    <s v="13 TODO EL TERRITORIO"/>
    <s v="3 INDISTINTO"/>
  </r>
  <r>
    <s v="101022626823101723P030030535911144848148101111110119133"/>
    <x v="52"/>
    <s v="2"/>
    <s v="26"/>
    <s v="268"/>
    <s v="2"/>
    <s v="3"/>
    <s v="10"/>
    <s v="17"/>
    <s v="23"/>
    <s v="P"/>
    <s v="030"/>
    <s v="030535"/>
    <s v="91"/>
    <s v="1"/>
    <s v="4"/>
    <s v="48"/>
    <s v="481"/>
    <s v="48101"/>
    <s v="1"/>
    <s v="11"/>
    <s v="1101"/>
    <s v="19"/>
    <s v="13"/>
    <s v="3"/>
    <x v="10"/>
    <x v="52"/>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0 APOYOS ECONÓMICOS OTORGADOS"/>
    <s v="030535 APOYO ECONOMICO PARA ESTANCIAS INFANTILES (SONRIE ZAPOPAN)"/>
    <x v="5"/>
    <x v="32"/>
    <x v="127"/>
    <s v="48101 DONATIVOS A INSTITUCIONES SIN FINES DE LUCRO"/>
    <n v="300000"/>
    <s v="1 NO ETIQUETADO"/>
    <s v="11 RECURSOS FISCALES"/>
    <s v="1101 RECURSOS MUNICIPALES"/>
    <s v="19 Ejercicio 2019"/>
    <s v="13 TODO EL TERRITORIO"/>
    <s v="3 INDISTINTO"/>
  </r>
  <r>
    <s v="100533131123091725F049049548911144848148101111110119133"/>
    <x v="26"/>
    <s v="3"/>
    <s v="31"/>
    <s v="311"/>
    <s v="2"/>
    <s v="3"/>
    <s v="09"/>
    <s v="17"/>
    <s v="25"/>
    <s v="F"/>
    <s v="049"/>
    <s v="049548"/>
    <s v="91"/>
    <s v="1"/>
    <s v="4"/>
    <s v="48"/>
    <s v="481"/>
    <s v="481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9 COMERCIOS TRABAJANDO REGLAMENTADOS"/>
    <s v="049548 TRAMITE DE AMPLIACION DE MEDIDAS"/>
    <x v="5"/>
    <x v="32"/>
    <x v="127"/>
    <s v="48101 DONATIVOS A INSTITUCIONES SIN FINES DE LUCRO"/>
    <n v="1192400"/>
    <s v="1 NO ETIQUETADO"/>
    <s v="11 RECURSOS FISCALES"/>
    <s v="1101 RECURSOS MUNICIPALES"/>
    <s v="19 Ejercicio 2019"/>
    <s v="13 TODO EL TERRITORIO"/>
    <s v="3 INDISTINTO"/>
  </r>
  <r>
    <s v="060611515246172012M073073299911144848448401111110119133"/>
    <x v="12"/>
    <s v="1"/>
    <s v="15"/>
    <s v="152"/>
    <s v="4"/>
    <s v="6"/>
    <s v="17"/>
    <s v="20"/>
    <s v="12"/>
    <s v="M"/>
    <s v="073"/>
    <s v="073299"/>
    <s v="91"/>
    <s v="1"/>
    <s v="4"/>
    <s v="48"/>
    <s v="484"/>
    <s v="484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073 INFORMES FINANCIEROS Y CUENTAS PUBLICAS PRESENTADAS EN APEGO A LAS NORMAS"/>
    <s v="073299 INTEGRACION DE DOCUMENTACION COMPROBATORIA DEL GASTO Y EL INGRESO"/>
    <x v="5"/>
    <x v="32"/>
    <x v="128"/>
    <s v="48401 DONATIVOS A FIDEICOMISOS ESTATALES"/>
    <n v="28300783"/>
    <s v="1 NO ETIQUETADO"/>
    <s v="11 RECURSOS FISCALES"/>
    <s v="1101 RECURSOS MUNICIPALES"/>
    <s v="19 Ejercicio 2019"/>
    <s v="13 TODO EL TERRITORIO"/>
    <s v="3 INDISTINTO"/>
  </r>
  <r>
    <s v="020311313246172002O016016015971155151151101111110119133"/>
    <x v="6"/>
    <s v="1"/>
    <s v="13"/>
    <s v="132"/>
    <s v="4"/>
    <s v="6"/>
    <s v="17"/>
    <s v="20"/>
    <s v="02"/>
    <s v="O"/>
    <s v="016"/>
    <s v="016015"/>
    <s v="97"/>
    <s v="1"/>
    <s v="5"/>
    <s v="51"/>
    <s v="511"/>
    <s v="511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4"/>
    <x v="20"/>
    <x v="129"/>
    <s v="51101 MUEBLES DE OFICINA Y ESTANTERIA"/>
    <n v="15000"/>
    <s v="1 NO ETIQUETADO"/>
    <s v="11 RECURSOS FISCALES"/>
    <s v="1101 RECURSOS MUNICIPALES"/>
    <s v="19 Ejercicio 2019"/>
    <s v="13 TODO EL TERRITORIO"/>
    <s v="3 INDISTINTO"/>
  </r>
  <r>
    <s v="030311717145160304E127127976911155151151101111110119133"/>
    <x v="8"/>
    <s v="1"/>
    <s v="17"/>
    <s v="171"/>
    <s v="4"/>
    <s v="5"/>
    <s v="16"/>
    <s v="03"/>
    <s v="04"/>
    <s v="E"/>
    <s v="127"/>
    <s v="127976"/>
    <s v="91"/>
    <s v="1"/>
    <s v="5"/>
    <s v="51"/>
    <s v="511"/>
    <s v="511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4"/>
    <x v="20"/>
    <x v="129"/>
    <s v="51101 MUEBLES DE OFICINA Y ESTANTERIA"/>
    <n v="3000000"/>
    <s v="1 NO ETIQUETADO"/>
    <s v="11 RECURSOS FISCALES"/>
    <s v="1101 RECURSOS MUNICIPALES"/>
    <s v="19 Ejercicio 2019"/>
    <s v="13 TODO EL TERRITORIO"/>
    <s v="3 INDISTINTO"/>
  </r>
  <r>
    <s v="080122222112130614E088088322911155151151101111110119133"/>
    <x v="14"/>
    <s v="2"/>
    <s v="22"/>
    <s v="221"/>
    <s v="1"/>
    <s v="2"/>
    <s v="13"/>
    <s v="06"/>
    <s v="14"/>
    <s v="E"/>
    <s v="088"/>
    <s v="088322"/>
    <s v="91"/>
    <s v="1"/>
    <s v="5"/>
    <s v="51"/>
    <s v="511"/>
    <s v="511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22 INTENDENCIA EN MERCADOS MUNICIPALES"/>
    <x v="4"/>
    <x v="20"/>
    <x v="129"/>
    <s v="51101 MUEBLES DE OFICINA Y ESTANTERIA"/>
    <n v="100000"/>
    <s v="1 NO ETIQUETADO"/>
    <s v="11 RECURSOS FISCALES"/>
    <s v="1101 RECURSOS MUNICIPALES"/>
    <s v="19 Ejercicio 2019"/>
    <s v="13 TODO EL TERRITORIO"/>
    <s v="3 INDISTINTO"/>
  </r>
  <r>
    <s v="080922222112130614E125125317911155151151101111110119133"/>
    <x v="2"/>
    <s v="2"/>
    <s v="22"/>
    <s v="221"/>
    <s v="1"/>
    <s v="2"/>
    <s v="13"/>
    <s v="06"/>
    <s v="14"/>
    <s v="E"/>
    <s v="125"/>
    <s v="125317"/>
    <s v="91"/>
    <s v="1"/>
    <s v="5"/>
    <s v="51"/>
    <s v="511"/>
    <s v="511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17 MANTENIMIENTO DE AREAS COMUNES"/>
    <x v="4"/>
    <x v="20"/>
    <x v="129"/>
    <s v="51101 MUEBLES DE OFICINA Y ESTANTERIA"/>
    <n v="40000"/>
    <s v="1 NO ETIQUETADO"/>
    <s v="11 RECURSOS FISCALES"/>
    <s v="1101 RECURSOS MUNICIPALES"/>
    <s v="19 Ejercicio 2019"/>
    <s v="13 TODO EL TERRITORIO"/>
    <s v="3 INDISTINTO"/>
  </r>
  <r>
    <s v="080222222112130614E125125320911155151151101111110119133"/>
    <x v="16"/>
    <s v="2"/>
    <s v="22"/>
    <s v="221"/>
    <s v="1"/>
    <s v="2"/>
    <s v="13"/>
    <s v="06"/>
    <s v="14"/>
    <s v="E"/>
    <s v="125"/>
    <s v="125320"/>
    <s v="91"/>
    <s v="1"/>
    <s v="5"/>
    <s v="51"/>
    <s v="511"/>
    <s v="511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20 MANTENIMIENTO DE MERCADOS MUNICIPALES"/>
    <x v="4"/>
    <x v="20"/>
    <x v="129"/>
    <s v="51101 MUEBLES DE OFICINA Y ESTANTERIA"/>
    <n v="50000"/>
    <s v="1 NO ETIQUETADO"/>
    <s v="11 RECURSOS FISCALES"/>
    <s v="1101 RECURSOS MUNICIPALES"/>
    <s v="19 Ejercicio 2019"/>
    <s v="13 TODO EL TERRITORIO"/>
    <s v="3 INDISTINTO"/>
  </r>
  <r>
    <s v="080422222112130614E125125381911155151151101111110119133"/>
    <x v="17"/>
    <s v="2"/>
    <s v="22"/>
    <s v="221"/>
    <s v="1"/>
    <s v="2"/>
    <s v="13"/>
    <s v="06"/>
    <s v="14"/>
    <s v="E"/>
    <s v="125"/>
    <s v="125381"/>
    <s v="91"/>
    <s v="1"/>
    <s v="5"/>
    <s v="51"/>
    <s v="511"/>
    <s v="511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81 OPERATIVO DE CEMENTERIOS"/>
    <x v="4"/>
    <x v="20"/>
    <x v="129"/>
    <s v="51101 MUEBLES DE OFICINA Y ESTANTERIA"/>
    <n v="300000"/>
    <s v="1 NO ETIQUETADO"/>
    <s v="11 RECURSOS FISCALES"/>
    <s v="1101 RECURSOS MUNICIPALES"/>
    <s v="19 Ejercicio 2019"/>
    <s v="13 TODO EL TERRITORIO"/>
    <s v="3 INDISTINTO"/>
  </r>
  <r>
    <s v="080522222112130614E125125344911155151151101111110119133"/>
    <x v="18"/>
    <s v="2"/>
    <s v="22"/>
    <s v="221"/>
    <s v="1"/>
    <s v="2"/>
    <s v="13"/>
    <s v="06"/>
    <s v="14"/>
    <s v="E"/>
    <s v="125"/>
    <s v="125344"/>
    <s v="91"/>
    <s v="1"/>
    <s v="5"/>
    <s v="51"/>
    <s v="511"/>
    <s v="511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44 FESTEJO DIA DE MUERTOS"/>
    <x v="4"/>
    <x v="20"/>
    <x v="129"/>
    <s v="51101 MUEBLES DE OFICINA Y ESTANTERIA"/>
    <n v="70000"/>
    <s v="1 NO ETIQUETADO"/>
    <s v="11 RECURSOS FISCALES"/>
    <s v="1101 RECURSOS MUNICIPALES"/>
    <s v="19 Ejercicio 2019"/>
    <s v="13 TODO EL TERRITORIO"/>
    <s v="3 INDISTINTO"/>
  </r>
  <r>
    <s v="081022222112130614E009009989911155151151101111110119133"/>
    <x v="19"/>
    <s v="2"/>
    <s v="22"/>
    <s v="221"/>
    <s v="1"/>
    <s v="2"/>
    <s v="13"/>
    <s v="06"/>
    <s v="14"/>
    <s v="E"/>
    <s v="009"/>
    <s v="009989"/>
    <s v="91"/>
    <s v="1"/>
    <s v="5"/>
    <s v="51"/>
    <s v="511"/>
    <s v="51101"/>
    <s v="1"/>
    <s v="11"/>
    <s v="1101"/>
    <s v="19"/>
    <s v="13"/>
    <s v="3"/>
    <x v="1"/>
    <x v="19"/>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989 SOLICITUD DE REVISION Y APROBACION DE PROYECTOS DE AGUA POTABLE, DRENAJE SANITARIO, DRENAJE PLUVIAL Y OBRAS DE INFRAESTRUCTURA"/>
    <x v="4"/>
    <x v="20"/>
    <x v="129"/>
    <s v="51101 MUEBLES DE OFICINA Y ESTANTERIA"/>
    <n v="103500"/>
    <s v="1 NO ETIQUETADO"/>
    <s v="11 RECURSOS FISCALES"/>
    <s v="1101 RECURSOS MUNICIPALES"/>
    <s v="19 Ejercicio 2019"/>
    <s v="13 TODO EL TERRITORIO"/>
    <s v="3 INDISTINTO"/>
  </r>
  <r>
    <s v="080822222212130616E010010323911155151151101111110119133"/>
    <x v="21"/>
    <s v="2"/>
    <s v="22"/>
    <s v="222"/>
    <s v="1"/>
    <s v="2"/>
    <s v="13"/>
    <s v="06"/>
    <s v="16"/>
    <s v="E"/>
    <s v="010"/>
    <s v="010323"/>
    <s v="91"/>
    <s v="1"/>
    <s v="5"/>
    <s v="51"/>
    <s v="511"/>
    <s v="51101"/>
    <s v="1"/>
    <s v="11"/>
    <s v="1101"/>
    <s v="19"/>
    <s v="13"/>
    <s v="3"/>
    <x v="1"/>
    <x v="21"/>
    <x v="23"/>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38"/>
    <s v="010 _x000a_MERCADOS PÚBLICOS ENTREGADOS "/>
    <s v="010323 ADMINISTRACION DE CONCESIONARIOS"/>
    <x v="4"/>
    <x v="20"/>
    <x v="129"/>
    <s v="51101 MUEBLES DE OFICINA Y ESTANTERIA"/>
    <n v="200000"/>
    <s v="1 NO ETIQUETADO"/>
    <s v="11 RECURSOS FISCALES"/>
    <s v="1101 RECURSOS MUNICIPALES"/>
    <s v="19 Ejercicio 2019"/>
    <s v="13 TODO EL TERRITORIO"/>
    <s v="3 INDISTINTO"/>
  </r>
  <r>
    <s v="090111313446172020O021021475121155151151101111110119133"/>
    <x v="39"/>
    <s v="1"/>
    <s v="13"/>
    <s v="134"/>
    <s v="4"/>
    <s v="6"/>
    <s v="17"/>
    <s v="20"/>
    <s v="20"/>
    <s v="O"/>
    <s v="021"/>
    <s v="021475"/>
    <s v="12"/>
    <s v="1"/>
    <s v="5"/>
    <s v="51"/>
    <s v="511"/>
    <s v="51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75 SERVICIO SOCIAL Y PRACTICAS PROFESIONALES"/>
    <x v="4"/>
    <x v="20"/>
    <x v="129"/>
    <s v="51101 MUEBLES DE OFICINA Y ESTANTERIA"/>
    <n v="150000"/>
    <s v="1 NO ETIQUETADO"/>
    <s v="11 RECURSOS FISCALES"/>
    <s v="1101 RECURSOS MUNICIPALES"/>
    <s v="19 Ejercicio 2019"/>
    <s v="13 TODO EL TERRITORIO"/>
    <s v="3 INDISTINTO"/>
  </r>
  <r>
    <s v="090111313446172020O021021833121155151151101111110119133"/>
    <x v="39"/>
    <s v="1"/>
    <s v="13"/>
    <s v="134"/>
    <s v="4"/>
    <s v="6"/>
    <s v="17"/>
    <s v="20"/>
    <s v="20"/>
    <s v="O"/>
    <s v="021"/>
    <s v="021833"/>
    <s v="12"/>
    <s v="1"/>
    <s v="5"/>
    <s v="51"/>
    <s v="511"/>
    <s v="51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833 ADMINISTRACION DE PERSONAL "/>
    <x v="4"/>
    <x v="20"/>
    <x v="129"/>
    <s v="51101 MUEBLES DE OFICINA Y ESTANTERIA"/>
    <n v="100000"/>
    <s v="1 NO ETIQUETADO"/>
    <s v="11 RECURSOS FISCALES"/>
    <s v="1101 RECURSOS MUNICIPALES"/>
    <s v="19 Ejercicio 2019"/>
    <s v="13 TODO EL TERRITORIO"/>
    <s v="3 INDISTINTO"/>
  </r>
  <r>
    <s v="100733131123091524F111111963911155151151101111110119133"/>
    <x v="25"/>
    <s v="3"/>
    <s v="31"/>
    <s v="311"/>
    <s v="2"/>
    <s v="3"/>
    <s v="09"/>
    <s v="15"/>
    <s v="24"/>
    <s v="F"/>
    <s v="111"/>
    <s v="111963"/>
    <s v="91"/>
    <s v="1"/>
    <s v="5"/>
    <s v="51"/>
    <s v="511"/>
    <s v="511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111 RECORRIDOS TURÍSTICOS Y TRASLADOS "/>
    <s v="111963 RECORRIDOS ESPECIALES "/>
    <x v="4"/>
    <x v="20"/>
    <x v="129"/>
    <s v="51101 MUEBLES DE OFICINA Y ESTANTERIA"/>
    <n v="15000"/>
    <s v="1 NO ETIQUETADO"/>
    <s v="11 RECURSOS FISCALES"/>
    <s v="1101 RECURSOS MUNICIPALES"/>
    <s v="19 Ejercicio 2019"/>
    <s v="13 TODO EL TERRITORIO"/>
    <s v="3 INDISTINTO"/>
  </r>
  <r>
    <s v="131322424215140134E087087826911155151151101111110119133"/>
    <x v="36"/>
    <s v="2"/>
    <s v="24"/>
    <s v="242"/>
    <s v="1"/>
    <s v="5"/>
    <s v="14"/>
    <s v="01"/>
    <s v="34"/>
    <s v="E"/>
    <s v="087"/>
    <s v="087826"/>
    <s v="91"/>
    <s v="1"/>
    <s v="5"/>
    <s v="51"/>
    <s v="511"/>
    <s v="51101"/>
    <s v="1"/>
    <s v="11"/>
    <s v="1101"/>
    <s v="19"/>
    <s v="13"/>
    <s v="3"/>
    <x v="12"/>
    <x v="36"/>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87 OFERTA CONSTANTE DE CURSOS Y TALLERES EN LOS CENTROS CULTURALES"/>
    <s v="087826 ACCESO Y DIFUSION DE LA CULTURA Y LAS ARTES "/>
    <x v="4"/>
    <x v="20"/>
    <x v="129"/>
    <s v="51101 MUEBLES DE OFICINA Y ESTANTERIA"/>
    <n v="200000"/>
    <s v="1 NO ETIQUETADO"/>
    <s v="11 RECURSOS FISCALES"/>
    <s v="1101 RECURSOS MUNICIPALES"/>
    <s v="19 Ejercicio 2019"/>
    <s v="13 TODO EL TERRITORIO"/>
    <s v="3 INDISTINTO"/>
  </r>
  <r>
    <s v="131422727116171835P136136763911133838238201111110119133"/>
    <x v="49"/>
    <s v="2"/>
    <s v="27"/>
    <s v="271"/>
    <s v="1"/>
    <s v="6"/>
    <s v="17"/>
    <s v="18"/>
    <s v="35"/>
    <s v="P"/>
    <s v="136"/>
    <s v="136763"/>
    <s v="91"/>
    <s v="1"/>
    <s v="3"/>
    <s v="38"/>
    <s v="382"/>
    <s v="382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136 TALLERES Y CURSOS DIRIGIDOS A  CIUDADANOS, ORGANISMOS SOCIALES Y FUNCIONARIOS ASÍ COMO EVENTOS PARA IMPULSAR CULTURA DE PARTICIPACIÓN CIUDADANA PARA LA GOBERNANZA IMPARTIDOS."/>
    <s v="136763 FOMENTO DE LA PARTICIPACION CIUDADANA MEDIANTE CURSOS Y TALLERES"/>
    <x v="2"/>
    <x v="17"/>
    <x v="58"/>
    <s v="38201 GASTOS DE ORDEN SOCIAL Y CULTURAL"/>
    <n v="450000"/>
    <s v="1 NO ETIQUETADO"/>
    <s v="11 RECURSOS FISCALES"/>
    <s v="1101 RECURSOS MUNICIPALES"/>
    <s v="19 Ejercicio 2019"/>
    <s v="13 TODO EL TERRITORIO"/>
    <s v="3 INDISTINTO"/>
  </r>
  <r>
    <s v="020311313246172002O016016015971155151251201111110119133"/>
    <x v="6"/>
    <s v="1"/>
    <s v="13"/>
    <s v="132"/>
    <s v="4"/>
    <s v="6"/>
    <s v="17"/>
    <s v="20"/>
    <s v="02"/>
    <s v="O"/>
    <s v="016"/>
    <s v="016015"/>
    <s v="97"/>
    <s v="1"/>
    <s v="5"/>
    <s v="51"/>
    <s v="512"/>
    <s v="512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4"/>
    <x v="20"/>
    <x v="130"/>
    <s v="51201 MUEBLES, EXCEPTO DE OFICINA Y ESTANTERIA"/>
    <n v="25200"/>
    <s v="1 NO ETIQUETADO"/>
    <s v="11 RECURSOS FISCALES"/>
    <s v="1101 RECURSOS MUNICIPALES"/>
    <s v="19 Ejercicio 2019"/>
    <s v="13 TODO EL TERRITORIO"/>
    <s v="3 INDISTINTO"/>
  </r>
  <r>
    <s v="030311717145160304E127127976911155151251201111110119133"/>
    <x v="8"/>
    <s v="1"/>
    <s v="17"/>
    <s v="171"/>
    <s v="4"/>
    <s v="5"/>
    <s v="16"/>
    <s v="03"/>
    <s v="04"/>
    <s v="E"/>
    <s v="127"/>
    <s v="127976"/>
    <s v="91"/>
    <s v="1"/>
    <s v="5"/>
    <s v="51"/>
    <s v="512"/>
    <s v="512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4"/>
    <x v="20"/>
    <x v="130"/>
    <s v="51201 MUEBLES, EXCEPTO DE OFICINA Y ESTANTERIA"/>
    <n v="230000"/>
    <s v="1 NO ETIQUETADO"/>
    <s v="11 RECURSOS FISCALES"/>
    <s v="1101 RECURSOS MUNICIPALES"/>
    <s v="19 Ejercicio 2019"/>
    <s v="13 TODO EL TERRITORIO"/>
    <s v="3 INDISTINTO"/>
  </r>
  <r>
    <s v="040711212246171906E032032167911155151251201111110119133"/>
    <x v="44"/>
    <s v="1"/>
    <s v="12"/>
    <s v="122"/>
    <s v="4"/>
    <s v="6"/>
    <s v="17"/>
    <s v="19"/>
    <s v="06"/>
    <s v="E"/>
    <s v="032"/>
    <s v="032167"/>
    <s v="91"/>
    <s v="1"/>
    <s v="5"/>
    <s v="51"/>
    <s v="512"/>
    <s v="51201"/>
    <s v="1"/>
    <s v="11"/>
    <s v="1101"/>
    <s v="19"/>
    <s v="13"/>
    <s v="3"/>
    <x v="6"/>
    <x v="44"/>
    <x v="6"/>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x v="7"/>
    <s v="032 ASESORÍA JURIDICA BRINDADA"/>
    <s v="032167 ASESORIA A PRESIDENTE Y REGIDORES"/>
    <x v="4"/>
    <x v="20"/>
    <x v="130"/>
    <s v="51201 MUEBLES, EXCEPTO DE OFICINA Y ESTANTERIA"/>
    <n v="40000"/>
    <s v="1 NO ETIQUETADO"/>
    <s v="11 RECURSOS FISCALES"/>
    <s v="1101 RECURSOS MUNICIPALES"/>
    <s v="19 Ejercicio 2019"/>
    <s v="13 TODO EL TERRITORIO"/>
    <s v="3 INDISTINTO"/>
  </r>
  <r>
    <s v="090111313446172020O021021973121155151251201111110119133"/>
    <x v="39"/>
    <s v="1"/>
    <s v="13"/>
    <s v="134"/>
    <s v="4"/>
    <s v="6"/>
    <s v="17"/>
    <s v="20"/>
    <s v="20"/>
    <s v="O"/>
    <s v="021"/>
    <s v="021973"/>
    <s v="12"/>
    <s v="1"/>
    <s v="5"/>
    <s v="51"/>
    <s v="512"/>
    <s v="512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973 SEGURIDAD SOCIAL "/>
    <x v="4"/>
    <x v="20"/>
    <x v="130"/>
    <s v="51201 MUEBLES, EXCEPTO DE OFICINA Y ESTANTERIA"/>
    <n v="50000"/>
    <s v="1 NO ETIQUETADO"/>
    <s v="11 RECURSOS FISCALES"/>
    <s v="1101 RECURSOS MUNICIPALES"/>
    <s v="19 Ejercicio 2019"/>
    <s v="13 TODO EL TERRITORIO"/>
    <s v="3 INDISTINTO"/>
  </r>
  <r>
    <s v="020411313246172002O016016015971155151551501111110119133"/>
    <x v="37"/>
    <s v="1"/>
    <s v="13"/>
    <s v="132"/>
    <s v="4"/>
    <s v="6"/>
    <s v="17"/>
    <s v="20"/>
    <s v="02"/>
    <s v="O"/>
    <s v="016"/>
    <s v="016015"/>
    <s v="97"/>
    <s v="1"/>
    <s v="5"/>
    <s v="51"/>
    <s v="515"/>
    <s v="51501"/>
    <s v="1"/>
    <s v="11"/>
    <s v="1101"/>
    <s v="19"/>
    <s v="13"/>
    <s v="3"/>
    <x v="4"/>
    <x v="3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4"/>
    <x v="20"/>
    <x v="65"/>
    <s v="51501 EQUIPO DE COMPUTO Y DE TECNOLOGIAS DE LA INFORMACION"/>
    <n v="50000"/>
    <s v="1 NO ETIQUETADO"/>
    <s v="11 RECURSOS FISCALES"/>
    <s v="1101 RECURSOS MUNICIPALES"/>
    <s v="19 Ejercicio 2019"/>
    <s v="13 TODO EL TERRITORIO"/>
    <s v="3 INDISTINTO"/>
  </r>
  <r>
    <s v="020411313246172002O016016015971155151551501111110119133"/>
    <x v="37"/>
    <s v="1"/>
    <s v="13"/>
    <s v="132"/>
    <s v="4"/>
    <s v="6"/>
    <s v="17"/>
    <s v="20"/>
    <s v="02"/>
    <s v="O"/>
    <s v="016"/>
    <s v="016015"/>
    <s v="97"/>
    <s v="1"/>
    <s v="5"/>
    <s v="51"/>
    <s v="515"/>
    <s v="51501"/>
    <s v="1"/>
    <s v="11"/>
    <s v="1101"/>
    <s v="19"/>
    <s v="13"/>
    <s v="3"/>
    <x v="4"/>
    <x v="37"/>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4"/>
    <x v="20"/>
    <x v="65"/>
    <s v="51501 EQUIPO DE COMPUTO Y DE TECNOLOGIAS DE LA INFORMACION"/>
    <n v="538996"/>
    <s v="1 NO ETIQUETADO"/>
    <s v="11 RECURSOS FISCALES"/>
    <s v="1101 RECURSOS MUNICIPALES"/>
    <s v="19 Ejercicio 2019"/>
    <s v="13 TODO EL TERRITORIO"/>
    <s v="3 INDISTINTO"/>
  </r>
  <r>
    <s v="030311717145160304E013013950911155151551501225250219133"/>
    <x v="8"/>
    <s v="1"/>
    <s v="17"/>
    <s v="171"/>
    <s v="4"/>
    <s v="5"/>
    <s v="16"/>
    <s v="03"/>
    <s v="04"/>
    <s v="E"/>
    <s v="013"/>
    <s v="013950"/>
    <s v="91"/>
    <s v="1"/>
    <s v="5"/>
    <s v="51"/>
    <s v="515"/>
    <s v="51501"/>
    <s v="2"/>
    <s v="25"/>
    <s v="2502"/>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013 ACCIONES DE PREVENCIÓN DEL DELITO REALIZADAS"/>
    <s v="013950 PLATICAS Y TALLERES EN MATERIA DE PREVENCION DEL DELITO"/>
    <x v="4"/>
    <x v="20"/>
    <x v="65"/>
    <s v="51501 EQUIPO DE COMPUTO Y DE TECNOLOGIAS DE LA INFORMACION"/>
    <n v="6037000"/>
    <s v="2 ETIQUETADO"/>
    <s v="25 RECURSOS FEDERALES"/>
    <s v="2502 FONDO DE FORTALECIMIENTO MUNICIPAL"/>
    <s v="19 Ejercicio 2019"/>
    <s v="13 TODO EL TERRITORIO"/>
    <s v="3 INDISTINTO"/>
  </r>
  <r>
    <s v="131422727116171835P080080772911133838238201111110119133"/>
    <x v="49"/>
    <s v="2"/>
    <s v="27"/>
    <s v="271"/>
    <s v="1"/>
    <s v="6"/>
    <s v="17"/>
    <s v="18"/>
    <s v="35"/>
    <s v="P"/>
    <s v="080"/>
    <s v="080772"/>
    <s v="91"/>
    <s v="1"/>
    <s v="3"/>
    <s v="38"/>
    <s v="382"/>
    <s v="382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72 GESTION DE OBRA SOCIAL."/>
    <x v="2"/>
    <x v="17"/>
    <x v="58"/>
    <s v="38201 GASTOS DE ORDEN SOCIAL Y CULTURAL"/>
    <n v="797627.5"/>
    <s v="1 NO ETIQUETADO"/>
    <s v="11 RECURSOS FISCALES"/>
    <s v="1101 RECURSOS MUNICIPALES"/>
    <s v="19 Ejercicio 2019"/>
    <s v="13 TODO EL TERRITORIO"/>
    <s v="3 INDISTINTO"/>
  </r>
  <r>
    <s v="080122222112130614E088088323911155151551501111110119133"/>
    <x v="14"/>
    <s v="2"/>
    <s v="22"/>
    <s v="221"/>
    <s v="1"/>
    <s v="2"/>
    <s v="13"/>
    <s v="06"/>
    <s v="14"/>
    <s v="E"/>
    <s v="088"/>
    <s v="088323"/>
    <s v="91"/>
    <s v="1"/>
    <s v="5"/>
    <s v="51"/>
    <s v="515"/>
    <s v="515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23 ADMINISTRACION DE CONCESIONARIOS"/>
    <x v="4"/>
    <x v="20"/>
    <x v="65"/>
    <s v="51501 EQUIPO DE COMPUTO Y DE TECNOLOGIAS DE LA INFORMACION"/>
    <n v="100000"/>
    <s v="1 NO ETIQUETADO"/>
    <s v="11 RECURSOS FISCALES"/>
    <s v="1101 RECURSOS MUNICIPALES"/>
    <s v="19 Ejercicio 2019"/>
    <s v="13 TODO EL TERRITORIO"/>
    <s v="3 INDISTINTO"/>
  </r>
  <r>
    <s v="080322222112130614E009009407911155151551501111110119133"/>
    <x v="15"/>
    <s v="2"/>
    <s v="22"/>
    <s v="221"/>
    <s v="1"/>
    <s v="2"/>
    <s v="13"/>
    <s v="06"/>
    <s v="14"/>
    <s v="E"/>
    <s v="009"/>
    <s v="009407"/>
    <s v="91"/>
    <s v="1"/>
    <s v="5"/>
    <s v="51"/>
    <s v="515"/>
    <s v="515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407 MANTENIMIENTO PREVENTIVO Y CORRECTIVO ELECTROMECANICO EN FUENTES DE ABASTECIMIENTO (POZOS) Y PLANTAS DE TRATAMIENTO."/>
    <x v="4"/>
    <x v="20"/>
    <x v="65"/>
    <s v="51501 EQUIPO DE COMPUTO Y DE TECNOLOGIAS DE LA INFORMACION"/>
    <n v="200000"/>
    <s v="1 NO ETIQUETADO"/>
    <s v="11 RECURSOS FISCALES"/>
    <s v="1101 RECURSOS MUNICIPALES"/>
    <s v="19 Ejercicio 2019"/>
    <s v="13 TODO EL TERRITORIO"/>
    <s v="3 INDISTINTO"/>
  </r>
  <r>
    <s v="080222222112130614E125125321911155151551501111110119133"/>
    <x v="16"/>
    <s v="2"/>
    <s v="22"/>
    <s v="221"/>
    <s v="1"/>
    <s v="2"/>
    <s v="13"/>
    <s v="06"/>
    <s v="14"/>
    <s v="E"/>
    <s v="125"/>
    <s v="125321"/>
    <s v="91"/>
    <s v="1"/>
    <s v="5"/>
    <s v="51"/>
    <s v="515"/>
    <s v="515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21 REHABILITACION EN MERCADOS MUNICIPALES"/>
    <x v="4"/>
    <x v="20"/>
    <x v="65"/>
    <s v="51501 EQUIPO DE COMPUTO Y DE TECNOLOGIAS DE LA INFORMACION"/>
    <n v="50000"/>
    <s v="1 NO ETIQUETADO"/>
    <s v="11 RECURSOS FISCALES"/>
    <s v="1101 RECURSOS MUNICIPALES"/>
    <s v="19 Ejercicio 2019"/>
    <s v="13 TODO EL TERRITORIO"/>
    <s v="3 INDISTINTO"/>
  </r>
  <r>
    <s v="080422222112130614E125125411911155151551501111110119133"/>
    <x v="17"/>
    <s v="2"/>
    <s v="22"/>
    <s v="221"/>
    <s v="1"/>
    <s v="2"/>
    <s v="13"/>
    <s v="06"/>
    <s v="14"/>
    <s v="E"/>
    <s v="125"/>
    <s v="125411"/>
    <s v="91"/>
    <s v="1"/>
    <s v="5"/>
    <s v="51"/>
    <s v="515"/>
    <s v="515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11 PROYECTO DE REPRODUCCION, CULTIVO, DESARROLLO DE PLANTAS, ARBOLADO PARA SU DONACION"/>
    <x v="4"/>
    <x v="20"/>
    <x v="65"/>
    <s v="51501 EQUIPO DE COMPUTO Y DE TECNOLOGIAS DE LA INFORMACION"/>
    <n v="250000"/>
    <s v="1 NO ETIQUETADO"/>
    <s v="11 RECURSOS FISCALES"/>
    <s v="1101 RECURSOS MUNICIPALES"/>
    <s v="19 Ejercicio 2019"/>
    <s v="13 TODO EL TERRITORIO"/>
    <s v="3 INDISTINTO"/>
  </r>
  <r>
    <s v="080522222112130614E125125336911155151551501111110119133"/>
    <x v="18"/>
    <s v="2"/>
    <s v="22"/>
    <s v="221"/>
    <s v="1"/>
    <s v="2"/>
    <s v="13"/>
    <s v="06"/>
    <s v="14"/>
    <s v="E"/>
    <s v="125"/>
    <s v="125336"/>
    <s v="91"/>
    <s v="1"/>
    <s v="5"/>
    <s v="51"/>
    <s v="515"/>
    <s v="515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36 MANTENIMIENTO DE AREAS VERDES URBANAS DE PROPIEDAD MUNICIPAL"/>
    <x v="4"/>
    <x v="20"/>
    <x v="65"/>
    <s v="51501 EQUIPO DE COMPUTO Y DE TECNOLOGIAS DE LA INFORMACION"/>
    <n v="80000"/>
    <s v="1 NO ETIQUETADO"/>
    <s v="11 RECURSOS FISCALES"/>
    <s v="1101 RECURSOS MUNICIPALES"/>
    <s v="19 Ejercicio 2019"/>
    <s v="13 TODO EL TERRITORIO"/>
    <s v="3 INDISTINTO"/>
  </r>
  <r>
    <s v="081422222612130618E105105404911155151551501111110119133"/>
    <x v="38"/>
    <s v="2"/>
    <s v="22"/>
    <s v="226"/>
    <s v="1"/>
    <s v="2"/>
    <s v="13"/>
    <s v="06"/>
    <s v="18"/>
    <s v="E"/>
    <s v="105"/>
    <s v="105404"/>
    <s v="91"/>
    <s v="1"/>
    <s v="5"/>
    <s v="51"/>
    <s v="515"/>
    <s v="51501"/>
    <s v="1"/>
    <s v="11"/>
    <s v="1101"/>
    <s v="19"/>
    <s v="13"/>
    <s v="3"/>
    <x v="1"/>
    <x v="38"/>
    <x v="17"/>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26"/>
    <s v="105 PRODUCTOS CÁRNICOS PARA EL CONSUMO HUMANO PROCESADOS."/>
    <s v="105404 SERVICIO DE SACRIFICIO DE PORCINOS TIPO OBRADOR DEL RASTRO DE ATEMAJAC"/>
    <x v="4"/>
    <x v="20"/>
    <x v="65"/>
    <s v="51501 EQUIPO DE COMPUTO Y DE TECNOLOGIAS DE LA INFORMACION"/>
    <n v="121993"/>
    <s v="1 NO ETIQUETADO"/>
    <s v="11 RECURSOS FISCALES"/>
    <s v="1101 RECURSOS MUNICIPALES"/>
    <s v="19 Ejercicio 2019"/>
    <s v="13 TODO EL TERRITORIO"/>
    <s v="3 INDISTINTO"/>
  </r>
  <r>
    <s v="090211313446172019O133133427121155151551501111110119133"/>
    <x v="40"/>
    <s v="1"/>
    <s v="13"/>
    <s v="134"/>
    <s v="4"/>
    <s v="6"/>
    <s v="17"/>
    <s v="20"/>
    <s v="19"/>
    <s v="O"/>
    <s v="133"/>
    <s v="133427"/>
    <s v="12"/>
    <s v="1"/>
    <s v="5"/>
    <s v="51"/>
    <s v="515"/>
    <s v="515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27 ADMINISTRACION DE LA RED DE VOZ Y RENOVACION DE EQUIPO"/>
    <x v="4"/>
    <x v="20"/>
    <x v="65"/>
    <s v="51501 EQUIPO DE COMPUTO Y DE TECNOLOGIAS DE LA INFORMACION"/>
    <n v="145000"/>
    <s v="1 NO ETIQUETADO"/>
    <s v="11 RECURSOS FISCALES"/>
    <s v="1101 RECURSOS MUNICIPALES"/>
    <s v="19 Ejercicio 2019"/>
    <s v="13 TODO EL TERRITORIO"/>
    <s v="3 INDISTINTO"/>
  </r>
  <r>
    <s v="090211313446172019O133133508121155151551501111110119133"/>
    <x v="40"/>
    <s v="1"/>
    <s v="13"/>
    <s v="134"/>
    <s v="4"/>
    <s v="6"/>
    <s v="17"/>
    <s v="20"/>
    <s v="19"/>
    <s v="O"/>
    <s v="133"/>
    <s v="133508"/>
    <s v="12"/>
    <s v="1"/>
    <s v="5"/>
    <s v="51"/>
    <s v="515"/>
    <s v="515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508 MEJORA REGULATORIA"/>
    <x v="4"/>
    <x v="20"/>
    <x v="65"/>
    <s v="51501 EQUIPO DE COMPUTO Y DE TECNOLOGIAS DE LA INFORMACION"/>
    <n v="429200"/>
    <s v="1 NO ETIQUETADO"/>
    <s v="11 RECURSOS FISCALES"/>
    <s v="1101 RECURSOS MUNICIPALES"/>
    <s v="19 Ejercicio 2019"/>
    <s v="13 TODO EL TERRITORIO"/>
    <s v="3 INDISTINTO"/>
  </r>
  <r>
    <s v="090211313446172019O132132425121155151551501111110119133"/>
    <x v="40"/>
    <s v="1"/>
    <s v="13"/>
    <s v="134"/>
    <s v="4"/>
    <s v="6"/>
    <s v="17"/>
    <s v="20"/>
    <s v="19"/>
    <s v="O"/>
    <s v="132"/>
    <s v="132425"/>
    <s v="12"/>
    <s v="1"/>
    <s v="5"/>
    <s v="51"/>
    <s v="515"/>
    <s v="515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2 SISTEMAS IMPLEMENTADOS"/>
    <s v="132425 DESARROLLO E IMPLEMENTACION DE SISTEMAS"/>
    <x v="4"/>
    <x v="20"/>
    <x v="65"/>
    <s v="51501 EQUIPO DE COMPUTO Y DE TECNOLOGIAS DE LA INFORMACION"/>
    <n v="64960"/>
    <s v="1 NO ETIQUETADO"/>
    <s v="11 RECURSOS FISCALES"/>
    <s v="1101 RECURSOS MUNICIPALES"/>
    <s v="19 Ejercicio 2019"/>
    <s v="13 TODO EL TERRITORIO"/>
    <s v="3 INDISTINTO"/>
  </r>
  <r>
    <s v="090211313446172019O132132437121155151551501111110119133"/>
    <x v="40"/>
    <s v="1"/>
    <s v="13"/>
    <s v="134"/>
    <s v="4"/>
    <s v="6"/>
    <s v="17"/>
    <s v="20"/>
    <s v="19"/>
    <s v="O"/>
    <s v="132"/>
    <s v="132437"/>
    <s v="12"/>
    <s v="1"/>
    <s v="5"/>
    <s v="51"/>
    <s v="515"/>
    <s v="515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2 SISTEMAS IMPLEMENTADOS"/>
    <s v="132437 GEOPROCESAMIENTO E IMPLEMENTACIONDE SISTEMAS DE INFORMACION GEOGRAFICA"/>
    <x v="4"/>
    <x v="20"/>
    <x v="65"/>
    <s v="51501 EQUIPO DE COMPUTO Y DE TECNOLOGIAS DE LA INFORMACION"/>
    <n v="185600"/>
    <s v="1 NO ETIQUETADO"/>
    <s v="11 RECURSOS FISCALES"/>
    <s v="1101 RECURSOS MUNICIPALES"/>
    <s v="19 Ejercicio 2019"/>
    <s v="13 TODO EL TERRITORIO"/>
    <s v="3 INDISTINTO"/>
  </r>
  <r>
    <s v="090211313446172019O132132441121155151551501111110119133"/>
    <x v="40"/>
    <s v="1"/>
    <s v="13"/>
    <s v="134"/>
    <s v="4"/>
    <s v="6"/>
    <s v="17"/>
    <s v="20"/>
    <s v="19"/>
    <s v="O"/>
    <s v="132"/>
    <s v="132441"/>
    <s v="12"/>
    <s v="1"/>
    <s v="5"/>
    <s v="51"/>
    <s v="515"/>
    <s v="515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2 SISTEMAS IMPLEMENTADOS"/>
    <s v="132441 SIMPLIFICA"/>
    <x v="4"/>
    <x v="20"/>
    <x v="65"/>
    <s v="51501 EQUIPO DE COMPUTO Y DE TECNOLOGIAS DE LA INFORMACION"/>
    <n v="415114"/>
    <s v="1 NO ETIQUETADO"/>
    <s v="11 RECURSOS FISCALES"/>
    <s v="1101 RECURSOS MUNICIPALES"/>
    <s v="19 Ejercicio 2019"/>
    <s v="13 TODO EL TERRITORIO"/>
    <s v="3 INDISTINTO"/>
  </r>
  <r>
    <s v="090211313446172019O132132902121155151551501111110119133"/>
    <x v="40"/>
    <s v="1"/>
    <s v="13"/>
    <s v="134"/>
    <s v="4"/>
    <s v="6"/>
    <s v="17"/>
    <s v="20"/>
    <s v="19"/>
    <s v="O"/>
    <s v="132"/>
    <s v="132902"/>
    <s v="12"/>
    <s v="1"/>
    <s v="5"/>
    <s v="51"/>
    <s v="515"/>
    <s v="515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2 SISTEMAS IMPLEMENTADOS"/>
    <s v="132902 ESTRATEGIA DE CALIDAD "/>
    <x v="4"/>
    <x v="20"/>
    <x v="65"/>
    <s v="51501 EQUIPO DE COMPUTO Y DE TECNOLOGIAS DE LA INFORMACION"/>
    <n v="466800"/>
    <s v="1 NO ETIQUETADO"/>
    <s v="11 RECURSOS FISCALES"/>
    <s v="1101 RECURSOS MUNICIPALES"/>
    <s v="19 Ejercicio 2019"/>
    <s v="13 TODO EL TERRITORIO"/>
    <s v="3 INDISTINTO"/>
  </r>
  <r>
    <s v="090211313446172019O051051431121155151551501111110119133"/>
    <x v="40"/>
    <s v="1"/>
    <s v="13"/>
    <s v="134"/>
    <s v="4"/>
    <s v="6"/>
    <s v="17"/>
    <s v="20"/>
    <s v="19"/>
    <s v="O"/>
    <s v="051"/>
    <s v="051431"/>
    <s v="12"/>
    <s v="1"/>
    <s v="5"/>
    <s v="51"/>
    <s v="515"/>
    <s v="515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051 CONTROL DE ACCESO A LOS SISTEMAS ADMINISTRADOS"/>
    <s v="051431 FIRMA ELECTRONICA"/>
    <x v="4"/>
    <x v="20"/>
    <x v="65"/>
    <s v="51501 EQUIPO DE COMPUTO Y DE TECNOLOGIAS DE LA INFORMACION"/>
    <n v="50000"/>
    <s v="1 NO ETIQUETADO"/>
    <s v="11 RECURSOS FISCALES"/>
    <s v="1101 RECURSOS MUNICIPALES"/>
    <s v="19 Ejercicio 2019"/>
    <s v="13 TODO EL TERRITORIO"/>
    <s v="3 INDISTINTO"/>
  </r>
  <r>
    <s v="090211313446172019O133133428121155151551501111110119133"/>
    <x v="40"/>
    <s v="1"/>
    <s v="13"/>
    <s v="134"/>
    <s v="4"/>
    <s v="6"/>
    <s v="17"/>
    <s v="20"/>
    <s v="19"/>
    <s v="O"/>
    <s v="133"/>
    <s v="133428"/>
    <s v="12"/>
    <s v="1"/>
    <s v="5"/>
    <s v="51"/>
    <s v="515"/>
    <s v="515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28 ACTUALIZACION DE MANUALES DE ORGANIZACION"/>
    <x v="4"/>
    <x v="20"/>
    <x v="65"/>
    <s v="51501 EQUIPO DE COMPUTO Y DE TECNOLOGIAS DE LA INFORMACION"/>
    <n v="223958.56"/>
    <s v="1 NO ETIQUETADO"/>
    <s v="11 RECURSOS FISCALES"/>
    <s v="1101 RECURSOS MUNICIPALES"/>
    <s v="19 Ejercicio 2019"/>
    <s v="13 TODO EL TERRITORIO"/>
    <s v="3 INDISTINTO"/>
  </r>
  <r>
    <s v="090211313446172019O133133429121155151551501111110119133"/>
    <x v="40"/>
    <s v="1"/>
    <s v="13"/>
    <s v="134"/>
    <s v="4"/>
    <s v="6"/>
    <s v="17"/>
    <s v="20"/>
    <s v="19"/>
    <s v="O"/>
    <s v="133"/>
    <s v="133429"/>
    <s v="12"/>
    <s v="1"/>
    <s v="5"/>
    <s v="51"/>
    <s v="515"/>
    <s v="515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29 ACTUALIZACION DE MANUALES DE PROCEDIMIENTOS"/>
    <x v="4"/>
    <x v="20"/>
    <x v="65"/>
    <s v="51501 EQUIPO DE COMPUTO Y DE TECNOLOGIAS DE LA INFORMACION"/>
    <n v="1500000"/>
    <s v="1 NO ETIQUETADO"/>
    <s v="11 RECURSOS FISCALES"/>
    <s v="1101 RECURSOS MUNICIPALES"/>
    <s v="19 Ejercicio 2019"/>
    <s v="13 TODO EL TERRITORIO"/>
    <s v="3 INDISTINTO"/>
  </r>
  <r>
    <s v="090211313446172019O133133438121155151551501111110119133"/>
    <x v="40"/>
    <s v="1"/>
    <s v="13"/>
    <s v="134"/>
    <s v="4"/>
    <s v="6"/>
    <s v="17"/>
    <s v="20"/>
    <s v="19"/>
    <s v="O"/>
    <s v="133"/>
    <s v="133438"/>
    <s v="12"/>
    <s v="1"/>
    <s v="5"/>
    <s v="51"/>
    <s v="515"/>
    <s v="515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8 ATENCION A SOLICITUDES DE COMPRA, PRESTAMO, RENTA Y ACTUALIZACION DE EQUIPO DE COMPUTO GENERAL Y TELEFONICO"/>
    <x v="4"/>
    <x v="20"/>
    <x v="65"/>
    <s v="51501 EQUIPO DE COMPUTO Y DE TECNOLOGIAS DE LA INFORMACION"/>
    <n v="0"/>
    <s v="1 NO ETIQUETADO"/>
    <s v="11 RECURSOS FISCALES"/>
    <s v="1101 RECURSOS MUNICIPALES"/>
    <s v="19 Ejercicio 2019"/>
    <s v="13 TODO EL TERRITORIO"/>
    <s v="3 INDISTINTO"/>
  </r>
  <r>
    <s v="090211313446172019O133133508121155151551501111110119133"/>
    <x v="40"/>
    <s v="1"/>
    <s v="13"/>
    <s v="134"/>
    <s v="4"/>
    <s v="6"/>
    <s v="17"/>
    <s v="20"/>
    <s v="19"/>
    <s v="O"/>
    <s v="133"/>
    <s v="133508"/>
    <s v="12"/>
    <s v="1"/>
    <s v="5"/>
    <s v="51"/>
    <s v="515"/>
    <s v="515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508 MEJORA REGULATORIA"/>
    <x v="4"/>
    <x v="20"/>
    <x v="65"/>
    <s v="51501 EQUIPO DE COMPUTO Y DE TECNOLOGIAS DE LA INFORMACION"/>
    <n v="450000"/>
    <s v="1 NO ETIQUETADO"/>
    <s v="11 RECURSOS FISCALES"/>
    <s v="1101 RECURSOS MUNICIPALES"/>
    <s v="19 Ejercicio 2019"/>
    <s v="13 TODO EL TERRITORIO"/>
    <s v="3 INDISTINTO"/>
  </r>
  <r>
    <s v="090511313446172020O021021513121155151551501111110119133"/>
    <x v="41"/>
    <s v="1"/>
    <s v="13"/>
    <s v="134"/>
    <s v="4"/>
    <s v="6"/>
    <s v="17"/>
    <s v="20"/>
    <s v="20"/>
    <s v="O"/>
    <s v="021"/>
    <s v="021513"/>
    <s v="12"/>
    <s v="1"/>
    <s v="5"/>
    <s v="51"/>
    <s v="515"/>
    <s v="51501"/>
    <s v="1"/>
    <s v="11"/>
    <s v="1101"/>
    <s v="19"/>
    <s v="13"/>
    <s v="3"/>
    <x v="0"/>
    <x v="41"/>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3 DIAGNOSTICO ORGANIZACIONAL"/>
    <x v="4"/>
    <x v="20"/>
    <x v="65"/>
    <s v="51501 EQUIPO DE COMPUTO Y DE TECNOLOGIAS DE LA INFORMACION"/>
    <n v="250000"/>
    <s v="1 NO ETIQUETADO"/>
    <s v="11 RECURSOS FISCALES"/>
    <s v="1101 RECURSOS MUNICIPALES"/>
    <s v="19 Ejercicio 2019"/>
    <s v="13 TODO EL TERRITORIO"/>
    <s v="3 INDISTINTO"/>
  </r>
  <r>
    <s v="090511313446172020O021021515121155151551501111110119133"/>
    <x v="41"/>
    <s v="1"/>
    <s v="13"/>
    <s v="134"/>
    <s v="4"/>
    <s v="6"/>
    <s v="17"/>
    <s v="20"/>
    <s v="20"/>
    <s v="O"/>
    <s v="021"/>
    <s v="021515"/>
    <s v="12"/>
    <s v="1"/>
    <s v="5"/>
    <s v="51"/>
    <s v="515"/>
    <s v="51501"/>
    <s v="1"/>
    <s v="11"/>
    <s v="1101"/>
    <s v="19"/>
    <s v="13"/>
    <s v="3"/>
    <x v="0"/>
    <x v="41"/>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5 ENTREGA DE APOYOS Y/O BENEFICIOS A LOS EMPLEADOS."/>
    <x v="4"/>
    <x v="20"/>
    <x v="65"/>
    <s v="51501 EQUIPO DE COMPUTO Y DE TECNOLOGIAS DE LA INFORMACION"/>
    <n v="35000"/>
    <s v="1 NO ETIQUETADO"/>
    <s v="11 RECURSOS FISCALES"/>
    <s v="1101 RECURSOS MUNICIPALES"/>
    <s v="19 Ejercicio 2019"/>
    <s v="13 TODO EL TERRITORIO"/>
    <s v="3 INDISTINTO"/>
  </r>
  <r>
    <s v="090111313446172020O021021473121155151551501111110119133"/>
    <x v="39"/>
    <s v="1"/>
    <s v="13"/>
    <s v="134"/>
    <s v="4"/>
    <s v="6"/>
    <s v="17"/>
    <s v="20"/>
    <s v="20"/>
    <s v="O"/>
    <s v="021"/>
    <s v="021473"/>
    <s v="12"/>
    <s v="1"/>
    <s v="5"/>
    <s v="51"/>
    <s v="515"/>
    <s v="515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73 SUPERVISION Y REGISTRO DE LA NOMINA ADMINISTRATIVA"/>
    <x v="4"/>
    <x v="20"/>
    <x v="65"/>
    <s v="51501 EQUIPO DE COMPUTO Y DE TECNOLOGIAS DE LA INFORMACION"/>
    <n v="200000"/>
    <s v="1 NO ETIQUETADO"/>
    <s v="11 RECURSOS FISCALES"/>
    <s v="1101 RECURSOS MUNICIPALES"/>
    <s v="19 Ejercicio 2019"/>
    <s v="13 TODO EL TERRITORIO"/>
    <s v="3 INDISTINTO"/>
  </r>
  <r>
    <s v="090411313446172020O021021488121155151551501111110119133"/>
    <x v="0"/>
    <s v="1"/>
    <s v="13"/>
    <s v="134"/>
    <s v="4"/>
    <s v="6"/>
    <s v="17"/>
    <s v="20"/>
    <s v="20"/>
    <s v="O"/>
    <s v="021"/>
    <s v="021488"/>
    <s v="12"/>
    <s v="1"/>
    <s v="5"/>
    <s v="51"/>
    <s v="515"/>
    <s v="51501"/>
    <s v="1"/>
    <s v="11"/>
    <s v="1101"/>
    <s v="19"/>
    <s v="13"/>
    <s v="3"/>
    <x v="0"/>
    <x v="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88 CONTROL DE LA ESTRUCTURA DE PERSONAL"/>
    <x v="4"/>
    <x v="20"/>
    <x v="65"/>
    <s v="51501 EQUIPO DE COMPUTO Y DE TECNOLOGIAS DE LA INFORMACION"/>
    <n v="69000"/>
    <s v="1 NO ETIQUETADO"/>
    <s v="11 RECURSOS FISCALES"/>
    <s v="1101 RECURSOS MUNICIPALES"/>
    <s v="19 Ejercicio 2019"/>
    <s v="13 TODO EL TERRITORIO"/>
    <s v="3 INDISTINTO"/>
  </r>
  <r>
    <s v="100533131123091725F096096591911155151551501111110119133"/>
    <x v="26"/>
    <s v="3"/>
    <s v="31"/>
    <s v="311"/>
    <s v="2"/>
    <s v="3"/>
    <s v="09"/>
    <s v="17"/>
    <s v="25"/>
    <s v="F"/>
    <s v="096"/>
    <s v="096591"/>
    <s v="91"/>
    <s v="1"/>
    <s v="5"/>
    <s v="51"/>
    <s v="515"/>
    <s v="515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96 PERSONAS Y EMPRESAS VINCULADAS"/>
    <s v="096591 BOLSA DE TRABAJO"/>
    <x v="4"/>
    <x v="20"/>
    <x v="65"/>
    <s v="51501 EQUIPO DE COMPUTO Y DE TECNOLOGIAS DE LA INFORMACION"/>
    <n v="150000"/>
    <s v="1 NO ETIQUETADO"/>
    <s v="11 RECURSOS FISCALES"/>
    <s v="1101 RECURSOS MUNICIPALES"/>
    <s v="19 Ejercicio 2019"/>
    <s v="13 TODO EL TERRITORIO"/>
    <s v="3 INDISTINTO"/>
  </r>
  <r>
    <s v="110322222122071329E129129888911155151551501111110119133"/>
    <x v="29"/>
    <s v="2"/>
    <s v="22"/>
    <s v="221"/>
    <s v="2"/>
    <s v="2"/>
    <s v="07"/>
    <s v="13"/>
    <s v="29"/>
    <s v="E"/>
    <s v="129"/>
    <s v="129888"/>
    <s v="91"/>
    <s v="1"/>
    <s v="5"/>
    <s v="51"/>
    <s v="515"/>
    <s v="51501"/>
    <s v="1"/>
    <s v="11"/>
    <s v="1101"/>
    <s v="19"/>
    <s v="13"/>
    <s v="3"/>
    <x v="2"/>
    <x v="29"/>
    <x v="1"/>
    <s v="2 DESARROLLO SOCIAL"/>
    <s v="22 VIVIENDA Y SERVICIOS A LA COMUNIDAD"/>
    <s v="2 ARTICULACIÓN DE REDES TERRITORIALES Y PRODUCTIVAS"/>
    <s v="2 ZAPOPAN FUNCIONAL"/>
    <s v="07 IMPULSAR LA MOVILIDAD EQUITATIVA Y SUSTENTABLE"/>
    <s v="13 B. ESTRUCTURACIÓN DE REDES TERRITORIALES"/>
    <s v="E PRESTACIÓN DE SERVICIOS PÚBLICOS"/>
    <s v="91 CIUDADANOS"/>
    <s v="1 GASTO CORRIENTE"/>
    <x v="20"/>
    <s v="129 SERVICIOS PARA LA GESTIÓN DE LA MOVILIDAD APLICADA         "/>
    <s v="129888 DICTAMEN SOBRE PROYECTOS DE INGRESOS Y SALIDAS Y/O INTEGRACION A LA VIALIDAD"/>
    <x v="4"/>
    <x v="20"/>
    <x v="65"/>
    <s v="51501 EQUIPO DE COMPUTO Y DE TECNOLOGIAS DE LA INFORMACION"/>
    <n v="60000"/>
    <s v="1 NO ETIQUETADO"/>
    <s v="11 RECURSOS FISCALES"/>
    <s v="1101 RECURSOS MUNICIPALES"/>
    <s v="19 Ejercicio 2019"/>
    <s v="13 TODO EL TERRITORIO"/>
    <s v="3 INDISTINTO"/>
  </r>
  <r>
    <s v="111322121231010730E116116966911155151551501111110119133"/>
    <x v="31"/>
    <s v="2"/>
    <s v="21"/>
    <s v="212"/>
    <s v="3"/>
    <s v="1"/>
    <s v="01"/>
    <s v="07"/>
    <s v="30"/>
    <s v="E"/>
    <s v="116"/>
    <s v="116966"/>
    <s v="91"/>
    <s v="1"/>
    <s v="5"/>
    <s v="51"/>
    <s v="515"/>
    <s v="515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16 RESIDUOS ACORDE A LA NORMATIVIDAD DE MANERA INTEGRAL GESTIONADOS"/>
    <s v="116966 REGULARIZACION EN MATERIA DE RESIDUOS EN COMERCIOS Y SERVICIOS"/>
    <x v="4"/>
    <x v="20"/>
    <x v="65"/>
    <s v="51501 EQUIPO DE COMPUTO Y DE TECNOLOGIAS DE LA INFORMACION"/>
    <n v="300000"/>
    <s v="1 NO ETIQUETADO"/>
    <s v="11 RECURSOS FISCALES"/>
    <s v="1101 RECURSOS MUNICIPALES"/>
    <s v="19 Ejercicio 2019"/>
    <s v="13 TODO EL TERRITORIO"/>
    <s v="3 INDISTINTO"/>
  </r>
  <r>
    <s v="121222222122081331E078078709911155151551501111110119133"/>
    <x v="32"/>
    <s v="2"/>
    <s v="22"/>
    <s v="221"/>
    <s v="2"/>
    <s v="2"/>
    <s v="08"/>
    <s v="13"/>
    <s v="31"/>
    <s v="E"/>
    <s v="078"/>
    <s v="078709"/>
    <s v="91"/>
    <s v="1"/>
    <s v="5"/>
    <s v="51"/>
    <s v="515"/>
    <s v="515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709 CAMBIO DE DIRECTOR RESPONSABLE"/>
    <x v="4"/>
    <x v="20"/>
    <x v="65"/>
    <s v="51501 EQUIPO DE COMPUTO Y DE TECNOLOGIAS DE LA INFORMACION"/>
    <n v="560000"/>
    <s v="1 NO ETIQUETADO"/>
    <s v="11 RECURSOS FISCALES"/>
    <s v="1101 RECURSOS MUNICIPALES"/>
    <s v="19 Ejercicio 2019"/>
    <s v="13 TODO EL TERRITORIO"/>
    <s v="3 INDISTINTO"/>
  </r>
  <r>
    <s v="131322727116171835P080080770911133838238201111110119133"/>
    <x v="36"/>
    <s v="2"/>
    <s v="27"/>
    <s v="271"/>
    <s v="1"/>
    <s v="6"/>
    <s v="17"/>
    <s v="18"/>
    <s v="35"/>
    <s v="P"/>
    <s v="080"/>
    <s v="080770"/>
    <s v="91"/>
    <s v="1"/>
    <s v="3"/>
    <s v="38"/>
    <s v="382"/>
    <s v="38201"/>
    <s v="1"/>
    <s v="11"/>
    <s v="1101"/>
    <s v="19"/>
    <s v="13"/>
    <s v="3"/>
    <x v="12"/>
    <x v="36"/>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70 PLANEACION Y SEGUIMIENTO DEL DESARROLLO MUNICIPAL"/>
    <x v="2"/>
    <x v="17"/>
    <x v="58"/>
    <s v="38201 GASTOS DE ORDEN SOCIAL Y CULTURAL"/>
    <n v="1450000"/>
    <s v="1 NO ETIQUETADO"/>
    <s v="11 RECURSOS FISCALES"/>
    <s v="1101 RECURSOS MUNICIPALES"/>
    <s v="19 Ejercicio 2019"/>
    <s v="13 TODO EL TERRITORIO"/>
    <s v="3 INDISTINTO"/>
  </r>
  <r>
    <s v="131322727116171835P080080770911133838238201111110119133"/>
    <x v="36"/>
    <s v="2"/>
    <s v="27"/>
    <s v="271"/>
    <s v="1"/>
    <s v="6"/>
    <s v="17"/>
    <s v="18"/>
    <s v="35"/>
    <s v="P"/>
    <s v="080"/>
    <s v="080770"/>
    <s v="91"/>
    <s v="1"/>
    <s v="3"/>
    <s v="38"/>
    <s v="382"/>
    <s v="38201"/>
    <s v="1"/>
    <s v="11"/>
    <s v="1101"/>
    <s v="19"/>
    <s v="13"/>
    <s v="3"/>
    <x v="12"/>
    <x v="36"/>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70 PLANEACION Y SEGUIMIENTO DEL DESARROLLO MUNICIPAL"/>
    <x v="2"/>
    <x v="17"/>
    <x v="58"/>
    <s v="38201 GASTOS DE ORDEN SOCIAL Y CULTURAL"/>
    <n v="4500000"/>
    <s v="1 NO ETIQUETADO"/>
    <s v="11 RECURSOS FISCALES"/>
    <s v="1101 RECURSOS MUNICIPALES"/>
    <s v="19 Ejercicio 2019"/>
    <s v="13 TODO EL TERRITORIO"/>
    <s v="3 INDISTINTO"/>
  </r>
  <r>
    <s v="020311313246172002O016016015971155151951901111110119133"/>
    <x v="6"/>
    <s v="1"/>
    <s v="13"/>
    <s v="132"/>
    <s v="4"/>
    <s v="6"/>
    <s v="17"/>
    <s v="20"/>
    <s v="02"/>
    <s v="O"/>
    <s v="016"/>
    <s v="016015"/>
    <s v="97"/>
    <s v="1"/>
    <s v="5"/>
    <s v="51"/>
    <s v="519"/>
    <s v="51901"/>
    <s v="1"/>
    <s v="11"/>
    <s v="1101"/>
    <s v="19"/>
    <s v="13"/>
    <s v="3"/>
    <x v="4"/>
    <x v="6"/>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4"/>
    <x v="20"/>
    <x v="66"/>
    <s v="51901 OTROS MOBILIARIOS Y EQUIPOS DE ADMINISTRACION"/>
    <n v="40000"/>
    <s v="1 NO ETIQUETADO"/>
    <s v="11 RECURSOS FISCALES"/>
    <s v="1101 RECURSOS MUNICIPALES"/>
    <s v="19 Ejercicio 2019"/>
    <s v="13 TODO EL TERRITORIO"/>
    <s v="3 INDISTINTO"/>
  </r>
  <r>
    <s v="030311717145160304E127127976911155151951901111110119133"/>
    <x v="8"/>
    <s v="1"/>
    <s v="17"/>
    <s v="171"/>
    <s v="4"/>
    <s v="5"/>
    <s v="16"/>
    <s v="03"/>
    <s v="04"/>
    <s v="E"/>
    <s v="127"/>
    <s v="127976"/>
    <s v="91"/>
    <s v="1"/>
    <s v="5"/>
    <s v="51"/>
    <s v="519"/>
    <s v="519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4"/>
    <x v="20"/>
    <x v="66"/>
    <s v="51901 OTROS MOBILIARIOS Y EQUIPOS DE ADMINISTRACION"/>
    <n v="322000"/>
    <s v="1 NO ETIQUETADO"/>
    <s v="11 RECURSOS FISCALES"/>
    <s v="1101 RECURSOS MUNICIPALES"/>
    <s v="19 Ejercicio 2019"/>
    <s v="13 TODO EL TERRITORIO"/>
    <s v="3 INDISTINTO"/>
  </r>
  <r>
    <s v="040711212246171906E017017952911155151951901111110119133"/>
    <x v="44"/>
    <s v="1"/>
    <s v="12"/>
    <s v="122"/>
    <s v="4"/>
    <s v="6"/>
    <s v="17"/>
    <s v="19"/>
    <s v="06"/>
    <s v="E"/>
    <s v="017"/>
    <s v="017952"/>
    <s v="91"/>
    <s v="1"/>
    <s v="5"/>
    <s v="51"/>
    <s v="519"/>
    <s v="51901"/>
    <s v="1"/>
    <s v="11"/>
    <s v="1101"/>
    <s v="19"/>
    <s v="13"/>
    <s v="3"/>
    <x v="6"/>
    <x v="44"/>
    <x v="6"/>
    <s v="1 GOBIERNO"/>
    <s v="12 JUSTICIA"/>
    <s v="4 UN GOBIERNO PARA LA CIUDADANÍA"/>
    <s v="6 ZAPOPAN CIUDADANO"/>
    <s v="17 GARANTIZAR UNA ADMINISTRACIÓN DE LOS RECURSOS PÚBLICOS AL SERVICIO DE LA CIUDADANÍA"/>
    <s v="19 B. TRANSPARENCIA Y RENDICIÓN DE CUENTAS"/>
    <s v="E PRESTACIÓN DE SERVICIOS PÚBLICOS"/>
    <s v="91 CIUDADANOS"/>
    <s v="1 GASTO CORRIENTE"/>
    <x v="7"/>
    <s v="017 ACERVO PATRIMONIAL DE LA DEFENSA EN ASUNTOS, CIVILES, MERCANTILES, AMPARO, AGRARIO, CONTENSIOSO ADMINISTRATIVO, LABORAL, PENAL, TRANSPARENCIA  Y FISCAL PROTEGIDOS "/>
    <s v="017952 PROCEDIMIENTO DE ELABORACION DE CONTRATOS Y CONVENIOS"/>
    <x v="4"/>
    <x v="20"/>
    <x v="66"/>
    <s v="51901 OTROS MOBILIARIOS Y EQUIPOS DE ADMINISTRACION"/>
    <n v="100000"/>
    <s v="1 NO ETIQUETADO"/>
    <s v="11 RECURSOS FISCALES"/>
    <s v="1101 RECURSOS MUNICIPALES"/>
    <s v="19 Ejercicio 2019"/>
    <s v="13 TODO EL TERRITORIO"/>
    <s v="3 INDISTINTO"/>
  </r>
  <r>
    <s v="131322727116171835P080080770911133838238201111110119133"/>
    <x v="36"/>
    <s v="2"/>
    <s v="27"/>
    <s v="271"/>
    <s v="1"/>
    <s v="6"/>
    <s v="17"/>
    <s v="18"/>
    <s v="35"/>
    <s v="P"/>
    <s v="080"/>
    <s v="080770"/>
    <s v="91"/>
    <s v="1"/>
    <s v="3"/>
    <s v="38"/>
    <s v="382"/>
    <s v="38201"/>
    <s v="1"/>
    <s v="11"/>
    <s v="1101"/>
    <s v="19"/>
    <s v="13"/>
    <s v="3"/>
    <x v="12"/>
    <x v="36"/>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70 PLANEACION Y SEGUIMIENTO DEL DESARROLLO MUNICIPAL"/>
    <x v="2"/>
    <x v="17"/>
    <x v="58"/>
    <s v="38201 GASTOS DE ORDEN SOCIAL Y CULTURAL"/>
    <n v="400000"/>
    <s v="1 NO ETIQUETADO"/>
    <s v="11 RECURSOS FISCALES"/>
    <s v="1101 RECURSOS MUNICIPALES"/>
    <s v="19 Ejercicio 2019"/>
    <s v="13 TODO EL TERRITORIO"/>
    <s v="3 INDISTINTO"/>
  </r>
  <r>
    <s v="060611515246172012M112112286911155151951901111110119133"/>
    <x v="12"/>
    <s v="1"/>
    <s v="15"/>
    <s v="152"/>
    <s v="4"/>
    <s v="6"/>
    <s v="17"/>
    <s v="20"/>
    <s v="12"/>
    <s v="M"/>
    <s v="112"/>
    <s v="112286"/>
    <s v="91"/>
    <s v="1"/>
    <s v="5"/>
    <s v="51"/>
    <s v="519"/>
    <s v="51901"/>
    <s v="1"/>
    <s v="11"/>
    <s v="1101"/>
    <s v="19"/>
    <s v="13"/>
    <s v="3"/>
    <x v="8"/>
    <x v="12"/>
    <x v="9"/>
    <s v="1 GOBIERNO"/>
    <s v="15 ASUNTOS FINANCIEROS Y HACENDARIOS"/>
    <s v="4 UN GOBIERNO PARA LA CIUDADANÍA"/>
    <s v="6 ZAPOPAN CIUDADANO"/>
    <s v="17 GARANTIZAR UNA ADMINISTRACIÓN DE LOS RECURSOS PÚBLICOS AL SERVICIO DE LA CIUDADANÍA"/>
    <s v="20 C. EFICIENCIA GUBERNAMENTAL"/>
    <s v="M APOYO AL PROCESO PRESUPUESTARIO Y PARA MEJORAR LA EFICIENCIA INSTITUCIONAL"/>
    <s v="91 CIUDADANOS"/>
    <s v="1 GASTO CORRIENTE"/>
    <x v="11"/>
    <s v="112 RECURSOS FEDERALES REALIZADOS, VALIDADOS Y ENTERADOS"/>
    <s v="112286 SEGUIMIENTO Y CONTROL FINANCIERO DE PROGRAMAS MUNICIPALES Y/O ESTATALES Y/O FEDERALES"/>
    <x v="4"/>
    <x v="20"/>
    <x v="66"/>
    <s v="51901 OTROS MOBILIARIOS Y EQUIPOS DE ADMINISTRACION"/>
    <n v="5846.4"/>
    <s v="1 NO ETIQUETADO"/>
    <s v="11 RECURSOS FISCALES"/>
    <s v="1101 RECURSOS MUNICIPALES"/>
    <s v="19 Ejercicio 2019"/>
    <s v="13 TODO EL TERRITORIO"/>
    <s v="3 INDISTINTO"/>
  </r>
  <r>
    <s v="080122222112130614E088088351911155151951901111110119133"/>
    <x v="14"/>
    <s v="2"/>
    <s v="22"/>
    <s v="221"/>
    <s v="1"/>
    <s v="2"/>
    <s v="13"/>
    <s v="06"/>
    <s v="14"/>
    <s v="E"/>
    <s v="088"/>
    <s v="088351"/>
    <s v="91"/>
    <s v="1"/>
    <s v="5"/>
    <s v="51"/>
    <s v="519"/>
    <s v="519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51 BALIZAMIENTO DE ESPACIOS PARA COMERCIO EN TIANGUIS"/>
    <x v="4"/>
    <x v="20"/>
    <x v="66"/>
    <s v="51901 OTROS MOBILIARIOS Y EQUIPOS DE ADMINISTRACION"/>
    <n v="25000"/>
    <s v="1 NO ETIQUETADO"/>
    <s v="11 RECURSOS FISCALES"/>
    <s v="1101 RECURSOS MUNICIPALES"/>
    <s v="19 Ejercicio 2019"/>
    <s v="13 TODO EL TERRITORIO"/>
    <s v="3 INDISTINTO"/>
  </r>
  <r>
    <s v="081122222112130614E125125404911155151951901111110119133"/>
    <x v="1"/>
    <s v="2"/>
    <s v="22"/>
    <s v="221"/>
    <s v="1"/>
    <s v="2"/>
    <s v="13"/>
    <s v="06"/>
    <s v="14"/>
    <s v="E"/>
    <s v="125"/>
    <s v="125404"/>
    <s v="91"/>
    <s v="1"/>
    <s v="5"/>
    <s v="51"/>
    <s v="519"/>
    <s v="519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404 SERVICIO DE SACRIFICIO DE PORCINOS TIPO OBRADOR DEL RASTRO DE ATEMAJAC"/>
    <x v="4"/>
    <x v="20"/>
    <x v="66"/>
    <s v="51901 OTROS MOBILIARIOS Y EQUIPOS DE ADMINISTRACION"/>
    <n v="70000"/>
    <s v="1 NO ETIQUETADO"/>
    <s v="11 RECURSOS FISCALES"/>
    <s v="1101 RECURSOS MUNICIPALES"/>
    <s v="19 Ejercicio 2019"/>
    <s v="13 TODO EL TERRITORIO"/>
    <s v="3 INDISTINTO"/>
  </r>
  <r>
    <s v="080922222112130614E125125319911155151951901111110119133"/>
    <x v="2"/>
    <s v="2"/>
    <s v="22"/>
    <s v="221"/>
    <s v="1"/>
    <s v="2"/>
    <s v="13"/>
    <s v="06"/>
    <s v="14"/>
    <s v="E"/>
    <s v="125"/>
    <s v="125319"/>
    <s v="91"/>
    <s v="1"/>
    <s v="5"/>
    <s v="51"/>
    <s v="519"/>
    <s v="519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19 MANTENIMIENTO DE CEMENTERIOS"/>
    <x v="4"/>
    <x v="20"/>
    <x v="66"/>
    <s v="51901 OTROS MOBILIARIOS Y EQUIPOS DE ADMINISTRACION"/>
    <n v="15000"/>
    <s v="1 NO ETIQUETADO"/>
    <s v="11 RECURSOS FISCALES"/>
    <s v="1101 RECURSOS MUNICIPALES"/>
    <s v="19 Ejercicio 2019"/>
    <s v="13 TODO EL TERRITORIO"/>
    <s v="3 INDISTINTO"/>
  </r>
  <r>
    <s v="080322222112130614E009009989911155151951901111110119133"/>
    <x v="15"/>
    <s v="2"/>
    <s v="22"/>
    <s v="221"/>
    <s v="1"/>
    <s v="2"/>
    <s v="13"/>
    <s v="06"/>
    <s v="14"/>
    <s v="E"/>
    <s v="009"/>
    <s v="009989"/>
    <s v="91"/>
    <s v="1"/>
    <s v="5"/>
    <s v="51"/>
    <s v="519"/>
    <s v="519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09  ABASTECIMIENTO DE AGUA POTABLE APEGADA A LAS NORMATIVAS ENTREGADA"/>
    <s v="009989 SOLICITUD DE REVISION Y APROBACION DE PROYECTOS DE AGUA POTABLE, DRENAJE SANITARIO, DRENAJE PLUVIAL Y OBRAS DE INFRAESTRUCTURA"/>
    <x v="4"/>
    <x v="20"/>
    <x v="66"/>
    <s v="51901 OTROS MOBILIARIOS Y EQUIPOS DE ADMINISTRACION"/>
    <n v="250000"/>
    <s v="1 NO ETIQUETADO"/>
    <s v="11 RECURSOS FISCALES"/>
    <s v="1101 RECURSOS MUNICIPALES"/>
    <s v="19 Ejercicio 2019"/>
    <s v="13 TODO EL TERRITORIO"/>
    <s v="3 INDISTINTO"/>
  </r>
  <r>
    <s v="080522222112130614E125125343911155151951901111110119133"/>
    <x v="18"/>
    <s v="2"/>
    <s v="22"/>
    <s v="221"/>
    <s v="1"/>
    <s v="2"/>
    <s v="13"/>
    <s v="06"/>
    <s v="14"/>
    <s v="E"/>
    <s v="125"/>
    <s v="125343"/>
    <s v="91"/>
    <s v="1"/>
    <s v="5"/>
    <s v="51"/>
    <s v="519"/>
    <s v="519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43 EVENTO DIA DEL JARDINERO"/>
    <x v="4"/>
    <x v="20"/>
    <x v="66"/>
    <s v="51901 OTROS MOBILIARIOS Y EQUIPOS DE ADMINISTRACION"/>
    <n v="75000"/>
    <s v="1 NO ETIQUETADO"/>
    <s v="11 RECURSOS FISCALES"/>
    <s v="1101 RECURSOS MUNICIPALES"/>
    <s v="19 Ejercicio 2019"/>
    <s v="13 TODO EL TERRITORIO"/>
    <s v="3 INDISTINTO"/>
  </r>
  <r>
    <s v="081022222112130614E125125317911155151951901111110119133"/>
    <x v="19"/>
    <s v="2"/>
    <s v="22"/>
    <s v="221"/>
    <s v="1"/>
    <s v="2"/>
    <s v="13"/>
    <s v="06"/>
    <s v="14"/>
    <s v="E"/>
    <s v="125"/>
    <s v="125317"/>
    <s v="91"/>
    <s v="1"/>
    <s v="5"/>
    <s v="51"/>
    <s v="519"/>
    <s v="51901"/>
    <s v="1"/>
    <s v="11"/>
    <s v="1101"/>
    <s v="19"/>
    <s v="13"/>
    <s v="3"/>
    <x v="1"/>
    <x v="19"/>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17 MANTENIMIENTO DE AREAS COMUNES"/>
    <x v="4"/>
    <x v="20"/>
    <x v="66"/>
    <s v="51901 OTROS MOBILIARIOS Y EQUIPOS DE ADMINISTRACION"/>
    <n v="2000"/>
    <s v="1 NO ETIQUETADO"/>
    <s v="11 RECURSOS FISCALES"/>
    <s v="1101 RECURSOS MUNICIPALES"/>
    <s v="19 Ejercicio 2019"/>
    <s v="13 TODO EL TERRITORIO"/>
    <s v="3 INDISTINTO"/>
  </r>
  <r>
    <s v="081222121412130615E061061370911155151951901111110119133"/>
    <x v="46"/>
    <s v="2"/>
    <s v="21"/>
    <s v="214"/>
    <s v="1"/>
    <s v="2"/>
    <s v="13"/>
    <s v="06"/>
    <s v="15"/>
    <s v="E"/>
    <s v="061"/>
    <s v="061370"/>
    <s v="91"/>
    <s v="1"/>
    <s v="5"/>
    <s v="51"/>
    <s v="519"/>
    <s v="519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70 SERVICIO DE INHUMACION"/>
    <x v="4"/>
    <x v="20"/>
    <x v="66"/>
    <s v="51901 OTROS MOBILIARIOS Y EQUIPOS DE ADMINISTRACION"/>
    <n v="31900"/>
    <s v="1 NO ETIQUETADO"/>
    <s v="11 RECURSOS FISCALES"/>
    <s v="1101 RECURSOS MUNICIPALES"/>
    <s v="19 Ejercicio 2019"/>
    <s v="13 TODO EL TERRITORIO"/>
    <s v="3 INDISTINTO"/>
  </r>
  <r>
    <s v="080722121412130615E061061373911155151951901111110119133"/>
    <x v="20"/>
    <s v="2"/>
    <s v="21"/>
    <s v="214"/>
    <s v="1"/>
    <s v="2"/>
    <s v="13"/>
    <s v="06"/>
    <s v="15"/>
    <s v="E"/>
    <s v="061"/>
    <s v="061373"/>
    <s v="91"/>
    <s v="1"/>
    <s v="5"/>
    <s v="51"/>
    <s v="519"/>
    <s v="519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73 SERVICIO DE CREMACION"/>
    <x v="4"/>
    <x v="20"/>
    <x v="66"/>
    <s v="51901 OTROS MOBILIARIOS Y EQUIPOS DE ADMINISTRACION"/>
    <n v="350000"/>
    <s v="1 NO ETIQUETADO"/>
    <s v="11 RECURSOS FISCALES"/>
    <s v="1101 RECURSOS MUNICIPALES"/>
    <s v="19 Ejercicio 2019"/>
    <s v="13 TODO EL TERRITORIO"/>
    <s v="3 INDISTINTO"/>
  </r>
  <r>
    <s v="090111313446172020O021021484121155151951901111110119133"/>
    <x v="39"/>
    <s v="1"/>
    <s v="13"/>
    <s v="134"/>
    <s v="4"/>
    <s v="6"/>
    <s v="17"/>
    <s v="20"/>
    <s v="20"/>
    <s v="O"/>
    <s v="021"/>
    <s v="021484"/>
    <s v="12"/>
    <s v="1"/>
    <s v="5"/>
    <s v="51"/>
    <s v="519"/>
    <s v="519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84 ELABORACION DE NOMBRAMIENTOS"/>
    <x v="4"/>
    <x v="20"/>
    <x v="66"/>
    <s v="51901 OTROS MOBILIARIOS Y EQUIPOS DE ADMINISTRACION"/>
    <n v="250000"/>
    <s v="1 NO ETIQUETADO"/>
    <s v="11 RECURSOS FISCALES"/>
    <s v="1101 RECURSOS MUNICIPALES"/>
    <s v="19 Ejercicio 2019"/>
    <s v="13 TODO EL TERRITORIO"/>
    <s v="3 INDISTINTO"/>
  </r>
  <r>
    <s v="090111313446172020O022022443121155151951901111110119133"/>
    <x v="39"/>
    <s v="1"/>
    <s v="13"/>
    <s v="134"/>
    <s v="4"/>
    <s v="6"/>
    <s v="17"/>
    <s v="20"/>
    <s v="20"/>
    <s v="O"/>
    <s v="022"/>
    <s v="022443"/>
    <s v="12"/>
    <s v="1"/>
    <s v="5"/>
    <s v="51"/>
    <s v="519"/>
    <s v="519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43 ATENCION A SOLICITUDES DE REPARACION/ SERVICIOS MENORES EN EDIFICIOS PUBLICOS"/>
    <x v="4"/>
    <x v="20"/>
    <x v="66"/>
    <s v="51901 OTROS MOBILIARIOS Y EQUIPOS DE ADMINISTRACION"/>
    <n v="30000"/>
    <s v="1 NO ETIQUETADO"/>
    <s v="11 RECURSOS FISCALES"/>
    <s v="1101 RECURSOS MUNICIPALES"/>
    <s v="19 Ejercicio 2019"/>
    <s v="13 TODO EL TERRITORIO"/>
    <s v="3 INDISTINTO"/>
  </r>
  <r>
    <s v="111322121231010730E126126382911155151951901111110119133"/>
    <x v="31"/>
    <s v="2"/>
    <s v="21"/>
    <s v="212"/>
    <s v="3"/>
    <s v="1"/>
    <s v="01"/>
    <s v="07"/>
    <s v="30"/>
    <s v="E"/>
    <s v="126"/>
    <s v="126382"/>
    <s v="91"/>
    <s v="1"/>
    <s v="5"/>
    <s v="51"/>
    <s v="519"/>
    <s v="519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26 SERVICIOS DE PREVENCIÓN ANIMAL ENTREGADOS"/>
    <s v="126382 ATENCION A QUEJAS DE AGRESION"/>
    <x v="4"/>
    <x v="20"/>
    <x v="66"/>
    <s v="51901 OTROS MOBILIARIOS Y EQUIPOS DE ADMINISTRACION"/>
    <n v="300000"/>
    <s v="1 NO ETIQUETADO"/>
    <s v="11 RECURSOS FISCALES"/>
    <s v="1101 RECURSOS MUNICIPALES"/>
    <s v="19 Ejercicio 2019"/>
    <s v="13 TODO EL TERRITORIO"/>
    <s v="3 INDISTINTO"/>
  </r>
  <r>
    <s v="121222222122081331E078078844911155151951901111110119133"/>
    <x v="32"/>
    <s v="2"/>
    <s v="22"/>
    <s v="221"/>
    <s v="2"/>
    <s v="2"/>
    <s v="08"/>
    <s v="13"/>
    <s v="31"/>
    <s v="E"/>
    <s v="078"/>
    <s v="078844"/>
    <s v="91"/>
    <s v="1"/>
    <s v="5"/>
    <s v="51"/>
    <s v="519"/>
    <s v="519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78 LICENCIAS DE EDIFICACIÓN OTORGADAS"/>
    <s v="078844 ATENCION A CONTROVERSIAS Y DEMANDAS CONTRA LOS PROCEDIMIENTOS Y CRITERIOS EN LA EXPEDICION DE LICENCIAS DE CONSTRUCCION O PERMISOS EN LA VIA PUBLICA"/>
    <x v="4"/>
    <x v="20"/>
    <x v="66"/>
    <s v="51901 OTROS MOBILIARIOS Y EQUIPOS DE ADMINISTRACION"/>
    <n v="111000"/>
    <s v="1 NO ETIQUETADO"/>
    <s v="11 RECURSOS FISCALES"/>
    <s v="1101 RECURSOS MUNICIPALES"/>
    <s v="19 Ejercicio 2019"/>
    <s v="13 TODO EL TERRITORIO"/>
    <s v="3 INDISTINTO"/>
  </r>
  <r>
    <s v="130322424215140134E018018746911155151951901111110119133"/>
    <x v="45"/>
    <s v="2"/>
    <s v="24"/>
    <s v="242"/>
    <s v="1"/>
    <s v="5"/>
    <s v="14"/>
    <s v="01"/>
    <s v="34"/>
    <s v="E"/>
    <s v="018"/>
    <s v="018746"/>
    <s v="91"/>
    <s v="1"/>
    <s v="5"/>
    <s v="51"/>
    <s v="519"/>
    <s v="519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746 EXPOSICIONES TEMPORALES E ITINERANTES"/>
    <x v="4"/>
    <x v="20"/>
    <x v="66"/>
    <s v="51901 OTROS MOBILIARIOS Y EQUIPOS DE ADMINISTRACION"/>
    <n v="80000"/>
    <s v="1 NO ETIQUETADO"/>
    <s v="11 RECURSOS FISCALES"/>
    <s v="1101 RECURSOS MUNICIPALES"/>
    <s v="19 Ejercicio 2019"/>
    <s v="13 TODO EL TERRITORIO"/>
    <s v="3 INDISTINTO"/>
  </r>
  <r>
    <s v="130122727116171835P136136764911133838338301111110119133"/>
    <x v="50"/>
    <s v="2"/>
    <s v="27"/>
    <s v="271"/>
    <s v="1"/>
    <s v="6"/>
    <s v="17"/>
    <s v="18"/>
    <s v="35"/>
    <s v="P"/>
    <s v="136"/>
    <s v="136764"/>
    <s v="91"/>
    <s v="1"/>
    <s v="3"/>
    <s v="38"/>
    <s v="383"/>
    <s v="38301"/>
    <s v="1"/>
    <s v="11"/>
    <s v="1101"/>
    <s v="19"/>
    <s v="13"/>
    <s v="3"/>
    <x v="12"/>
    <x v="50"/>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136 TALLERES Y CURSOS DIRIGIDOS A  CIUDADANOS, ORGANISMOS SOCIALES Y FUNCIONARIOS ASÍ COMO EVENTOS PARA IMPULSAR CULTURA DE PARTICIPACIÓN CIUDADANA PARA LA GOBERNANZA IMPARTIDOS."/>
    <s v="136764 JORNADAS DE FORMACION EN GOBERNANZA PARA NIÑOS Y JOVENES"/>
    <x v="2"/>
    <x v="17"/>
    <x v="115"/>
    <s v="38301 CONGRESOS Y CONVENCIONES"/>
    <n v="600000"/>
    <s v="1 NO ETIQUETADO"/>
    <s v="11 RECURSOS FISCALES"/>
    <s v="1101 RECURSOS MUNICIPALES"/>
    <s v="19 Ejercicio 2019"/>
    <s v="13 TODO EL TERRITORIO"/>
    <s v="3 INDISTINTO"/>
  </r>
  <r>
    <s v="131422727116171835P080080770911144444144101111110119133"/>
    <x v="49"/>
    <s v="2"/>
    <s v="27"/>
    <s v="271"/>
    <s v="1"/>
    <s v="6"/>
    <s v="17"/>
    <s v="18"/>
    <s v="35"/>
    <s v="P"/>
    <s v="080"/>
    <s v="080770"/>
    <s v="91"/>
    <s v="1"/>
    <s v="4"/>
    <s v="44"/>
    <s v="441"/>
    <s v="441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70 PLANEACION Y SEGUIMIENTO DEL DESARROLLO MUNICIPAL"/>
    <x v="5"/>
    <x v="24"/>
    <x v="71"/>
    <s v="44101 AYUDAS SOCIALES A PERSONAS"/>
    <n v="3000000"/>
    <s v="1 NO ETIQUETADO"/>
    <s v="11 RECURSOS FISCALES"/>
    <s v="1101 RECURSOS MUNICIPALES"/>
    <s v="19 Ejercicio 2019"/>
    <s v="13 TODO EL TERRITORIO"/>
    <s v="3 INDISTINTO"/>
  </r>
  <r>
    <s v="080322222112130614E125125317911155252152101111110119133"/>
    <x v="15"/>
    <s v="2"/>
    <s v="22"/>
    <s v="221"/>
    <s v="1"/>
    <s v="2"/>
    <s v="13"/>
    <s v="06"/>
    <s v="14"/>
    <s v="E"/>
    <s v="125"/>
    <s v="125317"/>
    <s v="91"/>
    <s v="1"/>
    <s v="5"/>
    <s v="52"/>
    <s v="521"/>
    <s v="521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17 MANTENIMIENTO DE AREAS COMUNES"/>
    <x v="4"/>
    <x v="33"/>
    <x v="131"/>
    <s v="52101 EQUIPOS Y APARATOS AUDIOVISUALES"/>
    <n v="32000"/>
    <s v="1 NO ETIQUETADO"/>
    <s v="11 RECURSOS FISCALES"/>
    <s v="1101 RECURSOS MUNICIPALES"/>
    <s v="19 Ejercicio 2019"/>
    <s v="13 TODO EL TERRITORIO"/>
    <s v="3 INDISTINTO"/>
  </r>
  <r>
    <s v="080822222212130616E010010410911155252152101111110119133"/>
    <x v="21"/>
    <s v="2"/>
    <s v="22"/>
    <s v="222"/>
    <s v="1"/>
    <s v="2"/>
    <s v="13"/>
    <s v="06"/>
    <s v="16"/>
    <s v="E"/>
    <s v="010"/>
    <s v="010410"/>
    <s v="91"/>
    <s v="1"/>
    <s v="5"/>
    <s v="52"/>
    <s v="521"/>
    <s v="52101"/>
    <s v="1"/>
    <s v="11"/>
    <s v="1101"/>
    <s v="19"/>
    <s v="13"/>
    <s v="3"/>
    <x v="1"/>
    <x v="21"/>
    <x v="23"/>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38"/>
    <s v="010 _x000a_MERCADOS PÚBLICOS ENTREGADOS "/>
    <s v="010410 CONSTRUCCION DE NUEVO MERCADO EN COPARTICIPACION EL SECTOR PRIVADO"/>
    <x v="4"/>
    <x v="33"/>
    <x v="131"/>
    <s v="52101 EQUIPOS Y APARATOS AUDIOVISUALES"/>
    <n v="20000"/>
    <s v="1 NO ETIQUETADO"/>
    <s v="11 RECURSOS FISCALES"/>
    <s v="1101 RECURSOS MUNICIPALES"/>
    <s v="19 Ejercicio 2019"/>
    <s v="13 TODO EL TERRITORIO"/>
    <s v="3 INDISTINTO"/>
  </r>
  <r>
    <s v="090111313446172020O021021488121155252152101111110119133"/>
    <x v="39"/>
    <s v="1"/>
    <s v="13"/>
    <s v="134"/>
    <s v="4"/>
    <s v="6"/>
    <s v="17"/>
    <s v="20"/>
    <s v="20"/>
    <s v="O"/>
    <s v="021"/>
    <s v="021488"/>
    <s v="12"/>
    <s v="1"/>
    <s v="5"/>
    <s v="52"/>
    <s v="521"/>
    <s v="52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88 CONTROL DE LA ESTRUCTURA DE PERSONAL"/>
    <x v="4"/>
    <x v="33"/>
    <x v="131"/>
    <s v="52101 EQUIPOS Y APARATOS AUDIOVISUALES"/>
    <n v="50000"/>
    <s v="1 NO ETIQUETADO"/>
    <s v="11 RECURSOS FISCALES"/>
    <s v="1101 RECURSOS MUNICIPALES"/>
    <s v="19 Ejercicio 2019"/>
    <s v="13 TODO EL TERRITORIO"/>
    <s v="3 INDISTINTO"/>
  </r>
  <r>
    <s v="100222626823101722P119119970911155252152101111110119133"/>
    <x v="23"/>
    <s v="2"/>
    <s v="26"/>
    <s v="268"/>
    <s v="2"/>
    <s v="3"/>
    <s v="10"/>
    <s v="17"/>
    <s v="22"/>
    <s v="P"/>
    <s v="119"/>
    <s v="119970"/>
    <s v="91"/>
    <s v="1"/>
    <s v="5"/>
    <s v="52"/>
    <s v="521"/>
    <s v="52101"/>
    <s v="1"/>
    <s v="11"/>
    <s v="1101"/>
    <s v="19"/>
    <s v="13"/>
    <s v="3"/>
    <x v="10"/>
    <x v="23"/>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5"/>
    <s v="119 RETOS EN MIZAPOPAN IMPLEMENTADOS"/>
    <s v="119970 RETOS MIZAPOPAN IMPLEMENTADOS "/>
    <x v="4"/>
    <x v="33"/>
    <x v="131"/>
    <s v="52101 EQUIPOS Y APARATOS AUDIOVISUALES"/>
    <n v="15000"/>
    <s v="1 NO ETIQUETADO"/>
    <s v="11 RECURSOS FISCALES"/>
    <s v="1101 RECURSOS MUNICIPALES"/>
    <s v="19 Ejercicio 2019"/>
    <s v="13 TODO EL TERRITORIO"/>
    <s v="3 INDISTINTO"/>
  </r>
  <r>
    <s v="100733131123091524F111111964911155252152101111110119133"/>
    <x v="25"/>
    <s v="3"/>
    <s v="31"/>
    <s v="311"/>
    <s v="2"/>
    <s v="3"/>
    <s v="09"/>
    <s v="15"/>
    <s v="24"/>
    <s v="F"/>
    <s v="111"/>
    <s v="111964"/>
    <s v="91"/>
    <s v="1"/>
    <s v="5"/>
    <s v="52"/>
    <s v="521"/>
    <s v="521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111 RECORRIDOS TURÍSTICOS Y TRASLADOS "/>
    <s v="111964 RECORRIDOS TURISTICOS PARA NIÑOS ANFITRIONES "/>
    <x v="4"/>
    <x v="33"/>
    <x v="131"/>
    <s v="52101 EQUIPOS Y APARATOS AUDIOVISUALES"/>
    <n v="30000"/>
    <s v="1 NO ETIQUETADO"/>
    <s v="11 RECURSOS FISCALES"/>
    <s v="1101 RECURSOS MUNICIPALES"/>
    <s v="19 Ejercicio 2019"/>
    <s v="13 TODO EL TERRITORIO"/>
    <s v="3 INDISTINTO"/>
  </r>
  <r>
    <s v="111222222122051228E098098918911155252152101111110119133"/>
    <x v="27"/>
    <s v="2"/>
    <s v="22"/>
    <s v="221"/>
    <s v="2"/>
    <s v="2"/>
    <s v="05"/>
    <s v="12"/>
    <s v="28"/>
    <s v="E"/>
    <s v="098"/>
    <s v="098918"/>
    <s v="91"/>
    <s v="1"/>
    <s v="5"/>
    <s v="52"/>
    <s v="521"/>
    <s v="52101"/>
    <s v="1"/>
    <s v="11"/>
    <s v="1101"/>
    <s v="19"/>
    <s v="13"/>
    <s v="3"/>
    <x v="2"/>
    <x v="27"/>
    <x v="1"/>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x v="19"/>
    <s v="098 PLANEACIÓN DE LA CIUDAD ENTREGADA "/>
    <s v="098918 GESTION DE OBRA SOCIAL"/>
    <x v="4"/>
    <x v="33"/>
    <x v="131"/>
    <s v="52101 EQUIPOS Y APARATOS AUDIOVISUALES"/>
    <n v="8500"/>
    <s v="1 NO ETIQUETADO"/>
    <s v="11 RECURSOS FISCALES"/>
    <s v="1101 RECURSOS MUNICIPALES"/>
    <s v="19 Ejercicio 2019"/>
    <s v="13 TODO EL TERRITORIO"/>
    <s v="3 INDISTINTO"/>
  </r>
  <r>
    <s v="111222222122051228E098098948911155252152101111110119133"/>
    <x v="27"/>
    <s v="2"/>
    <s v="22"/>
    <s v="221"/>
    <s v="2"/>
    <s v="2"/>
    <s v="05"/>
    <s v="12"/>
    <s v="28"/>
    <s v="E"/>
    <s v="098"/>
    <s v="098948"/>
    <s v="91"/>
    <s v="1"/>
    <s v="5"/>
    <s v="52"/>
    <s v="521"/>
    <s v="52101"/>
    <s v="1"/>
    <s v="11"/>
    <s v="1101"/>
    <s v="19"/>
    <s v="13"/>
    <s v="3"/>
    <x v="2"/>
    <x v="27"/>
    <x v="1"/>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x v="19"/>
    <s v="098 PLANEACIÓN DE LA CIUDAD ENTREGADA "/>
    <s v="098948 PLANEACION Y ASESORIA, PARA LAS PETICIONES DE OBRA"/>
    <x v="4"/>
    <x v="33"/>
    <x v="131"/>
    <s v="52101 EQUIPOS Y APARATOS AUDIOVISUALES"/>
    <n v="2500"/>
    <s v="1 NO ETIQUETADO"/>
    <s v="11 RECURSOS FISCALES"/>
    <s v="1101 RECURSOS MUNICIPALES"/>
    <s v="19 Ejercicio 2019"/>
    <s v="13 TODO EL TERRITORIO"/>
    <s v="3 INDISTINTO"/>
  </r>
  <r>
    <s v="130322424215140134E018018829911155252152101111110119133"/>
    <x v="45"/>
    <s v="2"/>
    <s v="24"/>
    <s v="242"/>
    <s v="1"/>
    <s v="5"/>
    <s v="14"/>
    <s v="01"/>
    <s v="34"/>
    <s v="E"/>
    <s v="018"/>
    <s v="018829"/>
    <s v="91"/>
    <s v="1"/>
    <s v="5"/>
    <s v="52"/>
    <s v="521"/>
    <s v="521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829 ACTIVIDADES DE SENSIBILIZACION EN TORNO AL ARTE, LA CULTURA Y PATRIMONIO "/>
    <x v="4"/>
    <x v="33"/>
    <x v="131"/>
    <s v="52101 EQUIPOS Y APARATOS AUDIOVISUALES"/>
    <n v="13000"/>
    <s v="1 NO ETIQUETADO"/>
    <s v="11 RECURSOS FISCALES"/>
    <s v="1101 RECURSOS MUNICIPALES"/>
    <s v="19 Ejercicio 2019"/>
    <s v="13 TODO EL TERRITORIO"/>
    <s v="3 INDISTINTO"/>
  </r>
  <r>
    <s v="130322424215140134E018018864911155252152101111110119133"/>
    <x v="45"/>
    <s v="2"/>
    <s v="24"/>
    <s v="242"/>
    <s v="1"/>
    <s v="5"/>
    <s v="14"/>
    <s v="01"/>
    <s v="34"/>
    <s v="E"/>
    <s v="018"/>
    <s v="018864"/>
    <s v="91"/>
    <s v="1"/>
    <s v="5"/>
    <s v="52"/>
    <s v="521"/>
    <s v="521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864 CHARLA Y CONFERENCIA SOBRE ARTE Y CULTURA "/>
    <x v="4"/>
    <x v="33"/>
    <x v="131"/>
    <s v="52101 EQUIPOS Y APARATOS AUDIOVISUALES"/>
    <n v="15000"/>
    <s v="1 NO ETIQUETADO"/>
    <s v="11 RECURSOS FISCALES"/>
    <s v="1101 RECURSOS MUNICIPALES"/>
    <s v="19 Ejercicio 2019"/>
    <s v="13 TODO EL TERRITORIO"/>
    <s v="3 INDISTINTO"/>
  </r>
  <r>
    <s v="130122727116171835P080080770911155151151101111110119133"/>
    <x v="50"/>
    <s v="2"/>
    <s v="27"/>
    <s v="271"/>
    <s v="1"/>
    <s v="6"/>
    <s v="17"/>
    <s v="18"/>
    <s v="35"/>
    <s v="P"/>
    <s v="080"/>
    <s v="080770"/>
    <s v="91"/>
    <s v="1"/>
    <s v="5"/>
    <s v="51"/>
    <s v="511"/>
    <s v="51101"/>
    <s v="1"/>
    <s v="11"/>
    <s v="1101"/>
    <s v="19"/>
    <s v="13"/>
    <s v="3"/>
    <x v="12"/>
    <x v="50"/>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70 PLANEACION Y SEGUIMIENTO DEL DESARROLLO MUNICIPAL"/>
    <x v="4"/>
    <x v="20"/>
    <x v="129"/>
    <s v="51101 MUEBLES DE OFICINA Y ESTANTERIA"/>
    <n v="50000"/>
    <s v="1 NO ETIQUETADO"/>
    <s v="11 RECURSOS FISCALES"/>
    <s v="1101 RECURSOS MUNICIPALES"/>
    <s v="19 Ejercicio 2019"/>
    <s v="13 TODO EL TERRITORIO"/>
    <s v="3 INDISTINTO"/>
  </r>
  <r>
    <s v="131422727116171835P136136764911155151551501111110119133"/>
    <x v="49"/>
    <s v="2"/>
    <s v="27"/>
    <s v="271"/>
    <s v="1"/>
    <s v="6"/>
    <s v="17"/>
    <s v="18"/>
    <s v="35"/>
    <s v="P"/>
    <s v="136"/>
    <s v="136764"/>
    <s v="91"/>
    <s v="1"/>
    <s v="5"/>
    <s v="51"/>
    <s v="515"/>
    <s v="515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136 TALLERES Y CURSOS DIRIGIDOS A  CIUDADANOS, ORGANISMOS SOCIALES Y FUNCIONARIOS ASÍ COMO EVENTOS PARA IMPULSAR CULTURA DE PARTICIPACIÓN CIUDADANA PARA LA GOBERNANZA IMPARTIDOS."/>
    <s v="136764 JORNADAS DE FORMACION EN GOBERNANZA PARA NIÑOS Y JOVENES"/>
    <x v="4"/>
    <x v="20"/>
    <x v="65"/>
    <s v="51501 EQUIPO DE COMPUTO Y DE TECNOLOGIAS DE LA INFORMACION"/>
    <n v="300000"/>
    <s v="1 NO ETIQUETADO"/>
    <s v="11 RECURSOS FISCALES"/>
    <s v="1101 RECURSOS MUNICIPALES"/>
    <s v="19 Ejercicio 2019"/>
    <s v="13 TODO EL TERRITORIO"/>
    <s v="3 INDISTINTO"/>
  </r>
  <r>
    <s v="131422727116171835P080080780911155151551501111110119133"/>
    <x v="49"/>
    <s v="2"/>
    <s v="27"/>
    <s v="271"/>
    <s v="1"/>
    <s v="6"/>
    <s v="17"/>
    <s v="18"/>
    <s v="35"/>
    <s v="P"/>
    <s v="080"/>
    <s v="080780"/>
    <s v="91"/>
    <s v="1"/>
    <s v="5"/>
    <s v="51"/>
    <s v="515"/>
    <s v="515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80 PLANEACION Y ASESORIA, PARA LAS PETICIONES DE OBRA."/>
    <x v="4"/>
    <x v="20"/>
    <x v="65"/>
    <s v="51501 EQUIPO DE COMPUTO Y DE TECNOLOGIAS DE LA INFORMACION"/>
    <n v="30000"/>
    <s v="1 NO ETIQUETADO"/>
    <s v="11 RECURSOS FISCALES"/>
    <s v="1101 RECURSOS MUNICIPALES"/>
    <s v="19 Ejercicio 2019"/>
    <s v="13 TODO EL TERRITORIO"/>
    <s v="3 INDISTINTO"/>
  </r>
  <r>
    <s v="100322626823101723P030030525911155252252201111110119133"/>
    <x v="24"/>
    <s v="2"/>
    <s v="26"/>
    <s v="268"/>
    <s v="2"/>
    <s v="3"/>
    <s v="10"/>
    <s v="17"/>
    <s v="23"/>
    <s v="P"/>
    <s v="030"/>
    <s v="030525"/>
    <s v="91"/>
    <s v="1"/>
    <s v="5"/>
    <s v="52"/>
    <s v="522"/>
    <s v="52201"/>
    <s v="1"/>
    <s v="11"/>
    <s v="1101"/>
    <s v="19"/>
    <s v="13"/>
    <s v="3"/>
    <x v="10"/>
    <x v="24"/>
    <x v="12"/>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s v="P PLANEACIÓN, SEGUIMIENTO Y EVALUACIÓN DE POLÍTICAS PÚBLICAS"/>
    <s v="91 CIUDADANOS"/>
    <s v="1 GASTO CORRIENTE"/>
    <x v="16"/>
    <s v="030 APOYOS ECONÓMICOS OTORGADOS"/>
    <s v="030525 ESTIMULOS ECONOMICO PARA CONTINUIDAD DE ESTUDIOS A NIVEL PREPARATORIA PARA JOVENES (AQUI TE PREPARAS)"/>
    <x v="4"/>
    <x v="33"/>
    <x v="132"/>
    <s v="52201 APARATOS DEPORTIVOS"/>
    <n v="2500000"/>
    <s v="1 NO ETIQUETADO"/>
    <s v="11 RECURSOS FISCALES"/>
    <s v="1101 RECURSOS MUNICIPALES"/>
    <s v="19 Ejercicio 2019"/>
    <s v="13 TODO EL TERRITORIO"/>
    <s v="3 INDISTINTO"/>
  </r>
  <r>
    <s v="020111313246172002O016016015971155252352301111110119133"/>
    <x v="42"/>
    <s v="1"/>
    <s v="13"/>
    <s v="132"/>
    <s v="4"/>
    <s v="6"/>
    <s v="17"/>
    <s v="20"/>
    <s v="02"/>
    <s v="O"/>
    <s v="016"/>
    <s v="016015"/>
    <s v="97"/>
    <s v="1"/>
    <s v="5"/>
    <s v="52"/>
    <s v="523"/>
    <s v="52301"/>
    <s v="1"/>
    <s v="11"/>
    <s v="1101"/>
    <s v="19"/>
    <s v="13"/>
    <s v="3"/>
    <x v="4"/>
    <x v="42"/>
    <x v="4"/>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97 INDISTINTO"/>
    <s v="1 GASTO CORRIENTE"/>
    <x v="5"/>
    <s v="016 ACCIONES Y ACTIVIDADES GUBERNAMENTALES EN EL MUNICIPIO DE ZAPOPAN DIFUNDIDAS"/>
    <s v="016015 DISEÑO E IMAGEN"/>
    <x v="4"/>
    <x v="33"/>
    <x v="133"/>
    <s v="52301 CAMARAS FOTOGRAFICAS Y DE VIDEO"/>
    <n v="100000"/>
    <s v="1 NO ETIQUETADO"/>
    <s v="11 RECURSOS FISCALES"/>
    <s v="1101 RECURSOS MUNICIPALES"/>
    <s v="19 Ejercicio 2019"/>
    <s v="13 TODO EL TERRITORIO"/>
    <s v="3 INDISTINTO"/>
  </r>
  <r>
    <s v="030311717145160304E127127976911155252352301111110119133"/>
    <x v="8"/>
    <s v="1"/>
    <s v="17"/>
    <s v="171"/>
    <s v="4"/>
    <s v="5"/>
    <s v="16"/>
    <s v="03"/>
    <s v="04"/>
    <s v="E"/>
    <s v="127"/>
    <s v="127976"/>
    <s v="91"/>
    <s v="1"/>
    <s v="5"/>
    <s v="52"/>
    <s v="523"/>
    <s v="523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4"/>
    <x v="33"/>
    <x v="133"/>
    <s v="52301 CAMARAS FOTOGRAFICAS Y DE VIDEO"/>
    <n v="73000"/>
    <s v="1 NO ETIQUETADO"/>
    <s v="11 RECURSOS FISCALES"/>
    <s v="1101 RECURSOS MUNICIPALES"/>
    <s v="19 Ejercicio 2019"/>
    <s v="13 TODO EL TERRITORIO"/>
    <s v="3 INDISTINTO"/>
  </r>
  <r>
    <s v="081122222112130614E125125368911155252352301111110119133"/>
    <x v="1"/>
    <s v="2"/>
    <s v="22"/>
    <s v="221"/>
    <s v="1"/>
    <s v="2"/>
    <s v="13"/>
    <s v="06"/>
    <s v="14"/>
    <s v="E"/>
    <s v="125"/>
    <s v="125368"/>
    <s v="91"/>
    <s v="1"/>
    <s v="5"/>
    <s v="52"/>
    <s v="523"/>
    <s v="523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68 SERVICIO DE DESAZOLVE DE FOSA SEPTICAS COLONIAS"/>
    <x v="4"/>
    <x v="33"/>
    <x v="133"/>
    <s v="52301 CAMARAS FOTOGRAFICAS Y DE VIDEO"/>
    <n v="165880"/>
    <s v="1 NO ETIQUETADO"/>
    <s v="11 RECURSOS FISCALES"/>
    <s v="1101 RECURSOS MUNICIPALES"/>
    <s v="19 Ejercicio 2019"/>
    <s v="13 TODO EL TERRITORIO"/>
    <s v="3 INDISTINTO"/>
  </r>
  <r>
    <s v="080822222212130616E063063411911155252352301111110119133"/>
    <x v="21"/>
    <s v="2"/>
    <s v="22"/>
    <s v="222"/>
    <s v="1"/>
    <s v="2"/>
    <s v="13"/>
    <s v="06"/>
    <s v="16"/>
    <s v="E"/>
    <s v="063"/>
    <s v="063411"/>
    <s v="91"/>
    <s v="1"/>
    <s v="5"/>
    <s v="52"/>
    <s v="523"/>
    <s v="52301"/>
    <s v="1"/>
    <s v="11"/>
    <s v="1101"/>
    <s v="19"/>
    <s v="13"/>
    <s v="3"/>
    <x v="1"/>
    <x v="21"/>
    <x v="23"/>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38"/>
    <s v="063 ESTUDIOS Y PROYECTOS REALIZADOS"/>
    <s v="063411 PROYECTO DE REPRODUCCION, CULTIVO, DESARROLLO DE PLANTAS, ARBOLADO PARA SU DONACION"/>
    <x v="4"/>
    <x v="33"/>
    <x v="133"/>
    <s v="52301 CAMARAS FOTOGRAFICAS Y DE VIDEO"/>
    <n v="25000"/>
    <s v="1 NO ETIQUETADO"/>
    <s v="11 RECURSOS FISCALES"/>
    <s v="1101 RECURSOS MUNICIPALES"/>
    <s v="19 Ejercicio 2019"/>
    <s v="13 TODO EL TERRITORIO"/>
    <s v="3 INDISTINTO"/>
  </r>
  <r>
    <s v="090111313446172019O133133433121155252352301225250219133"/>
    <x v="39"/>
    <s v="1"/>
    <s v="13"/>
    <s v="134"/>
    <s v="4"/>
    <s v="6"/>
    <s v="17"/>
    <s v="20"/>
    <s v="19"/>
    <s v="O"/>
    <s v="133"/>
    <s v="133433"/>
    <s v="12"/>
    <s v="1"/>
    <s v="5"/>
    <s v="52"/>
    <s v="523"/>
    <s v="52301"/>
    <s v="2"/>
    <s v="25"/>
    <s v="2502"/>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3 ATENCION A SOLICITUDES DE REPARACION, MANTENIMIENTO E INSTALACION DE EQUIPO DE COMPUTO EN GENERAL Y TELEFONICO."/>
    <x v="4"/>
    <x v="33"/>
    <x v="133"/>
    <s v="52301 CAMARAS FOTOGRAFICAS Y DE VIDEO"/>
    <n v="5000000"/>
    <s v="2 ETIQUETADO"/>
    <s v="25 RECURSOS FEDERALES"/>
    <s v="2502 FONDO DE FORTALECIMIENTO MUNICIPAL"/>
    <s v="19 Ejercicio 2019"/>
    <s v="13 TODO EL TERRITORIO"/>
    <s v="3 INDISTINTO"/>
  </r>
  <r>
    <s v="090111313446172020O022022444121155252352301111110119133"/>
    <x v="39"/>
    <s v="1"/>
    <s v="13"/>
    <s v="134"/>
    <s v="4"/>
    <s v="6"/>
    <s v="17"/>
    <s v="20"/>
    <s v="20"/>
    <s v="O"/>
    <s v="022"/>
    <s v="022444"/>
    <s v="12"/>
    <s v="1"/>
    <s v="5"/>
    <s v="52"/>
    <s v="523"/>
    <s v="523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2 ADMINISTRACIÓN Y MANTENIMIENTO DE LOS BIENES MUEBLES E INMUEBLES EFICIENTADA"/>
    <s v="022444 ATENCION A SOLICITUDES DE REMODELACION Y/O SERVICIO MAYOR EN EDIFICIOS PUBLICOS"/>
    <x v="4"/>
    <x v="33"/>
    <x v="133"/>
    <s v="52301 CAMARAS FOTOGRAFICAS Y DE VIDEO"/>
    <n v="100000"/>
    <s v="1 NO ETIQUETADO"/>
    <s v="11 RECURSOS FISCALES"/>
    <s v="1101 RECURSOS MUNICIPALES"/>
    <s v="19 Ejercicio 2019"/>
    <s v="13 TODO EL TERRITORIO"/>
    <s v="3 INDISTINTO"/>
  </r>
  <r>
    <s v="100733131123091524F030030935911155252352301111110119133"/>
    <x v="25"/>
    <s v="3"/>
    <s v="31"/>
    <s v="311"/>
    <s v="2"/>
    <s v="3"/>
    <s v="09"/>
    <s v="15"/>
    <s v="24"/>
    <s v="F"/>
    <s v="030"/>
    <s v="030935"/>
    <s v="91"/>
    <s v="1"/>
    <s v="5"/>
    <s v="52"/>
    <s v="523"/>
    <s v="52301"/>
    <s v="1"/>
    <s v="11"/>
    <s v="1101"/>
    <s v="19"/>
    <s v="13"/>
    <s v="3"/>
    <x v="10"/>
    <x v="25"/>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s v="F PROMOCIÓN Y FOMENTO"/>
    <s v="91 CIUDADANOS"/>
    <s v="1 GASTO CORRIENTE"/>
    <x v="17"/>
    <s v="030 APOYOS ECONÓMICOS OTORGADOS"/>
    <s v="030935 MUJERES BENEFICIADAS CON HERRAMIENTAS PARA EL DESARROLLO DE PROYECTOS PRODUCTIVOS"/>
    <x v="4"/>
    <x v="33"/>
    <x v="133"/>
    <s v="52301 CAMARAS FOTOGRAFICAS Y DE VIDEO"/>
    <n v="30000"/>
    <s v="1 NO ETIQUETADO"/>
    <s v="11 RECURSOS FISCALES"/>
    <s v="1101 RECURSOS MUNICIPALES"/>
    <s v="19 Ejercicio 2019"/>
    <s v="13 TODO EL TERRITORIO"/>
    <s v="3 INDISTINTO"/>
  </r>
  <r>
    <s v="121222222122081331E086086700911155252352301111110119133"/>
    <x v="32"/>
    <s v="2"/>
    <s v="22"/>
    <s v="221"/>
    <s v="2"/>
    <s v="2"/>
    <s v="08"/>
    <s v="13"/>
    <s v="31"/>
    <s v="E"/>
    <s v="086"/>
    <s v="086700"/>
    <s v="91"/>
    <s v="1"/>
    <s v="5"/>
    <s v="52"/>
    <s v="523"/>
    <s v="523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86 OBRA PÚBLICA EJECUTADA"/>
    <s v="086700 INSTALACION DE TAPIALES Y ANDAMIOS EN LA VIA PUBLICA"/>
    <x v="4"/>
    <x v="33"/>
    <x v="133"/>
    <s v="52301 CAMARAS FOTOGRAFICAS Y DE VIDEO"/>
    <n v="12000"/>
    <s v="1 NO ETIQUETADO"/>
    <s v="11 RECURSOS FISCALES"/>
    <s v="1101 RECURSOS MUNICIPALES"/>
    <s v="19 Ejercicio 2019"/>
    <s v="13 TODO EL TERRITORIO"/>
    <s v="3 INDISTINTO"/>
  </r>
  <r>
    <s v="130322424215140134E018018912911155252352301111110119133"/>
    <x v="45"/>
    <s v="2"/>
    <s v="24"/>
    <s v="242"/>
    <s v="1"/>
    <s v="5"/>
    <s v="14"/>
    <s v="01"/>
    <s v="34"/>
    <s v="E"/>
    <s v="018"/>
    <s v="018912"/>
    <s v="91"/>
    <s v="1"/>
    <s v="5"/>
    <s v="52"/>
    <s v="523"/>
    <s v="523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912 FORMACION EN TALLERES ARTISTICO CULTURALES"/>
    <x v="4"/>
    <x v="33"/>
    <x v="133"/>
    <s v="52301 CAMARAS FOTOGRAFICAS Y DE VIDEO"/>
    <n v="138295"/>
    <s v="1 NO ETIQUETADO"/>
    <s v="11 RECURSOS FISCALES"/>
    <s v="1101 RECURSOS MUNICIPALES"/>
    <s v="19 Ejercicio 2019"/>
    <s v="13 TODO EL TERRITORIO"/>
    <s v="3 INDISTINTO"/>
  </r>
  <r>
    <s v="131422727116171835P076076778911155151951901111110119133"/>
    <x v="49"/>
    <s v="2"/>
    <s v="27"/>
    <s v="271"/>
    <s v="1"/>
    <s v="6"/>
    <s v="17"/>
    <s v="18"/>
    <s v="35"/>
    <s v="P"/>
    <s v="076"/>
    <s v="076778"/>
    <s v="91"/>
    <s v="1"/>
    <s v="5"/>
    <s v="51"/>
    <s v="519"/>
    <s v="519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76 INSTRUMENTOS TECNOLÓGICOS Y METODOLÓGICOS DE INNOVACIÓN SOCIAL PARA LA VINCULACIÓN, DIVULGACIÓN E INTERACCIÓN ENTRE CIUDADANÍA Y MUNICIPIO PARA LA GOBERNANZA IMPLEMENTADOS."/>
    <s v="076778 FOROS DE INNOVACION SOCIAL"/>
    <x v="4"/>
    <x v="20"/>
    <x v="66"/>
    <s v="51901 OTROS MOBILIARIOS Y EQUIPOS DE ADMINISTRACION"/>
    <n v="300000"/>
    <s v="1 NO ETIQUETADO"/>
    <s v="11 RECURSOS FISCALES"/>
    <s v="1101 RECURSOS MUNICIPALES"/>
    <s v="19 Ejercicio 2019"/>
    <s v="13 TODO EL TERRITORIO"/>
    <s v="3 INDISTINTO"/>
  </r>
  <r>
    <s v="030311717145160304E013013950911155252952901111110119133"/>
    <x v="8"/>
    <s v="1"/>
    <s v="17"/>
    <s v="171"/>
    <s v="4"/>
    <s v="5"/>
    <s v="16"/>
    <s v="03"/>
    <s v="04"/>
    <s v="E"/>
    <s v="013"/>
    <s v="013950"/>
    <s v="91"/>
    <s v="1"/>
    <s v="5"/>
    <s v="52"/>
    <s v="529"/>
    <s v="529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013 ACCIONES DE PREVENCIÓN DEL DELITO REALIZADAS"/>
    <s v="013950 PLATICAS Y TALLERES EN MATERIA DE PREVENCION DEL DELITO"/>
    <x v="4"/>
    <x v="33"/>
    <x v="134"/>
    <s v="52901 OTRO MOBILIARIO Y EQUIPO EDUCACIONAL Y RECREATIVO"/>
    <n v="69000"/>
    <s v="1 NO ETIQUETADO"/>
    <s v="11 RECURSOS FISCALES"/>
    <s v="1101 RECURSOS MUNICIPALES"/>
    <s v="19 Ejercicio 2019"/>
    <s v="13 TODO EL TERRITORIO"/>
    <s v="3 INDISTINTO"/>
  </r>
  <r>
    <s v="111222222122051228E098098949911155252952901111110119133"/>
    <x v="27"/>
    <s v="2"/>
    <s v="22"/>
    <s v="221"/>
    <s v="2"/>
    <s v="2"/>
    <s v="05"/>
    <s v="12"/>
    <s v="28"/>
    <s v="E"/>
    <s v="098"/>
    <s v="098949"/>
    <s v="91"/>
    <s v="1"/>
    <s v="5"/>
    <s v="52"/>
    <s v="529"/>
    <s v="52901"/>
    <s v="1"/>
    <s v="11"/>
    <s v="1101"/>
    <s v="19"/>
    <s v="13"/>
    <s v="3"/>
    <x v="2"/>
    <x v="27"/>
    <x v="1"/>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x v="19"/>
    <s v="098 PLANEACIÓN DE LA CIUDAD ENTREGADA "/>
    <s v="098949 PLANEACION, SOCIALIZACION, VISITA A CONSEJOS DE COLONIA"/>
    <x v="4"/>
    <x v="33"/>
    <x v="134"/>
    <s v="52901 OTRO MOBILIARIO Y EQUIPO EDUCACIONAL Y RECREATIVO"/>
    <n v="2000"/>
    <s v="1 NO ETIQUETADO"/>
    <s v="11 RECURSOS FISCALES"/>
    <s v="1101 RECURSOS MUNICIPALES"/>
    <s v="19 Ejercicio 2019"/>
    <s v="13 TODO EL TERRITORIO"/>
    <s v="3 INDISTINTO"/>
  </r>
  <r>
    <s v="111222222122051228E098098763911155252952901111110119133"/>
    <x v="27"/>
    <s v="2"/>
    <s v="22"/>
    <s v="221"/>
    <s v="2"/>
    <s v="2"/>
    <s v="05"/>
    <s v="12"/>
    <s v="28"/>
    <s v="E"/>
    <s v="098"/>
    <s v="098763"/>
    <s v="91"/>
    <s v="1"/>
    <s v="5"/>
    <s v="52"/>
    <s v="529"/>
    <s v="52901"/>
    <s v="1"/>
    <s v="11"/>
    <s v="1101"/>
    <s v="19"/>
    <s v="13"/>
    <s v="3"/>
    <x v="2"/>
    <x v="27"/>
    <x v="1"/>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x v="19"/>
    <s v="098 PLANEACIÓN DE LA CIUDAD ENTREGADA "/>
    <s v="098763 FOMENTO DE LA PARTICIPACION CIUDADANA MEDIANTE CURSOS Y TALLERES"/>
    <x v="4"/>
    <x v="33"/>
    <x v="134"/>
    <s v="52901 OTRO MOBILIARIO Y EQUIPO EDUCACIONAL Y RECREATIVO"/>
    <n v="800"/>
    <s v="1 NO ETIQUETADO"/>
    <s v="11 RECURSOS FISCALES"/>
    <s v="1101 RECURSOS MUNICIPALES"/>
    <s v="19 Ejercicio 2019"/>
    <s v="13 TODO EL TERRITORIO"/>
    <s v="3 INDISTINTO"/>
  </r>
  <r>
    <s v="111222222122051228E098098768911155252952901111110119133"/>
    <x v="27"/>
    <s v="2"/>
    <s v="22"/>
    <s v="221"/>
    <s v="2"/>
    <s v="2"/>
    <s v="05"/>
    <s v="12"/>
    <s v="28"/>
    <s v="E"/>
    <s v="098"/>
    <s v="098768"/>
    <s v="91"/>
    <s v="1"/>
    <s v="5"/>
    <s v="52"/>
    <s v="529"/>
    <s v="52901"/>
    <s v="1"/>
    <s v="11"/>
    <s v="1101"/>
    <s v="19"/>
    <s v="13"/>
    <s v="3"/>
    <x v="2"/>
    <x v="27"/>
    <x v="1"/>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s v="E PRESTACIÓN DE SERVICIOS PÚBLICOS"/>
    <s v="91 CIUDADANOS"/>
    <s v="1 GASTO CORRIENTE"/>
    <x v="19"/>
    <s v="098 PLANEACIÓN DE LA CIUDAD ENTREGADA "/>
    <s v="098768 ENCUESTAS Y CONSULTAS CIUDADANAS"/>
    <x v="4"/>
    <x v="33"/>
    <x v="134"/>
    <s v="52901 OTRO MOBILIARIO Y EQUIPO EDUCACIONAL Y RECREATIVO"/>
    <n v="6450"/>
    <s v="1 NO ETIQUETADO"/>
    <s v="11 RECURSOS FISCALES"/>
    <s v="1101 RECURSOS MUNICIPALES"/>
    <s v="19 Ejercicio 2019"/>
    <s v="13 TODO EL TERRITORIO"/>
    <s v="3 INDISTINTO"/>
  </r>
  <r>
    <s v="110422121231010730E039039387911155252952901111110119133"/>
    <x v="30"/>
    <s v="2"/>
    <s v="21"/>
    <s v="212"/>
    <s v="3"/>
    <s v="1"/>
    <s v="01"/>
    <s v="07"/>
    <s v="30"/>
    <s v="E"/>
    <s v="039"/>
    <s v="039387"/>
    <s v="91"/>
    <s v="1"/>
    <s v="5"/>
    <s v="52"/>
    <s v="529"/>
    <s v="52901"/>
    <s v="1"/>
    <s v="11"/>
    <s v="1101"/>
    <s v="19"/>
    <s v="13"/>
    <s v="3"/>
    <x v="2"/>
    <x v="30"/>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039 CAMPAÑAS Y SENSIBILIZACIÓN DE PROTECCIÓN ANIMAL RECIBIDA"/>
    <s v="039387 CAMPAÑA DE VACUNACION ANTIRRABICA"/>
    <x v="4"/>
    <x v="33"/>
    <x v="134"/>
    <s v="52901 OTRO MOBILIARIO Y EQUIPO EDUCACIONAL Y RECREATIVO"/>
    <n v="10000"/>
    <s v="1 NO ETIQUETADO"/>
    <s v="11 RECURSOS FISCALES"/>
    <s v="1101 RECURSOS MUNICIPALES"/>
    <s v="19 Ejercicio 2019"/>
    <s v="13 TODO EL TERRITORIO"/>
    <s v="3 INDISTINTO"/>
  </r>
  <r>
    <s v="130322424215140134E018018974911155252952901111110119133"/>
    <x v="45"/>
    <s v="2"/>
    <s v="24"/>
    <s v="242"/>
    <s v="1"/>
    <s v="5"/>
    <s v="14"/>
    <s v="01"/>
    <s v="34"/>
    <s v="E"/>
    <s v="018"/>
    <s v="018974"/>
    <s v="91"/>
    <s v="1"/>
    <s v="5"/>
    <s v="52"/>
    <s v="529"/>
    <s v="529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974 SERVICIO DE BIBLIOTECAS Y SALAS DE LECTURA "/>
    <x v="4"/>
    <x v="33"/>
    <x v="134"/>
    <s v="52901 OTRO MOBILIARIO Y EQUIPO EDUCACIONAL Y RECREATIVO"/>
    <n v="1110000"/>
    <s v="1 NO ETIQUETADO"/>
    <s v="11 RECURSOS FISCALES"/>
    <s v="1101 RECURSOS MUNICIPALES"/>
    <s v="19 Ejercicio 2019"/>
    <s v="13 TODO EL TERRITORIO"/>
    <s v="3 INDISTINTO"/>
  </r>
  <r>
    <s v="130322424215140134E018018974911155252952901111110119133"/>
    <x v="45"/>
    <s v="2"/>
    <s v="24"/>
    <s v="242"/>
    <s v="1"/>
    <s v="5"/>
    <s v="14"/>
    <s v="01"/>
    <s v="34"/>
    <s v="E"/>
    <s v="018"/>
    <s v="018974"/>
    <s v="91"/>
    <s v="1"/>
    <s v="5"/>
    <s v="52"/>
    <s v="529"/>
    <s v="529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974 SERVICIO DE BIBLIOTECAS Y SALAS DE LECTURA "/>
    <x v="4"/>
    <x v="33"/>
    <x v="134"/>
    <s v="52901 OTRO MOBILIARIO Y EQUIPO EDUCACIONAL Y RECREATIVO"/>
    <n v="56700"/>
    <s v="1 NO ETIQUETADO"/>
    <s v="11 RECURSOS FISCALES"/>
    <s v="1101 RECURSOS MUNICIPALES"/>
    <s v="19 Ejercicio 2019"/>
    <s v="13 TODO EL TERRITORIO"/>
    <s v="3 INDISTINTO"/>
  </r>
  <r>
    <s v="131422727116171835P080080781911155151951901111110119133"/>
    <x v="49"/>
    <s v="2"/>
    <s v="27"/>
    <s v="271"/>
    <s v="1"/>
    <s v="6"/>
    <s v="17"/>
    <s v="18"/>
    <s v="35"/>
    <s v="P"/>
    <s v="080"/>
    <s v="080781"/>
    <s v="91"/>
    <s v="1"/>
    <s v="5"/>
    <s v="51"/>
    <s v="519"/>
    <s v="519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81 PLANEACION, SOCIALIZACION, VISITA A CONSEJOS DE COLONIA."/>
    <x v="4"/>
    <x v="20"/>
    <x v="66"/>
    <s v="51901 OTROS MOBILIARIOS Y EQUIPOS DE ADMINISTRACION"/>
    <n v="1290000"/>
    <s v="1 NO ETIQUETADO"/>
    <s v="11 RECURSOS FISCALES"/>
    <s v="1101 RECURSOS MUNICIPALES"/>
    <s v="19 Ejercicio 2019"/>
    <s v="13 TODO EL TERRITORIO"/>
    <s v="3 INDISTINTO"/>
  </r>
  <r>
    <s v="030311717145160304E127127976911155353153101111110119133"/>
    <x v="8"/>
    <s v="1"/>
    <s v="17"/>
    <s v="171"/>
    <s v="4"/>
    <s v="5"/>
    <s v="16"/>
    <s v="03"/>
    <s v="04"/>
    <s v="E"/>
    <s v="127"/>
    <s v="127976"/>
    <s v="91"/>
    <s v="1"/>
    <s v="5"/>
    <s v="53"/>
    <s v="531"/>
    <s v="531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4"/>
    <x v="34"/>
    <x v="135"/>
    <s v="53101 EQUIPO MEDICO Y DE LABORATORIO"/>
    <n v="358000"/>
    <s v="1 NO ETIQUETADO"/>
    <s v="11 RECURSOS FISCALES"/>
    <s v="1101 RECURSOS MUNICIPALES"/>
    <s v="19 Ejercicio 2019"/>
    <s v="13 TODO EL TERRITORIO"/>
    <s v="3 INDISTINTO"/>
  </r>
  <r>
    <s v="040711212245150205E047047162911155353153101111110119133"/>
    <x v="44"/>
    <s v="1"/>
    <s v="12"/>
    <s v="122"/>
    <s v="4"/>
    <s v="5"/>
    <s v="15"/>
    <s v="02"/>
    <s v="05"/>
    <s v="E"/>
    <s v="047"/>
    <s v="047162"/>
    <s v="91"/>
    <s v="1"/>
    <s v="5"/>
    <s v="53"/>
    <s v="531"/>
    <s v="53101"/>
    <s v="1"/>
    <s v="11"/>
    <s v="1101"/>
    <s v="19"/>
    <s v="13"/>
    <s v="3"/>
    <x v="6"/>
    <x v="44"/>
    <x v="6"/>
    <s v="1 GOBIERNO"/>
    <s v="12 JUSTICIA"/>
    <s v="4 UN GOBIERNO PARA LA CIUDADANÍA"/>
    <s v="5 ZAPOPAN EN PAZ"/>
    <s v="15 PROMOVER LA CONVIVENCIA PACÍFICA Y EQUITATIVA ENTRE GÉNEROS"/>
    <s v="02 B. PREVENCIÓN DE LAS VIOLENCIAS"/>
    <s v="E PRESTACIÓN DE SERVICIOS PÚBLICOS"/>
    <s v="91 CIUDADANOS"/>
    <s v="1 GASTO CORRIENTE"/>
    <x v="28"/>
    <s v="047 CERTEZA JURÍDICA A LOS DETENIDOS Y PARTES AFECTADAS BRINDADA"/>
    <s v="047162 ATENCION PSICOLOGICA AL DETENIDO"/>
    <x v="4"/>
    <x v="34"/>
    <x v="135"/>
    <s v="53101 EQUIPO MEDICO Y DE LABORATORIO"/>
    <n v="5000"/>
    <s v="1 NO ETIQUETADO"/>
    <s v="11 RECURSOS FISCALES"/>
    <s v="1101 RECURSOS MUNICIPALES"/>
    <s v="19 Ejercicio 2019"/>
    <s v="13 TODO EL TERRITORIO"/>
    <s v="3 INDISTINTO"/>
  </r>
  <r>
    <s v="080322222112130614E125125319911155353153101111110119133"/>
    <x v="15"/>
    <s v="2"/>
    <s v="22"/>
    <s v="221"/>
    <s v="1"/>
    <s v="2"/>
    <s v="13"/>
    <s v="06"/>
    <s v="14"/>
    <s v="E"/>
    <s v="125"/>
    <s v="125319"/>
    <s v="91"/>
    <s v="1"/>
    <s v="5"/>
    <s v="53"/>
    <s v="531"/>
    <s v="531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19 MANTENIMIENTO DE CEMENTERIOS"/>
    <x v="4"/>
    <x v="34"/>
    <x v="135"/>
    <s v="53101 EQUIPO MEDICO Y DE LABORATORIO"/>
    <n v="15000"/>
    <s v="1 NO ETIQUETADO"/>
    <s v="11 RECURSOS FISCALES"/>
    <s v="1101 RECURSOS MUNICIPALES"/>
    <s v="19 Ejercicio 2019"/>
    <s v="13 TODO EL TERRITORIO"/>
    <s v="3 INDISTINTO"/>
  </r>
  <r>
    <s v="111322121231010730E126126383911155353153101111110119133"/>
    <x v="31"/>
    <s v="2"/>
    <s v="21"/>
    <s v="212"/>
    <s v="3"/>
    <s v="1"/>
    <s v="01"/>
    <s v="07"/>
    <s v="30"/>
    <s v="E"/>
    <s v="126"/>
    <s v="126383"/>
    <s v="91"/>
    <s v="1"/>
    <s v="5"/>
    <s v="53"/>
    <s v="531"/>
    <s v="531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26 SERVICIOS DE PREVENCIÓN ANIMAL ENTREGADOS"/>
    <s v="126383 VINCULACION PARA ADOPCION"/>
    <x v="4"/>
    <x v="34"/>
    <x v="135"/>
    <s v="53101 EQUIPO MEDICO Y DE LABORATORIO"/>
    <n v="1500000"/>
    <s v="1 NO ETIQUETADO"/>
    <s v="11 RECURSOS FISCALES"/>
    <s v="1101 RECURSOS MUNICIPALES"/>
    <s v="19 Ejercicio 2019"/>
    <s v="13 TODO EL TERRITORIO"/>
    <s v="3 INDISTINTO"/>
  </r>
  <r>
    <s v="131422727116171835P076076779911155252152101111110119133"/>
    <x v="49"/>
    <s v="2"/>
    <s v="27"/>
    <s v="271"/>
    <s v="1"/>
    <s v="6"/>
    <s v="17"/>
    <s v="18"/>
    <s v="35"/>
    <s v="P"/>
    <s v="076"/>
    <s v="076779"/>
    <s v="91"/>
    <s v="1"/>
    <s v="5"/>
    <s v="52"/>
    <s v="521"/>
    <s v="521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76 INSTRUMENTOS TECNOLÓGICOS Y METODOLÓGICOS DE INNOVACIÓN SOCIAL PARA LA VINCULACIÓN, DIVULGACIÓN E INTERACCIÓN ENTRE CIUDADANÍA Y MUNICIPIO PARA LA GOBERNANZA IMPLEMENTADOS."/>
    <s v="076779 INSTRUMENTOS DE INNOVACION SOCIAL PARA LA CIUDADANIA EN ZAPOPAN"/>
    <x v="4"/>
    <x v="33"/>
    <x v="131"/>
    <s v="52101 EQUIPOS Y APARATOS AUDIOVISUALES"/>
    <n v="210000"/>
    <s v="1 NO ETIQUETADO"/>
    <s v="11 RECURSOS FISCALES"/>
    <s v="1101 RECURSOS MUNICIPALES"/>
    <s v="19 Ejercicio 2019"/>
    <s v="13 TODO EL TERRITORIO"/>
    <s v="3 INDISTINTO"/>
  </r>
  <r>
    <s v="040711212245150205E047047162911155353253201111110119133"/>
    <x v="44"/>
    <s v="1"/>
    <s v="12"/>
    <s v="122"/>
    <s v="4"/>
    <s v="5"/>
    <s v="15"/>
    <s v="02"/>
    <s v="05"/>
    <s v="E"/>
    <s v="047"/>
    <s v="047162"/>
    <s v="91"/>
    <s v="1"/>
    <s v="5"/>
    <s v="53"/>
    <s v="532"/>
    <s v="53201"/>
    <s v="1"/>
    <s v="11"/>
    <s v="1101"/>
    <s v="19"/>
    <s v="13"/>
    <s v="3"/>
    <x v="6"/>
    <x v="44"/>
    <x v="6"/>
    <s v="1 GOBIERNO"/>
    <s v="12 JUSTICIA"/>
    <s v="4 UN GOBIERNO PARA LA CIUDADANÍA"/>
    <s v="5 ZAPOPAN EN PAZ"/>
    <s v="15 PROMOVER LA CONVIVENCIA PACÍFICA Y EQUITATIVA ENTRE GÉNEROS"/>
    <s v="02 B. PREVENCIÓN DE LAS VIOLENCIAS"/>
    <s v="E PRESTACIÓN DE SERVICIOS PÚBLICOS"/>
    <s v="91 CIUDADANOS"/>
    <s v="1 GASTO CORRIENTE"/>
    <x v="28"/>
    <s v="047 CERTEZA JURÍDICA A LOS DETENIDOS Y PARTES AFECTADAS BRINDADA"/>
    <s v="047162 ATENCION PSICOLOGICA AL DETENIDO"/>
    <x v="4"/>
    <x v="34"/>
    <x v="136"/>
    <s v="53201 INSTRUMENTAL MEDICO Y DE LABORATORIO"/>
    <n v="1000"/>
    <s v="1 NO ETIQUETADO"/>
    <s v="11 RECURSOS FISCALES"/>
    <s v="1101 RECURSOS MUNICIPALES"/>
    <s v="19 Ejercicio 2019"/>
    <s v="13 TODO EL TERRITORIO"/>
    <s v="3 INDISTINTO"/>
  </r>
  <r>
    <s v="111322121231010730E126126383911155353253201111110119133"/>
    <x v="31"/>
    <s v="2"/>
    <s v="21"/>
    <s v="212"/>
    <s v="3"/>
    <s v="1"/>
    <s v="01"/>
    <s v="07"/>
    <s v="30"/>
    <s v="E"/>
    <s v="126"/>
    <s v="126383"/>
    <s v="91"/>
    <s v="1"/>
    <s v="5"/>
    <s v="53"/>
    <s v="532"/>
    <s v="532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26 SERVICIOS DE PREVENCIÓN ANIMAL ENTREGADOS"/>
    <s v="126383 VINCULACION PARA ADOPCION"/>
    <x v="4"/>
    <x v="34"/>
    <x v="136"/>
    <s v="53201 INSTRUMENTAL MEDICO Y DE LABORATORIO"/>
    <n v="200000"/>
    <s v="1 NO ETIQUETADO"/>
    <s v="11 RECURSOS FISCALES"/>
    <s v="1101 RECURSOS MUNICIPALES"/>
    <s v="19 Ejercicio 2019"/>
    <s v="13 TODO EL TERRITORIO"/>
    <s v="3 INDISTINTO"/>
  </r>
  <r>
    <s v="081222121412130615E061061373911155454154101225250219133"/>
    <x v="46"/>
    <s v="2"/>
    <s v="21"/>
    <s v="214"/>
    <s v="1"/>
    <s v="2"/>
    <s v="13"/>
    <s v="06"/>
    <s v="15"/>
    <s v="E"/>
    <s v="061"/>
    <s v="061373"/>
    <s v="91"/>
    <s v="1"/>
    <s v="5"/>
    <s v="54"/>
    <s v="541"/>
    <s v="54101"/>
    <s v="2"/>
    <s v="25"/>
    <s v="2502"/>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73 SERVICIO DE CREMACION"/>
    <x v="4"/>
    <x v="35"/>
    <x v="137"/>
    <s v="54101 VEHICULOS Y EQUIPO TERRESTRE"/>
    <n v="9600000"/>
    <s v="2 ETIQUETADO"/>
    <s v="25 RECURSOS FEDERALES"/>
    <s v="2502 FONDO DE FORTALECIMIENTO MUNICIPAL"/>
    <s v="19 Ejercicio 2019"/>
    <s v="13 TODO EL TERRITORIO"/>
    <s v="3 INDISTINTO"/>
  </r>
  <r>
    <s v="080322222112130614E125125320911155454254201111110119133"/>
    <x v="15"/>
    <s v="2"/>
    <s v="22"/>
    <s v="221"/>
    <s v="1"/>
    <s v="2"/>
    <s v="13"/>
    <s v="06"/>
    <s v="14"/>
    <s v="E"/>
    <s v="125"/>
    <s v="125320"/>
    <s v="91"/>
    <s v="1"/>
    <s v="5"/>
    <s v="54"/>
    <s v="542"/>
    <s v="542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20 MANTENIMIENTO DE MERCADOS MUNICIPALES"/>
    <x v="4"/>
    <x v="35"/>
    <x v="138"/>
    <s v="54201 CARROCERIAS Y REMOLQUES"/>
    <n v="500000"/>
    <s v="1 NO ETIQUETADO"/>
    <s v="11 RECURSOS FISCALES"/>
    <s v="1101 RECURSOS MUNICIPALES"/>
    <s v="19 Ejercicio 2019"/>
    <s v="13 TODO EL TERRITORIO"/>
    <s v="3 INDISTINTO"/>
  </r>
  <r>
    <s v="131422727116171835P090090762911155252152101111110119133"/>
    <x v="49"/>
    <s v="2"/>
    <s v="27"/>
    <s v="271"/>
    <s v="1"/>
    <s v="6"/>
    <s v="17"/>
    <s v="18"/>
    <s v="35"/>
    <s v="P"/>
    <s v="090"/>
    <s v="090762"/>
    <s v="91"/>
    <s v="1"/>
    <s v="5"/>
    <s v="52"/>
    <s v="521"/>
    <s v="521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0 ORGANISMOS SOCIALES PARA LA PARTICIPACIÓN CIUDADANA CONFORMADOS."/>
    <s v="090762 BRIGADAS ITINERANTES PARA EL FOMENTO DE LA PARTICIPACION CIUDADANA Y GOBERNANZA."/>
    <x v="4"/>
    <x v="33"/>
    <x v="131"/>
    <s v="52101 EQUIPOS Y APARATOS AUDIOVISUALES"/>
    <n v="22510"/>
    <s v="1 NO ETIQUETADO"/>
    <s v="11 RECURSOS FISCALES"/>
    <s v="1101 RECURSOS MUNICIPALES"/>
    <s v="19 Ejercicio 2019"/>
    <s v="13 TODO EL TERRITORIO"/>
    <s v="3 INDISTINTO"/>
  </r>
  <r>
    <s v="081222121412130615E061061381911155454554501111110119133"/>
    <x v="46"/>
    <s v="2"/>
    <s v="21"/>
    <s v="214"/>
    <s v="1"/>
    <s v="2"/>
    <s v="13"/>
    <s v="06"/>
    <s v="15"/>
    <s v="E"/>
    <s v="061"/>
    <s v="061381"/>
    <s v="91"/>
    <s v="1"/>
    <s v="5"/>
    <s v="54"/>
    <s v="545"/>
    <s v="545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81 OPERATIVO DE CEMENTERIOS"/>
    <x v="4"/>
    <x v="35"/>
    <x v="139"/>
    <s v="54501 EMBARCACIONES"/>
    <n v="76000"/>
    <s v="1 NO ETIQUETADO"/>
    <s v="11 RECURSOS FISCALES"/>
    <s v="1101 RECURSOS MUNICIPALES"/>
    <s v="19 Ejercicio 2019"/>
    <s v="13 TODO EL TERRITORIO"/>
    <s v="3 INDISTINTO"/>
  </r>
  <r>
    <s v="030311717145160304E127127976911155454954901111110119133"/>
    <x v="8"/>
    <s v="1"/>
    <s v="17"/>
    <s v="171"/>
    <s v="4"/>
    <s v="5"/>
    <s v="16"/>
    <s v="03"/>
    <s v="04"/>
    <s v="E"/>
    <s v="127"/>
    <s v="127976"/>
    <s v="91"/>
    <s v="1"/>
    <s v="5"/>
    <s v="54"/>
    <s v="549"/>
    <s v="549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4"/>
    <x v="35"/>
    <x v="140"/>
    <s v="54901 OTROS EQUIPOS DE TRANSPORTE"/>
    <n v="72000"/>
    <s v="1 NO ETIQUETADO"/>
    <s v="11 RECURSOS FISCALES"/>
    <s v="1101 RECURSOS MUNICIPALES"/>
    <s v="19 Ejercicio 2019"/>
    <s v="13 TODO EL TERRITORIO"/>
    <s v="3 INDISTINTO"/>
  </r>
  <r>
    <s v="130122727116171835P080080770911155252152101111110119133"/>
    <x v="50"/>
    <s v="2"/>
    <s v="27"/>
    <s v="271"/>
    <s v="1"/>
    <s v="6"/>
    <s v="17"/>
    <s v="18"/>
    <s v="35"/>
    <s v="P"/>
    <s v="080"/>
    <s v="080770"/>
    <s v="91"/>
    <s v="1"/>
    <s v="5"/>
    <s v="52"/>
    <s v="521"/>
    <s v="52101"/>
    <s v="1"/>
    <s v="11"/>
    <s v="1101"/>
    <s v="19"/>
    <s v="13"/>
    <s v="3"/>
    <x v="12"/>
    <x v="50"/>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70 PLANEACION Y SEGUIMIENTO DEL DESARROLLO MUNICIPAL"/>
    <x v="4"/>
    <x v="33"/>
    <x v="131"/>
    <s v="52101 EQUIPOS Y APARATOS AUDIOVISUALES"/>
    <n v="10000"/>
    <s v="1 NO ETIQUETADO"/>
    <s v="11 RECURSOS FISCALES"/>
    <s v="1101 RECURSOS MUNICIPALES"/>
    <s v="19 Ejercicio 2019"/>
    <s v="13 TODO EL TERRITORIO"/>
    <s v="3 INDISTINTO"/>
  </r>
  <r>
    <s v="030311717145160304E127127976911155555155101225250219133"/>
    <x v="8"/>
    <s v="1"/>
    <s v="17"/>
    <s v="171"/>
    <s v="4"/>
    <s v="5"/>
    <s v="16"/>
    <s v="03"/>
    <s v="04"/>
    <s v="E"/>
    <s v="127"/>
    <s v="127976"/>
    <s v="91"/>
    <s v="1"/>
    <s v="5"/>
    <s v="55"/>
    <s v="551"/>
    <s v="55101"/>
    <s v="2"/>
    <s v="25"/>
    <s v="2502"/>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4"/>
    <x v="36"/>
    <x v="141"/>
    <s v="55101 EQUIPO DE DEFENSA Y SEGURIDAD"/>
    <n v="9380000"/>
    <s v="2 ETIQUETADO"/>
    <s v="25 RECURSOS FEDERALES"/>
    <s v="2502 FONDO DE FORTALECIMIENTO MUNICIPAL"/>
    <s v="19 Ejercicio 2019"/>
    <s v="13 TODO EL TERRITORIO"/>
    <s v="3 INDISTINTO"/>
  </r>
  <r>
    <s v="040711212245150205E047047164911155555155101111110119133"/>
    <x v="44"/>
    <s v="1"/>
    <s v="12"/>
    <s v="122"/>
    <s v="4"/>
    <s v="5"/>
    <s v="15"/>
    <s v="02"/>
    <s v="05"/>
    <s v="E"/>
    <s v="047"/>
    <s v="047164"/>
    <s v="91"/>
    <s v="1"/>
    <s v="5"/>
    <s v="55"/>
    <s v="551"/>
    <s v="55101"/>
    <s v="1"/>
    <s v="11"/>
    <s v="1101"/>
    <s v="19"/>
    <s v="13"/>
    <s v="3"/>
    <x v="6"/>
    <x v="44"/>
    <x v="6"/>
    <s v="1 GOBIERNO"/>
    <s v="12 JUSTICIA"/>
    <s v="4 UN GOBIERNO PARA LA CIUDADANÍA"/>
    <s v="5 ZAPOPAN EN PAZ"/>
    <s v="15 PROMOVER LA CONVIVENCIA PACÍFICA Y EQUITATIVA ENTRE GÉNEROS"/>
    <s v="02 B. PREVENCIÓN DE LAS VIOLENCIAS"/>
    <s v="E PRESTACIÓN DE SERVICIOS PÚBLICOS"/>
    <s v="91 CIUDADANOS"/>
    <s v="1 GASTO CORRIENTE"/>
    <x v="28"/>
    <s v="047 CERTEZA JURÍDICA A LOS DETENIDOS Y PARTES AFECTADAS BRINDADA"/>
    <s v="047164 DEFENSORIA DE OFICIO"/>
    <x v="4"/>
    <x v="36"/>
    <x v="141"/>
    <s v="55101 EQUIPO DE DEFENSA Y SEGURIDAD"/>
    <n v="8000"/>
    <s v="1 NO ETIQUETADO"/>
    <s v="11 RECURSOS FISCALES"/>
    <s v="1101 RECURSOS MUNICIPALES"/>
    <s v="19 Ejercicio 2019"/>
    <s v="13 TODO EL TERRITORIO"/>
    <s v="3 INDISTINTO"/>
  </r>
  <r>
    <s v="030311717145160304E127127976911155656156101111110119133"/>
    <x v="8"/>
    <s v="1"/>
    <s v="17"/>
    <s v="171"/>
    <s v="4"/>
    <s v="5"/>
    <s v="16"/>
    <s v="03"/>
    <s v="04"/>
    <s v="E"/>
    <s v="127"/>
    <s v="127976"/>
    <s v="91"/>
    <s v="1"/>
    <s v="5"/>
    <s v="56"/>
    <s v="561"/>
    <s v="561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4"/>
    <x v="21"/>
    <x v="142"/>
    <s v="56101 MAQUINARIA Y EQUIPO AGROPECUARIO"/>
    <n v="35600"/>
    <s v="1 NO ETIQUETADO"/>
    <s v="11 RECURSOS FISCALES"/>
    <s v="1101 RECURSOS MUNICIPALES"/>
    <s v="19 Ejercicio 2019"/>
    <s v="13 TODO EL TERRITORIO"/>
    <s v="3 INDISTINTO"/>
  </r>
  <r>
    <s v="081222121412130615E061061408911155656156101111110119133"/>
    <x v="46"/>
    <s v="2"/>
    <s v="21"/>
    <s v="214"/>
    <s v="1"/>
    <s v="2"/>
    <s v="13"/>
    <s v="06"/>
    <s v="15"/>
    <s v="E"/>
    <s v="061"/>
    <s v="061408"/>
    <s v="91"/>
    <s v="1"/>
    <s v="5"/>
    <s v="56"/>
    <s v="561"/>
    <s v="561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408 MANTENIMIENTO Y LIMPIEZA DE LAS INSTALACIONES EN PLANTAS DE TRATAMIENTO."/>
    <x v="4"/>
    <x v="21"/>
    <x v="142"/>
    <s v="56101 MAQUINARIA Y EQUIPO AGROPECUARIO"/>
    <n v="138852"/>
    <s v="1 NO ETIQUETADO"/>
    <s v="11 RECURSOS FISCALES"/>
    <s v="1101 RECURSOS MUNICIPALES"/>
    <s v="19 Ejercicio 2019"/>
    <s v="13 TODO EL TERRITORIO"/>
    <s v="3 INDISTINTO"/>
  </r>
  <r>
    <s v="030311717145160304E127127976911155656256201111110119133"/>
    <x v="8"/>
    <s v="1"/>
    <s v="17"/>
    <s v="171"/>
    <s v="4"/>
    <s v="5"/>
    <s v="16"/>
    <s v="03"/>
    <s v="04"/>
    <s v="E"/>
    <s v="127"/>
    <s v="127976"/>
    <s v="91"/>
    <s v="1"/>
    <s v="5"/>
    <s v="56"/>
    <s v="562"/>
    <s v="562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4"/>
    <x v="21"/>
    <x v="143"/>
    <s v="56201 MAQUINARIA Y EQUIPO INDUSTRIAL"/>
    <n v="28600"/>
    <s v="1 NO ETIQUETADO"/>
    <s v="11 RECURSOS FISCALES"/>
    <s v="1101 RECURSOS MUNICIPALES"/>
    <s v="19 Ejercicio 2019"/>
    <s v="13 TODO EL TERRITORIO"/>
    <s v="3 INDISTINTO"/>
  </r>
  <r>
    <s v="080122222112130614E059059414911155656256201111110119133"/>
    <x v="14"/>
    <s v="2"/>
    <s v="22"/>
    <s v="221"/>
    <s v="1"/>
    <s v="2"/>
    <s v="13"/>
    <s v="06"/>
    <s v="14"/>
    <s v="E"/>
    <s v="059"/>
    <s v="059414"/>
    <s v="91"/>
    <s v="1"/>
    <s v="5"/>
    <s v="56"/>
    <s v="562"/>
    <s v="562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414 REPARACION DE LUMINARIA"/>
    <x v="4"/>
    <x v="21"/>
    <x v="143"/>
    <s v="56201 MAQUINARIA Y EQUIPO INDUSTRIAL"/>
    <n v="6261000"/>
    <s v="1 NO ETIQUETADO"/>
    <s v="11 RECURSOS FISCALES"/>
    <s v="1101 RECURSOS MUNICIPALES"/>
    <s v="19 Ejercicio 2019"/>
    <s v="13 TODO EL TERRITORIO"/>
    <s v="3 INDISTINTO"/>
  </r>
  <r>
    <s v="080422222112130614E060060324911155656256201111110119133"/>
    <x v="17"/>
    <s v="2"/>
    <s v="22"/>
    <s v="221"/>
    <s v="1"/>
    <s v="2"/>
    <s v="13"/>
    <s v="06"/>
    <s v="14"/>
    <s v="E"/>
    <s v="060"/>
    <s v="060324"/>
    <s v="91"/>
    <s v="1"/>
    <s v="5"/>
    <s v="56"/>
    <s v="562"/>
    <s v="562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60 ESPACIOS PÚBLICOS ORDENADOS Y LIMPIOS ENTREGADOS"/>
    <s v="060324 SERVICIOS DE BARRIDO MANUAL EN CENTRO HISTORICO"/>
    <x v="4"/>
    <x v="21"/>
    <x v="143"/>
    <s v="56201 MAQUINARIA Y EQUIPO INDUSTRIAL"/>
    <n v="30000"/>
    <s v="1 NO ETIQUETADO"/>
    <s v="11 RECURSOS FISCALES"/>
    <s v="1101 RECURSOS MUNICIPALES"/>
    <s v="19 Ejercicio 2019"/>
    <s v="13 TODO EL TERRITORIO"/>
    <s v="3 INDISTINTO"/>
  </r>
  <r>
    <s v="081222121412130615E061061411911155656256201111110119133"/>
    <x v="46"/>
    <s v="2"/>
    <s v="21"/>
    <s v="214"/>
    <s v="1"/>
    <s v="2"/>
    <s v="13"/>
    <s v="06"/>
    <s v="15"/>
    <s v="E"/>
    <s v="061"/>
    <s v="061411"/>
    <s v="91"/>
    <s v="1"/>
    <s v="5"/>
    <s v="56"/>
    <s v="562"/>
    <s v="562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411 PROYECTO DE REPRODUCCION, CULTIVO, DESARROLLO DE PLANTAS, ARBOLADO PARA SU DONACION"/>
    <x v="4"/>
    <x v="21"/>
    <x v="143"/>
    <s v="56201 MAQUINARIA Y EQUIPO INDUSTRIAL"/>
    <n v="509120"/>
    <s v="1 NO ETIQUETADO"/>
    <s v="11 RECURSOS FISCALES"/>
    <s v="1101 RECURSOS MUNICIPALES"/>
    <s v="19 Ejercicio 2019"/>
    <s v="13 TODO EL TERRITORIO"/>
    <s v="3 INDISTINTO"/>
  </r>
  <r>
    <s v="080722121412130615E061061381911155656256201111110119133"/>
    <x v="20"/>
    <s v="2"/>
    <s v="21"/>
    <s v="214"/>
    <s v="1"/>
    <s v="2"/>
    <s v="13"/>
    <s v="06"/>
    <s v="15"/>
    <s v="E"/>
    <s v="061"/>
    <s v="061381"/>
    <s v="91"/>
    <s v="1"/>
    <s v="5"/>
    <s v="56"/>
    <s v="562"/>
    <s v="56201"/>
    <s v="1"/>
    <s v="11"/>
    <s v="1101"/>
    <s v="19"/>
    <s v="13"/>
    <s v="3"/>
    <x v="1"/>
    <x v="20"/>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381 OPERATIVO DE CEMENTERIOS"/>
    <x v="4"/>
    <x v="21"/>
    <x v="143"/>
    <s v="56201 MAQUINARIA Y EQUIPO INDUSTRIAL"/>
    <n v="1000000"/>
    <s v="1 NO ETIQUETADO"/>
    <s v="11 RECURSOS FISCALES"/>
    <s v="1101 RECURSOS MUNICIPALES"/>
    <s v="19 Ejercicio 2019"/>
    <s v="13 TODO EL TERRITORIO"/>
    <s v="3 INDISTINTO"/>
  </r>
  <r>
    <s v="090111313446172020O021021505121155656256201111110119133"/>
    <x v="39"/>
    <s v="1"/>
    <s v="13"/>
    <s v="134"/>
    <s v="4"/>
    <s v="6"/>
    <s v="17"/>
    <s v="20"/>
    <s v="20"/>
    <s v="O"/>
    <s v="021"/>
    <s v="021505"/>
    <s v="12"/>
    <s v="1"/>
    <s v="5"/>
    <s v="56"/>
    <s v="562"/>
    <s v="562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05 ATENCION A SINDICATOS"/>
    <x v="4"/>
    <x v="21"/>
    <x v="143"/>
    <s v="56201 MAQUINARIA Y EQUIPO INDUSTRIAL"/>
    <n v="100000"/>
    <s v="1 NO ETIQUETADO"/>
    <s v="11 RECURSOS FISCALES"/>
    <s v="1101 RECURSOS MUNICIPALES"/>
    <s v="19 Ejercicio 2019"/>
    <s v="13 TODO EL TERRITORIO"/>
    <s v="3 INDISTINTO"/>
  </r>
  <r>
    <s v="030311717145160304E127127976911155656356301111110119133"/>
    <x v="8"/>
    <s v="1"/>
    <s v="17"/>
    <s v="171"/>
    <s v="4"/>
    <s v="5"/>
    <s v="16"/>
    <s v="03"/>
    <s v="04"/>
    <s v="E"/>
    <s v="127"/>
    <s v="127976"/>
    <s v="91"/>
    <s v="1"/>
    <s v="5"/>
    <s v="56"/>
    <s v="563"/>
    <s v="563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4"/>
    <x v="21"/>
    <x v="144"/>
    <s v="56301 MAQUINARIA Y EQUIPO DE CONSTRUCCION"/>
    <n v="44000"/>
    <s v="1 NO ETIQUETADO"/>
    <s v="11 RECURSOS FISCALES"/>
    <s v="1101 RECURSOS MUNICIPALES"/>
    <s v="19 Ejercicio 2019"/>
    <s v="13 TODO EL TERRITORIO"/>
    <s v="3 INDISTINTO"/>
  </r>
  <r>
    <s v="080522222112130614E088088348911155656356301225250219133"/>
    <x v="18"/>
    <s v="2"/>
    <s v="22"/>
    <s v="221"/>
    <s v="1"/>
    <s v="2"/>
    <s v="13"/>
    <s v="06"/>
    <s v="14"/>
    <s v="E"/>
    <s v="088"/>
    <s v="088348"/>
    <s v="91"/>
    <s v="1"/>
    <s v="5"/>
    <s v="56"/>
    <s v="563"/>
    <s v="56301"/>
    <s v="2"/>
    <s v="25"/>
    <s v="2502"/>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48 ASIGNACION DE ESPACIOS DE ROLL EN COMERCIO EN TIANGUIS"/>
    <x v="4"/>
    <x v="21"/>
    <x v="144"/>
    <s v="56301 MAQUINARIA Y EQUIPO DE CONSTRUCCION"/>
    <n v="10000000"/>
    <s v="2 ETIQUETADO"/>
    <s v="25 RECURSOS FEDERALES"/>
    <s v="2502 FONDO DE FORTALECIMIENTO MUNICIPAL"/>
    <s v="19 Ejercicio 2019"/>
    <s v="13 TODO EL TERRITORIO"/>
    <s v="3 INDISTINTO"/>
  </r>
  <r>
    <s v="030311717145160304E127127976911155656456401111110119133"/>
    <x v="8"/>
    <s v="1"/>
    <s v="17"/>
    <s v="171"/>
    <s v="4"/>
    <s v="5"/>
    <s v="16"/>
    <s v="03"/>
    <s v="04"/>
    <s v="E"/>
    <s v="127"/>
    <s v="127976"/>
    <s v="91"/>
    <s v="1"/>
    <s v="5"/>
    <s v="56"/>
    <s v="564"/>
    <s v="564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4"/>
    <x v="21"/>
    <x v="145"/>
    <s v="56401 SISTEMAS DE AIRE ACONDICIONADO, CALEFACCION Y DE REFRIGERACION INDUSTRIAL Y COMERCIAL"/>
    <n v="12000"/>
    <s v="1 NO ETIQUETADO"/>
    <s v="11 RECURSOS FISCALES"/>
    <s v="1101 RECURSOS MUNICIPALES"/>
    <s v="19 Ejercicio 2019"/>
    <s v="13 TODO EL TERRITORIO"/>
    <s v="3 INDISTINTO"/>
  </r>
  <r>
    <s v="090111313446172020O021021513121155656456401111110119133"/>
    <x v="39"/>
    <s v="1"/>
    <s v="13"/>
    <s v="134"/>
    <s v="4"/>
    <s v="6"/>
    <s v="17"/>
    <s v="20"/>
    <s v="20"/>
    <s v="O"/>
    <s v="021"/>
    <s v="021513"/>
    <s v="12"/>
    <s v="1"/>
    <s v="5"/>
    <s v="56"/>
    <s v="564"/>
    <s v="564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3 DIAGNOSTICO ORGANIZACIONAL"/>
    <x v="4"/>
    <x v="21"/>
    <x v="145"/>
    <s v="56401 SISTEMAS DE AIRE ACONDICIONADO, CALEFACCION Y DE REFRIGERACION INDUSTRIAL Y COMERCIAL"/>
    <n v="500000"/>
    <s v="1 NO ETIQUETADO"/>
    <s v="11 RECURSOS FISCALES"/>
    <s v="1101 RECURSOS MUNICIPALES"/>
    <s v="19 Ejercicio 2019"/>
    <s v="13 TODO EL TERRITORIO"/>
    <s v="3 INDISTINTO"/>
  </r>
  <r>
    <s v="080322222112130614E125125321911155656556501111110119133"/>
    <x v="15"/>
    <s v="2"/>
    <s v="22"/>
    <s v="221"/>
    <s v="1"/>
    <s v="2"/>
    <s v="13"/>
    <s v="06"/>
    <s v="14"/>
    <s v="E"/>
    <s v="125"/>
    <s v="125321"/>
    <s v="91"/>
    <s v="1"/>
    <s v="5"/>
    <s v="56"/>
    <s v="565"/>
    <s v="565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21 REHABILITACION EN MERCADOS MUNICIPALES"/>
    <x v="4"/>
    <x v="21"/>
    <x v="146"/>
    <s v="56501 EQUIPO DE COMUNICACION Y TELECOMUNICACION"/>
    <n v="160000"/>
    <s v="1 NO ETIQUETADO"/>
    <s v="11 RECURSOS FISCALES"/>
    <s v="1101 RECURSOS MUNICIPALES"/>
    <s v="19 Ejercicio 2019"/>
    <s v="13 TODO EL TERRITORIO"/>
    <s v="3 INDISTINTO"/>
  </r>
  <r>
    <s v="090211313446172019O051051431121155656556501111110119133"/>
    <x v="40"/>
    <s v="1"/>
    <s v="13"/>
    <s v="134"/>
    <s v="4"/>
    <s v="6"/>
    <s v="17"/>
    <s v="20"/>
    <s v="19"/>
    <s v="O"/>
    <s v="051"/>
    <s v="051431"/>
    <s v="12"/>
    <s v="1"/>
    <s v="5"/>
    <s v="56"/>
    <s v="565"/>
    <s v="565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051 CONTROL DE ACCESO A LOS SISTEMAS ADMINISTRADOS"/>
    <s v="051431 FIRMA ELECTRONICA"/>
    <x v="4"/>
    <x v="21"/>
    <x v="146"/>
    <s v="56501 EQUIPO DE COMUNICACION Y TELECOMUNICACION"/>
    <n v="216371"/>
    <s v="1 NO ETIQUETADO"/>
    <s v="11 RECURSOS FISCALES"/>
    <s v="1101 RECURSOS MUNICIPALES"/>
    <s v="19 Ejercicio 2019"/>
    <s v="13 TODO EL TERRITORIO"/>
    <s v="3 INDISTINTO"/>
  </r>
  <r>
    <s v="090211313446172019O132132425121155656556501111110119133"/>
    <x v="40"/>
    <s v="1"/>
    <s v="13"/>
    <s v="134"/>
    <s v="4"/>
    <s v="6"/>
    <s v="17"/>
    <s v="20"/>
    <s v="19"/>
    <s v="O"/>
    <s v="132"/>
    <s v="132425"/>
    <s v="12"/>
    <s v="1"/>
    <s v="5"/>
    <s v="56"/>
    <s v="565"/>
    <s v="565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2 SISTEMAS IMPLEMENTADOS"/>
    <s v="132425 DESARROLLO E IMPLEMENTACION DE SISTEMAS"/>
    <x v="4"/>
    <x v="21"/>
    <x v="146"/>
    <s v="56501 EQUIPO DE COMUNICACION Y TELECOMUNICACION"/>
    <n v="991666.67"/>
    <s v="1 NO ETIQUETADO"/>
    <s v="11 RECURSOS FISCALES"/>
    <s v="1101 RECURSOS MUNICIPALES"/>
    <s v="19 Ejercicio 2019"/>
    <s v="13 TODO EL TERRITORIO"/>
    <s v="3 INDISTINTO"/>
  </r>
  <r>
    <s v="090211313446172019O132132437121155656556501111110119133"/>
    <x v="40"/>
    <s v="1"/>
    <s v="13"/>
    <s v="134"/>
    <s v="4"/>
    <s v="6"/>
    <s v="17"/>
    <s v="20"/>
    <s v="19"/>
    <s v="O"/>
    <s v="132"/>
    <s v="132437"/>
    <s v="12"/>
    <s v="1"/>
    <s v="5"/>
    <s v="56"/>
    <s v="565"/>
    <s v="565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2 SISTEMAS IMPLEMENTADOS"/>
    <s v="132437 GEOPROCESAMIENTO E IMPLEMENTACIONDE SISTEMAS DE INFORMACION GEOGRAFICA"/>
    <x v="4"/>
    <x v="21"/>
    <x v="146"/>
    <s v="56501 EQUIPO DE COMUNICACION Y TELECOMUNICACION"/>
    <n v="666666.67000000004"/>
    <s v="1 NO ETIQUETADO"/>
    <s v="11 RECURSOS FISCALES"/>
    <s v="1101 RECURSOS MUNICIPALES"/>
    <s v="19 Ejercicio 2019"/>
    <s v="13 TODO EL TERRITORIO"/>
    <s v="3 INDISTINTO"/>
  </r>
  <r>
    <s v="090211313446172019O132132441121155656556501111110119133"/>
    <x v="40"/>
    <s v="1"/>
    <s v="13"/>
    <s v="134"/>
    <s v="4"/>
    <s v="6"/>
    <s v="17"/>
    <s v="20"/>
    <s v="19"/>
    <s v="O"/>
    <s v="132"/>
    <s v="132441"/>
    <s v="12"/>
    <s v="1"/>
    <s v="5"/>
    <s v="56"/>
    <s v="565"/>
    <s v="565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2 SISTEMAS IMPLEMENTADOS"/>
    <s v="132441 SIMPLIFICA"/>
    <x v="4"/>
    <x v="21"/>
    <x v="146"/>
    <s v="56501 EQUIPO DE COMUNICACION Y TELECOMUNICACION"/>
    <n v="366666.67"/>
    <s v="1 NO ETIQUETADO"/>
    <s v="11 RECURSOS FISCALES"/>
    <s v="1101 RECURSOS MUNICIPALES"/>
    <s v="19 Ejercicio 2019"/>
    <s v="13 TODO EL TERRITORIO"/>
    <s v="3 INDISTINTO"/>
  </r>
  <r>
    <s v="090211313446172019O132132902121155656556501111110119133"/>
    <x v="40"/>
    <s v="1"/>
    <s v="13"/>
    <s v="134"/>
    <s v="4"/>
    <s v="6"/>
    <s v="17"/>
    <s v="20"/>
    <s v="19"/>
    <s v="O"/>
    <s v="132"/>
    <s v="132902"/>
    <s v="12"/>
    <s v="1"/>
    <s v="5"/>
    <s v="56"/>
    <s v="565"/>
    <s v="565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2 SISTEMAS IMPLEMENTADOS"/>
    <s v="132902 ESTRATEGIA DE CALIDAD "/>
    <x v="4"/>
    <x v="21"/>
    <x v="146"/>
    <s v="56501 EQUIPO DE COMUNICACION Y TELECOMUNICACION"/>
    <n v="426666.67"/>
    <s v="1 NO ETIQUETADO"/>
    <s v="11 RECURSOS FISCALES"/>
    <s v="1101 RECURSOS MUNICIPALES"/>
    <s v="19 Ejercicio 2019"/>
    <s v="13 TODO EL TERRITORIO"/>
    <s v="3 INDISTINTO"/>
  </r>
  <r>
    <s v="090211313446172019O132132921121155656556501111110119133"/>
    <x v="40"/>
    <s v="1"/>
    <s v="13"/>
    <s v="134"/>
    <s v="4"/>
    <s v="6"/>
    <s v="17"/>
    <s v="20"/>
    <s v="19"/>
    <s v="O"/>
    <s v="132"/>
    <s v="132921"/>
    <s v="12"/>
    <s v="1"/>
    <s v="5"/>
    <s v="56"/>
    <s v="565"/>
    <s v="565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2 SISTEMAS IMPLEMENTADOS"/>
    <s v="132921 IMPLEMENTACION DEL SISTEMA DE GESTION PARA LA CALIDAD"/>
    <x v="4"/>
    <x v="21"/>
    <x v="146"/>
    <s v="56501 EQUIPO DE COMUNICACION Y TELECOMUNICACION"/>
    <n v="166666.67000000001"/>
    <s v="1 NO ETIQUETADO"/>
    <s v="11 RECURSOS FISCALES"/>
    <s v="1101 RECURSOS MUNICIPALES"/>
    <s v="19 Ejercicio 2019"/>
    <s v="13 TODO EL TERRITORIO"/>
    <s v="3 INDISTINTO"/>
  </r>
  <r>
    <s v="090211313446172019O133133428121155656556501111110119133"/>
    <x v="40"/>
    <s v="1"/>
    <s v="13"/>
    <s v="134"/>
    <s v="4"/>
    <s v="6"/>
    <s v="17"/>
    <s v="20"/>
    <s v="19"/>
    <s v="O"/>
    <s v="133"/>
    <s v="133428"/>
    <s v="12"/>
    <s v="1"/>
    <s v="5"/>
    <s v="56"/>
    <s v="565"/>
    <s v="565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28 ACTUALIZACION DE MANUALES DE ORGANIZACION"/>
    <x v="4"/>
    <x v="21"/>
    <x v="146"/>
    <s v="56501 EQUIPO DE COMUNICACION Y TELECOMUNICACION"/>
    <n v="1843500"/>
    <s v="1 NO ETIQUETADO"/>
    <s v="11 RECURSOS FISCALES"/>
    <s v="1101 RECURSOS MUNICIPALES"/>
    <s v="19 Ejercicio 2019"/>
    <s v="13 TODO EL TERRITORIO"/>
    <s v="3 INDISTINTO"/>
  </r>
  <r>
    <s v="090211313446172019O133133429121155656556501111110119133"/>
    <x v="40"/>
    <s v="1"/>
    <s v="13"/>
    <s v="134"/>
    <s v="4"/>
    <s v="6"/>
    <s v="17"/>
    <s v="20"/>
    <s v="19"/>
    <s v="O"/>
    <s v="133"/>
    <s v="133429"/>
    <s v="12"/>
    <s v="1"/>
    <s v="5"/>
    <s v="56"/>
    <s v="565"/>
    <s v="565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29 ACTUALIZACION DE MANUALES DE PROCEDIMIENTOS"/>
    <x v="4"/>
    <x v="21"/>
    <x v="146"/>
    <s v="56501 EQUIPO DE COMUNICACION Y TELECOMUNICACION"/>
    <n v="182000"/>
    <s v="1 NO ETIQUETADO"/>
    <s v="11 RECURSOS FISCALES"/>
    <s v="1101 RECURSOS MUNICIPALES"/>
    <s v="19 Ejercicio 2019"/>
    <s v="13 TODO EL TERRITORIO"/>
    <s v="3 INDISTINTO"/>
  </r>
  <r>
    <s v="090211313446172019O133133433121155656556501111110119133"/>
    <x v="40"/>
    <s v="1"/>
    <s v="13"/>
    <s v="134"/>
    <s v="4"/>
    <s v="6"/>
    <s v="17"/>
    <s v="20"/>
    <s v="19"/>
    <s v="O"/>
    <s v="133"/>
    <s v="133433"/>
    <s v="12"/>
    <s v="1"/>
    <s v="5"/>
    <s v="56"/>
    <s v="565"/>
    <s v="565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3 ATENCION A SOLICITUDES DE REPARACION, MANTENIMIENTO E INSTALACION DE EQUIPO DE COMPUTO EN GENERAL Y TELEFONICO."/>
    <x v="4"/>
    <x v="21"/>
    <x v="146"/>
    <s v="56501 EQUIPO DE COMUNICACION Y TELECOMUNICACION"/>
    <n v="17500"/>
    <s v="1 NO ETIQUETADO"/>
    <s v="11 RECURSOS FISCALES"/>
    <s v="1101 RECURSOS MUNICIPALES"/>
    <s v="19 Ejercicio 2019"/>
    <s v="13 TODO EL TERRITORIO"/>
    <s v="3 INDISTINTO"/>
  </r>
  <r>
    <s v="121222222122081331E086086701911155656556501111110119133"/>
    <x v="32"/>
    <s v="2"/>
    <s v="22"/>
    <s v="221"/>
    <s v="2"/>
    <s v="2"/>
    <s v="08"/>
    <s v="13"/>
    <s v="31"/>
    <s v="E"/>
    <s v="086"/>
    <s v="086701"/>
    <s v="91"/>
    <s v="1"/>
    <s v="5"/>
    <s v="56"/>
    <s v="565"/>
    <s v="565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86 OBRA PÚBLICA EJECUTADA"/>
    <s v="086701 RUPTURA DE PAVIMENTOS PARA INSTALACIONES SUBTERRANEAS"/>
    <x v="4"/>
    <x v="21"/>
    <x v="146"/>
    <s v="56501 EQUIPO DE COMUNICACION Y TELECOMUNICACION"/>
    <n v="127000"/>
    <s v="1 NO ETIQUETADO"/>
    <s v="11 RECURSOS FISCALES"/>
    <s v="1101 RECURSOS MUNICIPALES"/>
    <s v="19 Ejercicio 2019"/>
    <s v="13 TODO EL TERRITORIO"/>
    <s v="3 INDISTINTO"/>
  </r>
  <r>
    <s v="131422727116171835P080080760911155252352301111110119133"/>
    <x v="49"/>
    <s v="2"/>
    <s v="27"/>
    <s v="271"/>
    <s v="1"/>
    <s v="6"/>
    <s v="17"/>
    <s v="18"/>
    <s v="35"/>
    <s v="P"/>
    <s v="080"/>
    <s v="080760"/>
    <s v="91"/>
    <s v="1"/>
    <s v="5"/>
    <s v="52"/>
    <s v="523"/>
    <s v="523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60 IMPLEMENTACION DE LOS MECANISMOS DE PARTICIPACION CIUDADANA"/>
    <x v="4"/>
    <x v="33"/>
    <x v="133"/>
    <s v="52301 CAMARAS FOTOGRAFICAS Y DE VIDEO"/>
    <n v="150000"/>
    <s v="1 NO ETIQUETADO"/>
    <s v="11 RECURSOS FISCALES"/>
    <s v="1101 RECURSOS MUNICIPALES"/>
    <s v="19 Ejercicio 2019"/>
    <s v="13 TODO EL TERRITORIO"/>
    <s v="3 INDISTINTO"/>
  </r>
  <r>
    <s v="080122222112130614E059059315911155656656601111110119133"/>
    <x v="14"/>
    <s v="2"/>
    <s v="22"/>
    <s v="221"/>
    <s v="1"/>
    <s v="2"/>
    <s v="13"/>
    <s v="06"/>
    <s v="14"/>
    <s v="E"/>
    <s v="059"/>
    <s v="059315"/>
    <s v="91"/>
    <s v="1"/>
    <s v="5"/>
    <s v="56"/>
    <s v="566"/>
    <s v="566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315 PAGO DEL SERVICIO DE ALUMBRADO PUBLICO"/>
    <x v="4"/>
    <x v="21"/>
    <x v="67"/>
    <s v="56601 EQUIPOS DE GENERACION ELECTRICA, APARATOS Y ACCESORIOS ELECTRICOS"/>
    <n v="6870000"/>
    <s v="1 NO ETIQUETADO"/>
    <s v="11 RECURSOS FISCALES"/>
    <s v="1101 RECURSOS MUNICIPALES"/>
    <s v="19 Ejercicio 2019"/>
    <s v="13 TODO EL TERRITORIO"/>
    <s v="3 INDISTINTO"/>
  </r>
  <r>
    <s v="081122222112130614E125125355911155656656601111110119133"/>
    <x v="1"/>
    <s v="2"/>
    <s v="22"/>
    <s v="221"/>
    <s v="1"/>
    <s v="2"/>
    <s v="13"/>
    <s v="06"/>
    <s v="14"/>
    <s v="E"/>
    <s v="125"/>
    <s v="125355"/>
    <s v="91"/>
    <s v="1"/>
    <s v="5"/>
    <s v="56"/>
    <s v="566"/>
    <s v="566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55 MANTENIMIENTO DE PAVIMENTOS"/>
    <x v="4"/>
    <x v="21"/>
    <x v="67"/>
    <s v="56601 EQUIPOS DE GENERACION ELECTRICA, APARATOS Y ACCESORIOS ELECTRICOS"/>
    <n v="1000000"/>
    <s v="1 NO ETIQUETADO"/>
    <s v="11 RECURSOS FISCALES"/>
    <s v="1101 RECURSOS MUNICIPALES"/>
    <s v="19 Ejercicio 2019"/>
    <s v="13 TODO EL TERRITORIO"/>
    <s v="3 INDISTINTO"/>
  </r>
  <r>
    <s v="080922222112130614E059059798911155656656601111110119133"/>
    <x v="2"/>
    <s v="2"/>
    <s v="22"/>
    <s v="221"/>
    <s v="1"/>
    <s v="2"/>
    <s v="13"/>
    <s v="06"/>
    <s v="14"/>
    <s v="E"/>
    <s v="059"/>
    <s v="059798"/>
    <s v="91"/>
    <s v="1"/>
    <s v="5"/>
    <s v="56"/>
    <s v="566"/>
    <s v="566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59 ESPACIOS PÚBLICOS ILUMINADOS ENTREGADOS"/>
    <s v="059798 OBRA IMAGEN URBANA"/>
    <x v="4"/>
    <x v="21"/>
    <x v="67"/>
    <s v="56601 EQUIPOS DE GENERACION ELECTRICA, APARATOS Y ACCESORIOS ELECTRICOS"/>
    <n v="300000"/>
    <s v="1 NO ETIQUETADO"/>
    <s v="11 RECURSOS FISCALES"/>
    <s v="1101 RECURSOS MUNICIPALES"/>
    <s v="19 Ejercicio 2019"/>
    <s v="13 TODO EL TERRITORIO"/>
    <s v="3 INDISTINTO"/>
  </r>
  <r>
    <s v="080822222212130616E130130336911155656656601111110119133"/>
    <x v="21"/>
    <s v="2"/>
    <s v="22"/>
    <s v="222"/>
    <s v="1"/>
    <s v="2"/>
    <s v="13"/>
    <s v="06"/>
    <s v="16"/>
    <s v="E"/>
    <s v="130"/>
    <s v="130336"/>
    <s v="91"/>
    <s v="1"/>
    <s v="5"/>
    <s v="56"/>
    <s v="566"/>
    <s v="56601"/>
    <s v="1"/>
    <s v="11"/>
    <s v="1101"/>
    <s v="19"/>
    <s v="13"/>
    <s v="3"/>
    <x v="1"/>
    <x v="21"/>
    <x v="23"/>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38"/>
    <s v="130 SERVICIOS PÚBLICOS ELEMENTALES A LA POBLACIÓN QUE SE UBICA EN ZONAS ALEJADAS DEL CENTRO BRINDADOS"/>
    <s v="130336 MANTENIMIENTO DE AREAS VERDES URBANAS DE PROPIEDAD MUNICIPAL"/>
    <x v="4"/>
    <x v="21"/>
    <x v="67"/>
    <s v="56601 EQUIPOS DE GENERACION ELECTRICA, APARATOS Y ACCESORIOS ELECTRICOS"/>
    <n v="100000"/>
    <s v="1 NO ETIQUETADO"/>
    <s v="11 RECURSOS FISCALES"/>
    <s v="1101 RECURSOS MUNICIPALES"/>
    <s v="19 Ejercicio 2019"/>
    <s v="13 TODO EL TERRITORIO"/>
    <s v="3 INDISTINTO"/>
  </r>
  <r>
    <s v="121222222122081331E086086711911155656656601111110119133"/>
    <x v="32"/>
    <s v="2"/>
    <s v="22"/>
    <s v="221"/>
    <s v="2"/>
    <s v="2"/>
    <s v="08"/>
    <s v="13"/>
    <s v="31"/>
    <s v="E"/>
    <s v="086"/>
    <s v="086711"/>
    <s v="91"/>
    <s v="1"/>
    <s v="5"/>
    <s v="56"/>
    <s v="566"/>
    <s v="566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086 OBRA PÚBLICA EJECUTADA"/>
    <s v="086711 GESTION DE OBRA PUBLICA MUNICIPAL"/>
    <x v="4"/>
    <x v="21"/>
    <x v="67"/>
    <s v="56601 EQUIPOS DE GENERACION ELECTRICA, APARATOS Y ACCESORIOS ELECTRICOS"/>
    <n v="14800"/>
    <s v="1 NO ETIQUETADO"/>
    <s v="11 RECURSOS FISCALES"/>
    <s v="1101 RECURSOS MUNICIPALES"/>
    <s v="19 Ejercicio 2019"/>
    <s v="13 TODO EL TERRITORIO"/>
    <s v="3 INDISTINTO"/>
  </r>
  <r>
    <s v="131422727116171835P090090771911155252952901111110119133"/>
    <x v="49"/>
    <s v="2"/>
    <s v="27"/>
    <s v="271"/>
    <s v="1"/>
    <s v="6"/>
    <s v="17"/>
    <s v="18"/>
    <s v="35"/>
    <s v="P"/>
    <s v="090"/>
    <s v="090771"/>
    <s v="91"/>
    <s v="1"/>
    <s v="5"/>
    <s v="52"/>
    <s v="529"/>
    <s v="529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0 ORGANISMOS SOCIALES PARA LA PARTICIPACIÓN CIUDADANA CONFORMADOS."/>
    <s v="090771 CREACION, RATIFICACION Y REESTRUCTURACION DE CONSEJOS DE COLONIA."/>
    <x v="4"/>
    <x v="33"/>
    <x v="134"/>
    <s v="52901 OTRO MOBILIARIO Y EQUIPO EDUCACIONAL Y RECREATIVO"/>
    <n v="701070"/>
    <s v="1 NO ETIQUETADO"/>
    <s v="11 RECURSOS FISCALES"/>
    <s v="1101 RECURSOS MUNICIPALES"/>
    <s v="19 Ejercicio 2019"/>
    <s v="13 TODO EL TERRITORIO"/>
    <s v="3 INDISTINTO"/>
  </r>
  <r>
    <s v="030311717145160304E127127976911155656756701111110119133"/>
    <x v="8"/>
    <s v="1"/>
    <s v="17"/>
    <s v="171"/>
    <s v="4"/>
    <s v="5"/>
    <s v="16"/>
    <s v="03"/>
    <s v="04"/>
    <s v="E"/>
    <s v="127"/>
    <s v="127976"/>
    <s v="91"/>
    <s v="1"/>
    <s v="5"/>
    <s v="56"/>
    <s v="567"/>
    <s v="567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4"/>
    <x v="21"/>
    <x v="68"/>
    <s v="56701 HERRAMIENTAS Y MAQUINAS¿HERRAMIENTA"/>
    <n v="33000"/>
    <s v="1 NO ETIQUETADO"/>
    <s v="11 RECURSOS FISCALES"/>
    <s v="1101 RECURSOS MUNICIPALES"/>
    <s v="19 Ejercicio 2019"/>
    <s v="13 TODO EL TERRITORIO"/>
    <s v="3 INDISTINTO"/>
  </r>
  <r>
    <s v="040711212245150205E050050158911155656756701111110119133"/>
    <x v="44"/>
    <s v="1"/>
    <s v="12"/>
    <s v="122"/>
    <s v="4"/>
    <s v="5"/>
    <s v="15"/>
    <s v="02"/>
    <s v="05"/>
    <s v="E"/>
    <s v="050"/>
    <s v="050158"/>
    <s v="91"/>
    <s v="1"/>
    <s v="5"/>
    <s v="56"/>
    <s v="567"/>
    <s v="56701"/>
    <s v="1"/>
    <s v="11"/>
    <s v="1101"/>
    <s v="19"/>
    <s v="13"/>
    <s v="3"/>
    <x v="6"/>
    <x v="44"/>
    <x v="6"/>
    <s v="1 GOBIERNO"/>
    <s v="12 JUSTICIA"/>
    <s v="4 UN GOBIERNO PARA LA CIUDADANÍA"/>
    <s v="5 ZAPOPAN EN PAZ"/>
    <s v="15 PROMOVER LA CONVIVENCIA PACÍFICA Y EQUITATIVA ENTRE GÉNEROS"/>
    <s v="02 B. PREVENCIÓN DE LAS VIOLENCIAS"/>
    <s v="E PRESTACIÓN DE SERVICIOS PÚBLICOS"/>
    <s v="91 CIUDADANOS"/>
    <s v="1 GASTO CORRIENTE"/>
    <x v="28"/>
    <s v="050 CONFLICTOS DEL CENTRO DE MEDIACIÓN ATENDIDOS"/>
    <s v="050158 MEDIACION"/>
    <x v="4"/>
    <x v="21"/>
    <x v="68"/>
    <s v="56701 HERRAMIENTAS Y MAQUINAS¿HERRAMIENTA"/>
    <n v="5000"/>
    <s v="1 NO ETIQUETADO"/>
    <s v="11 RECURSOS FISCALES"/>
    <s v="1101 RECURSOS MUNICIPALES"/>
    <s v="19 Ejercicio 2019"/>
    <s v="13 TODO EL TERRITORIO"/>
    <s v="3 INDISTINTO"/>
  </r>
  <r>
    <s v="131422727116171835P080080770911155353153101111110119133"/>
    <x v="49"/>
    <s v="2"/>
    <s v="27"/>
    <s v="271"/>
    <s v="1"/>
    <s v="6"/>
    <s v="17"/>
    <s v="18"/>
    <s v="35"/>
    <s v="P"/>
    <s v="080"/>
    <s v="080770"/>
    <s v="91"/>
    <s v="1"/>
    <s v="5"/>
    <s v="53"/>
    <s v="531"/>
    <s v="531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70 PLANEACION Y SEGUIMIENTO DEL DESARROLLO MUNICIPAL"/>
    <x v="4"/>
    <x v="34"/>
    <x v="135"/>
    <s v="53101 EQUIPO MEDICO Y DE LABORATORIO"/>
    <n v="300000"/>
    <s v="1 NO ETIQUETADO"/>
    <s v="11 RECURSOS FISCALES"/>
    <s v="1101 RECURSOS MUNICIPALES"/>
    <s v="19 Ejercicio 2019"/>
    <s v="13 TODO EL TERRITORIO"/>
    <s v="3 INDISTINTO"/>
  </r>
  <r>
    <s v="080122222112130614E060060329911155656756701111110119133"/>
    <x v="14"/>
    <s v="2"/>
    <s v="22"/>
    <s v="221"/>
    <s v="1"/>
    <s v="2"/>
    <s v="13"/>
    <s v="06"/>
    <s v="14"/>
    <s v="E"/>
    <s v="060"/>
    <s v="060329"/>
    <s v="91"/>
    <s v="1"/>
    <s v="5"/>
    <s v="56"/>
    <s v="567"/>
    <s v="567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60 ESPACIOS PÚBLICOS ORDENADOS Y LIMPIOS ENTREGADOS"/>
    <s v="060329 RETIRO DE GRAFFITI"/>
    <x v="4"/>
    <x v="21"/>
    <x v="68"/>
    <s v="56701 HERRAMIENTAS Y MAQUINAS¿HERRAMIENTA"/>
    <n v="225000"/>
    <s v="1 NO ETIQUETADO"/>
    <s v="11 RECURSOS FISCALES"/>
    <s v="1101 RECURSOS MUNICIPALES"/>
    <s v="19 Ejercicio 2019"/>
    <s v="13 TODO EL TERRITORIO"/>
    <s v="3 INDISTINTO"/>
  </r>
  <r>
    <s v="081122222112130614E125125363911155656756701111110119133"/>
    <x v="1"/>
    <s v="2"/>
    <s v="22"/>
    <s v="221"/>
    <s v="1"/>
    <s v="2"/>
    <s v="13"/>
    <s v="06"/>
    <s v="14"/>
    <s v="E"/>
    <s v="125"/>
    <s v="125363"/>
    <s v="91"/>
    <s v="1"/>
    <s v="5"/>
    <s v="56"/>
    <s v="567"/>
    <s v="56701"/>
    <s v="1"/>
    <s v="11"/>
    <s v="1101"/>
    <s v="19"/>
    <s v="13"/>
    <s v="3"/>
    <x v="1"/>
    <x v="1"/>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63 SERVICIO DE MANTENIMIENTO, CONSERVACION Y LIMPIEZA DE REDES E INFRAESTRUCTURA HIDRAULICA."/>
    <x v="4"/>
    <x v="21"/>
    <x v="68"/>
    <s v="56701 HERRAMIENTAS Y MAQUINAS¿HERRAMIENTA"/>
    <n v="200000"/>
    <s v="1 NO ETIQUETADO"/>
    <s v="11 RECURSOS FISCALES"/>
    <s v="1101 RECURSOS MUNICIPALES"/>
    <s v="19 Ejercicio 2019"/>
    <s v="13 TODO EL TERRITORIO"/>
    <s v="3 INDISTINTO"/>
  </r>
  <r>
    <s v="080922222112130614E088088323911155656756701111110119133"/>
    <x v="2"/>
    <s v="2"/>
    <s v="22"/>
    <s v="221"/>
    <s v="1"/>
    <s v="2"/>
    <s v="13"/>
    <s v="06"/>
    <s v="14"/>
    <s v="E"/>
    <s v="088"/>
    <s v="088323"/>
    <s v="91"/>
    <s v="1"/>
    <s v="5"/>
    <s v="56"/>
    <s v="567"/>
    <s v="56701"/>
    <s v="1"/>
    <s v="11"/>
    <s v="1101"/>
    <s v="19"/>
    <s v="13"/>
    <s v="3"/>
    <x v="1"/>
    <x v="2"/>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23 ADMINISTRACION DE CONCESIONARIOS"/>
    <x v="4"/>
    <x v="21"/>
    <x v="68"/>
    <s v="56701 HERRAMIENTAS Y MAQUINAS¿HERRAMIENTA"/>
    <n v="400000"/>
    <s v="1 NO ETIQUETADO"/>
    <s v="11 RECURSOS FISCALES"/>
    <s v="1101 RECURSOS MUNICIPALES"/>
    <s v="19 Ejercicio 2019"/>
    <s v="13 TODO EL TERRITORIO"/>
    <s v="3 INDISTINTO"/>
  </r>
  <r>
    <s v="080322222112130614E125125327911155656756701111110119133"/>
    <x v="15"/>
    <s v="2"/>
    <s v="22"/>
    <s v="221"/>
    <s v="1"/>
    <s v="2"/>
    <s v="13"/>
    <s v="06"/>
    <s v="14"/>
    <s v="E"/>
    <s v="125"/>
    <s v="125327"/>
    <s v="91"/>
    <s v="1"/>
    <s v="5"/>
    <s v="56"/>
    <s v="567"/>
    <s v="56701"/>
    <s v="1"/>
    <s v="11"/>
    <s v="1101"/>
    <s v="19"/>
    <s v="13"/>
    <s v="3"/>
    <x v="1"/>
    <x v="15"/>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27 REHABILITACION DE MOBILIARIO URBANO EN PLAZAS MUNICIPALES Y ESPACIOS PUBLICOS"/>
    <x v="4"/>
    <x v="21"/>
    <x v="68"/>
    <s v="56701 HERRAMIENTAS Y MAQUINAS¿HERRAMIENTA"/>
    <n v="2500000"/>
    <s v="1 NO ETIQUETADO"/>
    <s v="11 RECURSOS FISCALES"/>
    <s v="1101 RECURSOS MUNICIPALES"/>
    <s v="19 Ejercicio 2019"/>
    <s v="13 TODO EL TERRITORIO"/>
    <s v="3 INDISTINTO"/>
  </r>
  <r>
    <s v="080222222112130614E125125327911155656756701111110119133"/>
    <x v="16"/>
    <s v="2"/>
    <s v="22"/>
    <s v="221"/>
    <s v="1"/>
    <s v="2"/>
    <s v="13"/>
    <s v="06"/>
    <s v="14"/>
    <s v="E"/>
    <s v="125"/>
    <s v="125327"/>
    <s v="91"/>
    <s v="1"/>
    <s v="5"/>
    <s v="56"/>
    <s v="567"/>
    <s v="56701"/>
    <s v="1"/>
    <s v="11"/>
    <s v="1101"/>
    <s v="19"/>
    <s v="13"/>
    <s v="3"/>
    <x v="1"/>
    <x v="16"/>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27 REHABILITACION DE MOBILIARIO URBANO EN PLAZAS MUNICIPALES Y ESPACIOS PUBLICOS"/>
    <x v="4"/>
    <x v="21"/>
    <x v="68"/>
    <s v="56701 HERRAMIENTAS Y MAQUINAS¿HERRAMIENTA"/>
    <n v="80000"/>
    <s v="1 NO ETIQUETADO"/>
    <s v="11 RECURSOS FISCALES"/>
    <s v="1101 RECURSOS MUNICIPALES"/>
    <s v="19 Ejercicio 2019"/>
    <s v="13 TODO EL TERRITORIO"/>
    <s v="3 INDISTINTO"/>
  </r>
  <r>
    <s v="080422222112130614E125125336911155656756701111110119133"/>
    <x v="17"/>
    <s v="2"/>
    <s v="22"/>
    <s v="221"/>
    <s v="1"/>
    <s v="2"/>
    <s v="13"/>
    <s v="06"/>
    <s v="14"/>
    <s v="E"/>
    <s v="125"/>
    <s v="125336"/>
    <s v="91"/>
    <s v="1"/>
    <s v="5"/>
    <s v="56"/>
    <s v="567"/>
    <s v="56701"/>
    <s v="1"/>
    <s v="11"/>
    <s v="1101"/>
    <s v="19"/>
    <s v="13"/>
    <s v="3"/>
    <x v="1"/>
    <x v="17"/>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36 MANTENIMIENTO DE AREAS VERDES URBANAS DE PROPIEDAD MUNICIPAL"/>
    <x v="4"/>
    <x v="21"/>
    <x v="68"/>
    <s v="56701 HERRAMIENTAS Y MAQUINAS¿HERRAMIENTA"/>
    <n v="4000000"/>
    <s v="1 NO ETIQUETADO"/>
    <s v="11 RECURSOS FISCALES"/>
    <s v="1101 RECURSOS MUNICIPALES"/>
    <s v="19 Ejercicio 2019"/>
    <s v="13 TODO EL TERRITORIO"/>
    <s v="3 INDISTINTO"/>
  </r>
  <r>
    <s v="080522222112130614E088088351911155656756701111110119133"/>
    <x v="18"/>
    <s v="2"/>
    <s v="22"/>
    <s v="221"/>
    <s v="1"/>
    <s v="2"/>
    <s v="13"/>
    <s v="06"/>
    <s v="14"/>
    <s v="E"/>
    <s v="088"/>
    <s v="088351"/>
    <s v="91"/>
    <s v="1"/>
    <s v="5"/>
    <s v="56"/>
    <s v="567"/>
    <s v="567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51 BALIZAMIENTO DE ESPACIOS PARA COMERCIO EN TIANGUIS"/>
    <x v="4"/>
    <x v="21"/>
    <x v="68"/>
    <s v="56701 HERRAMIENTAS Y MAQUINAS¿HERRAMIENTA"/>
    <n v="1500000"/>
    <s v="1 NO ETIQUETADO"/>
    <s v="11 RECURSOS FISCALES"/>
    <s v="1101 RECURSOS MUNICIPALES"/>
    <s v="19 Ejercicio 2019"/>
    <s v="13 TODO EL TERRITORIO"/>
    <s v="3 INDISTINTO"/>
  </r>
  <r>
    <s v="081022222112130614E125125317911155656756701111110119133"/>
    <x v="19"/>
    <s v="2"/>
    <s v="22"/>
    <s v="221"/>
    <s v="1"/>
    <s v="2"/>
    <s v="13"/>
    <s v="06"/>
    <s v="14"/>
    <s v="E"/>
    <s v="125"/>
    <s v="125317"/>
    <s v="91"/>
    <s v="1"/>
    <s v="5"/>
    <s v="56"/>
    <s v="567"/>
    <s v="56701"/>
    <s v="1"/>
    <s v="11"/>
    <s v="1101"/>
    <s v="19"/>
    <s v="13"/>
    <s v="3"/>
    <x v="1"/>
    <x v="19"/>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125 SERVICIOS DE MANTENIMIENTO CORRECTIVO Y PREVENTIVO EN ESPACIOS PÚBLICOS REALIZADOS "/>
    <s v="125317 MANTENIMIENTO DE AREAS COMUNES"/>
    <x v="4"/>
    <x v="21"/>
    <x v="68"/>
    <s v="56701 HERRAMIENTAS Y MAQUINAS¿HERRAMIENTA"/>
    <n v="10500"/>
    <s v="1 NO ETIQUETADO"/>
    <s v="11 RECURSOS FISCALES"/>
    <s v="1101 RECURSOS MUNICIPALES"/>
    <s v="19 Ejercicio 2019"/>
    <s v="13 TODO EL TERRITORIO"/>
    <s v="3 INDISTINTO"/>
  </r>
  <r>
    <s v="081222121412130615E061061414911155656756701111110119133"/>
    <x v="46"/>
    <s v="2"/>
    <s v="21"/>
    <s v="214"/>
    <s v="1"/>
    <s v="2"/>
    <s v="13"/>
    <s v="06"/>
    <s v="15"/>
    <s v="E"/>
    <s v="061"/>
    <s v="061414"/>
    <s v="91"/>
    <s v="1"/>
    <s v="5"/>
    <s v="56"/>
    <s v="567"/>
    <s v="56701"/>
    <s v="1"/>
    <s v="11"/>
    <s v="1101"/>
    <s v="19"/>
    <s v="13"/>
    <s v="3"/>
    <x v="1"/>
    <x v="46"/>
    <x v="11"/>
    <s v="2 DESARROLLO SOCIAL"/>
    <s v="21 PROTECCION AMBIENTAL"/>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3"/>
    <s v="061 ESPACIOS PÚBLICOS SALUBRES ENTREGADOS."/>
    <s v="061414 REPARACION DE LUMINARIA"/>
    <x v="4"/>
    <x v="21"/>
    <x v="68"/>
    <s v="56701 HERRAMIENTAS Y MAQUINAS¿HERRAMIENTA"/>
    <n v="48427.1"/>
    <s v="1 NO ETIQUETADO"/>
    <s v="11 RECURSOS FISCALES"/>
    <s v="1101 RECURSOS MUNICIPALES"/>
    <s v="19 Ejercicio 2019"/>
    <s v="13 TODO EL TERRITORIO"/>
    <s v="3 INDISTINTO"/>
  </r>
  <r>
    <s v="080822222212130616E130130417911155656756701111110119133"/>
    <x v="21"/>
    <s v="2"/>
    <s v="22"/>
    <s v="222"/>
    <s v="1"/>
    <s v="2"/>
    <s v="13"/>
    <s v="06"/>
    <s v="16"/>
    <s v="E"/>
    <s v="130"/>
    <s v="130417"/>
    <s v="91"/>
    <s v="1"/>
    <s v="5"/>
    <s v="56"/>
    <s v="567"/>
    <s v="56701"/>
    <s v="1"/>
    <s v="11"/>
    <s v="1101"/>
    <s v="19"/>
    <s v="13"/>
    <s v="3"/>
    <x v="1"/>
    <x v="21"/>
    <x v="23"/>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38"/>
    <s v="130 SERVICIOS PÚBLICOS ELEMENTALES A LA POBLACIÓN QUE SE UBICA EN ZONAS ALEJADAS DEL CENTRO BRINDADOS"/>
    <s v="130417 MANTENIMIENTO PREVENTIVO DE ARBOLADO"/>
    <x v="4"/>
    <x v="21"/>
    <x v="68"/>
    <s v="56701 HERRAMIENTAS Y MAQUINAS¿HERRAMIENTA"/>
    <n v="100000"/>
    <s v="1 NO ETIQUETADO"/>
    <s v="11 RECURSOS FISCALES"/>
    <s v="1101 RECURSOS MUNICIPALES"/>
    <s v="19 Ejercicio 2019"/>
    <s v="13 TODO EL TERRITORIO"/>
    <s v="3 INDISTINTO"/>
  </r>
  <r>
    <s v="090111313446172020O021021511121155656756701111110119133"/>
    <x v="39"/>
    <s v="1"/>
    <s v="13"/>
    <s v="134"/>
    <s v="4"/>
    <s v="6"/>
    <s v="17"/>
    <s v="20"/>
    <s v="20"/>
    <s v="O"/>
    <s v="021"/>
    <s v="021511"/>
    <s v="12"/>
    <s v="1"/>
    <s v="5"/>
    <s v="56"/>
    <s v="567"/>
    <s v="567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1 CREDENCIALIZACION OFICIAL DE EMPLEADOS"/>
    <x v="4"/>
    <x v="21"/>
    <x v="68"/>
    <s v="56701 HERRAMIENTAS Y MAQUINAS¿HERRAMIENTA"/>
    <n v="170000"/>
    <s v="1 NO ETIQUETADO"/>
    <s v="11 RECURSOS FISCALES"/>
    <s v="1101 RECURSOS MUNICIPALES"/>
    <s v="19 Ejercicio 2019"/>
    <s v="13 TODO EL TERRITORIO"/>
    <s v="3 INDISTINTO"/>
  </r>
  <r>
    <s v="090111313446172020O021021475121155656756701111110119133"/>
    <x v="39"/>
    <s v="1"/>
    <s v="13"/>
    <s v="134"/>
    <s v="4"/>
    <s v="6"/>
    <s v="17"/>
    <s v="20"/>
    <s v="20"/>
    <s v="O"/>
    <s v="021"/>
    <s v="021475"/>
    <s v="12"/>
    <s v="1"/>
    <s v="5"/>
    <s v="56"/>
    <s v="567"/>
    <s v="567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75 SERVICIO SOCIAL Y PRACTICAS PROFESIONALES"/>
    <x v="4"/>
    <x v="21"/>
    <x v="68"/>
    <s v="56701 HERRAMIENTAS Y MAQUINAS¿HERRAMIENTA"/>
    <n v="2000000"/>
    <s v="1 NO ETIQUETADO"/>
    <s v="11 RECURSOS FISCALES"/>
    <s v="1101 RECURSOS MUNICIPALES"/>
    <s v="19 Ejercicio 2019"/>
    <s v="13 TODO EL TERRITORIO"/>
    <s v="3 INDISTINTO"/>
  </r>
  <r>
    <s v="111322121231010730E126126383911155656756701111110119133"/>
    <x v="31"/>
    <s v="2"/>
    <s v="21"/>
    <s v="212"/>
    <s v="3"/>
    <s v="1"/>
    <s v="01"/>
    <s v="07"/>
    <s v="30"/>
    <s v="E"/>
    <s v="126"/>
    <s v="126383"/>
    <s v="91"/>
    <s v="1"/>
    <s v="5"/>
    <s v="56"/>
    <s v="567"/>
    <s v="567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26 SERVICIOS DE PREVENCIÓN ANIMAL ENTREGADOS"/>
    <s v="126383 VINCULACION PARA ADOPCION"/>
    <x v="4"/>
    <x v="21"/>
    <x v="68"/>
    <s v="56701 HERRAMIENTAS Y MAQUINAS¿HERRAMIENTA"/>
    <n v="35000"/>
    <s v="1 NO ETIQUETADO"/>
    <s v="11 RECURSOS FISCALES"/>
    <s v="1101 RECURSOS MUNICIPALES"/>
    <s v="19 Ejercicio 2019"/>
    <s v="13 TODO EL TERRITORIO"/>
    <s v="3 INDISTINTO"/>
  </r>
  <r>
    <s v="121222222122081331E135135698911155656756701111110119133"/>
    <x v="32"/>
    <s v="2"/>
    <s v="22"/>
    <s v="221"/>
    <s v="2"/>
    <s v="2"/>
    <s v="08"/>
    <s v="13"/>
    <s v="31"/>
    <s v="E"/>
    <s v="135"/>
    <s v="135698"/>
    <s v="91"/>
    <s v="1"/>
    <s v="5"/>
    <s v="56"/>
    <s v="567"/>
    <s v="567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135 SUPERVISIÓN DE OBRA CONTRATADA"/>
    <s v="135698 SUSPENSION Y REINICIO DE OBRA DE EDIFICACION"/>
    <x v="4"/>
    <x v="21"/>
    <x v="68"/>
    <s v="56701 HERRAMIENTAS Y MAQUINAS¿HERRAMIENTA"/>
    <n v="159500"/>
    <s v="1 NO ETIQUETADO"/>
    <s v="11 RECURSOS FISCALES"/>
    <s v="1101 RECURSOS MUNICIPALES"/>
    <s v="19 Ejercicio 2019"/>
    <s v="13 TODO EL TERRITORIO"/>
    <s v="3 INDISTINTO"/>
  </r>
  <r>
    <s v="131422727116171835P090090987911155454254201111110119133"/>
    <x v="49"/>
    <s v="2"/>
    <s v="27"/>
    <s v="271"/>
    <s v="1"/>
    <s v="6"/>
    <s v="17"/>
    <s v="18"/>
    <s v="35"/>
    <s v="P"/>
    <s v="090"/>
    <s v="090987"/>
    <s v="91"/>
    <s v="1"/>
    <s v="5"/>
    <s v="54"/>
    <s v="542"/>
    <s v="542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0 ORGANISMOS SOCIALES PARA LA PARTICIPACIÓN CIUDADANA CONFORMADOS."/>
    <s v="090987 SESIONES DE LOS CONSEJOS DE PARTICIPACION CIUDADANA"/>
    <x v="4"/>
    <x v="35"/>
    <x v="138"/>
    <s v="54201 CARROCERIAS Y REMOLQUES"/>
    <n v="536000"/>
    <s v="1 NO ETIQUETADO"/>
    <s v="11 RECURSOS FISCALES"/>
    <s v="1101 RECURSOS MUNICIPALES"/>
    <s v="19 Ejercicio 2019"/>
    <s v="13 TODO EL TERRITORIO"/>
    <s v="3 INDISTINTO"/>
  </r>
  <r>
    <s v="131422727116171835P091091759911155454954901111110119133"/>
    <x v="49"/>
    <s v="2"/>
    <s v="27"/>
    <s v="271"/>
    <s v="1"/>
    <s v="6"/>
    <s v="17"/>
    <s v="18"/>
    <s v="35"/>
    <s v="P"/>
    <s v="091"/>
    <s v="091759"/>
    <s v="91"/>
    <s v="1"/>
    <s v="5"/>
    <s v="54"/>
    <s v="549"/>
    <s v="549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1 ORGANIZACIÓN VECINAL A LAS DECISIONES MUNICIPALES VINCULADA Y DEMOCRATIZADA"/>
    <s v="091759 SEGUIMIENTO, ORIENTACION Y ASESORAMIENTO A CONSEJOS SOCIALES Y VECINOS DE ZAPOPAN"/>
    <x v="4"/>
    <x v="35"/>
    <x v="140"/>
    <s v="54901 OTROS EQUIPOS DE TRANSPORTE"/>
    <n v="665000"/>
    <s v="1 NO ETIQUETADO"/>
    <s v="11 RECURSOS FISCALES"/>
    <s v="1101 RECURSOS MUNICIPALES"/>
    <s v="19 Ejercicio 2019"/>
    <s v="13 TODO EL TERRITORIO"/>
    <s v="3 INDISTINTO"/>
  </r>
  <r>
    <s v="080122222112130614E060060328911155656956901111110119133"/>
    <x v="14"/>
    <s v="2"/>
    <s v="22"/>
    <s v="221"/>
    <s v="1"/>
    <s v="2"/>
    <s v="13"/>
    <s v="06"/>
    <s v="14"/>
    <s v="E"/>
    <s v="060"/>
    <s v="060328"/>
    <s v="91"/>
    <s v="1"/>
    <s v="5"/>
    <s v="56"/>
    <s v="569"/>
    <s v="56901"/>
    <s v="1"/>
    <s v="11"/>
    <s v="1101"/>
    <s v="19"/>
    <s v="13"/>
    <s v="3"/>
    <x v="1"/>
    <x v="14"/>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60 ESPACIOS PÚBLICOS ORDENADOS Y LIMPIOS ENTREGADOS"/>
    <s v="060328 RETIRO DE PROPAGANDA EN MOBILIARIO URBANO"/>
    <x v="4"/>
    <x v="21"/>
    <x v="147"/>
    <s v="56901 OTROS EQUIPOS"/>
    <n v="250000"/>
    <s v="1 NO ETIQUETADO"/>
    <s v="11 RECURSOS FISCALES"/>
    <s v="1101 RECURSOS MUNICIPALES"/>
    <s v="19 Ejercicio 2019"/>
    <s v="13 TODO EL TERRITORIO"/>
    <s v="3 INDISTINTO"/>
  </r>
  <r>
    <s v="080522222112130614E088088352911155656956901111110119133"/>
    <x v="18"/>
    <s v="2"/>
    <s v="22"/>
    <s v="221"/>
    <s v="1"/>
    <s v="2"/>
    <s v="13"/>
    <s v="06"/>
    <s v="14"/>
    <s v="E"/>
    <s v="088"/>
    <s v="088352"/>
    <s v="91"/>
    <s v="1"/>
    <s v="5"/>
    <s v="56"/>
    <s v="569"/>
    <s v="56901"/>
    <s v="1"/>
    <s v="11"/>
    <s v="1101"/>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1 GASTO CORRIENTE"/>
    <x v="1"/>
    <s v="088 ORDENAMIENTO DEL COMERCIO EN VÍA PÚBLICA Y MERCADOS MUNICIPALES LOGRADO."/>
    <s v="088352 CREDENCIALIZACION DE COMERCIANTES EN TIANGUIS"/>
    <x v="4"/>
    <x v="21"/>
    <x v="147"/>
    <s v="56901 OTROS EQUIPOS"/>
    <n v="1500000"/>
    <s v="1 NO ETIQUETADO"/>
    <s v="11 RECURSOS FISCALES"/>
    <s v="1101 RECURSOS MUNICIPALES"/>
    <s v="19 Ejercicio 2019"/>
    <s v="13 TODO EL TERRITORIO"/>
    <s v="3 INDISTINTO"/>
  </r>
  <r>
    <s v="100533131123091725F043043944911155656956901111110119133"/>
    <x v="26"/>
    <s v="3"/>
    <s v="31"/>
    <s v="311"/>
    <s v="2"/>
    <s v="3"/>
    <s v="09"/>
    <s v="17"/>
    <s v="25"/>
    <s v="F"/>
    <s v="043"/>
    <s v="043944"/>
    <s v="91"/>
    <s v="1"/>
    <s v="5"/>
    <s v="56"/>
    <s v="569"/>
    <s v="569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3 CAPACITACIONES A PERSONAS EN TEMAS DEL SECTOR EMPRESARIAL REALIZADAS"/>
    <s v="043944 PERSONAS ATENDIDAS EN RETO ZAPOPAN"/>
    <x v="4"/>
    <x v="21"/>
    <x v="147"/>
    <s v="56901 OTROS EQUIPOS"/>
    <n v="50000"/>
    <s v="1 NO ETIQUETADO"/>
    <s v="11 RECURSOS FISCALES"/>
    <s v="1101 RECURSOS MUNICIPALES"/>
    <s v="19 Ejercicio 2019"/>
    <s v="13 TODO EL TERRITORIO"/>
    <s v="3 INDISTINTO"/>
  </r>
  <r>
    <s v="100533131123091725F049049548911155656956901111110119133"/>
    <x v="26"/>
    <s v="3"/>
    <s v="31"/>
    <s v="311"/>
    <s v="2"/>
    <s v="3"/>
    <s v="09"/>
    <s v="17"/>
    <s v="25"/>
    <s v="F"/>
    <s v="049"/>
    <s v="049548"/>
    <s v="91"/>
    <s v="1"/>
    <s v="5"/>
    <s v="56"/>
    <s v="569"/>
    <s v="56901"/>
    <s v="1"/>
    <s v="11"/>
    <s v="1101"/>
    <s v="19"/>
    <s v="13"/>
    <s v="3"/>
    <x v="10"/>
    <x v="26"/>
    <x v="13"/>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s v="F PROMOCIÓN Y FOMENTO"/>
    <s v="91 CIUDADANOS"/>
    <s v="1 GASTO CORRIENTE"/>
    <x v="18"/>
    <s v="049 COMERCIOS TRABAJANDO REGLAMENTADOS"/>
    <s v="049548 TRAMITE DE AMPLIACION DE MEDIDAS"/>
    <x v="4"/>
    <x v="21"/>
    <x v="147"/>
    <s v="56901 OTROS EQUIPOS"/>
    <n v="110000"/>
    <s v="1 NO ETIQUETADO"/>
    <s v="11 RECURSOS FISCALES"/>
    <s v="1101 RECURSOS MUNICIPALES"/>
    <s v="19 Ejercicio 2019"/>
    <s v="13 TODO EL TERRITORIO"/>
    <s v="3 INDISTINTO"/>
  </r>
  <r>
    <s v="111322121231010730E126126383911155656956901111110119133"/>
    <x v="31"/>
    <s v="2"/>
    <s v="21"/>
    <s v="212"/>
    <s v="3"/>
    <s v="1"/>
    <s v="01"/>
    <s v="07"/>
    <s v="30"/>
    <s v="E"/>
    <s v="126"/>
    <s v="126383"/>
    <s v="91"/>
    <s v="1"/>
    <s v="5"/>
    <s v="56"/>
    <s v="569"/>
    <s v="56901"/>
    <s v="1"/>
    <s v="11"/>
    <s v="1101"/>
    <s v="19"/>
    <s v="13"/>
    <s v="3"/>
    <x v="2"/>
    <x v="31"/>
    <x v="14"/>
    <s v="2 DESARROLLO SOCIAL"/>
    <s v="21 PROTECCION AMBIENTAL"/>
    <s v="3 GESTIÓN SUSTENTABLE DE LOS ECOSISTEMAS"/>
    <s v="1 ZAPOPAN VERDE Y SUSTENTABLE"/>
    <s v="01 CONSERVAR Y MANEJAR SUSTENTABLEMENTE LOS ECOSISTEMAS"/>
    <s v="07 A. GESTIÓN Y PROTECCIÓN AL MEDIO AMBIENTE EN CONTEXTO DE CAMBIO CLIMÁTICO"/>
    <s v="E PRESTACIÓN DE SERVICIOS PÚBLICOS"/>
    <s v="91 CIUDADANOS"/>
    <s v="1 GASTO CORRIENTE"/>
    <x v="21"/>
    <s v="126 SERVICIOS DE PREVENCIÓN ANIMAL ENTREGADOS"/>
    <s v="126383 VINCULACION PARA ADOPCION"/>
    <x v="4"/>
    <x v="21"/>
    <x v="147"/>
    <s v="56901 OTROS EQUIPOS"/>
    <n v="210000"/>
    <s v="1 NO ETIQUETADO"/>
    <s v="11 RECURSOS FISCALES"/>
    <s v="1101 RECURSOS MUNICIPALES"/>
    <s v="19 Ejercicio 2019"/>
    <s v="13 TODO EL TERRITORIO"/>
    <s v="3 INDISTINTO"/>
  </r>
  <r>
    <s v="030311717145160304E127127976911155757757701111110119133"/>
    <x v="8"/>
    <s v="1"/>
    <s v="17"/>
    <s v="171"/>
    <s v="4"/>
    <s v="5"/>
    <s v="16"/>
    <s v="03"/>
    <s v="04"/>
    <s v="E"/>
    <s v="127"/>
    <s v="127976"/>
    <s v="91"/>
    <s v="1"/>
    <s v="5"/>
    <s v="57"/>
    <s v="577"/>
    <s v="57701"/>
    <s v="1"/>
    <s v="11"/>
    <s v="1101"/>
    <s v="19"/>
    <s v="13"/>
    <s v="3"/>
    <x v="5"/>
    <x v="8"/>
    <x v="5"/>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s v="E PRESTACIÓN DE SERVICIOS PÚBLICOS"/>
    <s v="91 CIUDADANOS"/>
    <s v="1 GASTO CORRIENTE"/>
    <x v="6"/>
    <s v="127 SERVICIOS DE PROXIMIDAD ENTREGADOS"/>
    <s v="127976 SERVICIOS ADMINISTRATIVOS DE LA COMISARIA"/>
    <x v="4"/>
    <x v="37"/>
    <x v="148"/>
    <s v="57701 ESPECIES MENORES Y DE ZOOLOGICO"/>
    <n v="675000"/>
    <s v="1 NO ETIQUETADO"/>
    <s v="11 RECURSOS FISCALES"/>
    <s v="1101 RECURSOS MUNICIPALES"/>
    <s v="19 Ejercicio 2019"/>
    <s v="13 TODO EL TERRITORIO"/>
    <s v="3 INDISTINTO"/>
  </r>
  <r>
    <s v="090111313446172020O021021484121155757857801111110119133"/>
    <x v="39"/>
    <s v="1"/>
    <s v="13"/>
    <s v="134"/>
    <s v="4"/>
    <s v="6"/>
    <s v="17"/>
    <s v="20"/>
    <s v="20"/>
    <s v="O"/>
    <s v="021"/>
    <s v="021484"/>
    <s v="12"/>
    <s v="1"/>
    <s v="5"/>
    <s v="57"/>
    <s v="578"/>
    <s v="578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484 ELABORACION DE NOMBRAMIENTOS"/>
    <x v="4"/>
    <x v="37"/>
    <x v="149"/>
    <s v="57801 ÁRBOLES Y PLANTAS"/>
    <n v="5000"/>
    <s v="1 NO ETIQUETADO"/>
    <s v="11 RECURSOS FISCALES"/>
    <s v="1101 RECURSOS MUNICIPALES"/>
    <s v="19 Ejercicio 2019"/>
    <s v="13 TODO EL TERRITORIO"/>
    <s v="3 INDISTINTO"/>
  </r>
  <r>
    <s v="090111313446172020O021021833121155858158101111110119133"/>
    <x v="39"/>
    <s v="1"/>
    <s v="13"/>
    <s v="134"/>
    <s v="4"/>
    <s v="6"/>
    <s v="17"/>
    <s v="20"/>
    <s v="20"/>
    <s v="O"/>
    <s v="021"/>
    <s v="021833"/>
    <s v="12"/>
    <s v="1"/>
    <s v="5"/>
    <s v="58"/>
    <s v="581"/>
    <s v="581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833 ADMINISTRACION DE PERSONAL "/>
    <x v="4"/>
    <x v="38"/>
    <x v="150"/>
    <s v="58101 TERRENOS"/>
    <n v="5000000"/>
    <s v="1 NO ETIQUETADO"/>
    <s v="11 RECURSOS FISCALES"/>
    <s v="1101 RECURSOS MUNICIPALES"/>
    <s v="19 Ejercicio 2019"/>
    <s v="13 TODO EL TERRITORIO"/>
    <s v="3 INDISTINTO"/>
  </r>
  <r>
    <s v="090111313446172020O021021973121155858958901111110119133"/>
    <x v="39"/>
    <s v="1"/>
    <s v="13"/>
    <s v="134"/>
    <s v="4"/>
    <s v="6"/>
    <s v="17"/>
    <s v="20"/>
    <s v="20"/>
    <s v="O"/>
    <s v="021"/>
    <s v="021973"/>
    <s v="12"/>
    <s v="1"/>
    <s v="5"/>
    <s v="58"/>
    <s v="589"/>
    <s v="58901"/>
    <s v="1"/>
    <s v="11"/>
    <s v="1101"/>
    <s v="19"/>
    <s v="13"/>
    <s v="3"/>
    <x v="0"/>
    <x v="39"/>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973 SEGURIDAD SOCIAL "/>
    <x v="4"/>
    <x v="38"/>
    <x v="151"/>
    <s v="58901 OTROS BIENES INMUEBLES"/>
    <n v="2500000"/>
    <s v="1 NO ETIQUETADO"/>
    <s v="11 RECURSOS FISCALES"/>
    <s v="1101 RECURSOS MUNICIPALES"/>
    <s v="19 Ejercicio 2019"/>
    <s v="13 TODO EL TERRITORIO"/>
    <s v="3 INDISTINTO"/>
  </r>
  <r>
    <s v="090211313446172019O133133438121155959159101111110119133"/>
    <x v="40"/>
    <s v="1"/>
    <s v="13"/>
    <s v="134"/>
    <s v="4"/>
    <s v="6"/>
    <s v="17"/>
    <s v="20"/>
    <s v="19"/>
    <s v="O"/>
    <s v="133"/>
    <s v="133438"/>
    <s v="12"/>
    <s v="1"/>
    <s v="5"/>
    <s v="59"/>
    <s v="591"/>
    <s v="591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8 ATENCION A SOLICITUDES DE COMPRA, PRESTAMO, RENTA Y ACTUALIZACION DE EQUIPO DE COMPUTO GENERAL Y TELEFONICO"/>
    <x v="4"/>
    <x v="23"/>
    <x v="152"/>
    <s v="59101 SOFTWARE"/>
    <n v="3712000"/>
    <s v="1 NO ETIQUETADO"/>
    <s v="11 RECURSOS FISCALES"/>
    <s v="1101 RECURSOS MUNICIPALES"/>
    <s v="19 Ejercicio 2019"/>
    <s v="13 TODO EL TERRITORIO"/>
    <s v="3 INDISTINTO"/>
  </r>
  <r>
    <s v="090211313446172019O133133438121155959159101111110119133"/>
    <x v="40"/>
    <s v="1"/>
    <s v="13"/>
    <s v="134"/>
    <s v="4"/>
    <s v="6"/>
    <s v="17"/>
    <s v="20"/>
    <s v="19"/>
    <s v="O"/>
    <s v="133"/>
    <s v="133438"/>
    <s v="12"/>
    <s v="1"/>
    <s v="5"/>
    <s v="59"/>
    <s v="591"/>
    <s v="591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8 ATENCION A SOLICITUDES DE COMPRA, PRESTAMO, RENTA Y ACTUALIZACION DE EQUIPO DE COMPUTO GENERAL Y TELEFONICO"/>
    <x v="4"/>
    <x v="23"/>
    <x v="152"/>
    <s v="59101 SOFTWARE"/>
    <n v="15000"/>
    <s v="1 NO ETIQUETADO"/>
    <s v="11 RECURSOS FISCALES"/>
    <s v="1101 RECURSOS MUNICIPALES"/>
    <s v="19 Ejercicio 2019"/>
    <s v="13 TODO EL TERRITORIO"/>
    <s v="3 INDISTINTO"/>
  </r>
  <r>
    <s v="090211313446172019O132132437121155959159101111110119133"/>
    <x v="40"/>
    <s v="1"/>
    <s v="13"/>
    <s v="134"/>
    <s v="4"/>
    <s v="6"/>
    <s v="17"/>
    <s v="20"/>
    <s v="19"/>
    <s v="O"/>
    <s v="132"/>
    <s v="132437"/>
    <s v="12"/>
    <s v="1"/>
    <s v="5"/>
    <s v="59"/>
    <s v="591"/>
    <s v="591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2 SISTEMAS IMPLEMENTADOS"/>
    <s v="132437 GEOPROCESAMIENTO E IMPLEMENTACIONDE SISTEMAS DE INFORMACION GEOGRAFICA"/>
    <x v="4"/>
    <x v="23"/>
    <x v="152"/>
    <s v="59101 SOFTWARE"/>
    <n v="450000"/>
    <s v="1 NO ETIQUETADO"/>
    <s v="11 RECURSOS FISCALES"/>
    <s v="1101 RECURSOS MUNICIPALES"/>
    <s v="19 Ejercicio 2019"/>
    <s v="13 TODO EL TERRITORIO"/>
    <s v="3 INDISTINTO"/>
  </r>
  <r>
    <s v="090211313446172019O133133436121155959159101111110119133"/>
    <x v="40"/>
    <s v="1"/>
    <s v="13"/>
    <s v="134"/>
    <s v="4"/>
    <s v="6"/>
    <s v="17"/>
    <s v="20"/>
    <s v="19"/>
    <s v="O"/>
    <s v="133"/>
    <s v="133436"/>
    <s v="12"/>
    <s v="1"/>
    <s v="5"/>
    <s v="59"/>
    <s v="591"/>
    <s v="591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6 ADMINISTRACION DE RED DE DATOS Y RENOVACION DE EQUIPO"/>
    <x v="4"/>
    <x v="23"/>
    <x v="152"/>
    <s v="59101 SOFTWARE"/>
    <n v="38000"/>
    <s v="1 NO ETIQUETADO"/>
    <s v="11 RECURSOS FISCALES"/>
    <s v="1101 RECURSOS MUNICIPALES"/>
    <s v="19 Ejercicio 2019"/>
    <s v="13 TODO EL TERRITORIO"/>
    <s v="3 INDISTINTO"/>
  </r>
  <r>
    <s v="090211313446172019O132132425121155959159101111110119133"/>
    <x v="40"/>
    <s v="1"/>
    <s v="13"/>
    <s v="134"/>
    <s v="4"/>
    <s v="6"/>
    <s v="17"/>
    <s v="20"/>
    <s v="19"/>
    <s v="O"/>
    <s v="132"/>
    <s v="132425"/>
    <s v="12"/>
    <s v="1"/>
    <s v="5"/>
    <s v="59"/>
    <s v="591"/>
    <s v="591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2 SISTEMAS IMPLEMENTADOS"/>
    <s v="132425 DESARROLLO E IMPLEMENTACION DE SISTEMAS"/>
    <x v="4"/>
    <x v="23"/>
    <x v="152"/>
    <s v="59101 SOFTWARE"/>
    <n v="200000"/>
    <s v="1 NO ETIQUETADO"/>
    <s v="11 RECURSOS FISCALES"/>
    <s v="1101 RECURSOS MUNICIPALES"/>
    <s v="19 Ejercicio 2019"/>
    <s v="13 TODO EL TERRITORIO"/>
    <s v="3 INDISTINTO"/>
  </r>
  <r>
    <s v="090211313446172019O132132441121155959159101111110119133"/>
    <x v="40"/>
    <s v="1"/>
    <s v="13"/>
    <s v="134"/>
    <s v="4"/>
    <s v="6"/>
    <s v="17"/>
    <s v="20"/>
    <s v="19"/>
    <s v="O"/>
    <s v="132"/>
    <s v="132441"/>
    <s v="12"/>
    <s v="1"/>
    <s v="5"/>
    <s v="59"/>
    <s v="591"/>
    <s v="591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2 SISTEMAS IMPLEMENTADOS"/>
    <s v="132441 SIMPLIFICA"/>
    <x v="4"/>
    <x v="23"/>
    <x v="152"/>
    <s v="59101 SOFTWARE"/>
    <n v="3000000"/>
    <s v="1 NO ETIQUETADO"/>
    <s v="11 RECURSOS FISCALES"/>
    <s v="1101 RECURSOS MUNICIPALES"/>
    <s v="19 Ejercicio 2019"/>
    <s v="13 TODO EL TERRITORIO"/>
    <s v="3 INDISTINTO"/>
  </r>
  <r>
    <s v="090211313446172019O132132902121155959159101111110119133"/>
    <x v="40"/>
    <s v="1"/>
    <s v="13"/>
    <s v="134"/>
    <s v="4"/>
    <s v="6"/>
    <s v="17"/>
    <s v="20"/>
    <s v="19"/>
    <s v="O"/>
    <s v="132"/>
    <s v="132902"/>
    <s v="12"/>
    <s v="1"/>
    <s v="5"/>
    <s v="59"/>
    <s v="591"/>
    <s v="591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2 SISTEMAS IMPLEMENTADOS"/>
    <s v="132902 ESTRATEGIA DE CALIDAD "/>
    <x v="4"/>
    <x v="23"/>
    <x v="152"/>
    <s v="59101 SOFTWARE"/>
    <n v="12200000"/>
    <s v="1 NO ETIQUETADO"/>
    <s v="11 RECURSOS FISCALES"/>
    <s v="1101 RECURSOS MUNICIPALES"/>
    <s v="19 Ejercicio 2019"/>
    <s v="13 TODO EL TERRITORIO"/>
    <s v="3 INDISTINTO"/>
  </r>
  <r>
    <s v="090211313446172019O133133427121155959159101225250219133"/>
    <x v="40"/>
    <s v="1"/>
    <s v="13"/>
    <s v="134"/>
    <s v="4"/>
    <s v="6"/>
    <s v="17"/>
    <s v="20"/>
    <s v="19"/>
    <s v="O"/>
    <s v="133"/>
    <s v="133427"/>
    <s v="12"/>
    <s v="1"/>
    <s v="5"/>
    <s v="59"/>
    <s v="591"/>
    <s v="59101"/>
    <s v="2"/>
    <s v="25"/>
    <s v="2502"/>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27 ADMINISTRACION DE LA RED DE VOZ Y RENOVACION DE EQUIPO"/>
    <x v="4"/>
    <x v="23"/>
    <x v="152"/>
    <s v="59101 SOFTWARE"/>
    <n v="7700000"/>
    <s v="2 ETIQUETADO"/>
    <s v="25 RECURSOS FEDERALES"/>
    <s v="2502 FONDO DE FORTALECIMIENTO MUNICIPAL"/>
    <s v="19 Ejercicio 2019"/>
    <s v="13 TODO EL TERRITORIO"/>
    <s v="3 INDISTINTO"/>
  </r>
  <r>
    <s v="090211313446172019O133133428121155959159101111110119133"/>
    <x v="40"/>
    <s v="1"/>
    <s v="13"/>
    <s v="134"/>
    <s v="4"/>
    <s v="6"/>
    <s v="17"/>
    <s v="20"/>
    <s v="19"/>
    <s v="O"/>
    <s v="133"/>
    <s v="133428"/>
    <s v="12"/>
    <s v="1"/>
    <s v="5"/>
    <s v="59"/>
    <s v="591"/>
    <s v="591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28 ACTUALIZACION DE MANUALES DE ORGANIZACION"/>
    <x v="4"/>
    <x v="23"/>
    <x v="152"/>
    <s v="59101 SOFTWARE"/>
    <n v="1260000"/>
    <s v="1 NO ETIQUETADO"/>
    <s v="11 RECURSOS FISCALES"/>
    <s v="1101 RECURSOS MUNICIPALES"/>
    <s v="19 Ejercicio 2019"/>
    <s v="13 TODO EL TERRITORIO"/>
    <s v="3 INDISTINTO"/>
  </r>
  <r>
    <s v="130322424215140134E018018829911155959159101111110119133"/>
    <x v="45"/>
    <s v="2"/>
    <s v="24"/>
    <s v="242"/>
    <s v="1"/>
    <s v="5"/>
    <s v="14"/>
    <s v="01"/>
    <s v="34"/>
    <s v="E"/>
    <s v="018"/>
    <s v="018829"/>
    <s v="91"/>
    <s v="1"/>
    <s v="5"/>
    <s v="59"/>
    <s v="591"/>
    <s v="591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829 ACTIVIDADES DE SENSIBILIZACION EN TORNO AL ARTE, LA CULTURA Y PATRIMONIO "/>
    <x v="4"/>
    <x v="23"/>
    <x v="152"/>
    <s v="59101 SOFTWARE"/>
    <n v="30000"/>
    <s v="1 NO ETIQUETADO"/>
    <s v="11 RECURSOS FISCALES"/>
    <s v="1101 RECURSOS MUNICIPALES"/>
    <s v="19 Ejercicio 2019"/>
    <s v="13 TODO EL TERRITORIO"/>
    <s v="3 INDISTINTO"/>
  </r>
  <r>
    <s v="131422727116171835P091091765911155656656601111110119133"/>
    <x v="49"/>
    <s v="2"/>
    <s v="27"/>
    <s v="271"/>
    <s v="1"/>
    <s v="6"/>
    <s v="17"/>
    <s v="18"/>
    <s v="35"/>
    <s v="P"/>
    <s v="091"/>
    <s v="091765"/>
    <s v="91"/>
    <s v="1"/>
    <s v="5"/>
    <s v="56"/>
    <s v="566"/>
    <s v="566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1 ORGANIZACIÓN VECINAL A LAS DECISIONES MUNICIPALES VINCULADA Y DEMOCRATIZADA"/>
    <s v="091765 CONSTITUCION Y RENOVACION DE MESAS DIRECTIVAS DE ASOCIACIONES VECINALES"/>
    <x v="4"/>
    <x v="21"/>
    <x v="67"/>
    <s v="56601 EQUIPOS DE GENERACION ELECTRICA, APARATOS Y ACCESORIOS ELECTRICOS"/>
    <n v="15000"/>
    <s v="1 NO ETIQUETADO"/>
    <s v="11 RECURSOS FISCALES"/>
    <s v="1101 RECURSOS MUNICIPALES"/>
    <s v="19 Ejercicio 2019"/>
    <s v="13 TODO EL TERRITORIO"/>
    <s v="3 INDISTINTO"/>
  </r>
  <r>
    <s v="131422727116171835P080080772911155656756701111110119133"/>
    <x v="49"/>
    <s v="2"/>
    <s v="27"/>
    <s v="271"/>
    <s v="1"/>
    <s v="6"/>
    <s v="17"/>
    <s v="18"/>
    <s v="35"/>
    <s v="P"/>
    <s v="080"/>
    <s v="080772"/>
    <s v="91"/>
    <s v="1"/>
    <s v="5"/>
    <s v="56"/>
    <s v="567"/>
    <s v="567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72 GESTION DE OBRA SOCIAL."/>
    <x v="4"/>
    <x v="21"/>
    <x v="68"/>
    <s v="56701 HERRAMIENTAS Y MAQUINAS¿HERRAMIENTA"/>
    <n v="180000"/>
    <s v="1 NO ETIQUETADO"/>
    <s v="11 RECURSOS FISCALES"/>
    <s v="1101 RECURSOS MUNICIPALES"/>
    <s v="19 Ejercicio 2019"/>
    <s v="13 TODO EL TERRITORIO"/>
    <s v="3 INDISTINTO"/>
  </r>
  <r>
    <s v="131422727116171835P091091767911155656756701111110119133"/>
    <x v="49"/>
    <s v="2"/>
    <s v="27"/>
    <s v="271"/>
    <s v="1"/>
    <s v="6"/>
    <s v="17"/>
    <s v="18"/>
    <s v="35"/>
    <s v="P"/>
    <s v="091"/>
    <s v="091767"/>
    <s v="91"/>
    <s v="1"/>
    <s v="5"/>
    <s v="56"/>
    <s v="567"/>
    <s v="567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91 ORGANIZACIÓN VECINAL A LAS DECISIONES MUNICIPALES VINCULADA Y DEMOCRATIZADA"/>
    <s v="091767 REGISTRO Y RECONOCIMIENTO DE ORGANIZACIONES VECINALES"/>
    <x v="4"/>
    <x v="21"/>
    <x v="68"/>
    <s v="56701 HERRAMIENTAS Y MAQUINAS¿HERRAMIENTA"/>
    <n v="71471.899999999994"/>
    <s v="1 NO ETIQUETADO"/>
    <s v="11 RECURSOS FISCALES"/>
    <s v="1101 RECURSOS MUNICIPALES"/>
    <s v="19 Ejercicio 2019"/>
    <s v="13 TODO EL TERRITORIO"/>
    <s v="3 INDISTINTO"/>
  </r>
  <r>
    <s v="131422727116171835P136136763911155959159101111110119133"/>
    <x v="49"/>
    <s v="2"/>
    <s v="27"/>
    <s v="271"/>
    <s v="1"/>
    <s v="6"/>
    <s v="17"/>
    <s v="18"/>
    <s v="35"/>
    <s v="P"/>
    <s v="136"/>
    <s v="136763"/>
    <s v="91"/>
    <s v="1"/>
    <s v="5"/>
    <s v="59"/>
    <s v="591"/>
    <s v="59101"/>
    <s v="1"/>
    <s v="11"/>
    <s v="1101"/>
    <s v="19"/>
    <s v="13"/>
    <s v="3"/>
    <x v="12"/>
    <x v="49"/>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136 TALLERES Y CURSOS DIRIGIDOS A  CIUDADANOS, ORGANISMOS SOCIALES Y FUNCIONARIOS ASÍ COMO EVENTOS PARA IMPULSAR CULTURA DE PARTICIPACIÓN CIUDADANA PARA LA GOBERNANZA IMPARTIDOS."/>
    <s v="136763 FOMENTO DE LA PARTICIPACION CIUDADANA MEDIANTE CURSOS Y TALLERES"/>
    <x v="4"/>
    <x v="23"/>
    <x v="152"/>
    <s v="59101 SOFTWARE"/>
    <n v="2400"/>
    <s v="1 NO ETIQUETADO"/>
    <s v="11 RECURSOS FISCALES"/>
    <s v="1101 RECURSOS MUNICIPALES"/>
    <s v="19 Ejercicio 2019"/>
    <s v="13 TODO EL TERRITORIO"/>
    <s v="3 INDISTINTO"/>
  </r>
  <r>
    <s v="090211313446172019O133133433121155959759701111110119133"/>
    <x v="40"/>
    <s v="1"/>
    <s v="13"/>
    <s v="134"/>
    <s v="4"/>
    <s v="6"/>
    <s v="17"/>
    <s v="20"/>
    <s v="19"/>
    <s v="O"/>
    <s v="133"/>
    <s v="133433"/>
    <s v="12"/>
    <s v="1"/>
    <s v="5"/>
    <s v="59"/>
    <s v="597"/>
    <s v="597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3 ATENCION A SOLICITUDES DE REPARACION, MANTENIMIENTO E INSTALACION DE EQUIPO DE COMPUTO EN GENERAL Y TELEFONICO."/>
    <x v="4"/>
    <x v="23"/>
    <x v="70"/>
    <s v="59701 LICENCIAS INFORMATICAS E INTELECTUALES"/>
    <n v="32000"/>
    <s v="1 NO ETIQUETADO"/>
    <s v="11 RECURSOS FISCALES"/>
    <s v="1101 RECURSOS MUNICIPALES"/>
    <s v="19 Ejercicio 2019"/>
    <s v="13 TODO EL TERRITORIO"/>
    <s v="3 INDISTINTO"/>
  </r>
  <r>
    <s v="090211313446172019O133133427121155959759701111110119133"/>
    <x v="40"/>
    <s v="1"/>
    <s v="13"/>
    <s v="134"/>
    <s v="4"/>
    <s v="6"/>
    <s v="17"/>
    <s v="20"/>
    <s v="19"/>
    <s v="O"/>
    <s v="133"/>
    <s v="133427"/>
    <s v="12"/>
    <s v="1"/>
    <s v="5"/>
    <s v="59"/>
    <s v="597"/>
    <s v="597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27 ADMINISTRACION DE LA RED DE VOZ Y RENOVACION DE EQUIPO"/>
    <x v="4"/>
    <x v="23"/>
    <x v="70"/>
    <s v="59701 LICENCIAS INFORMATICAS E INTELECTUALES"/>
    <n v="2600000"/>
    <s v="1 NO ETIQUETADO"/>
    <s v="11 RECURSOS FISCALES"/>
    <s v="1101 RECURSOS MUNICIPALES"/>
    <s v="19 Ejercicio 2019"/>
    <s v="13 TODO EL TERRITORIO"/>
    <s v="3 INDISTINTO"/>
  </r>
  <r>
    <s v="090211313446172019O133133428121155959759701111110119133"/>
    <x v="40"/>
    <s v="1"/>
    <s v="13"/>
    <s v="134"/>
    <s v="4"/>
    <s v="6"/>
    <s v="17"/>
    <s v="20"/>
    <s v="19"/>
    <s v="O"/>
    <s v="133"/>
    <s v="133428"/>
    <s v="12"/>
    <s v="1"/>
    <s v="5"/>
    <s v="59"/>
    <s v="597"/>
    <s v="597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28 ACTUALIZACION DE MANUALES DE ORGANIZACION"/>
    <x v="4"/>
    <x v="23"/>
    <x v="70"/>
    <s v="59701 LICENCIAS INFORMATICAS E INTELECTUALES"/>
    <n v="212000"/>
    <s v="1 NO ETIQUETADO"/>
    <s v="11 RECURSOS FISCALES"/>
    <s v="1101 RECURSOS MUNICIPALES"/>
    <s v="19 Ejercicio 2019"/>
    <s v="13 TODO EL TERRITORIO"/>
    <s v="3 INDISTINTO"/>
  </r>
  <r>
    <s v="090211313446172019O133133429121155959759701111110119133"/>
    <x v="40"/>
    <s v="1"/>
    <s v="13"/>
    <s v="134"/>
    <s v="4"/>
    <s v="6"/>
    <s v="17"/>
    <s v="20"/>
    <s v="19"/>
    <s v="O"/>
    <s v="133"/>
    <s v="133429"/>
    <s v="12"/>
    <s v="1"/>
    <s v="5"/>
    <s v="59"/>
    <s v="597"/>
    <s v="597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29 ACTUALIZACION DE MANUALES DE PROCEDIMIENTOS"/>
    <x v="4"/>
    <x v="23"/>
    <x v="70"/>
    <s v="59701 LICENCIAS INFORMATICAS E INTELECTUALES"/>
    <n v="1937400"/>
    <s v="1 NO ETIQUETADO"/>
    <s v="11 RECURSOS FISCALES"/>
    <s v="1101 RECURSOS MUNICIPALES"/>
    <s v="19 Ejercicio 2019"/>
    <s v="13 TODO EL TERRITORIO"/>
    <s v="3 INDISTINTO"/>
  </r>
  <r>
    <s v="090211313446172019O133133433121155959759701111110119133"/>
    <x v="40"/>
    <s v="1"/>
    <s v="13"/>
    <s v="134"/>
    <s v="4"/>
    <s v="6"/>
    <s v="17"/>
    <s v="20"/>
    <s v="19"/>
    <s v="O"/>
    <s v="133"/>
    <s v="133433"/>
    <s v="12"/>
    <s v="1"/>
    <s v="5"/>
    <s v="59"/>
    <s v="597"/>
    <s v="597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3 ATENCION A SOLICITUDES DE REPARACION, MANTENIMIENTO E INSTALACION DE EQUIPO DE COMPUTO EN GENERAL Y TELEFONICO."/>
    <x v="4"/>
    <x v="23"/>
    <x v="70"/>
    <s v="59701 LICENCIAS INFORMATICAS E INTELECTUALES"/>
    <n v="8200"/>
    <s v="1 NO ETIQUETADO"/>
    <s v="11 RECURSOS FISCALES"/>
    <s v="1101 RECURSOS MUNICIPALES"/>
    <s v="19 Ejercicio 2019"/>
    <s v="13 TODO EL TERRITORIO"/>
    <s v="3 INDISTINTO"/>
  </r>
  <r>
    <s v="090211313446172019O133133436121155959759701111110119133"/>
    <x v="40"/>
    <s v="1"/>
    <s v="13"/>
    <s v="134"/>
    <s v="4"/>
    <s v="6"/>
    <s v="17"/>
    <s v="20"/>
    <s v="19"/>
    <s v="O"/>
    <s v="133"/>
    <s v="133436"/>
    <s v="12"/>
    <s v="1"/>
    <s v="5"/>
    <s v="59"/>
    <s v="597"/>
    <s v="59701"/>
    <s v="1"/>
    <s v="11"/>
    <s v="1101"/>
    <s v="19"/>
    <s v="13"/>
    <s v="3"/>
    <x v="0"/>
    <x v="40"/>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27"/>
    <s v="133 SISTEMAS Y/O REDES CONSERVADOS"/>
    <s v="133436 ADMINISTRACION DE RED DE DATOS Y RENOVACION DE EQUIPO"/>
    <x v="4"/>
    <x v="23"/>
    <x v="70"/>
    <s v="59701 LICENCIAS INFORMATICAS E INTELECTUALES"/>
    <n v="2544000"/>
    <s v="1 NO ETIQUETADO"/>
    <s v="11 RECURSOS FISCALES"/>
    <s v="1101 RECURSOS MUNICIPALES"/>
    <s v="19 Ejercicio 2019"/>
    <s v="13 TODO EL TERRITORIO"/>
    <s v="3 INDISTINTO"/>
  </r>
  <r>
    <s v="090511313446172020O021021514121155959759701111110119133"/>
    <x v="41"/>
    <s v="1"/>
    <s v="13"/>
    <s v="134"/>
    <s v="4"/>
    <s v="6"/>
    <s v="17"/>
    <s v="20"/>
    <s v="20"/>
    <s v="O"/>
    <s v="021"/>
    <s v="021514"/>
    <s v="12"/>
    <s v="1"/>
    <s v="5"/>
    <s v="59"/>
    <s v="597"/>
    <s v="59701"/>
    <s v="1"/>
    <s v="11"/>
    <s v="1101"/>
    <s v="19"/>
    <s v="13"/>
    <s v="3"/>
    <x v="0"/>
    <x v="41"/>
    <x v="0"/>
    <s v="1 GOBIERNO"/>
    <s v="13 COORDINACION DE LA POLITICA DE GOBIERNO"/>
    <s v="4 UN GOBIERNO PARA LA CIUDADANÍA"/>
    <s v="6 ZAPOPAN CIUDADANO"/>
    <s v="17 GARANTIZAR UNA ADMINISTRACIÓN DE LOS RECURSOS PÚBLICOS AL SERVICIO DE LA CIUDADANÍA"/>
    <s v="20 C. EFICIENCIA GUBERNAMENTAL"/>
    <s v="O APOYO A LA FUNCIÓN PÚBLICA Y AL MEJORAMIENTO DE LA GESTIÓN"/>
    <s v="12 SECTOR PÚBLICO"/>
    <s v="1 GASTO CORRIENTE"/>
    <x v="0"/>
    <s v="021 ADMINISTRACIÓN DE LOS RECURSOS HUMANOS EFICIENTADA"/>
    <s v="021514 COMUNICACION INSTITUCIONAL"/>
    <x v="4"/>
    <x v="23"/>
    <x v="70"/>
    <s v="59701 LICENCIAS INFORMATICAS E INTELECTUALES"/>
    <n v="1000000"/>
    <s v="1 NO ETIQUETADO"/>
    <s v="11 RECURSOS FISCALES"/>
    <s v="1101 RECURSOS MUNICIPALES"/>
    <s v="19 Ejercicio 2019"/>
    <s v="13 TODO EL TERRITORIO"/>
    <s v="3 INDISTINTO"/>
  </r>
  <r>
    <s v="121222222122081331E135135708911155959759701111110119133"/>
    <x v="32"/>
    <s v="2"/>
    <s v="22"/>
    <s v="221"/>
    <s v="2"/>
    <s v="2"/>
    <s v="08"/>
    <s v="13"/>
    <s v="31"/>
    <s v="E"/>
    <s v="135"/>
    <s v="135708"/>
    <s v="91"/>
    <s v="1"/>
    <s v="5"/>
    <s v="59"/>
    <s v="597"/>
    <s v="597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1 GASTO CORRIENTE"/>
    <x v="22"/>
    <s v="135 SUPERVISIÓN DE OBRA CONTRATADA"/>
    <s v="135708 VERIFICACION PARA RECONSIDERAR NORMAS DE CONTROL"/>
    <x v="4"/>
    <x v="23"/>
    <x v="70"/>
    <s v="59701 LICENCIAS INFORMATICAS E INTELECTUALES"/>
    <n v="305100"/>
    <s v="1 NO ETIQUETADO"/>
    <s v="11 RECURSOS FISCALES"/>
    <s v="1101 RECURSOS MUNICIPALES"/>
    <s v="19 Ejercicio 2019"/>
    <s v="13 TODO EL TERRITORIO"/>
    <s v="3 INDISTINTO"/>
  </r>
  <r>
    <s v="130322424215140134E018018746911155959759701111110119133"/>
    <x v="45"/>
    <s v="2"/>
    <s v="24"/>
    <s v="242"/>
    <s v="1"/>
    <s v="5"/>
    <s v="14"/>
    <s v="01"/>
    <s v="34"/>
    <s v="E"/>
    <s v="018"/>
    <s v="018746"/>
    <s v="91"/>
    <s v="1"/>
    <s v="5"/>
    <s v="59"/>
    <s v="597"/>
    <s v="59701"/>
    <s v="1"/>
    <s v="11"/>
    <s v="1101"/>
    <s v="19"/>
    <s v="13"/>
    <s v="3"/>
    <x v="12"/>
    <x v="45"/>
    <x v="15"/>
    <s v="2 DESARROLLO SOCIAL"/>
    <s v="24 RECREACION CULTURA Y OTRAS MANIFESTACIONES SOCIALES"/>
    <s v="1 INTEGRACIÓN SOCIAL Y CULTURAL"/>
    <s v="5 ZAPOPAN EN PAZ"/>
    <s v="14 PRESERVAR Y PROMOVER EL PATRIMONIO Y DIVERSIDAD CULTURAL"/>
    <s v="01 A. FORTALECIMIENTO DEL TEJIDO SOCIAL"/>
    <s v="E PRESTACIÓN DE SERVICIOS PÚBLICOS"/>
    <s v="91 CIUDADANOS"/>
    <s v="1 GASTO CORRIENTE"/>
    <x v="25"/>
    <s v="018 ACTIVIDADES CULTURALES RECIBIDAS"/>
    <s v="018746 EXPOSICIONES TEMPORALES E ITINERANTES"/>
    <x v="4"/>
    <x v="23"/>
    <x v="70"/>
    <s v="59701 LICENCIAS INFORMATICAS E INTELECTUALES"/>
    <n v="540000"/>
    <s v="1 NO ETIQUETADO"/>
    <s v="11 RECURSOS FISCALES"/>
    <s v="1101 RECURSOS MUNICIPALES"/>
    <s v="19 Ejercicio 2019"/>
    <s v="13 TODO EL TERRITORIO"/>
    <s v="3 INDISTINTO"/>
  </r>
  <r>
    <s v="121222222122081331E135135708912266161161101111110119133"/>
    <x v="32"/>
    <s v="2"/>
    <s v="22"/>
    <s v="221"/>
    <s v="2"/>
    <s v="2"/>
    <s v="08"/>
    <s v="13"/>
    <s v="31"/>
    <s v="E"/>
    <s v="135"/>
    <s v="135708"/>
    <s v="91"/>
    <s v="2"/>
    <s v="6"/>
    <s v="61"/>
    <s v="611"/>
    <s v="611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2 GASTO CAPITAL"/>
    <x v="22"/>
    <s v="135 SUPERVISIÓN DE OBRA CONTRATADA"/>
    <s v="135708 VERIFICACION PARA RECONSIDERAR NORMAS DE CONTROL"/>
    <x v="6"/>
    <x v="39"/>
    <x v="153"/>
    <s v="61101 EDIFICACION HABITACIONAL"/>
    <n v="657008.52834038867"/>
    <s v="1 NO ETIQUETADO"/>
    <s v="11 RECURSOS FISCALES"/>
    <s v="1101 RECURSOS MUNICIPALES"/>
    <s v="19 Ejercicio 2019"/>
    <s v="13 TODO EL TERRITORIO"/>
    <s v="3 INDISTINTO"/>
  </r>
  <r>
    <s v="121222222122081331E135135708912266161261201111110119133"/>
    <x v="32"/>
    <s v="2"/>
    <s v="22"/>
    <s v="221"/>
    <s v="2"/>
    <s v="2"/>
    <s v="08"/>
    <s v="13"/>
    <s v="31"/>
    <s v="E"/>
    <s v="135"/>
    <s v="135708"/>
    <s v="91"/>
    <s v="2"/>
    <s v="6"/>
    <s v="61"/>
    <s v="612"/>
    <s v="612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2 GASTO CAPITAL"/>
    <x v="22"/>
    <s v="135 SUPERVISIÓN DE OBRA CONTRATADA"/>
    <s v="135708 VERIFICACION PARA RECONSIDERAR NORMAS DE CONTROL"/>
    <x v="6"/>
    <x v="39"/>
    <x v="154"/>
    <s v="61201 EDIFICACION NO HABITACIONAL"/>
    <n v="146082881.71373492"/>
    <s v="1 NO ETIQUETADO"/>
    <s v="11 RECURSOS FISCALES"/>
    <s v="1101 RECURSOS MUNICIPALES"/>
    <s v="19 Ejercicio 2019"/>
    <s v="13 TODO EL TERRITORIO"/>
    <s v="3 INDISTINTO"/>
  </r>
  <r>
    <s v="121222222122081331E135135708912266161361301225250119133"/>
    <x v="32"/>
    <s v="2"/>
    <s v="22"/>
    <s v="221"/>
    <s v="2"/>
    <s v="2"/>
    <s v="08"/>
    <s v="13"/>
    <s v="31"/>
    <s v="E"/>
    <s v="135"/>
    <s v="135708"/>
    <s v="91"/>
    <s v="2"/>
    <s v="6"/>
    <s v="61"/>
    <s v="613"/>
    <s v="61301"/>
    <s v="2"/>
    <s v="25"/>
    <s v="25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2 GASTO CAPITAL"/>
    <x v="22"/>
    <s v="135 SUPERVISIÓN DE OBRA CONTRATADA"/>
    <s v="135708 VERIFICACION PARA RECONSIDERAR NORMAS DE CONTROL"/>
    <x v="6"/>
    <x v="39"/>
    <x v="155"/>
    <s v="61301 CONSTRUCCION DE OBRAS PARA EL ABASTECIMIENTO DE AGUA, PETROLEO, GAS, ELECTRICIDAD Y TELECOMUNICACIONES"/>
    <n v="83824129"/>
    <s v="2 ETIQUETADO"/>
    <s v="25 RECURSOS FEDERALES"/>
    <s v="2501 FONDO DE INFRESTRUCTURA SOCIAL MUNICIPAL"/>
    <s v="19 Ejercicio 2019"/>
    <s v="13 TODO EL TERRITORIO"/>
    <s v="3 INDISTINTO"/>
  </r>
  <r>
    <s v="080522222112130614E088088346912266161461401225250219133"/>
    <x v="18"/>
    <s v="2"/>
    <s v="22"/>
    <s v="221"/>
    <s v="1"/>
    <s v="2"/>
    <s v="13"/>
    <s v="06"/>
    <s v="14"/>
    <s v="E"/>
    <s v="088"/>
    <s v="088346"/>
    <s v="91"/>
    <s v="2"/>
    <s v="6"/>
    <s v="61"/>
    <s v="614"/>
    <s v="61401"/>
    <s v="2"/>
    <s v="25"/>
    <s v="2502"/>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2 GASTO CAPITAL"/>
    <x v="1"/>
    <s v="088 ORDENAMIENTO DEL COMERCIO EN VÍA PÚBLICA Y MERCADOS MUNICIPALES LOGRADO."/>
    <s v="088346 MODIFICACION AL PADRON DEL COMERCIO EN TIANGUIS"/>
    <x v="6"/>
    <x v="39"/>
    <x v="156"/>
    <s v="61401 DIVISION DE TERRENOS Y CONSTRUCCION DE OBRAS DE URBANIZACION"/>
    <n v="45000000"/>
    <s v="2 ETIQUETADO"/>
    <s v="25 RECURSOS FEDERALES"/>
    <s v="2502 FONDO DE FORTALECIMIENTO MUNICIPAL"/>
    <s v="19 Ejercicio 2019"/>
    <s v="13 TODO EL TERRITORIO"/>
    <s v="3 INDISTINTO"/>
  </r>
  <r>
    <s v="080522222112130614E088088347912266161461401225250219133"/>
    <x v="18"/>
    <s v="2"/>
    <s v="22"/>
    <s v="221"/>
    <s v="1"/>
    <s v="2"/>
    <s v="13"/>
    <s v="06"/>
    <s v="14"/>
    <s v="E"/>
    <s v="088"/>
    <s v="088347"/>
    <s v="91"/>
    <s v="2"/>
    <s v="6"/>
    <s v="61"/>
    <s v="614"/>
    <s v="61401"/>
    <s v="2"/>
    <s v="25"/>
    <s v="2502"/>
    <s v="19"/>
    <s v="13"/>
    <s v="3"/>
    <x v="1"/>
    <x v="18"/>
    <x v="1"/>
    <s v="2 DESARROLLO SOCIAL"/>
    <s v="22 VIVIENDA Y SERVICIOS A LA COMUNIDAD"/>
    <s v="1 INTEGRACIÓN SOCIAL Y CULTURAL"/>
    <s v="2 ZAPOPAN FUNCIONAL"/>
    <s v="13 MEJORAR EL ACCESO A SERVICIOS BÁSICOS Y OPORTUNIDADES DE DESARROLLO PERMANENTE"/>
    <s v="06 C. INTERVENCIÓN INTEGRAL EN ESPACIOS PÚBLICOS Y COMUNITARIOS"/>
    <s v="E PRESTACIÓN DE SERVICIOS PÚBLICOS"/>
    <s v="91 CIUDADANOS"/>
    <s v="2 GASTO CAPITAL"/>
    <x v="1"/>
    <s v="088 ORDENAMIENTO DEL COMERCIO EN VÍA PÚBLICA Y MERCADOS MUNICIPALES LOGRADO."/>
    <s v="088347 PERMISO DE AUSENCIA TEMPORAL EN COMERCIO EN TIANGUIS"/>
    <x v="6"/>
    <x v="39"/>
    <x v="156"/>
    <s v="61401 DIVISION DE TERRENOS Y CONSTRUCCION DE OBRAS DE URBANIZACION"/>
    <n v="33264000"/>
    <s v="2 ETIQUETADO"/>
    <s v="25 RECURSOS FEDERALES"/>
    <s v="2502 FONDO DE FORTALECIMIENTO MUNICIPAL"/>
    <s v="19 Ejercicio 2019"/>
    <s v="13 TODO EL TERRITORIO"/>
    <s v="3 INDISTINTO"/>
  </r>
  <r>
    <s v="121222222122081331E135135708912266161461401111110119133"/>
    <x v="32"/>
    <s v="2"/>
    <s v="22"/>
    <s v="221"/>
    <s v="2"/>
    <s v="2"/>
    <s v="08"/>
    <s v="13"/>
    <s v="31"/>
    <s v="E"/>
    <s v="135"/>
    <s v="135708"/>
    <s v="91"/>
    <s v="2"/>
    <s v="6"/>
    <s v="61"/>
    <s v="614"/>
    <s v="614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2 GASTO CAPITAL"/>
    <x v="22"/>
    <s v="135 SUPERVISIÓN DE OBRA CONTRATADA"/>
    <s v="135708 VERIFICACION PARA RECONSIDERAR NORMAS DE CONTROL"/>
    <x v="6"/>
    <x v="39"/>
    <x v="156"/>
    <s v="61401 DIVISION DE TERRENOS Y CONSTRUCCION DE OBRAS DE URBANIZACION"/>
    <n v="115355623.02032039"/>
    <s v="1 NO ETIQUETADO"/>
    <s v="11 RECURSOS FISCALES"/>
    <s v="1101 RECURSOS MUNICIPALES"/>
    <s v="19 Ejercicio 2019"/>
    <s v="13 TODO EL TERRITORIO"/>
    <s v="3 INDISTINTO"/>
  </r>
  <r>
    <s v="121222222122081331E135135708912266161461401225250219133"/>
    <x v="32"/>
    <s v="2"/>
    <s v="22"/>
    <s v="221"/>
    <s v="2"/>
    <s v="2"/>
    <s v="08"/>
    <s v="13"/>
    <s v="31"/>
    <s v="E"/>
    <s v="135"/>
    <s v="135708"/>
    <s v="91"/>
    <s v="2"/>
    <s v="6"/>
    <s v="61"/>
    <s v="614"/>
    <s v="61401"/>
    <s v="2"/>
    <s v="25"/>
    <s v="2502"/>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2 GASTO CAPITAL"/>
    <x v="22"/>
    <s v="135 SUPERVISIÓN DE OBRA CONTRATADA"/>
    <s v="135708 VERIFICACION PARA RECONSIDERAR NORMAS DE CONTROL"/>
    <x v="6"/>
    <x v="39"/>
    <x v="156"/>
    <s v="61401 DIVISION DE TERRENOS Y CONSTRUCCION DE OBRAS DE URBANIZACION"/>
    <n v="42874389.970000006"/>
    <s v="2 ETIQUETADO"/>
    <s v="25 RECURSOS FEDERALES"/>
    <s v="2502 FONDO DE FORTALECIMIENTO MUNICIPAL"/>
    <s v="19 Ejercicio 2019"/>
    <s v="13 TODO EL TERRITORIO"/>
    <s v="3 INDISTINTO"/>
  </r>
  <r>
    <s v="121222222122081331E086086711912266161461401111110119133"/>
    <x v="32"/>
    <s v="2"/>
    <s v="22"/>
    <s v="221"/>
    <s v="2"/>
    <s v="2"/>
    <s v="08"/>
    <s v="13"/>
    <s v="31"/>
    <s v="E"/>
    <s v="086"/>
    <s v="086711"/>
    <s v="91"/>
    <s v="2"/>
    <s v="6"/>
    <s v="61"/>
    <s v="614"/>
    <s v="614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2 GASTO CAPITAL"/>
    <x v="22"/>
    <s v="086 OBRA PÚBLICA EJECUTADA"/>
    <s v="086711 GESTION DE OBRA PUBLICA MUNICIPAL"/>
    <x v="6"/>
    <x v="39"/>
    <x v="156"/>
    <s v="61401 DIVISION DE TERRENOS Y CONSTRUCCION DE OBRAS DE URBANIZACION"/>
    <n v="10000000"/>
    <s v="1 NO ETIQUETADO"/>
    <s v="11 RECURSOS FISCALES"/>
    <s v="1101 RECURSOS MUNICIPALES"/>
    <s v="19 Ejercicio 2019"/>
    <s v="13 TODO EL TERRITORIO"/>
    <s v="3 INDISTINTO"/>
  </r>
  <r>
    <s v="121222222122081331E135135708912266161561501111110119133"/>
    <x v="32"/>
    <s v="2"/>
    <s v="22"/>
    <s v="221"/>
    <s v="2"/>
    <s v="2"/>
    <s v="08"/>
    <s v="13"/>
    <s v="31"/>
    <s v="E"/>
    <s v="135"/>
    <s v="135708"/>
    <s v="91"/>
    <s v="2"/>
    <s v="6"/>
    <s v="61"/>
    <s v="615"/>
    <s v="615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2 GASTO CAPITAL"/>
    <x v="22"/>
    <s v="135 SUPERVISIÓN DE OBRA CONTRATADA"/>
    <s v="135708 VERIFICACION PARA RECONSIDERAR NORMAS DE CONTROL"/>
    <x v="6"/>
    <x v="39"/>
    <x v="157"/>
    <s v="61501 CONSTRUCCION DE VIAS DE COMUNICACION"/>
    <n v="134058.85923667508"/>
    <s v="1 NO ETIQUETADO"/>
    <s v="11 RECURSOS FISCALES"/>
    <s v="1101 RECURSOS MUNICIPALES"/>
    <s v="19 Ejercicio 2019"/>
    <s v="13 TODO EL TERRITORIO"/>
    <s v="3 INDISTINTO"/>
  </r>
  <r>
    <s v="121222222122081331E135135708912266262262201111110119133"/>
    <x v="32"/>
    <s v="2"/>
    <s v="22"/>
    <s v="221"/>
    <s v="2"/>
    <s v="2"/>
    <s v="08"/>
    <s v="13"/>
    <s v="31"/>
    <s v="E"/>
    <s v="135"/>
    <s v="135708"/>
    <s v="91"/>
    <s v="2"/>
    <s v="6"/>
    <s v="62"/>
    <s v="622"/>
    <s v="62201"/>
    <s v="1"/>
    <s v="11"/>
    <s v="1101"/>
    <s v="19"/>
    <s v="13"/>
    <s v="3"/>
    <x v="11"/>
    <x v="32"/>
    <x v="1"/>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s v="E PRESTACIÓN DE SERVICIOS PÚBLICOS"/>
    <s v="91 CIUDADANOS"/>
    <s v="2 GASTO CAPITAL"/>
    <x v="22"/>
    <s v="135 SUPERVISIÓN DE OBRA CONTRATADA"/>
    <s v="135708 VERIFICACION PARA RECONSIDERAR NORMAS DE CONTROL"/>
    <x v="6"/>
    <x v="40"/>
    <x v="158"/>
    <s v="62201 EDIFICACION NO HABITACIONAL"/>
    <n v="205423214.66384238"/>
    <s v="1 NO ETIQUETADO"/>
    <s v="11 RECURSOS FISCALES"/>
    <s v="1101 RECURSOS MUNICIPALES"/>
    <s v="19 Ejercicio 2019"/>
    <s v="13 TODO EL TERRITORIO"/>
    <s v="3 INDISTINTO"/>
  </r>
  <r>
    <s v="130122727116171835P080080770911155959159101111110119133"/>
    <x v="50"/>
    <s v="2"/>
    <s v="27"/>
    <s v="271"/>
    <s v="1"/>
    <s v="6"/>
    <s v="17"/>
    <s v="18"/>
    <s v="35"/>
    <s v="P"/>
    <s v="080"/>
    <s v="080770"/>
    <s v="91"/>
    <s v="1"/>
    <s v="5"/>
    <s v="59"/>
    <s v="591"/>
    <s v="59101"/>
    <s v="1"/>
    <s v="11"/>
    <s v="1101"/>
    <s v="19"/>
    <s v="13"/>
    <s v="3"/>
    <x v="12"/>
    <x v="50"/>
    <x v="19"/>
    <s v="2 DESARROLLO SOCIAL"/>
    <s v="27 OTROS ASUNTOS SOCIALES"/>
    <s v="1 INTEGRACIÓN SOCIAL Y CULTURAL"/>
    <s v="6 ZAPOPAN CIUDADANO"/>
    <s v="17 GARANTIZAR UNA ADMINISTRACIÓN DE LOS RECURSOS PÚBLICOS AL SERVICIO DE LA CIUDADANÍA"/>
    <s v="18 A. PARTICIPACIÓN EFECTIVA"/>
    <s v="P PLANEACIÓN, SEGUIMIENTO Y EVALUACIÓN DE POLÍTICAS PÚBLICAS"/>
    <s v="91 CIUDADANOS"/>
    <s v="1 GASTO CORRIENTE"/>
    <x v="32"/>
    <s v="080 MECANISMOS DE PARTICIPACIÓN CIUDADANA INSTRUMENTADOS"/>
    <s v="080770 PLANEACION Y SEGUIMIENTO DEL DESARROLLO MUNICIPAL"/>
    <x v="4"/>
    <x v="23"/>
    <x v="152"/>
    <s v="59101 SOFTWARE"/>
    <n v="180000"/>
    <s v="1 NO ETIQUETADO"/>
    <s v="11 RECURSOS FISCALES"/>
    <s v="1101 RECURSOS MUNICIPALES"/>
    <s v="19 Ejercicio 2019"/>
    <s v="13 TODO EL TERRITORIO"/>
    <s v="3 INDISTINTO"/>
  </r>
  <r>
    <s v="060644141199999937D139139999913399191191101225250219133"/>
    <x v="12"/>
    <s v="4"/>
    <s v="41"/>
    <s v="411"/>
    <s v="9"/>
    <s v="9"/>
    <s v="99"/>
    <s v="99"/>
    <s v="37"/>
    <s v="D"/>
    <s v="139"/>
    <s v="139999"/>
    <s v="91"/>
    <s v="3"/>
    <s v="9"/>
    <s v="91"/>
    <s v="911"/>
    <s v="91101"/>
    <s v="2"/>
    <s v="25"/>
    <s v="2502"/>
    <s v="19"/>
    <s v="13"/>
    <s v="3"/>
    <x v="8"/>
    <x v="12"/>
    <x v="24"/>
    <s v="4 OTRAS NO CLASIFICADAS EN FUNCIONES ANTERIORES"/>
    <s v="41 TRANSACCIONES DE LA DEUDA PUBLICA / COSTO FINANCIERO DE LA DEUDA"/>
    <s v="9 GASTO NO PROGRAMABLE"/>
    <s v="99 GASTO NO PROGRAMABLE"/>
    <s v="99 GASTO NO PROGRAMABLE"/>
    <s v="99 A. GASTO NO PROGRAMABLE"/>
    <s v="D COSTO FINANCIERO, DEUDA O APOYOS A DEUDORES Y AHORRADORES DE LA BANCA"/>
    <s v="91 CIUDADANOS"/>
    <s v="3 AMORTIZACIÓN DE LA DEUDA Y DISMINUCIÓN DE PASIVOS"/>
    <x v="39"/>
    <s v="139 SERVICIO DE LA DEUDA"/>
    <s v="139999 GASTO NO PROGRAMABLE"/>
    <x v="7"/>
    <x v="41"/>
    <x v="159"/>
    <s v="91101 AMORTIZACION DE LA DEUDA INTERNA CON INSTITUCIONES DE CREDITO"/>
    <n v="41396469.219999999"/>
    <s v="2 ETIQUETADO"/>
    <s v="25 RECURSOS FEDERALES"/>
    <s v="2502 FONDO DE FORTALECIMIENTO MUNICIPAL"/>
    <s v="19 Ejercicio 2019"/>
    <s v="13 TODO EL TERRITORIO"/>
    <s v="3 INDISTINTO"/>
  </r>
  <r>
    <s v="060644141199999937D139139999913399292192101225250219133"/>
    <x v="12"/>
    <s v="4"/>
    <s v="41"/>
    <s v="411"/>
    <s v="9"/>
    <s v="9"/>
    <s v="99"/>
    <s v="99"/>
    <s v="37"/>
    <s v="D"/>
    <s v="139"/>
    <s v="139999"/>
    <s v="91"/>
    <s v="3"/>
    <s v="9"/>
    <s v="92"/>
    <s v="921"/>
    <s v="92101"/>
    <s v="2"/>
    <s v="25"/>
    <s v="2502"/>
    <s v="19"/>
    <s v="13"/>
    <s v="3"/>
    <x v="8"/>
    <x v="12"/>
    <x v="24"/>
    <s v="4 OTRAS NO CLASIFICADAS EN FUNCIONES ANTERIORES"/>
    <s v="41 TRANSACCIONES DE LA DEUDA PUBLICA / COSTO FINANCIERO DE LA DEUDA"/>
    <s v="9 GASTO NO PROGRAMABLE"/>
    <s v="99 GASTO NO PROGRAMABLE"/>
    <s v="99 GASTO NO PROGRAMABLE"/>
    <s v="99 A. GASTO NO PROGRAMABLE"/>
    <s v="D COSTO FINANCIERO, DEUDA O APOYOS A DEUDORES Y AHORRADORES DE LA BANCA"/>
    <s v="91 CIUDADANOS"/>
    <s v="3 AMORTIZACIÓN DE LA DEUDA Y DISMINUCIÓN DE PASIVOS"/>
    <x v="39"/>
    <s v="139 SERVICIO DE LA DEUDA"/>
    <s v="139999 GASTO NO PROGRAMABLE"/>
    <x v="7"/>
    <x v="42"/>
    <x v="160"/>
    <s v="92101 INTERESES DE LA DEUDA INTERNA CON INSTITUCIONES DE CRÉDITO"/>
    <n v="72698141.579999998"/>
    <s v="2 ETIQUETADO"/>
    <s v="25 RECURSOS FEDERALES"/>
    <s v="2502 FONDO DE FORTALECIMIENTO MUNICIPAL"/>
    <s v="19 Ejercicio 2019"/>
    <s v="13 TODO EL TERRITORIO"/>
    <s v="3 INDISTINTO"/>
  </r>
  <r>
    <s v="060644141199999937D139139999913399494194101225250219133"/>
    <x v="12"/>
    <s v="4"/>
    <s v="41"/>
    <s v="411"/>
    <s v="9"/>
    <s v="9"/>
    <s v="99"/>
    <s v="99"/>
    <s v="37"/>
    <s v="D"/>
    <s v="139"/>
    <s v="139999"/>
    <s v="91"/>
    <s v="3"/>
    <s v="9"/>
    <s v="94"/>
    <s v="941"/>
    <s v="94101"/>
    <s v="2"/>
    <s v="25"/>
    <s v="2502"/>
    <s v="19"/>
    <s v="13"/>
    <s v="3"/>
    <x v="8"/>
    <x v="12"/>
    <x v="24"/>
    <s v="4 OTRAS NO CLASIFICADAS EN FUNCIONES ANTERIORES"/>
    <s v="41 TRANSACCIONES DE LA DEUDA PUBLICA / COSTO FINANCIERO DE LA DEUDA"/>
    <s v="9 GASTO NO PROGRAMABLE"/>
    <s v="99 GASTO NO PROGRAMABLE"/>
    <s v="99 GASTO NO PROGRAMABLE"/>
    <s v="99 A. GASTO NO PROGRAMABLE"/>
    <s v="D COSTO FINANCIERO, DEUDA O APOYOS A DEUDORES Y AHORRADORES DE LA BANCA"/>
    <s v="91 CIUDADANOS"/>
    <s v="3 AMORTIZACIÓN DE LA DEUDA Y DISMINUCIÓN DE PASIVOS"/>
    <x v="39"/>
    <s v="139 SERVICIO DE LA DEUDA"/>
    <s v="139999 GASTO NO PROGRAMABLE"/>
    <x v="7"/>
    <x v="43"/>
    <x v="161"/>
    <s v="94101 GASTOS DE LA DEUDA PÚBLICA INTERNA"/>
    <n v="1548486.4"/>
    <s v="2 ETIQUETADO"/>
    <s v="25 RECURSOS FEDERALES"/>
    <s v="2502 FONDO DE FORTALECIMIENTO MUNICIPAL"/>
    <s v="19 Ejercicio 2019"/>
    <s v="13 TODO EL TERRITORIO"/>
    <s v="3 INDISTINTO"/>
  </r>
  <r>
    <m/>
    <x v="53"/>
    <m/>
    <m/>
    <m/>
    <m/>
    <m/>
    <m/>
    <m/>
    <m/>
    <m/>
    <s v=""/>
    <s v=""/>
    <m/>
    <m/>
    <s v=""/>
    <m/>
    <m/>
    <s v=""/>
    <m/>
    <m/>
    <m/>
    <m/>
    <m/>
    <m/>
    <x v="13"/>
    <x v="53"/>
    <x v="25"/>
    <m/>
    <m/>
    <m/>
    <m/>
    <m/>
    <m/>
    <m/>
    <m/>
    <m/>
    <x v="40"/>
    <m/>
    <m/>
    <x v="8"/>
    <x v="44"/>
    <x v="162"/>
    <m/>
    <m/>
    <m/>
    <m/>
    <m/>
    <m/>
    <m/>
    <m/>
  </r>
  <r>
    <m/>
    <x v="53"/>
    <m/>
    <m/>
    <m/>
    <m/>
    <m/>
    <m/>
    <m/>
    <m/>
    <m/>
    <s v=""/>
    <s v=""/>
    <m/>
    <m/>
    <s v=""/>
    <m/>
    <m/>
    <s v=""/>
    <m/>
    <m/>
    <m/>
    <m/>
    <m/>
    <m/>
    <x v="13"/>
    <x v="53"/>
    <x v="25"/>
    <m/>
    <m/>
    <m/>
    <m/>
    <m/>
    <m/>
    <m/>
    <m/>
    <m/>
    <x v="40"/>
    <m/>
    <m/>
    <x v="8"/>
    <x v="44"/>
    <x v="162"/>
    <m/>
    <m/>
    <m/>
    <m/>
    <m/>
    <m/>
    <m/>
    <m/>
  </r>
  <r>
    <m/>
    <x v="53"/>
    <m/>
    <m/>
    <m/>
    <m/>
    <m/>
    <m/>
    <m/>
    <m/>
    <m/>
    <s v=""/>
    <s v=""/>
    <m/>
    <m/>
    <s v=""/>
    <m/>
    <m/>
    <s v=""/>
    <m/>
    <m/>
    <m/>
    <m/>
    <m/>
    <m/>
    <x v="13"/>
    <x v="53"/>
    <x v="25"/>
    <m/>
    <m/>
    <m/>
    <m/>
    <m/>
    <m/>
    <m/>
    <m/>
    <m/>
    <x v="40"/>
    <m/>
    <m/>
    <x v="8"/>
    <x v="44"/>
    <x v="162"/>
    <m/>
    <m/>
    <m/>
    <m/>
    <m/>
    <m/>
    <m/>
    <m/>
  </r>
  <r>
    <m/>
    <x v="53"/>
    <m/>
    <m/>
    <m/>
    <m/>
    <m/>
    <m/>
    <m/>
    <m/>
    <m/>
    <s v=""/>
    <s v=""/>
    <m/>
    <m/>
    <s v=""/>
    <m/>
    <m/>
    <s v=""/>
    <m/>
    <m/>
    <m/>
    <m/>
    <m/>
    <m/>
    <x v="13"/>
    <x v="53"/>
    <x v="25"/>
    <m/>
    <m/>
    <m/>
    <m/>
    <m/>
    <m/>
    <m/>
    <m/>
    <m/>
    <x v="40"/>
    <m/>
    <m/>
    <x v="8"/>
    <x v="44"/>
    <x v="162"/>
    <m/>
    <m/>
    <m/>
    <m/>
    <m/>
    <m/>
    <m/>
    <m/>
  </r>
  <r>
    <m/>
    <x v="53"/>
    <m/>
    <m/>
    <m/>
    <m/>
    <m/>
    <m/>
    <m/>
    <m/>
    <m/>
    <s v=""/>
    <s v=""/>
    <m/>
    <m/>
    <s v=""/>
    <m/>
    <m/>
    <s v=""/>
    <m/>
    <m/>
    <m/>
    <m/>
    <m/>
    <m/>
    <x v="13"/>
    <x v="53"/>
    <x v="25"/>
    <m/>
    <m/>
    <m/>
    <m/>
    <m/>
    <m/>
    <m/>
    <m/>
    <m/>
    <x v="40"/>
    <m/>
    <m/>
    <x v="8"/>
    <x v="44"/>
    <x v="162"/>
    <m/>
    <m/>
    <m/>
    <m/>
    <m/>
    <m/>
    <m/>
    <m/>
  </r>
  <r>
    <m/>
    <x v="53"/>
    <m/>
    <m/>
    <m/>
    <m/>
    <m/>
    <m/>
    <m/>
    <m/>
    <m/>
    <s v=""/>
    <s v=""/>
    <m/>
    <m/>
    <s v=""/>
    <m/>
    <m/>
    <s v=""/>
    <m/>
    <m/>
    <m/>
    <m/>
    <m/>
    <m/>
    <x v="13"/>
    <x v="53"/>
    <x v="25"/>
    <m/>
    <m/>
    <m/>
    <m/>
    <m/>
    <m/>
    <m/>
    <m/>
    <m/>
    <x v="40"/>
    <m/>
    <m/>
    <x v="8"/>
    <x v="44"/>
    <x v="162"/>
    <m/>
    <m/>
    <m/>
    <m/>
    <m/>
    <m/>
    <m/>
    <m/>
  </r>
  <r>
    <m/>
    <x v="53"/>
    <m/>
    <m/>
    <m/>
    <m/>
    <m/>
    <m/>
    <m/>
    <m/>
    <m/>
    <s v=""/>
    <s v=""/>
    <m/>
    <m/>
    <s v=""/>
    <m/>
    <m/>
    <s v=""/>
    <m/>
    <m/>
    <m/>
    <m/>
    <m/>
    <m/>
    <x v="13"/>
    <x v="53"/>
    <x v="25"/>
    <m/>
    <m/>
    <m/>
    <m/>
    <m/>
    <m/>
    <m/>
    <m/>
    <m/>
    <x v="40"/>
    <m/>
    <m/>
    <x v="8"/>
    <x v="44"/>
    <x v="162"/>
    <m/>
    <m/>
    <m/>
    <m/>
    <m/>
    <m/>
    <m/>
    <m/>
  </r>
</pivotCacheRecords>
</file>

<file path=xl/pivotCache/pivotCacheRecords7.xml><?xml version="1.0" encoding="utf-8"?>
<pivotCacheRecords xmlns="http://schemas.openxmlformats.org/spreadsheetml/2006/main" xmlns:r="http://schemas.openxmlformats.org/officeDocument/2006/relationships" count="1387">
  <r>
    <s v="090411313446172020O021021833121111111111101116160119133"/>
    <s v="0904"/>
    <s v="1"/>
    <s v="13"/>
    <s v="134"/>
    <s v="4"/>
    <s v="6"/>
    <s v="17"/>
    <s v="20"/>
    <s v="20"/>
    <s v="O"/>
    <s v="021"/>
    <s v="021833"/>
    <s v="12"/>
    <s v="1"/>
    <s v="1"/>
    <s v="11"/>
    <s v="111"/>
    <s v="11101"/>
    <s v="1"/>
    <s v="16"/>
    <s v="16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833 ADMINISTRACION DE PERSONAL "/>
    <s v="1000 SERVICIOS PERSONALES"/>
    <s v="1100 REMUNERACIONES AL PERSONAL DE CARACTER PERMANENTE"/>
    <s v="111 DIETAS"/>
    <s v="11101 DIETAS"/>
    <n v="22573235.52"/>
    <s v="1 NO ETIQUETADO"/>
    <s v="16 RECURSOS ESTATALES"/>
    <s v="1601 PARTICIPACIONES POR INGRESOS ESTATALES"/>
    <s v="19 Ejercicio 2019"/>
    <s v="13 TODO EL TERRITORIO"/>
    <s v="3 INDISTINTO"/>
  </r>
  <r>
    <s v="090411313446172020O021021973121111111311301115150119133"/>
    <s v="0904"/>
    <s v="1"/>
    <s v="13"/>
    <s v="134"/>
    <s v="4"/>
    <s v="6"/>
    <s v="17"/>
    <s v="20"/>
    <s v="20"/>
    <s v="O"/>
    <s v="021"/>
    <s v="021973"/>
    <s v="12"/>
    <s v="1"/>
    <s v="1"/>
    <s v="11"/>
    <s v="113"/>
    <s v="11301"/>
    <s v="1"/>
    <s v="15"/>
    <s v="15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973 SEGURIDAD SOCIAL "/>
    <s v="1000 SERVICIOS PERSONALES"/>
    <s v="1100 REMUNERACIONES AL PERSONAL DE CARACTER PERMANENTE"/>
    <s v="113 SUELDOS BASE AL PERSONAL PERMANENTE"/>
    <s v="11301 SUELDOS BASE AL PERSONAL PERMANENTE"/>
    <n v="1727372004.9099998"/>
    <s v="1 NO ETIQUETADO"/>
    <s v="15 RECURSOS FEDERALES"/>
    <s v="1501 PARTICIPACIONES POR INGRESOS FEDERALES"/>
    <s v="19 Ejercicio 2019"/>
    <s v="13 TODO EL TERRITORIO"/>
    <s v="3 INDISTINTO"/>
  </r>
  <r>
    <s v="090411313446172020O021021973121111111311301116160119133"/>
    <s v="0904"/>
    <s v="1"/>
    <s v="13"/>
    <s v="134"/>
    <s v="4"/>
    <s v="6"/>
    <s v="17"/>
    <s v="20"/>
    <s v="20"/>
    <s v="O"/>
    <s v="021"/>
    <s v="021973"/>
    <s v="12"/>
    <s v="1"/>
    <s v="1"/>
    <s v="11"/>
    <s v="113"/>
    <s v="11301"/>
    <s v="1"/>
    <s v="16"/>
    <s v="16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973 SEGURIDAD SOCIAL "/>
    <s v="1000 SERVICIOS PERSONALES"/>
    <s v="1100 REMUNERACIONES AL PERSONAL DE CARACTER PERMANENTE"/>
    <s v="113 SUELDOS BASE AL PERSONAL PERMANENTE"/>
    <s v="11301 SUELDOS BASE AL PERSONAL PERMANENTE"/>
    <n v="1366979.9299999501"/>
    <s v="1 NO ETIQUETADO"/>
    <s v="16 RECURSOS ESTATALES"/>
    <s v="1601 PARTICIPACIONES POR INGRESOS ESTATALES"/>
    <s v="19 Ejercicio 2019"/>
    <s v="13 TODO EL TERRITORIO"/>
    <s v="3 INDISTINTO"/>
  </r>
  <r>
    <s v="090411313446172020O020020502121111212112101115150119133"/>
    <s v="0904"/>
    <s v="1"/>
    <s v="13"/>
    <s v="134"/>
    <s v="4"/>
    <s v="6"/>
    <s v="17"/>
    <s v="20"/>
    <s v="20"/>
    <s v="O"/>
    <s v="020"/>
    <s v="020502"/>
    <s v="12"/>
    <s v="1"/>
    <s v="1"/>
    <s v="12"/>
    <s v="121"/>
    <s v="12101"/>
    <s v="1"/>
    <s v="15"/>
    <s v="15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0 ADMINISTRACIÓN DE LOS RECURSOS FINANCIEROS PARA SOPORTE A LAS ÁREAS  EFICIENTADA"/>
    <s v="020502 ADQUISICION DE BIENES Y SERVICIOS"/>
    <s v="1000 SERVICIOS PERSONALES"/>
    <s v="1200 REMUNERACIONES AL PERSONAL DE CARACTER TRANSITORIO"/>
    <s v="121 HONORARIOS ASIMILABLES A SALARIOS"/>
    <s v="12101 HONORARIOS ASIMILABLES A SALARIOS"/>
    <n v="8500000"/>
    <s v="1 NO ETIQUETADO"/>
    <s v="15 RECURSOS FEDERALES"/>
    <s v="1501 PARTICIPACIONES POR INGRESOS FEDERALES"/>
    <s v="19 Ejercicio 2019"/>
    <s v="13 TODO EL TERRITORIO"/>
    <s v="3 INDISTINTO"/>
  </r>
  <r>
    <s v="081122222112130614E125125330911111212212201111110119133"/>
    <s v="0811"/>
    <s v="2"/>
    <s v="22"/>
    <s v="221"/>
    <s v="1"/>
    <s v="2"/>
    <s v="13"/>
    <s v="06"/>
    <s v="14"/>
    <s v="E"/>
    <s v="125"/>
    <s v="125330"/>
    <s v="91"/>
    <s v="1"/>
    <s v="1"/>
    <s v="12"/>
    <s v="122"/>
    <s v="122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30 PINTADO DE MACHUELOS Y BALIZAMIENTO DE AVENIDAS PRINCIPALES"/>
    <s v="1000 SERVICIOS PERSONALES"/>
    <s v="1200 REMUNERACIONES AL PERSONAL DE CARACTER TRANSITORIO"/>
    <s v="122 SUELDOS BASE AL PERSONAL EVENTUAL"/>
    <s v="12201 SUELDOS BASE AL PERSONAL EVENTUAL"/>
    <n v="0"/>
    <s v="1 NO ETIQUETADO"/>
    <s v="11 RECURSOS FISCALES"/>
    <s v="1101 RECURSOS MUNICIPALES"/>
    <s v="19 Ejercicio 2019"/>
    <s v="13 TODO EL TERRITORIO"/>
    <s v="3 INDISTINTO"/>
  </r>
  <r>
    <s v="090411313446172020O020020503121111212212201116160119133"/>
    <s v="0904"/>
    <s v="1"/>
    <s v="13"/>
    <s v="134"/>
    <s v="4"/>
    <s v="6"/>
    <s v="17"/>
    <s v="20"/>
    <s v="20"/>
    <s v="O"/>
    <s v="020"/>
    <s v="020503"/>
    <s v="12"/>
    <s v="1"/>
    <s v="1"/>
    <s v="12"/>
    <s v="122"/>
    <s v="12201"/>
    <s v="1"/>
    <s v="16"/>
    <s v="16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0 ADMINISTRACIÓN DE LOS RECURSOS FINANCIEROS PARA SOPORTE A LAS ÁREAS  EFICIENTADA"/>
    <s v="020503 COMISION DE ADQUISICIONES"/>
    <s v="1000 SERVICIOS PERSONALES"/>
    <s v="1200 REMUNERACIONES AL PERSONAL DE CARACTER TRANSITORIO"/>
    <s v="122 SUELDOS BASE AL PERSONAL EVENTUAL"/>
    <s v="12201 SUELDOS BASE AL PERSONAL EVENTUAL"/>
    <n v="109997760"/>
    <s v="1 NO ETIQUETADO"/>
    <s v="16 RECURSOS ESTATALES"/>
    <s v="1601 PARTICIPACIONES POR INGRESOS ESTATALES"/>
    <s v="19 Ejercicio 2019"/>
    <s v="13 TODO EL TERRITORIO"/>
    <s v="3 INDISTINTO"/>
  </r>
  <r>
    <s v="090411313446172020O020020504121111313213201116160119133"/>
    <s v="0904"/>
    <s v="1"/>
    <s v="13"/>
    <s v="134"/>
    <s v="4"/>
    <s v="6"/>
    <s v="17"/>
    <s v="20"/>
    <s v="20"/>
    <s v="O"/>
    <s v="020"/>
    <s v="020504"/>
    <s v="12"/>
    <s v="1"/>
    <s v="1"/>
    <s v="13"/>
    <s v="132"/>
    <s v="13201"/>
    <s v="1"/>
    <s v="16"/>
    <s v="16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0 ADMINISTRACIÓN DE LOS RECURSOS FINANCIEROS PARA SOPORTE A LAS ÁREAS  EFICIENTADA"/>
    <s v="020504 REGISTRO DE PROVEEDORES AL PADRON DE LA DIRECCION DE ADQUISICIONES"/>
    <s v="1000 SERVICIOS PERSONALES"/>
    <s v="1300 REMUNERACIONES ADICIONALES Y ESPECIALES"/>
    <s v="132 PRIMAS DE VACACIONES, DOMINICAL Y GRATIFICACION DE FIN DE AÑO"/>
    <s v="13201 PRIMAS DE VACACIONES, DOMINICAL Y GRATIFICACION DE FIN DE AÑO"/>
    <n v="342475824.48000002"/>
    <s v="1 NO ETIQUETADO"/>
    <s v="16 RECURSOS ESTATALES"/>
    <s v="1601 PARTICIPACIONES POR INGRESOS ESTATALES"/>
    <s v="19 Ejercicio 2019"/>
    <s v="13 TODO EL TERRITORIO"/>
    <s v="3 INDISTINTO"/>
  </r>
  <r>
    <s v="090411313446172020O021021464121111313313301116160119133"/>
    <s v="0904"/>
    <s v="1"/>
    <s v="13"/>
    <s v="134"/>
    <s v="4"/>
    <s v="6"/>
    <s v="17"/>
    <s v="20"/>
    <s v="20"/>
    <s v="O"/>
    <s v="021"/>
    <s v="021464"/>
    <s v="12"/>
    <s v="1"/>
    <s v="1"/>
    <s v="13"/>
    <s v="133"/>
    <s v="13301"/>
    <s v="1"/>
    <s v="16"/>
    <s v="16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64 MOVIMIENTOS DE PERSONAL"/>
    <s v="1000 SERVICIOS PERSONALES"/>
    <s v="1300 REMUNERACIONES ADICIONALES Y ESPECIALES"/>
    <s v="133 HORAS EXTRAORDINARIAS"/>
    <s v="13301 HORAS EXTRAORDINARIAS"/>
    <n v="17439028.43"/>
    <s v="1 NO ETIQUETADO"/>
    <s v="16 RECURSOS ESTATALES"/>
    <s v="1601 PARTICIPACIONES POR INGRESOS ESTATALES"/>
    <s v="19 Ejercicio 2019"/>
    <s v="13 TODO EL TERRITORIO"/>
    <s v="3 INDISTINTO"/>
  </r>
  <r>
    <s v="080922222112130614E059059798911111313413401111110119133"/>
    <s v="0809"/>
    <s v="2"/>
    <s v="22"/>
    <s v="221"/>
    <s v="1"/>
    <s v="2"/>
    <s v="13"/>
    <s v="06"/>
    <s v="14"/>
    <s v="E"/>
    <s v="059"/>
    <s v="059798"/>
    <s v="91"/>
    <s v="1"/>
    <s v="1"/>
    <s v="13"/>
    <s v="134"/>
    <s v="134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798 OBRA IMAGEN URBANA"/>
    <s v="1000 SERVICIOS PERSONALES"/>
    <s v="1300 REMUNERACIONES ADICIONALES Y ESPECIALES"/>
    <s v="134 COMPENSACIONES"/>
    <s v="13401 COMPENSACIONES"/>
    <n v="0"/>
    <s v="1 NO ETIQUETADO"/>
    <s v="11 RECURSOS FISCALES"/>
    <s v="1101 RECURSOS MUNICIPALES"/>
    <s v="19 Ejercicio 2019"/>
    <s v="13 TODO EL TERRITORIO"/>
    <s v="3 INDISTINTO"/>
  </r>
  <r>
    <s v="111122222114120427E001001986911111313413401111110119133"/>
    <s v="1111"/>
    <s v="2"/>
    <s v="22"/>
    <s v="221"/>
    <s v="1"/>
    <s v="4"/>
    <s v="12"/>
    <s v="04"/>
    <s v="27"/>
    <s v="E"/>
    <s v="001"/>
    <s v="001986"/>
    <s v="91"/>
    <s v="1"/>
    <s v="1"/>
    <s v="13"/>
    <s v="134"/>
    <s v="13401"/>
    <s v="1"/>
    <s v="11"/>
    <s v="1101"/>
    <s v="19"/>
    <s v="13"/>
    <s v="3"/>
    <s v="11 COORDINACION GENERAL DE GESTION INTEGRAL DE LA CIUDAD"/>
    <s v="1111 COORDINACION GENERAL DE GESTION INTEGRAL DE LA CIUDAD"/>
    <s v="221 URBANIZACION"/>
    <s v="2 DESARROLLO SOCIAL"/>
    <s v="22 VIVIENDA Y SERVICIOS A LA COMUNIDAD"/>
    <s v="1 INTEGRACIÓN SOCIAL Y CULTURAL"/>
    <s v="4 ZAPOPAN EQUITATIVO"/>
    <s v="12 REDUCIR LAS DESIGUALDADES TERRITORIALES EN EL ACCESO A OPORTUNIDADES Y ESPACIOS PÚBLICOS DE CALIDAD"/>
    <s v="04 A. DESARROLLO EQUITATIVO E INCLUYENTE"/>
    <x v="1"/>
    <s v="91 CIUDADANOS"/>
    <s v="1 GASTO CORRIENTE"/>
    <s v="27 AUTORIDAD DEL ESPACIO PÚBLICO MUNICIPAL"/>
    <s v="001   DISEÑO DE NUEVAS COLMENAS"/>
    <s v="001986 SERVICIOS PROFESIONALES DE ACTIVACION Y EVALUACION DE PROYECTOS Y PROGRAMAS EN LOS PUIS (PROYECTOS URBANOS INTEGRALES SUSTENTABLES)."/>
    <s v="1000 SERVICIOS PERSONALES"/>
    <s v="1300 REMUNERACIONES ADICIONALES Y ESPECIALES"/>
    <s v="134 COMPENSACIONES"/>
    <s v="13401 COMPENSACIONES"/>
    <n v="0"/>
    <s v="1 NO ETIQUETADO"/>
    <s v="11 RECURSOS FISCALES"/>
    <s v="1101 RECURSOS MUNICIPALES"/>
    <s v="19 Ejercicio 2019"/>
    <s v="13 TODO EL TERRITORIO"/>
    <s v="3 INDISTINTO"/>
  </r>
  <r>
    <s v="090411313446172020O021021473121111414114101111110119133"/>
    <s v="0904"/>
    <s v="1"/>
    <s v="13"/>
    <s v="134"/>
    <s v="4"/>
    <s v="6"/>
    <s v="17"/>
    <s v="20"/>
    <s v="20"/>
    <s v="O"/>
    <s v="021"/>
    <s v="021473"/>
    <s v="12"/>
    <s v="1"/>
    <s v="1"/>
    <s v="14"/>
    <s v="141"/>
    <s v="141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73 SUPERVISION Y REGISTRO DE LA NOMINA ADMINISTRATIVA"/>
    <s v="1000 SERVICIOS PERSONALES"/>
    <s v="1400 SEGURIDAD SOCIAL"/>
    <s v="141 APORTACIONES DE SEGURIDAD SOCIAL"/>
    <s v="14101 APORTACIONES DE SEGURIDAD SOCIAL"/>
    <n v="83680288.700000003"/>
    <s v="1 NO ETIQUETADO"/>
    <s v="11 RECURSOS FISCALES"/>
    <s v="1101 RECURSOS MUNICIPALES"/>
    <s v="19 Ejercicio 2019"/>
    <s v="13 TODO EL TERRITORIO"/>
    <s v="3 INDISTINTO"/>
  </r>
  <r>
    <s v="090411313446172020O021021475121111414214201111110119133"/>
    <s v="0904"/>
    <s v="1"/>
    <s v="13"/>
    <s v="134"/>
    <s v="4"/>
    <s v="6"/>
    <s v="17"/>
    <s v="20"/>
    <s v="20"/>
    <s v="O"/>
    <s v="021"/>
    <s v="021475"/>
    <s v="12"/>
    <s v="1"/>
    <s v="1"/>
    <s v="14"/>
    <s v="142"/>
    <s v="142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75 SERVICIO SOCIAL Y PRACTICAS PROFESIONALES"/>
    <s v="1000 SERVICIOS PERSONALES"/>
    <s v="1400 SEGURIDAD SOCIAL"/>
    <s v="142 APORTACIONES A FONDOS DE VIVIENDA"/>
    <s v="14201 APORTACIONES A FONDOS DE VIVIENDA"/>
    <n v="54982374.68"/>
    <s v="1 NO ETIQUETADO"/>
    <s v="11 RECURSOS FISCALES"/>
    <s v="1101 RECURSOS MUNICIPALES"/>
    <s v="19 Ejercicio 2019"/>
    <s v="13 TODO EL TERRITORIO"/>
    <s v="3 INDISTINTO"/>
  </r>
  <r>
    <s v="090411313446172020O021021484121111414314301111110119133"/>
    <s v="0904"/>
    <s v="1"/>
    <s v="13"/>
    <s v="134"/>
    <s v="4"/>
    <s v="6"/>
    <s v="17"/>
    <s v="20"/>
    <s v="20"/>
    <s v="O"/>
    <s v="021"/>
    <s v="021484"/>
    <s v="12"/>
    <s v="1"/>
    <s v="1"/>
    <s v="14"/>
    <s v="143"/>
    <s v="143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84 ELABORACION DE NOMBRAMIENTOS"/>
    <s v="1000 SERVICIOS PERSONALES"/>
    <s v="1400 SEGURIDAD SOCIAL"/>
    <s v="143 APORTACIONES AL SISTEMA PARA EL RETIRO"/>
    <s v="14301 APORTACIONES AL SISTEMA PARA EL RETIRO"/>
    <n v="126742700.82000002"/>
    <s v="1 NO ETIQUETADO"/>
    <s v="11 RECURSOS FISCALES"/>
    <s v="1101 RECURSOS MUNICIPALES"/>
    <s v="19 Ejercicio 2019"/>
    <s v="13 TODO EL TERRITORIO"/>
    <s v="3 INDISTINTO"/>
  </r>
  <r>
    <s v="090411313446172020O021021484121111414314301115150119133"/>
    <s v="0904"/>
    <s v="1"/>
    <s v="13"/>
    <s v="134"/>
    <s v="4"/>
    <s v="6"/>
    <s v="17"/>
    <s v="20"/>
    <s v="20"/>
    <s v="O"/>
    <s v="021"/>
    <s v="021484"/>
    <s v="12"/>
    <s v="1"/>
    <s v="1"/>
    <s v="14"/>
    <s v="143"/>
    <s v="14301"/>
    <s v="1"/>
    <s v="15"/>
    <s v="15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84 ELABORACION DE NOMBRAMIENTOS"/>
    <s v="1000 SERVICIOS PERSONALES"/>
    <s v="1400 SEGURIDAD SOCIAL"/>
    <s v="143 APORTACIONES AL SISTEMA PARA EL RETIRO"/>
    <s v="14301 APORTACIONES AL SISTEMA PARA EL RETIRO"/>
    <n v="215987228.65000001"/>
    <s v="1 NO ETIQUETADO"/>
    <s v="15 RECURSOS FEDERALES"/>
    <s v="1501 PARTICIPACIONES POR INGRESOS FEDERALES"/>
    <s v="19 Ejercicio 2019"/>
    <s v="13 TODO EL TERRITORIO"/>
    <s v="3 INDISTINTO"/>
  </r>
  <r>
    <s v="090411313446172020O021021488121111414414401111110119133"/>
    <s v="0904"/>
    <s v="1"/>
    <s v="13"/>
    <s v="134"/>
    <s v="4"/>
    <s v="6"/>
    <s v="17"/>
    <s v="20"/>
    <s v="20"/>
    <s v="O"/>
    <s v="021"/>
    <s v="021488"/>
    <s v="12"/>
    <s v="1"/>
    <s v="1"/>
    <s v="14"/>
    <s v="144"/>
    <s v="144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88 CONTROL DE LA ESTRUCTURA DE PERSONAL"/>
    <s v="1000 SERVICIOS PERSONALES"/>
    <s v="1400 SEGURIDAD SOCIAL"/>
    <s v="144 APORTACIONES PARA SEGUROS"/>
    <s v="14401 APORTACIONES PARA SEGUROS"/>
    <n v="57272000"/>
    <s v="1 NO ETIQUETADO"/>
    <s v="11 RECURSOS FISCALES"/>
    <s v="1101 RECURSOS MUNICIPALES"/>
    <s v="19 Ejercicio 2019"/>
    <s v="13 TODO EL TERRITORIO"/>
    <s v="3 INDISTINTO"/>
  </r>
  <r>
    <s v="090411313446172020O021021505121111515215201111110119133"/>
    <s v="0904"/>
    <s v="1"/>
    <s v="13"/>
    <s v="134"/>
    <s v="4"/>
    <s v="6"/>
    <s v="17"/>
    <s v="20"/>
    <s v="20"/>
    <s v="O"/>
    <s v="021"/>
    <s v="021505"/>
    <s v="12"/>
    <s v="1"/>
    <s v="1"/>
    <s v="15"/>
    <s v="152"/>
    <s v="152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05 ATENCION A SINDICATOS"/>
    <s v="1000 SERVICIOS PERSONALES"/>
    <s v="1500 OTRAS PRESTACIONES SOCIALES Y ECONOMICAS"/>
    <s v="152 INDEMNIZACIONES"/>
    <s v="15201 INDEMNIZACIONES"/>
    <n v="4000000"/>
    <s v="1 NO ETIQUETADO"/>
    <s v="11 RECURSOS FISCALES"/>
    <s v="1101 RECURSOS MUNICIPALES"/>
    <s v="19 Ejercicio 2019"/>
    <s v="13 TODO EL TERRITORIO"/>
    <s v="3 INDISTINTO"/>
  </r>
  <r>
    <s v="090411313446172020O021021511121111515415401115150119133"/>
    <s v="0904"/>
    <s v="1"/>
    <s v="13"/>
    <s v="134"/>
    <s v="4"/>
    <s v="6"/>
    <s v="17"/>
    <s v="20"/>
    <s v="20"/>
    <s v="O"/>
    <s v="021"/>
    <s v="021511"/>
    <s v="12"/>
    <s v="1"/>
    <s v="1"/>
    <s v="15"/>
    <s v="154"/>
    <s v="15401"/>
    <s v="1"/>
    <s v="15"/>
    <s v="15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1 CREDENCIALIZACION OFICIAL DE EMPLEADOS"/>
    <s v="1000 SERVICIOS PERSONALES"/>
    <s v="1500 OTRAS PRESTACIONES SOCIALES Y ECONOMICAS"/>
    <s v="154 PRESTACIONES CONTRACTUALES"/>
    <s v="15401 PRESTACIONES CONTRACTUALES"/>
    <n v="513666024.44"/>
    <s v="1 NO ETIQUETADO"/>
    <s v="15 RECURSOS FEDERALES"/>
    <s v="1501 PARTICIPACIONES POR INGRESOS FEDERALES"/>
    <s v="19 Ejercicio 2019"/>
    <s v="13 TODO EL TERRITORIO"/>
    <s v="3 INDISTINTO"/>
  </r>
  <r>
    <s v="090411313446172020O021021513121111616116101111110119133"/>
    <s v="0904"/>
    <s v="1"/>
    <s v="13"/>
    <s v="134"/>
    <s v="4"/>
    <s v="6"/>
    <s v="17"/>
    <s v="20"/>
    <s v="20"/>
    <s v="O"/>
    <s v="021"/>
    <s v="021513"/>
    <s v="12"/>
    <s v="1"/>
    <s v="1"/>
    <s v="16"/>
    <s v="161"/>
    <s v="161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3 DIAGNOSTICO ORGANIZACIONAL"/>
    <s v="1000 SERVICIOS PERSONALES"/>
    <s v="1600 PREVISIONES"/>
    <s v="161 PREVISIONES DE CARACTER LABORAL, ECONOMICA Y DE SEGURIDAD SOCIAL"/>
    <s v="16101 PREVISIONES DE CARACTER LABORAL, ECONOMICA Y DE SEGURIDAD SOCIAL"/>
    <n v="97504875"/>
    <s v="1 NO ETIQUETADO"/>
    <s v="11 RECURSOS FISCALES"/>
    <s v="1101 RECURSOS MUNICIPALES"/>
    <s v="19 Ejercicio 2019"/>
    <s v="13 TODO EL TERRITORIO"/>
    <s v="3 INDISTINTO"/>
  </r>
  <r>
    <s v="090411313446172020O021021514121111717117101116160119133"/>
    <s v="0904"/>
    <s v="1"/>
    <s v="13"/>
    <s v="134"/>
    <s v="4"/>
    <s v="6"/>
    <s v="17"/>
    <s v="20"/>
    <s v="20"/>
    <s v="O"/>
    <s v="021"/>
    <s v="021514"/>
    <s v="12"/>
    <s v="1"/>
    <s v="1"/>
    <s v="17"/>
    <s v="171"/>
    <s v="17101"/>
    <s v="1"/>
    <s v="16"/>
    <s v="16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4 COMUNICACION INSTITUCIONAL"/>
    <s v="1000 SERVICIOS PERSONALES"/>
    <s v="1700 PAGO DE ESTIMULOS A SERVIDORES PUBLICOS"/>
    <s v="171 ESTIMULOS"/>
    <s v="17101 ESTIMULOS"/>
    <n v="49270726.640000001"/>
    <s v="1 NO ETIQUETADO"/>
    <s v="16 RECURSOS ESTATALES"/>
    <s v="1601 PARTICIPACIONES POR INGRESOS ESTATALES"/>
    <s v="19 Ejercicio 2019"/>
    <s v="13 TODO EL TERRITORIO"/>
    <s v="3 INDISTINTO"/>
  </r>
  <r>
    <s v="010111313146172001P052052015911122121121101111110119133"/>
    <s v="0101"/>
    <s v="1"/>
    <s v="13"/>
    <s v="131"/>
    <s v="4"/>
    <s v="6"/>
    <s v="17"/>
    <s v="20"/>
    <s v="01"/>
    <s v="P"/>
    <s v="052"/>
    <s v="052015"/>
    <s v="91"/>
    <s v="1"/>
    <s v="2"/>
    <s v="21"/>
    <s v="211"/>
    <s v="211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x v="2"/>
    <s v="91 CIUDADANOS"/>
    <s v="1 GASTO CORRIENTE"/>
    <s v="01 GESTIÓN GUBERNAMENTAL"/>
    <s v="052 DESEMPEÑO Y EJECUCIÓN OPERATIVO- ADMINISTRATIVA DE LAS ÁREAS DE PRESIDENCIA PARA EL DESARROLLO DE PROYECTOS Y OPORTUNIDADES MEJORADAS"/>
    <s v="052015 DISEÑO E IMAGEN"/>
    <s v="2000 MATERIALES Y SUMINISTROS"/>
    <s v="2100 MATERIALES DE ADMINISTRACION, EMISION DE DOCUMENTOS Y ARTICULOS OFICIALES"/>
    <s v="211 MATERIALES, UTILES Y EQUIPOS MENORES DE OFICINA"/>
    <s v="21101 MATERIALES, UTILES Y EQUIPOS MENORES DE OFICINA"/>
    <n v="150000"/>
    <s v="1 NO ETIQUETADO"/>
    <s v="11 RECURSOS FISCALES"/>
    <s v="1101 RECURSOS MUNICIPALES"/>
    <s v="19 Ejercicio 2019"/>
    <s v="13 TODO EL TERRITORIO"/>
    <s v="3 INDISTINTO"/>
  </r>
  <r>
    <s v="010411818446171903O108108114911122121121101111110119133"/>
    <s v="0104"/>
    <s v="1"/>
    <s v="18"/>
    <s v="184"/>
    <s v="4"/>
    <s v="6"/>
    <s v="17"/>
    <s v="19"/>
    <s v="03"/>
    <s v="O"/>
    <s v="108"/>
    <s v="108114"/>
    <s v="91"/>
    <s v="1"/>
    <s v="2"/>
    <s v="21"/>
    <s v="211"/>
    <s v="21101"/>
    <s v="1"/>
    <s v="11"/>
    <s v="1101"/>
    <s v="19"/>
    <s v="13"/>
    <s v="3"/>
    <s v="01 PRESIDENCIA"/>
    <s v="0104 DIRECCION DE TRANSPARENCIA Y BUENAS PRACTICAS"/>
    <s v="184 ACCESO A LA INFORMACION PUBLICA GUBERNAMENTAL"/>
    <s v="1 GOBIERNO"/>
    <s v="18 OTROS SERVICIOS GENERALES"/>
    <s v="4 UN GOBIERNO PARA LA CIUDADANÍA"/>
    <s v="6 ZAPOPAN CIUDADANO"/>
    <s v="17 GARANTIZAR UNA ADMINISTRACIÓN DE LOS RECURSOS PÚBLICOS AL SERVICIO DE LA CIUDADANÍA"/>
    <s v="19 TECNOLOGÍAS DE LA INFORMACIÓN Y COMUNICACIÓN"/>
    <x v="0"/>
    <s v="91 CIUDADANOS"/>
    <s v="1 GASTO CORRIENTE"/>
    <s v="03 TRANSPARENCIA"/>
    <s v="108 PUBLICACIÓN DE INFORMACIÓN FUNDAMENTAL REALIZADA"/>
    <s v="108114 ATENCION A RECURSO DE TRANSPARENCIA"/>
    <s v="2000 MATERIALES Y SUMINISTROS"/>
    <s v="2100 MATERIALES DE ADMINISTRACION, EMISION DE DOCUMENTOS Y ARTICULOS OFICIALES"/>
    <s v="211 MATERIALES, UTILES Y EQUIPOS MENORES DE OFICINA"/>
    <s v="21101 MATERIALES, UTILES Y EQUIPOS MENORES DE OFICINA"/>
    <n v="50000"/>
    <s v="1 NO ETIQUETADO"/>
    <s v="11 RECURSOS FISCALES"/>
    <s v="1101 RECURSOS MUNICIPALES"/>
    <s v="19 Ejercicio 2019"/>
    <s v="13 TODO EL TERRITORIO"/>
    <s v="3 INDISTINTO"/>
  </r>
  <r>
    <s v="020311313246172002O016016015971122121121101111110119133"/>
    <s v="0203"/>
    <s v="1"/>
    <s v="13"/>
    <s v="132"/>
    <s v="4"/>
    <s v="6"/>
    <s v="17"/>
    <s v="20"/>
    <s v="02"/>
    <s v="O"/>
    <s v="016"/>
    <s v="016015"/>
    <s v="97"/>
    <s v="1"/>
    <s v="2"/>
    <s v="21"/>
    <s v="211"/>
    <s v="211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2000 MATERIALES Y SUMINISTROS"/>
    <s v="2100 MATERIALES DE ADMINISTRACION, EMISION DE DOCUMENTOS Y ARTICULOS OFICIALES"/>
    <s v="211 MATERIALES, UTILES Y EQUIPOS MENORES DE OFICINA"/>
    <s v="21101 MATERIALES, UTILES Y EQUIPOS MENORES DE OFICINA"/>
    <n v="12000"/>
    <s v="1 NO ETIQUETADO"/>
    <s v="11 RECURSOS FISCALES"/>
    <s v="1101 RECURSOS MUNICIPALES"/>
    <s v="19 Ejercicio 2019"/>
    <s v="13 TODO EL TERRITORIO"/>
    <s v="3 INDISTINTO"/>
  </r>
  <r>
    <s v="020211313246172002O016016015971122121121101111110119133"/>
    <s v="0202"/>
    <s v="1"/>
    <s v="13"/>
    <s v="132"/>
    <s v="4"/>
    <s v="6"/>
    <s v="17"/>
    <s v="20"/>
    <s v="02"/>
    <s v="O"/>
    <s v="016"/>
    <s v="016015"/>
    <s v="97"/>
    <s v="1"/>
    <s v="2"/>
    <s v="21"/>
    <s v="211"/>
    <s v="211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2000 MATERIALES Y SUMINISTROS"/>
    <s v="2100 MATERIALES DE ADMINISTRACION, EMISION DE DOCUMENTOS Y ARTICULOS OFICIALES"/>
    <s v="211 MATERIALES, UTILES Y EQUIPOS MENORES DE OFICINA"/>
    <s v="21101 MATERIALES, UTILES Y EQUIPOS MENORES DE OFICINA"/>
    <n v="180000"/>
    <s v="1 NO ETIQUETADO"/>
    <s v="11 RECURSOS FISCALES"/>
    <s v="1101 RECURSOS MUNICIPALES"/>
    <s v="19 Ejercicio 2019"/>
    <s v="13 TODO EL TERRITORIO"/>
    <s v="3 INDISTINTO"/>
  </r>
  <r>
    <s v="030311717145160304E127127976911122121121101111110119133"/>
    <s v="0303"/>
    <s v="1"/>
    <s v="17"/>
    <s v="171"/>
    <s v="4"/>
    <s v="5"/>
    <s v="16"/>
    <s v="03"/>
    <s v="04"/>
    <s v="E"/>
    <s v="127"/>
    <s v="127976"/>
    <s v="91"/>
    <s v="1"/>
    <s v="2"/>
    <s v="21"/>
    <s v="211"/>
    <s v="21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100 MATERIALES DE ADMINISTRACION, EMISION DE DOCUMENTOS Y ARTICULOS OFICIALES"/>
    <s v="211 MATERIALES, UTILES Y EQUIPOS MENORES DE OFICINA"/>
    <s v="21101 MATERIALES, UTILES Y EQUIPOS MENORES DE OFICINA"/>
    <n v="882000"/>
    <s v="1 NO ETIQUETADO"/>
    <s v="11 RECURSOS FISCALES"/>
    <s v="1101 RECURSOS MUNICIPALES"/>
    <s v="19 Ejercicio 2019"/>
    <s v="13 TODO EL TERRITORIO"/>
    <s v="3 INDISTINTO"/>
  </r>
  <r>
    <s v="040411212246171906E004004174911122121121101111110119133"/>
    <s v="0404"/>
    <s v="1"/>
    <s v="12"/>
    <s v="122"/>
    <s v="4"/>
    <s v="6"/>
    <s v="17"/>
    <s v="19"/>
    <s v="06"/>
    <s v="E"/>
    <s v="004"/>
    <s v="004174"/>
    <s v="91"/>
    <s v="1"/>
    <s v="2"/>
    <s v="21"/>
    <s v="211"/>
    <s v="21101"/>
    <s v="1"/>
    <s v="11"/>
    <s v="1101"/>
    <s v="19"/>
    <s v="13"/>
    <s v="3"/>
    <s v="04 SINDICATURA DEL AYUNTAMIENTO"/>
    <s v="0404 SINDICATURA DEL AYUNTAMIENTO"/>
    <s v="122 PROCURACION DE JUSTICIA"/>
    <s v="1 GOBIERNO"/>
    <s v="12 JUSTICIA"/>
    <s v="4 UN GOBIERNO PARA LA CIUDADANÍA"/>
    <s v="6 ZAPOPAN CIUDADANO"/>
    <s v="17 GARANTIZAR UNA ADMINISTRACIÓN DE LOS RECURSOS PÚBLICOS AL SERVICIO DE LA CIUDADANÍA"/>
    <s v="19 B. TRANSPARENCIA Y RENDICIÓN DE CUENTAS"/>
    <x v="1"/>
    <s v="91 CIUDADANOS"/>
    <s v="1 GASTO CORRIENTE"/>
    <s v="06 CERTEZA JURÍDICA"/>
    <s v="004  CAPACITACIÓN JURÍDICA PARA EL QUEHACER MUNICIPAL BRINDADA"/>
    <s v="004174 CAPACITACION EN MATERIA JURIDICA"/>
    <s v="2000 MATERIALES Y SUMINISTROS"/>
    <s v="2100 MATERIALES DE ADMINISTRACION, EMISION DE DOCUMENTOS Y ARTICULOS OFICIALES"/>
    <s v="211 MATERIALES, UTILES Y EQUIPOS MENORES DE OFICINA"/>
    <s v="21101 MATERIALES, UTILES Y EQUIPOS MENORES DE OFICINA"/>
    <n v="500000"/>
    <s v="1 NO ETIQUETADO"/>
    <s v="11 RECURSOS FISCALES"/>
    <s v="1101 RECURSOS MUNICIPALES"/>
    <s v="19 Ejercicio 2019"/>
    <s v="13 TODO EL TERRITORIO"/>
    <s v="3 INDISTINTO"/>
  </r>
  <r>
    <s v="050511818146172007B033033221911122121121101111110119133"/>
    <s v="0505"/>
    <s v="1"/>
    <s v="18"/>
    <s v="181"/>
    <s v="4"/>
    <s v="6"/>
    <s v="17"/>
    <s v="20"/>
    <s v="07"/>
    <s v="B"/>
    <s v="033"/>
    <s v="033221"/>
    <s v="91"/>
    <s v="1"/>
    <s v="2"/>
    <s v="21"/>
    <s v="211"/>
    <s v="211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x v="3"/>
    <s v="91 CIUDADANOS"/>
    <s v="1 GASTO CORRIENTE"/>
    <s v="07 EFICIENCIA GUBERNAMENTAL PARA LA POBLACIÓN"/>
    <s v="033 ATENCIÓN Y CANALIZACIÓN DE PETICIONES "/>
    <s v="033221 ATENCION CIUDADANA"/>
    <s v="2000 MATERIALES Y SUMINISTROS"/>
    <s v="2100 MATERIALES DE ADMINISTRACION, EMISION DE DOCUMENTOS Y ARTICULOS OFICIALES"/>
    <s v="211 MATERIALES, UTILES Y EQUIPOS MENORES DE OFICINA"/>
    <s v="21101 MATERIALES, UTILES Y EQUIPOS MENORES DE OFICINA"/>
    <n v="900000"/>
    <s v="1 NO ETIQUETADO"/>
    <s v="11 RECURSOS FISCALES"/>
    <s v="1101 RECURSOS MUNICIPALES"/>
    <s v="19 Ejercicio 2019"/>
    <s v="13 TODO EL TERRITORIO"/>
    <s v="3 INDISTINTO"/>
  </r>
  <r>
    <s v="050511313446172008M007007246911122121121101111110119133"/>
    <s v="0505"/>
    <s v="1"/>
    <s v="13"/>
    <s v="134"/>
    <s v="4"/>
    <s v="6"/>
    <s v="17"/>
    <s v="20"/>
    <s v="08"/>
    <s v="M"/>
    <s v="007"/>
    <s v="007246"/>
    <s v="91"/>
    <s v="1"/>
    <s v="2"/>
    <s v="21"/>
    <s v="211"/>
    <s v="21101"/>
    <s v="1"/>
    <s v="11"/>
    <s v="1101"/>
    <s v="19"/>
    <s v="13"/>
    <s v="3"/>
    <s v="05 SECRETARIA DEL AYUNTAMIENTO"/>
    <s v="0505 SECRETARIA DEL AYUNTAMIENTO"/>
    <s v="134 FUNCION PUBLICA"/>
    <s v="1 GOBIERNO"/>
    <s v="13 COORDINACION DE LA POLITICA DE GOBIERNO"/>
    <s v="4 UN GOBIERNO PARA LA CIUDADANÍA"/>
    <s v="6 ZAPOPAN CIUDADANO"/>
    <s v="17 GARANTIZAR UNA ADMINISTRACIÓN DE LOS RECURSOS PÚBLICOS AL SERVICIO DE LA CIUDADANÍA"/>
    <s v="20 C. EFICIENCIA GUBERNAMENTAL"/>
    <x v="4"/>
    <s v="91 CIUDADANOS"/>
    <s v="1 GASTO CORRIENTE"/>
    <s v="08 GESTIÓN INTERNA EFICIENTE"/>
    <s v="007  DICTAMENES  PARA ESTUDIO Y DICTAMINACIÓN DE COMISIONES COLEGIADAS Y PERMANENTES DEL AYUNTAMIENTO PROYECTADOS"/>
    <s v="007246 PROYECTO DE DICTAMEN PARA ESTUDIO Y DICTAMINACION DE LAS COMISIONES COLEGIADAS Y PERMANENTES DE REGIDORES"/>
    <s v="2000 MATERIALES Y SUMINISTROS"/>
    <s v="2100 MATERIALES DE ADMINISTRACION, EMISION DE DOCUMENTOS Y ARTICULOS OFICIALES"/>
    <s v="211 MATERIALES, UTILES Y EQUIPOS MENORES DE OFICINA"/>
    <s v="21101 MATERIALES, UTILES Y EQUIPOS MENORES DE OFICINA"/>
    <n v="47720"/>
    <s v="1 NO ETIQUETADO"/>
    <s v="11 RECURSOS FISCALES"/>
    <s v="1101 RECURSOS MUNICIPALES"/>
    <s v="19 Ejercicio 2019"/>
    <s v="13 TODO EL TERRITORIO"/>
    <s v="3 INDISTINTO"/>
  </r>
  <r>
    <s v="050211717246172009N040040879911122121121101111110119133"/>
    <s v="0502"/>
    <s v="1"/>
    <s v="17"/>
    <s v="172"/>
    <s v="4"/>
    <s v="6"/>
    <s v="17"/>
    <s v="20"/>
    <s v="09"/>
    <s v="N"/>
    <s v="040"/>
    <s v="040879"/>
    <s v="91"/>
    <s v="1"/>
    <s v="2"/>
    <s v="21"/>
    <s v="211"/>
    <s v="21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040 CAPACITACIÓN EN PREVENCIÓN DE RIESGOS REALIZADA"/>
    <s v="040879 CURSOS DE CAPACITACION IMPARTIDOS A POBLACION"/>
    <s v="2000 MATERIALES Y SUMINISTROS"/>
    <s v="2100 MATERIALES DE ADMINISTRACION, EMISION DE DOCUMENTOS Y ARTICULOS OFICIALES"/>
    <s v="211 MATERIALES, UTILES Y EQUIPOS MENORES DE OFICINA"/>
    <s v="21101 MATERIALES, UTILES Y EQUIPOS MENORES DE OFICINA"/>
    <n v="99598.388000000006"/>
    <s v="1 NO ETIQUETADO"/>
    <s v="11 RECURSOS FISCALES"/>
    <s v="1101 RECURSOS MUNICIPALES"/>
    <s v="19 Ejercicio 2019"/>
    <s v="13 TODO EL TERRITORIO"/>
    <s v="3 INDISTINTO"/>
  </r>
  <r>
    <s v="060611515246172012M069069297911122121121101111110119133"/>
    <s v="0606"/>
    <s v="1"/>
    <s v="15"/>
    <s v="152"/>
    <s v="4"/>
    <s v="6"/>
    <s v="17"/>
    <s v="20"/>
    <s v="12"/>
    <s v="M"/>
    <s v="069"/>
    <s v="069297"/>
    <s v="91"/>
    <s v="1"/>
    <s v="2"/>
    <s v="21"/>
    <s v="211"/>
    <s v="211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069 IMPLEMENTACION DE LA ARMONZACION  CONTABLE REVISADA Y CON SEGUIMIENTO"/>
    <s v="069297 ANALISIS DE LOS INDICADORES DE GESTION Y DESEMPEÑO"/>
    <s v="2000 MATERIALES Y SUMINISTROS"/>
    <s v="2100 MATERIALES DE ADMINISTRACION, EMISION DE DOCUMENTOS Y ARTICULOS OFICIALES"/>
    <s v="211 MATERIALES, UTILES Y EQUIPOS MENORES DE OFICINA"/>
    <s v="21101 MATERIALES, UTILES Y EQUIPOS MENORES DE OFICINA"/>
    <n v="669868.81999999995"/>
    <s v="1 NO ETIQUETADO"/>
    <s v="11 RECURSOS FISCALES"/>
    <s v="1101 RECURSOS MUNICIPALES"/>
    <s v="19 Ejercicio 2019"/>
    <s v="13 TODO EL TERRITORIO"/>
    <s v="3 INDISTINTO"/>
  </r>
  <r>
    <s v="070711111246171913G005005910911122121121101111110119133"/>
    <s v="0707"/>
    <s v="1"/>
    <s v="11"/>
    <s v="112"/>
    <s v="4"/>
    <s v="6"/>
    <s v="17"/>
    <s v="19"/>
    <s v="13"/>
    <s v="G"/>
    <s v="005"/>
    <s v="005910"/>
    <s v="91"/>
    <s v="1"/>
    <s v="2"/>
    <s v="21"/>
    <s v="211"/>
    <s v="211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x v="6"/>
    <s v="91 CIUDADANOS"/>
    <s v="1 GASTO CORRIENTE"/>
    <s v="13 VIGILANCIA"/>
    <s v="005  CURADURÍA DE ACUERDO A LAS LÍNEAS CURATORIALES DEL MUSEO REALIZADA"/>
    <s v="005910 EXPOSICIONES INTERNACIONALES COLECTIVAS REALIZADAS EN EL MAZ"/>
    <s v="2000 MATERIALES Y SUMINISTROS"/>
    <s v="2100 MATERIALES DE ADMINISTRACION, EMISION DE DOCUMENTOS Y ARTICULOS OFICIALES"/>
    <s v="211 MATERIALES, UTILES Y EQUIPOS MENORES DE OFICINA"/>
    <s v="21101 MATERIALES, UTILES Y EQUIPOS MENORES DE OFICINA"/>
    <n v="60000"/>
    <s v="1 NO ETIQUETADO"/>
    <s v="11 RECURSOS FISCALES"/>
    <s v="1101 RECURSOS MUNICIPALES"/>
    <s v="19 Ejercicio 2019"/>
    <s v="13 TODO EL TERRITORIO"/>
    <s v="3 INDISTINTO"/>
  </r>
  <r>
    <s v="070711111246171913G026026303911122121121101111110119133"/>
    <s v="0707"/>
    <s v="1"/>
    <s v="11"/>
    <s v="112"/>
    <s v="4"/>
    <s v="6"/>
    <s v="17"/>
    <s v="19"/>
    <s v="13"/>
    <s v="G"/>
    <s v="026"/>
    <s v="026303"/>
    <s v="91"/>
    <s v="1"/>
    <s v="2"/>
    <s v="21"/>
    <s v="211"/>
    <s v="211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x v="6"/>
    <s v="91 CIUDADANOS"/>
    <s v="1 GASTO CORRIENTE"/>
    <s v="13 VIGILANCIA"/>
    <s v="026 APLICACIÓN DE LA LEY VIGILADA "/>
    <s v="026303 AUDITORIA A ENTES PUBLICOS MUNICIPALES"/>
    <s v="2000 MATERIALES Y SUMINISTROS"/>
    <s v="2100 MATERIALES DE ADMINISTRACION, EMISION DE DOCUMENTOS Y ARTICULOS OFICIALES"/>
    <s v="211 MATERIALES, UTILES Y EQUIPOS MENORES DE OFICINA"/>
    <s v="21101 MATERIALES, UTILES Y EQUIPOS MENORES DE OFICINA"/>
    <n v="15000"/>
    <s v="1 NO ETIQUETADO"/>
    <s v="11 RECURSOS FISCALES"/>
    <s v="1101 RECURSOS MUNICIPALES"/>
    <s v="19 Ejercicio 2019"/>
    <s v="13 TODO EL TERRITORIO"/>
    <s v="3 INDISTINTO"/>
  </r>
  <r>
    <s v="080122222112130614E088088348911122121121101111110119133"/>
    <s v="0801"/>
    <s v="2"/>
    <s v="22"/>
    <s v="221"/>
    <s v="1"/>
    <s v="2"/>
    <s v="13"/>
    <s v="06"/>
    <s v="14"/>
    <s v="E"/>
    <s v="088"/>
    <s v="088348"/>
    <s v="91"/>
    <s v="1"/>
    <s v="2"/>
    <s v="21"/>
    <s v="211"/>
    <s v="211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48 ASIGNACION DE ESPACIOS DE ROLL EN COMERCIO EN TIANGUIS"/>
    <s v="2000 MATERIALES Y SUMINISTROS"/>
    <s v="2100 MATERIALES DE ADMINISTRACION, EMISION DE DOCUMENTOS Y ARTICULOS OFICIALES"/>
    <s v="211 MATERIALES, UTILES Y EQUIPOS MENORES DE OFICINA"/>
    <s v="21101 MATERIALES, UTILES Y EQUIPOS MENORES DE OFICINA"/>
    <n v="50000"/>
    <s v="1 NO ETIQUETADO"/>
    <s v="11 RECURSOS FISCALES"/>
    <s v="1101 RECURSOS MUNICIPALES"/>
    <s v="19 Ejercicio 2019"/>
    <s v="13 TODO EL TERRITORIO"/>
    <s v="3 INDISTINTO"/>
  </r>
  <r>
    <s v="081122222112130614E125125381911122121121101111110119133"/>
    <s v="0811"/>
    <s v="2"/>
    <s v="22"/>
    <s v="221"/>
    <s v="1"/>
    <s v="2"/>
    <s v="13"/>
    <s v="06"/>
    <s v="14"/>
    <s v="E"/>
    <s v="125"/>
    <s v="125381"/>
    <s v="91"/>
    <s v="1"/>
    <s v="2"/>
    <s v="21"/>
    <s v="211"/>
    <s v="211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81 OPERATIVO DE CEMENTERIOS"/>
    <s v="2000 MATERIALES Y SUMINISTROS"/>
    <s v="2100 MATERIALES DE ADMINISTRACION, EMISION DE DOCUMENTOS Y ARTICULOS OFICIALES"/>
    <s v="211 MATERIALES, UTILES Y EQUIPOS MENORES DE OFICINA"/>
    <s v="21101 MATERIALES, UTILES Y EQUIPOS MENORES DE OFICINA"/>
    <n v="102000"/>
    <s v="1 NO ETIQUETADO"/>
    <s v="11 RECURSOS FISCALES"/>
    <s v="1101 RECURSOS MUNICIPALES"/>
    <s v="19 Ejercicio 2019"/>
    <s v="13 TODO EL TERRITORIO"/>
    <s v="3 INDISTINTO"/>
  </r>
  <r>
    <s v="080922222112130614E059059798911122121121101111110119133"/>
    <s v="0809"/>
    <s v="2"/>
    <s v="22"/>
    <s v="221"/>
    <s v="1"/>
    <s v="2"/>
    <s v="13"/>
    <s v="06"/>
    <s v="14"/>
    <s v="E"/>
    <s v="059"/>
    <s v="059798"/>
    <s v="91"/>
    <s v="1"/>
    <s v="2"/>
    <s v="21"/>
    <s v="211"/>
    <s v="211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798 OBRA IMAGEN URBANA"/>
    <s v="2000 MATERIALES Y SUMINISTROS"/>
    <s v="2100 MATERIALES DE ADMINISTRACION, EMISION DE DOCUMENTOS Y ARTICULOS OFICIALES"/>
    <s v="211 MATERIALES, UTILES Y EQUIPOS MENORES DE OFICINA"/>
    <s v="21101 MATERIALES, UTILES Y EQUIPOS MENORES DE OFICINA"/>
    <n v="30000"/>
    <s v="1 NO ETIQUETADO"/>
    <s v="11 RECURSOS FISCALES"/>
    <s v="1101 RECURSOS MUNICIPALES"/>
    <s v="19 Ejercicio 2019"/>
    <s v="13 TODO EL TERRITORIO"/>
    <s v="3 INDISTINTO"/>
  </r>
  <r>
    <s v="080322222112130614E125125320911122121121101111110119133"/>
    <s v="0803"/>
    <s v="2"/>
    <s v="22"/>
    <s v="221"/>
    <s v="1"/>
    <s v="2"/>
    <s v="13"/>
    <s v="06"/>
    <s v="14"/>
    <s v="E"/>
    <s v="125"/>
    <s v="125320"/>
    <s v="91"/>
    <s v="1"/>
    <s v="2"/>
    <s v="21"/>
    <s v="211"/>
    <s v="21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20 MANTENIMIENTO DE MERCADOS MUNICIPALES"/>
    <s v="2000 MATERIALES Y SUMINISTROS"/>
    <s v="2100 MATERIALES DE ADMINISTRACION, EMISION DE DOCUMENTOS Y ARTICULOS OFICIALES"/>
    <s v="211 MATERIALES, UTILES Y EQUIPOS MENORES DE OFICINA"/>
    <s v="21101 MATERIALES, UTILES Y EQUIPOS MENORES DE OFICINA"/>
    <n v="160800"/>
    <s v="1 NO ETIQUETADO"/>
    <s v="11 RECURSOS FISCALES"/>
    <s v="1101 RECURSOS MUNICIPALES"/>
    <s v="19 Ejercicio 2019"/>
    <s v="13 TODO EL TERRITORIO"/>
    <s v="3 INDISTINTO"/>
  </r>
  <r>
    <s v="080222222112130614E125125330911122121121101111110119133"/>
    <s v="0802"/>
    <s v="2"/>
    <s v="22"/>
    <s v="221"/>
    <s v="1"/>
    <s v="2"/>
    <s v="13"/>
    <s v="06"/>
    <s v="14"/>
    <s v="E"/>
    <s v="125"/>
    <s v="125330"/>
    <s v="91"/>
    <s v="1"/>
    <s v="2"/>
    <s v="21"/>
    <s v="211"/>
    <s v="211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30 PINTADO DE MACHUELOS Y BALIZAMIENTO DE AVENIDAS PRINCIPALES"/>
    <s v="2000 MATERIALES Y SUMINISTROS"/>
    <s v="2100 MATERIALES DE ADMINISTRACION, EMISION DE DOCUMENTOS Y ARTICULOS OFICIALES"/>
    <s v="211 MATERIALES, UTILES Y EQUIPOS MENORES DE OFICINA"/>
    <s v="21101 MATERIALES, UTILES Y EQUIPOS MENORES DE OFICINA"/>
    <n v="25000"/>
    <s v="1 NO ETIQUETADO"/>
    <s v="11 RECURSOS FISCALES"/>
    <s v="1101 RECURSOS MUNICIPALES"/>
    <s v="19 Ejercicio 2019"/>
    <s v="13 TODO EL TERRITORIO"/>
    <s v="3 INDISTINTO"/>
  </r>
  <r>
    <s v="080422222112130614E125125417911122121121101111110119133"/>
    <s v="0804"/>
    <s v="2"/>
    <s v="22"/>
    <s v="221"/>
    <s v="1"/>
    <s v="2"/>
    <s v="13"/>
    <s v="06"/>
    <s v="14"/>
    <s v="E"/>
    <s v="125"/>
    <s v="125417"/>
    <s v="91"/>
    <s v="1"/>
    <s v="2"/>
    <s v="21"/>
    <s v="211"/>
    <s v="211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17 MANTENIMIENTO PREVENTIVO DE ARBOLADO"/>
    <s v="2000 MATERIALES Y SUMINISTROS"/>
    <s v="2100 MATERIALES DE ADMINISTRACION, EMISION DE DOCUMENTOS Y ARTICULOS OFICIALES"/>
    <s v="211 MATERIALES, UTILES Y EQUIPOS MENORES DE OFICINA"/>
    <s v="21101 MATERIALES, UTILES Y EQUIPOS MENORES DE OFICINA"/>
    <n v="200000"/>
    <s v="1 NO ETIQUETADO"/>
    <s v="11 RECURSOS FISCALES"/>
    <s v="1101 RECURSOS MUNICIPALES"/>
    <s v="19 Ejercicio 2019"/>
    <s v="13 TODO EL TERRITORIO"/>
    <s v="3 INDISTINTO"/>
  </r>
  <r>
    <s v="080522222112130614E125125355911122121121101111110119133"/>
    <s v="0805"/>
    <s v="2"/>
    <s v="22"/>
    <s v="221"/>
    <s v="1"/>
    <s v="2"/>
    <s v="13"/>
    <s v="06"/>
    <s v="14"/>
    <s v="E"/>
    <s v="125"/>
    <s v="125355"/>
    <s v="91"/>
    <s v="1"/>
    <s v="2"/>
    <s v="21"/>
    <s v="211"/>
    <s v="211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55 MANTENIMIENTO DE PAVIMENTOS"/>
    <s v="2000 MATERIALES Y SUMINISTROS"/>
    <s v="2100 MATERIALES DE ADMINISTRACION, EMISION DE DOCUMENTOS Y ARTICULOS OFICIALES"/>
    <s v="211 MATERIALES, UTILES Y EQUIPOS MENORES DE OFICINA"/>
    <s v="21101 MATERIALES, UTILES Y EQUIPOS MENORES DE OFICINA"/>
    <n v="55000"/>
    <s v="1 NO ETIQUETADO"/>
    <s v="11 RECURSOS FISCALES"/>
    <s v="1101 RECURSOS MUNICIPALES"/>
    <s v="19 Ejercicio 2019"/>
    <s v="13 TODO EL TERRITORIO"/>
    <s v="3 INDISTINTO"/>
  </r>
  <r>
    <s v="081022222112130614E125125411911122121121101111110119133"/>
    <s v="0810"/>
    <s v="2"/>
    <s v="22"/>
    <s v="221"/>
    <s v="1"/>
    <s v="2"/>
    <s v="13"/>
    <s v="06"/>
    <s v="14"/>
    <s v="E"/>
    <s v="125"/>
    <s v="125411"/>
    <s v="91"/>
    <s v="1"/>
    <s v="2"/>
    <s v="21"/>
    <s v="211"/>
    <s v="211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11 PROYECTO DE REPRODUCCION, CULTIVO, DESARROLLO DE PLANTAS, ARBOLADO PARA SU DONACION"/>
    <s v="2000 MATERIALES Y SUMINISTROS"/>
    <s v="2100 MATERIALES DE ADMINISTRACION, EMISION DE DOCUMENTOS Y ARTICULOS OFICIALES"/>
    <s v="211 MATERIALES, UTILES Y EQUIPOS MENORES DE OFICINA"/>
    <s v="21101 MATERIALES, UTILES Y EQUIPOS MENORES DE OFICINA"/>
    <n v="30000"/>
    <s v="1 NO ETIQUETADO"/>
    <s v="11 RECURSOS FISCALES"/>
    <s v="1101 RECURSOS MUNICIPALES"/>
    <s v="19 Ejercicio 2019"/>
    <s v="13 TODO EL TERRITORIO"/>
    <s v="3 INDISTINTO"/>
  </r>
  <r>
    <s v="080722121412130615E061061415911122121121101111110119133"/>
    <s v="0807"/>
    <s v="2"/>
    <s v="21"/>
    <s v="214"/>
    <s v="1"/>
    <s v="2"/>
    <s v="13"/>
    <s v="06"/>
    <s v="15"/>
    <s v="E"/>
    <s v="061"/>
    <s v="061415"/>
    <s v="91"/>
    <s v="1"/>
    <s v="2"/>
    <s v="21"/>
    <s v="211"/>
    <s v="211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415 REPARACION DE LINEA (CABLE)"/>
    <s v="2000 MATERIALES Y SUMINISTROS"/>
    <s v="2100 MATERIALES DE ADMINISTRACION, EMISION DE DOCUMENTOS Y ARTICULOS OFICIALES"/>
    <s v="211 MATERIALES, UTILES Y EQUIPOS MENORES DE OFICINA"/>
    <s v="21101 MATERIALES, UTILES Y EQUIPOS MENORES DE OFICINA"/>
    <n v="150000"/>
    <s v="1 NO ETIQUETADO"/>
    <s v="11 RECURSOS FISCALES"/>
    <s v="1101 RECURSOS MUNICIPALES"/>
    <s v="19 Ejercicio 2019"/>
    <s v="13 TODO EL TERRITORIO"/>
    <s v="3 INDISTINTO"/>
  </r>
  <r>
    <s v="080822222112130417E014014315911122121121101111110119133"/>
    <s v="0808"/>
    <s v="2"/>
    <s v="22"/>
    <s v="221"/>
    <s v="1"/>
    <s v="2"/>
    <s v="13"/>
    <s v="04"/>
    <s v="17"/>
    <s v="E"/>
    <s v="014"/>
    <s v="014315"/>
    <s v="91"/>
    <s v="1"/>
    <s v="2"/>
    <s v="21"/>
    <s v="211"/>
    <s v="211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14 ACCIONES EMERGENTES EN CONTINGENCIAS Y EVENTUALIDADES REALIZADAS "/>
    <s v="014315 PAGO DEL SERVICIO DE ALUMBRADO PUBLICO"/>
    <s v="2000 MATERIALES Y SUMINISTROS"/>
    <s v="2100 MATERIALES DE ADMINISTRACION, EMISION DE DOCUMENTOS Y ARTICULOS OFICIALES"/>
    <s v="211 MATERIALES, UTILES Y EQUIPOS MENORES DE OFICINA"/>
    <s v="21101 MATERIALES, UTILES Y EQUIPOS MENORES DE OFICINA"/>
    <n v="500000"/>
    <s v="1 NO ETIQUETADO"/>
    <s v="11 RECURSOS FISCALES"/>
    <s v="1101 RECURSOS MUNICIPALES"/>
    <s v="19 Ejercicio 2019"/>
    <s v="13 TODO EL TERRITORIO"/>
    <s v="3 INDISTINTO"/>
  </r>
  <r>
    <s v="090911313446172020O021021505121122121121101111110119133"/>
    <s v="0909"/>
    <s v="1"/>
    <s v="13"/>
    <s v="134"/>
    <s v="4"/>
    <s v="6"/>
    <s v="17"/>
    <s v="20"/>
    <s v="20"/>
    <s v="O"/>
    <s v="021"/>
    <s v="021505"/>
    <s v="12"/>
    <s v="1"/>
    <s v="2"/>
    <s v="21"/>
    <s v="211"/>
    <s v="21101"/>
    <s v="1"/>
    <s v="11"/>
    <s v="1101"/>
    <s v="19"/>
    <s v="13"/>
    <s v="3"/>
    <s v="09 COORDINACION GENERAL DE ADMINISTRACION E INNOVACION GUBERNAMENTAL"/>
    <s v="0909 COORDINACION GENERAL DE ADMINISTRACION 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05 ATENCION A SINDICATOS"/>
    <s v="2000 MATERIALES Y SUMINISTROS"/>
    <s v="2100 MATERIALES DE ADMINISTRACION, EMISION DE DOCUMENTOS Y ARTICULOS OFICIALES"/>
    <s v="211 MATERIALES, UTILES Y EQUIPOS MENORES DE OFICINA"/>
    <s v="21101 MATERIALES, UTILES Y EQUIPOS MENORES DE OFICINA"/>
    <n v="600000"/>
    <s v="1 NO ETIQUETADO"/>
    <s v="11 RECURSOS FISCALES"/>
    <s v="1101 RECURSOS MUNICIPALES"/>
    <s v="19 Ejercicio 2019"/>
    <s v="13 TODO EL TERRITORIO"/>
    <s v="3 INDISTINTO"/>
  </r>
  <r>
    <s v="100222626823101722P008008899911122121121101111110119133"/>
    <s v="1002"/>
    <s v="2"/>
    <s v="26"/>
    <s v="268"/>
    <s v="2"/>
    <s v="3"/>
    <s v="10"/>
    <s v="17"/>
    <s v="22"/>
    <s v="P"/>
    <s v="008"/>
    <s v="008899"/>
    <s v="91"/>
    <s v="1"/>
    <s v="2"/>
    <s v="21"/>
    <s v="211"/>
    <s v="211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08  JÓVENES BENEFICIARIOS DE LOS CURSOS EN EL PROGRAMA AQUÍ HAY FUTURO SATISFECHOS"/>
    <s v="008899 ENCUESTAS DE SATISFACCION AQUI HAY FUTURO"/>
    <s v="2000 MATERIALES Y SUMINISTROS"/>
    <s v="2100 MATERIALES DE ADMINISTRACION, EMISION DE DOCUMENTOS Y ARTICULOS OFICIALES"/>
    <s v="211 MATERIALES, UTILES Y EQUIPOS MENORES DE OFICINA"/>
    <s v="21101 MATERIALES, UTILES Y EQUIPOS MENORES DE OFICINA"/>
    <n v="30000"/>
    <s v="1 NO ETIQUETADO"/>
    <s v="11 RECURSOS FISCALES"/>
    <s v="1101 RECURSOS MUNICIPALES"/>
    <s v="19 Ejercicio 2019"/>
    <s v="13 TODO EL TERRITORIO"/>
    <s v="3 INDISTINTO"/>
  </r>
  <r>
    <s v="100322626823101723P028028527911122121121101111110119133"/>
    <s v="1003"/>
    <s v="2"/>
    <s v="26"/>
    <s v="268"/>
    <s v="2"/>
    <s v="3"/>
    <s v="10"/>
    <s v="17"/>
    <s v="23"/>
    <s v="P"/>
    <s v="028"/>
    <s v="028527"/>
    <s v="91"/>
    <s v="1"/>
    <s v="2"/>
    <s v="21"/>
    <s v="211"/>
    <s v="21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28 APOYOS A REHABILITACIÓN DE COLONIAS ENTREGADOS"/>
    <s v="028527 APOYOS EN ESPECIE PARA MEJORAMIENTO DE VIVIENDA(ZAPOPAN MI CASA)"/>
    <s v="2000 MATERIALES Y SUMINISTROS"/>
    <s v="2100 MATERIALES DE ADMINISTRACION, EMISION DE DOCUMENTOS Y ARTICULOS OFICIALES"/>
    <s v="211 MATERIALES, UTILES Y EQUIPOS MENORES DE OFICINA"/>
    <s v="21101 MATERIALES, UTILES Y EQUIPOS MENORES DE OFICINA"/>
    <n v="100000"/>
    <s v="1 NO ETIQUETADO"/>
    <s v="11 RECURSOS FISCALES"/>
    <s v="1101 RECURSOS MUNICIPALES"/>
    <s v="19 Ejercicio 2019"/>
    <s v="13 TODO EL TERRITORIO"/>
    <s v="3 INDISTINTO"/>
  </r>
  <r>
    <s v="100322626823101723P028028528911122121121101111110119133"/>
    <s v="1003"/>
    <s v="2"/>
    <s v="26"/>
    <s v="268"/>
    <s v="2"/>
    <s v="3"/>
    <s v="10"/>
    <s v="17"/>
    <s v="23"/>
    <s v="P"/>
    <s v="028"/>
    <s v="028528"/>
    <s v="91"/>
    <s v="1"/>
    <s v="2"/>
    <s v="21"/>
    <s v="211"/>
    <s v="21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28 APOYOS A REHABILITACIÓN DE COLONIAS ENTREGADOS"/>
    <s v="028528 APOYOS PARA REHABILITACION DE COLONIAS (ZAPOPAN MI COLONIA)"/>
    <s v="2000 MATERIALES Y SUMINISTROS"/>
    <s v="2100 MATERIALES DE ADMINISTRACION, EMISION DE DOCUMENTOS Y ARTICULOS OFICIALES"/>
    <s v="211 MATERIALES, UTILES Y EQUIPOS MENORES DE OFICINA"/>
    <s v="21101 MATERIALES, UTILES Y EQUIPOS MENORES DE OFICINA"/>
    <n v="65000"/>
    <s v="1 NO ETIQUETADO"/>
    <s v="11 RECURSOS FISCALES"/>
    <s v="1101 RECURSOS MUNICIPALES"/>
    <s v="19 Ejercicio 2019"/>
    <s v="13 TODO EL TERRITORIO"/>
    <s v="3 INDISTINTO"/>
  </r>
  <r>
    <s v="100322626823101723P028028530911122121121101111110119133"/>
    <s v="1003"/>
    <s v="2"/>
    <s v="26"/>
    <s v="268"/>
    <s v="2"/>
    <s v="3"/>
    <s v="10"/>
    <s v="17"/>
    <s v="23"/>
    <s v="P"/>
    <s v="028"/>
    <s v="028530"/>
    <s v="91"/>
    <s v="1"/>
    <s v="2"/>
    <s v="21"/>
    <s v="211"/>
    <s v="21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28 APOYOS A REHABILITACIÓN DE COLONIAS ENTREGADOS"/>
    <s v="028530 PREVENCION DEL DELITO (DEPORTE, CULTURA, ARTE - ZAPOPAN CIUDAD DE TODOS)"/>
    <s v="2000 MATERIALES Y SUMINISTROS"/>
    <s v="2100 MATERIALES DE ADMINISTRACION, EMISION DE DOCUMENTOS Y ARTICULOS OFICIALES"/>
    <s v="211 MATERIALES, UTILES Y EQUIPOS MENORES DE OFICINA"/>
    <s v="21101 MATERIALES, UTILES Y EQUIPOS MENORES DE OFICINA"/>
    <n v="95000"/>
    <s v="1 NO ETIQUETADO"/>
    <s v="11 RECURSOS FISCALES"/>
    <s v="1101 RECURSOS MUNICIPALES"/>
    <s v="19 Ejercicio 2019"/>
    <s v="13 TODO EL TERRITORIO"/>
    <s v="3 INDISTINTO"/>
  </r>
  <r>
    <s v="100322626823101723P028028537911122121121101111110119133"/>
    <s v="1003"/>
    <s v="2"/>
    <s v="26"/>
    <s v="268"/>
    <s v="2"/>
    <s v="3"/>
    <s v="10"/>
    <s v="17"/>
    <s v="23"/>
    <s v="P"/>
    <s v="028"/>
    <s v="028537"/>
    <s v="91"/>
    <s v="1"/>
    <s v="2"/>
    <s v="21"/>
    <s v="211"/>
    <s v="21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28 APOYOS A REHABILITACIÓN DE COLONIAS ENTREGADOS"/>
    <s v="028537 PINTA ZAPOPAN"/>
    <s v="2000 MATERIALES Y SUMINISTROS"/>
    <s v="2100 MATERIALES DE ADMINISTRACION, EMISION DE DOCUMENTOS Y ARTICULOS OFICIALES"/>
    <s v="211 MATERIALES, UTILES Y EQUIPOS MENORES DE OFICINA"/>
    <s v="21101 MATERIALES, UTILES Y EQUIPOS MENORES DE OFICINA"/>
    <n v="150000"/>
    <s v="1 NO ETIQUETADO"/>
    <s v="11 RECURSOS FISCALES"/>
    <s v="1101 RECURSOS MUNICIPALES"/>
    <s v="19 Ejercicio 2019"/>
    <s v="13 TODO EL TERRITORIO"/>
    <s v="3 INDISTINTO"/>
  </r>
  <r>
    <s v="100733131123091524F030030536911122121121101111110119133"/>
    <s v="1007"/>
    <s v="3"/>
    <s v="31"/>
    <s v="311"/>
    <s v="2"/>
    <s v="3"/>
    <s v="09"/>
    <s v="15"/>
    <s v="24"/>
    <s v="F"/>
    <s v="030"/>
    <s v="030536"/>
    <s v="91"/>
    <s v="1"/>
    <s v="2"/>
    <s v="21"/>
    <s v="211"/>
    <s v="211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030 APOYOS ECONÓMICOS OTORGADOS"/>
    <s v="030536 APOYO DE BECAS DE EDUCACION PARA ADULTOS"/>
    <s v="2000 MATERIALES Y SUMINISTROS"/>
    <s v="2100 MATERIALES DE ADMINISTRACION, EMISION DE DOCUMENTOS Y ARTICULOS OFICIALES"/>
    <s v="211 MATERIALES, UTILES Y EQUIPOS MENORES DE OFICINA"/>
    <s v="21101 MATERIALES, UTILES Y EQUIPOS MENORES DE OFICINA"/>
    <n v="3000"/>
    <s v="1 NO ETIQUETADO"/>
    <s v="11 RECURSOS FISCALES"/>
    <s v="1101 RECURSOS MUNICIPALES"/>
    <s v="19 Ejercicio 2019"/>
    <s v="13 TODO EL TERRITORIO"/>
    <s v="3 INDISTINTO"/>
  </r>
  <r>
    <s v="100533131123091725F096096569911122121121101111110119133"/>
    <s v="1005"/>
    <s v="3"/>
    <s v="31"/>
    <s v="311"/>
    <s v="2"/>
    <s v="3"/>
    <s v="09"/>
    <s v="17"/>
    <s v="25"/>
    <s v="F"/>
    <s v="096"/>
    <s v="096569"/>
    <s v="91"/>
    <s v="1"/>
    <s v="2"/>
    <s v="21"/>
    <s v="211"/>
    <s v="21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96 PERSONAS Y EMPRESAS VINCULADAS"/>
    <s v="096569 CARAVANA DE EMPLEO"/>
    <s v="2000 MATERIALES Y SUMINISTROS"/>
    <s v="2100 MATERIALES DE ADMINISTRACION, EMISION DE DOCUMENTOS Y ARTICULOS OFICIALES"/>
    <s v="211 MATERIALES, UTILES Y EQUIPOS MENORES DE OFICINA"/>
    <s v="21101 MATERIALES, UTILES Y EQUIPOS MENORES DE OFICINA"/>
    <n v="250000"/>
    <s v="1 NO ETIQUETADO"/>
    <s v="11 RECURSOS FISCALES"/>
    <s v="1101 RECURSOS MUNICIPALES"/>
    <s v="19 Ejercicio 2019"/>
    <s v="13 TODO EL TERRITORIO"/>
    <s v="3 INDISTINTO"/>
  </r>
  <r>
    <s v="100533131123091725F049049545911122121121101111110119133"/>
    <s v="1005"/>
    <s v="3"/>
    <s v="31"/>
    <s v="311"/>
    <s v="2"/>
    <s v="3"/>
    <s v="09"/>
    <s v="17"/>
    <s v="25"/>
    <s v="F"/>
    <s v="049"/>
    <s v="049545"/>
    <s v="91"/>
    <s v="1"/>
    <s v="2"/>
    <s v="21"/>
    <s v="211"/>
    <s v="21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9 COMERCIOS TRABAJANDO REGLAMENTADOS"/>
    <s v="049545 LICENCIAS DE COMERCIO TIPO A"/>
    <s v="2000 MATERIALES Y SUMINISTROS"/>
    <s v="2100 MATERIALES DE ADMINISTRACION, EMISION DE DOCUMENTOS Y ARTICULOS OFICIALES"/>
    <s v="211 MATERIALES, UTILES Y EQUIPOS MENORES DE OFICINA"/>
    <s v="21101 MATERIALES, UTILES Y EQUIPOS MENORES DE OFICINA"/>
    <n v="50000"/>
    <s v="1 NO ETIQUETADO"/>
    <s v="11 RECURSOS FISCALES"/>
    <s v="1101 RECURSOS MUNICIPALES"/>
    <s v="19 Ejercicio 2019"/>
    <s v="13 TODO EL TERRITORIO"/>
    <s v="3 INDISTINTO"/>
  </r>
  <r>
    <s v="100533131123091725F066066915911122121121101111110119133"/>
    <s v="1005"/>
    <s v="3"/>
    <s v="31"/>
    <s v="311"/>
    <s v="2"/>
    <s v="3"/>
    <s v="09"/>
    <s v="17"/>
    <s v="25"/>
    <s v="F"/>
    <s v="066"/>
    <s v="066915"/>
    <s v="91"/>
    <s v="1"/>
    <s v="2"/>
    <s v="21"/>
    <s v="211"/>
    <s v="21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66 GESTIONES EN RELACIONES INTERNACIONALES EXITOSAMENTE REALIZADAS"/>
    <s v="066915 GESTION DE ACUERDOS Y CONVENIOS"/>
    <s v="2000 MATERIALES Y SUMINISTROS"/>
    <s v="2100 MATERIALES DE ADMINISTRACION, EMISION DE DOCUMENTOS Y ARTICULOS OFICIALES"/>
    <s v="211 MATERIALES, UTILES Y EQUIPOS MENORES DE OFICINA"/>
    <s v="21101 MATERIALES, UTILES Y EQUIPOS MENORES DE OFICINA"/>
    <n v="547250"/>
    <s v="1 NO ETIQUETADO"/>
    <s v="11 RECURSOS FISCALES"/>
    <s v="1101 RECURSOS MUNICIPALES"/>
    <s v="19 Ejercicio 2019"/>
    <s v="13 TODO EL TERRITORIO"/>
    <s v="3 INDISTINTO"/>
  </r>
  <r>
    <s v="111122222114120427E001001958911122121121101111110119133"/>
    <s v="1111"/>
    <s v="2"/>
    <s v="22"/>
    <s v="221"/>
    <s v="1"/>
    <s v="4"/>
    <s v="12"/>
    <s v="04"/>
    <s v="27"/>
    <s v="E"/>
    <s v="001"/>
    <s v="001958"/>
    <s v="91"/>
    <s v="1"/>
    <s v="2"/>
    <s v="21"/>
    <s v="211"/>
    <s v="21101"/>
    <s v="1"/>
    <s v="11"/>
    <s v="1101"/>
    <s v="19"/>
    <s v="13"/>
    <s v="3"/>
    <s v="11 COORDINACION GENERAL DE GESTION INTEGRAL DE LA CIUDAD"/>
    <s v="1111 COORDINACION GENERAL DE GESTION INTEGRAL DE LA CIUDAD"/>
    <s v="221 URBANIZACION"/>
    <s v="2 DESARROLLO SOCIAL"/>
    <s v="22 VIVIENDA Y SERVICIOS A LA COMUNIDAD"/>
    <s v="1 INTEGRACIÓN SOCIAL Y CULTURAL"/>
    <s v="4 ZAPOPAN EQUITATIVO"/>
    <s v="12 REDUCIR LAS DESIGUALDADES TERRITORIALES EN EL ACCESO A OPORTUNIDADES Y ESPACIOS PÚBLICOS DE CALIDAD"/>
    <s v="04 A. DESARROLLO EQUITATIVO E INCLUYENTE"/>
    <x v="1"/>
    <s v="91 CIUDADANOS"/>
    <s v="1 GASTO CORRIENTE"/>
    <s v="27 AUTORIDAD DEL ESPACIO PÚBLICO MUNICIPAL"/>
    <s v="001   DISEÑO DE NUEVAS COLMENAS"/>
    <s v="001958 PROYECTOS DE COLMENAS"/>
    <s v="2000 MATERIALES Y SUMINISTROS"/>
    <s v="2100 MATERIALES DE ADMINISTRACION, EMISION DE DOCUMENTOS Y ARTICULOS OFICIALES"/>
    <s v="211 MATERIALES, UTILES Y EQUIPOS MENORES DE OFICINA"/>
    <s v="21101 MATERIALES, UTILES Y EQUIPOS MENORES DE OFICINA"/>
    <n v="66000"/>
    <s v="1 NO ETIQUETADO"/>
    <s v="11 RECURSOS FISCALES"/>
    <s v="1101 RECURSOS MUNICIPALES"/>
    <s v="19 Ejercicio 2019"/>
    <s v="13 TODO EL TERRITORIO"/>
    <s v="3 INDISTINTO"/>
  </r>
  <r>
    <s v="111222222122051228E015015931911122121121101111110119133"/>
    <s v="1112"/>
    <s v="2"/>
    <s v="22"/>
    <s v="221"/>
    <s v="2"/>
    <s v="2"/>
    <s v="05"/>
    <s v="12"/>
    <s v="28"/>
    <s v="E"/>
    <s v="015"/>
    <s v="015931"/>
    <s v="91"/>
    <s v="1"/>
    <s v="2"/>
    <s v="21"/>
    <s v="211"/>
    <s v="211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x v="1"/>
    <s v="91 CIUDADANOS"/>
    <s v="1 GASTO CORRIENTE"/>
    <s v="28 ORDENAMIENTO DEL TERRITORIO"/>
    <s v="015 ACCIONES URBANÍSTICAS  RECIBIDAS"/>
    <s v="015931 LICENCIAS , AUTORIZACIONES Y RECEPCIONES"/>
    <s v="2000 MATERIALES Y SUMINISTROS"/>
    <s v="2100 MATERIALES DE ADMINISTRACION, EMISION DE DOCUMENTOS Y ARTICULOS OFICIALES"/>
    <s v="211 MATERIALES, UTILES Y EQUIPOS MENORES DE OFICINA"/>
    <s v="21101 MATERIALES, UTILES Y EQUIPOS MENORES DE OFICINA"/>
    <n v="2400"/>
    <s v="1 NO ETIQUETADO"/>
    <s v="11 RECURSOS FISCALES"/>
    <s v="1101 RECURSOS MUNICIPALES"/>
    <s v="19 Ejercicio 2019"/>
    <s v="13 TODO EL TERRITORIO"/>
    <s v="3 INDISTINTO"/>
  </r>
  <r>
    <s v="110222222122051228E098098918911122121121101111110119133"/>
    <s v="1102"/>
    <s v="2"/>
    <s v="22"/>
    <s v="221"/>
    <s v="2"/>
    <s v="2"/>
    <s v="05"/>
    <s v="12"/>
    <s v="28"/>
    <s v="E"/>
    <s v="098"/>
    <s v="098918"/>
    <s v="91"/>
    <s v="1"/>
    <s v="2"/>
    <s v="21"/>
    <s v="211"/>
    <s v="21101"/>
    <s v="1"/>
    <s v="11"/>
    <s v="1101"/>
    <s v="19"/>
    <s v="13"/>
    <s v="3"/>
    <s v="11 COORDINACION GENERAL DE GESTION INTEGRAL DE LA CIUDAD"/>
    <s v="1102 DIRECCION DE ORDENAMIENTO DEL TERRITORIO"/>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x v="1"/>
    <s v="91 CIUDADANOS"/>
    <s v="1 GASTO CORRIENTE"/>
    <s v="28 ORDENAMIENTO DEL TERRITORIO"/>
    <s v="098 PLANEACIÓN DE LA CIUDAD ENTREGADA "/>
    <s v="098918 GESTION DE OBRA SOCIAL"/>
    <s v="2000 MATERIALES Y SUMINISTROS"/>
    <s v="2100 MATERIALES DE ADMINISTRACION, EMISION DE DOCUMENTOS Y ARTICULOS OFICIALES"/>
    <s v="211 MATERIALES, UTILES Y EQUIPOS MENORES DE OFICINA"/>
    <s v="21101 MATERIALES, UTILES Y EQUIPOS MENORES DE OFICINA"/>
    <n v="200000"/>
    <s v="1 NO ETIQUETADO"/>
    <s v="11 RECURSOS FISCALES"/>
    <s v="1101 RECURSOS MUNICIPALES"/>
    <s v="19 Ejercicio 2019"/>
    <s v="13 TODO EL TERRITORIO"/>
    <s v="3 INDISTINTO"/>
  </r>
  <r>
    <s v="110322222122071329E072072666911122121121101111110119133"/>
    <s v="1103"/>
    <s v="2"/>
    <s v="22"/>
    <s v="221"/>
    <s v="2"/>
    <s v="2"/>
    <s v="07"/>
    <s v="13"/>
    <s v="29"/>
    <s v="E"/>
    <s v="072"/>
    <s v="072666"/>
    <s v="91"/>
    <s v="1"/>
    <s v="2"/>
    <s v="21"/>
    <s v="211"/>
    <s v="211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072 INFORMACIÓN EN MOVILIDAD OTORGADA  "/>
    <s v="072666 LUCHADORES VIALES"/>
    <s v="2000 MATERIALES Y SUMINISTROS"/>
    <s v="2100 MATERIALES DE ADMINISTRACION, EMISION DE DOCUMENTOS Y ARTICULOS OFICIALES"/>
    <s v="211 MATERIALES, UTILES Y EQUIPOS MENORES DE OFICINA"/>
    <s v="21101 MATERIALES, UTILES Y EQUIPOS MENORES DE OFICINA"/>
    <n v="80000"/>
    <s v="1 NO ETIQUETADO"/>
    <s v="11 RECURSOS FISCALES"/>
    <s v="1101 RECURSOS MUNICIPALES"/>
    <s v="19 Ejercicio 2019"/>
    <s v="13 TODO EL TERRITORIO"/>
    <s v="3 INDISTINTO"/>
  </r>
  <r>
    <s v="110422121231010730E113113686911122121121101111110119133"/>
    <s v="1104"/>
    <s v="2"/>
    <s v="21"/>
    <s v="212"/>
    <s v="3"/>
    <s v="1"/>
    <s v="01"/>
    <s v="07"/>
    <s v="30"/>
    <s v="E"/>
    <s v="113"/>
    <s v="113686"/>
    <s v="91"/>
    <s v="1"/>
    <s v="2"/>
    <s v="21"/>
    <s v="211"/>
    <s v="211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13 RECURSOS NATURALES GESTIONADOS Y PROTEGIDOS "/>
    <s v="113686 VERIFICACION DE DERRIBO DE ARBOLADO"/>
    <s v="2000 MATERIALES Y SUMINISTROS"/>
    <s v="2100 MATERIALES DE ADMINISTRACION, EMISION DE DOCUMENTOS Y ARTICULOS OFICIALES"/>
    <s v="211 MATERIALES, UTILES Y EQUIPOS MENORES DE OFICINA"/>
    <s v="21101 MATERIALES, UTILES Y EQUIPOS MENORES DE OFICINA"/>
    <n v="100000"/>
    <s v="1 NO ETIQUETADO"/>
    <s v="11 RECURSOS FISCALES"/>
    <s v="1101 RECURSOS MUNICIPALES"/>
    <s v="19 Ejercicio 2019"/>
    <s v="13 TODO EL TERRITORIO"/>
    <s v="3 INDISTINTO"/>
  </r>
  <r>
    <s v="111322121231010730E116116689911122121121101111110119133"/>
    <s v="1113"/>
    <s v="2"/>
    <s v="21"/>
    <s v="212"/>
    <s v="3"/>
    <s v="1"/>
    <s v="01"/>
    <s v="07"/>
    <s v="30"/>
    <s v="E"/>
    <s v="116"/>
    <s v="116689"/>
    <s v="91"/>
    <s v="1"/>
    <s v="2"/>
    <s v="21"/>
    <s v="211"/>
    <s v="211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16 RESIDUOS ACORDE A LA NORMATIVIDAD DE MANERA INTEGRAL GESTIONADOS"/>
    <s v="116689 GESTION INTEGRAL DE RESIDUOS"/>
    <s v="2000 MATERIALES Y SUMINISTROS"/>
    <s v="2100 MATERIALES DE ADMINISTRACION, EMISION DE DOCUMENTOS Y ARTICULOS OFICIALES"/>
    <s v="211 MATERIALES, UTILES Y EQUIPOS MENORES DE OFICINA"/>
    <s v="21101 MATERIALES, UTILES Y EQUIPOS MENORES DE OFICINA"/>
    <n v="85000"/>
    <s v="1 NO ETIQUETADO"/>
    <s v="11 RECURSOS FISCALES"/>
    <s v="1101 RECURSOS MUNICIPALES"/>
    <s v="19 Ejercicio 2019"/>
    <s v="13 TODO EL TERRITORIO"/>
    <s v="3 INDISTINTO"/>
  </r>
  <r>
    <s v="121222222122081331E078078693911122121121101111110119133"/>
    <s v="1212"/>
    <s v="2"/>
    <s v="22"/>
    <s v="221"/>
    <s v="2"/>
    <s v="2"/>
    <s v="08"/>
    <s v="13"/>
    <s v="31"/>
    <s v="E"/>
    <s v="078"/>
    <s v="078693"/>
    <s v="91"/>
    <s v="1"/>
    <s v="2"/>
    <s v="21"/>
    <s v="211"/>
    <s v="211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693 CAMBIO DE PROYECTO DE EDIFICACION"/>
    <s v="2000 MATERIALES Y SUMINISTROS"/>
    <s v="2100 MATERIALES DE ADMINISTRACION, EMISION DE DOCUMENTOS Y ARTICULOS OFICIALES"/>
    <s v="211 MATERIALES, UTILES Y EQUIPOS MENORES DE OFICINA"/>
    <s v="21101 MATERIALES, UTILES Y EQUIPOS MENORES DE OFICINA"/>
    <n v="528600"/>
    <s v="1 NO ETIQUETADO"/>
    <s v="11 RECURSOS FISCALES"/>
    <s v="1101 RECURSOS MUNICIPALES"/>
    <s v="19 Ejercicio 2019"/>
    <s v="13 TODO EL TERRITORIO"/>
    <s v="3 INDISTINTO"/>
  </r>
  <r>
    <s v="131522424215140132F005005928911122121121101111110119133"/>
    <s v="1315"/>
    <s v="2"/>
    <s v="24"/>
    <s v="242"/>
    <s v="1"/>
    <s v="5"/>
    <s v="14"/>
    <s v="01"/>
    <s v="32"/>
    <s v="F"/>
    <s v="005"/>
    <s v="005928"/>
    <s v="91"/>
    <s v="1"/>
    <s v="2"/>
    <s v="21"/>
    <s v="211"/>
    <s v="211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x v="7"/>
    <s v="91 CIUDADANOS"/>
    <s v="1 GASTO CORRIENTE"/>
    <s v="32 MAZ ARTE ZAPOPAN"/>
    <s v="005  CURADURÍA DE ACUERDO A LAS LÍNEAS CURATORIALES DEL MUSEO REALIZADA"/>
    <s v="005928 INTERVENCION EN ESPACIOS PUBLICOS REALIZADOS POR EL MAZ"/>
    <s v="2000 MATERIALES Y SUMINISTROS"/>
    <s v="2100 MATERIALES DE ADMINISTRACION, EMISION DE DOCUMENTOS Y ARTICULOS OFICIALES"/>
    <s v="211 MATERIALES, UTILES Y EQUIPOS MENORES DE OFICINA"/>
    <s v="21101 MATERIALES, UTILES Y EQUIPOS MENORES DE OFICINA"/>
    <n v="5000"/>
    <s v="1 NO ETIQUETADO"/>
    <s v="11 RECURSOS FISCALES"/>
    <s v="1101 RECURSOS MUNICIPALES"/>
    <s v="19 Ejercicio 2019"/>
    <s v="13 TODO EL TERRITORIO"/>
    <s v="3 INDISTINTO"/>
  </r>
  <r>
    <s v="131522424215140132F005005961911122121121101111110119133"/>
    <s v="1315"/>
    <s v="2"/>
    <s v="24"/>
    <s v="242"/>
    <s v="1"/>
    <s v="5"/>
    <s v="14"/>
    <s v="01"/>
    <s v="32"/>
    <s v="F"/>
    <s v="005"/>
    <s v="005961"/>
    <s v="91"/>
    <s v="1"/>
    <s v="2"/>
    <s v="21"/>
    <s v="211"/>
    <s v="211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x v="7"/>
    <s v="91 CIUDADANOS"/>
    <s v="1 GASTO CORRIENTE"/>
    <s v="32 MAZ ARTE ZAPOPAN"/>
    <s v="005  CURADURÍA DE ACUERDO A LAS LÍNEAS CURATORIALES DEL MUSEO REALIZADA"/>
    <s v="005961 PROYECTOS IN SITU REALIZADOS EN EL MAZ"/>
    <s v="2000 MATERIALES Y SUMINISTROS"/>
    <s v="2100 MATERIALES DE ADMINISTRACION, EMISION DE DOCUMENTOS Y ARTICULOS OFICIALES"/>
    <s v="211 MATERIALES, UTILES Y EQUIPOS MENORES DE OFICINA"/>
    <s v="21101 MATERIALES, UTILES Y EQUIPOS MENORES DE OFICINA"/>
    <n v="5000"/>
    <s v="1 NO ETIQUETADO"/>
    <s v="11 RECURSOS FISCALES"/>
    <s v="1101 RECURSOS MUNICIPALES"/>
    <s v="19 Ejercicio 2019"/>
    <s v="13 TODO EL TERRITORIO"/>
    <s v="3 INDISTINTO"/>
  </r>
  <r>
    <s v="130222525114130433E058058720031122121121101111110119133"/>
    <s v="1302"/>
    <s v="2"/>
    <s v="25"/>
    <s v="251"/>
    <s v="1"/>
    <s v="4"/>
    <s v="13"/>
    <s v="04"/>
    <s v="33"/>
    <s v="E"/>
    <s v="058"/>
    <s v="058720"/>
    <s v="03"/>
    <s v="1"/>
    <s v="2"/>
    <s v="21"/>
    <s v="211"/>
    <s v="21101"/>
    <s v="1"/>
    <s v="11"/>
    <s v="1101"/>
    <s v="19"/>
    <s v="13"/>
    <s v="3"/>
    <s v="13 COORDINACION GENERAL DE CONSTRUCCION DE LA COMUNIDAD"/>
    <s v="1302 DIRECCION DE EDUCACION"/>
    <s v="251 EDUCACION BASICA"/>
    <s v="2 DESARROLLO SOCIAL"/>
    <s v="25 EDUCACION"/>
    <s v="1 INTEGRACIÓN SOCIAL Y CULTURAL"/>
    <s v="4 ZAPOPAN EQUITATIVO"/>
    <s v="13 MEJORAR EL ACCESO A SERVICIOS BÁSICOS Y OPORTUNIDADES DE DESARROLLO PERMANENTE"/>
    <s v="04 A. DESARROLLO EQUITATIVO E INCLUYENTE"/>
    <x v="1"/>
    <s v="03 NIÑOS"/>
    <s v="1 GASTO CORRIENTE"/>
    <s v="33 EDUCACIÓN ZAPOPAN"/>
    <s v="058 DOTACIÓN DE MATERIALES PARA EL MEJORAMIENTO DE LA INFRAESTRUCTURA, MOBILIARIO Y QUIPO ELECTRONICO A  PLANTELES EDUCACTIVOS (PROGRAMA &quot;ZAPOPAN MEJORA TU ESCUELA)"/>
    <s v="058720 APOYOS MATERIALES A LA EDUCACION"/>
    <s v="2000 MATERIALES Y SUMINISTROS"/>
    <s v="2100 MATERIALES DE ADMINISTRACION, EMISION DE DOCUMENTOS Y ARTICULOS OFICIALES"/>
    <s v="211 MATERIALES, UTILES Y EQUIPOS MENORES DE OFICINA"/>
    <s v="21101 MATERIALES, UTILES Y EQUIPOS MENORES DE OFICINA"/>
    <n v="50000"/>
    <s v="1 NO ETIQUETADO"/>
    <s v="11 RECURSOS FISCALES"/>
    <s v="1101 RECURSOS MUNICIPALES"/>
    <s v="19 Ejercicio 2019"/>
    <s v="13 TODO EL TERRITORIO"/>
    <s v="3 INDISTINTO"/>
  </r>
  <r>
    <s v="131622525114130433E089089907031122121121101111110119133"/>
    <s v="1316"/>
    <s v="2"/>
    <s v="25"/>
    <s v="251"/>
    <s v="1"/>
    <s v="4"/>
    <s v="13"/>
    <s v="04"/>
    <s v="33"/>
    <s v="E"/>
    <s v="089"/>
    <s v="089907"/>
    <s v="03"/>
    <s v="1"/>
    <s v="2"/>
    <s v="21"/>
    <s v="211"/>
    <s v="21101"/>
    <s v="1"/>
    <s v="11"/>
    <s v="1101"/>
    <s v="19"/>
    <s v="13"/>
    <s v="3"/>
    <s v="13 COORDINACION GENERAL DE CONSTRUCCION DE LA COMUNIDAD"/>
    <s v="1316 INSTITUTO MUNICIPAL DE ATENCION A LA JUVENTUD DE ZAPOPAN"/>
    <s v="251 EDUCACION BASICA"/>
    <s v="2 DESARROLLO SOCIAL"/>
    <s v="25 EDUCACION"/>
    <s v="1 INTEGRACIÓN SOCIAL Y CULTURAL"/>
    <s v="4 ZAPOPAN EQUITATIVO"/>
    <s v="13 MEJORAR EL ACCESO A SERVICIOS BÁSICOS Y OPORTUNIDADES DE DESARROLLO PERMANENTE"/>
    <s v="04 A. DESARROLLO EQUITATIVO E INCLUYENTE"/>
    <x v="1"/>
    <s v="03 NIÑOS"/>
    <s v="1 GASTO CORRIENTE"/>
    <s v="33 EDUCACIÓN ZAPOPAN"/>
    <s v="089 ORGANICACIÓN DE EVENTOS CIVICOS PARA FORTALECER LA IDENTIDAD DE LOS EDUCANDOS CON EL MUNICIPIO"/>
    <s v="089907 EVENTOS CIVICOS"/>
    <s v="2000 MATERIALES Y SUMINISTROS"/>
    <s v="2100 MATERIALES DE ADMINISTRACION, EMISION DE DOCUMENTOS Y ARTICULOS OFICIALES"/>
    <s v="211 MATERIALES, UTILES Y EQUIPOS MENORES DE OFICINA"/>
    <s v="21101 MATERIALES, UTILES Y EQUIPOS MENORES DE OFICINA"/>
    <n v="5000"/>
    <s v="1 NO ETIQUETADO"/>
    <s v="11 RECURSOS FISCALES"/>
    <s v="1101 RECURSOS MUNICIPALES"/>
    <s v="19 Ejercicio 2019"/>
    <s v="13 TODO EL TERRITORIO"/>
    <s v="3 INDISTINTO"/>
  </r>
  <r>
    <s v="131322424215140134E120120940911122121121101111110119133"/>
    <s v="1313"/>
    <s v="2"/>
    <s v="24"/>
    <s v="242"/>
    <s v="1"/>
    <s v="5"/>
    <s v="14"/>
    <s v="01"/>
    <s v="34"/>
    <s v="E"/>
    <s v="120"/>
    <s v="120940"/>
    <s v="91"/>
    <s v="1"/>
    <s v="2"/>
    <s v="21"/>
    <s v="211"/>
    <s v="211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120 ROMERIA ZAPOPAN ORGANIZADA Y REALIZADA"/>
    <s v="120940 OPERATIVO ROMERIA 2017"/>
    <s v="2000 MATERIALES Y SUMINISTROS"/>
    <s v="2100 MATERIALES DE ADMINISTRACION, EMISION DE DOCUMENTOS Y ARTICULOS OFICIALES"/>
    <s v="211 MATERIALES, UTILES Y EQUIPOS MENORES DE OFICINA"/>
    <s v="21101 MATERIALES, UTILES Y EQUIPOS MENORES DE OFICINA"/>
    <n v="15000"/>
    <s v="1 NO ETIQUETADO"/>
    <s v="11 RECURSOS FISCALES"/>
    <s v="1101 RECURSOS MUNICIPALES"/>
    <s v="19 Ejercicio 2019"/>
    <s v="13 TODO EL TERRITORIO"/>
    <s v="3 INDISTINTO"/>
  </r>
  <r>
    <s v="131322424215140134E087087826911122121121101111110119133"/>
    <s v="1313"/>
    <s v="2"/>
    <s v="24"/>
    <s v="242"/>
    <s v="1"/>
    <s v="5"/>
    <s v="14"/>
    <s v="01"/>
    <s v="34"/>
    <s v="E"/>
    <s v="087"/>
    <s v="087826"/>
    <s v="91"/>
    <s v="1"/>
    <s v="2"/>
    <s v="21"/>
    <s v="211"/>
    <s v="211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26 ACCESO Y DIFUSION DE LA CULTURA Y LAS ARTES "/>
    <s v="2000 MATERIALES Y SUMINISTROS"/>
    <s v="2100 MATERIALES DE ADMINISTRACION, EMISION DE DOCUMENTOS Y ARTICULOS OFICIALES"/>
    <s v="211 MATERIALES, UTILES Y EQUIPOS MENORES DE OFICINA"/>
    <s v="21101 MATERIALES, UTILES Y EQUIPOS MENORES DE OFICINA"/>
    <n v="20000"/>
    <s v="1 NO ETIQUETADO"/>
    <s v="11 RECURSOS FISCALES"/>
    <s v="1101 RECURSOS MUNICIPALES"/>
    <s v="19 Ejercicio 2019"/>
    <s v="13 TODO EL TERRITORIO"/>
    <s v="3 INDISTINTO"/>
  </r>
  <r>
    <s v="050211717246172009N040040879911122121221201111110119133"/>
    <s v="0502"/>
    <s v="1"/>
    <s v="17"/>
    <s v="172"/>
    <s v="4"/>
    <s v="6"/>
    <s v="17"/>
    <s v="20"/>
    <s v="09"/>
    <s v="N"/>
    <s v="040"/>
    <s v="040879"/>
    <s v="91"/>
    <s v="1"/>
    <s v="2"/>
    <s v="21"/>
    <s v="212"/>
    <s v="21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040 CAPACITACIÓN EN PREVENCIÓN DE RIESGOS REALIZADA"/>
    <s v="040879 CURSOS DE CAPACITACION IMPARTIDOS A POBLACION"/>
    <s v="2000 MATERIALES Y SUMINISTROS"/>
    <s v="2100 MATERIALES DE ADMINISTRACION, EMISION DE DOCUMENTOS Y ARTICULOS OFICIALES"/>
    <s v="212 MATERIALES Y UTILES DE IMPRESION Y REPRODUCCION"/>
    <s v="21201 MATERIALES Y UTILES DE IMPRESION Y REPRODUCCION"/>
    <n v="1600"/>
    <s v="1 NO ETIQUETADO"/>
    <s v="11 RECURSOS FISCALES"/>
    <s v="1101 RECURSOS MUNICIPALES"/>
    <s v="19 Ejercicio 2019"/>
    <s v="13 TODO EL TERRITORIO"/>
    <s v="3 INDISTINTO"/>
  </r>
  <r>
    <s v="050211717246172009N024024929911122121421401111110119133"/>
    <s v="0502"/>
    <s v="1"/>
    <s v="17"/>
    <s v="172"/>
    <s v="4"/>
    <s v="6"/>
    <s v="17"/>
    <s v="20"/>
    <s v="09"/>
    <s v="N"/>
    <s v="024"/>
    <s v="024929"/>
    <s v="91"/>
    <s v="1"/>
    <s v="2"/>
    <s v="21"/>
    <s v="214"/>
    <s v="214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024 ANÁLISIS DE RIESGOS EFECTUADOS "/>
    <s v="024929 INVESTIGACION TECNICA Y CIENTIFICA "/>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9985.6"/>
    <s v="1 NO ETIQUETADO"/>
    <s v="11 RECURSOS FISCALES"/>
    <s v="1101 RECURSOS MUNICIPALES"/>
    <s v="19 Ejercicio 2019"/>
    <s v="13 TODO EL TERRITORIO"/>
    <s v="3 INDISTINTO"/>
  </r>
  <r>
    <s v="050211717246172009N040040879911122121521501111110119133"/>
    <s v="0502"/>
    <s v="1"/>
    <s v="17"/>
    <s v="172"/>
    <s v="4"/>
    <s v="6"/>
    <s v="17"/>
    <s v="20"/>
    <s v="09"/>
    <s v="N"/>
    <s v="040"/>
    <s v="040879"/>
    <s v="91"/>
    <s v="1"/>
    <s v="2"/>
    <s v="21"/>
    <s v="215"/>
    <s v="215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040 CAPACITACIÓN EN PREVENCIÓN DE RIESGOS REALIZADA"/>
    <s v="040879 CURSOS DE CAPACITACION IMPARTIDOS A POBLACION"/>
    <s v="2000 MATERIALES Y SUMINISTROS"/>
    <s v="2100 MATERIALES DE ADMINISTRACION, EMISION DE DOCUMENTOS Y ARTICULOS OFICIALES"/>
    <s v="215 MATERIAL IMPRESO E INFORMACION DIGITAL"/>
    <s v="21501 MATERIAL IMPRESO E INFORMACION DIGITAL"/>
    <n v="17537.600000000002"/>
    <s v="1 NO ETIQUETADO"/>
    <s v="11 RECURSOS FISCALES"/>
    <s v="1101 RECURSOS MUNICIPALES"/>
    <s v="19 Ejercicio 2019"/>
    <s v="13 TODO EL TERRITORIO"/>
    <s v="3 INDISTINTO"/>
  </r>
  <r>
    <s v="020411313246172002O016016015971122121221201111110119133"/>
    <s v="0204"/>
    <s v="1"/>
    <s v="13"/>
    <s v="132"/>
    <s v="4"/>
    <s v="6"/>
    <s v="17"/>
    <s v="20"/>
    <s v="02"/>
    <s v="O"/>
    <s v="016"/>
    <s v="016015"/>
    <s v="97"/>
    <s v="1"/>
    <s v="2"/>
    <s v="21"/>
    <s v="212"/>
    <s v="212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2000 MATERIALES Y SUMINISTROS"/>
    <s v="2100 MATERIALES DE ADMINISTRACION, EMISION DE DOCUMENTOS Y ARTICULOS OFICIALES"/>
    <s v="212 MATERIALES Y UTILES DE IMPRESION Y REPRODUCCION"/>
    <s v="21201 MATERIALES Y UTILES DE IMPRESION Y REPRODUCCION"/>
    <n v="10000"/>
    <s v="1 NO ETIQUETADO"/>
    <s v="11 RECURSOS FISCALES"/>
    <s v="1101 RECURSOS MUNICIPALES"/>
    <s v="19 Ejercicio 2019"/>
    <s v="13 TODO EL TERRITORIO"/>
    <s v="3 INDISTINTO"/>
  </r>
  <r>
    <s v="040411212246171906E004004174911122121221201111110119133"/>
    <s v="0404"/>
    <s v="1"/>
    <s v="12"/>
    <s v="122"/>
    <s v="4"/>
    <s v="6"/>
    <s v="17"/>
    <s v="19"/>
    <s v="06"/>
    <s v="E"/>
    <s v="004"/>
    <s v="004174"/>
    <s v="91"/>
    <s v="1"/>
    <s v="2"/>
    <s v="21"/>
    <s v="212"/>
    <s v="21201"/>
    <s v="1"/>
    <s v="11"/>
    <s v="1101"/>
    <s v="19"/>
    <s v="13"/>
    <s v="3"/>
    <s v="04 SINDICATURA DEL AYUNTAMIENTO"/>
    <s v="0404 SINDICATURA DEL AYUNTAMIENTO"/>
    <s v="122 PROCURACION DE JUSTICIA"/>
    <s v="1 GOBIERNO"/>
    <s v="12 JUSTICIA"/>
    <s v="4 UN GOBIERNO PARA LA CIUDADANÍA"/>
    <s v="6 ZAPOPAN CIUDADANO"/>
    <s v="17 GARANTIZAR UNA ADMINISTRACIÓN DE LOS RECURSOS PÚBLICOS AL SERVICIO DE LA CIUDADANÍA"/>
    <s v="19 B. TRANSPARENCIA Y RENDICIÓN DE CUENTAS"/>
    <x v="1"/>
    <s v="91 CIUDADANOS"/>
    <s v="1 GASTO CORRIENTE"/>
    <s v="06 CERTEZA JURÍDICA"/>
    <s v="004  CAPACITACIÓN JURÍDICA PARA EL QUEHACER MUNICIPAL BRINDADA"/>
    <s v="004174 CAPACITACION EN MATERIA JURIDICA"/>
    <s v="2000 MATERIALES Y SUMINISTROS"/>
    <s v="2100 MATERIALES DE ADMINISTRACION, EMISION DE DOCUMENTOS Y ARTICULOS OFICIALES"/>
    <s v="212 MATERIALES Y UTILES DE IMPRESION Y REPRODUCCION"/>
    <s v="21201 MATERIALES Y UTILES DE IMPRESION Y REPRODUCCION"/>
    <n v="5000"/>
    <s v="1 NO ETIQUETADO"/>
    <s v="11 RECURSOS FISCALES"/>
    <s v="1101 RECURSOS MUNICIPALES"/>
    <s v="19 Ejercicio 2019"/>
    <s v="13 TODO EL TERRITORIO"/>
    <s v="3 INDISTINTO"/>
  </r>
  <r>
    <s v="050511818146172007B033033221911122121221201111110119133"/>
    <s v="0505"/>
    <s v="1"/>
    <s v="18"/>
    <s v="181"/>
    <s v="4"/>
    <s v="6"/>
    <s v="17"/>
    <s v="20"/>
    <s v="07"/>
    <s v="B"/>
    <s v="033"/>
    <s v="033221"/>
    <s v="91"/>
    <s v="1"/>
    <s v="2"/>
    <s v="21"/>
    <s v="212"/>
    <s v="212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x v="3"/>
    <s v="91 CIUDADANOS"/>
    <s v="1 GASTO CORRIENTE"/>
    <s v="07 EFICIENCIA GUBERNAMENTAL PARA LA POBLACIÓN"/>
    <s v="033 ATENCIÓN Y CANALIZACIÓN DE PETICIONES "/>
    <s v="033221 ATENCION CIUDADANA"/>
    <s v="2000 MATERIALES Y SUMINISTROS"/>
    <s v="2100 MATERIALES DE ADMINISTRACION, EMISION DE DOCUMENTOS Y ARTICULOS OFICIALES"/>
    <s v="212 MATERIALES Y UTILES DE IMPRESION Y REPRODUCCION"/>
    <s v="21201 MATERIALES Y UTILES DE IMPRESION Y REPRODUCCION"/>
    <n v="1200"/>
    <s v="1 NO ETIQUETADO"/>
    <s v="11 RECURSOS FISCALES"/>
    <s v="1101 RECURSOS MUNICIPALES"/>
    <s v="19 Ejercicio 2019"/>
    <s v="13 TODO EL TERRITORIO"/>
    <s v="3 INDISTINTO"/>
  </r>
  <r>
    <s v="050211717246172009N054054892911122121621601111110119133"/>
    <s v="0502"/>
    <s v="1"/>
    <s v="17"/>
    <s v="172"/>
    <s v="4"/>
    <s v="6"/>
    <s v="17"/>
    <s v="20"/>
    <s v="09"/>
    <s v="N"/>
    <s v="054"/>
    <s v="054892"/>
    <s v="91"/>
    <s v="1"/>
    <s v="2"/>
    <s v="21"/>
    <s v="216"/>
    <s v="216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054 DIFUSIÓN EN MATERIA DE PROTECCIÓN CIVIL EFECTUADA"/>
    <s v="054892 DIFUSION EN MATERIA DE PROTECCION CIVIL"/>
    <s v="2000 MATERIALES Y SUMINISTROS"/>
    <s v="2100 MATERIALES DE ADMINISTRACION, EMISION DE DOCUMENTOS Y ARTICULOS OFICIALES"/>
    <s v="216 MATERIAL DE LIMPIEZA"/>
    <s v="21601 MATERIAL DE LIMPIEZA"/>
    <n v="228832.07200000004"/>
    <s v="1 NO ETIQUETADO"/>
    <s v="11 RECURSOS FISCALES"/>
    <s v="1101 RECURSOS MUNICIPALES"/>
    <s v="19 Ejercicio 2019"/>
    <s v="13 TODO EL TERRITORIO"/>
    <s v="3 INDISTINTO"/>
  </r>
  <r>
    <s v="081422222612130618E061061316911122121221201111110119133"/>
    <s v="0814"/>
    <s v="2"/>
    <s v="22"/>
    <s v="226"/>
    <s v="1"/>
    <s v="2"/>
    <s v="13"/>
    <s v="06"/>
    <s v="18"/>
    <s v="E"/>
    <s v="061"/>
    <s v="061316"/>
    <s v="91"/>
    <s v="1"/>
    <s v="2"/>
    <s v="21"/>
    <s v="212"/>
    <s v="212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8 SERVICIOS PÚBLICOS DE EXCELENCIA."/>
    <s v="061 ESPACIOS PÚBLICOS SALUBRES ENTREGADOS."/>
    <s v="061316 SERVICIO DE ASEO PUBLICO MUNICIPAL"/>
    <s v="2000 MATERIALES Y SUMINISTROS"/>
    <s v="2100 MATERIALES DE ADMINISTRACION, EMISION DE DOCUMENTOS Y ARTICULOS OFICIALES"/>
    <s v="212 MATERIALES Y UTILES DE IMPRESION Y REPRODUCCION"/>
    <s v="21201 MATERIALES Y UTILES DE IMPRESION Y REPRODUCCION"/>
    <n v="20000"/>
    <s v="1 NO ETIQUETADO"/>
    <s v="11 RECURSOS FISCALES"/>
    <s v="1101 RECURSOS MUNICIPALES"/>
    <s v="19 Ejercicio 2019"/>
    <s v="13 TODO EL TERRITORIO"/>
    <s v="3 INDISTINTO"/>
  </r>
  <r>
    <s v="090111313446172020O022022458121122121221201111110119133"/>
    <s v="0901"/>
    <s v="1"/>
    <s v="13"/>
    <s v="134"/>
    <s v="4"/>
    <s v="6"/>
    <s v="17"/>
    <s v="20"/>
    <s v="20"/>
    <s v="O"/>
    <s v="022"/>
    <s v="022458"/>
    <s v="12"/>
    <s v="1"/>
    <s v="2"/>
    <s v="21"/>
    <s v="212"/>
    <s v="21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58 MANTENIMIENTO PREVENTIVO Y CORRECTIVO DE VEHICULOS"/>
    <s v="2000 MATERIALES Y SUMINISTROS"/>
    <s v="2100 MATERIALES DE ADMINISTRACION, EMISION DE DOCUMENTOS Y ARTICULOS OFICIALES"/>
    <s v="212 MATERIALES Y UTILES DE IMPRESION Y REPRODUCCION"/>
    <s v="21201 MATERIALES Y UTILES DE IMPRESION Y REPRODUCCION"/>
    <n v="125000"/>
    <s v="1 NO ETIQUETADO"/>
    <s v="11 RECURSOS FISCALES"/>
    <s v="1101 RECURSOS MUNICIPALES"/>
    <s v="19 Ejercicio 2019"/>
    <s v="13 TODO EL TERRITORIO"/>
    <s v="3 INDISTINTO"/>
  </r>
  <r>
    <s v="110222222122051228E098098949911122121221201111110119133"/>
    <s v="1102"/>
    <s v="2"/>
    <s v="22"/>
    <s v="221"/>
    <s v="2"/>
    <s v="2"/>
    <s v="05"/>
    <s v="12"/>
    <s v="28"/>
    <s v="E"/>
    <s v="098"/>
    <s v="098949"/>
    <s v="91"/>
    <s v="1"/>
    <s v="2"/>
    <s v="21"/>
    <s v="212"/>
    <s v="21201"/>
    <s v="1"/>
    <s v="11"/>
    <s v="1101"/>
    <s v="19"/>
    <s v="13"/>
    <s v="3"/>
    <s v="11 COORDINACION GENERAL DE GESTION INTEGRAL DE LA CIUDAD"/>
    <s v="1102 DIRECCION DE ORDENAMIENTO DEL TERRITORIO"/>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x v="1"/>
    <s v="91 CIUDADANOS"/>
    <s v="1 GASTO CORRIENTE"/>
    <s v="28 ORDENAMIENTO DEL TERRITORIO"/>
    <s v="098 PLANEACIÓN DE LA CIUDAD ENTREGADA "/>
    <s v="098949 PLANEACION, SOCIALIZACION, VISITA A CONSEJOS DE COLONIA"/>
    <s v="2000 MATERIALES Y SUMINISTROS"/>
    <s v="2100 MATERIALES DE ADMINISTRACION, EMISION DE DOCUMENTOS Y ARTICULOS OFICIALES"/>
    <s v="212 MATERIALES Y UTILES DE IMPRESION Y REPRODUCCION"/>
    <s v="21201 MATERIALES Y UTILES DE IMPRESION Y REPRODUCCION"/>
    <n v="36000"/>
    <s v="1 NO ETIQUETADO"/>
    <s v="11 RECURSOS FISCALES"/>
    <s v="1101 RECURSOS MUNICIPALES"/>
    <s v="19 Ejercicio 2019"/>
    <s v="13 TODO EL TERRITORIO"/>
    <s v="3 INDISTINTO"/>
  </r>
  <r>
    <s v="110322222122071329E072072675911122121221201111110119133"/>
    <s v="1103"/>
    <s v="2"/>
    <s v="22"/>
    <s v="221"/>
    <s v="2"/>
    <s v="2"/>
    <s v="07"/>
    <s v="13"/>
    <s v="29"/>
    <s v="E"/>
    <s v="072"/>
    <s v="072675"/>
    <s v="91"/>
    <s v="1"/>
    <s v="2"/>
    <s v="21"/>
    <s v="212"/>
    <s v="212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072 INFORMACIÓN EN MOVILIDAD OTORGADA  "/>
    <s v="072675 ATENCION A REPORTES EN PLATAFORMAS DIGITALES O REDES SOCIALES"/>
    <s v="2000 MATERIALES Y SUMINISTROS"/>
    <s v="2100 MATERIALES DE ADMINISTRACION, EMISION DE DOCUMENTOS Y ARTICULOS OFICIALES"/>
    <s v="212 MATERIALES Y UTILES DE IMPRESION Y REPRODUCCION"/>
    <s v="21201 MATERIALES Y UTILES DE IMPRESION Y REPRODUCCION"/>
    <n v="500000"/>
    <s v="1 NO ETIQUETADO"/>
    <s v="11 RECURSOS FISCALES"/>
    <s v="1101 RECURSOS MUNICIPALES"/>
    <s v="19 Ejercicio 2019"/>
    <s v="13 TODO EL TERRITORIO"/>
    <s v="3 INDISTINTO"/>
  </r>
  <r>
    <s v="110322222122071329E072072932911122121221201111110119133"/>
    <s v="1103"/>
    <s v="2"/>
    <s v="22"/>
    <s v="221"/>
    <s v="2"/>
    <s v="2"/>
    <s v="07"/>
    <s v="13"/>
    <s v="29"/>
    <s v="E"/>
    <s v="072"/>
    <s v="072932"/>
    <s v="91"/>
    <s v="1"/>
    <s v="2"/>
    <s v="21"/>
    <s v="212"/>
    <s v="212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072 INFORMACIÓN EN MOVILIDAD OTORGADA  "/>
    <s v="072932 MEJORAS REGLAMENTARIAS EN MOVILIDAD Y VINCULACION CON EMPRESAS, SOC. CIVIL Y ACADEMIA"/>
    <s v="2000 MATERIALES Y SUMINISTROS"/>
    <s v="2100 MATERIALES DE ADMINISTRACION, EMISION DE DOCUMENTOS Y ARTICULOS OFICIALES"/>
    <s v="212 MATERIALES Y UTILES DE IMPRESION Y REPRODUCCION"/>
    <s v="21201 MATERIALES Y UTILES DE IMPRESION Y REPRODUCCION"/>
    <n v="4000"/>
    <s v="1 NO ETIQUETADO"/>
    <s v="11 RECURSOS FISCALES"/>
    <s v="1101 RECURSOS MUNICIPALES"/>
    <s v="19 Ejercicio 2019"/>
    <s v="13 TODO EL TERRITORIO"/>
    <s v="3 INDISTINTO"/>
  </r>
  <r>
    <s v="121222222122081331E078078694911122121221201111110119133"/>
    <s v="1212"/>
    <s v="2"/>
    <s v="22"/>
    <s v="221"/>
    <s v="2"/>
    <s v="2"/>
    <s v="08"/>
    <s v="13"/>
    <s v="31"/>
    <s v="E"/>
    <s v="078"/>
    <s v="078694"/>
    <s v="91"/>
    <s v="1"/>
    <s v="2"/>
    <s v="21"/>
    <s v="212"/>
    <s v="212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694 LICENCIA DE DEMOLICION"/>
    <s v="2000 MATERIALES Y SUMINISTROS"/>
    <s v="2100 MATERIALES DE ADMINISTRACION, EMISION DE DOCUMENTOS Y ARTICULOS OFICIALES"/>
    <s v="212 MATERIALES Y UTILES DE IMPRESION Y REPRODUCCION"/>
    <s v="21201 MATERIALES Y UTILES DE IMPRESION Y REPRODUCCION"/>
    <n v="110200"/>
    <s v="1 NO ETIQUETADO"/>
    <s v="11 RECURSOS FISCALES"/>
    <s v="1101 RECURSOS MUNICIPALES"/>
    <s v="19 Ejercicio 2019"/>
    <s v="13 TODO EL TERRITORIO"/>
    <s v="3 INDISTINTO"/>
  </r>
  <r>
    <s v="081122222112130614E125125798911122121321301111110119133"/>
    <s v="0811"/>
    <s v="2"/>
    <s v="22"/>
    <s v="221"/>
    <s v="1"/>
    <s v="2"/>
    <s v="13"/>
    <s v="06"/>
    <s v="14"/>
    <s v="E"/>
    <s v="125"/>
    <s v="125798"/>
    <s v="91"/>
    <s v="1"/>
    <s v="2"/>
    <s v="21"/>
    <s v="213"/>
    <s v="213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798 OBRA IMAGEN URBANA"/>
    <s v="2000 MATERIALES Y SUMINISTROS"/>
    <s v="2100 MATERIALES DE ADMINISTRACION, EMISION DE DOCUMENTOS Y ARTICULOS OFICIALES"/>
    <s v="213 MATERIAL ESTADISTICO Y GEOGRAFICO"/>
    <s v="21301 MATERIAL ESTADISTICO Y GEOGRAFICO"/>
    <n v="25000"/>
    <s v="1 NO ETIQUETADO"/>
    <s v="11 RECURSOS FISCALES"/>
    <s v="1101 RECURSOS MUNICIPALES"/>
    <s v="19 Ejercicio 2019"/>
    <s v="13 TODO EL TERRITORIO"/>
    <s v="3 INDISTINTO"/>
  </r>
  <r>
    <s v="080822222112130417E014014414911122121321301111110119133"/>
    <s v="0808"/>
    <s v="2"/>
    <s v="22"/>
    <s v="221"/>
    <s v="1"/>
    <s v="2"/>
    <s v="13"/>
    <s v="04"/>
    <s v="17"/>
    <s v="E"/>
    <s v="014"/>
    <s v="014414"/>
    <s v="91"/>
    <s v="1"/>
    <s v="2"/>
    <s v="21"/>
    <s v="213"/>
    <s v="213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14 ACCIONES EMERGENTES EN CONTINGENCIAS Y EVENTUALIDADES REALIZADAS "/>
    <s v="014414 REPARACION DE LUMINARIA"/>
    <s v="2000 MATERIALES Y SUMINISTROS"/>
    <s v="2100 MATERIALES DE ADMINISTRACION, EMISION DE DOCUMENTOS Y ARTICULOS OFICIALES"/>
    <s v="213 MATERIAL ESTADISTICO Y GEOGRAFICO"/>
    <s v="21301 MATERIAL ESTADISTICO Y GEOGRAFICO"/>
    <n v="3000"/>
    <s v="1 NO ETIQUETADO"/>
    <s v="11 RECURSOS FISCALES"/>
    <s v="1101 RECURSOS MUNICIPALES"/>
    <s v="19 Ejercicio 2019"/>
    <s v="13 TODO EL TERRITORIO"/>
    <s v="3 INDISTINTO"/>
  </r>
  <r>
    <s v="010111313146172001P052052016911122121421401111110119133"/>
    <s v="0101"/>
    <s v="1"/>
    <s v="13"/>
    <s v="131"/>
    <s v="4"/>
    <s v="6"/>
    <s v="17"/>
    <s v="20"/>
    <s v="01"/>
    <s v="P"/>
    <s v="052"/>
    <s v="052016"/>
    <s v="91"/>
    <s v="1"/>
    <s v="2"/>
    <s v="21"/>
    <s v="214"/>
    <s v="214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x v="2"/>
    <s v="91 CIUDADANOS"/>
    <s v="1 GASTO CORRIENTE"/>
    <s v="01 GESTIÓN GUBERNAMENTAL"/>
    <s v="052 DESEMPEÑO Y EJECUCIÓN OPERATIVO- ADMINISTRATIVA DE LAS ÁREAS DE PRESIDENCIA PARA EL DESARROLLO DE PROYECTOS Y OPORTUNIDADES MEJORADAS"/>
    <s v="052016 ANALISIS DE TEMAS COYUNTURALES"/>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2000"/>
    <s v="1 NO ETIQUETADO"/>
    <s v="11 RECURSOS FISCALES"/>
    <s v="1101 RECURSOS MUNICIPALES"/>
    <s v="19 Ejercicio 2019"/>
    <s v="13 TODO EL TERRITORIO"/>
    <s v="3 INDISTINTO"/>
  </r>
  <r>
    <s v="030311717145160304E127127976911122121421401111110119133"/>
    <s v="0303"/>
    <s v="1"/>
    <s v="17"/>
    <s v="171"/>
    <s v="4"/>
    <s v="5"/>
    <s v="16"/>
    <s v="03"/>
    <s v="04"/>
    <s v="E"/>
    <s v="127"/>
    <s v="127976"/>
    <s v="91"/>
    <s v="1"/>
    <s v="2"/>
    <s v="21"/>
    <s v="214"/>
    <s v="214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18000"/>
    <s v="1 NO ETIQUETADO"/>
    <s v="11 RECURSOS FISCALES"/>
    <s v="1101 RECURSOS MUNICIPALES"/>
    <s v="19 Ejercicio 2019"/>
    <s v="13 TODO EL TERRITORIO"/>
    <s v="3 INDISTINTO"/>
  </r>
  <r>
    <s v="050511818146172007B033033221911122121421401111110119133"/>
    <s v="0505"/>
    <s v="1"/>
    <s v="18"/>
    <s v="181"/>
    <s v="4"/>
    <s v="6"/>
    <s v="17"/>
    <s v="20"/>
    <s v="07"/>
    <s v="B"/>
    <s v="033"/>
    <s v="033221"/>
    <s v="91"/>
    <s v="1"/>
    <s v="2"/>
    <s v="21"/>
    <s v="214"/>
    <s v="214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x v="3"/>
    <s v="91 CIUDADANOS"/>
    <s v="1 GASTO CORRIENTE"/>
    <s v="07 EFICIENCIA GUBERNAMENTAL PARA LA POBLACIÓN"/>
    <s v="033 ATENCIÓN Y CANALIZACIÓN DE PETICIONES "/>
    <s v="033221 ATENCION CIUDADANA"/>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180"/>
    <s v="1 NO ETIQUETADO"/>
    <s v="11 RECURSOS FISCALES"/>
    <s v="1101 RECURSOS MUNICIPALES"/>
    <s v="19 Ejercicio 2019"/>
    <s v="13 TODO EL TERRITORIO"/>
    <s v="3 INDISTINTO"/>
  </r>
  <r>
    <s v="050511313446172008M007007250911122121421401111110119133"/>
    <s v="0505"/>
    <s v="1"/>
    <s v="13"/>
    <s v="134"/>
    <s v="4"/>
    <s v="6"/>
    <s v="17"/>
    <s v="20"/>
    <s v="08"/>
    <s v="M"/>
    <s v="007"/>
    <s v="007250"/>
    <s v="91"/>
    <s v="1"/>
    <s v="2"/>
    <s v="21"/>
    <s v="214"/>
    <s v="21401"/>
    <s v="1"/>
    <s v="11"/>
    <s v="1101"/>
    <s v="19"/>
    <s v="13"/>
    <s v="3"/>
    <s v="05 SECRETARIA DEL AYUNTAMIENTO"/>
    <s v="0505 SECRETARIA DEL AYUNTAMIENTO"/>
    <s v="134 FUNCION PUBLICA"/>
    <s v="1 GOBIERNO"/>
    <s v="13 COORDINACION DE LA POLITICA DE GOBIERNO"/>
    <s v="4 UN GOBIERNO PARA LA CIUDADANÍA"/>
    <s v="6 ZAPOPAN CIUDADANO"/>
    <s v="17 GARANTIZAR UNA ADMINISTRACIÓN DE LOS RECURSOS PÚBLICOS AL SERVICIO DE LA CIUDADANÍA"/>
    <s v="20 C. EFICIENCIA GUBERNAMENTAL"/>
    <x v="4"/>
    <s v="91 CIUDADANOS"/>
    <s v="1 GASTO CORRIENTE"/>
    <s v="08 GESTIÓN INTERNA EFICIENTE"/>
    <s v="007  DICTAMENES  PARA ESTUDIO Y DICTAMINACIÓN DE COMISIONES COLEGIADAS Y PERMANENTES DEL AYUNTAMIENTO PROYECTADOS"/>
    <s v="007250 OPINION TECNICA SOBRE MODIFICACION, REFORMA O ACTUALIZACION DE REGLAMENTOS MUNICIPALES"/>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1128"/>
    <s v="1 NO ETIQUETADO"/>
    <s v="11 RECURSOS FISCALES"/>
    <s v="1101 RECURSOS MUNICIPALES"/>
    <s v="19 Ejercicio 2019"/>
    <s v="13 TODO EL TERRITORIO"/>
    <s v="3 INDISTINTO"/>
  </r>
  <r>
    <s v="050211717246172009N040040861911122121821801111110119133"/>
    <s v="0502"/>
    <s v="1"/>
    <s v="17"/>
    <s v="172"/>
    <s v="4"/>
    <s v="6"/>
    <s v="17"/>
    <s v="20"/>
    <s v="09"/>
    <s v="N"/>
    <s v="040"/>
    <s v="040861"/>
    <s v="91"/>
    <s v="1"/>
    <s v="2"/>
    <s v="21"/>
    <s v="218"/>
    <s v="218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040 CAPACITACIÓN EN PREVENCIÓN DE RIESGOS REALIZADA"/>
    <s v="040861 CAPACITACION A OTRAS INSTITUCIONES Y/O ESPECIALIZADA"/>
    <s v="2000 MATERIALES Y SUMINISTROS"/>
    <s v="2100 MATERIALES DE ADMINISTRACION, EMISION DE DOCUMENTOS Y ARTICULOS OFICIALES"/>
    <s v="218 MATERIALES PARA EL REGISTRO E IDENTIFICACION DE BIENES Y PERSONAS"/>
    <s v="21801 MATERIALES PARA EL REGISTRO E IDENTIFICACION DE BIENES Y PERSONAS"/>
    <n v="3998"/>
    <s v="1 NO ETIQUETADO"/>
    <s v="11 RECURSOS FISCALES"/>
    <s v="1101 RECURSOS MUNICIPALES"/>
    <s v="19 Ejercicio 2019"/>
    <s v="13 TODO EL TERRITORIO"/>
    <s v="3 INDISTINTO"/>
  </r>
  <r>
    <s v="050211717246172009N040040253911122222122101111110119133"/>
    <s v="0502"/>
    <s v="1"/>
    <s v="17"/>
    <s v="172"/>
    <s v="4"/>
    <s v="6"/>
    <s v="17"/>
    <s v="20"/>
    <s v="09"/>
    <s v="N"/>
    <s v="040"/>
    <s v="040253"/>
    <s v="91"/>
    <s v="1"/>
    <s v="2"/>
    <s v="22"/>
    <s v="221"/>
    <s v="22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040 CAPACITACIÓN EN PREVENCIÓN DE RIESGOS REALIZADA"/>
    <s v="040253 CAPACITACION A LA POBLACION EN PREVENCION DE RIESGOS"/>
    <s v="2000 MATERIALES Y SUMINISTROS"/>
    <s v="2200 ALIMENTOS Y UTENSILIOS"/>
    <s v="221 PRODUCTOS ALIMENTICIOS PARA PERSONAS"/>
    <s v="22101 PRODUCTOS ALIMENTICIOS PARA PERSONAS"/>
    <n v="1000000"/>
    <s v="1 NO ETIQUETADO"/>
    <s v="11 RECURSOS FISCALES"/>
    <s v="1101 RECURSOS MUNICIPALES"/>
    <s v="19 Ejercicio 2019"/>
    <s v="13 TODO EL TERRITORIO"/>
    <s v="3 INDISTINTO"/>
  </r>
  <r>
    <s v="060611515246172012M069069811911122121421401111110119133"/>
    <s v="0606"/>
    <s v="1"/>
    <s v="15"/>
    <s v="152"/>
    <s v="4"/>
    <s v="6"/>
    <s v="17"/>
    <s v="20"/>
    <s v="12"/>
    <s v="M"/>
    <s v="069"/>
    <s v="069811"/>
    <s v="91"/>
    <s v="1"/>
    <s v="2"/>
    <s v="21"/>
    <s v="214"/>
    <s v="214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069 IMPLEMENTACION DE LA ARMONZACION  CONTABLE REVISADA Y CON SEGUIMIENTO"/>
    <s v="069811 DIGITALIZACION DE DOCUMENTOS"/>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34284.44"/>
    <s v="1 NO ETIQUETADO"/>
    <s v="11 RECURSOS FISCALES"/>
    <s v="1101 RECURSOS MUNICIPALES"/>
    <s v="19 Ejercicio 2019"/>
    <s v="13 TODO EL TERRITORIO"/>
    <s v="3 INDISTINTO"/>
  </r>
  <r>
    <s v="070711111246171913G005005910911122121421401111110119133"/>
    <s v="0707"/>
    <s v="1"/>
    <s v="11"/>
    <s v="112"/>
    <s v="4"/>
    <s v="6"/>
    <s v="17"/>
    <s v="19"/>
    <s v="13"/>
    <s v="G"/>
    <s v="005"/>
    <s v="005910"/>
    <s v="91"/>
    <s v="1"/>
    <s v="2"/>
    <s v="21"/>
    <s v="214"/>
    <s v="214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x v="6"/>
    <s v="91 CIUDADANOS"/>
    <s v="1 GASTO CORRIENTE"/>
    <s v="13 VIGILANCIA"/>
    <s v="005  CURADURÍA DE ACUERDO A LAS LÍNEAS CURATORIALES DEL MUSEO REALIZADA"/>
    <s v="005910 EXPOSICIONES INTERNACIONALES COLECTIVAS REALIZADAS EN EL MAZ"/>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9000"/>
    <s v="1 NO ETIQUETADO"/>
    <s v="11 RECURSOS FISCALES"/>
    <s v="1101 RECURSOS MUNICIPALES"/>
    <s v="19 Ejercicio 2019"/>
    <s v="13 TODO EL TERRITORIO"/>
    <s v="3 INDISTINTO"/>
  </r>
  <r>
    <s v="081122222112130614E125125411911122121421401111110119133"/>
    <s v="0811"/>
    <s v="2"/>
    <s v="22"/>
    <s v="221"/>
    <s v="1"/>
    <s v="2"/>
    <s v="13"/>
    <s v="06"/>
    <s v="14"/>
    <s v="E"/>
    <s v="125"/>
    <s v="125411"/>
    <s v="91"/>
    <s v="1"/>
    <s v="2"/>
    <s v="21"/>
    <s v="214"/>
    <s v="214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11 PROYECTO DE REPRODUCCION, CULTIVO, DESARROLLO DE PLANTAS, ARBOLADO PARA SU DONACION"/>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50000"/>
    <s v="1 NO ETIQUETADO"/>
    <s v="11 RECURSOS FISCALES"/>
    <s v="1101 RECURSOS MUNICIPALES"/>
    <s v="19 Ejercicio 2019"/>
    <s v="13 TODO EL TERRITORIO"/>
    <s v="3 INDISTINTO"/>
  </r>
  <r>
    <s v="080322222112130614E125125321911122121421401111110119133"/>
    <s v="0803"/>
    <s v="2"/>
    <s v="22"/>
    <s v="221"/>
    <s v="1"/>
    <s v="2"/>
    <s v="13"/>
    <s v="06"/>
    <s v="14"/>
    <s v="E"/>
    <s v="125"/>
    <s v="125321"/>
    <s v="91"/>
    <s v="1"/>
    <s v="2"/>
    <s v="21"/>
    <s v="214"/>
    <s v="214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21 REHABILITACION EN MERCADOS MUNICIPALES"/>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84600"/>
    <s v="1 NO ETIQUETADO"/>
    <s v="11 RECURSOS FISCALES"/>
    <s v="1101 RECURSOS MUNICIPALES"/>
    <s v="19 Ejercicio 2019"/>
    <s v="13 TODO EL TERRITORIO"/>
    <s v="3 INDISTINTO"/>
  </r>
  <r>
    <s v="080222222112130614E125125331911122121421401111110119133"/>
    <s v="0802"/>
    <s v="2"/>
    <s v="22"/>
    <s v="221"/>
    <s v="1"/>
    <s v="2"/>
    <s v="13"/>
    <s v="06"/>
    <s v="14"/>
    <s v="E"/>
    <s v="125"/>
    <s v="125331"/>
    <s v="91"/>
    <s v="1"/>
    <s v="2"/>
    <s v="21"/>
    <s v="214"/>
    <s v="214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31 REPARACION Y REHABILITACION DE BANQUETAS"/>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15000"/>
    <s v="1 NO ETIQUETADO"/>
    <s v="11 RECURSOS FISCALES"/>
    <s v="1101 RECURSOS MUNICIPALES"/>
    <s v="19 Ejercicio 2019"/>
    <s v="13 TODO EL TERRITORIO"/>
    <s v="3 INDISTINTO"/>
  </r>
  <r>
    <s v="080522222112130614E125125381911122121421401111110119133"/>
    <s v="0805"/>
    <s v="2"/>
    <s v="22"/>
    <s v="221"/>
    <s v="1"/>
    <s v="2"/>
    <s v="13"/>
    <s v="06"/>
    <s v="14"/>
    <s v="E"/>
    <s v="125"/>
    <s v="125381"/>
    <s v="91"/>
    <s v="1"/>
    <s v="2"/>
    <s v="21"/>
    <s v="214"/>
    <s v="214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81 OPERATIVO DE CEMENTERIOS"/>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25000"/>
    <s v="1 NO ETIQUETADO"/>
    <s v="11 RECURSOS FISCALES"/>
    <s v="1101 RECURSOS MUNICIPALES"/>
    <s v="19 Ejercicio 2019"/>
    <s v="13 TODO EL TERRITORIO"/>
    <s v="3 INDISTINTO"/>
  </r>
  <r>
    <s v="080822222112130417E014014415911122121421401111110119133"/>
    <s v="0808"/>
    <s v="2"/>
    <s v="22"/>
    <s v="221"/>
    <s v="1"/>
    <s v="2"/>
    <s v="13"/>
    <s v="04"/>
    <s v="17"/>
    <s v="E"/>
    <s v="014"/>
    <s v="014415"/>
    <s v="91"/>
    <s v="1"/>
    <s v="2"/>
    <s v="21"/>
    <s v="214"/>
    <s v="214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14 ACCIONES EMERGENTES EN CONTINGENCIAS Y EVENTUALIDADES REALIZADAS "/>
    <s v="014415 REPARACION DE LINEA (CABLE)"/>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5000"/>
    <s v="1 NO ETIQUETADO"/>
    <s v="11 RECURSOS FISCALES"/>
    <s v="1101 RECURSOS MUNICIPALES"/>
    <s v="19 Ejercicio 2019"/>
    <s v="13 TODO EL TERRITORIO"/>
    <s v="3 INDISTINTO"/>
  </r>
  <r>
    <s v="090211313446172019O132132437121122121421401111110119133"/>
    <s v="0902"/>
    <s v="1"/>
    <s v="13"/>
    <s v="134"/>
    <s v="4"/>
    <s v="6"/>
    <s v="17"/>
    <s v="20"/>
    <s v="19"/>
    <s v="O"/>
    <s v="132"/>
    <s v="132437"/>
    <s v="12"/>
    <s v="1"/>
    <s v="2"/>
    <s v="21"/>
    <s v="214"/>
    <s v="21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2 SISTEMAS IMPLEMENTADOS"/>
    <s v="132437 GEOPROCESAMIENTO E IMPLEMENTACIONDE SISTEMAS DE INFORMACION GEOGRAFICA"/>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90000"/>
    <s v="1 NO ETIQUETADO"/>
    <s v="11 RECURSOS FISCALES"/>
    <s v="1101 RECURSOS MUNICIPALES"/>
    <s v="19 Ejercicio 2019"/>
    <s v="13 TODO EL TERRITORIO"/>
    <s v="3 INDISTINTO"/>
  </r>
  <r>
    <s v="090511313446172020O021021488121122121421401111110119133"/>
    <s v="0905"/>
    <s v="1"/>
    <s v="13"/>
    <s v="134"/>
    <s v="4"/>
    <s v="6"/>
    <s v="17"/>
    <s v="20"/>
    <s v="20"/>
    <s v="O"/>
    <s v="021"/>
    <s v="021488"/>
    <s v="12"/>
    <s v="1"/>
    <s v="2"/>
    <s v="21"/>
    <s v="214"/>
    <s v="21401"/>
    <s v="1"/>
    <s v="11"/>
    <s v="1101"/>
    <s v="19"/>
    <s v="13"/>
    <s v="3"/>
    <s v="09 COORDINACION GENERAL DE ADMINISTRACION E INNOVACION GUBERNAMENTAL"/>
    <s v="0905 DIRECCION DE ADQUISICIONE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88 CONTROL DE LA ESTRUCTURA DE PERSONAL"/>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60000"/>
    <s v="1 NO ETIQUETADO"/>
    <s v="11 RECURSOS FISCALES"/>
    <s v="1101 RECURSOS MUNICIPALES"/>
    <s v="19 Ejercicio 2019"/>
    <s v="13 TODO EL TERRITORIO"/>
    <s v="3 INDISTINTO"/>
  </r>
  <r>
    <s v="090411313446172020O022022443121122121421401111110119133"/>
    <s v="0904"/>
    <s v="1"/>
    <s v="13"/>
    <s v="134"/>
    <s v="4"/>
    <s v="6"/>
    <s v="17"/>
    <s v="20"/>
    <s v="20"/>
    <s v="O"/>
    <s v="022"/>
    <s v="022443"/>
    <s v="12"/>
    <s v="1"/>
    <s v="2"/>
    <s v="21"/>
    <s v="214"/>
    <s v="214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43 ATENCION A SOLICITUDES DE REPARACION/ SERVICIOS MENORES EN EDIFICIOS PUBLICOS"/>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18000"/>
    <s v="1 NO ETIQUETADO"/>
    <s v="11 RECURSOS FISCALES"/>
    <s v="1101 RECURSOS MUNICIPALES"/>
    <s v="19 Ejercicio 2019"/>
    <s v="13 TODO EL TERRITORIO"/>
    <s v="3 INDISTINTO"/>
  </r>
  <r>
    <s v="100322626823101723P030030525911122121421401111110119133"/>
    <s v="1003"/>
    <s v="2"/>
    <s v="26"/>
    <s v="268"/>
    <s v="2"/>
    <s v="3"/>
    <s v="10"/>
    <s v="17"/>
    <s v="23"/>
    <s v="P"/>
    <s v="030"/>
    <s v="030525"/>
    <s v="91"/>
    <s v="1"/>
    <s v="2"/>
    <s v="21"/>
    <s v="214"/>
    <s v="214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0 APOYOS ECONÓMICOS OTORGADOS"/>
    <s v="030525 ESTIMULOS ECONOMICO PARA CONTINUIDAD DE ESTUDIOS A NIVEL PREPARATORIA PARA JOVENES (AQUI TE PREPARAS)"/>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25000"/>
    <s v="1 NO ETIQUETADO"/>
    <s v="11 RECURSOS FISCALES"/>
    <s v="1101 RECURSOS MUNICIPALES"/>
    <s v="19 Ejercicio 2019"/>
    <s v="13 TODO EL TERRITORIO"/>
    <s v="3 INDISTINTO"/>
  </r>
  <r>
    <s v="100322626823101723P030030529911122121421401111110119133"/>
    <s v="1003"/>
    <s v="2"/>
    <s v="26"/>
    <s v="268"/>
    <s v="2"/>
    <s v="3"/>
    <s v="10"/>
    <s v="17"/>
    <s v="23"/>
    <s v="P"/>
    <s v="030"/>
    <s v="030529"/>
    <s v="91"/>
    <s v="1"/>
    <s v="2"/>
    <s v="21"/>
    <s v="214"/>
    <s v="214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0 APOYOS ECONÓMICOS OTORGADOS"/>
    <s v="030529 APOYO ECONOMICO - VALES- PARA ESTANCIAS INFANTILES (SONRIE ZAPOPAN)"/>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173548.76"/>
    <s v="1 NO ETIQUETADO"/>
    <s v="11 RECURSOS FISCALES"/>
    <s v="1101 RECURSOS MUNICIPALES"/>
    <s v="19 Ejercicio 2019"/>
    <s v="13 TODO EL TERRITORIO"/>
    <s v="3 INDISTINTO"/>
  </r>
  <r>
    <s v="110222222122051228E098098948911122121421401111110119133"/>
    <s v="1102"/>
    <s v="2"/>
    <s v="22"/>
    <s v="221"/>
    <s v="2"/>
    <s v="2"/>
    <s v="05"/>
    <s v="12"/>
    <s v="28"/>
    <s v="E"/>
    <s v="098"/>
    <s v="098948"/>
    <s v="91"/>
    <s v="1"/>
    <s v="2"/>
    <s v="21"/>
    <s v="214"/>
    <s v="21401"/>
    <s v="1"/>
    <s v="11"/>
    <s v="1101"/>
    <s v="19"/>
    <s v="13"/>
    <s v="3"/>
    <s v="11 COORDINACION GENERAL DE GESTION INTEGRAL DE LA CIUDAD"/>
    <s v="1102 DIRECCION DE ORDENAMIENTO DEL TERRITORIO"/>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x v="1"/>
    <s v="91 CIUDADANOS"/>
    <s v="1 GASTO CORRIENTE"/>
    <s v="28 ORDENAMIENTO DEL TERRITORIO"/>
    <s v="098 PLANEACIÓN DE LA CIUDAD ENTREGADA "/>
    <s v="098948 PLANEACION Y ASESORIA, PARA LAS PETICIONES DE OBRA"/>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100000"/>
    <s v="1 NO ETIQUETADO"/>
    <s v="11 RECURSOS FISCALES"/>
    <s v="1101 RECURSOS MUNICIPALES"/>
    <s v="19 Ejercicio 2019"/>
    <s v="13 TODO EL TERRITORIO"/>
    <s v="3 INDISTINTO"/>
  </r>
  <r>
    <s v="110322222122071329E106106668911122121421401111110119133"/>
    <s v="1103"/>
    <s v="2"/>
    <s v="22"/>
    <s v="221"/>
    <s v="2"/>
    <s v="2"/>
    <s v="07"/>
    <s v="13"/>
    <s v="29"/>
    <s v="E"/>
    <s v="106"/>
    <s v="106668"/>
    <s v="91"/>
    <s v="1"/>
    <s v="2"/>
    <s v="21"/>
    <s v="214"/>
    <s v="214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06 PROYECTOS PARA INFRAESTRUCTURA Y POLÍTICAS DE MOVILIDAD ELABORADOS "/>
    <s v="106668 PROYECTO CRUCEROS SEGUROS"/>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30000"/>
    <s v="1 NO ETIQUETADO"/>
    <s v="11 RECURSOS FISCALES"/>
    <s v="1101 RECURSOS MUNICIPALES"/>
    <s v="19 Ejercicio 2019"/>
    <s v="13 TODO EL TERRITORIO"/>
    <s v="3 INDISTINTO"/>
  </r>
  <r>
    <s v="121222222122081331E078078695911122121421401111110119133"/>
    <s v="1212"/>
    <s v="2"/>
    <s v="22"/>
    <s v="221"/>
    <s v="2"/>
    <s v="2"/>
    <s v="08"/>
    <s v="13"/>
    <s v="31"/>
    <s v="E"/>
    <s v="078"/>
    <s v="078695"/>
    <s v="91"/>
    <s v="1"/>
    <s v="2"/>
    <s v="21"/>
    <s v="214"/>
    <s v="214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695 LICENCIA DE CONSTRUCCION MAYOR Y MENOR"/>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744800"/>
    <s v="1 NO ETIQUETADO"/>
    <s v="11 RECURSOS FISCALES"/>
    <s v="1101 RECURSOS MUNICIPALES"/>
    <s v="19 Ejercicio 2019"/>
    <s v="13 TODO EL TERRITORIO"/>
    <s v="3 INDISTINTO"/>
  </r>
  <r>
    <s v="050211717246172009N124124254911122222122101111110119133"/>
    <s v="0502"/>
    <s v="1"/>
    <s v="17"/>
    <s v="172"/>
    <s v="4"/>
    <s v="6"/>
    <s v="17"/>
    <s v="20"/>
    <s v="09"/>
    <s v="N"/>
    <s v="124"/>
    <s v="124254"/>
    <s v="91"/>
    <s v="1"/>
    <s v="2"/>
    <s v="22"/>
    <s v="221"/>
    <s v="22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24 SERVICIOS DE EMERGENCIA ATENDIDOS"/>
    <s v="124254 ATENCION DE SERVICIOS DE EMERGENCIAS"/>
    <s v="2000 MATERIALES Y SUMINISTROS"/>
    <s v="2200 ALIMENTOS Y UTENSILIOS"/>
    <s v="221 PRODUCTOS ALIMENTICIOS PARA PERSONAS"/>
    <s v="22101 PRODUCTOS ALIMENTICIOS PARA PERSONAS"/>
    <n v="362880"/>
    <s v="1 NO ETIQUETADO"/>
    <s v="11 RECURSOS FISCALES"/>
    <s v="1101 RECURSOS MUNICIPALES"/>
    <s v="19 Ejercicio 2019"/>
    <s v="13 TODO EL TERRITORIO"/>
    <s v="3 INDISTINTO"/>
  </r>
  <r>
    <s v="020311313246172002O016016015971122121521501111110119133"/>
    <s v="0203"/>
    <s v="1"/>
    <s v="13"/>
    <s v="132"/>
    <s v="4"/>
    <s v="6"/>
    <s v="17"/>
    <s v="20"/>
    <s v="02"/>
    <s v="O"/>
    <s v="016"/>
    <s v="016015"/>
    <s v="97"/>
    <s v="1"/>
    <s v="2"/>
    <s v="21"/>
    <s v="215"/>
    <s v="215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2000 MATERIALES Y SUMINISTROS"/>
    <s v="2100 MATERIALES DE ADMINISTRACION, EMISION DE DOCUMENTOS Y ARTICULOS OFICIALES"/>
    <s v="215 MATERIAL IMPRESO E INFORMACION DIGITAL"/>
    <s v="21501 MATERIAL IMPRESO E INFORMACION DIGITAL"/>
    <n v="50000"/>
    <s v="1 NO ETIQUETADO"/>
    <s v="11 RECURSOS FISCALES"/>
    <s v="1101 RECURSOS MUNICIPALES"/>
    <s v="19 Ejercicio 2019"/>
    <s v="13 TODO EL TERRITORIO"/>
    <s v="3 INDISTINTO"/>
  </r>
  <r>
    <s v="020111313246172002O016016017971122121521501111110119133"/>
    <s v="0201"/>
    <s v="1"/>
    <s v="13"/>
    <s v="132"/>
    <s v="4"/>
    <s v="6"/>
    <s v="17"/>
    <s v="20"/>
    <s v="02"/>
    <s v="O"/>
    <s v="016"/>
    <s v="016017"/>
    <s v="97"/>
    <s v="1"/>
    <s v="2"/>
    <s v="21"/>
    <s v="215"/>
    <s v="215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7 CAMPAÑAS PUBLICITARIAS"/>
    <s v="2000 MATERIALES Y SUMINISTROS"/>
    <s v="2100 MATERIALES DE ADMINISTRACION, EMISION DE DOCUMENTOS Y ARTICULOS OFICIALES"/>
    <s v="215 MATERIAL IMPRESO E INFORMACION DIGITAL"/>
    <s v="21501 MATERIAL IMPRESO E INFORMACION DIGITAL"/>
    <n v="250000"/>
    <s v="1 NO ETIQUETADO"/>
    <s v="11 RECURSOS FISCALES"/>
    <s v="1101 RECURSOS MUNICIPALES"/>
    <s v="19 Ejercicio 2019"/>
    <s v="13 TODO EL TERRITORIO"/>
    <s v="3 INDISTINTO"/>
  </r>
  <r>
    <s v="030311717145160304E127127976911122121521501111110119133"/>
    <s v="0303"/>
    <s v="1"/>
    <s v="17"/>
    <s v="171"/>
    <s v="4"/>
    <s v="5"/>
    <s v="16"/>
    <s v="03"/>
    <s v="04"/>
    <s v="E"/>
    <s v="127"/>
    <s v="127976"/>
    <s v="91"/>
    <s v="1"/>
    <s v="2"/>
    <s v="21"/>
    <s v="215"/>
    <s v="215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100 MATERIALES DE ADMINISTRACION, EMISION DE DOCUMENTOS Y ARTICULOS OFICIALES"/>
    <s v="215 MATERIAL IMPRESO E INFORMACION DIGITAL"/>
    <s v="21501 MATERIAL IMPRESO E INFORMACION DIGITAL"/>
    <n v="560000"/>
    <s v="1 NO ETIQUETADO"/>
    <s v="11 RECURSOS FISCALES"/>
    <s v="1101 RECURSOS MUNICIPALES"/>
    <s v="19 Ejercicio 2019"/>
    <s v="13 TODO EL TERRITORIO"/>
    <s v="3 INDISTINTO"/>
  </r>
  <r>
    <s v="040111212246171906E004004174911122121521501111110119133"/>
    <s v="0401"/>
    <s v="1"/>
    <s v="12"/>
    <s v="122"/>
    <s v="4"/>
    <s v="6"/>
    <s v="17"/>
    <s v="19"/>
    <s v="06"/>
    <s v="E"/>
    <s v="004"/>
    <s v="004174"/>
    <s v="91"/>
    <s v="1"/>
    <s v="2"/>
    <s v="21"/>
    <s v="215"/>
    <s v="21501"/>
    <s v="1"/>
    <s v="11"/>
    <s v="1101"/>
    <s v="19"/>
    <s v="13"/>
    <s v="3"/>
    <s v="04 SINDICATURA DEL AYUNTAMIENTO"/>
    <s v="0401 DIRECCION JURIDICO CONTENCIOSO"/>
    <s v="122 PROCURACION DE JUSTICIA"/>
    <s v="1 GOBIERNO"/>
    <s v="12 JUSTICIA"/>
    <s v="4 UN GOBIERNO PARA LA CIUDADANÍA"/>
    <s v="6 ZAPOPAN CIUDADANO"/>
    <s v="17 GARANTIZAR UNA ADMINISTRACIÓN DE LOS RECURSOS PÚBLICOS AL SERVICIO DE LA CIUDADANÍA"/>
    <s v="19 B. TRANSPARENCIA Y RENDICIÓN DE CUENTAS"/>
    <x v="1"/>
    <s v="91 CIUDADANOS"/>
    <s v="1 GASTO CORRIENTE"/>
    <s v="06 CERTEZA JURÍDICA"/>
    <s v="004  CAPACITACIÓN JURÍDICA PARA EL QUEHACER MUNICIPAL BRINDADA"/>
    <s v="004174 CAPACITACION EN MATERIA JURIDICA"/>
    <s v="2000 MATERIALES Y SUMINISTROS"/>
    <s v="2100 MATERIALES DE ADMINISTRACION, EMISION DE DOCUMENTOS Y ARTICULOS OFICIALES"/>
    <s v="215 MATERIAL IMPRESO E INFORMACION DIGITAL"/>
    <s v="21501 MATERIAL IMPRESO E INFORMACION DIGITAL"/>
    <n v="50000"/>
    <s v="1 NO ETIQUETADO"/>
    <s v="11 RECURSOS FISCALES"/>
    <s v="1101 RECURSOS MUNICIPALES"/>
    <s v="19 Ejercicio 2019"/>
    <s v="13 TODO EL TERRITORIO"/>
    <s v="3 INDISTINTO"/>
  </r>
  <r>
    <s v="050511818146172007B065065194911122121521501111110119133"/>
    <s v="0505"/>
    <s v="1"/>
    <s v="18"/>
    <s v="181"/>
    <s v="4"/>
    <s v="6"/>
    <s v="17"/>
    <s v="20"/>
    <s v="07"/>
    <s v="B"/>
    <s v="065"/>
    <s v="065194"/>
    <s v="91"/>
    <s v="1"/>
    <s v="2"/>
    <s v="21"/>
    <s v="215"/>
    <s v="215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x v="3"/>
    <s v="91 CIUDADANOS"/>
    <s v="1 GASTO CORRIENTE"/>
    <s v="07 EFICIENCIA GUBERNAMENTAL PARA LA POBLACIÓN"/>
    <s v="065 GACETA MUNICIPAL  PUBLICADA IMPRESAS Y DISTRIBUIDAS"/>
    <s v="065194 GACETA MUNICIPAL"/>
    <s v="2000 MATERIALES Y SUMINISTROS"/>
    <s v="2100 MATERIALES DE ADMINISTRACION, EMISION DE DOCUMENTOS Y ARTICULOS OFICIALES"/>
    <s v="215 MATERIAL IMPRESO E INFORMACION DIGITAL"/>
    <s v="21501 MATERIAL IMPRESO E INFORMACION DIGITAL"/>
    <n v="1200"/>
    <s v="1 NO ETIQUETADO"/>
    <s v="11 RECURSOS FISCALES"/>
    <s v="1101 RECURSOS MUNICIPALES"/>
    <s v="19 Ejercicio 2019"/>
    <s v="13 TODO EL TERRITORIO"/>
    <s v="3 INDISTINTO"/>
  </r>
  <r>
    <s v="050211717246172009N134134905911122222222201111110119133"/>
    <s v="0502"/>
    <s v="1"/>
    <s v="17"/>
    <s v="172"/>
    <s v="4"/>
    <s v="6"/>
    <s v="17"/>
    <s v="20"/>
    <s v="09"/>
    <s v="N"/>
    <s v="134"/>
    <s v="134905"/>
    <s v="91"/>
    <s v="1"/>
    <s v="2"/>
    <s v="22"/>
    <s v="222"/>
    <s v="22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34 SUPERVISIÓN DE MEDIDAS DE SEGURIDAD REALIZADAS"/>
    <s v="134905 EVALUACION DE MEDIDAS DE SEGURIDAD"/>
    <s v="2000 MATERIALES Y SUMINISTROS"/>
    <s v="2200 ALIMENTOS Y UTENSILIOS"/>
    <s v="222 PRODUCTOS ALIMENTICIOS PARA ANIMALES"/>
    <s v="22201 PRODUCTOS ALIMENTICIOS PARA ANIMALES"/>
    <n v="20720"/>
    <s v="1 NO ETIQUETADO"/>
    <s v="11 RECURSOS FISCALES"/>
    <s v="1101 RECURSOS MUNICIPALES"/>
    <s v="19 Ejercicio 2019"/>
    <s v="13 TODO EL TERRITORIO"/>
    <s v="3 INDISTINTO"/>
  </r>
  <r>
    <s v="050211717246172009N040040879911122222322301111110119133"/>
    <s v="0502"/>
    <s v="1"/>
    <s v="17"/>
    <s v="172"/>
    <s v="4"/>
    <s v="6"/>
    <s v="17"/>
    <s v="20"/>
    <s v="09"/>
    <s v="N"/>
    <s v="040"/>
    <s v="040879"/>
    <s v="91"/>
    <s v="1"/>
    <s v="2"/>
    <s v="22"/>
    <s v="223"/>
    <s v="223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040 CAPACITACIÓN EN PREVENCIÓN DE RIESGOS REALIZADA"/>
    <s v="040879 CURSOS DE CAPACITACION IMPARTIDOS A POBLACION"/>
    <s v="2000 MATERIALES Y SUMINISTROS"/>
    <s v="2200 ALIMENTOS Y UTENSILIOS"/>
    <s v="223 UTENSILIOS PARA EL SERVICIO DE ALIMENTACION"/>
    <s v="22301 UTENSILIOS PARA EL SERVICIO DE ALIMENTACION"/>
    <n v="5293.96"/>
    <s v="1 NO ETIQUETADO"/>
    <s v="11 RECURSOS FISCALES"/>
    <s v="1101 RECURSOS MUNICIPALES"/>
    <s v="19 Ejercicio 2019"/>
    <s v="13 TODO EL TERRITORIO"/>
    <s v="3 INDISTINTO"/>
  </r>
  <r>
    <s v="060611515246172012M071071283911122121521501111110119133"/>
    <s v="0606"/>
    <s v="1"/>
    <s v="15"/>
    <s v="152"/>
    <s v="4"/>
    <s v="6"/>
    <s v="17"/>
    <s v="20"/>
    <s v="12"/>
    <s v="M"/>
    <s v="071"/>
    <s v="071283"/>
    <s v="91"/>
    <s v="1"/>
    <s v="2"/>
    <s v="21"/>
    <s v="215"/>
    <s v="215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071 INFORMACION CONTABLE REVISADA Y VALORADA"/>
    <s v="071283 ATENCION DE AUDITORIAS"/>
    <s v="2000 MATERIALES Y SUMINISTROS"/>
    <s v="2100 MATERIALES DE ADMINISTRACION, EMISION DE DOCUMENTOS Y ARTICULOS OFICIALES"/>
    <s v="215 MATERIAL IMPRESO E INFORMACION DIGITAL"/>
    <s v="21501 MATERIAL IMPRESO E INFORMACION DIGITAL"/>
    <n v="96756"/>
    <s v="1 NO ETIQUETADO"/>
    <s v="11 RECURSOS FISCALES"/>
    <s v="1101 RECURSOS MUNICIPALES"/>
    <s v="19 Ejercicio 2019"/>
    <s v="13 TODO EL TERRITORIO"/>
    <s v="3 INDISTINTO"/>
  </r>
  <r>
    <s v="080122222112130614E088088353911122121521501111110119133"/>
    <s v="0801"/>
    <s v="2"/>
    <s v="22"/>
    <s v="221"/>
    <s v="1"/>
    <s v="2"/>
    <s v="13"/>
    <s v="06"/>
    <s v="14"/>
    <s v="E"/>
    <s v="088"/>
    <s v="088353"/>
    <s v="91"/>
    <s v="1"/>
    <s v="2"/>
    <s v="21"/>
    <s v="215"/>
    <s v="215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53 CESION DE DERECHOS SOBRE COMERCIO EN TIANGUIS"/>
    <s v="2000 MATERIALES Y SUMINISTROS"/>
    <s v="2100 MATERIALES DE ADMINISTRACION, EMISION DE DOCUMENTOS Y ARTICULOS OFICIALES"/>
    <s v="215 MATERIAL IMPRESO E INFORMACION DIGITAL"/>
    <s v="21501 MATERIAL IMPRESO E INFORMACION DIGITAL"/>
    <n v="18000"/>
    <s v="1 NO ETIQUETADO"/>
    <s v="11 RECURSOS FISCALES"/>
    <s v="1101 RECURSOS MUNICIPALES"/>
    <s v="19 Ejercicio 2019"/>
    <s v="13 TODO EL TERRITORIO"/>
    <s v="3 INDISTINTO"/>
  </r>
  <r>
    <s v="081122222112130614E059059798911122121521501111110119133"/>
    <s v="0811"/>
    <s v="2"/>
    <s v="22"/>
    <s v="221"/>
    <s v="1"/>
    <s v="2"/>
    <s v="13"/>
    <s v="06"/>
    <s v="14"/>
    <s v="E"/>
    <s v="059"/>
    <s v="059798"/>
    <s v="91"/>
    <s v="1"/>
    <s v="2"/>
    <s v="21"/>
    <s v="215"/>
    <s v="215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798 OBRA IMAGEN URBANA"/>
    <s v="2000 MATERIALES Y SUMINISTROS"/>
    <s v="2100 MATERIALES DE ADMINISTRACION, EMISION DE DOCUMENTOS Y ARTICULOS OFICIALES"/>
    <s v="215 MATERIAL IMPRESO E INFORMACION DIGITAL"/>
    <s v="21501 MATERIAL IMPRESO E INFORMACION DIGITAL"/>
    <n v="20000"/>
    <s v="1 NO ETIQUETADO"/>
    <s v="11 RECURSOS FISCALES"/>
    <s v="1101 RECURSOS MUNICIPALES"/>
    <s v="19 Ejercicio 2019"/>
    <s v="13 TODO EL TERRITORIO"/>
    <s v="3 INDISTINTO"/>
  </r>
  <r>
    <s v="080922222112130614E059059798911122121521501111110119133"/>
    <s v="0809"/>
    <s v="2"/>
    <s v="22"/>
    <s v="221"/>
    <s v="1"/>
    <s v="2"/>
    <s v="13"/>
    <s v="06"/>
    <s v="14"/>
    <s v="E"/>
    <s v="059"/>
    <s v="059798"/>
    <s v="91"/>
    <s v="1"/>
    <s v="2"/>
    <s v="21"/>
    <s v="215"/>
    <s v="215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798 OBRA IMAGEN URBANA"/>
    <s v="2000 MATERIALES Y SUMINISTROS"/>
    <s v="2100 MATERIALES DE ADMINISTRACION, EMISION DE DOCUMENTOS Y ARTICULOS OFICIALES"/>
    <s v="215 MATERIAL IMPRESO E INFORMACION DIGITAL"/>
    <s v="21501 MATERIAL IMPRESO E INFORMACION DIGITAL"/>
    <n v="15000"/>
    <s v="1 NO ETIQUETADO"/>
    <s v="11 RECURSOS FISCALES"/>
    <s v="1101 RECURSOS MUNICIPALES"/>
    <s v="19 Ejercicio 2019"/>
    <s v="13 TODO EL TERRITORIO"/>
    <s v="3 INDISTINTO"/>
  </r>
  <r>
    <s v="080322222112130614E125125327911122121521501111110119133"/>
    <s v="0803"/>
    <s v="2"/>
    <s v="22"/>
    <s v="221"/>
    <s v="1"/>
    <s v="2"/>
    <s v="13"/>
    <s v="06"/>
    <s v="14"/>
    <s v="E"/>
    <s v="125"/>
    <s v="125327"/>
    <s v="91"/>
    <s v="1"/>
    <s v="2"/>
    <s v="21"/>
    <s v="215"/>
    <s v="215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27 REHABILITACION DE MOBILIARIO URBANO EN PLAZAS MUNICIPALES Y ESPACIOS PUBLICOS"/>
    <s v="2000 MATERIALES Y SUMINISTROS"/>
    <s v="2100 MATERIALES DE ADMINISTRACION, EMISION DE DOCUMENTOS Y ARTICULOS OFICIALES"/>
    <s v="215 MATERIAL IMPRESO E INFORMACION DIGITAL"/>
    <s v="21501 MATERIAL IMPRESO E INFORMACION DIGITAL"/>
    <n v="450000"/>
    <s v="1 NO ETIQUETADO"/>
    <s v="11 RECURSOS FISCALES"/>
    <s v="1101 RECURSOS MUNICIPALES"/>
    <s v="19 Ejercicio 2019"/>
    <s v="13 TODO EL TERRITORIO"/>
    <s v="3 INDISTINTO"/>
  </r>
  <r>
    <s v="080522222112130614E125125403911122121521501111110119133"/>
    <s v="0805"/>
    <s v="2"/>
    <s v="22"/>
    <s v="221"/>
    <s v="1"/>
    <s v="2"/>
    <s v="13"/>
    <s v="06"/>
    <s v="14"/>
    <s v="E"/>
    <s v="125"/>
    <s v="125403"/>
    <s v="91"/>
    <s v="1"/>
    <s v="2"/>
    <s v="21"/>
    <s v="215"/>
    <s v="215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03 SACRIFICIO DE BOVINOS"/>
    <s v="2000 MATERIALES Y SUMINISTROS"/>
    <s v="2100 MATERIALES DE ADMINISTRACION, EMISION DE DOCUMENTOS Y ARTICULOS OFICIALES"/>
    <s v="215 MATERIAL IMPRESO E INFORMACION DIGITAL"/>
    <s v="21501 MATERIAL IMPRESO E INFORMACION DIGITAL"/>
    <n v="15000"/>
    <s v="1 NO ETIQUETADO"/>
    <s v="11 RECURSOS FISCALES"/>
    <s v="1101 RECURSOS MUNICIPALES"/>
    <s v="19 Ejercicio 2019"/>
    <s v="13 TODO EL TERRITORIO"/>
    <s v="3 INDISTINTO"/>
  </r>
  <r>
    <s v="081022222112130614E125125417911122121521501111110119133"/>
    <s v="0810"/>
    <s v="2"/>
    <s v="22"/>
    <s v="221"/>
    <s v="1"/>
    <s v="2"/>
    <s v="13"/>
    <s v="06"/>
    <s v="14"/>
    <s v="E"/>
    <s v="125"/>
    <s v="125417"/>
    <s v="91"/>
    <s v="1"/>
    <s v="2"/>
    <s v="21"/>
    <s v="215"/>
    <s v="215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17 MANTENIMIENTO PREVENTIVO DE ARBOLADO"/>
    <s v="2000 MATERIALES Y SUMINISTROS"/>
    <s v="2100 MATERIALES DE ADMINISTRACION, EMISION DE DOCUMENTOS Y ARTICULOS OFICIALES"/>
    <s v="215 MATERIAL IMPRESO E INFORMACION DIGITAL"/>
    <s v="21501 MATERIAL IMPRESO E INFORMACION DIGITAL"/>
    <n v="12600"/>
    <s v="1 NO ETIQUETADO"/>
    <s v="11 RECURSOS FISCALES"/>
    <s v="1101 RECURSOS MUNICIPALES"/>
    <s v="19 Ejercicio 2019"/>
    <s v="13 TODO EL TERRITORIO"/>
    <s v="3 INDISTINTO"/>
  </r>
  <r>
    <s v="080722121412130615E061061804911122121521501111110119133"/>
    <s v="0807"/>
    <s v="2"/>
    <s v="21"/>
    <s v="214"/>
    <s v="1"/>
    <s v="2"/>
    <s v="13"/>
    <s v="06"/>
    <s v="15"/>
    <s v="E"/>
    <s v="061"/>
    <s v="061804"/>
    <s v="91"/>
    <s v="1"/>
    <s v="2"/>
    <s v="21"/>
    <s v="215"/>
    <s v="215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804 ADEUDOS DE EJERCICIOS ANTERIORES"/>
    <s v="2000 MATERIALES Y SUMINISTROS"/>
    <s v="2100 MATERIALES DE ADMINISTRACION, EMISION DE DOCUMENTOS Y ARTICULOS OFICIALES"/>
    <s v="215 MATERIAL IMPRESO E INFORMACION DIGITAL"/>
    <s v="21501 MATERIAL IMPRESO E INFORMACION DIGITAL"/>
    <n v="250000"/>
    <s v="1 NO ETIQUETADO"/>
    <s v="11 RECURSOS FISCALES"/>
    <s v="1101 RECURSOS MUNICIPALES"/>
    <s v="19 Ejercicio 2019"/>
    <s v="13 TODO EL TERRITORIO"/>
    <s v="3 INDISTINTO"/>
  </r>
  <r>
    <s v="080822222112130417E014014416911122121521501111110119133"/>
    <s v="0808"/>
    <s v="2"/>
    <s v="22"/>
    <s v="221"/>
    <s v="1"/>
    <s v="2"/>
    <s v="13"/>
    <s v="04"/>
    <s v="17"/>
    <s v="E"/>
    <s v="014"/>
    <s v="014416"/>
    <s v="91"/>
    <s v="1"/>
    <s v="2"/>
    <s v="21"/>
    <s v="215"/>
    <s v="215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14 ACCIONES EMERGENTES EN CONTINGENCIAS Y EVENTUALIDADES REALIZADAS "/>
    <s v="014416 CUANTIFICACION DE DAÑOS VEHICULARES E INFRACCIONES"/>
    <s v="2000 MATERIALES Y SUMINISTROS"/>
    <s v="2100 MATERIALES DE ADMINISTRACION, EMISION DE DOCUMENTOS Y ARTICULOS OFICIALES"/>
    <s v="215 MATERIAL IMPRESO E INFORMACION DIGITAL"/>
    <s v="21501 MATERIAL IMPRESO E INFORMACION DIGITAL"/>
    <n v="50000"/>
    <s v="1 NO ETIQUETADO"/>
    <s v="11 RECURSOS FISCALES"/>
    <s v="1101 RECURSOS MUNICIPALES"/>
    <s v="19 Ejercicio 2019"/>
    <s v="13 TODO EL TERRITORIO"/>
    <s v="3 INDISTINTO"/>
  </r>
  <r>
    <s v="081422222612130618E061061319911122121521501111110119133"/>
    <s v="0814"/>
    <s v="2"/>
    <s v="22"/>
    <s v="226"/>
    <s v="1"/>
    <s v="2"/>
    <s v="13"/>
    <s v="06"/>
    <s v="18"/>
    <s v="E"/>
    <s v="061"/>
    <s v="061319"/>
    <s v="91"/>
    <s v="1"/>
    <s v="2"/>
    <s v="21"/>
    <s v="215"/>
    <s v="215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8 SERVICIOS PÚBLICOS DE EXCELENCIA."/>
    <s v="061 ESPACIOS PÚBLICOS SALUBRES ENTREGADOS."/>
    <s v="061319 MANTENIMIENTO DE CEMENTERIOS"/>
    <s v="2000 MATERIALES Y SUMINISTROS"/>
    <s v="2100 MATERIALES DE ADMINISTRACION, EMISION DE DOCUMENTOS Y ARTICULOS OFICIALES"/>
    <s v="215 MATERIAL IMPRESO E INFORMACION DIGITAL"/>
    <s v="21501 MATERIAL IMPRESO E INFORMACION DIGITAL"/>
    <n v="100000"/>
    <s v="1 NO ETIQUETADO"/>
    <s v="11 RECURSOS FISCALES"/>
    <s v="1101 RECURSOS MUNICIPALES"/>
    <s v="19 Ejercicio 2019"/>
    <s v="13 TODO EL TERRITORIO"/>
    <s v="3 INDISTINTO"/>
  </r>
  <r>
    <s v="090111313446172020O020020502121122121521501111110119133"/>
    <s v="0901"/>
    <s v="1"/>
    <s v="13"/>
    <s v="134"/>
    <s v="4"/>
    <s v="6"/>
    <s v="17"/>
    <s v="20"/>
    <s v="20"/>
    <s v="O"/>
    <s v="020"/>
    <s v="020502"/>
    <s v="12"/>
    <s v="1"/>
    <s v="2"/>
    <s v="21"/>
    <s v="215"/>
    <s v="21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0 ADMINISTRACIÓN DE LOS RECURSOS FINANCIEROS PARA SOPORTE A LAS ÁREAS  EFICIENTADA"/>
    <s v="020502 ADQUISICION DE BIENES Y SERVICIOS"/>
    <s v="2000 MATERIALES Y SUMINISTROS"/>
    <s v="2100 MATERIALES DE ADMINISTRACION, EMISION DE DOCUMENTOS Y ARTICULOS OFICIALES"/>
    <s v="215 MATERIAL IMPRESO E INFORMACION DIGITAL"/>
    <s v="21501 MATERIAL IMPRESO E INFORMACION DIGITAL"/>
    <n v="50000"/>
    <s v="1 NO ETIQUETADO"/>
    <s v="11 RECURSOS FISCALES"/>
    <s v="1101 RECURSOS MUNICIPALES"/>
    <s v="19 Ejercicio 2019"/>
    <s v="13 TODO EL TERRITORIO"/>
    <s v="3 INDISTINTO"/>
  </r>
  <r>
    <s v="090111313446172020O021021514121122121521501111110119133"/>
    <s v="0901"/>
    <s v="1"/>
    <s v="13"/>
    <s v="134"/>
    <s v="4"/>
    <s v="6"/>
    <s v="17"/>
    <s v="20"/>
    <s v="20"/>
    <s v="O"/>
    <s v="021"/>
    <s v="021514"/>
    <s v="12"/>
    <s v="1"/>
    <s v="2"/>
    <s v="21"/>
    <s v="215"/>
    <s v="21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4 COMUNICACION INSTITUCIONAL"/>
    <s v="2000 MATERIALES Y SUMINISTROS"/>
    <s v="2100 MATERIALES DE ADMINISTRACION, EMISION DE DOCUMENTOS Y ARTICULOS OFICIALES"/>
    <s v="215 MATERIAL IMPRESO E INFORMACION DIGITAL"/>
    <s v="21501 MATERIAL IMPRESO E INFORMACION DIGITAL"/>
    <n v="50000"/>
    <s v="1 NO ETIQUETADO"/>
    <s v="11 RECURSOS FISCALES"/>
    <s v="1101 RECURSOS MUNICIPALES"/>
    <s v="19 Ejercicio 2019"/>
    <s v="13 TODO EL TERRITORIO"/>
    <s v="3 INDISTINTO"/>
  </r>
  <r>
    <s v="090111313446172020O022022459121122121521501111110119133"/>
    <s v="0901"/>
    <s v="1"/>
    <s v="13"/>
    <s v="134"/>
    <s v="4"/>
    <s v="6"/>
    <s v="17"/>
    <s v="20"/>
    <s v="20"/>
    <s v="O"/>
    <s v="022"/>
    <s v="022459"/>
    <s v="12"/>
    <s v="1"/>
    <s v="2"/>
    <s v="21"/>
    <s v="215"/>
    <s v="21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59 SERVICIO A BIENES MUEBLES"/>
    <s v="2000 MATERIALES Y SUMINISTROS"/>
    <s v="2100 MATERIALES DE ADMINISTRACION, EMISION DE DOCUMENTOS Y ARTICULOS OFICIALES"/>
    <s v="215 MATERIAL IMPRESO E INFORMACION DIGITAL"/>
    <s v="21501 MATERIAL IMPRESO E INFORMACION DIGITAL"/>
    <n v="600000"/>
    <s v="1 NO ETIQUETADO"/>
    <s v="11 RECURSOS FISCALES"/>
    <s v="1101 RECURSOS MUNICIPALES"/>
    <s v="19 Ejercicio 2019"/>
    <s v="13 TODO EL TERRITORIO"/>
    <s v="3 INDISTINTO"/>
  </r>
  <r>
    <s v="100322626823101723P030030535911122121521501111110119133"/>
    <s v="1003"/>
    <s v="2"/>
    <s v="26"/>
    <s v="268"/>
    <s v="2"/>
    <s v="3"/>
    <s v="10"/>
    <s v="17"/>
    <s v="23"/>
    <s v="P"/>
    <s v="030"/>
    <s v="030535"/>
    <s v="91"/>
    <s v="1"/>
    <s v="2"/>
    <s v="21"/>
    <s v="215"/>
    <s v="215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0 APOYOS ECONÓMICOS OTORGADOS"/>
    <s v="030535 APOYO ECONOMICO PARA ESTANCIAS INFANTILES (SONRIE ZAPOPAN)"/>
    <s v="2000 MATERIALES Y SUMINISTROS"/>
    <s v="2100 MATERIALES DE ADMINISTRACION, EMISION DE DOCUMENTOS Y ARTICULOS OFICIALES"/>
    <s v="215 MATERIAL IMPRESO E INFORMACION DIGITAL"/>
    <s v="21501 MATERIAL IMPRESO E INFORMACION DIGITAL"/>
    <n v="15000"/>
    <s v="1 NO ETIQUETADO"/>
    <s v="11 RECURSOS FISCALES"/>
    <s v="1101 RECURSOS MUNICIPALES"/>
    <s v="19 Ejercicio 2019"/>
    <s v="13 TODO EL TERRITORIO"/>
    <s v="3 INDISTINTO"/>
  </r>
  <r>
    <s v="100533131123091725F066066995911122121521501111110119133"/>
    <s v="1005"/>
    <s v="3"/>
    <s v="31"/>
    <s v="311"/>
    <s v="2"/>
    <s v="3"/>
    <s v="09"/>
    <s v="17"/>
    <s v="25"/>
    <s v="F"/>
    <s v="066"/>
    <s v="066995"/>
    <s v="91"/>
    <s v="1"/>
    <s v="2"/>
    <s v="21"/>
    <s v="215"/>
    <s v="215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66 GESTIONES EN RELACIONES INTERNACIONALES EXITOSAMENTE REALIZADAS"/>
    <s v="066995 VINCULACION CON ORGANISMOS Y MERCADOS INTERNACIONALES"/>
    <s v="2000 MATERIALES Y SUMINISTROS"/>
    <s v="2100 MATERIALES DE ADMINISTRACION, EMISION DE DOCUMENTOS Y ARTICULOS OFICIALES"/>
    <s v="215 MATERIAL IMPRESO E INFORMACION DIGITAL"/>
    <s v="21501 MATERIAL IMPRESO E INFORMACION DIGITAL"/>
    <n v="1650"/>
    <s v="1 NO ETIQUETADO"/>
    <s v="11 RECURSOS FISCALES"/>
    <s v="1101 RECURSOS MUNICIPALES"/>
    <s v="19 Ejercicio 2019"/>
    <s v="13 TODO EL TERRITORIO"/>
    <s v="3 INDISTINTO"/>
  </r>
  <r>
    <s v="100533131123091725F077077846911122121521501111110119133"/>
    <s v="1005"/>
    <s v="3"/>
    <s v="31"/>
    <s v="311"/>
    <s v="2"/>
    <s v="3"/>
    <s v="09"/>
    <s v="17"/>
    <s v="25"/>
    <s v="F"/>
    <s v="077"/>
    <s v="077846"/>
    <s v="91"/>
    <s v="1"/>
    <s v="2"/>
    <s v="21"/>
    <s v="215"/>
    <s v="215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77 INVERSIÓN EN EL MUNICIPIO ATRAÍDA "/>
    <s v="077846 ATENCION DE EMPRESAS"/>
    <s v="2000 MATERIALES Y SUMINISTROS"/>
    <s v="2100 MATERIALES DE ADMINISTRACION, EMISION DE DOCUMENTOS Y ARTICULOS OFICIALES"/>
    <s v="215 MATERIAL IMPRESO E INFORMACION DIGITAL"/>
    <s v="21501 MATERIAL IMPRESO E INFORMACION DIGITAL"/>
    <n v="77000"/>
    <s v="1 NO ETIQUETADO"/>
    <s v="11 RECURSOS FISCALES"/>
    <s v="1101 RECURSOS MUNICIPALES"/>
    <s v="19 Ejercicio 2019"/>
    <s v="13 TODO EL TERRITORIO"/>
    <s v="3 INDISTINTO"/>
  </r>
  <r>
    <s v="111222222122051228E034034889911122121521501111110119133"/>
    <s v="1112"/>
    <s v="2"/>
    <s v="22"/>
    <s v="221"/>
    <s v="2"/>
    <s v="2"/>
    <s v="05"/>
    <s v="12"/>
    <s v="28"/>
    <s v="E"/>
    <s v="034"/>
    <s v="034889"/>
    <s v="91"/>
    <s v="1"/>
    <s v="2"/>
    <s v="21"/>
    <s v="215"/>
    <s v="215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x v="1"/>
    <s v="91 CIUDADANOS"/>
    <s v="1 GASTO CORRIENTE"/>
    <s v="28 ORDENAMIENTO DEL TERRITORIO"/>
    <s v="034 AUTORIZACIÓNES Y REVISIONES DE PROYECTOS URBANOS ATENDIDOS"/>
    <s v="034889 DICTAMENES Y OPINIONES TECNICAS"/>
    <s v="2000 MATERIALES Y SUMINISTROS"/>
    <s v="2100 MATERIALES DE ADMINISTRACION, EMISION DE DOCUMENTOS Y ARTICULOS OFICIALES"/>
    <s v="215 MATERIAL IMPRESO E INFORMACION DIGITAL"/>
    <s v="21501 MATERIAL IMPRESO E INFORMACION DIGITAL"/>
    <n v="5250"/>
    <s v="1 NO ETIQUETADO"/>
    <s v="11 RECURSOS FISCALES"/>
    <s v="1101 RECURSOS MUNICIPALES"/>
    <s v="19 Ejercicio 2019"/>
    <s v="13 TODO EL TERRITORIO"/>
    <s v="3 INDISTINTO"/>
  </r>
  <r>
    <s v="110322222122071329E106106669911122121521501111110119133"/>
    <s v="1103"/>
    <s v="2"/>
    <s v="22"/>
    <s v="221"/>
    <s v="2"/>
    <s v="2"/>
    <s v="07"/>
    <s v="13"/>
    <s v="29"/>
    <s v="E"/>
    <s v="106"/>
    <s v="106669"/>
    <s v="91"/>
    <s v="1"/>
    <s v="2"/>
    <s v="21"/>
    <s v="215"/>
    <s v="215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06 PROYECTOS PARA INFRAESTRUCTURA Y POLÍTICAS DE MOVILIDAD ELABORADOS "/>
    <s v="106669 PROYECTO DE BALIZAMIENTO"/>
    <s v="2000 MATERIALES Y SUMINISTROS"/>
    <s v="2100 MATERIALES DE ADMINISTRACION, EMISION DE DOCUMENTOS Y ARTICULOS OFICIALES"/>
    <s v="215 MATERIAL IMPRESO E INFORMACION DIGITAL"/>
    <s v="21501 MATERIAL IMPRESO E INFORMACION DIGITAL"/>
    <n v="250000"/>
    <s v="1 NO ETIQUETADO"/>
    <s v="11 RECURSOS FISCALES"/>
    <s v="1101 RECURSOS MUNICIPALES"/>
    <s v="19 Ejercicio 2019"/>
    <s v="13 TODO EL TERRITORIO"/>
    <s v="3 INDISTINTO"/>
  </r>
  <r>
    <s v="110322222122071329E106106116911122121521501111110119133"/>
    <s v="1103"/>
    <s v="2"/>
    <s v="22"/>
    <s v="221"/>
    <s v="2"/>
    <s v="2"/>
    <s v="07"/>
    <s v="13"/>
    <s v="29"/>
    <s v="E"/>
    <s v="106"/>
    <s v="106116"/>
    <s v="91"/>
    <s v="1"/>
    <s v="2"/>
    <s v="21"/>
    <s v="215"/>
    <s v="215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06 PROYECTOS PARA INFRAESTRUCTURA Y POLÍTICAS DE MOVILIDAD ELABORADOS "/>
    <s v="106116 PROYECTO DE SEÑALIZACION HORIZONTAL"/>
    <s v="2000 MATERIALES Y SUMINISTROS"/>
    <s v="2100 MATERIALES DE ADMINISTRACION, EMISION DE DOCUMENTOS Y ARTICULOS OFICIALES"/>
    <s v="215 MATERIAL IMPRESO E INFORMACION DIGITAL"/>
    <s v="21501 MATERIAL IMPRESO E INFORMACION DIGITAL"/>
    <n v="75000"/>
    <s v="1 NO ETIQUETADO"/>
    <s v="11 RECURSOS FISCALES"/>
    <s v="1101 RECURSOS MUNICIPALES"/>
    <s v="19 Ejercicio 2019"/>
    <s v="13 TODO EL TERRITORIO"/>
    <s v="3 INDISTINTO"/>
  </r>
  <r>
    <s v="110322222122071329E106106674911122121521501111110119133"/>
    <s v="1103"/>
    <s v="2"/>
    <s v="22"/>
    <s v="221"/>
    <s v="2"/>
    <s v="2"/>
    <s v="07"/>
    <s v="13"/>
    <s v="29"/>
    <s v="E"/>
    <s v="106"/>
    <s v="106674"/>
    <s v="91"/>
    <s v="1"/>
    <s v="2"/>
    <s v="21"/>
    <s v="215"/>
    <s v="215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06 PROYECTOS PARA INFRAESTRUCTURA Y POLÍTICAS DE MOVILIDAD ELABORADOS "/>
    <s v="106674 DICTAMENES, AUTORIZACIONES TECNICAS Y VISTOS BUENOS SOBRE TRANSITO E INFRAESTRUCTURA VIAL"/>
    <s v="2000 MATERIALES Y SUMINISTROS"/>
    <s v="2100 MATERIALES DE ADMINISTRACION, EMISION DE DOCUMENTOS Y ARTICULOS OFICIALES"/>
    <s v="215 MATERIAL IMPRESO E INFORMACION DIGITAL"/>
    <s v="21501 MATERIAL IMPRESO E INFORMACION DIGITAL"/>
    <n v="40000"/>
    <s v="1 NO ETIQUETADO"/>
    <s v="11 RECURSOS FISCALES"/>
    <s v="1101 RECURSOS MUNICIPALES"/>
    <s v="19 Ejercicio 2019"/>
    <s v="13 TODO EL TERRITORIO"/>
    <s v="3 INDISTINTO"/>
  </r>
  <r>
    <s v="110322222122071329E106106679911122121521501111110119133"/>
    <s v="1103"/>
    <s v="2"/>
    <s v="22"/>
    <s v="221"/>
    <s v="2"/>
    <s v="2"/>
    <s v="07"/>
    <s v="13"/>
    <s v="29"/>
    <s v="E"/>
    <s v="106"/>
    <s v="106679"/>
    <s v="91"/>
    <s v="1"/>
    <s v="2"/>
    <s v="21"/>
    <s v="215"/>
    <s v="215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06 PROYECTOS PARA INFRAESTRUCTURA Y POLÍTICAS DE MOVILIDAD ELABORADOS "/>
    <s v="106679 INSTALACION DE INFRAESTRUCTURA CICLISTA Y ELEMENTOS PARA SU SEGURIDAD"/>
    <s v="2000 MATERIALES Y SUMINISTROS"/>
    <s v="2100 MATERIALES DE ADMINISTRACION, EMISION DE DOCUMENTOS Y ARTICULOS OFICIALES"/>
    <s v="215 MATERIAL IMPRESO E INFORMACION DIGITAL"/>
    <s v="21501 MATERIAL IMPRESO E INFORMACION DIGITAL"/>
    <n v="70000"/>
    <s v="1 NO ETIQUETADO"/>
    <s v="11 RECURSOS FISCALES"/>
    <s v="1101 RECURSOS MUNICIPALES"/>
    <s v="19 Ejercicio 2019"/>
    <s v="13 TODO EL TERRITORIO"/>
    <s v="3 INDISTINTO"/>
  </r>
  <r>
    <s v="110322222122071329E106106680911122121521501111110119133"/>
    <s v="1103"/>
    <s v="2"/>
    <s v="22"/>
    <s v="221"/>
    <s v="2"/>
    <s v="2"/>
    <s v="07"/>
    <s v="13"/>
    <s v="29"/>
    <s v="E"/>
    <s v="106"/>
    <s v="106680"/>
    <s v="91"/>
    <s v="1"/>
    <s v="2"/>
    <s v="21"/>
    <s v="215"/>
    <s v="215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06 PROYECTOS PARA INFRAESTRUCTURA Y POLÍTICAS DE MOVILIDAD ELABORADOS "/>
    <s v="106680 PROYECTOS DE SEÑALIZACION VERTICAL"/>
    <s v="2000 MATERIALES Y SUMINISTROS"/>
    <s v="2100 MATERIALES DE ADMINISTRACION, EMISION DE DOCUMENTOS Y ARTICULOS OFICIALES"/>
    <s v="215 MATERIAL IMPRESO E INFORMACION DIGITAL"/>
    <s v="21501 MATERIAL IMPRESO E INFORMACION DIGITAL"/>
    <n v="100000"/>
    <s v="1 NO ETIQUETADO"/>
    <s v="11 RECURSOS FISCALES"/>
    <s v="1101 RECURSOS MUNICIPALES"/>
    <s v="19 Ejercicio 2019"/>
    <s v="13 TODO EL TERRITORIO"/>
    <s v="3 INDISTINTO"/>
  </r>
  <r>
    <s v="110322222122071329E106106681911122121521501111110119133"/>
    <s v="1103"/>
    <s v="2"/>
    <s v="22"/>
    <s v="221"/>
    <s v="2"/>
    <s v="2"/>
    <s v="07"/>
    <s v="13"/>
    <s v="29"/>
    <s v="E"/>
    <s v="106"/>
    <s v="106681"/>
    <s v="91"/>
    <s v="1"/>
    <s v="2"/>
    <s v="21"/>
    <s v="215"/>
    <s v="215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06 PROYECTOS PARA INFRAESTRUCTURA Y POLÍTICAS DE MOVILIDAD ELABORADOS "/>
    <s v="106681 PROYECTOS DE REDUCCION DE VELOCIDAD"/>
    <s v="2000 MATERIALES Y SUMINISTROS"/>
    <s v="2100 MATERIALES DE ADMINISTRACION, EMISION DE DOCUMENTOS Y ARTICULOS OFICIALES"/>
    <s v="215 MATERIAL IMPRESO E INFORMACION DIGITAL"/>
    <s v="21501 MATERIAL IMPRESO E INFORMACION DIGITAL"/>
    <n v="3580000"/>
    <s v="1 NO ETIQUETADO"/>
    <s v="11 RECURSOS FISCALES"/>
    <s v="1101 RECURSOS MUNICIPALES"/>
    <s v="19 Ejercicio 2019"/>
    <s v="13 TODO EL TERRITORIO"/>
    <s v="3 INDISTINTO"/>
  </r>
  <r>
    <s v="111322121231010730E116116855911122121521501111110119133"/>
    <s v="1113"/>
    <s v="2"/>
    <s v="21"/>
    <s v="212"/>
    <s v="3"/>
    <s v="1"/>
    <s v="01"/>
    <s v="07"/>
    <s v="30"/>
    <s v="E"/>
    <s v="116"/>
    <s v="116855"/>
    <s v="91"/>
    <s v="1"/>
    <s v="2"/>
    <s v="21"/>
    <s v="215"/>
    <s v="215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16 RESIDUOS ACORDE A LA NORMATIVIDAD DE MANERA INTEGRAL GESTIONADOS"/>
    <s v="116855 CAMPAÑAS DE ACOPIO DE RESIDUOS DE MANEJO ESPECIAL"/>
    <s v="2000 MATERIALES Y SUMINISTROS"/>
    <s v="2100 MATERIALES DE ADMINISTRACION, EMISION DE DOCUMENTOS Y ARTICULOS OFICIALES"/>
    <s v="215 MATERIAL IMPRESO E INFORMACION DIGITAL"/>
    <s v="21501 MATERIAL IMPRESO E INFORMACION DIGITAL"/>
    <n v="89000"/>
    <s v="1 NO ETIQUETADO"/>
    <s v="11 RECURSOS FISCALES"/>
    <s v="1101 RECURSOS MUNICIPALES"/>
    <s v="19 Ejercicio 2019"/>
    <s v="13 TODO EL TERRITORIO"/>
    <s v="3 INDISTINTO"/>
  </r>
  <r>
    <s v="121222222122081331E078078696911122121521501111110119133"/>
    <s v="1212"/>
    <s v="2"/>
    <s v="22"/>
    <s v="221"/>
    <s v="2"/>
    <s v="2"/>
    <s v="08"/>
    <s v="13"/>
    <s v="31"/>
    <s v="E"/>
    <s v="078"/>
    <s v="078696"/>
    <s v="91"/>
    <s v="1"/>
    <s v="2"/>
    <s v="21"/>
    <s v="215"/>
    <s v="215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696 RENOVACION Y AUTORIZACION DE BITACORA DE EDIFICACION"/>
    <s v="2000 MATERIALES Y SUMINISTROS"/>
    <s v="2100 MATERIALES DE ADMINISTRACION, EMISION DE DOCUMENTOS Y ARTICULOS OFICIALES"/>
    <s v="215 MATERIAL IMPRESO E INFORMACION DIGITAL"/>
    <s v="21501 MATERIAL IMPRESO E INFORMACION DIGITAL"/>
    <n v="217000"/>
    <s v="1 NO ETIQUETADO"/>
    <s v="11 RECURSOS FISCALES"/>
    <s v="1101 RECURSOS MUNICIPALES"/>
    <s v="19 Ejercicio 2019"/>
    <s v="13 TODO EL TERRITORIO"/>
    <s v="3 INDISTINTO"/>
  </r>
  <r>
    <s v="131322424215140134E120120940911122121521501111110119133"/>
    <s v="1313"/>
    <s v="2"/>
    <s v="24"/>
    <s v="242"/>
    <s v="1"/>
    <s v="5"/>
    <s v="14"/>
    <s v="01"/>
    <s v="34"/>
    <s v="E"/>
    <s v="120"/>
    <s v="120940"/>
    <s v="91"/>
    <s v="1"/>
    <s v="2"/>
    <s v="21"/>
    <s v="215"/>
    <s v="215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120 ROMERIA ZAPOPAN ORGANIZADA Y REALIZADA"/>
    <s v="120940 OPERATIVO ROMERIA 2017"/>
    <s v="2000 MATERIALES Y SUMINISTROS"/>
    <s v="2100 MATERIALES DE ADMINISTRACION, EMISION DE DOCUMENTOS Y ARTICULOS OFICIALES"/>
    <s v="215 MATERIAL IMPRESO E INFORMACION DIGITAL"/>
    <s v="21501 MATERIAL IMPRESO E INFORMACION DIGITAL"/>
    <n v="2500"/>
    <s v="1 NO ETIQUETADO"/>
    <s v="11 RECURSOS FISCALES"/>
    <s v="1101 RECURSOS MUNICIPALES"/>
    <s v="19 Ejercicio 2019"/>
    <s v="13 TODO EL TERRITORIO"/>
    <s v="3 INDISTINTO"/>
  </r>
  <r>
    <s v="131322424215140134E087087826911122121521501111110119133"/>
    <s v="1313"/>
    <s v="2"/>
    <s v="24"/>
    <s v="242"/>
    <s v="1"/>
    <s v="5"/>
    <s v="14"/>
    <s v="01"/>
    <s v="34"/>
    <s v="E"/>
    <s v="087"/>
    <s v="087826"/>
    <s v="91"/>
    <s v="1"/>
    <s v="2"/>
    <s v="21"/>
    <s v="215"/>
    <s v="215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26 ACCESO Y DIFUSION DE LA CULTURA Y LAS ARTES "/>
    <s v="2000 MATERIALES Y SUMINISTROS"/>
    <s v="2100 MATERIALES DE ADMINISTRACION, EMISION DE DOCUMENTOS Y ARTICULOS OFICIALES"/>
    <s v="215 MATERIAL IMPRESO E INFORMACION DIGITAL"/>
    <s v="21501 MATERIAL IMPRESO E INFORMACION DIGITAL"/>
    <n v="10000"/>
    <s v="1 NO ETIQUETADO"/>
    <s v="11 RECURSOS FISCALES"/>
    <s v="1101 RECURSOS MUNICIPALES"/>
    <s v="19 Ejercicio 2019"/>
    <s v="13 TODO EL TERRITORIO"/>
    <s v="3 INDISTINTO"/>
  </r>
  <r>
    <s v="050211717246172009N040040879911122424224201111110119133"/>
    <s v="0502"/>
    <s v="1"/>
    <s v="17"/>
    <s v="172"/>
    <s v="4"/>
    <s v="6"/>
    <s v="17"/>
    <s v="20"/>
    <s v="09"/>
    <s v="N"/>
    <s v="040"/>
    <s v="040879"/>
    <s v="91"/>
    <s v="1"/>
    <s v="2"/>
    <s v="24"/>
    <s v="242"/>
    <s v="24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040 CAPACITACIÓN EN PREVENCIÓN DE RIESGOS REALIZADA"/>
    <s v="040879 CURSOS DE CAPACITACION IMPARTIDOS A POBLACION"/>
    <s v="2000 MATERIALES Y SUMINISTROS"/>
    <s v="2400 MATERIALES Y ARTICULOS DE CONSTRUCCION Y DE REPARACION"/>
    <s v="242 CEMENTO Y PRODUCTOS DE CONCRETO"/>
    <s v="24201 CEMENTO Y PRODUCTOS DE CONCRETO"/>
    <n v="28000"/>
    <s v="1 NO ETIQUETADO"/>
    <s v="11 RECURSOS FISCALES"/>
    <s v="1101 RECURSOS MUNICIPALES"/>
    <s v="19 Ejercicio 2019"/>
    <s v="13 TODO EL TERRITORIO"/>
    <s v="3 INDISTINTO"/>
  </r>
  <r>
    <s v="050211717246172009N134134890911122424324301111110119133"/>
    <s v="0502"/>
    <s v="1"/>
    <s v="17"/>
    <s v="172"/>
    <s v="4"/>
    <s v="6"/>
    <s v="17"/>
    <s v="20"/>
    <s v="09"/>
    <s v="N"/>
    <s v="134"/>
    <s v="134890"/>
    <s v="91"/>
    <s v="1"/>
    <s v="2"/>
    <s v="24"/>
    <s v="243"/>
    <s v="243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34 SUPERVISIÓN DE MEDIDAS DE SEGURIDAD REALIZADAS"/>
    <s v="134890 DICTAMINACION "/>
    <s v="2000 MATERIALES Y SUMINISTROS"/>
    <s v="2400 MATERIALES Y ARTICULOS DE CONSTRUCCION Y DE REPARACION"/>
    <s v="243 CAL, YESO Y PRODUCTOS DE YESO"/>
    <s v="24301 CAL, YESO Y PRODUCTOS DE YESO"/>
    <n v="6000"/>
    <s v="1 NO ETIQUETADO"/>
    <s v="11 RECURSOS FISCALES"/>
    <s v="1101 RECURSOS MUNICIPALES"/>
    <s v="19 Ejercicio 2019"/>
    <s v="13 TODO EL TERRITORIO"/>
    <s v="3 INDISTINTO"/>
  </r>
  <r>
    <s v="050211717246172009N134134890911122424424401111110119133"/>
    <s v="0502"/>
    <s v="1"/>
    <s v="17"/>
    <s v="172"/>
    <s v="4"/>
    <s v="6"/>
    <s v="17"/>
    <s v="20"/>
    <s v="09"/>
    <s v="N"/>
    <s v="134"/>
    <s v="134890"/>
    <s v="91"/>
    <s v="1"/>
    <s v="2"/>
    <s v="24"/>
    <s v="244"/>
    <s v="244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34 SUPERVISIÓN DE MEDIDAS DE SEGURIDAD REALIZADAS"/>
    <s v="134890 DICTAMINACION "/>
    <s v="2000 MATERIALES Y SUMINISTROS"/>
    <s v="2400 MATERIALES Y ARTICULOS DE CONSTRUCCION Y DE REPARACION"/>
    <s v="244 MADERA Y PRODUCTOS DE MADERA"/>
    <s v="24401 MADERA Y PRODUCTOS DE MADERA"/>
    <n v="18624"/>
    <s v="1 NO ETIQUETADO"/>
    <s v="11 RECURSOS FISCALES"/>
    <s v="1101 RECURSOS MUNICIPALES"/>
    <s v="19 Ejercicio 2019"/>
    <s v="13 TODO EL TERRITORIO"/>
    <s v="3 INDISTINTO"/>
  </r>
  <r>
    <s v="030311717145160304E127127976911122121621601111110119133"/>
    <s v="0303"/>
    <s v="1"/>
    <s v="17"/>
    <s v="171"/>
    <s v="4"/>
    <s v="5"/>
    <s v="16"/>
    <s v="03"/>
    <s v="04"/>
    <s v="E"/>
    <s v="127"/>
    <s v="127976"/>
    <s v="91"/>
    <s v="1"/>
    <s v="2"/>
    <s v="21"/>
    <s v="216"/>
    <s v="216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100 MATERIALES DE ADMINISTRACION, EMISION DE DOCUMENTOS Y ARTICULOS OFICIALES"/>
    <s v="216 MATERIAL DE LIMPIEZA"/>
    <s v="21601 MATERIAL DE LIMPIEZA"/>
    <n v="781000"/>
    <s v="1 NO ETIQUETADO"/>
    <s v="11 RECURSOS FISCALES"/>
    <s v="1101 RECURSOS MUNICIPALES"/>
    <s v="19 Ejercicio 2019"/>
    <s v="13 TODO EL TERRITORIO"/>
    <s v="3 INDISTINTO"/>
  </r>
  <r>
    <s v="040411212245150205E050050158911122121621601111110119133"/>
    <s v="0404"/>
    <s v="1"/>
    <s v="12"/>
    <s v="122"/>
    <s v="4"/>
    <s v="5"/>
    <s v="15"/>
    <s v="02"/>
    <s v="05"/>
    <s v="E"/>
    <s v="050"/>
    <s v="050158"/>
    <s v="91"/>
    <s v="1"/>
    <s v="2"/>
    <s v="21"/>
    <s v="216"/>
    <s v="21601"/>
    <s v="1"/>
    <s v="11"/>
    <s v="1101"/>
    <s v="19"/>
    <s v="13"/>
    <s v="3"/>
    <s v="04 SINDICATURA DEL AYUNTAMIENTO"/>
    <s v="0404 SINDICATURA DEL AYUNTAMIENTO"/>
    <s v="122 PROCURACION DE JUSTICIA"/>
    <s v="1 GOBIERNO"/>
    <s v="12 JUSTICIA"/>
    <s v="4 UN GOBIERNO PARA LA CIUDADANÍA"/>
    <s v="5 ZAPOPAN EN PAZ"/>
    <s v="15 PROMOVER LA CONVIVENCIA PACÍFICA Y EQUITATIVA ENTRE GÉNEROS"/>
    <s v="02 B. PREVENCIÓN DE LAS VIOLENCIAS"/>
    <x v="1"/>
    <s v="91 CIUDADANOS"/>
    <s v="1 GASTO CORRIENTE"/>
    <s v="05 PROCURACIÓN DE JUSTICIA"/>
    <s v="050 CONFLICTOS DEL CENTRO DE MEDIACIÓN ATENDIDOS"/>
    <s v="050158 MEDIACION"/>
    <s v="2000 MATERIALES Y SUMINISTROS"/>
    <s v="2100 MATERIALES DE ADMINISTRACION, EMISION DE DOCUMENTOS Y ARTICULOS OFICIALES"/>
    <s v="216 MATERIAL DE LIMPIEZA"/>
    <s v="21601 MATERIAL DE LIMPIEZA"/>
    <n v="75000"/>
    <s v="1 NO ETIQUETADO"/>
    <s v="11 RECURSOS FISCALES"/>
    <s v="1101 RECURSOS MUNICIPALES"/>
    <s v="19 Ejercicio 2019"/>
    <s v="13 TODO EL TERRITORIO"/>
    <s v="3 INDISTINTO"/>
  </r>
  <r>
    <s v="050511818146172007B033033221911122121621601111110119133"/>
    <s v="0505"/>
    <s v="1"/>
    <s v="18"/>
    <s v="181"/>
    <s v="4"/>
    <s v="6"/>
    <s v="17"/>
    <s v="20"/>
    <s v="07"/>
    <s v="B"/>
    <s v="033"/>
    <s v="033221"/>
    <s v="91"/>
    <s v="1"/>
    <s v="2"/>
    <s v="21"/>
    <s v="216"/>
    <s v="216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x v="3"/>
    <s v="91 CIUDADANOS"/>
    <s v="1 GASTO CORRIENTE"/>
    <s v="07 EFICIENCIA GUBERNAMENTAL PARA LA POBLACIÓN"/>
    <s v="033 ATENCIÓN Y CANALIZACIÓN DE PETICIONES "/>
    <s v="033221 ATENCION CIUDADANA"/>
    <s v="2000 MATERIALES Y SUMINISTROS"/>
    <s v="2100 MATERIALES DE ADMINISTRACION, EMISION DE DOCUMENTOS Y ARTICULOS OFICIALES"/>
    <s v="216 MATERIAL DE LIMPIEZA"/>
    <s v="21601 MATERIAL DE LIMPIEZA"/>
    <n v="25000"/>
    <s v="1 NO ETIQUETADO"/>
    <s v="11 RECURSOS FISCALES"/>
    <s v="1101 RECURSOS MUNICIPALES"/>
    <s v="19 Ejercicio 2019"/>
    <s v="13 TODO EL TERRITORIO"/>
    <s v="3 INDISTINTO"/>
  </r>
  <r>
    <s v="050211717246172009N134134890911122424524501111110119133"/>
    <s v="0502"/>
    <s v="1"/>
    <s v="17"/>
    <s v="172"/>
    <s v="4"/>
    <s v="6"/>
    <s v="17"/>
    <s v="20"/>
    <s v="09"/>
    <s v="N"/>
    <s v="134"/>
    <s v="134890"/>
    <s v="91"/>
    <s v="1"/>
    <s v="2"/>
    <s v="24"/>
    <s v="245"/>
    <s v="245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34 SUPERVISIÓN DE MEDIDAS DE SEGURIDAD REALIZADAS"/>
    <s v="134890 DICTAMINACION "/>
    <s v="2000 MATERIALES Y SUMINISTROS"/>
    <s v="2400 MATERIALES Y ARTICULOS DE CONSTRUCCION Y DE REPARACION"/>
    <s v="245 VIDRIO Y PRODUCTOS DE VIDRIO"/>
    <s v="24501 VIDRIO Y PRODUCTOS DE VIDRIO"/>
    <n v="13392"/>
    <s v="1 NO ETIQUETADO"/>
    <s v="11 RECURSOS FISCALES"/>
    <s v="1101 RECURSOS MUNICIPALES"/>
    <s v="19 Ejercicio 2019"/>
    <s v="13 TODO EL TERRITORIO"/>
    <s v="3 INDISTINTO"/>
  </r>
  <r>
    <s v="080122222112130614E088088350911122121621601111110119133"/>
    <s v="0801"/>
    <s v="2"/>
    <s v="22"/>
    <s v="221"/>
    <s v="1"/>
    <s v="2"/>
    <s v="13"/>
    <s v="06"/>
    <s v="14"/>
    <s v="E"/>
    <s v="088"/>
    <s v="088350"/>
    <s v="91"/>
    <s v="1"/>
    <s v="2"/>
    <s v="21"/>
    <s v="216"/>
    <s v="216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50 OPERATIVOS DE ORDENAMIENTO, FESTIVIDADES Y EVENTOS ESPECIALES (DIA DE MUERTOS, DIEZ DE MAYO, ROMERIA, EVENTOS ESPECIALES)"/>
    <s v="2000 MATERIALES Y SUMINISTROS"/>
    <s v="2100 MATERIALES DE ADMINISTRACION, EMISION DE DOCUMENTOS Y ARTICULOS OFICIALES"/>
    <s v="216 MATERIAL DE LIMPIEZA"/>
    <s v="21601 MATERIAL DE LIMPIEZA"/>
    <n v="25000"/>
    <s v="1 NO ETIQUETADO"/>
    <s v="11 RECURSOS FISCALES"/>
    <s v="1101 RECURSOS MUNICIPALES"/>
    <s v="19 Ejercicio 2019"/>
    <s v="13 TODO EL TERRITORIO"/>
    <s v="3 INDISTINTO"/>
  </r>
  <r>
    <s v="081122222112130614E125125417911122121621601111110119133"/>
    <s v="0811"/>
    <s v="2"/>
    <s v="22"/>
    <s v="221"/>
    <s v="1"/>
    <s v="2"/>
    <s v="13"/>
    <s v="06"/>
    <s v="14"/>
    <s v="E"/>
    <s v="125"/>
    <s v="125417"/>
    <s v="91"/>
    <s v="1"/>
    <s v="2"/>
    <s v="21"/>
    <s v="216"/>
    <s v="216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17 MANTENIMIENTO PREVENTIVO DE ARBOLADO"/>
    <s v="2000 MATERIALES Y SUMINISTROS"/>
    <s v="2100 MATERIALES DE ADMINISTRACION, EMISION DE DOCUMENTOS Y ARTICULOS OFICIALES"/>
    <s v="216 MATERIAL DE LIMPIEZA"/>
    <s v="21601 MATERIAL DE LIMPIEZA"/>
    <n v="34500"/>
    <s v="1 NO ETIQUETADO"/>
    <s v="11 RECURSOS FISCALES"/>
    <s v="1101 RECURSOS MUNICIPALES"/>
    <s v="19 Ejercicio 2019"/>
    <s v="13 TODO EL TERRITORIO"/>
    <s v="3 INDISTINTO"/>
  </r>
  <r>
    <s v="080922222112130614E059059798911122121621601111110119133"/>
    <s v="0809"/>
    <s v="2"/>
    <s v="22"/>
    <s v="221"/>
    <s v="1"/>
    <s v="2"/>
    <s v="13"/>
    <s v="06"/>
    <s v="14"/>
    <s v="E"/>
    <s v="059"/>
    <s v="059798"/>
    <s v="91"/>
    <s v="1"/>
    <s v="2"/>
    <s v="21"/>
    <s v="216"/>
    <s v="216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798 OBRA IMAGEN URBANA"/>
    <s v="2000 MATERIALES Y SUMINISTROS"/>
    <s v="2100 MATERIALES DE ADMINISTRACION, EMISION DE DOCUMENTOS Y ARTICULOS OFICIALES"/>
    <s v="216 MATERIAL DE LIMPIEZA"/>
    <s v="21601 MATERIAL DE LIMPIEZA"/>
    <n v="50000"/>
    <s v="1 NO ETIQUETADO"/>
    <s v="11 RECURSOS FISCALES"/>
    <s v="1101 RECURSOS MUNICIPALES"/>
    <s v="19 Ejercicio 2019"/>
    <s v="13 TODO EL TERRITORIO"/>
    <s v="3 INDISTINTO"/>
  </r>
  <r>
    <s v="080322222112130614E125125330911122121621601111110119133"/>
    <s v="0803"/>
    <s v="2"/>
    <s v="22"/>
    <s v="221"/>
    <s v="1"/>
    <s v="2"/>
    <s v="13"/>
    <s v="06"/>
    <s v="14"/>
    <s v="E"/>
    <s v="125"/>
    <s v="125330"/>
    <s v="91"/>
    <s v="1"/>
    <s v="2"/>
    <s v="21"/>
    <s v="216"/>
    <s v="216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30 PINTADO DE MACHUELOS Y BALIZAMIENTO DE AVENIDAS PRINCIPALES"/>
    <s v="2000 MATERIALES Y SUMINISTROS"/>
    <s v="2100 MATERIALES DE ADMINISTRACION, EMISION DE DOCUMENTOS Y ARTICULOS OFICIALES"/>
    <s v="216 MATERIAL DE LIMPIEZA"/>
    <s v="21601 MATERIAL DE LIMPIEZA"/>
    <n v="400000"/>
    <s v="1 NO ETIQUETADO"/>
    <s v="11 RECURSOS FISCALES"/>
    <s v="1101 RECURSOS MUNICIPALES"/>
    <s v="19 Ejercicio 2019"/>
    <s v="13 TODO EL TERRITORIO"/>
    <s v="3 INDISTINTO"/>
  </r>
  <r>
    <s v="080222222112130614E125125335911122121621601111110119133"/>
    <s v="0802"/>
    <s v="2"/>
    <s v="22"/>
    <s v="221"/>
    <s v="1"/>
    <s v="2"/>
    <s v="13"/>
    <s v="06"/>
    <s v="14"/>
    <s v="E"/>
    <s v="125"/>
    <s v="125335"/>
    <s v="91"/>
    <s v="1"/>
    <s v="2"/>
    <s v="21"/>
    <s v="216"/>
    <s v="216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35 MANTENIMIENTO DE AREAS VERDES POR CONVENIO"/>
    <s v="2000 MATERIALES Y SUMINISTROS"/>
    <s v="2100 MATERIALES DE ADMINISTRACION, EMISION DE DOCUMENTOS Y ARTICULOS OFICIALES"/>
    <s v="216 MATERIAL DE LIMPIEZA"/>
    <s v="21601 MATERIAL DE LIMPIEZA"/>
    <n v="90000"/>
    <s v="1 NO ETIQUETADO"/>
    <s v="11 RECURSOS FISCALES"/>
    <s v="1101 RECURSOS MUNICIPALES"/>
    <s v="19 Ejercicio 2019"/>
    <s v="13 TODO EL TERRITORIO"/>
    <s v="3 INDISTINTO"/>
  </r>
  <r>
    <s v="080422222112130614E128128334911122121621601111110119133"/>
    <s v="0804"/>
    <s v="2"/>
    <s v="22"/>
    <s v="221"/>
    <s v="1"/>
    <s v="2"/>
    <s v="13"/>
    <s v="06"/>
    <s v="14"/>
    <s v="E"/>
    <s v="128"/>
    <s v="128334"/>
    <s v="91"/>
    <s v="1"/>
    <s v="2"/>
    <s v="21"/>
    <s v="216"/>
    <s v="21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8 SERVICIOS DE RECOLECCIÓN DE RESIDUOS SÓLIDOS MUNICIPALES REALIZADOS."/>
    <s v="128334 TARJETON DE ACCESO AL VERTEDERO MUNICIPAL"/>
    <s v="2000 MATERIALES Y SUMINISTROS"/>
    <s v="2100 MATERIALES DE ADMINISTRACION, EMISION DE DOCUMENTOS Y ARTICULOS OFICIALES"/>
    <s v="216 MATERIAL DE LIMPIEZA"/>
    <s v="21601 MATERIAL DE LIMPIEZA"/>
    <n v="122000"/>
    <s v="1 NO ETIQUETADO"/>
    <s v="11 RECURSOS FISCALES"/>
    <s v="1101 RECURSOS MUNICIPALES"/>
    <s v="19 Ejercicio 2019"/>
    <s v="13 TODO EL TERRITORIO"/>
    <s v="3 INDISTINTO"/>
  </r>
  <r>
    <s v="080422222112130614E059059315911122121621601111110119133"/>
    <s v="0804"/>
    <s v="2"/>
    <s v="22"/>
    <s v="221"/>
    <s v="1"/>
    <s v="2"/>
    <s v="13"/>
    <s v="06"/>
    <s v="14"/>
    <s v="E"/>
    <s v="059"/>
    <s v="059315"/>
    <s v="91"/>
    <s v="1"/>
    <s v="2"/>
    <s v="21"/>
    <s v="216"/>
    <s v="21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315 PAGO DEL SERVICIO DE ALUMBRADO PUBLICO"/>
    <s v="2000 MATERIALES Y SUMINISTROS"/>
    <s v="2100 MATERIALES DE ADMINISTRACION, EMISION DE DOCUMENTOS Y ARTICULOS OFICIALES"/>
    <s v="216 MATERIAL DE LIMPIEZA"/>
    <s v="21601 MATERIAL DE LIMPIEZA"/>
    <n v="110000"/>
    <s v="1 NO ETIQUETADO"/>
    <s v="11 RECURSOS FISCALES"/>
    <s v="1101 RECURSOS MUNICIPALES"/>
    <s v="19 Ejercicio 2019"/>
    <s v="13 TODO EL TERRITORIO"/>
    <s v="3 INDISTINTO"/>
  </r>
  <r>
    <s v="080522222112130614E125125331911122121621601111110119133"/>
    <s v="0805"/>
    <s v="2"/>
    <s v="22"/>
    <s v="221"/>
    <s v="1"/>
    <s v="2"/>
    <s v="13"/>
    <s v="06"/>
    <s v="14"/>
    <s v="E"/>
    <s v="125"/>
    <s v="125331"/>
    <s v="91"/>
    <s v="1"/>
    <s v="2"/>
    <s v="21"/>
    <s v="216"/>
    <s v="216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31 REPARACION Y REHABILITACION DE BANQUETAS"/>
    <s v="2000 MATERIALES Y SUMINISTROS"/>
    <s v="2100 MATERIALES DE ADMINISTRACION, EMISION DE DOCUMENTOS Y ARTICULOS OFICIALES"/>
    <s v="216 MATERIAL DE LIMPIEZA"/>
    <s v="21601 MATERIAL DE LIMPIEZA"/>
    <n v="130000"/>
    <s v="1 NO ETIQUETADO"/>
    <s v="11 RECURSOS FISCALES"/>
    <s v="1101 RECURSOS MUNICIPALES"/>
    <s v="19 Ejercicio 2019"/>
    <s v="13 TODO EL TERRITORIO"/>
    <s v="3 INDISTINTO"/>
  </r>
  <r>
    <s v="081022222112130614E125125798911122121621601111110119133"/>
    <s v="0810"/>
    <s v="2"/>
    <s v="22"/>
    <s v="221"/>
    <s v="1"/>
    <s v="2"/>
    <s v="13"/>
    <s v="06"/>
    <s v="14"/>
    <s v="E"/>
    <s v="125"/>
    <s v="125798"/>
    <s v="91"/>
    <s v="1"/>
    <s v="2"/>
    <s v="21"/>
    <s v="216"/>
    <s v="216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798 OBRA IMAGEN URBANA"/>
    <s v="2000 MATERIALES Y SUMINISTROS"/>
    <s v="2100 MATERIALES DE ADMINISTRACION, EMISION DE DOCUMENTOS Y ARTICULOS OFICIALES"/>
    <s v="216 MATERIAL DE LIMPIEZA"/>
    <s v="21601 MATERIAL DE LIMPIEZA"/>
    <n v="35000"/>
    <s v="1 NO ETIQUETADO"/>
    <s v="11 RECURSOS FISCALES"/>
    <s v="1101 RECURSOS MUNICIPALES"/>
    <s v="19 Ejercicio 2019"/>
    <s v="13 TODO EL TERRITORIO"/>
    <s v="3 INDISTINTO"/>
  </r>
  <r>
    <s v="080722121412130615E105105401911122121621601111110119133"/>
    <s v="0807"/>
    <s v="2"/>
    <s v="21"/>
    <s v="214"/>
    <s v="1"/>
    <s v="2"/>
    <s v="13"/>
    <s v="06"/>
    <s v="15"/>
    <s v="E"/>
    <s v="105"/>
    <s v="105401"/>
    <s v="91"/>
    <s v="1"/>
    <s v="2"/>
    <s v="21"/>
    <s v="216"/>
    <s v="216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105 PRODUCTOS CÁRNICOS PARA EL CONSUMO HUMANO PROCESADOS."/>
    <s v="105401 CARTA DE INTRODUCTOR"/>
    <s v="2000 MATERIALES Y SUMINISTROS"/>
    <s v="2100 MATERIALES DE ADMINISTRACION, EMISION DE DOCUMENTOS Y ARTICULOS OFICIALES"/>
    <s v="216 MATERIAL DE LIMPIEZA"/>
    <s v="21601 MATERIAL DE LIMPIEZA"/>
    <n v="500000"/>
    <s v="1 NO ETIQUETADO"/>
    <s v="11 RECURSOS FISCALES"/>
    <s v="1101 RECURSOS MUNICIPALES"/>
    <s v="19 Ejercicio 2019"/>
    <s v="13 TODO EL TERRITORIO"/>
    <s v="3 INDISTINTO"/>
  </r>
  <r>
    <s v="080822222112130417E079079368911122121621601111110119133"/>
    <s v="0808"/>
    <s v="2"/>
    <s v="22"/>
    <s v="221"/>
    <s v="1"/>
    <s v="2"/>
    <s v="13"/>
    <s v="04"/>
    <s v="17"/>
    <s v="E"/>
    <s v="079"/>
    <s v="079368"/>
    <s v="91"/>
    <s v="1"/>
    <s v="2"/>
    <s v="21"/>
    <s v="216"/>
    <s v="216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79 MANTENIMIENTO PREVENTIVO DE LOS SERVICIOS PÚBLICOS REALIZADO"/>
    <s v="079368 SERVICIO DE DESAZOLVE DE FOSA SEPTICAS COLONIAS"/>
    <s v="2000 MATERIALES Y SUMINISTROS"/>
    <s v="2100 MATERIALES DE ADMINISTRACION, EMISION DE DOCUMENTOS Y ARTICULOS OFICIALES"/>
    <s v="216 MATERIAL DE LIMPIEZA"/>
    <s v="21601 MATERIAL DE LIMPIEZA"/>
    <n v="250000"/>
    <s v="1 NO ETIQUETADO"/>
    <s v="11 RECURSOS FISCALES"/>
    <s v="1101 RECURSOS MUNICIPALES"/>
    <s v="19 Ejercicio 2019"/>
    <s v="13 TODO EL TERRITORIO"/>
    <s v="3 INDISTINTO"/>
  </r>
  <r>
    <s v="090111313446172020O020020503121122121621601111110119133"/>
    <s v="0901"/>
    <s v="1"/>
    <s v="13"/>
    <s v="134"/>
    <s v="4"/>
    <s v="6"/>
    <s v="17"/>
    <s v="20"/>
    <s v="20"/>
    <s v="O"/>
    <s v="020"/>
    <s v="020503"/>
    <s v="12"/>
    <s v="1"/>
    <s v="2"/>
    <s v="21"/>
    <s v="216"/>
    <s v="216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0 ADMINISTRACIÓN DE LOS RECURSOS FINANCIEROS PARA SOPORTE A LAS ÁREAS  EFICIENTADA"/>
    <s v="020503 COMISION DE ADQUISICIONES"/>
    <s v="2000 MATERIALES Y SUMINISTROS"/>
    <s v="2100 MATERIALES DE ADMINISTRACION, EMISION DE DOCUMENTOS Y ARTICULOS OFICIALES"/>
    <s v="216 MATERIAL DE LIMPIEZA"/>
    <s v="21601 MATERIAL DE LIMPIEZA"/>
    <n v="2000000"/>
    <s v="1 NO ETIQUETADO"/>
    <s v="11 RECURSOS FISCALES"/>
    <s v="1101 RECURSOS MUNICIPALES"/>
    <s v="19 Ejercicio 2019"/>
    <s v="13 TODO EL TERRITORIO"/>
    <s v="3 INDISTINTO"/>
  </r>
  <r>
    <s v="100322626823101723P030030536911122121621601111110119133"/>
    <s v="1003"/>
    <s v="2"/>
    <s v="26"/>
    <s v="268"/>
    <s v="2"/>
    <s v="3"/>
    <s v="10"/>
    <s v="17"/>
    <s v="23"/>
    <s v="P"/>
    <s v="030"/>
    <s v="030536"/>
    <s v="91"/>
    <s v="1"/>
    <s v="2"/>
    <s v="21"/>
    <s v="216"/>
    <s v="216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0 APOYOS ECONÓMICOS OTORGADOS"/>
    <s v="030536 APOYO DE BECAS DE EDUCACION PARA ADULTOS"/>
    <s v="2000 MATERIALES Y SUMINISTROS"/>
    <s v="2100 MATERIALES DE ADMINISTRACION, EMISION DE DOCUMENTOS Y ARTICULOS OFICIALES"/>
    <s v="216 MATERIAL DE LIMPIEZA"/>
    <s v="21601 MATERIAL DE LIMPIEZA"/>
    <n v="100000"/>
    <s v="1 NO ETIQUETADO"/>
    <s v="11 RECURSOS FISCALES"/>
    <s v="1101 RECURSOS MUNICIPALES"/>
    <s v="19 Ejercicio 2019"/>
    <s v="13 TODO EL TERRITORIO"/>
    <s v="3 INDISTINTO"/>
  </r>
  <r>
    <s v="100533131123091725F049049546911122121621601111110119133"/>
    <s v="1005"/>
    <s v="3"/>
    <s v="31"/>
    <s v="311"/>
    <s v="2"/>
    <s v="3"/>
    <s v="09"/>
    <s v="17"/>
    <s v="25"/>
    <s v="F"/>
    <s v="049"/>
    <s v="049546"/>
    <s v="91"/>
    <s v="1"/>
    <s v="2"/>
    <s v="21"/>
    <s v="216"/>
    <s v="21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9 COMERCIOS TRABAJANDO REGLAMENTADOS"/>
    <s v="049546 LICENCIAS DE COMERCIO TIPO B,C Y D"/>
    <s v="2000 MATERIALES Y SUMINISTROS"/>
    <s v="2100 MATERIALES DE ADMINISTRACION, EMISION DE DOCUMENTOS Y ARTICULOS OFICIALES"/>
    <s v="216 MATERIAL DE LIMPIEZA"/>
    <s v="21601 MATERIAL DE LIMPIEZA"/>
    <n v="60000"/>
    <s v="1 NO ETIQUETADO"/>
    <s v="11 RECURSOS FISCALES"/>
    <s v="1101 RECURSOS MUNICIPALES"/>
    <s v="19 Ejercicio 2019"/>
    <s v="13 TODO EL TERRITORIO"/>
    <s v="3 INDISTINTO"/>
  </r>
  <r>
    <s v="111122222114120427E003003919911122121621601111110119133"/>
    <s v="1111"/>
    <s v="2"/>
    <s v="22"/>
    <s v="221"/>
    <s v="1"/>
    <s v="4"/>
    <s v="12"/>
    <s v="04"/>
    <s v="27"/>
    <s v="E"/>
    <s v="003"/>
    <s v="003919"/>
    <s v="91"/>
    <s v="1"/>
    <s v="2"/>
    <s v="21"/>
    <s v="216"/>
    <s v="21601"/>
    <s v="1"/>
    <s v="11"/>
    <s v="1101"/>
    <s v="19"/>
    <s v="13"/>
    <s v="3"/>
    <s v="11 COORDINACION GENERAL DE GESTION INTEGRAL DE LA CIUDAD"/>
    <s v="1111 COORDINACION GENERAL DE GESTION INTEGRAL DE LA CIUDAD"/>
    <s v="221 URBANIZACION"/>
    <s v="2 DESARROLLO SOCIAL"/>
    <s v="22 VIVIENDA Y SERVICIOS A LA COMUNIDAD"/>
    <s v="1 INTEGRACIÓN SOCIAL Y CULTURAL"/>
    <s v="4 ZAPOPAN EQUITATIVO"/>
    <s v="12 REDUCIR LAS DESIGUALDADES TERRITORIALES EN EL ACCESO A OPORTUNIDADES Y ESPACIOS PÚBLICOS DE CALIDAD"/>
    <s v="04 A. DESARROLLO EQUITATIVO E INCLUYENTE"/>
    <x v="1"/>
    <s v="91 CIUDADANOS"/>
    <s v="1 GASTO CORRIENTE"/>
    <s v="27 AUTORIDAD DEL ESPACIO PÚBLICO MUNICIPAL"/>
    <s v="003   SUPERVISIÓN Y MANTENIMIENTO DE LAS COLMENAS  "/>
    <s v="003919 GESTION DE PROGRAMAS Y FONDOS PARA EL DESARROLLO COMUNITARIO."/>
    <s v="2000 MATERIALES Y SUMINISTROS"/>
    <s v="2100 MATERIALES DE ADMINISTRACION, EMISION DE DOCUMENTOS Y ARTICULOS OFICIALES"/>
    <s v="216 MATERIAL DE LIMPIEZA"/>
    <s v="21601 MATERIAL DE LIMPIEZA"/>
    <n v="88000"/>
    <s v="1 NO ETIQUETADO"/>
    <s v="11 RECURSOS FISCALES"/>
    <s v="1101 RECURSOS MUNICIPALES"/>
    <s v="19 Ejercicio 2019"/>
    <s v="13 TODO EL TERRITORIO"/>
    <s v="3 INDISTINTO"/>
  </r>
  <r>
    <s v="111322121231010730E116116966911122121621601111110119133"/>
    <s v="1113"/>
    <s v="2"/>
    <s v="21"/>
    <s v="212"/>
    <s v="3"/>
    <s v="1"/>
    <s v="01"/>
    <s v="07"/>
    <s v="30"/>
    <s v="E"/>
    <s v="116"/>
    <s v="116966"/>
    <s v="91"/>
    <s v="1"/>
    <s v="2"/>
    <s v="21"/>
    <s v="216"/>
    <s v="216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16 RESIDUOS ACORDE A LA NORMATIVIDAD DE MANERA INTEGRAL GESTIONADOS"/>
    <s v="116966 REGULARIZACION EN MATERIA DE RESIDUOS EN COMERCIOS Y SERVICIOS"/>
    <s v="2000 MATERIALES Y SUMINISTROS"/>
    <s v="2100 MATERIALES DE ADMINISTRACION, EMISION DE DOCUMENTOS Y ARTICULOS OFICIALES"/>
    <s v="216 MATERIAL DE LIMPIEZA"/>
    <s v="21601 MATERIAL DE LIMPIEZA"/>
    <n v="155000"/>
    <s v="1 NO ETIQUETADO"/>
    <s v="11 RECURSOS FISCALES"/>
    <s v="1101 RECURSOS MUNICIPALES"/>
    <s v="19 Ejercicio 2019"/>
    <s v="13 TODO EL TERRITORIO"/>
    <s v="3 INDISTINTO"/>
  </r>
  <r>
    <s v="131522424215140132F012012827911122121621601111110119133"/>
    <s v="1315"/>
    <s v="2"/>
    <s v="24"/>
    <s v="242"/>
    <s v="1"/>
    <s v="5"/>
    <s v="14"/>
    <s v="01"/>
    <s v="32"/>
    <s v="F"/>
    <s v="012"/>
    <s v="012827"/>
    <s v="91"/>
    <s v="1"/>
    <s v="2"/>
    <s v="21"/>
    <s v="216"/>
    <s v="216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x v="7"/>
    <s v="91 CIUDADANOS"/>
    <s v="1 GASTO CORRIENTE"/>
    <s v="32 MAZ ARTE ZAPOPAN"/>
    <s v="012 ACCIONES DE MANTENIMIENTO Y ACONDICIONAMIENTO GENERAL DE LAS INSTALACIONES REALIZADAS"/>
    <s v="012827 ACCIONES DE MANTENIMIENTO A LAS INSTALACIONES DEL MAZ"/>
    <s v="2000 MATERIALES Y SUMINISTROS"/>
    <s v="2100 MATERIALES DE ADMINISTRACION, EMISION DE DOCUMENTOS Y ARTICULOS OFICIALES"/>
    <s v="216 MATERIAL DE LIMPIEZA"/>
    <s v="21601 MATERIAL DE LIMPIEZA"/>
    <n v="15000"/>
    <s v="1 NO ETIQUETADO"/>
    <s v="11 RECURSOS FISCALES"/>
    <s v="1101 RECURSOS MUNICIPALES"/>
    <s v="19 Ejercicio 2019"/>
    <s v="13 TODO EL TERRITORIO"/>
    <s v="3 INDISTINTO"/>
  </r>
  <r>
    <s v="130222525114130433E058058721031122121621601111110119133"/>
    <s v="1302"/>
    <s v="2"/>
    <s v="25"/>
    <s v="251"/>
    <s v="1"/>
    <s v="4"/>
    <s v="13"/>
    <s v="04"/>
    <s v="33"/>
    <s v="E"/>
    <s v="058"/>
    <s v="058721"/>
    <s v="03"/>
    <s v="1"/>
    <s v="2"/>
    <s v="21"/>
    <s v="216"/>
    <s v="21601"/>
    <s v="1"/>
    <s v="11"/>
    <s v="1101"/>
    <s v="19"/>
    <s v="13"/>
    <s v="3"/>
    <s v="13 COORDINACION GENERAL DE CONSTRUCCION DE LA COMUNIDAD"/>
    <s v="1302 DIRECCION DE EDUCACION"/>
    <s v="251 EDUCACION BASICA"/>
    <s v="2 DESARROLLO SOCIAL"/>
    <s v="25 EDUCACION"/>
    <s v="1 INTEGRACIÓN SOCIAL Y CULTURAL"/>
    <s v="4 ZAPOPAN EQUITATIVO"/>
    <s v="13 MEJORAR EL ACCESO A SERVICIOS BÁSICOS Y OPORTUNIDADES DE DESARROLLO PERMANENTE"/>
    <s v="04 A. DESARROLLO EQUITATIVO E INCLUYENTE"/>
    <x v="1"/>
    <s v="03 NIÑOS"/>
    <s v="1 GASTO CORRIENTE"/>
    <s v="33 EDUCACIÓN ZAPOPAN"/>
    <s v="058 DOTACIÓN DE MATERIALES PARA EL MEJORAMIENTO DE LA INFRAESTRUCTURA, MOBILIARIO Y QUIPO ELECTRONICO A  PLANTELES EDUCACTIVOS (PROGRAMA &quot;ZAPOPAN MEJORA TU ESCUELA)"/>
    <s v="058721 MEJORA DE INFRAESTRUCTURA EDUCATIVA"/>
    <s v="2000 MATERIALES Y SUMINISTROS"/>
    <s v="2100 MATERIALES DE ADMINISTRACION, EMISION DE DOCUMENTOS Y ARTICULOS OFICIALES"/>
    <s v="216 MATERIAL DE LIMPIEZA"/>
    <s v="21601 MATERIAL DE LIMPIEZA"/>
    <n v="25000"/>
    <s v="1 NO ETIQUETADO"/>
    <s v="11 RECURSOS FISCALES"/>
    <s v="1101 RECURSOS MUNICIPALES"/>
    <s v="19 Ejercicio 2019"/>
    <s v="13 TODO EL TERRITORIO"/>
    <s v="3 INDISTINTO"/>
  </r>
  <r>
    <s v="131622525114130433E068068865031122121621601111110119133"/>
    <s v="1316"/>
    <s v="2"/>
    <s v="25"/>
    <s v="251"/>
    <s v="1"/>
    <s v="4"/>
    <s v="13"/>
    <s v="04"/>
    <s v="33"/>
    <s v="E"/>
    <s v="068"/>
    <s v="068865"/>
    <s v="03"/>
    <s v="1"/>
    <s v="2"/>
    <s v="21"/>
    <s v="216"/>
    <s v="21601"/>
    <s v="1"/>
    <s v="11"/>
    <s v="1101"/>
    <s v="19"/>
    <s v="13"/>
    <s v="3"/>
    <s v="13 COORDINACION GENERAL DE CONSTRUCCION DE LA COMUNIDAD"/>
    <s v="1316 INSTITUTO MUNICIPAL DE ATENCION A LA JUVENTUD DE ZAPOPAN"/>
    <s v="251 EDUCACION BASICA"/>
    <s v="2 DESARROLLO SOCIAL"/>
    <s v="25 EDUCACION"/>
    <s v="1 INTEGRACIÓN SOCIAL Y CULTURAL"/>
    <s v="4 ZAPOPAN EQUITATIVO"/>
    <s v="13 MEJORAR EL ACCESO A SERVICIOS BÁSICOS Y OPORTUNIDADES DE DESARROLLO PERMANENTE"/>
    <s v="04 A. DESARROLLO EQUITATIVO E INCLUYENTE"/>
    <x v="1"/>
    <s v="03 NIÑOS"/>
    <s v="1 GASTO CORRIENTE"/>
    <s v="33 EDUCACIÓN ZAPOPAN"/>
    <s v="068 IMPARTICIÓN DE CLASES DE REGULARIZACIÓN ACADÉMICA  A  ALUMNOS CON REZAGO EDUCATIVO DE NIVEL PRIMARIA."/>
    <s v="068865 CLASES DE REGULARIZACON ACADEMICA"/>
    <s v="2000 MATERIALES Y SUMINISTROS"/>
    <s v="2100 MATERIALES DE ADMINISTRACION, EMISION DE DOCUMENTOS Y ARTICULOS OFICIALES"/>
    <s v="216 MATERIAL DE LIMPIEZA"/>
    <s v="21601 MATERIAL DE LIMPIEZA"/>
    <n v="10000"/>
    <s v="1 NO ETIQUETADO"/>
    <s v="11 RECURSOS FISCALES"/>
    <s v="1101 RECURSOS MUNICIPALES"/>
    <s v="19 Ejercicio 2019"/>
    <s v="13 TODO EL TERRITORIO"/>
    <s v="3 INDISTINTO"/>
  </r>
  <r>
    <s v="131322424215140134E120120940911122121621601111110119133"/>
    <s v="1313"/>
    <s v="2"/>
    <s v="24"/>
    <s v="242"/>
    <s v="1"/>
    <s v="5"/>
    <s v="14"/>
    <s v="01"/>
    <s v="34"/>
    <s v="E"/>
    <s v="120"/>
    <s v="120940"/>
    <s v="91"/>
    <s v="1"/>
    <s v="2"/>
    <s v="21"/>
    <s v="216"/>
    <s v="216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120 ROMERIA ZAPOPAN ORGANIZADA Y REALIZADA"/>
    <s v="120940 OPERATIVO ROMERIA 2017"/>
    <s v="2000 MATERIALES Y SUMINISTROS"/>
    <s v="2100 MATERIALES DE ADMINISTRACION, EMISION DE DOCUMENTOS Y ARTICULOS OFICIALES"/>
    <s v="216 MATERIAL DE LIMPIEZA"/>
    <s v="21601 MATERIAL DE LIMPIEZA"/>
    <n v="275000"/>
    <s v="1 NO ETIQUETADO"/>
    <s v="11 RECURSOS FISCALES"/>
    <s v="1101 RECURSOS MUNICIPALES"/>
    <s v="19 Ejercicio 2019"/>
    <s v="13 TODO EL TERRITORIO"/>
    <s v="3 INDISTINTO"/>
  </r>
  <r>
    <s v="131322424215140134E087087826911122121621601111110119133"/>
    <s v="1313"/>
    <s v="2"/>
    <s v="24"/>
    <s v="242"/>
    <s v="1"/>
    <s v="5"/>
    <s v="14"/>
    <s v="01"/>
    <s v="34"/>
    <s v="E"/>
    <s v="087"/>
    <s v="087826"/>
    <s v="91"/>
    <s v="1"/>
    <s v="2"/>
    <s v="21"/>
    <s v="216"/>
    <s v="216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26 ACCESO Y DIFUSION DE LA CULTURA Y LAS ARTES "/>
    <s v="2000 MATERIALES Y SUMINISTROS"/>
    <s v="2100 MATERIALES DE ADMINISTRACION, EMISION DE DOCUMENTOS Y ARTICULOS OFICIALES"/>
    <s v="216 MATERIAL DE LIMPIEZA"/>
    <s v="21601 MATERIAL DE LIMPIEZA"/>
    <n v="26400"/>
    <s v="1 NO ETIQUETADO"/>
    <s v="11 RECURSOS FISCALES"/>
    <s v="1101 RECURSOS MUNICIPALES"/>
    <s v="19 Ejercicio 2019"/>
    <s v="13 TODO EL TERRITORIO"/>
    <s v="3 INDISTINTO"/>
  </r>
  <r>
    <s v="050211717246172009N134134890911122424624601111110119133"/>
    <s v="0502"/>
    <s v="1"/>
    <s v="17"/>
    <s v="172"/>
    <s v="4"/>
    <s v="6"/>
    <s v="17"/>
    <s v="20"/>
    <s v="09"/>
    <s v="N"/>
    <s v="134"/>
    <s v="134890"/>
    <s v="91"/>
    <s v="1"/>
    <s v="2"/>
    <s v="24"/>
    <s v="246"/>
    <s v="246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34 SUPERVISIÓN DE MEDIDAS DE SEGURIDAD REALIZADAS"/>
    <s v="134890 DICTAMINACION "/>
    <s v="2000 MATERIALES Y SUMINISTROS"/>
    <s v="2400 MATERIALES Y ARTICULOS DE CONSTRUCCION Y DE REPARACION"/>
    <s v="246 MATERIAL ELECTRICO Y ELECTRONICO"/>
    <s v="24601 MATERIAL ELECTRICO Y ELECTRONICO"/>
    <n v="113368"/>
    <s v="1 NO ETIQUETADO"/>
    <s v="11 RECURSOS FISCALES"/>
    <s v="1101 RECURSOS MUNICIPALES"/>
    <s v="19 Ejercicio 2019"/>
    <s v="13 TODO EL TERRITORIO"/>
    <s v="3 INDISTINTO"/>
  </r>
  <r>
    <s v="030311717145160304E011011975911122121721701111110119133"/>
    <s v="0303"/>
    <s v="1"/>
    <s v="17"/>
    <s v="171"/>
    <s v="4"/>
    <s v="5"/>
    <s v="16"/>
    <s v="03"/>
    <s v="04"/>
    <s v="E"/>
    <s v="011"/>
    <s v="011975"/>
    <s v="91"/>
    <s v="1"/>
    <s v="2"/>
    <s v="21"/>
    <s v="217"/>
    <s v="217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011 ACCIONES DE CAPACITACIÓN REALIZADAS"/>
    <s v="011975 SERVICIO PROFESIONAL DE CARRERA POLICIAL"/>
    <s v="2000 MATERIALES Y SUMINISTROS"/>
    <s v="2100 MATERIALES DE ADMINISTRACION, EMISION DE DOCUMENTOS Y ARTICULOS OFICIALES"/>
    <s v="217 MATERIALES Y UTILES DE ENSEÑANZA"/>
    <s v="21701 MATERIALES Y UTILES DE ENSEÑANZA"/>
    <n v="10000"/>
    <s v="1 NO ETIQUETADO"/>
    <s v="11 RECURSOS FISCALES"/>
    <s v="1101 RECURSOS MUNICIPALES"/>
    <s v="19 Ejercicio 2019"/>
    <s v="13 TODO EL TERRITORIO"/>
    <s v="3 INDISTINTO"/>
  </r>
  <r>
    <s v="040711212245150205E047047162911122121721701111110119133"/>
    <s v="0407"/>
    <s v="1"/>
    <s v="12"/>
    <s v="122"/>
    <s v="4"/>
    <s v="5"/>
    <s v="15"/>
    <s v="02"/>
    <s v="05"/>
    <s v="E"/>
    <s v="047"/>
    <s v="047162"/>
    <s v="91"/>
    <s v="1"/>
    <s v="2"/>
    <s v="21"/>
    <s v="217"/>
    <s v="217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x v="1"/>
    <s v="91 CIUDADANOS"/>
    <s v="1 GASTO CORRIENTE"/>
    <s v="05 PROCURACIÓN DE JUSTICIA"/>
    <s v="047 CERTEZA JURÍDICA A LOS DETENIDOS Y PARTES AFECTADAS BRINDADA"/>
    <s v="047162 ATENCION PSICOLOGICA AL DETENIDO"/>
    <s v="2000 MATERIALES Y SUMINISTROS"/>
    <s v="2100 MATERIALES DE ADMINISTRACION, EMISION DE DOCUMENTOS Y ARTICULOS OFICIALES"/>
    <s v="217 MATERIALES Y UTILES DE ENSEÑANZA"/>
    <s v="21701 MATERIALES Y UTILES DE ENSEÑANZA"/>
    <n v="1500"/>
    <s v="1 NO ETIQUETADO"/>
    <s v="11 RECURSOS FISCALES"/>
    <s v="1101 RECURSOS MUNICIPALES"/>
    <s v="19 Ejercicio 2019"/>
    <s v="13 TODO EL TERRITORIO"/>
    <s v="3 INDISTINTO"/>
  </r>
  <r>
    <s v="080422222112130614E060060329911122121721701111110119133"/>
    <s v="0804"/>
    <s v="2"/>
    <s v="22"/>
    <s v="221"/>
    <s v="1"/>
    <s v="2"/>
    <s v="13"/>
    <s v="06"/>
    <s v="14"/>
    <s v="E"/>
    <s v="060"/>
    <s v="060329"/>
    <s v="91"/>
    <s v="1"/>
    <s v="2"/>
    <s v="21"/>
    <s v="217"/>
    <s v="217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60 ESPACIOS PÚBLICOS ORDENADOS Y LIMPIOS ENTREGADOS"/>
    <s v="060329 RETIRO DE GRAFFITI"/>
    <s v="2000 MATERIALES Y SUMINISTROS"/>
    <s v="2100 MATERIALES DE ADMINISTRACION, EMISION DE DOCUMENTOS Y ARTICULOS OFICIALES"/>
    <s v="217 MATERIALES Y UTILES DE ENSEÑANZA"/>
    <s v="21701 MATERIALES Y UTILES DE ENSEÑANZA"/>
    <n v="40000"/>
    <s v="1 NO ETIQUETADO"/>
    <s v="11 RECURSOS FISCALES"/>
    <s v="1101 RECURSOS MUNICIPALES"/>
    <s v="19 Ejercicio 2019"/>
    <s v="13 TODO EL TERRITORIO"/>
    <s v="3 INDISTINTO"/>
  </r>
  <r>
    <s v="080422222112130614E060060328911122121721701111110119133"/>
    <s v="0804"/>
    <s v="2"/>
    <s v="22"/>
    <s v="221"/>
    <s v="1"/>
    <s v="2"/>
    <s v="13"/>
    <s v="06"/>
    <s v="14"/>
    <s v="E"/>
    <s v="060"/>
    <s v="060328"/>
    <s v="91"/>
    <s v="1"/>
    <s v="2"/>
    <s v="21"/>
    <s v="217"/>
    <s v="217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60 ESPACIOS PÚBLICOS ORDENADOS Y LIMPIOS ENTREGADOS"/>
    <s v="060328 RETIRO DE PROPAGANDA EN MOBILIARIO URBANO"/>
    <s v="2000 MATERIALES Y SUMINISTROS"/>
    <s v="2100 MATERIALES DE ADMINISTRACION, EMISION DE DOCUMENTOS Y ARTICULOS OFICIALES"/>
    <s v="217 MATERIALES Y UTILES DE ENSEÑANZA"/>
    <s v="21701 MATERIALES Y UTILES DE ENSEÑANZA"/>
    <n v="15000"/>
    <s v="1 NO ETIQUETADO"/>
    <s v="11 RECURSOS FISCALES"/>
    <s v="1101 RECURSOS MUNICIPALES"/>
    <s v="19 Ejercicio 2019"/>
    <s v="13 TODO EL TERRITORIO"/>
    <s v="3 INDISTINTO"/>
  </r>
  <r>
    <s v="110422121231010730E037037885911122121721701111110119133"/>
    <s v="1104"/>
    <s v="2"/>
    <s v="21"/>
    <s v="212"/>
    <s v="3"/>
    <s v="1"/>
    <s v="01"/>
    <s v="07"/>
    <s v="30"/>
    <s v="E"/>
    <s v="037"/>
    <s v="037885"/>
    <s v="91"/>
    <s v="1"/>
    <s v="2"/>
    <s v="21"/>
    <s v="217"/>
    <s v="217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037 CAMBIO CLIMÁTICO MITIGADO"/>
    <s v="037885 DESCUENTOS POR ECOTECNOLOGIAS "/>
    <s v="2000 MATERIALES Y SUMINISTROS"/>
    <s v="2100 MATERIALES DE ADMINISTRACION, EMISION DE DOCUMENTOS Y ARTICULOS OFICIALES"/>
    <s v="217 MATERIALES Y UTILES DE ENSEÑANZA"/>
    <s v="21701 MATERIALES Y UTILES DE ENSEÑANZA"/>
    <n v="10000"/>
    <s v="1 NO ETIQUETADO"/>
    <s v="11 RECURSOS FISCALES"/>
    <s v="1101 RECURSOS MUNICIPALES"/>
    <s v="19 Ejercicio 2019"/>
    <s v="13 TODO EL TERRITORIO"/>
    <s v="3 INDISTINTO"/>
  </r>
  <r>
    <s v="111322121231010730E126126382911122121721701111110119133"/>
    <s v="1113"/>
    <s v="2"/>
    <s v="21"/>
    <s v="212"/>
    <s v="3"/>
    <s v="1"/>
    <s v="01"/>
    <s v="07"/>
    <s v="30"/>
    <s v="E"/>
    <s v="126"/>
    <s v="126382"/>
    <s v="91"/>
    <s v="1"/>
    <s v="2"/>
    <s v="21"/>
    <s v="217"/>
    <s v="217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26 SERVICIOS DE PREVENCIÓN ANIMAL ENTREGADOS"/>
    <s v="126382 ATENCION A QUEJAS DE AGRESION"/>
    <s v="2000 MATERIALES Y SUMINISTROS"/>
    <s v="2100 MATERIALES DE ADMINISTRACION, EMISION DE DOCUMENTOS Y ARTICULOS OFICIALES"/>
    <s v="217 MATERIALES Y UTILES DE ENSEÑANZA"/>
    <s v="21701 MATERIALES Y UTILES DE ENSEÑANZA"/>
    <n v="50000"/>
    <s v="1 NO ETIQUETADO"/>
    <s v="11 RECURSOS FISCALES"/>
    <s v="1101 RECURSOS MUNICIPALES"/>
    <s v="19 Ejercicio 2019"/>
    <s v="13 TODO EL TERRITORIO"/>
    <s v="3 INDISTINTO"/>
  </r>
  <r>
    <s v="130222525114130433E058058957031122121721701111110119133"/>
    <s v="1302"/>
    <s v="2"/>
    <s v="25"/>
    <s v="251"/>
    <s v="1"/>
    <s v="4"/>
    <s v="13"/>
    <s v="04"/>
    <s v="33"/>
    <s v="E"/>
    <s v="058"/>
    <s v="058957"/>
    <s v="03"/>
    <s v="1"/>
    <s v="2"/>
    <s v="21"/>
    <s v="217"/>
    <s v="21701"/>
    <s v="1"/>
    <s v="11"/>
    <s v="1101"/>
    <s v="19"/>
    <s v="13"/>
    <s v="3"/>
    <s v="13 COORDINACION GENERAL DE CONSTRUCCION DE LA COMUNIDAD"/>
    <s v="1302 DIRECCION DE EDUCACION"/>
    <s v="251 EDUCACION BASICA"/>
    <s v="2 DESARROLLO SOCIAL"/>
    <s v="25 EDUCACION"/>
    <s v="1 INTEGRACIÓN SOCIAL Y CULTURAL"/>
    <s v="4 ZAPOPAN EQUITATIVO"/>
    <s v="13 MEJORAR EL ACCESO A SERVICIOS BÁSICOS Y OPORTUNIDADES DE DESARROLLO PERMANENTE"/>
    <s v="04 A. DESARROLLO EQUITATIVO E INCLUYENTE"/>
    <x v="1"/>
    <s v="03 NIÑOS"/>
    <s v="1 GASTO CORRIENTE"/>
    <s v="33 EDUCACIÓN ZAPOPAN"/>
    <s v="058 DOTACIÓN DE MATERIALES PARA EL MEJORAMIENTO DE LA INFRAESTRUCTURA, MOBILIARIO Y QUIPO ELECTRONICO A  PLANTELES EDUCACTIVOS (PROGRAMA &quot;ZAPOPAN MEJORA TU ESCUELA)"/>
    <s v="058957 PROVISION DE MATERIALES PARA LA MEJORA EDUCATIVA"/>
    <s v="2000 MATERIALES Y SUMINISTROS"/>
    <s v="2100 MATERIALES DE ADMINISTRACION, EMISION DE DOCUMENTOS Y ARTICULOS OFICIALES"/>
    <s v="217 MATERIALES Y UTILES DE ENSEÑANZA"/>
    <s v="21701 MATERIALES Y UTILES DE ENSEÑANZA"/>
    <n v="130000"/>
    <s v="1 NO ETIQUETADO"/>
    <s v="11 RECURSOS FISCALES"/>
    <s v="1101 RECURSOS MUNICIPALES"/>
    <s v="19 Ejercicio 2019"/>
    <s v="13 TODO EL TERRITORIO"/>
    <s v="3 INDISTINTO"/>
  </r>
  <r>
    <s v="130322424215140134E018018746911122121721701111110119133"/>
    <s v="1303"/>
    <s v="2"/>
    <s v="24"/>
    <s v="242"/>
    <s v="1"/>
    <s v="5"/>
    <s v="14"/>
    <s v="01"/>
    <s v="34"/>
    <s v="E"/>
    <s v="018"/>
    <s v="018746"/>
    <s v="91"/>
    <s v="1"/>
    <s v="2"/>
    <s v="21"/>
    <s v="217"/>
    <s v="217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746 EXPOSICIONES TEMPORALES E ITINERANTES"/>
    <s v="2000 MATERIALES Y SUMINISTROS"/>
    <s v="2100 MATERIALES DE ADMINISTRACION, EMISION DE DOCUMENTOS Y ARTICULOS OFICIALES"/>
    <s v="217 MATERIALES Y UTILES DE ENSEÑANZA"/>
    <s v="21701 MATERIALES Y UTILES DE ENSEÑANZA"/>
    <n v="50000"/>
    <s v="1 NO ETIQUETADO"/>
    <s v="11 RECURSOS FISCALES"/>
    <s v="1101 RECURSOS MUNICIPALES"/>
    <s v="19 Ejercicio 2019"/>
    <s v="13 TODO EL TERRITORIO"/>
    <s v="3 INDISTINTO"/>
  </r>
  <r>
    <s v="130322424215140134E018018829911122121721701111110119133"/>
    <s v="1303"/>
    <s v="2"/>
    <s v="24"/>
    <s v="242"/>
    <s v="1"/>
    <s v="5"/>
    <s v="14"/>
    <s v="01"/>
    <s v="34"/>
    <s v="E"/>
    <s v="018"/>
    <s v="018829"/>
    <s v="91"/>
    <s v="1"/>
    <s v="2"/>
    <s v="21"/>
    <s v="217"/>
    <s v="217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829 ACTIVIDADES DE SENSIBILIZACION EN TORNO AL ARTE, LA CULTURA Y PATRIMONIO "/>
    <s v="2000 MATERIALES Y SUMINISTROS"/>
    <s v="2100 MATERIALES DE ADMINISTRACION, EMISION DE DOCUMENTOS Y ARTICULOS OFICIALES"/>
    <s v="217 MATERIALES Y UTILES DE ENSEÑANZA"/>
    <s v="21701 MATERIALES Y UTILES DE ENSEÑANZA"/>
    <n v="100000"/>
    <s v="1 NO ETIQUETADO"/>
    <s v="11 RECURSOS FISCALES"/>
    <s v="1101 RECURSOS MUNICIPALES"/>
    <s v="19 Ejercicio 2019"/>
    <s v="13 TODO EL TERRITORIO"/>
    <s v="3 INDISTINTO"/>
  </r>
  <r>
    <s v="050211717246172009N134134890911122424724701111110119133"/>
    <s v="0502"/>
    <s v="1"/>
    <s v="17"/>
    <s v="172"/>
    <s v="4"/>
    <s v="6"/>
    <s v="17"/>
    <s v="20"/>
    <s v="09"/>
    <s v="N"/>
    <s v="134"/>
    <s v="134890"/>
    <s v="91"/>
    <s v="1"/>
    <s v="2"/>
    <s v="24"/>
    <s v="247"/>
    <s v="247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34 SUPERVISIÓN DE MEDIDAS DE SEGURIDAD REALIZADAS"/>
    <s v="134890 DICTAMINACION "/>
    <s v="2000 MATERIALES Y SUMINISTROS"/>
    <s v="2400 MATERIALES Y ARTICULOS DE CONSTRUCCION Y DE REPARACION"/>
    <s v="247 ARTICULOS METALICOS PARA LA CONSTRUCCION"/>
    <s v="24701 ARTICULOS METALICOS PARA LA CONSTRUCCION"/>
    <n v="80480"/>
    <s v="1 NO ETIQUETADO"/>
    <s v="11 RECURSOS FISCALES"/>
    <s v="1101 RECURSOS MUNICIPALES"/>
    <s v="19 Ejercicio 2019"/>
    <s v="13 TODO EL TERRITORIO"/>
    <s v="3 INDISTINTO"/>
  </r>
  <r>
    <s v="050211717246172009N134134890911122424724701111110119133"/>
    <s v="0502"/>
    <s v="1"/>
    <s v="17"/>
    <s v="172"/>
    <s v="4"/>
    <s v="6"/>
    <s v="17"/>
    <s v="20"/>
    <s v="09"/>
    <s v="N"/>
    <s v="134"/>
    <s v="134890"/>
    <s v="91"/>
    <s v="1"/>
    <s v="2"/>
    <s v="24"/>
    <s v="247"/>
    <s v="247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34 SUPERVISIÓN DE MEDIDAS DE SEGURIDAD REALIZADAS"/>
    <s v="134890 DICTAMINACION "/>
    <s v="2000 MATERIALES Y SUMINISTROS"/>
    <s v="2400 MATERIALES Y ARTICULOS DE CONSTRUCCION Y DE REPARACION"/>
    <s v="247 ARTICULOS METALICOS PARA LA CONSTRUCCION"/>
    <s v="24701 ARTICULOS METALICOS PARA LA CONSTRUCCION"/>
    <n v="40000"/>
    <s v="1 NO ETIQUETADO"/>
    <s v="11 RECURSOS FISCALES"/>
    <s v="1101 RECURSOS MUNICIPALES"/>
    <s v="19 Ejercicio 2019"/>
    <s v="13 TODO EL TERRITORIO"/>
    <s v="3 INDISTINTO"/>
  </r>
  <r>
    <s v="050211717246172009N134134890911122424824801111110119133"/>
    <s v="0502"/>
    <s v="1"/>
    <s v="17"/>
    <s v="172"/>
    <s v="4"/>
    <s v="6"/>
    <s v="17"/>
    <s v="20"/>
    <s v="09"/>
    <s v="N"/>
    <s v="134"/>
    <s v="134890"/>
    <s v="91"/>
    <s v="1"/>
    <s v="2"/>
    <s v="24"/>
    <s v="248"/>
    <s v="248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34 SUPERVISIÓN DE MEDIDAS DE SEGURIDAD REALIZADAS"/>
    <s v="134890 DICTAMINACION "/>
    <s v="2000 MATERIALES Y SUMINISTROS"/>
    <s v="2400 MATERIALES Y ARTICULOS DE CONSTRUCCION Y DE REPARACION"/>
    <s v="248 MATERIALES COMPLEMENTARIOS"/>
    <s v="24801 MATERIALES COMPLEMENTARIOS"/>
    <n v="20000"/>
    <s v="1 NO ETIQUETADO"/>
    <s v="11 RECURSOS FISCALES"/>
    <s v="1101 RECURSOS MUNICIPALES"/>
    <s v="19 Ejercicio 2019"/>
    <s v="13 TODO EL TERRITORIO"/>
    <s v="3 INDISTINTO"/>
  </r>
  <r>
    <s v="111222222122051228E034034903911122121821801111110119133"/>
    <s v="1112"/>
    <s v="2"/>
    <s v="22"/>
    <s v="221"/>
    <s v="2"/>
    <s v="2"/>
    <s v="05"/>
    <s v="12"/>
    <s v="28"/>
    <s v="E"/>
    <s v="034"/>
    <s v="034903"/>
    <s v="91"/>
    <s v="1"/>
    <s v="2"/>
    <s v="21"/>
    <s v="218"/>
    <s v="218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x v="1"/>
    <s v="91 CIUDADANOS"/>
    <s v="1 GASTO CORRIENTE"/>
    <s v="28 ORDENAMIENTO DEL TERRITORIO"/>
    <s v="034 AUTORIZACIÓNES Y REVISIONES DE PROYECTOS URBANOS ATENDIDOS"/>
    <s v="034903 ESTUDIOS Y PROYECTOS"/>
    <s v="2000 MATERIALES Y SUMINISTROS"/>
    <s v="2100 MATERIALES DE ADMINISTRACION, EMISION DE DOCUMENTOS Y ARTICULOS OFICIALES"/>
    <s v="218 MATERIALES PARA EL REGISTRO E IDENTIFICACION DE BIENES Y PERSONAS"/>
    <s v="21801 MATERIALES PARA EL REGISTRO E IDENTIFICACION DE BIENES Y PERSONAS"/>
    <n v="750"/>
    <s v="1 NO ETIQUETADO"/>
    <s v="11 RECURSOS FISCALES"/>
    <s v="1101 RECURSOS MUNICIPALES"/>
    <s v="19 Ejercicio 2019"/>
    <s v="13 TODO EL TERRITORIO"/>
    <s v="3 INDISTINTO"/>
  </r>
  <r>
    <s v="010111313146172001P121121018911122222122101111110119133"/>
    <s v="0101"/>
    <s v="1"/>
    <s v="13"/>
    <s v="131"/>
    <s v="4"/>
    <s v="6"/>
    <s v="17"/>
    <s v="20"/>
    <s v="01"/>
    <s v="P"/>
    <s v="121"/>
    <s v="121018"/>
    <s v="91"/>
    <s v="1"/>
    <s v="2"/>
    <s v="22"/>
    <s v="221"/>
    <s v="221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x v="2"/>
    <s v="91 CIUDADANOS"/>
    <s v="1 GASTO CORRIENTE"/>
    <s v="01 GESTIÓN GUBERNAMENTAL"/>
    <s v="121 SENSIBILIZACIÓN  EN RESPONSABILIDADES Y FUNCIONES REALIZADAS"/>
    <s v="121018 COBERTURA DE ACTIVIDADES DEL AYUNTAMIENTO"/>
    <s v="2000 MATERIALES Y SUMINISTROS"/>
    <s v="2200 ALIMENTOS Y UTENSILIOS"/>
    <s v="221 PRODUCTOS ALIMENTICIOS PARA PERSONAS"/>
    <s v="22101 PRODUCTOS ALIMENTICIOS PARA PERSONAS"/>
    <n v="120000"/>
    <s v="1 NO ETIQUETADO"/>
    <s v="11 RECURSOS FISCALES"/>
    <s v="1101 RECURSOS MUNICIPALES"/>
    <s v="19 Ejercicio 2019"/>
    <s v="13 TODO EL TERRITORIO"/>
    <s v="3 INDISTINTO"/>
  </r>
  <r>
    <s v="020311313246172002O056056006971122222122101111110119133"/>
    <s v="0203"/>
    <s v="1"/>
    <s v="13"/>
    <s v="132"/>
    <s v="4"/>
    <s v="6"/>
    <s v="17"/>
    <s v="20"/>
    <s v="02"/>
    <s v="O"/>
    <s v="056"/>
    <s v="056006"/>
    <s v="97"/>
    <s v="1"/>
    <s v="2"/>
    <s v="22"/>
    <s v="221"/>
    <s v="221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56 DISEÑO, PRODUCCIÓN Y DESARROLLO DE EVENTOS EFECTUADOS"/>
    <s v="056006 CENA DEL REBOZO"/>
    <s v="2000 MATERIALES Y SUMINISTROS"/>
    <s v="2200 ALIMENTOS Y UTENSILIOS"/>
    <s v="221 PRODUCTOS ALIMENTICIOS PARA PERSONAS"/>
    <s v="22101 PRODUCTOS ALIMENTICIOS PARA PERSONAS"/>
    <n v="480000"/>
    <s v="1 NO ETIQUETADO"/>
    <s v="11 RECURSOS FISCALES"/>
    <s v="1101 RECURSOS MUNICIPALES"/>
    <s v="19 Ejercicio 2019"/>
    <s v="13 TODO EL TERRITORIO"/>
    <s v="3 INDISTINTO"/>
  </r>
  <r>
    <s v="020211313246172002O016016015971122222122101111110119133"/>
    <s v="0202"/>
    <s v="1"/>
    <s v="13"/>
    <s v="132"/>
    <s v="4"/>
    <s v="6"/>
    <s v="17"/>
    <s v="20"/>
    <s v="02"/>
    <s v="O"/>
    <s v="016"/>
    <s v="016015"/>
    <s v="97"/>
    <s v="1"/>
    <s v="2"/>
    <s v="22"/>
    <s v="221"/>
    <s v="221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2000 MATERIALES Y SUMINISTROS"/>
    <s v="2200 ALIMENTOS Y UTENSILIOS"/>
    <s v="221 PRODUCTOS ALIMENTICIOS PARA PERSONAS"/>
    <s v="22101 PRODUCTOS ALIMENTICIOS PARA PERSONAS"/>
    <n v="12000"/>
    <s v="1 NO ETIQUETADO"/>
    <s v="11 RECURSOS FISCALES"/>
    <s v="1101 RECURSOS MUNICIPALES"/>
    <s v="19 Ejercicio 2019"/>
    <s v="13 TODO EL TERRITORIO"/>
    <s v="3 INDISTINTO"/>
  </r>
  <r>
    <s v="040711212245150205E050050158911122222122101111110119133"/>
    <s v="0407"/>
    <s v="1"/>
    <s v="12"/>
    <s v="122"/>
    <s v="4"/>
    <s v="5"/>
    <s v="15"/>
    <s v="02"/>
    <s v="05"/>
    <s v="E"/>
    <s v="050"/>
    <s v="050158"/>
    <s v="91"/>
    <s v="1"/>
    <s v="2"/>
    <s v="22"/>
    <s v="221"/>
    <s v="221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x v="1"/>
    <s v="91 CIUDADANOS"/>
    <s v="1 GASTO CORRIENTE"/>
    <s v="05 PROCURACIÓN DE JUSTICIA"/>
    <s v="050 CONFLICTOS DEL CENTRO DE MEDIACIÓN ATENDIDOS"/>
    <s v="050158 MEDIACION"/>
    <s v="2000 MATERIALES Y SUMINISTROS"/>
    <s v="2200 ALIMENTOS Y UTENSILIOS"/>
    <s v="221 PRODUCTOS ALIMENTICIOS PARA PERSONAS"/>
    <s v="22101 PRODUCTOS ALIMENTICIOS PARA PERSONAS"/>
    <n v="300000"/>
    <s v="1 NO ETIQUETADO"/>
    <s v="11 RECURSOS FISCALES"/>
    <s v="1101 RECURSOS MUNICIPALES"/>
    <s v="19 Ejercicio 2019"/>
    <s v="13 TODO EL TERRITORIO"/>
    <s v="3 INDISTINTO"/>
  </r>
  <r>
    <s v="050511818146172007B033033221911122222122101111110119133"/>
    <s v="0505"/>
    <s v="1"/>
    <s v="18"/>
    <s v="181"/>
    <s v="4"/>
    <s v="6"/>
    <s v="17"/>
    <s v="20"/>
    <s v="07"/>
    <s v="B"/>
    <s v="033"/>
    <s v="033221"/>
    <s v="91"/>
    <s v="1"/>
    <s v="2"/>
    <s v="22"/>
    <s v="221"/>
    <s v="221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x v="3"/>
    <s v="91 CIUDADANOS"/>
    <s v="1 GASTO CORRIENTE"/>
    <s v="07 EFICIENCIA GUBERNAMENTAL PARA LA POBLACIÓN"/>
    <s v="033 ATENCIÓN Y CANALIZACIÓN DE PETICIONES "/>
    <s v="033221 ATENCION CIUDADANA"/>
    <s v="2000 MATERIALES Y SUMINISTROS"/>
    <s v="2200 ALIMENTOS Y UTENSILIOS"/>
    <s v="221 PRODUCTOS ALIMENTICIOS PARA PERSONAS"/>
    <s v="22101 PRODUCTOS ALIMENTICIOS PARA PERSONAS"/>
    <n v="2400"/>
    <s v="1 NO ETIQUETADO"/>
    <s v="11 RECURSOS FISCALES"/>
    <s v="1101 RECURSOS MUNICIPALES"/>
    <s v="19 Ejercicio 2019"/>
    <s v="13 TODO EL TERRITORIO"/>
    <s v="3 INDISTINTO"/>
  </r>
  <r>
    <s v="050211717246172009N040040879911122424924901111110119133"/>
    <s v="0502"/>
    <s v="1"/>
    <s v="17"/>
    <s v="172"/>
    <s v="4"/>
    <s v="6"/>
    <s v="17"/>
    <s v="20"/>
    <s v="09"/>
    <s v="N"/>
    <s v="040"/>
    <s v="040879"/>
    <s v="91"/>
    <s v="1"/>
    <s v="2"/>
    <s v="24"/>
    <s v="249"/>
    <s v="249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040 CAPACITACIÓN EN PREVENCIÓN DE RIESGOS REALIZADA"/>
    <s v="040879 CURSOS DE CAPACITACION IMPARTIDOS A POBLACION"/>
    <s v="2000 MATERIALES Y SUMINISTROS"/>
    <s v="2400 MATERIALES Y ARTICULOS DE CONSTRUCCION Y DE REPARACION"/>
    <s v="249 OTROS MATERIALES Y ARTICULOS DE CONSTRUCCION Y REPARACION"/>
    <s v="24901 OTROS MATERIALES Y ARTICULOS DE CONSTRUCCION Y REPARACION"/>
    <n v="40272"/>
    <s v="1 NO ETIQUETADO"/>
    <s v="11 RECURSOS FISCALES"/>
    <s v="1101 RECURSOS MUNICIPALES"/>
    <s v="19 Ejercicio 2019"/>
    <s v="13 TODO EL TERRITORIO"/>
    <s v="3 INDISTINTO"/>
  </r>
  <r>
    <s v="050211717246172009N124124254911122525125101111110119133"/>
    <s v="0502"/>
    <s v="1"/>
    <s v="17"/>
    <s v="172"/>
    <s v="4"/>
    <s v="6"/>
    <s v="17"/>
    <s v="20"/>
    <s v="09"/>
    <s v="N"/>
    <s v="124"/>
    <s v="124254"/>
    <s v="91"/>
    <s v="1"/>
    <s v="2"/>
    <s v="25"/>
    <s v="251"/>
    <s v="25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24 SERVICIOS DE EMERGENCIA ATENDIDOS"/>
    <s v="124254 ATENCION DE SERVICIOS DE EMERGENCIAS"/>
    <s v="2000 MATERIALES Y SUMINISTROS"/>
    <s v="2500 PRODUCTOS QUIMICOS, FARMACEUTICOS Y DE LABORATORIO"/>
    <s v="251 PRODUCTOS QUIMICOS BASICOS"/>
    <s v="25101 PRODUCTOS QUIMICOS BASICOS"/>
    <n v="12000"/>
    <s v="1 NO ETIQUETADO"/>
    <s v="11 RECURSOS FISCALES"/>
    <s v="1101 RECURSOS MUNICIPALES"/>
    <s v="19 Ejercicio 2019"/>
    <s v="13 TODO EL TERRITORIO"/>
    <s v="3 INDISTINTO"/>
  </r>
  <r>
    <s v="050211717246172009N124124254911122525325301111110119133"/>
    <s v="0502"/>
    <s v="1"/>
    <s v="17"/>
    <s v="172"/>
    <s v="4"/>
    <s v="6"/>
    <s v="17"/>
    <s v="20"/>
    <s v="09"/>
    <s v="N"/>
    <s v="124"/>
    <s v="124254"/>
    <s v="91"/>
    <s v="1"/>
    <s v="2"/>
    <s v="25"/>
    <s v="253"/>
    <s v="253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24 SERVICIOS DE EMERGENCIA ATENDIDOS"/>
    <s v="124254 ATENCION DE SERVICIOS DE EMERGENCIAS"/>
    <s v="2000 MATERIALES Y SUMINISTROS"/>
    <s v="2500 PRODUCTOS QUIMICOS, FARMACEUTICOS Y DE LABORATORIO"/>
    <s v="253 MEDICINAS Y PRODUCTOS FARMACEUTICOS"/>
    <s v="25301 MEDICINAS Y PRODUCTOS FARMACEUTICOS"/>
    <n v="84400.3"/>
    <s v="1 NO ETIQUETADO"/>
    <s v="11 RECURSOS FISCALES"/>
    <s v="1101 RECURSOS MUNICIPALES"/>
    <s v="19 Ejercicio 2019"/>
    <s v="13 TODO EL TERRITORIO"/>
    <s v="3 INDISTINTO"/>
  </r>
  <r>
    <s v="080922222112130614E059059798911122222122101111110119133"/>
    <s v="0809"/>
    <s v="2"/>
    <s v="22"/>
    <s v="221"/>
    <s v="1"/>
    <s v="2"/>
    <s v="13"/>
    <s v="06"/>
    <s v="14"/>
    <s v="E"/>
    <s v="059"/>
    <s v="059798"/>
    <s v="91"/>
    <s v="1"/>
    <s v="2"/>
    <s v="22"/>
    <s v="221"/>
    <s v="221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798 OBRA IMAGEN URBANA"/>
    <s v="2000 MATERIALES Y SUMINISTROS"/>
    <s v="2200 ALIMENTOS Y UTENSILIOS"/>
    <s v="221 PRODUCTOS ALIMENTICIOS PARA PERSONAS"/>
    <s v="22101 PRODUCTOS ALIMENTICIOS PARA PERSONAS"/>
    <n v="120000"/>
    <s v="1 NO ETIQUETADO"/>
    <s v="11 RECURSOS FISCALES"/>
    <s v="1101 RECURSOS MUNICIPALES"/>
    <s v="19 Ejercicio 2019"/>
    <s v="13 TODO EL TERRITORIO"/>
    <s v="3 INDISTINTO"/>
  </r>
  <r>
    <s v="080822222112130417E079079407911122222122101111110119133"/>
    <s v="0808"/>
    <s v="2"/>
    <s v="22"/>
    <s v="221"/>
    <s v="1"/>
    <s v="2"/>
    <s v="13"/>
    <s v="04"/>
    <s v="17"/>
    <s v="E"/>
    <s v="079"/>
    <s v="079407"/>
    <s v="91"/>
    <s v="1"/>
    <s v="2"/>
    <s v="22"/>
    <s v="221"/>
    <s v="221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79 MANTENIMIENTO PREVENTIVO DE LOS SERVICIOS PÚBLICOS REALIZADO"/>
    <s v="079407 MANTENIMIENTO PREVENTIVO Y CORRECTIVO ELECTROMECANICO EN FUENTES DE ABASTECIMIENTO (POZOS) Y PLANTAS DE TRATAMIENTO."/>
    <s v="2000 MATERIALES Y SUMINISTROS"/>
    <s v="2200 ALIMENTOS Y UTENSILIOS"/>
    <s v="221 PRODUCTOS ALIMENTICIOS PARA PERSONAS"/>
    <s v="22101 PRODUCTOS ALIMENTICIOS PARA PERSONAS"/>
    <n v="38000"/>
    <s v="1 NO ETIQUETADO"/>
    <s v="11 RECURSOS FISCALES"/>
    <s v="1101 RECURSOS MUNICIPALES"/>
    <s v="19 Ejercicio 2019"/>
    <s v="13 TODO EL TERRITORIO"/>
    <s v="3 INDISTINTO"/>
  </r>
  <r>
    <s v="090111313446172020O020020504121122222122101111110119133"/>
    <s v="0901"/>
    <s v="1"/>
    <s v="13"/>
    <s v="134"/>
    <s v="4"/>
    <s v="6"/>
    <s v="17"/>
    <s v="20"/>
    <s v="20"/>
    <s v="O"/>
    <s v="020"/>
    <s v="020504"/>
    <s v="12"/>
    <s v="1"/>
    <s v="2"/>
    <s v="22"/>
    <s v="221"/>
    <s v="22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0 ADMINISTRACIÓN DE LOS RECURSOS FINANCIEROS PARA SOPORTE A LAS ÁREAS  EFICIENTADA"/>
    <s v="020504 REGISTRO DE PROVEEDORES AL PADRON DE LA DIRECCION DE ADQUISICIONES"/>
    <s v="2000 MATERIALES Y SUMINISTROS"/>
    <s v="2200 ALIMENTOS Y UTENSILIOS"/>
    <s v="221 PRODUCTOS ALIMENTICIOS PARA PERSONAS"/>
    <s v="22101 PRODUCTOS ALIMENTICIOS PARA PERSONAS"/>
    <n v="1795000"/>
    <s v="1 NO ETIQUETADO"/>
    <s v="11 RECURSOS FISCALES"/>
    <s v="1101 RECURSOS MUNICIPALES"/>
    <s v="19 Ejercicio 2019"/>
    <s v="13 TODO EL TERRITORIO"/>
    <s v="3 INDISTINTO"/>
  </r>
  <r>
    <s v="090411313446172020O022022444121122222122101111110119133"/>
    <s v="0904"/>
    <s v="1"/>
    <s v="13"/>
    <s v="134"/>
    <s v="4"/>
    <s v="6"/>
    <s v="17"/>
    <s v="20"/>
    <s v="20"/>
    <s v="O"/>
    <s v="022"/>
    <s v="022444"/>
    <s v="12"/>
    <s v="1"/>
    <s v="2"/>
    <s v="22"/>
    <s v="221"/>
    <s v="221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44 ATENCION A SOLICITUDES DE REMODELACION Y/O SERVICIO MAYOR EN EDIFICIOS PUBLICOS"/>
    <s v="2000 MATERIALES Y SUMINISTROS"/>
    <s v="2200 ALIMENTOS Y UTENSILIOS"/>
    <s v="221 PRODUCTOS ALIMENTICIOS PARA PERSONAS"/>
    <s v="22101 PRODUCTOS ALIMENTICIOS PARA PERSONAS"/>
    <n v="5000"/>
    <s v="1 NO ETIQUETADO"/>
    <s v="11 RECURSOS FISCALES"/>
    <s v="1101 RECURSOS MUNICIPALES"/>
    <s v="19 Ejercicio 2019"/>
    <s v="13 TODO EL TERRITORIO"/>
    <s v="3 INDISTINTO"/>
  </r>
  <r>
    <s v="111122222114120427E001001958911122222122101111110119133"/>
    <s v="1111"/>
    <s v="2"/>
    <s v="22"/>
    <s v="221"/>
    <s v="1"/>
    <s v="4"/>
    <s v="12"/>
    <s v="04"/>
    <s v="27"/>
    <s v="E"/>
    <s v="001"/>
    <s v="001958"/>
    <s v="91"/>
    <s v="1"/>
    <s v="2"/>
    <s v="22"/>
    <s v="221"/>
    <s v="22101"/>
    <s v="1"/>
    <s v="11"/>
    <s v="1101"/>
    <s v="19"/>
    <s v="13"/>
    <s v="3"/>
    <s v="11 COORDINACION GENERAL DE GESTION INTEGRAL DE LA CIUDAD"/>
    <s v="1111 COORDINACION GENERAL DE GESTION INTEGRAL DE LA CIUDAD"/>
    <s v="221 URBANIZACION"/>
    <s v="2 DESARROLLO SOCIAL"/>
    <s v="22 VIVIENDA Y SERVICIOS A LA COMUNIDAD"/>
    <s v="1 INTEGRACIÓN SOCIAL Y CULTURAL"/>
    <s v="4 ZAPOPAN EQUITATIVO"/>
    <s v="12 REDUCIR LAS DESIGUALDADES TERRITORIALES EN EL ACCESO A OPORTUNIDADES Y ESPACIOS PÚBLICOS DE CALIDAD"/>
    <s v="04 A. DESARROLLO EQUITATIVO E INCLUYENTE"/>
    <x v="1"/>
    <s v="91 CIUDADANOS"/>
    <s v="1 GASTO CORRIENTE"/>
    <s v="27 AUTORIDAD DEL ESPACIO PÚBLICO MUNICIPAL"/>
    <s v="001   DISEÑO DE NUEVAS COLMENAS"/>
    <s v="001958 PROYECTOS DE COLMENAS"/>
    <s v="2000 MATERIALES Y SUMINISTROS"/>
    <s v="2200 ALIMENTOS Y UTENSILIOS"/>
    <s v="221 PRODUCTOS ALIMENTICIOS PARA PERSONAS"/>
    <s v="22101 PRODUCTOS ALIMENTICIOS PARA PERSONAS"/>
    <n v="22000"/>
    <s v="1 NO ETIQUETADO"/>
    <s v="11 RECURSOS FISCALES"/>
    <s v="1101 RECURSOS MUNICIPALES"/>
    <s v="19 Ejercicio 2019"/>
    <s v="13 TODO EL TERRITORIO"/>
    <s v="3 INDISTINTO"/>
  </r>
  <r>
    <s v="110422121231010730E037037682911122222122101111110119133"/>
    <s v="1104"/>
    <s v="2"/>
    <s v="21"/>
    <s v="212"/>
    <s v="3"/>
    <s v="1"/>
    <s v="01"/>
    <s v="07"/>
    <s v="30"/>
    <s v="E"/>
    <s v="037"/>
    <s v="037682"/>
    <s v="91"/>
    <s v="1"/>
    <s v="2"/>
    <s v="22"/>
    <s v="221"/>
    <s v="221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037 CAMBIO CLIMÁTICO MITIGADO"/>
    <s v="037682 EDUCACION AMBIENTAL EN ESCUELAS"/>
    <s v="2000 MATERIALES Y SUMINISTROS"/>
    <s v="2200 ALIMENTOS Y UTENSILIOS"/>
    <s v="221 PRODUCTOS ALIMENTICIOS PARA PERSONAS"/>
    <s v="22101 PRODUCTOS ALIMENTICIOS PARA PERSONAS"/>
    <n v="30000"/>
    <s v="1 NO ETIQUETADO"/>
    <s v="11 RECURSOS FISCALES"/>
    <s v="1101 RECURSOS MUNICIPALES"/>
    <s v="19 Ejercicio 2019"/>
    <s v="13 TODO EL TERRITORIO"/>
    <s v="3 INDISTINTO"/>
  </r>
  <r>
    <s v="111322121231010730E126126383911122222122101111110119133"/>
    <s v="1113"/>
    <s v="2"/>
    <s v="21"/>
    <s v="212"/>
    <s v="3"/>
    <s v="1"/>
    <s v="01"/>
    <s v="07"/>
    <s v="30"/>
    <s v="E"/>
    <s v="126"/>
    <s v="126383"/>
    <s v="91"/>
    <s v="1"/>
    <s v="2"/>
    <s v="22"/>
    <s v="221"/>
    <s v="221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26 SERVICIOS DE PREVENCIÓN ANIMAL ENTREGADOS"/>
    <s v="126383 VINCULACION PARA ADOPCION"/>
    <s v="2000 MATERIALES Y SUMINISTROS"/>
    <s v="2200 ALIMENTOS Y UTENSILIOS"/>
    <s v="221 PRODUCTOS ALIMENTICIOS PARA PERSONAS"/>
    <s v="22101 PRODUCTOS ALIMENTICIOS PARA PERSONAS"/>
    <n v="600000"/>
    <s v="1 NO ETIQUETADO"/>
    <s v="11 RECURSOS FISCALES"/>
    <s v="1101 RECURSOS MUNICIPALES"/>
    <s v="19 Ejercicio 2019"/>
    <s v="13 TODO EL TERRITORIO"/>
    <s v="3 INDISTINTO"/>
  </r>
  <r>
    <s v="130322424215140134E018018864911122222122101111110119133"/>
    <s v="1303"/>
    <s v="2"/>
    <s v="24"/>
    <s v="242"/>
    <s v="1"/>
    <s v="5"/>
    <s v="14"/>
    <s v="01"/>
    <s v="34"/>
    <s v="E"/>
    <s v="018"/>
    <s v="018864"/>
    <s v="91"/>
    <s v="1"/>
    <s v="2"/>
    <s v="22"/>
    <s v="221"/>
    <s v="221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864 CHARLA Y CONFERENCIA SOBRE ARTE Y CULTURA "/>
    <s v="2000 MATERIALES Y SUMINISTROS"/>
    <s v="2200 ALIMENTOS Y UTENSILIOS"/>
    <s v="221 PRODUCTOS ALIMENTICIOS PARA PERSONAS"/>
    <s v="22101 PRODUCTOS ALIMENTICIOS PARA PERSONAS"/>
    <n v="47520.000000000007"/>
    <s v="1 NO ETIQUETADO"/>
    <s v="11 RECURSOS FISCALES"/>
    <s v="1101 RECURSOS MUNICIPALES"/>
    <s v="19 Ejercicio 2019"/>
    <s v="13 TODO EL TERRITORIO"/>
    <s v="3 INDISTINTO"/>
  </r>
  <r>
    <s v="131322424215140134E120120940911122222122101111110119133"/>
    <s v="1313"/>
    <s v="2"/>
    <s v="24"/>
    <s v="242"/>
    <s v="1"/>
    <s v="5"/>
    <s v="14"/>
    <s v="01"/>
    <s v="34"/>
    <s v="E"/>
    <s v="120"/>
    <s v="120940"/>
    <s v="91"/>
    <s v="1"/>
    <s v="2"/>
    <s v="22"/>
    <s v="221"/>
    <s v="221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120 ROMERIA ZAPOPAN ORGANIZADA Y REALIZADA"/>
    <s v="120940 OPERATIVO ROMERIA 2017"/>
    <s v="2000 MATERIALES Y SUMINISTROS"/>
    <s v="2200 ALIMENTOS Y UTENSILIOS"/>
    <s v="221 PRODUCTOS ALIMENTICIOS PARA PERSONAS"/>
    <s v="22101 PRODUCTOS ALIMENTICIOS PARA PERSONAS"/>
    <n v="520000"/>
    <s v="1 NO ETIQUETADO"/>
    <s v="11 RECURSOS FISCALES"/>
    <s v="1101 RECURSOS MUNICIPALES"/>
    <s v="19 Ejercicio 2019"/>
    <s v="13 TODO EL TERRITORIO"/>
    <s v="3 INDISTINTO"/>
  </r>
  <r>
    <s v="050211717246172009N134134890911122525425401111110119133"/>
    <s v="0502"/>
    <s v="1"/>
    <s v="17"/>
    <s v="172"/>
    <s v="4"/>
    <s v="6"/>
    <s v="17"/>
    <s v="20"/>
    <s v="09"/>
    <s v="N"/>
    <s v="134"/>
    <s v="134890"/>
    <s v="91"/>
    <s v="1"/>
    <s v="2"/>
    <s v="25"/>
    <s v="254"/>
    <s v="254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34 SUPERVISIÓN DE MEDIDAS DE SEGURIDAD REALIZADAS"/>
    <s v="134890 DICTAMINACION "/>
    <s v="2000 MATERIALES Y SUMINISTROS"/>
    <s v="2500 PRODUCTOS QUIMICOS, FARMACEUTICOS Y DE LABORATORIO"/>
    <s v="254 MATERIALES, ACCESORIOS Y SUMINISTROS MEDICOS"/>
    <s v="25401 MATERIALES, ACCESORIOS Y SUMINISTROS MEDICOS"/>
    <n v="82332.536000000007"/>
    <s v="1 NO ETIQUETADO"/>
    <s v="11 RECURSOS FISCALES"/>
    <s v="1101 RECURSOS MUNICIPALES"/>
    <s v="19 Ejercicio 2019"/>
    <s v="13 TODO EL TERRITORIO"/>
    <s v="3 INDISTINTO"/>
  </r>
  <r>
    <s v="030311717145160304E127127976911122222222201111110119133"/>
    <s v="0303"/>
    <s v="1"/>
    <s v="17"/>
    <s v="171"/>
    <s v="4"/>
    <s v="5"/>
    <s v="16"/>
    <s v="03"/>
    <s v="04"/>
    <s v="E"/>
    <s v="127"/>
    <s v="127976"/>
    <s v="91"/>
    <s v="1"/>
    <s v="2"/>
    <s v="22"/>
    <s v="222"/>
    <s v="22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200 ALIMENTOS Y UTENSILIOS"/>
    <s v="222 PRODUCTOS ALIMENTICIOS PARA ANIMALES"/>
    <s v="22201 PRODUCTOS ALIMENTICIOS PARA ANIMALES"/>
    <n v="2500000"/>
    <s v="1 NO ETIQUETADO"/>
    <s v="11 RECURSOS FISCALES"/>
    <s v="1101 RECURSOS MUNICIPALES"/>
    <s v="19 Ejercicio 2019"/>
    <s v="13 TODO EL TERRITORIO"/>
    <s v="3 INDISTINTO"/>
  </r>
  <r>
    <s v="050211717246172009N134134890911122525625601111110119133"/>
    <s v="0502"/>
    <s v="1"/>
    <s v="17"/>
    <s v="172"/>
    <s v="4"/>
    <s v="6"/>
    <s v="17"/>
    <s v="20"/>
    <s v="09"/>
    <s v="N"/>
    <s v="134"/>
    <s v="134890"/>
    <s v="91"/>
    <s v="1"/>
    <s v="2"/>
    <s v="25"/>
    <s v="256"/>
    <s v="256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34 SUPERVISIÓN DE MEDIDAS DE SEGURIDAD REALIZADAS"/>
    <s v="134890 DICTAMINACION "/>
    <s v="2000 MATERIALES Y SUMINISTROS"/>
    <s v="2500 PRODUCTOS QUIMICOS, FARMACEUTICOS Y DE LABORATORIO"/>
    <s v="256 FIBRAS SINTETICAS, HULES, PLASTICOS Y DERIVADOS"/>
    <s v="25601 FIBRAS SINTETICAS, HULES, PLASTICOS Y DERIVADOS"/>
    <n v="50850.8"/>
    <s v="1 NO ETIQUETADO"/>
    <s v="11 RECURSOS FISCALES"/>
    <s v="1101 RECURSOS MUNICIPALES"/>
    <s v="19 Ejercicio 2019"/>
    <s v="13 TODO EL TERRITORIO"/>
    <s v="3 INDISTINTO"/>
  </r>
  <r>
    <s v="080422222112130614E060060332911122222222201111110119133"/>
    <s v="0804"/>
    <s v="2"/>
    <s v="22"/>
    <s v="221"/>
    <s v="1"/>
    <s v="2"/>
    <s v="13"/>
    <s v="06"/>
    <s v="14"/>
    <s v="E"/>
    <s v="060"/>
    <s v="060332"/>
    <s v="91"/>
    <s v="1"/>
    <s v="2"/>
    <s v="22"/>
    <s v="222"/>
    <s v="222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60 ESPACIOS PÚBLICOS ORDENADOS Y LIMPIOS ENTREGADOS"/>
    <s v="060332 CONTROL FORESTAL"/>
    <s v="2000 MATERIALES Y SUMINISTROS"/>
    <s v="2200 ALIMENTOS Y UTENSILIOS"/>
    <s v="222 PRODUCTOS ALIMENTICIOS PARA ANIMALES"/>
    <s v="22201 PRODUCTOS ALIMENTICIOS PARA ANIMALES"/>
    <n v="40000"/>
    <s v="1 NO ETIQUETADO"/>
    <s v="11 RECURSOS FISCALES"/>
    <s v="1101 RECURSOS MUNICIPALES"/>
    <s v="19 Ejercicio 2019"/>
    <s v="13 TODO EL TERRITORIO"/>
    <s v="3 INDISTINTO"/>
  </r>
  <r>
    <s v="111322121231010730E126126384911122222222201111110119133"/>
    <s v="1113"/>
    <s v="2"/>
    <s v="21"/>
    <s v="212"/>
    <s v="3"/>
    <s v="1"/>
    <s v="01"/>
    <s v="07"/>
    <s v="30"/>
    <s v="E"/>
    <s v="126"/>
    <s v="126384"/>
    <s v="91"/>
    <s v="1"/>
    <s v="2"/>
    <s v="22"/>
    <s v="222"/>
    <s v="222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26 SERVICIOS DE PREVENCIÓN ANIMAL ENTREGADOS"/>
    <s v="126384 ATENCION MEDICA VETERINARIA"/>
    <s v="2000 MATERIALES Y SUMINISTROS"/>
    <s v="2200 ALIMENTOS Y UTENSILIOS"/>
    <s v="222 PRODUCTOS ALIMENTICIOS PARA ANIMALES"/>
    <s v="22201 PRODUCTOS ALIMENTICIOS PARA ANIMALES"/>
    <n v="1000000"/>
    <s v="1 NO ETIQUETADO"/>
    <s v="11 RECURSOS FISCALES"/>
    <s v="1101 RECURSOS MUNICIPALES"/>
    <s v="19 Ejercicio 2019"/>
    <s v="13 TODO EL TERRITORIO"/>
    <s v="3 INDISTINTO"/>
  </r>
  <r>
    <s v="050211717246172009N024024929911122525925901111110119133"/>
    <s v="0502"/>
    <s v="1"/>
    <s v="17"/>
    <s v="172"/>
    <s v="4"/>
    <s v="6"/>
    <s v="17"/>
    <s v="20"/>
    <s v="09"/>
    <s v="N"/>
    <s v="024"/>
    <s v="024929"/>
    <s v="91"/>
    <s v="1"/>
    <s v="2"/>
    <s v="25"/>
    <s v="259"/>
    <s v="259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024 ANÁLISIS DE RIESGOS EFECTUADOS "/>
    <s v="024929 INVESTIGACION TECNICA Y CIENTIFICA "/>
    <s v="2000 MATERIALES Y SUMINISTROS"/>
    <s v="2500 PRODUCTOS QUIMICOS, FARMACEUTICOS Y DE LABORATORIO"/>
    <s v="259 OTROS PRODUCTOS QUIMICOS"/>
    <s v="25901 OTROS PRODUCTOS QUIMICOS"/>
    <n v="20000"/>
    <s v="1 NO ETIQUETADO"/>
    <s v="11 RECURSOS FISCALES"/>
    <s v="1101 RECURSOS MUNICIPALES"/>
    <s v="19 Ejercicio 2019"/>
    <s v="13 TODO EL TERRITORIO"/>
    <s v="3 INDISTINTO"/>
  </r>
  <r>
    <s v="020311313246172002O056056006971122222322301111110119133"/>
    <s v="0203"/>
    <s v="1"/>
    <s v="13"/>
    <s v="132"/>
    <s v="4"/>
    <s v="6"/>
    <s v="17"/>
    <s v="20"/>
    <s v="02"/>
    <s v="O"/>
    <s v="056"/>
    <s v="056006"/>
    <s v="97"/>
    <s v="1"/>
    <s v="2"/>
    <s v="22"/>
    <s v="223"/>
    <s v="223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56 DISEÑO, PRODUCCIÓN Y DESARROLLO DE EVENTOS EFECTUADOS"/>
    <s v="056006 CENA DEL REBOZO"/>
    <s v="2000 MATERIALES Y SUMINISTROS"/>
    <s v="2200 ALIMENTOS Y UTENSILIOS"/>
    <s v="223 UTENSILIOS PARA EL SERVICIO DE ALIMENTACION"/>
    <s v="22301 UTENSILIOS PARA EL SERVICIO DE ALIMENTACION"/>
    <n v="15000"/>
    <s v="1 NO ETIQUETADO"/>
    <s v="11 RECURSOS FISCALES"/>
    <s v="1101 RECURSOS MUNICIPALES"/>
    <s v="19 Ejercicio 2019"/>
    <s v="13 TODO EL TERRITORIO"/>
    <s v="3 INDISTINTO"/>
  </r>
  <r>
    <s v="020211313246172002O101101920971122222322301111110119133"/>
    <s v="0202"/>
    <s v="1"/>
    <s v="13"/>
    <s v="132"/>
    <s v="4"/>
    <s v="6"/>
    <s v="17"/>
    <s v="20"/>
    <s v="02"/>
    <s v="O"/>
    <s v="101"/>
    <s v="101920"/>
    <s v="97"/>
    <s v="1"/>
    <s v="2"/>
    <s v="22"/>
    <s v="223"/>
    <s v="223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101 PLATAFORMA PARA LA DERIVACIÓN, MONITOREO Y SEGUIMIENTO DE ASUNTOS HASTA SU ATENCIÓN Y CONCLUSIÓN IMPLEMENTADA"/>
    <s v="101920 GESTION Y COORDINACION METROPOLITANA"/>
    <s v="2000 MATERIALES Y SUMINISTROS"/>
    <s v="2200 ALIMENTOS Y UTENSILIOS"/>
    <s v="223 UTENSILIOS PARA EL SERVICIO DE ALIMENTACION"/>
    <s v="22301 UTENSILIOS PARA EL SERVICIO DE ALIMENTACION"/>
    <n v="2000"/>
    <s v="1 NO ETIQUETADO"/>
    <s v="11 RECURSOS FISCALES"/>
    <s v="1101 RECURSOS MUNICIPALES"/>
    <s v="19 Ejercicio 2019"/>
    <s v="13 TODO EL TERRITORIO"/>
    <s v="3 INDISTINTO"/>
  </r>
  <r>
    <s v="040711212245150205E050050158911122222322301111110119133"/>
    <s v="0407"/>
    <s v="1"/>
    <s v="12"/>
    <s v="122"/>
    <s v="4"/>
    <s v="5"/>
    <s v="15"/>
    <s v="02"/>
    <s v="05"/>
    <s v="E"/>
    <s v="050"/>
    <s v="050158"/>
    <s v="91"/>
    <s v="1"/>
    <s v="2"/>
    <s v="22"/>
    <s v="223"/>
    <s v="223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x v="1"/>
    <s v="91 CIUDADANOS"/>
    <s v="1 GASTO CORRIENTE"/>
    <s v="05 PROCURACIÓN DE JUSTICIA"/>
    <s v="050 CONFLICTOS DEL CENTRO DE MEDIACIÓN ATENDIDOS"/>
    <s v="050158 MEDIACION"/>
    <s v="2000 MATERIALES Y SUMINISTROS"/>
    <s v="2200 ALIMENTOS Y UTENSILIOS"/>
    <s v="223 UTENSILIOS PARA EL SERVICIO DE ALIMENTACION"/>
    <s v="22301 UTENSILIOS PARA EL SERVICIO DE ALIMENTACION"/>
    <n v="50000"/>
    <s v="1 NO ETIQUETADO"/>
    <s v="11 RECURSOS FISCALES"/>
    <s v="1101 RECURSOS MUNICIPALES"/>
    <s v="19 Ejercicio 2019"/>
    <s v="13 TODO EL TERRITORIO"/>
    <s v="3 INDISTINTO"/>
  </r>
  <r>
    <s v="050211717246172009N124124254911122626126101111110119133"/>
    <s v="0502"/>
    <s v="1"/>
    <s v="17"/>
    <s v="172"/>
    <s v="4"/>
    <s v="6"/>
    <s v="17"/>
    <s v="20"/>
    <s v="09"/>
    <s v="N"/>
    <s v="124"/>
    <s v="124254"/>
    <s v="91"/>
    <s v="1"/>
    <s v="2"/>
    <s v="26"/>
    <s v="261"/>
    <s v="26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24 SERVICIOS DE EMERGENCIA ATENDIDOS"/>
    <s v="124254 ATENCION DE SERVICIOS DE EMERGENCIAS"/>
    <s v="2000 MATERIALES Y SUMINISTROS"/>
    <s v="2600 COMBUSTIBLES, LUBRICANTES Y ADITIVOS"/>
    <s v="261 COMBUSTIBLES, LUBRICANTES Y ADITIVOS"/>
    <s v="26101 COMBUSTIBLES, LUBRICANTES Y ADITIVOS"/>
    <n v="142465.60000000001"/>
    <s v="1 NO ETIQUETADO"/>
    <s v="11 RECURSOS FISCALES"/>
    <s v="1101 RECURSOS MUNICIPALES"/>
    <s v="19 Ejercicio 2019"/>
    <s v="13 TODO EL TERRITORIO"/>
    <s v="3 INDISTINTO"/>
  </r>
  <r>
    <s v="050211717246172009N124124254911122727127101111110119133"/>
    <s v="0502"/>
    <s v="1"/>
    <s v="17"/>
    <s v="172"/>
    <s v="4"/>
    <s v="6"/>
    <s v="17"/>
    <s v="20"/>
    <s v="09"/>
    <s v="N"/>
    <s v="124"/>
    <s v="124254"/>
    <s v="91"/>
    <s v="1"/>
    <s v="2"/>
    <s v="27"/>
    <s v="271"/>
    <s v="27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24 SERVICIOS DE EMERGENCIA ATENDIDOS"/>
    <s v="124254 ATENCION DE SERVICIOS DE EMERGENCIAS"/>
    <s v="2000 MATERIALES Y SUMINISTROS"/>
    <s v="2700 VESTUARIO, BLANCOS, PRENDAS DE PROTECCION Y ARTICULOS DEPORTIVOS"/>
    <s v="271 VESTUARIO Y UNIFORMES"/>
    <s v="27101 VESTUARIO Y UNIFORMES"/>
    <n v="60000"/>
    <s v="1 NO ETIQUETADO"/>
    <s v="11 RECURSOS FISCALES"/>
    <s v="1101 RECURSOS MUNICIPALES"/>
    <s v="19 Ejercicio 2019"/>
    <s v="13 TODO EL TERRITORIO"/>
    <s v="3 INDISTINTO"/>
  </r>
  <r>
    <s v="111322121231010730E126126385911122222322301111110119133"/>
    <s v="1113"/>
    <s v="2"/>
    <s v="21"/>
    <s v="212"/>
    <s v="3"/>
    <s v="1"/>
    <s v="01"/>
    <s v="07"/>
    <s v="30"/>
    <s v="E"/>
    <s v="126"/>
    <s v="126385"/>
    <s v="91"/>
    <s v="1"/>
    <s v="2"/>
    <s v="22"/>
    <s v="223"/>
    <s v="223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26 SERVICIOS DE PREVENCIÓN ANIMAL ENTREGADOS"/>
    <s v="126385 ATENCION A REPORTES DE ANIMALES CALLEJEROS"/>
    <s v="2000 MATERIALES Y SUMINISTROS"/>
    <s v="2200 ALIMENTOS Y UTENSILIOS"/>
    <s v="223 UTENSILIOS PARA EL SERVICIO DE ALIMENTACION"/>
    <s v="22301 UTENSILIOS PARA EL SERVICIO DE ALIMENTACION"/>
    <n v="45000"/>
    <s v="1 NO ETIQUETADO"/>
    <s v="11 RECURSOS FISCALES"/>
    <s v="1101 RECURSOS MUNICIPALES"/>
    <s v="19 Ejercicio 2019"/>
    <s v="13 TODO EL TERRITORIO"/>
    <s v="3 INDISTINTO"/>
  </r>
  <r>
    <s v="050211717246172009N124124254911122727227201111110119133"/>
    <s v="0502"/>
    <s v="1"/>
    <s v="17"/>
    <s v="172"/>
    <s v="4"/>
    <s v="6"/>
    <s v="17"/>
    <s v="20"/>
    <s v="09"/>
    <s v="N"/>
    <s v="124"/>
    <s v="124254"/>
    <s v="91"/>
    <s v="1"/>
    <s v="2"/>
    <s v="27"/>
    <s v="272"/>
    <s v="27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24 SERVICIOS DE EMERGENCIA ATENDIDOS"/>
    <s v="124254 ATENCION DE SERVICIOS DE EMERGENCIAS"/>
    <s v="2000 MATERIALES Y SUMINISTROS"/>
    <s v="2700 VESTUARIO, BLANCOS, PRENDAS DE PROTECCION Y ARTICULOS DEPORTIVOS"/>
    <s v="272 PRENDAS DE SEGURIDAD Y PROTECCION PERSONAL"/>
    <s v="27201 PRENDAS DE SEGURIDAD Y PROTECCION PERSONAL"/>
    <n v="2000000"/>
    <s v="1 NO ETIQUETADO"/>
    <s v="11 RECURSOS FISCALES"/>
    <s v="1101 RECURSOS MUNICIPALES"/>
    <s v="19 Ejercicio 2019"/>
    <s v="13 TODO EL TERRITORIO"/>
    <s v="3 INDISTINTO"/>
  </r>
  <r>
    <s v="030311717145160304E127127976911122424124101111110119133"/>
    <s v="0303"/>
    <s v="1"/>
    <s v="17"/>
    <s v="171"/>
    <s v="4"/>
    <s v="5"/>
    <s v="16"/>
    <s v="03"/>
    <s v="04"/>
    <s v="E"/>
    <s v="127"/>
    <s v="127976"/>
    <s v="91"/>
    <s v="1"/>
    <s v="2"/>
    <s v="24"/>
    <s v="241"/>
    <s v="24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400 MATERIALES Y ARTICULOS DE CONSTRUCCION Y DE REPARACION"/>
    <s v="241 PRODUCTOS MINERALES NO METALICOS"/>
    <s v="24101 PRODUCTOS MINERALES NO METALICOS"/>
    <n v="27000"/>
    <s v="1 NO ETIQUETADO"/>
    <s v="11 RECURSOS FISCALES"/>
    <s v="1101 RECURSOS MUNICIPALES"/>
    <s v="19 Ejercicio 2019"/>
    <s v="13 TODO EL TERRITORIO"/>
    <s v="3 INDISTINTO"/>
  </r>
  <r>
    <s v="080122222112130614E088088349911122424124101111110119133"/>
    <s v="0801"/>
    <s v="2"/>
    <s v="22"/>
    <s v="221"/>
    <s v="1"/>
    <s v="2"/>
    <s v="13"/>
    <s v="06"/>
    <s v="14"/>
    <s v="E"/>
    <s v="088"/>
    <s v="088349"/>
    <s v="91"/>
    <s v="1"/>
    <s v="2"/>
    <s v="24"/>
    <s v="241"/>
    <s v="241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49 REGISTRO DE COMERCIANTES DE JUEGOS MECANICOS, JUEGOS COMPLEMENTARIOS Y COMPLEMENTOS"/>
    <s v="2000 MATERIALES Y SUMINISTROS"/>
    <s v="2400 MATERIALES Y ARTICULOS DE CONSTRUCCION Y DE REPARACION"/>
    <s v="241 PRODUCTOS MINERALES NO METALICOS"/>
    <s v="24101 PRODUCTOS MINERALES NO METALICOS"/>
    <n v="50000"/>
    <s v="1 NO ETIQUETADO"/>
    <s v="11 RECURSOS FISCALES"/>
    <s v="1101 RECURSOS MUNICIPALES"/>
    <s v="19 Ejercicio 2019"/>
    <s v="13 TODO EL TERRITORIO"/>
    <s v="3 INDISTINTO"/>
  </r>
  <r>
    <s v="080322222112130614E125125331911122424124101111110119133"/>
    <s v="0803"/>
    <s v="2"/>
    <s v="22"/>
    <s v="221"/>
    <s v="1"/>
    <s v="2"/>
    <s v="13"/>
    <s v="06"/>
    <s v="14"/>
    <s v="E"/>
    <s v="125"/>
    <s v="125331"/>
    <s v="91"/>
    <s v="1"/>
    <s v="2"/>
    <s v="24"/>
    <s v="241"/>
    <s v="24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31 REPARACION Y REHABILITACION DE BANQUETAS"/>
    <s v="2000 MATERIALES Y SUMINISTROS"/>
    <s v="2400 MATERIALES Y ARTICULOS DE CONSTRUCCION Y DE REPARACION"/>
    <s v="241 PRODUCTOS MINERALES NO METALICOS"/>
    <s v="24101 PRODUCTOS MINERALES NO METALICOS"/>
    <n v="120000"/>
    <s v="1 NO ETIQUETADO"/>
    <s v="11 RECURSOS FISCALES"/>
    <s v="1101 RECURSOS MUNICIPALES"/>
    <s v="19 Ejercicio 2019"/>
    <s v="13 TODO EL TERRITORIO"/>
    <s v="3 INDISTINTO"/>
  </r>
  <r>
    <s v="080222222112130614E125125336911122424124101111110119133"/>
    <s v="0802"/>
    <s v="2"/>
    <s v="22"/>
    <s v="221"/>
    <s v="1"/>
    <s v="2"/>
    <s v="13"/>
    <s v="06"/>
    <s v="14"/>
    <s v="E"/>
    <s v="125"/>
    <s v="125336"/>
    <s v="91"/>
    <s v="1"/>
    <s v="2"/>
    <s v="24"/>
    <s v="241"/>
    <s v="241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36 MANTENIMIENTO DE AREAS VERDES URBANAS DE PROPIEDAD MUNICIPAL"/>
    <s v="2000 MATERIALES Y SUMINISTROS"/>
    <s v="2400 MATERIALES Y ARTICULOS DE CONSTRUCCION Y DE REPARACION"/>
    <s v="241 PRODUCTOS MINERALES NO METALICOS"/>
    <s v="24101 PRODUCTOS MINERALES NO METALICOS"/>
    <n v="13000"/>
    <s v="1 NO ETIQUETADO"/>
    <s v="11 RECURSOS FISCALES"/>
    <s v="1101 RECURSOS MUNICIPALES"/>
    <s v="19 Ejercicio 2019"/>
    <s v="13 TODO EL TERRITORIO"/>
    <s v="3 INDISTINTO"/>
  </r>
  <r>
    <s v="080422222112130614E125125402911122424124101111110119133"/>
    <s v="0804"/>
    <s v="2"/>
    <s v="22"/>
    <s v="221"/>
    <s v="1"/>
    <s v="2"/>
    <s v="13"/>
    <s v="06"/>
    <s v="14"/>
    <s v="E"/>
    <s v="125"/>
    <s v="125402"/>
    <s v="91"/>
    <s v="1"/>
    <s v="2"/>
    <s v="24"/>
    <s v="241"/>
    <s v="241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02 SACRIFICIO DE PORCINOS ZAPOPAN"/>
    <s v="2000 MATERIALES Y SUMINISTROS"/>
    <s v="2400 MATERIALES Y ARTICULOS DE CONSTRUCCION Y DE REPARACION"/>
    <s v="241 PRODUCTOS MINERALES NO METALICOS"/>
    <s v="24101 PRODUCTOS MINERALES NO METALICOS"/>
    <n v="250000"/>
    <s v="1 NO ETIQUETADO"/>
    <s v="11 RECURSOS FISCALES"/>
    <s v="1101 RECURSOS MUNICIPALES"/>
    <s v="19 Ejercicio 2019"/>
    <s v="13 TODO EL TERRITORIO"/>
    <s v="3 INDISTINTO"/>
  </r>
  <r>
    <s v="080522222112130614E088088353911122424124101111110119133"/>
    <s v="0805"/>
    <s v="2"/>
    <s v="22"/>
    <s v="221"/>
    <s v="1"/>
    <s v="2"/>
    <s v="13"/>
    <s v="06"/>
    <s v="14"/>
    <s v="E"/>
    <s v="088"/>
    <s v="088353"/>
    <s v="91"/>
    <s v="1"/>
    <s v="2"/>
    <s v="24"/>
    <s v="241"/>
    <s v="241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53 CESION DE DERECHOS SOBRE COMERCIO EN TIANGUIS"/>
    <s v="2000 MATERIALES Y SUMINISTROS"/>
    <s v="2400 MATERIALES Y ARTICULOS DE CONSTRUCCION Y DE REPARACION"/>
    <s v="241 PRODUCTOS MINERALES NO METALICOS"/>
    <s v="24101 PRODUCTOS MINERALES NO METALICOS"/>
    <n v="1000000"/>
    <s v="1 NO ETIQUETADO"/>
    <s v="11 RECURSOS FISCALES"/>
    <s v="1101 RECURSOS MUNICIPALES"/>
    <s v="19 Ejercicio 2019"/>
    <s v="13 TODO EL TERRITORIO"/>
    <s v="3 INDISTINTO"/>
  </r>
  <r>
    <s v="081222121412130615E061061316911122424124101111110119133"/>
    <s v="0812"/>
    <s v="2"/>
    <s v="21"/>
    <s v="214"/>
    <s v="1"/>
    <s v="2"/>
    <s v="13"/>
    <s v="06"/>
    <s v="15"/>
    <s v="E"/>
    <s v="061"/>
    <s v="061316"/>
    <s v="91"/>
    <s v="1"/>
    <s v="2"/>
    <s v="24"/>
    <s v="241"/>
    <s v="24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16 SERVICIO DE ASEO PUBLICO MUNICIPAL"/>
    <s v="2000 MATERIALES Y SUMINISTROS"/>
    <s v="2400 MATERIALES Y ARTICULOS DE CONSTRUCCION Y DE REPARACION"/>
    <s v="241 PRODUCTOS MINERALES NO METALICOS"/>
    <s v="24101 PRODUCTOS MINERALES NO METALICOS"/>
    <n v="320000"/>
    <s v="1 NO ETIQUETADO"/>
    <s v="11 RECURSOS FISCALES"/>
    <s v="1101 RECURSOS MUNICIPALES"/>
    <s v="19 Ejercicio 2019"/>
    <s v="13 TODO EL TERRITORIO"/>
    <s v="3 INDISTINTO"/>
  </r>
  <r>
    <s v="080722121412130615E105105402911122424124101111110119133"/>
    <s v="0807"/>
    <s v="2"/>
    <s v="21"/>
    <s v="214"/>
    <s v="1"/>
    <s v="2"/>
    <s v="13"/>
    <s v="06"/>
    <s v="15"/>
    <s v="E"/>
    <s v="105"/>
    <s v="105402"/>
    <s v="91"/>
    <s v="1"/>
    <s v="2"/>
    <s v="24"/>
    <s v="241"/>
    <s v="241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105 PRODUCTOS CÁRNICOS PARA EL CONSUMO HUMANO PROCESADOS."/>
    <s v="105402 SACRIFICIO DE PORCINOS ZAPOPAN"/>
    <s v="2000 MATERIALES Y SUMINISTROS"/>
    <s v="2400 MATERIALES Y ARTICULOS DE CONSTRUCCION Y DE REPARACION"/>
    <s v="241 PRODUCTOS MINERALES NO METALICOS"/>
    <s v="24101 PRODUCTOS MINERALES NO METALICOS"/>
    <n v="50000"/>
    <s v="1 NO ETIQUETADO"/>
    <s v="11 RECURSOS FISCALES"/>
    <s v="1101 RECURSOS MUNICIPALES"/>
    <s v="19 Ejercicio 2019"/>
    <s v="13 TODO EL TERRITORIO"/>
    <s v="3 INDISTINTO"/>
  </r>
  <r>
    <s v="090111313446172020O021021464121122424124101111110119133"/>
    <s v="0901"/>
    <s v="1"/>
    <s v="13"/>
    <s v="134"/>
    <s v="4"/>
    <s v="6"/>
    <s v="17"/>
    <s v="20"/>
    <s v="20"/>
    <s v="O"/>
    <s v="021"/>
    <s v="021464"/>
    <s v="12"/>
    <s v="1"/>
    <s v="2"/>
    <s v="24"/>
    <s v="241"/>
    <s v="24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64 MOVIMIENTOS DE PERSONAL"/>
    <s v="2000 MATERIALES Y SUMINISTROS"/>
    <s v="2400 MATERIALES Y ARTICULOS DE CONSTRUCCION Y DE REPARACION"/>
    <s v="241 PRODUCTOS MINERALES NO METALICOS"/>
    <s v="24101 PRODUCTOS MINERALES NO METALICOS"/>
    <n v="51840"/>
    <s v="1 NO ETIQUETADO"/>
    <s v="11 RECURSOS FISCALES"/>
    <s v="1101 RECURSOS MUNICIPALES"/>
    <s v="19 Ejercicio 2019"/>
    <s v="13 TODO EL TERRITORIO"/>
    <s v="3 INDISTINTO"/>
  </r>
  <r>
    <s v="030311717145160304E127127976911122424224201111110119133"/>
    <s v="0303"/>
    <s v="1"/>
    <s v="17"/>
    <s v="171"/>
    <s v="4"/>
    <s v="5"/>
    <s v="16"/>
    <s v="03"/>
    <s v="04"/>
    <s v="E"/>
    <s v="127"/>
    <s v="127976"/>
    <s v="91"/>
    <s v="1"/>
    <s v="2"/>
    <s v="24"/>
    <s v="242"/>
    <s v="24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400 MATERIALES Y ARTICULOS DE CONSTRUCCION Y DE REPARACION"/>
    <s v="242 CEMENTO Y PRODUCTOS DE CONCRETO"/>
    <s v="24201 CEMENTO Y PRODUCTOS DE CONCRETO"/>
    <n v="7000"/>
    <s v="1 NO ETIQUETADO"/>
    <s v="11 RECURSOS FISCALES"/>
    <s v="1101 RECURSOS MUNICIPALES"/>
    <s v="19 Ejercicio 2019"/>
    <s v="13 TODO EL TERRITORIO"/>
    <s v="3 INDISTINTO"/>
  </r>
  <r>
    <s v="050211717246172009N124124254911122727227201111110119133"/>
    <s v="0502"/>
    <s v="1"/>
    <s v="17"/>
    <s v="172"/>
    <s v="4"/>
    <s v="6"/>
    <s v="17"/>
    <s v="20"/>
    <s v="09"/>
    <s v="N"/>
    <s v="124"/>
    <s v="124254"/>
    <s v="91"/>
    <s v="1"/>
    <s v="2"/>
    <s v="27"/>
    <s v="272"/>
    <s v="27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24 SERVICIOS DE EMERGENCIA ATENDIDOS"/>
    <s v="124254 ATENCION DE SERVICIOS DE EMERGENCIAS"/>
    <s v="2000 MATERIALES Y SUMINISTROS"/>
    <s v="2700 VESTUARIO, BLANCOS, PRENDAS DE PROTECCION Y ARTICULOS DEPORTIVOS"/>
    <s v="272 PRENDAS DE SEGURIDAD Y PROTECCION PERSONAL"/>
    <s v="27201 PRENDAS DE SEGURIDAD Y PROTECCION PERSONAL"/>
    <n v="1641250.9"/>
    <s v="1 NO ETIQUETADO"/>
    <s v="11 RECURSOS FISCALES"/>
    <s v="1101 RECURSOS MUNICIPALES"/>
    <s v="19 Ejercicio 2019"/>
    <s v="13 TODO EL TERRITORIO"/>
    <s v="3 INDISTINTO"/>
  </r>
  <r>
    <s v="080122222112130614E060060325911122424224201111110119133"/>
    <s v="0801"/>
    <s v="2"/>
    <s v="22"/>
    <s v="221"/>
    <s v="1"/>
    <s v="2"/>
    <s v="13"/>
    <s v="06"/>
    <s v="14"/>
    <s v="E"/>
    <s v="060"/>
    <s v="060325"/>
    <s v="91"/>
    <s v="1"/>
    <s v="2"/>
    <s v="24"/>
    <s v="242"/>
    <s v="242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60 ESPACIOS PÚBLICOS ORDENADOS Y LIMPIOS ENTREGADOS"/>
    <s v="060325 SERVICIO DE LIMPIEZA DE AVENIDAS PRINCIPALES"/>
    <s v="2000 MATERIALES Y SUMINISTROS"/>
    <s v="2400 MATERIALES Y ARTICULOS DE CONSTRUCCION Y DE REPARACION"/>
    <s v="242 CEMENTO Y PRODUCTOS DE CONCRETO"/>
    <s v="24201 CEMENTO Y PRODUCTOS DE CONCRETO"/>
    <n v="254000"/>
    <s v="1 NO ETIQUETADO"/>
    <s v="11 RECURSOS FISCALES"/>
    <s v="1101 RECURSOS MUNICIPALES"/>
    <s v="19 Ejercicio 2019"/>
    <s v="13 TODO EL TERRITORIO"/>
    <s v="3 INDISTINTO"/>
  </r>
  <r>
    <s v="081122222112130614E125125403911122424224201111110119133"/>
    <s v="0811"/>
    <s v="2"/>
    <s v="22"/>
    <s v="221"/>
    <s v="1"/>
    <s v="2"/>
    <s v="13"/>
    <s v="06"/>
    <s v="14"/>
    <s v="E"/>
    <s v="125"/>
    <s v="125403"/>
    <s v="91"/>
    <s v="1"/>
    <s v="2"/>
    <s v="24"/>
    <s v="242"/>
    <s v="242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03 SACRIFICIO DE BOVINOS"/>
    <s v="2000 MATERIALES Y SUMINISTROS"/>
    <s v="2400 MATERIALES Y ARTICULOS DE CONSTRUCCION Y DE REPARACION"/>
    <s v="242 CEMENTO Y PRODUCTOS DE CONCRETO"/>
    <s v="24201 CEMENTO Y PRODUCTOS DE CONCRETO"/>
    <n v="70000"/>
    <s v="1 NO ETIQUETADO"/>
    <s v="11 RECURSOS FISCALES"/>
    <s v="1101 RECURSOS MUNICIPALES"/>
    <s v="19 Ejercicio 2019"/>
    <s v="13 TODO EL TERRITORIO"/>
    <s v="3 INDISTINTO"/>
  </r>
  <r>
    <s v="080922222112130614E059059798911122424224201111110119133"/>
    <s v="0809"/>
    <s v="2"/>
    <s v="22"/>
    <s v="221"/>
    <s v="1"/>
    <s v="2"/>
    <s v="13"/>
    <s v="06"/>
    <s v="14"/>
    <s v="E"/>
    <s v="059"/>
    <s v="059798"/>
    <s v="91"/>
    <s v="1"/>
    <s v="2"/>
    <s v="24"/>
    <s v="242"/>
    <s v="242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798 OBRA IMAGEN URBANA"/>
    <s v="2000 MATERIALES Y SUMINISTROS"/>
    <s v="2400 MATERIALES Y ARTICULOS DE CONSTRUCCION Y DE REPARACION"/>
    <s v="242 CEMENTO Y PRODUCTOS DE CONCRETO"/>
    <s v="24201 CEMENTO Y PRODUCTOS DE CONCRETO"/>
    <n v="50000"/>
    <s v="1 NO ETIQUETADO"/>
    <s v="11 RECURSOS FISCALES"/>
    <s v="1101 RECURSOS MUNICIPALES"/>
    <s v="19 Ejercicio 2019"/>
    <s v="13 TODO EL TERRITORIO"/>
    <s v="3 INDISTINTO"/>
  </r>
  <r>
    <s v="080322222112130614E125125335911122424224201111110119133"/>
    <s v="0803"/>
    <s v="2"/>
    <s v="22"/>
    <s v="221"/>
    <s v="1"/>
    <s v="2"/>
    <s v="13"/>
    <s v="06"/>
    <s v="14"/>
    <s v="E"/>
    <s v="125"/>
    <s v="125335"/>
    <s v="91"/>
    <s v="1"/>
    <s v="2"/>
    <s v="24"/>
    <s v="242"/>
    <s v="24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35 MANTENIMIENTO DE AREAS VERDES POR CONVENIO"/>
    <s v="2000 MATERIALES Y SUMINISTROS"/>
    <s v="2400 MATERIALES Y ARTICULOS DE CONSTRUCCION Y DE REPARACION"/>
    <s v="242 CEMENTO Y PRODUCTOS DE CONCRETO"/>
    <s v="24201 CEMENTO Y PRODUCTOS DE CONCRETO"/>
    <n v="100000"/>
    <s v="1 NO ETIQUETADO"/>
    <s v="11 RECURSOS FISCALES"/>
    <s v="1101 RECURSOS MUNICIPALES"/>
    <s v="19 Ejercicio 2019"/>
    <s v="13 TODO EL TERRITORIO"/>
    <s v="3 INDISTINTO"/>
  </r>
  <r>
    <s v="080222222112130614E125125343911122424224201111110119133"/>
    <s v="0802"/>
    <s v="2"/>
    <s v="22"/>
    <s v="221"/>
    <s v="1"/>
    <s v="2"/>
    <s v="13"/>
    <s v="06"/>
    <s v="14"/>
    <s v="E"/>
    <s v="125"/>
    <s v="125343"/>
    <s v="91"/>
    <s v="1"/>
    <s v="2"/>
    <s v="24"/>
    <s v="242"/>
    <s v="242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43 EVENTO DIA DEL JARDINERO"/>
    <s v="2000 MATERIALES Y SUMINISTROS"/>
    <s v="2400 MATERIALES Y ARTICULOS DE CONSTRUCCION Y DE REPARACION"/>
    <s v="242 CEMENTO Y PRODUCTOS DE CONCRETO"/>
    <s v="24201 CEMENTO Y PRODUCTOS DE CONCRETO"/>
    <n v="30000"/>
    <s v="1 NO ETIQUETADO"/>
    <s v="11 RECURSOS FISCALES"/>
    <s v="1101 RECURSOS MUNICIPALES"/>
    <s v="19 Ejercicio 2019"/>
    <s v="13 TODO EL TERRITORIO"/>
    <s v="3 INDISTINTO"/>
  </r>
  <r>
    <s v="080422222112130614E060060338911122424224201111110119133"/>
    <s v="0804"/>
    <s v="2"/>
    <s v="22"/>
    <s v="221"/>
    <s v="1"/>
    <s v="2"/>
    <s v="13"/>
    <s v="06"/>
    <s v="14"/>
    <s v="E"/>
    <s v="060"/>
    <s v="060338"/>
    <s v="91"/>
    <s v="1"/>
    <s v="2"/>
    <s v="24"/>
    <s v="242"/>
    <s v="242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60 ESPACIOS PÚBLICOS ORDENADOS Y LIMPIOS ENTREGADOS"/>
    <s v="060338 VISTO BUENO DEL PROYECTO DE ARBOLADO"/>
    <s v="2000 MATERIALES Y SUMINISTROS"/>
    <s v="2400 MATERIALES Y ARTICULOS DE CONSTRUCCION Y DE REPARACION"/>
    <s v="242 CEMENTO Y PRODUCTOS DE CONCRETO"/>
    <s v="24201 CEMENTO Y PRODUCTOS DE CONCRETO"/>
    <n v="30000"/>
    <s v="1 NO ETIQUETADO"/>
    <s v="11 RECURSOS FISCALES"/>
    <s v="1101 RECURSOS MUNICIPALES"/>
    <s v="19 Ejercicio 2019"/>
    <s v="13 TODO EL TERRITORIO"/>
    <s v="3 INDISTINTO"/>
  </r>
  <r>
    <s v="080522222112130614E125125320911122424224201111110119133"/>
    <s v="0805"/>
    <s v="2"/>
    <s v="22"/>
    <s v="221"/>
    <s v="1"/>
    <s v="2"/>
    <s v="13"/>
    <s v="06"/>
    <s v="14"/>
    <s v="E"/>
    <s v="125"/>
    <s v="125320"/>
    <s v="91"/>
    <s v="1"/>
    <s v="2"/>
    <s v="24"/>
    <s v="242"/>
    <s v="242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20 MANTENIMIENTO DE MERCADOS MUNICIPALES"/>
    <s v="2000 MATERIALES Y SUMINISTROS"/>
    <s v="2400 MATERIALES Y ARTICULOS DE CONSTRUCCION Y DE REPARACION"/>
    <s v="242 CEMENTO Y PRODUCTOS DE CONCRETO"/>
    <s v="24201 CEMENTO Y PRODUCTOS DE CONCRETO"/>
    <n v="500000"/>
    <s v="1 NO ETIQUETADO"/>
    <s v="11 RECURSOS FISCALES"/>
    <s v="1101 RECURSOS MUNICIPALES"/>
    <s v="19 Ejercicio 2019"/>
    <s v="13 TODO EL TERRITORIO"/>
    <s v="3 INDISTINTO"/>
  </r>
  <r>
    <s v="080722121412130615E105105403911122424224201111110119133"/>
    <s v="0807"/>
    <s v="2"/>
    <s v="21"/>
    <s v="214"/>
    <s v="1"/>
    <s v="2"/>
    <s v="13"/>
    <s v="06"/>
    <s v="15"/>
    <s v="E"/>
    <s v="105"/>
    <s v="105403"/>
    <s v="91"/>
    <s v="1"/>
    <s v="2"/>
    <s v="24"/>
    <s v="242"/>
    <s v="242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105 PRODUCTOS CÁRNICOS PARA EL CONSUMO HUMANO PROCESADOS."/>
    <s v="105403 SACRIFICIO DE BOVINOS"/>
    <s v="2000 MATERIALES Y SUMINISTROS"/>
    <s v="2400 MATERIALES Y ARTICULOS DE CONSTRUCCION Y DE REPARACION"/>
    <s v="242 CEMENTO Y PRODUCTOS DE CONCRETO"/>
    <s v="24201 CEMENTO Y PRODUCTOS DE CONCRETO"/>
    <n v="60000"/>
    <s v="1 NO ETIQUETADO"/>
    <s v="11 RECURSOS FISCALES"/>
    <s v="1101 RECURSOS MUNICIPALES"/>
    <s v="19 Ejercicio 2019"/>
    <s v="13 TODO EL TERRITORIO"/>
    <s v="3 INDISTINTO"/>
  </r>
  <r>
    <s v="080822222112130417E079079408911122424224201111110119133"/>
    <s v="0808"/>
    <s v="2"/>
    <s v="22"/>
    <s v="221"/>
    <s v="1"/>
    <s v="2"/>
    <s v="13"/>
    <s v="04"/>
    <s v="17"/>
    <s v="E"/>
    <s v="079"/>
    <s v="079408"/>
    <s v="91"/>
    <s v="1"/>
    <s v="2"/>
    <s v="24"/>
    <s v="242"/>
    <s v="242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79 MANTENIMIENTO PREVENTIVO DE LOS SERVICIOS PÚBLICOS REALIZADO"/>
    <s v="079408 MANTENIMIENTO Y LIMPIEZA DE LAS INSTALACIONES EN PLANTAS DE TRATAMIENTO."/>
    <s v="2000 MATERIALES Y SUMINISTROS"/>
    <s v="2400 MATERIALES Y ARTICULOS DE CONSTRUCCION Y DE REPARACION"/>
    <s v="242 CEMENTO Y PRODUCTOS DE CONCRETO"/>
    <s v="24201 CEMENTO Y PRODUCTOS DE CONCRETO"/>
    <n v="50000"/>
    <s v="1 NO ETIQUETADO"/>
    <s v="11 RECURSOS FISCALES"/>
    <s v="1101 RECURSOS MUNICIPALES"/>
    <s v="19 Ejercicio 2019"/>
    <s v="13 TODO EL TERRITORIO"/>
    <s v="3 INDISTINTO"/>
  </r>
  <r>
    <s v="090111313446172020O021021473121122424224201111110119133"/>
    <s v="0901"/>
    <s v="1"/>
    <s v="13"/>
    <s v="134"/>
    <s v="4"/>
    <s v="6"/>
    <s v="17"/>
    <s v="20"/>
    <s v="20"/>
    <s v="O"/>
    <s v="021"/>
    <s v="021473"/>
    <s v="12"/>
    <s v="1"/>
    <s v="2"/>
    <s v="24"/>
    <s v="242"/>
    <s v="24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73 SUPERVISION Y REGISTRO DE LA NOMINA ADMINISTRATIVA"/>
    <s v="2000 MATERIALES Y SUMINISTROS"/>
    <s v="2400 MATERIALES Y ARTICULOS DE CONSTRUCCION Y DE REPARACION"/>
    <s v="242 CEMENTO Y PRODUCTOS DE CONCRETO"/>
    <s v="24201 CEMENTO Y PRODUCTOS DE CONCRETO"/>
    <n v="45000"/>
    <s v="1 NO ETIQUETADO"/>
    <s v="11 RECURSOS FISCALES"/>
    <s v="1101 RECURSOS MUNICIPALES"/>
    <s v="19 Ejercicio 2019"/>
    <s v="13 TODO EL TERRITORIO"/>
    <s v="3 INDISTINTO"/>
  </r>
  <r>
    <s v="100322626823101723P030030935911122424224201111110119133"/>
    <s v="1003"/>
    <s v="2"/>
    <s v="26"/>
    <s v="268"/>
    <s v="2"/>
    <s v="3"/>
    <s v="10"/>
    <s v="17"/>
    <s v="23"/>
    <s v="P"/>
    <s v="030"/>
    <s v="030935"/>
    <s v="91"/>
    <s v="1"/>
    <s v="2"/>
    <s v="24"/>
    <s v="242"/>
    <s v="242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0 APOYOS ECONÓMICOS OTORGADOS"/>
    <s v="030935 MUJERES BENEFICIADAS CON HERRAMIENTAS PARA EL DESARROLLO DE PROYECTOS PRODUCTIVOS"/>
    <s v="2000 MATERIALES Y SUMINISTROS"/>
    <s v="2400 MATERIALES Y ARTICULOS DE CONSTRUCCION Y DE REPARACION"/>
    <s v="242 CEMENTO Y PRODUCTOS DE CONCRETO"/>
    <s v="24201 CEMENTO Y PRODUCTOS DE CONCRETO"/>
    <n v="200000"/>
    <s v="1 NO ETIQUETADO"/>
    <s v="11 RECURSOS FISCALES"/>
    <s v="1101 RECURSOS MUNICIPALES"/>
    <s v="19 Ejercicio 2019"/>
    <s v="13 TODO EL TERRITORIO"/>
    <s v="3 INDISTINTO"/>
  </r>
  <r>
    <s v="130322424215140134E018018912911122424224201111110119133"/>
    <s v="1303"/>
    <s v="2"/>
    <s v="24"/>
    <s v="242"/>
    <s v="1"/>
    <s v="5"/>
    <s v="14"/>
    <s v="01"/>
    <s v="34"/>
    <s v="E"/>
    <s v="018"/>
    <s v="018912"/>
    <s v="91"/>
    <s v="1"/>
    <s v="2"/>
    <s v="24"/>
    <s v="242"/>
    <s v="24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912 FORMACION EN TALLERES ARTISTICO CULTURALES"/>
    <s v="2000 MATERIALES Y SUMINISTROS"/>
    <s v="2400 MATERIALES Y ARTICULOS DE CONSTRUCCION Y DE REPARACION"/>
    <s v="242 CEMENTO Y PRODUCTOS DE CONCRETO"/>
    <s v="24201 CEMENTO Y PRODUCTOS DE CONCRETO"/>
    <n v="38600"/>
    <s v="1 NO ETIQUETADO"/>
    <s v="11 RECURSOS FISCALES"/>
    <s v="1101 RECURSOS MUNICIPALES"/>
    <s v="19 Ejercicio 2019"/>
    <s v="13 TODO EL TERRITORIO"/>
    <s v="3 INDISTINTO"/>
  </r>
  <r>
    <s v="030311717145160304E127127976911122424324301111110119133"/>
    <s v="0303"/>
    <s v="1"/>
    <s v="17"/>
    <s v="171"/>
    <s v="4"/>
    <s v="5"/>
    <s v="16"/>
    <s v="03"/>
    <s v="04"/>
    <s v="E"/>
    <s v="127"/>
    <s v="127976"/>
    <s v="91"/>
    <s v="1"/>
    <s v="2"/>
    <s v="24"/>
    <s v="243"/>
    <s v="243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400 MATERIALES Y ARTICULOS DE CONSTRUCCION Y DE REPARACION"/>
    <s v="243 CAL, YESO Y PRODUCTOS DE YESO"/>
    <s v="24301 CAL, YESO Y PRODUCTOS DE YESO"/>
    <n v="5000"/>
    <s v="1 NO ETIQUETADO"/>
    <s v="11 RECURSOS FISCALES"/>
    <s v="1101 RECURSOS MUNICIPALES"/>
    <s v="19 Ejercicio 2019"/>
    <s v="13 TODO EL TERRITORIO"/>
    <s v="3 INDISTINTO"/>
  </r>
  <r>
    <s v="050211717246172009N134134890911122727327301111110119133"/>
    <s v="0502"/>
    <s v="1"/>
    <s v="17"/>
    <s v="172"/>
    <s v="4"/>
    <s v="6"/>
    <s v="17"/>
    <s v="20"/>
    <s v="09"/>
    <s v="N"/>
    <s v="134"/>
    <s v="134890"/>
    <s v="91"/>
    <s v="1"/>
    <s v="2"/>
    <s v="27"/>
    <s v="273"/>
    <s v="273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34 SUPERVISIÓN DE MEDIDAS DE SEGURIDAD REALIZADAS"/>
    <s v="134890 DICTAMINACION "/>
    <s v="2000 MATERIALES Y SUMINISTROS"/>
    <s v="2700 VESTUARIO, BLANCOS, PRENDAS DE PROTECCION Y ARTICULOS DEPORTIVOS"/>
    <s v="273 ARTICULOS DEPORTIVOS"/>
    <s v="27301 ARTICULOS DEPORTIVOS"/>
    <n v="31844.640000000003"/>
    <s v="1 NO ETIQUETADO"/>
    <s v="11 RECURSOS FISCALES"/>
    <s v="1101 RECURSOS MUNICIPALES"/>
    <s v="19 Ejercicio 2019"/>
    <s v="13 TODO EL TERRITORIO"/>
    <s v="3 INDISTINTO"/>
  </r>
  <r>
    <s v="080122222112130614E088088354911122424324301111110119133"/>
    <s v="0801"/>
    <s v="2"/>
    <s v="22"/>
    <s v="221"/>
    <s v="1"/>
    <s v="2"/>
    <s v="13"/>
    <s v="06"/>
    <s v="14"/>
    <s v="E"/>
    <s v="088"/>
    <s v="088354"/>
    <s v="91"/>
    <s v="1"/>
    <s v="2"/>
    <s v="24"/>
    <s v="243"/>
    <s v="243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54 SUPLENCIA DE COMERCIANTES EN TIANGUIS"/>
    <s v="2000 MATERIALES Y SUMINISTROS"/>
    <s v="2400 MATERIALES Y ARTICULOS DE CONSTRUCCION Y DE REPARACION"/>
    <s v="243 CAL, YESO Y PRODUCTOS DE YESO"/>
    <s v="24301 CAL, YESO Y PRODUCTOS DE YESO"/>
    <n v="15000"/>
    <s v="1 NO ETIQUETADO"/>
    <s v="11 RECURSOS FISCALES"/>
    <s v="1101 RECURSOS MUNICIPALES"/>
    <s v="19 Ejercicio 2019"/>
    <s v="13 TODO EL TERRITORIO"/>
    <s v="3 INDISTINTO"/>
  </r>
  <r>
    <s v="080322222112130614E125125336911122424324301111110119133"/>
    <s v="0803"/>
    <s v="2"/>
    <s v="22"/>
    <s v="221"/>
    <s v="1"/>
    <s v="2"/>
    <s v="13"/>
    <s v="06"/>
    <s v="14"/>
    <s v="E"/>
    <s v="125"/>
    <s v="125336"/>
    <s v="91"/>
    <s v="1"/>
    <s v="2"/>
    <s v="24"/>
    <s v="243"/>
    <s v="243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36 MANTENIMIENTO DE AREAS VERDES URBANAS DE PROPIEDAD MUNICIPAL"/>
    <s v="2000 MATERIALES Y SUMINISTROS"/>
    <s v="2400 MATERIALES Y ARTICULOS DE CONSTRUCCION Y DE REPARACION"/>
    <s v="243 CAL, YESO Y PRODUCTOS DE YESO"/>
    <s v="24301 CAL, YESO Y PRODUCTOS DE YESO"/>
    <n v="500"/>
    <s v="1 NO ETIQUETADO"/>
    <s v="11 RECURSOS FISCALES"/>
    <s v="1101 RECURSOS MUNICIPALES"/>
    <s v="19 Ejercicio 2019"/>
    <s v="13 TODO EL TERRITORIO"/>
    <s v="3 INDISTINTO"/>
  </r>
  <r>
    <s v="080422222112130614E060060328911122424324301111110119133"/>
    <s v="0804"/>
    <s v="2"/>
    <s v="22"/>
    <s v="221"/>
    <s v="1"/>
    <s v="2"/>
    <s v="13"/>
    <s v="06"/>
    <s v="14"/>
    <s v="E"/>
    <s v="060"/>
    <s v="060328"/>
    <s v="91"/>
    <s v="1"/>
    <s v="2"/>
    <s v="24"/>
    <s v="243"/>
    <s v="243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60 ESPACIOS PÚBLICOS ORDENADOS Y LIMPIOS ENTREGADOS"/>
    <s v="060328 RETIRO DE PROPAGANDA EN MOBILIARIO URBANO"/>
    <s v="2000 MATERIALES Y SUMINISTROS"/>
    <s v="2400 MATERIALES Y ARTICULOS DE CONSTRUCCION Y DE REPARACION"/>
    <s v="243 CAL, YESO Y PRODUCTOS DE YESO"/>
    <s v="24301 CAL, YESO Y PRODUCTOS DE YESO"/>
    <n v="50000"/>
    <s v="1 NO ETIQUETADO"/>
    <s v="11 RECURSOS FISCALES"/>
    <s v="1101 RECURSOS MUNICIPALES"/>
    <s v="19 Ejercicio 2019"/>
    <s v="13 TODO EL TERRITORIO"/>
    <s v="3 INDISTINTO"/>
  </r>
  <r>
    <s v="081022222112130614E009009358911122424324301111110119133"/>
    <s v="0810"/>
    <s v="2"/>
    <s v="22"/>
    <s v="221"/>
    <s v="1"/>
    <s v="2"/>
    <s v="13"/>
    <s v="06"/>
    <s v="14"/>
    <s v="E"/>
    <s v="009"/>
    <s v="009358"/>
    <s v="91"/>
    <s v="1"/>
    <s v="2"/>
    <s v="24"/>
    <s v="243"/>
    <s v="243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358 DISTRIBUCION DE AGUA POTABLE EN CAMION TIPO CISTERNA."/>
    <s v="2000 MATERIALES Y SUMINISTROS"/>
    <s v="2400 MATERIALES Y ARTICULOS DE CONSTRUCCION Y DE REPARACION"/>
    <s v="243 CAL, YESO Y PRODUCTOS DE YESO"/>
    <s v="24301 CAL, YESO Y PRODUCTOS DE YESO"/>
    <n v="7000"/>
    <s v="1 NO ETIQUETADO"/>
    <s v="11 RECURSOS FISCALES"/>
    <s v="1101 RECURSOS MUNICIPALES"/>
    <s v="19 Ejercicio 2019"/>
    <s v="13 TODO EL TERRITORIO"/>
    <s v="3 INDISTINTO"/>
  </r>
  <r>
    <s v="080822222112130417E079079417911122424324301111110119133"/>
    <s v="0808"/>
    <s v="2"/>
    <s v="22"/>
    <s v="221"/>
    <s v="1"/>
    <s v="2"/>
    <s v="13"/>
    <s v="04"/>
    <s v="17"/>
    <s v="E"/>
    <s v="079"/>
    <s v="079417"/>
    <s v="91"/>
    <s v="1"/>
    <s v="2"/>
    <s v="24"/>
    <s v="243"/>
    <s v="243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79 MANTENIMIENTO PREVENTIVO DE LOS SERVICIOS PÚBLICOS REALIZADO"/>
    <s v="079417 MANTENIMIENTO PREVENTIVO DE ARBOLADO"/>
    <s v="2000 MATERIALES Y SUMINISTROS"/>
    <s v="2400 MATERIALES Y ARTICULOS DE CONSTRUCCION Y DE REPARACION"/>
    <s v="243 CAL, YESO Y PRODUCTOS DE YESO"/>
    <s v="24301 CAL, YESO Y PRODUCTOS DE YESO"/>
    <n v="20000"/>
    <s v="1 NO ETIQUETADO"/>
    <s v="11 RECURSOS FISCALES"/>
    <s v="1101 RECURSOS MUNICIPALES"/>
    <s v="19 Ejercicio 2019"/>
    <s v="13 TODO EL TERRITORIO"/>
    <s v="3 INDISTINTO"/>
  </r>
  <r>
    <s v="090111313446172020O021021475121122424324301111110119133"/>
    <s v="0901"/>
    <s v="1"/>
    <s v="13"/>
    <s v="134"/>
    <s v="4"/>
    <s v="6"/>
    <s v="17"/>
    <s v="20"/>
    <s v="20"/>
    <s v="O"/>
    <s v="021"/>
    <s v="021475"/>
    <s v="12"/>
    <s v="1"/>
    <s v="2"/>
    <s v="24"/>
    <s v="243"/>
    <s v="243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75 SERVICIO SOCIAL Y PRACTICAS PROFESIONALES"/>
    <s v="2000 MATERIALES Y SUMINISTROS"/>
    <s v="2400 MATERIALES Y ARTICULOS DE CONSTRUCCION Y DE REPARACION"/>
    <s v="243 CAL, YESO Y PRODUCTOS DE YESO"/>
    <s v="24301 CAL, YESO Y PRODUCTOS DE YESO"/>
    <n v="162000"/>
    <s v="1 NO ETIQUETADO"/>
    <s v="11 RECURSOS FISCALES"/>
    <s v="1101 RECURSOS MUNICIPALES"/>
    <s v="19 Ejercicio 2019"/>
    <s v="13 TODO EL TERRITORIO"/>
    <s v="3 INDISTINTO"/>
  </r>
  <r>
    <s v="100322626823101723P030030947911122424324301111110119133"/>
    <s v="1003"/>
    <s v="2"/>
    <s v="26"/>
    <s v="268"/>
    <s v="2"/>
    <s v="3"/>
    <s v="10"/>
    <s v="17"/>
    <s v="23"/>
    <s v="P"/>
    <s v="030"/>
    <s v="030947"/>
    <s v="91"/>
    <s v="1"/>
    <s v="2"/>
    <s v="24"/>
    <s v="243"/>
    <s v="243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0 APOYOS ECONÓMICOS OTORGADOS"/>
    <s v="030947 PINTEMOS ZAPOPAN (ESPACIOS REHABILITADOS POR MEDIO DE ARTE URBANO)"/>
    <s v="2000 MATERIALES Y SUMINISTROS"/>
    <s v="2400 MATERIALES Y ARTICULOS DE CONSTRUCCION Y DE REPARACION"/>
    <s v="243 CAL, YESO Y PRODUCTOS DE YESO"/>
    <s v="24301 CAL, YESO Y PRODUCTOS DE YESO"/>
    <n v="10000"/>
    <s v="1 NO ETIQUETADO"/>
    <s v="11 RECURSOS FISCALES"/>
    <s v="1101 RECURSOS MUNICIPALES"/>
    <s v="19 Ejercicio 2019"/>
    <s v="13 TODO EL TERRITORIO"/>
    <s v="3 INDISTINTO"/>
  </r>
  <r>
    <s v="131322424215140134E120120940911122424324301111110119133"/>
    <s v="1313"/>
    <s v="2"/>
    <s v="24"/>
    <s v="242"/>
    <s v="1"/>
    <s v="5"/>
    <s v="14"/>
    <s v="01"/>
    <s v="34"/>
    <s v="E"/>
    <s v="120"/>
    <s v="120940"/>
    <s v="91"/>
    <s v="1"/>
    <s v="2"/>
    <s v="24"/>
    <s v="243"/>
    <s v="243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120 ROMERIA ZAPOPAN ORGANIZADA Y REALIZADA"/>
    <s v="120940 OPERATIVO ROMERIA 2017"/>
    <s v="2000 MATERIALES Y SUMINISTROS"/>
    <s v="2400 MATERIALES Y ARTICULOS DE CONSTRUCCION Y DE REPARACION"/>
    <s v="243 CAL, YESO Y PRODUCTOS DE YESO"/>
    <s v="24301 CAL, YESO Y PRODUCTOS DE YESO"/>
    <n v="7000"/>
    <s v="1 NO ETIQUETADO"/>
    <s v="11 RECURSOS FISCALES"/>
    <s v="1101 RECURSOS MUNICIPALES"/>
    <s v="19 Ejercicio 2019"/>
    <s v="13 TODO EL TERRITORIO"/>
    <s v="3 INDISTINTO"/>
  </r>
  <r>
    <s v="030311717145160304E127127976911122424424401111110119133"/>
    <s v="0303"/>
    <s v="1"/>
    <s v="17"/>
    <s v="171"/>
    <s v="4"/>
    <s v="5"/>
    <s v="16"/>
    <s v="03"/>
    <s v="04"/>
    <s v="E"/>
    <s v="127"/>
    <s v="127976"/>
    <s v="91"/>
    <s v="1"/>
    <s v="2"/>
    <s v="24"/>
    <s v="244"/>
    <s v="244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400 MATERIALES Y ARTICULOS DE CONSTRUCCION Y DE REPARACION"/>
    <s v="244 MADERA Y PRODUCTOS DE MADERA"/>
    <s v="24401 MADERA Y PRODUCTOS DE MADERA"/>
    <n v="3000"/>
    <s v="1 NO ETIQUETADO"/>
    <s v="11 RECURSOS FISCALES"/>
    <s v="1101 RECURSOS MUNICIPALES"/>
    <s v="19 Ejercicio 2019"/>
    <s v="13 TODO EL TERRITORIO"/>
    <s v="3 INDISTINTO"/>
  </r>
  <r>
    <s v="050211717246172009N134134890911122727427401111110119133"/>
    <s v="0502"/>
    <s v="1"/>
    <s v="17"/>
    <s v="172"/>
    <s v="4"/>
    <s v="6"/>
    <s v="17"/>
    <s v="20"/>
    <s v="09"/>
    <s v="N"/>
    <s v="134"/>
    <s v="134890"/>
    <s v="91"/>
    <s v="1"/>
    <s v="2"/>
    <s v="27"/>
    <s v="274"/>
    <s v="274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34 SUPERVISIÓN DE MEDIDAS DE SEGURIDAD REALIZADAS"/>
    <s v="134890 DICTAMINACION "/>
    <s v="2000 MATERIALES Y SUMINISTROS"/>
    <s v="2700 VESTUARIO, BLANCOS, PRENDAS DE PROTECCION Y ARTICULOS DEPORTIVOS"/>
    <s v="274 PRODUCTOS TEXTILES"/>
    <s v="27401 PRODUCTOS TEXTILES"/>
    <n v="8000"/>
    <s v="1 NO ETIQUETADO"/>
    <s v="11 RECURSOS FISCALES"/>
    <s v="1101 RECURSOS MUNICIPALES"/>
    <s v="19 Ejercicio 2019"/>
    <s v="13 TODO EL TERRITORIO"/>
    <s v="3 INDISTINTO"/>
  </r>
  <r>
    <s v="080522222112130614E125125357911122424424401111110119133"/>
    <s v="0805"/>
    <s v="2"/>
    <s v="22"/>
    <s v="221"/>
    <s v="1"/>
    <s v="2"/>
    <s v="13"/>
    <s v="06"/>
    <s v="14"/>
    <s v="E"/>
    <s v="125"/>
    <s v="125357"/>
    <s v="91"/>
    <s v="1"/>
    <s v="2"/>
    <s v="24"/>
    <s v="244"/>
    <s v="244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57 FESTEJO DEL DIA DEL NIÑO"/>
    <s v="2000 MATERIALES Y SUMINISTROS"/>
    <s v="2400 MATERIALES Y ARTICULOS DE CONSTRUCCION Y DE REPARACION"/>
    <s v="244 MADERA Y PRODUCTOS DE MADERA"/>
    <s v="24401 MADERA Y PRODUCTOS DE MADERA"/>
    <n v="35000"/>
    <s v="1 NO ETIQUETADO"/>
    <s v="11 RECURSOS FISCALES"/>
    <s v="1101 RECURSOS MUNICIPALES"/>
    <s v="19 Ejercicio 2019"/>
    <s v="13 TODO EL TERRITORIO"/>
    <s v="3 INDISTINTO"/>
  </r>
  <r>
    <s v="080722121412130615E105105404911122424424401111110119133"/>
    <s v="0807"/>
    <s v="2"/>
    <s v="21"/>
    <s v="214"/>
    <s v="1"/>
    <s v="2"/>
    <s v="13"/>
    <s v="06"/>
    <s v="15"/>
    <s v="E"/>
    <s v="105"/>
    <s v="105404"/>
    <s v="91"/>
    <s v="1"/>
    <s v="2"/>
    <s v="24"/>
    <s v="244"/>
    <s v="244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105 PRODUCTOS CÁRNICOS PARA EL CONSUMO HUMANO PROCESADOS."/>
    <s v="105404 SERVICIO DE SACRIFICIO DE PORCINOS TIPO OBRADOR DEL RASTRO DE ATEMAJAC"/>
    <s v="2000 MATERIALES Y SUMINISTROS"/>
    <s v="2400 MATERIALES Y ARTICULOS DE CONSTRUCCION Y DE REPARACION"/>
    <s v="244 MADERA Y PRODUCTOS DE MADERA"/>
    <s v="24401 MADERA Y PRODUCTOS DE MADERA"/>
    <n v="20000"/>
    <s v="1 NO ETIQUETADO"/>
    <s v="11 RECURSOS FISCALES"/>
    <s v="1101 RECURSOS MUNICIPALES"/>
    <s v="19 Ejercicio 2019"/>
    <s v="13 TODO EL TERRITORIO"/>
    <s v="3 INDISTINTO"/>
  </r>
  <r>
    <s v="090111313446172020O021021484121122424424401111110119133"/>
    <s v="0901"/>
    <s v="1"/>
    <s v="13"/>
    <s v="134"/>
    <s v="4"/>
    <s v="6"/>
    <s v="17"/>
    <s v="20"/>
    <s v="20"/>
    <s v="O"/>
    <s v="021"/>
    <s v="021484"/>
    <s v="12"/>
    <s v="1"/>
    <s v="2"/>
    <s v="24"/>
    <s v="244"/>
    <s v="244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84 ELABORACION DE NOMBRAMIENTOS"/>
    <s v="2000 MATERIALES Y SUMINISTROS"/>
    <s v="2400 MATERIALES Y ARTICULOS DE CONSTRUCCION Y DE REPARACION"/>
    <s v="244 MADERA Y PRODUCTOS DE MADERA"/>
    <s v="24401 MADERA Y PRODUCTOS DE MADERA"/>
    <n v="5400"/>
    <s v="1 NO ETIQUETADO"/>
    <s v="11 RECURSOS FISCALES"/>
    <s v="1101 RECURSOS MUNICIPALES"/>
    <s v="19 Ejercicio 2019"/>
    <s v="13 TODO EL TERRITORIO"/>
    <s v="3 INDISTINTO"/>
  </r>
  <r>
    <s v="121222222122081331E078078697911122424424401111110119133"/>
    <s v="1212"/>
    <s v="2"/>
    <s v="22"/>
    <s v="221"/>
    <s v="2"/>
    <s v="2"/>
    <s v="08"/>
    <s v="13"/>
    <s v="31"/>
    <s v="E"/>
    <s v="078"/>
    <s v="078697"/>
    <s v="91"/>
    <s v="1"/>
    <s v="2"/>
    <s v="24"/>
    <s v="244"/>
    <s v="244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697 PRORROGA DE LICENCIA O PERMISO VENCIDO"/>
    <s v="2000 MATERIALES Y SUMINISTROS"/>
    <s v="2400 MATERIALES Y ARTICULOS DE CONSTRUCCION Y DE REPARACION"/>
    <s v="244 MADERA Y PRODUCTOS DE MADERA"/>
    <s v="24401 MADERA Y PRODUCTOS DE MADERA"/>
    <n v="12800"/>
    <s v="1 NO ETIQUETADO"/>
    <s v="11 RECURSOS FISCALES"/>
    <s v="1101 RECURSOS MUNICIPALES"/>
    <s v="19 Ejercicio 2019"/>
    <s v="13 TODO EL TERRITORIO"/>
    <s v="3 INDISTINTO"/>
  </r>
  <r>
    <s v="030311717145160304E127127976911122424524501111110119133"/>
    <s v="0303"/>
    <s v="1"/>
    <s v="17"/>
    <s v="171"/>
    <s v="4"/>
    <s v="5"/>
    <s v="16"/>
    <s v="03"/>
    <s v="04"/>
    <s v="E"/>
    <s v="127"/>
    <s v="127976"/>
    <s v="91"/>
    <s v="1"/>
    <s v="2"/>
    <s v="24"/>
    <s v="245"/>
    <s v="245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400 MATERIALES Y ARTICULOS DE CONSTRUCCION Y DE REPARACION"/>
    <s v="245 VIDRIO Y PRODUCTOS DE VIDRIO"/>
    <s v="24501 VIDRIO Y PRODUCTOS DE VIDRIO"/>
    <n v="4000"/>
    <s v="1 NO ETIQUETADO"/>
    <s v="11 RECURSOS FISCALES"/>
    <s v="1101 RECURSOS MUNICIPALES"/>
    <s v="19 Ejercicio 2019"/>
    <s v="13 TODO EL TERRITORIO"/>
    <s v="3 INDISTINTO"/>
  </r>
  <r>
    <s v="050211717246172009N134134890911122727527501111110119133"/>
    <s v="0502"/>
    <s v="1"/>
    <s v="17"/>
    <s v="172"/>
    <s v="4"/>
    <s v="6"/>
    <s v="17"/>
    <s v="20"/>
    <s v="09"/>
    <s v="N"/>
    <s v="134"/>
    <s v="134890"/>
    <s v="91"/>
    <s v="1"/>
    <s v="2"/>
    <s v="27"/>
    <s v="275"/>
    <s v="275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34 SUPERVISIÓN DE MEDIDAS DE SEGURIDAD REALIZADAS"/>
    <s v="134890 DICTAMINACION "/>
    <s v="2000 MATERIALES Y SUMINISTROS"/>
    <s v="2700 VESTUARIO, BLANCOS, PRENDAS DE PROTECCION Y ARTICULOS DEPORTIVOS"/>
    <s v="275 BLANCOS Y OTROS PRODUCTOS TEXTILES, EXCEPTO PRENDAS DE VESTIR"/>
    <s v="27501 BLANCOS Y OTROS PRODUCTOS TEXTILES, EXCEPTO PRENDAS DE VESTIR"/>
    <n v="17554.768"/>
    <s v="1 NO ETIQUETADO"/>
    <s v="11 RECURSOS FISCALES"/>
    <s v="1101 RECURSOS MUNICIPALES"/>
    <s v="19 Ejercicio 2019"/>
    <s v="13 TODO EL TERRITORIO"/>
    <s v="3 INDISTINTO"/>
  </r>
  <r>
    <s v="081122222112130614E125125343911122424524501111110119133"/>
    <s v="0811"/>
    <s v="2"/>
    <s v="22"/>
    <s v="221"/>
    <s v="1"/>
    <s v="2"/>
    <s v="13"/>
    <s v="06"/>
    <s v="14"/>
    <s v="E"/>
    <s v="125"/>
    <s v="125343"/>
    <s v="91"/>
    <s v="1"/>
    <s v="2"/>
    <s v="24"/>
    <s v="245"/>
    <s v="245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43 EVENTO DIA DEL JARDINERO"/>
    <s v="2000 MATERIALES Y SUMINISTROS"/>
    <s v="2400 MATERIALES Y ARTICULOS DE CONSTRUCCION Y DE REPARACION"/>
    <s v="245 VIDRIO Y PRODUCTOS DE VIDRIO"/>
    <s v="24501 VIDRIO Y PRODUCTOS DE VIDRIO"/>
    <n v="1218000"/>
    <s v="1 NO ETIQUETADO"/>
    <s v="11 RECURSOS FISCALES"/>
    <s v="1101 RECURSOS MUNICIPALES"/>
    <s v="19 Ejercicio 2019"/>
    <s v="13 TODO EL TERRITORIO"/>
    <s v="3 INDISTINTO"/>
  </r>
  <r>
    <s v="080822222112130417E014014315911122424524501111110119133"/>
    <s v="0808"/>
    <s v="2"/>
    <s v="22"/>
    <s v="221"/>
    <s v="1"/>
    <s v="2"/>
    <s v="13"/>
    <s v="04"/>
    <s v="17"/>
    <s v="E"/>
    <s v="014"/>
    <s v="014315"/>
    <s v="91"/>
    <s v="1"/>
    <s v="2"/>
    <s v="24"/>
    <s v="245"/>
    <s v="245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14 ACCIONES EMERGENTES EN CONTINGENCIAS Y EVENTUALIDADES REALIZADAS "/>
    <s v="014315 PAGO DEL SERVICIO DE ALUMBRADO PUBLICO"/>
    <s v="2000 MATERIALES Y SUMINISTROS"/>
    <s v="2400 MATERIALES Y ARTICULOS DE CONSTRUCCION Y DE REPARACION"/>
    <s v="245 VIDRIO Y PRODUCTOS DE VIDRIO"/>
    <s v="24501 VIDRIO Y PRODUCTOS DE VIDRIO"/>
    <n v="10000"/>
    <s v="1 NO ETIQUETADO"/>
    <s v="11 RECURSOS FISCALES"/>
    <s v="1101 RECURSOS MUNICIPALES"/>
    <s v="19 Ejercicio 2019"/>
    <s v="13 TODO EL TERRITORIO"/>
    <s v="3 INDISTINTO"/>
  </r>
  <r>
    <s v="090111313446172020O021021488121122424524501111110119133"/>
    <s v="0901"/>
    <s v="1"/>
    <s v="13"/>
    <s v="134"/>
    <s v="4"/>
    <s v="6"/>
    <s v="17"/>
    <s v="20"/>
    <s v="20"/>
    <s v="O"/>
    <s v="021"/>
    <s v="021488"/>
    <s v="12"/>
    <s v="1"/>
    <s v="2"/>
    <s v="24"/>
    <s v="245"/>
    <s v="24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88 CONTROL DE LA ESTRUCTURA DE PERSONAL"/>
    <s v="2000 MATERIALES Y SUMINISTROS"/>
    <s v="2400 MATERIALES Y ARTICULOS DE CONSTRUCCION Y DE REPARACION"/>
    <s v="245 VIDRIO Y PRODUCTOS DE VIDRIO"/>
    <s v="24501 VIDRIO Y PRODUCTOS DE VIDRIO"/>
    <n v="15000"/>
    <s v="1 NO ETIQUETADO"/>
    <s v="11 RECURSOS FISCALES"/>
    <s v="1101 RECURSOS MUNICIPALES"/>
    <s v="19 Ejercicio 2019"/>
    <s v="13 TODO EL TERRITORIO"/>
    <s v="3 INDISTINTO"/>
  </r>
  <r>
    <s v="130322424215140134E018018974911122424524501111110119133"/>
    <s v="1303"/>
    <s v="2"/>
    <s v="24"/>
    <s v="242"/>
    <s v="1"/>
    <s v="5"/>
    <s v="14"/>
    <s v="01"/>
    <s v="34"/>
    <s v="E"/>
    <s v="018"/>
    <s v="018974"/>
    <s v="91"/>
    <s v="1"/>
    <s v="2"/>
    <s v="24"/>
    <s v="245"/>
    <s v="245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974 SERVICIO DE BIBLIOTECAS Y SALAS DE LECTURA "/>
    <s v="2000 MATERIALES Y SUMINISTROS"/>
    <s v="2400 MATERIALES Y ARTICULOS DE CONSTRUCCION Y DE REPARACION"/>
    <s v="245 VIDRIO Y PRODUCTOS DE VIDRIO"/>
    <s v="24501 VIDRIO Y PRODUCTOS DE VIDRIO"/>
    <n v="38610"/>
    <s v="1 NO ETIQUETADO"/>
    <s v="11 RECURSOS FISCALES"/>
    <s v="1101 RECURSOS MUNICIPALES"/>
    <s v="19 Ejercicio 2019"/>
    <s v="13 TODO EL TERRITORIO"/>
    <s v="3 INDISTINTO"/>
  </r>
  <r>
    <s v="010111313146172001P121121823911122424624601111110119133"/>
    <s v="0101"/>
    <s v="1"/>
    <s v="13"/>
    <s v="131"/>
    <s v="4"/>
    <s v="6"/>
    <s v="17"/>
    <s v="20"/>
    <s v="01"/>
    <s v="P"/>
    <s v="121"/>
    <s v="121823"/>
    <s v="91"/>
    <s v="1"/>
    <s v="2"/>
    <s v="24"/>
    <s v="246"/>
    <s v="246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x v="2"/>
    <s v="91 CIUDADANOS"/>
    <s v="1 GASTO CORRIENTE"/>
    <s v="01 GESTIÓN GUBERNAMENTAL"/>
    <s v="121 SENSIBILIZACIÓN  EN RESPONSABILIDADES Y FUNCIONES REALIZADAS"/>
    <s v="121823 REGALOS A TITULO INSTITUCIONAL 2018"/>
    <s v="2000 MATERIALES Y SUMINISTROS"/>
    <s v="2400 MATERIALES Y ARTICULOS DE CONSTRUCCION Y DE REPARACION"/>
    <s v="246 MATERIAL ELECTRICO Y ELECTRONICO"/>
    <s v="24601 MATERIAL ELECTRICO Y ELECTRONICO"/>
    <n v="1500"/>
    <s v="1 NO ETIQUETADO"/>
    <s v="11 RECURSOS FISCALES"/>
    <s v="1101 RECURSOS MUNICIPALES"/>
    <s v="19 Ejercicio 2019"/>
    <s v="13 TODO EL TERRITORIO"/>
    <s v="3 INDISTINTO"/>
  </r>
  <r>
    <s v="020311313246172002O016016015971122424624601111110119133"/>
    <s v="0203"/>
    <s v="1"/>
    <s v="13"/>
    <s v="132"/>
    <s v="4"/>
    <s v="6"/>
    <s v="17"/>
    <s v="20"/>
    <s v="02"/>
    <s v="O"/>
    <s v="016"/>
    <s v="016015"/>
    <s v="97"/>
    <s v="1"/>
    <s v="2"/>
    <s v="24"/>
    <s v="246"/>
    <s v="246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2000 MATERIALES Y SUMINISTROS"/>
    <s v="2400 MATERIALES Y ARTICULOS DE CONSTRUCCION Y DE REPARACION"/>
    <s v="246 MATERIAL ELECTRICO Y ELECTRONICO"/>
    <s v="24601 MATERIAL ELECTRICO Y ELECTRONICO"/>
    <n v="6000"/>
    <s v="1 NO ETIQUETADO"/>
    <s v="11 RECURSOS FISCALES"/>
    <s v="1101 RECURSOS MUNICIPALES"/>
    <s v="19 Ejercicio 2019"/>
    <s v="13 TODO EL TERRITORIO"/>
    <s v="3 INDISTINTO"/>
  </r>
  <r>
    <s v="030311717145160304E127127976911122424624601111110119133"/>
    <s v="0303"/>
    <s v="1"/>
    <s v="17"/>
    <s v="171"/>
    <s v="4"/>
    <s v="5"/>
    <s v="16"/>
    <s v="03"/>
    <s v="04"/>
    <s v="E"/>
    <s v="127"/>
    <s v="127976"/>
    <s v="91"/>
    <s v="1"/>
    <s v="2"/>
    <s v="24"/>
    <s v="246"/>
    <s v="246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400 MATERIALES Y ARTICULOS DE CONSTRUCCION Y DE REPARACION"/>
    <s v="246 MATERIAL ELECTRICO Y ELECTRONICO"/>
    <s v="24601 MATERIAL ELECTRICO Y ELECTRONICO"/>
    <n v="120000"/>
    <s v="1 NO ETIQUETADO"/>
    <s v="11 RECURSOS FISCALES"/>
    <s v="1101 RECURSOS MUNICIPALES"/>
    <s v="19 Ejercicio 2019"/>
    <s v="13 TODO EL TERRITORIO"/>
    <s v="3 INDISTINTO"/>
  </r>
  <r>
    <s v="050211717246172009N124124254911122929129101111110119133"/>
    <s v="0502"/>
    <s v="1"/>
    <s v="17"/>
    <s v="172"/>
    <s v="4"/>
    <s v="6"/>
    <s v="17"/>
    <s v="20"/>
    <s v="09"/>
    <s v="N"/>
    <s v="124"/>
    <s v="124254"/>
    <s v="91"/>
    <s v="1"/>
    <s v="2"/>
    <s v="29"/>
    <s v="291"/>
    <s v="29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24 SERVICIOS DE EMERGENCIA ATENDIDOS"/>
    <s v="124254 ATENCION DE SERVICIOS DE EMERGENCIAS"/>
    <s v="2000 MATERIALES Y SUMINISTROS"/>
    <s v="2900 HERRAMIENTAS, REFACCIONES Y ACCESORIOS MENORES"/>
    <s v="291 HERRAMIENTAS MENORES"/>
    <s v="29101 HERRAMIENTAS MENORES"/>
    <n v="244709.96400000004"/>
    <s v="1 NO ETIQUETADO"/>
    <s v="11 RECURSOS FISCALES"/>
    <s v="1101 RECURSOS MUNICIPALES"/>
    <s v="19 Ejercicio 2019"/>
    <s v="13 TODO EL TERRITORIO"/>
    <s v="3 INDISTINTO"/>
  </r>
  <r>
    <s v="050211717246172009N124124254911122929129101111110119133"/>
    <s v="0502"/>
    <s v="1"/>
    <s v="17"/>
    <s v="172"/>
    <s v="4"/>
    <s v="6"/>
    <s v="17"/>
    <s v="20"/>
    <s v="09"/>
    <s v="N"/>
    <s v="124"/>
    <s v="124254"/>
    <s v="91"/>
    <s v="1"/>
    <s v="2"/>
    <s v="29"/>
    <s v="291"/>
    <s v="29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24 SERVICIOS DE EMERGENCIA ATENDIDOS"/>
    <s v="124254 ATENCION DE SERVICIOS DE EMERGENCIAS"/>
    <s v="2000 MATERIALES Y SUMINISTROS"/>
    <s v="2900 HERRAMIENTAS, REFACCIONES Y ACCESORIOS MENORES"/>
    <s v="291 HERRAMIENTAS MENORES"/>
    <s v="29101 HERRAMIENTAS MENORES"/>
    <n v="27000"/>
    <s v="1 NO ETIQUETADO"/>
    <s v="11 RECURSOS FISCALES"/>
    <s v="1101 RECURSOS MUNICIPALES"/>
    <s v="19 Ejercicio 2019"/>
    <s v="13 TODO EL TERRITORIO"/>
    <s v="3 INDISTINTO"/>
  </r>
  <r>
    <s v="080122222112130614E059059798911122424624601111110119133"/>
    <s v="0801"/>
    <s v="2"/>
    <s v="22"/>
    <s v="221"/>
    <s v="1"/>
    <s v="2"/>
    <s v="13"/>
    <s v="06"/>
    <s v="14"/>
    <s v="E"/>
    <s v="059"/>
    <s v="059798"/>
    <s v="91"/>
    <s v="1"/>
    <s v="2"/>
    <s v="24"/>
    <s v="246"/>
    <s v="246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798 OBRA IMAGEN URBANA"/>
    <s v="2000 MATERIALES Y SUMINISTROS"/>
    <s v="2400 MATERIALES Y ARTICULOS DE CONSTRUCCION Y DE REPARACION"/>
    <s v="246 MATERIAL ELECTRICO Y ELECTRONICO"/>
    <s v="24601 MATERIAL ELECTRICO Y ELECTRONICO"/>
    <n v="880000"/>
    <s v="1 NO ETIQUETADO"/>
    <s v="11 RECURSOS FISCALES"/>
    <s v="1101 RECURSOS MUNICIPALES"/>
    <s v="19 Ejercicio 2019"/>
    <s v="13 TODO EL TERRITORIO"/>
    <s v="3 INDISTINTO"/>
  </r>
  <r>
    <s v="081122222112130614E125125320911122424624601225250219133"/>
    <s v="0811"/>
    <s v="2"/>
    <s v="22"/>
    <s v="221"/>
    <s v="1"/>
    <s v="2"/>
    <s v="13"/>
    <s v="06"/>
    <s v="14"/>
    <s v="E"/>
    <s v="125"/>
    <s v="125320"/>
    <s v="91"/>
    <s v="1"/>
    <s v="2"/>
    <s v="24"/>
    <s v="246"/>
    <s v="24601"/>
    <s v="2"/>
    <s v="25"/>
    <s v="2502"/>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20 MANTENIMIENTO DE MERCADOS MUNICIPALES"/>
    <s v="2000 MATERIALES Y SUMINISTROS"/>
    <s v="2400 MATERIALES Y ARTICULOS DE CONSTRUCCION Y DE REPARACION"/>
    <s v="246 MATERIAL ELECTRICO Y ELECTRONICO"/>
    <s v="24601 MATERIAL ELECTRICO Y ELECTRONICO"/>
    <n v="72000000"/>
    <s v="2 ETIQUETADO"/>
    <s v="25 RECURSOS FEDERALES"/>
    <s v="2502 FONDO DE FORTALECIMIENTO MUNICIPAL"/>
    <s v="19 Ejercicio 2019"/>
    <s v="13 TODO EL TERRITORIO"/>
    <s v="3 INDISTINTO"/>
  </r>
  <r>
    <s v="081122222112130614E125125321911122424624601225250219133"/>
    <s v="0811"/>
    <s v="2"/>
    <s v="22"/>
    <s v="221"/>
    <s v="1"/>
    <s v="2"/>
    <s v="13"/>
    <s v="06"/>
    <s v="14"/>
    <s v="E"/>
    <s v="125"/>
    <s v="125321"/>
    <s v="91"/>
    <s v="1"/>
    <s v="2"/>
    <s v="24"/>
    <s v="246"/>
    <s v="24601"/>
    <s v="2"/>
    <s v="25"/>
    <s v="2502"/>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21 REHABILITACION EN MERCADOS MUNICIPALES"/>
    <s v="2000 MATERIALES Y SUMINISTROS"/>
    <s v="2400 MATERIALES Y ARTICULOS DE CONSTRUCCION Y DE REPARACION"/>
    <s v="246 MATERIAL ELECTRICO Y ELECTRONICO"/>
    <s v="24601 MATERIAL ELECTRICO Y ELECTRONICO"/>
    <n v="60000000"/>
    <s v="2 ETIQUETADO"/>
    <s v="25 RECURSOS FEDERALES"/>
    <s v="2502 FONDO DE FORTALECIMIENTO MUNICIPAL"/>
    <s v="19 Ejercicio 2019"/>
    <s v="13 TODO EL TERRITORIO"/>
    <s v="3 INDISTINTO"/>
  </r>
  <r>
    <s v="080922222112130614E059059798911122424624601111110119133"/>
    <s v="0809"/>
    <s v="2"/>
    <s v="22"/>
    <s v="221"/>
    <s v="1"/>
    <s v="2"/>
    <s v="13"/>
    <s v="06"/>
    <s v="14"/>
    <s v="E"/>
    <s v="059"/>
    <s v="059798"/>
    <s v="91"/>
    <s v="1"/>
    <s v="2"/>
    <s v="24"/>
    <s v="246"/>
    <s v="246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798 OBRA IMAGEN URBANA"/>
    <s v="2000 MATERIALES Y SUMINISTROS"/>
    <s v="2400 MATERIALES Y ARTICULOS DE CONSTRUCCION Y DE REPARACION"/>
    <s v="246 MATERIAL ELECTRICO Y ELECTRONICO"/>
    <s v="24601 MATERIAL ELECTRICO Y ELECTRONICO"/>
    <n v="50000"/>
    <s v="1 NO ETIQUETADO"/>
    <s v="11 RECURSOS FISCALES"/>
    <s v="1101 RECURSOS MUNICIPALES"/>
    <s v="19 Ejercicio 2019"/>
    <s v="13 TODO EL TERRITORIO"/>
    <s v="3 INDISTINTO"/>
  </r>
  <r>
    <s v="080322222112130614E125125343911122424624601111110119133"/>
    <s v="0803"/>
    <s v="2"/>
    <s v="22"/>
    <s v="221"/>
    <s v="1"/>
    <s v="2"/>
    <s v="13"/>
    <s v="06"/>
    <s v="14"/>
    <s v="E"/>
    <s v="125"/>
    <s v="125343"/>
    <s v="91"/>
    <s v="1"/>
    <s v="2"/>
    <s v="24"/>
    <s v="246"/>
    <s v="246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43 EVENTO DIA DEL JARDINERO"/>
    <s v="2000 MATERIALES Y SUMINISTROS"/>
    <s v="2400 MATERIALES Y ARTICULOS DE CONSTRUCCION Y DE REPARACION"/>
    <s v="246 MATERIAL ELECTRICO Y ELECTRONICO"/>
    <s v="24601 MATERIAL ELECTRICO Y ELECTRONICO"/>
    <n v="170000"/>
    <s v="1 NO ETIQUETADO"/>
    <s v="11 RECURSOS FISCALES"/>
    <s v="1101 RECURSOS MUNICIPALES"/>
    <s v="19 Ejercicio 2019"/>
    <s v="13 TODO EL TERRITORIO"/>
    <s v="3 INDISTINTO"/>
  </r>
  <r>
    <s v="080222222112130614E125125344911122424624601111110119133"/>
    <s v="0802"/>
    <s v="2"/>
    <s v="22"/>
    <s v="221"/>
    <s v="1"/>
    <s v="2"/>
    <s v="13"/>
    <s v="06"/>
    <s v="14"/>
    <s v="E"/>
    <s v="125"/>
    <s v="125344"/>
    <s v="91"/>
    <s v="1"/>
    <s v="2"/>
    <s v="24"/>
    <s v="246"/>
    <s v="246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44 FESTEJO DIA DE MUERTOS"/>
    <s v="2000 MATERIALES Y SUMINISTROS"/>
    <s v="2400 MATERIALES Y ARTICULOS DE CONSTRUCCION Y DE REPARACION"/>
    <s v="246 MATERIAL ELECTRICO Y ELECTRONICO"/>
    <s v="24601 MATERIAL ELECTRICO Y ELECTRONICO"/>
    <n v="380000"/>
    <s v="1 NO ETIQUETADO"/>
    <s v="11 RECURSOS FISCALES"/>
    <s v="1101 RECURSOS MUNICIPALES"/>
    <s v="19 Ejercicio 2019"/>
    <s v="13 TODO EL TERRITORIO"/>
    <s v="3 INDISTINTO"/>
  </r>
  <r>
    <s v="080422222112130614E060060325911122424624601111110119133"/>
    <s v="0804"/>
    <s v="2"/>
    <s v="22"/>
    <s v="221"/>
    <s v="1"/>
    <s v="2"/>
    <s v="13"/>
    <s v="06"/>
    <s v="14"/>
    <s v="E"/>
    <s v="060"/>
    <s v="060325"/>
    <s v="91"/>
    <s v="1"/>
    <s v="2"/>
    <s v="24"/>
    <s v="246"/>
    <s v="24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60 ESPACIOS PÚBLICOS ORDENADOS Y LIMPIOS ENTREGADOS"/>
    <s v="060325 SERVICIO DE LIMPIEZA DE AVENIDAS PRINCIPALES"/>
    <s v="2000 MATERIALES Y SUMINISTROS"/>
    <s v="2400 MATERIALES Y ARTICULOS DE CONSTRUCCION Y DE REPARACION"/>
    <s v="246 MATERIAL ELECTRICO Y ELECTRONICO"/>
    <s v="24601 MATERIAL ELECTRICO Y ELECTRONICO"/>
    <n v="62000"/>
    <s v="1 NO ETIQUETADO"/>
    <s v="11 RECURSOS FISCALES"/>
    <s v="1101 RECURSOS MUNICIPALES"/>
    <s v="19 Ejercicio 2019"/>
    <s v="13 TODO EL TERRITORIO"/>
    <s v="3 INDISTINTO"/>
  </r>
  <r>
    <s v="080522222112130614E125125368911122424624601111110119133"/>
    <s v="0805"/>
    <s v="2"/>
    <s v="22"/>
    <s v="221"/>
    <s v="1"/>
    <s v="2"/>
    <s v="13"/>
    <s v="06"/>
    <s v="14"/>
    <s v="E"/>
    <s v="125"/>
    <s v="125368"/>
    <s v="91"/>
    <s v="1"/>
    <s v="2"/>
    <s v="24"/>
    <s v="246"/>
    <s v="246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68 SERVICIO DE DESAZOLVE DE FOSA SEPTICAS COLONIAS"/>
    <s v="2000 MATERIALES Y SUMINISTROS"/>
    <s v="2400 MATERIALES Y ARTICULOS DE CONSTRUCCION Y DE REPARACION"/>
    <s v="246 MATERIAL ELECTRICO Y ELECTRONICO"/>
    <s v="24601 MATERIAL ELECTRICO Y ELECTRONICO"/>
    <n v="27000"/>
    <s v="1 NO ETIQUETADO"/>
    <s v="11 RECURSOS FISCALES"/>
    <s v="1101 RECURSOS MUNICIPALES"/>
    <s v="19 Ejercicio 2019"/>
    <s v="13 TODO EL TERRITORIO"/>
    <s v="3 INDISTINTO"/>
  </r>
  <r>
    <s v="081022222112130614E009009359911122424624601111110119133"/>
    <s v="0810"/>
    <s v="2"/>
    <s v="22"/>
    <s v="221"/>
    <s v="1"/>
    <s v="2"/>
    <s v="13"/>
    <s v="06"/>
    <s v="14"/>
    <s v="E"/>
    <s v="009"/>
    <s v="009359"/>
    <s v="91"/>
    <s v="1"/>
    <s v="2"/>
    <s v="24"/>
    <s v="246"/>
    <s v="246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359 FACTIBILIDAD DE SERVICIOS DE AGUA POTABLE, ALCANTARILLADO, SANITARIO Y PLUVIAL."/>
    <s v="2000 MATERIALES Y SUMINISTROS"/>
    <s v="2400 MATERIALES Y ARTICULOS DE CONSTRUCCION Y DE REPARACION"/>
    <s v="246 MATERIAL ELECTRICO Y ELECTRONICO"/>
    <s v="24601 MATERIAL ELECTRICO Y ELECTRONICO"/>
    <n v="5000"/>
    <s v="1 NO ETIQUETADO"/>
    <s v="11 RECURSOS FISCALES"/>
    <s v="1101 RECURSOS MUNICIPALES"/>
    <s v="19 Ejercicio 2019"/>
    <s v="13 TODO EL TERRITORIO"/>
    <s v="3 INDISTINTO"/>
  </r>
  <r>
    <s v="080722121412130615E105105405911122424624601111110119133"/>
    <s v="0807"/>
    <s v="2"/>
    <s v="21"/>
    <s v="214"/>
    <s v="1"/>
    <s v="2"/>
    <s v="13"/>
    <s v="06"/>
    <s v="15"/>
    <s v="E"/>
    <s v="105"/>
    <s v="105405"/>
    <s v="91"/>
    <s v="1"/>
    <s v="2"/>
    <s v="24"/>
    <s v="246"/>
    <s v="246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105 PRODUCTOS CÁRNICOS PARA EL CONSUMO HUMANO PROCESADOS."/>
    <s v="105405 CERTIFICACION RASTRO TIF"/>
    <s v="2000 MATERIALES Y SUMINISTROS"/>
    <s v="2400 MATERIALES Y ARTICULOS DE CONSTRUCCION Y DE REPARACION"/>
    <s v="246 MATERIAL ELECTRICO Y ELECTRONICO"/>
    <s v="24601 MATERIAL ELECTRICO Y ELECTRONICO"/>
    <n v="350000"/>
    <s v="1 NO ETIQUETADO"/>
    <s v="11 RECURSOS FISCALES"/>
    <s v="1101 RECURSOS MUNICIPALES"/>
    <s v="19 Ejercicio 2019"/>
    <s v="13 TODO EL TERRITORIO"/>
    <s v="3 INDISTINTO"/>
  </r>
  <r>
    <s v="080822222112130417E014014414911122424624601111110119133"/>
    <s v="0808"/>
    <s v="2"/>
    <s v="22"/>
    <s v="221"/>
    <s v="1"/>
    <s v="2"/>
    <s v="13"/>
    <s v="04"/>
    <s v="17"/>
    <s v="E"/>
    <s v="014"/>
    <s v="014414"/>
    <s v="91"/>
    <s v="1"/>
    <s v="2"/>
    <s v="24"/>
    <s v="246"/>
    <s v="246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14 ACCIONES EMERGENTES EN CONTINGENCIAS Y EVENTUALIDADES REALIZADAS "/>
    <s v="014414 REPARACION DE LUMINARIA"/>
    <s v="2000 MATERIALES Y SUMINISTROS"/>
    <s v="2400 MATERIALES Y ARTICULOS DE CONSTRUCCION Y DE REPARACION"/>
    <s v="246 MATERIAL ELECTRICO Y ELECTRONICO"/>
    <s v="24601 MATERIAL ELECTRICO Y ELECTRONICO"/>
    <n v="10000"/>
    <s v="1 NO ETIQUETADO"/>
    <s v="11 RECURSOS FISCALES"/>
    <s v="1101 RECURSOS MUNICIPALES"/>
    <s v="19 Ejercicio 2019"/>
    <s v="13 TODO EL TERRITORIO"/>
    <s v="3 INDISTINTO"/>
  </r>
  <r>
    <s v="090111313446172020O021021505121122424624601111110119133"/>
    <s v="0901"/>
    <s v="1"/>
    <s v="13"/>
    <s v="134"/>
    <s v="4"/>
    <s v="6"/>
    <s v="17"/>
    <s v="20"/>
    <s v="20"/>
    <s v="O"/>
    <s v="021"/>
    <s v="021505"/>
    <s v="12"/>
    <s v="1"/>
    <s v="2"/>
    <s v="24"/>
    <s v="246"/>
    <s v="246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05 ATENCION A SINDICATOS"/>
    <s v="2000 MATERIALES Y SUMINISTROS"/>
    <s v="2400 MATERIALES Y ARTICULOS DE CONSTRUCCION Y DE REPARACION"/>
    <s v="246 MATERIAL ELECTRICO Y ELECTRONICO"/>
    <s v="24601 MATERIAL ELECTRICO Y ELECTRONICO"/>
    <n v="1000000"/>
    <s v="1 NO ETIQUETADO"/>
    <s v="11 RECURSOS FISCALES"/>
    <s v="1101 RECURSOS MUNICIPALES"/>
    <s v="19 Ejercicio 2019"/>
    <s v="13 TODO EL TERRITORIO"/>
    <s v="3 INDISTINTO"/>
  </r>
  <r>
    <s v="111322121231010730E126126388911122424624601111110119133"/>
    <s v="1113"/>
    <s v="2"/>
    <s v="21"/>
    <s v="212"/>
    <s v="3"/>
    <s v="1"/>
    <s v="01"/>
    <s v="07"/>
    <s v="30"/>
    <s v="E"/>
    <s v="126"/>
    <s v="126388"/>
    <s v="91"/>
    <s v="1"/>
    <s v="2"/>
    <s v="24"/>
    <s v="246"/>
    <s v="246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26 SERVICIOS DE PREVENCIÓN ANIMAL ENTREGADOS"/>
    <s v="126388 INCINERACION"/>
    <s v="2000 MATERIALES Y SUMINISTROS"/>
    <s v="2400 MATERIALES Y ARTICULOS DE CONSTRUCCION Y DE REPARACION"/>
    <s v="246 MATERIAL ELECTRICO Y ELECTRONICO"/>
    <s v="24601 MATERIAL ELECTRICO Y ELECTRONICO"/>
    <n v="30000"/>
    <s v="1 NO ETIQUETADO"/>
    <s v="11 RECURSOS FISCALES"/>
    <s v="1101 RECURSOS MUNICIPALES"/>
    <s v="19 Ejercicio 2019"/>
    <s v="13 TODO EL TERRITORIO"/>
    <s v="3 INDISTINTO"/>
  </r>
  <r>
    <s v="121222222122081331E078078699911122424624601111110119133"/>
    <s v="1212"/>
    <s v="2"/>
    <s v="22"/>
    <s v="221"/>
    <s v="2"/>
    <s v="2"/>
    <s v="08"/>
    <s v="13"/>
    <s v="31"/>
    <s v="E"/>
    <s v="078"/>
    <s v="078699"/>
    <s v="91"/>
    <s v="1"/>
    <s v="2"/>
    <s v="24"/>
    <s v="246"/>
    <s v="246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699 BUSQUEDA DE ARCHIVO DE EDIFICACION Y CERTIFICACION"/>
    <s v="2000 MATERIALES Y SUMINISTROS"/>
    <s v="2400 MATERIALES Y ARTICULOS DE CONSTRUCCION Y DE REPARACION"/>
    <s v="246 MATERIAL ELECTRICO Y ELECTRONICO"/>
    <s v="24601 MATERIAL ELECTRICO Y ELECTRONICO"/>
    <n v="73900"/>
    <s v="1 NO ETIQUETADO"/>
    <s v="11 RECURSOS FISCALES"/>
    <s v="1101 RECURSOS MUNICIPALES"/>
    <s v="19 Ejercicio 2019"/>
    <s v="13 TODO EL TERRITORIO"/>
    <s v="3 INDISTINTO"/>
  </r>
  <r>
    <s v="130322424215140134E023023896911122424624601111110119133"/>
    <s v="1303"/>
    <s v="2"/>
    <s v="24"/>
    <s v="242"/>
    <s v="1"/>
    <s v="5"/>
    <s v="14"/>
    <s v="01"/>
    <s v="34"/>
    <s v="E"/>
    <s v="023"/>
    <s v="023896"/>
    <s v="91"/>
    <s v="1"/>
    <s v="2"/>
    <s v="24"/>
    <s v="246"/>
    <s v="246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23 AFORO A LAS PRESENTACIONES DE LAS COMPAÑÍAS MUNICIPALES CONSOLIDADO"/>
    <s v="023896 EDUCACION ARTISTICA FORMAL "/>
    <s v="2000 MATERIALES Y SUMINISTROS"/>
    <s v="2400 MATERIALES Y ARTICULOS DE CONSTRUCCION Y DE REPARACION"/>
    <s v="246 MATERIAL ELECTRICO Y ELECTRONICO"/>
    <s v="24601 MATERIAL ELECTRICO Y ELECTRONICO"/>
    <n v="78600"/>
    <s v="1 NO ETIQUETADO"/>
    <s v="11 RECURSOS FISCALES"/>
    <s v="1101 RECURSOS MUNICIPALES"/>
    <s v="19 Ejercicio 2019"/>
    <s v="13 TODO EL TERRITORIO"/>
    <s v="3 INDISTINTO"/>
  </r>
  <r>
    <s v="131322424215140134E120120940911122424624601111110119133"/>
    <s v="1313"/>
    <s v="2"/>
    <s v="24"/>
    <s v="242"/>
    <s v="1"/>
    <s v="5"/>
    <s v="14"/>
    <s v="01"/>
    <s v="34"/>
    <s v="E"/>
    <s v="120"/>
    <s v="120940"/>
    <s v="91"/>
    <s v="1"/>
    <s v="2"/>
    <s v="24"/>
    <s v="246"/>
    <s v="246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120 ROMERIA ZAPOPAN ORGANIZADA Y REALIZADA"/>
    <s v="120940 OPERATIVO ROMERIA 2017"/>
    <s v="2000 MATERIALES Y SUMINISTROS"/>
    <s v="2400 MATERIALES Y ARTICULOS DE CONSTRUCCION Y DE REPARACION"/>
    <s v="246 MATERIAL ELECTRICO Y ELECTRONICO"/>
    <s v="24601 MATERIAL ELECTRICO Y ELECTRONICO"/>
    <n v="200000"/>
    <s v="1 NO ETIQUETADO"/>
    <s v="11 RECURSOS FISCALES"/>
    <s v="1101 RECURSOS MUNICIPALES"/>
    <s v="19 Ejercicio 2019"/>
    <s v="13 TODO EL TERRITORIO"/>
    <s v="3 INDISTINTO"/>
  </r>
  <r>
    <s v="050211717246172009N100100849911122929229201111110119133"/>
    <s v="0502"/>
    <s v="1"/>
    <s v="17"/>
    <s v="172"/>
    <s v="4"/>
    <s v="6"/>
    <s v="17"/>
    <s v="20"/>
    <s v="09"/>
    <s v="N"/>
    <s v="100"/>
    <s v="100849"/>
    <s v="91"/>
    <s v="1"/>
    <s v="2"/>
    <s v="29"/>
    <s v="292"/>
    <s v="29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00 PLANES OPERATIVOS REALIZADOS"/>
    <s v="100849 ATENCION EVENTOS MASIVOS "/>
    <s v="2000 MATERIALES Y SUMINISTROS"/>
    <s v="2900 HERRAMIENTAS, REFACCIONES Y ACCESORIOS MENORES"/>
    <s v="292 REFACCIONES Y ACCESORIOS MENORES DE EDIFICIOS"/>
    <s v="29201 REFACCIONES Y ACCESORIOS MENORES DE EDIFICIOS"/>
    <n v="30000"/>
    <s v="1 NO ETIQUETADO"/>
    <s v="11 RECURSOS FISCALES"/>
    <s v="1101 RECURSOS MUNICIPALES"/>
    <s v="19 Ejercicio 2019"/>
    <s v="13 TODO EL TERRITORIO"/>
    <s v="3 INDISTINTO"/>
  </r>
  <r>
    <s v="020311313246172002O016016015971122424724701111110119133"/>
    <s v="0203"/>
    <s v="1"/>
    <s v="13"/>
    <s v="132"/>
    <s v="4"/>
    <s v="6"/>
    <s v="17"/>
    <s v="20"/>
    <s v="02"/>
    <s v="O"/>
    <s v="016"/>
    <s v="016015"/>
    <s v="97"/>
    <s v="1"/>
    <s v="2"/>
    <s v="24"/>
    <s v="247"/>
    <s v="247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2000 MATERIALES Y SUMINISTROS"/>
    <s v="2400 MATERIALES Y ARTICULOS DE CONSTRUCCION Y DE REPARACION"/>
    <s v="247 ARTICULOS METALICOS PARA LA CONSTRUCCION"/>
    <s v="24701 ARTICULOS METALICOS PARA LA CONSTRUCCION"/>
    <n v="2400"/>
    <s v="1 NO ETIQUETADO"/>
    <s v="11 RECURSOS FISCALES"/>
    <s v="1101 RECURSOS MUNICIPALES"/>
    <s v="19 Ejercicio 2019"/>
    <s v="13 TODO EL TERRITORIO"/>
    <s v="3 INDISTINTO"/>
  </r>
  <r>
    <s v="030311717145160304E127127976911122424724701111110119133"/>
    <s v="0303"/>
    <s v="1"/>
    <s v="17"/>
    <s v="171"/>
    <s v="4"/>
    <s v="5"/>
    <s v="16"/>
    <s v="03"/>
    <s v="04"/>
    <s v="E"/>
    <s v="127"/>
    <s v="127976"/>
    <s v="91"/>
    <s v="1"/>
    <s v="2"/>
    <s v="24"/>
    <s v="247"/>
    <s v="247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400 MATERIALES Y ARTICULOS DE CONSTRUCCION Y DE REPARACION"/>
    <s v="247 ARTICULOS METALICOS PARA LA CONSTRUCCION"/>
    <s v="24701 ARTICULOS METALICOS PARA LA CONSTRUCCION"/>
    <n v="35000"/>
    <s v="1 NO ETIQUETADO"/>
    <s v="11 RECURSOS FISCALES"/>
    <s v="1101 RECURSOS MUNICIPALES"/>
    <s v="19 Ejercicio 2019"/>
    <s v="13 TODO EL TERRITORIO"/>
    <s v="3 INDISTINTO"/>
  </r>
  <r>
    <s v="050211717246172009N100100849911122929329301111110119133"/>
    <s v="0502"/>
    <s v="1"/>
    <s v="17"/>
    <s v="172"/>
    <s v="4"/>
    <s v="6"/>
    <s v="17"/>
    <s v="20"/>
    <s v="09"/>
    <s v="N"/>
    <s v="100"/>
    <s v="100849"/>
    <s v="91"/>
    <s v="1"/>
    <s v="2"/>
    <s v="29"/>
    <s v="293"/>
    <s v="293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00 PLANES OPERATIVOS REALIZADOS"/>
    <s v="100849 ATENCION EVENTOS MASIVOS "/>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58718.69200000001"/>
    <s v="1 NO ETIQUETADO"/>
    <s v="11 RECURSOS FISCALES"/>
    <s v="1101 RECURSOS MUNICIPALES"/>
    <s v="19 Ejercicio 2019"/>
    <s v="13 TODO EL TERRITORIO"/>
    <s v="3 INDISTINTO"/>
  </r>
  <r>
    <s v="050211717246172009N124124254911122929429401111110119133"/>
    <s v="0502"/>
    <s v="1"/>
    <s v="17"/>
    <s v="172"/>
    <s v="4"/>
    <s v="6"/>
    <s v="17"/>
    <s v="20"/>
    <s v="09"/>
    <s v="N"/>
    <s v="124"/>
    <s v="124254"/>
    <s v="91"/>
    <s v="1"/>
    <s v="2"/>
    <s v="29"/>
    <s v="294"/>
    <s v="294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24 SERVICIOS DE EMERGENCIA ATENDIDOS"/>
    <s v="124254 ATENCION DE SERVICIOS DE EMERGENCIAS"/>
    <s v="2000 MATERIALES Y SUMINISTROS"/>
    <s v="2900 HERRAMIENTAS, REFACCIONES Y ACCESORIOS MENORES"/>
    <s v="294 REFACCIONES Y ACCESORIOS MENORES DE EQUIPO DE COMPUTO Y TECNOLOGIAS DE LA INFORMACION"/>
    <s v="29401 REFACCIONES Y ACCESORIOS MENORES DE EQUIPO DE COMPUTO Y TECNOLOGIAS DE LA INFORMACION"/>
    <n v="187953.264"/>
    <s v="1 NO ETIQUETADO"/>
    <s v="11 RECURSOS FISCALES"/>
    <s v="1101 RECURSOS MUNICIPALES"/>
    <s v="19 Ejercicio 2019"/>
    <s v="13 TODO EL TERRITORIO"/>
    <s v="3 INDISTINTO"/>
  </r>
  <r>
    <s v="080122222112130614E059059415911122424724701111110119133"/>
    <s v="0801"/>
    <s v="2"/>
    <s v="22"/>
    <s v="221"/>
    <s v="1"/>
    <s v="2"/>
    <s v="13"/>
    <s v="06"/>
    <s v="14"/>
    <s v="E"/>
    <s v="059"/>
    <s v="059415"/>
    <s v="91"/>
    <s v="1"/>
    <s v="2"/>
    <s v="24"/>
    <s v="247"/>
    <s v="247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415 REPARACION DE LINEA (CABLE)"/>
    <s v="2000 MATERIALES Y SUMINISTROS"/>
    <s v="2400 MATERIALES Y ARTICULOS DE CONSTRUCCION Y DE REPARACION"/>
    <s v="247 ARTICULOS METALICOS PARA LA CONSTRUCCION"/>
    <s v="24701 ARTICULOS METALICOS PARA LA CONSTRUCCION"/>
    <n v="1135000"/>
    <s v="1 NO ETIQUETADO"/>
    <s v="11 RECURSOS FISCALES"/>
    <s v="1101 RECURSOS MUNICIPALES"/>
    <s v="19 Ejercicio 2019"/>
    <s v="13 TODO EL TERRITORIO"/>
    <s v="3 INDISTINTO"/>
  </r>
  <r>
    <s v="081122222112130614E125125327911122424724701111110119133"/>
    <s v="0811"/>
    <s v="2"/>
    <s v="22"/>
    <s v="221"/>
    <s v="1"/>
    <s v="2"/>
    <s v="13"/>
    <s v="06"/>
    <s v="14"/>
    <s v="E"/>
    <s v="125"/>
    <s v="125327"/>
    <s v="91"/>
    <s v="1"/>
    <s v="2"/>
    <s v="24"/>
    <s v="247"/>
    <s v="247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27 REHABILITACION DE MOBILIARIO URBANO EN PLAZAS MUNICIPALES Y ESPACIOS PUBLICOS"/>
    <s v="2000 MATERIALES Y SUMINISTROS"/>
    <s v="2400 MATERIALES Y ARTICULOS DE CONSTRUCCION Y DE REPARACION"/>
    <s v="247 ARTICULOS METALICOS PARA LA CONSTRUCCION"/>
    <s v="24701 ARTICULOS METALICOS PARA LA CONSTRUCCION"/>
    <n v="8063799.1200000001"/>
    <s v="1 NO ETIQUETADO"/>
    <s v="11 RECURSOS FISCALES"/>
    <s v="1101 RECURSOS MUNICIPALES"/>
    <s v="19 Ejercicio 2019"/>
    <s v="13 TODO EL TERRITORIO"/>
    <s v="3 INDISTINTO"/>
  </r>
  <r>
    <s v="080922222112130614E060060338911122424724701111110119133"/>
    <s v="0809"/>
    <s v="2"/>
    <s v="22"/>
    <s v="221"/>
    <s v="1"/>
    <s v="2"/>
    <s v="13"/>
    <s v="06"/>
    <s v="14"/>
    <s v="E"/>
    <s v="060"/>
    <s v="060338"/>
    <s v="91"/>
    <s v="1"/>
    <s v="2"/>
    <s v="24"/>
    <s v="247"/>
    <s v="247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60 ESPACIOS PÚBLICOS ORDENADOS Y LIMPIOS ENTREGADOS"/>
    <s v="060338 VISTO BUENO DEL PROYECTO DE ARBOLADO"/>
    <s v="2000 MATERIALES Y SUMINISTROS"/>
    <s v="2400 MATERIALES Y ARTICULOS DE CONSTRUCCION Y DE REPARACION"/>
    <s v="247 ARTICULOS METALICOS PARA LA CONSTRUCCION"/>
    <s v="24701 ARTICULOS METALICOS PARA LA CONSTRUCCION"/>
    <n v="250000"/>
    <s v="1 NO ETIQUETADO"/>
    <s v="11 RECURSOS FISCALES"/>
    <s v="1101 RECURSOS MUNICIPALES"/>
    <s v="19 Ejercicio 2019"/>
    <s v="13 TODO EL TERRITORIO"/>
    <s v="3 INDISTINTO"/>
  </r>
  <r>
    <s v="080322222112130614E125125344911122424724701111110119133"/>
    <s v="0803"/>
    <s v="2"/>
    <s v="22"/>
    <s v="221"/>
    <s v="1"/>
    <s v="2"/>
    <s v="13"/>
    <s v="06"/>
    <s v="14"/>
    <s v="E"/>
    <s v="125"/>
    <s v="125344"/>
    <s v="91"/>
    <s v="1"/>
    <s v="2"/>
    <s v="24"/>
    <s v="247"/>
    <s v="247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44 FESTEJO DIA DE MUERTOS"/>
    <s v="2000 MATERIALES Y SUMINISTROS"/>
    <s v="2400 MATERIALES Y ARTICULOS DE CONSTRUCCION Y DE REPARACION"/>
    <s v="247 ARTICULOS METALICOS PARA LA CONSTRUCCION"/>
    <s v="24701 ARTICULOS METALICOS PARA LA CONSTRUCCION"/>
    <n v="1650000"/>
    <s v="1 NO ETIQUETADO"/>
    <s v="11 RECURSOS FISCALES"/>
    <s v="1101 RECURSOS MUNICIPALES"/>
    <s v="19 Ejercicio 2019"/>
    <s v="13 TODO EL TERRITORIO"/>
    <s v="3 INDISTINTO"/>
  </r>
  <r>
    <s v="080222222112130614E125125355911122424724701111110119133"/>
    <s v="0802"/>
    <s v="2"/>
    <s v="22"/>
    <s v="221"/>
    <s v="1"/>
    <s v="2"/>
    <s v="13"/>
    <s v="06"/>
    <s v="14"/>
    <s v="E"/>
    <s v="125"/>
    <s v="125355"/>
    <s v="91"/>
    <s v="1"/>
    <s v="2"/>
    <s v="24"/>
    <s v="247"/>
    <s v="247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55 MANTENIMIENTO DE PAVIMENTOS"/>
    <s v="2000 MATERIALES Y SUMINISTROS"/>
    <s v="2400 MATERIALES Y ARTICULOS DE CONSTRUCCION Y DE REPARACION"/>
    <s v="247 ARTICULOS METALICOS PARA LA CONSTRUCCION"/>
    <s v="24701 ARTICULOS METALICOS PARA LA CONSTRUCCION"/>
    <n v="20000"/>
    <s v="1 NO ETIQUETADO"/>
    <s v="11 RECURSOS FISCALES"/>
    <s v="1101 RECURSOS MUNICIPALES"/>
    <s v="19 Ejercicio 2019"/>
    <s v="13 TODO EL TERRITORIO"/>
    <s v="3 INDISTINTO"/>
  </r>
  <r>
    <s v="080422222112130614E059059415911122424724701111110119133"/>
    <s v="0804"/>
    <s v="2"/>
    <s v="22"/>
    <s v="221"/>
    <s v="1"/>
    <s v="2"/>
    <s v="13"/>
    <s v="06"/>
    <s v="14"/>
    <s v="E"/>
    <s v="059"/>
    <s v="059415"/>
    <s v="91"/>
    <s v="1"/>
    <s v="2"/>
    <s v="24"/>
    <s v="247"/>
    <s v="247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415 REPARACION DE LINEA (CABLE)"/>
    <s v="2000 MATERIALES Y SUMINISTROS"/>
    <s v="2400 MATERIALES Y ARTICULOS DE CONSTRUCCION Y DE REPARACION"/>
    <s v="247 ARTICULOS METALICOS PARA LA CONSTRUCCION"/>
    <s v="24701 ARTICULOS METALICOS PARA LA CONSTRUCCION"/>
    <n v="90000"/>
    <s v="1 NO ETIQUETADO"/>
    <s v="11 RECURSOS FISCALES"/>
    <s v="1101 RECURSOS MUNICIPALES"/>
    <s v="19 Ejercicio 2019"/>
    <s v="13 TODO EL TERRITORIO"/>
    <s v="3 INDISTINTO"/>
  </r>
  <r>
    <s v="080422222112130614E060060333911122424724701111110119133"/>
    <s v="0804"/>
    <s v="2"/>
    <s v="22"/>
    <s v="221"/>
    <s v="1"/>
    <s v="2"/>
    <s v="13"/>
    <s v="06"/>
    <s v="14"/>
    <s v="E"/>
    <s v="060"/>
    <s v="060333"/>
    <s v="91"/>
    <s v="1"/>
    <s v="2"/>
    <s v="24"/>
    <s v="247"/>
    <s v="247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60 ESPACIOS PÚBLICOS ORDENADOS Y LIMPIOS ENTREGADOS"/>
    <s v="060333 VERIFICACION DE AREAS VERDES PARA DESCUENTO DE PREDIAL"/>
    <s v="2000 MATERIALES Y SUMINISTROS"/>
    <s v="2400 MATERIALES Y ARTICULOS DE CONSTRUCCION Y DE REPARACION"/>
    <s v="247 ARTICULOS METALICOS PARA LA CONSTRUCCION"/>
    <s v="24701 ARTICULOS METALICOS PARA LA CONSTRUCCION"/>
    <n v="40000"/>
    <s v="1 NO ETIQUETADO"/>
    <s v="11 RECURSOS FISCALES"/>
    <s v="1101 RECURSOS MUNICIPALES"/>
    <s v="19 Ejercicio 2019"/>
    <s v="13 TODO EL TERRITORIO"/>
    <s v="3 INDISTINTO"/>
  </r>
  <r>
    <s v="080522222112130614E125125335911122424724701111110119133"/>
    <s v="0805"/>
    <s v="2"/>
    <s v="22"/>
    <s v="221"/>
    <s v="1"/>
    <s v="2"/>
    <s v="13"/>
    <s v="06"/>
    <s v="14"/>
    <s v="E"/>
    <s v="125"/>
    <s v="125335"/>
    <s v="91"/>
    <s v="1"/>
    <s v="2"/>
    <s v="24"/>
    <s v="247"/>
    <s v="247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35 MANTENIMIENTO DE AREAS VERDES POR CONVENIO"/>
    <s v="2000 MATERIALES Y SUMINISTROS"/>
    <s v="2400 MATERIALES Y ARTICULOS DE CONSTRUCCION Y DE REPARACION"/>
    <s v="247 ARTICULOS METALICOS PARA LA CONSTRUCCION"/>
    <s v="24701 ARTICULOS METALICOS PARA LA CONSTRUCCION"/>
    <n v="92000"/>
    <s v="1 NO ETIQUETADO"/>
    <s v="11 RECURSOS FISCALES"/>
    <s v="1101 RECURSOS MUNICIPALES"/>
    <s v="19 Ejercicio 2019"/>
    <s v="13 TODO EL TERRITORIO"/>
    <s v="3 INDISTINTO"/>
  </r>
  <r>
    <s v="081222121412130615E061061317911122424724701111110119133"/>
    <s v="0812"/>
    <s v="2"/>
    <s v="21"/>
    <s v="214"/>
    <s v="1"/>
    <s v="2"/>
    <s v="13"/>
    <s v="06"/>
    <s v="15"/>
    <s v="E"/>
    <s v="061"/>
    <s v="061317"/>
    <s v="91"/>
    <s v="1"/>
    <s v="2"/>
    <s v="24"/>
    <s v="247"/>
    <s v="247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17 MANTENIMIENTO DE AREAS COMUNES"/>
    <s v="2000 MATERIALES Y SUMINISTROS"/>
    <s v="2400 MATERIALES Y ARTICULOS DE CONSTRUCCION Y DE REPARACION"/>
    <s v="247 ARTICULOS METALICOS PARA LA CONSTRUCCION"/>
    <s v="24701 ARTICULOS METALICOS PARA LA CONSTRUCCION"/>
    <n v="12576.07"/>
    <s v="1 NO ETIQUETADO"/>
    <s v="11 RECURSOS FISCALES"/>
    <s v="1101 RECURSOS MUNICIPALES"/>
    <s v="19 Ejercicio 2019"/>
    <s v="13 TODO EL TERRITORIO"/>
    <s v="3 INDISTINTO"/>
  </r>
  <r>
    <s v="080722121412130615E009009358911122424724701111110119133"/>
    <s v="0807"/>
    <s v="2"/>
    <s v="21"/>
    <s v="214"/>
    <s v="1"/>
    <s v="2"/>
    <s v="13"/>
    <s v="06"/>
    <s v="15"/>
    <s v="E"/>
    <s v="009"/>
    <s v="009358"/>
    <s v="91"/>
    <s v="1"/>
    <s v="2"/>
    <s v="24"/>
    <s v="247"/>
    <s v="247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09  ABASTECIMIENTO DE AGUA POTABLE APEGADA A LAS NORMATIVAS ENTREGADA"/>
    <s v="009358 DISTRIBUCION DE AGUA POTABLE EN CAMION TIPO CISTERNA."/>
    <s v="2000 MATERIALES Y SUMINISTROS"/>
    <s v="2400 MATERIALES Y ARTICULOS DE CONSTRUCCION Y DE REPARACION"/>
    <s v="247 ARTICULOS METALICOS PARA LA CONSTRUCCION"/>
    <s v="24701 ARTICULOS METALICOS PARA LA CONSTRUCCION"/>
    <n v="1700000"/>
    <s v="1 NO ETIQUETADO"/>
    <s v="11 RECURSOS FISCALES"/>
    <s v="1101 RECURSOS MUNICIPALES"/>
    <s v="19 Ejercicio 2019"/>
    <s v="13 TODO EL TERRITORIO"/>
    <s v="3 INDISTINTO"/>
  </r>
  <r>
    <s v="080822222112130417E014014415911122424724701111110119133"/>
    <s v="0808"/>
    <s v="2"/>
    <s v="22"/>
    <s v="221"/>
    <s v="1"/>
    <s v="2"/>
    <s v="13"/>
    <s v="04"/>
    <s v="17"/>
    <s v="E"/>
    <s v="014"/>
    <s v="014415"/>
    <s v="91"/>
    <s v="1"/>
    <s v="2"/>
    <s v="24"/>
    <s v="247"/>
    <s v="247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14 ACCIONES EMERGENTES EN CONTINGENCIAS Y EVENTUALIDADES REALIZADAS "/>
    <s v="014415 REPARACION DE LINEA (CABLE)"/>
    <s v="2000 MATERIALES Y SUMINISTROS"/>
    <s v="2400 MATERIALES Y ARTICULOS DE CONSTRUCCION Y DE REPARACION"/>
    <s v="247 ARTICULOS METALICOS PARA LA CONSTRUCCION"/>
    <s v="24701 ARTICULOS METALICOS PARA LA CONSTRUCCION"/>
    <n v="50000"/>
    <s v="1 NO ETIQUETADO"/>
    <s v="11 RECURSOS FISCALES"/>
    <s v="1101 RECURSOS MUNICIPALES"/>
    <s v="19 Ejercicio 2019"/>
    <s v="13 TODO EL TERRITORIO"/>
    <s v="3 INDISTINTO"/>
  </r>
  <r>
    <s v="090111313446172020O021021511121122424724701111110119133"/>
    <s v="0901"/>
    <s v="1"/>
    <s v="13"/>
    <s v="134"/>
    <s v="4"/>
    <s v="6"/>
    <s v="17"/>
    <s v="20"/>
    <s v="20"/>
    <s v="O"/>
    <s v="021"/>
    <s v="021511"/>
    <s v="12"/>
    <s v="1"/>
    <s v="2"/>
    <s v="24"/>
    <s v="247"/>
    <s v="24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1 CREDENCIALIZACION OFICIAL DE EMPLEADOS"/>
    <s v="2000 MATERIALES Y SUMINISTROS"/>
    <s v="2400 MATERIALES Y ARTICULOS DE CONSTRUCCION Y DE REPARACION"/>
    <s v="247 ARTICULOS METALICOS PARA LA CONSTRUCCION"/>
    <s v="24701 ARTICULOS METALICOS PARA LA CONSTRUCCION"/>
    <n v="335600"/>
    <s v="1 NO ETIQUETADO"/>
    <s v="11 RECURSOS FISCALES"/>
    <s v="1101 RECURSOS MUNICIPALES"/>
    <s v="19 Ejercicio 2019"/>
    <s v="13 TODO EL TERRITORIO"/>
    <s v="3 INDISTINTO"/>
  </r>
  <r>
    <s v="090111313446172020O021021515121122424724701111110119133"/>
    <s v="0901"/>
    <s v="1"/>
    <s v="13"/>
    <s v="134"/>
    <s v="4"/>
    <s v="6"/>
    <s v="17"/>
    <s v="20"/>
    <s v="20"/>
    <s v="O"/>
    <s v="021"/>
    <s v="021515"/>
    <s v="12"/>
    <s v="1"/>
    <s v="2"/>
    <s v="24"/>
    <s v="247"/>
    <s v="24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5 ENTREGA DE APOYOS Y/O BENEFICIOS A LOS EMPLEADOS."/>
    <s v="2000 MATERIALES Y SUMINISTROS"/>
    <s v="2400 MATERIALES Y ARTICULOS DE CONSTRUCCION Y DE REPARACION"/>
    <s v="247 ARTICULOS METALICOS PARA LA CONSTRUCCION"/>
    <s v="24701 ARTICULOS METALICOS PARA LA CONSTRUCCION"/>
    <n v="1000000"/>
    <s v="1 NO ETIQUETADO"/>
    <s v="11 RECURSOS FISCALES"/>
    <s v="1101 RECURSOS MUNICIPALES"/>
    <s v="19 Ejercicio 2019"/>
    <s v="13 TODO EL TERRITORIO"/>
    <s v="3 INDISTINTO"/>
  </r>
  <r>
    <s v="090111313446172020O020020504121122424724701111110119133"/>
    <s v="0901"/>
    <s v="1"/>
    <s v="13"/>
    <s v="134"/>
    <s v="4"/>
    <s v="6"/>
    <s v="17"/>
    <s v="20"/>
    <s v="20"/>
    <s v="O"/>
    <s v="020"/>
    <s v="020504"/>
    <s v="12"/>
    <s v="1"/>
    <s v="2"/>
    <s v="24"/>
    <s v="247"/>
    <s v="24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0 ADMINISTRACIÓN DE LOS RECURSOS FINANCIEROS PARA SOPORTE A LAS ÁREAS  EFICIENTADA"/>
    <s v="020504 REGISTRO DE PROVEEDORES AL PADRON DE LA DIRECCION DE ADQUISICIONES"/>
    <s v="2000 MATERIALES Y SUMINISTROS"/>
    <s v="2400 MATERIALES Y ARTICULOS DE CONSTRUCCION Y DE REPARACION"/>
    <s v="247 ARTICULOS METALICOS PARA LA CONSTRUCCION"/>
    <s v="24701 ARTICULOS METALICOS PARA LA CONSTRUCCION"/>
    <n v="60000"/>
    <s v="1 NO ETIQUETADO"/>
    <s v="11 RECURSOS FISCALES"/>
    <s v="1101 RECURSOS MUNICIPALES"/>
    <s v="19 Ejercicio 2019"/>
    <s v="13 TODO EL TERRITORIO"/>
    <s v="3 INDISTINTO"/>
  </r>
  <r>
    <s v="100322626823101723P031031527911122424724701111110119133"/>
    <s v="1003"/>
    <s v="2"/>
    <s v="26"/>
    <s v="268"/>
    <s v="2"/>
    <s v="3"/>
    <s v="10"/>
    <s v="17"/>
    <s v="23"/>
    <s v="P"/>
    <s v="031"/>
    <s v="031527"/>
    <s v="91"/>
    <s v="1"/>
    <s v="2"/>
    <s v="24"/>
    <s v="247"/>
    <s v="247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1 APOYOS EN ESPECIE OTORGADOS "/>
    <s v="031527 APOYOS EN ESPECIE PARA MEJORAMIENTO DE VIVIENDA(ZAPOPAN MI CASA)"/>
    <s v="2000 MATERIALES Y SUMINISTROS"/>
    <s v="2400 MATERIALES Y ARTICULOS DE CONSTRUCCION Y DE REPARACION"/>
    <s v="247 ARTICULOS METALICOS PARA LA CONSTRUCCION"/>
    <s v="24701 ARTICULOS METALICOS PARA LA CONSTRUCCION"/>
    <n v="5000"/>
    <s v="1 NO ETIQUETADO"/>
    <s v="11 RECURSOS FISCALES"/>
    <s v="1101 RECURSOS MUNICIPALES"/>
    <s v="19 Ejercicio 2019"/>
    <s v="13 TODO EL TERRITORIO"/>
    <s v="3 INDISTINTO"/>
  </r>
  <r>
    <s v="100533131123091725F077077927911122424724701111110119133"/>
    <s v="1005"/>
    <s v="3"/>
    <s v="31"/>
    <s v="311"/>
    <s v="2"/>
    <s v="3"/>
    <s v="09"/>
    <s v="17"/>
    <s v="25"/>
    <s v="F"/>
    <s v="077"/>
    <s v="077927"/>
    <s v="91"/>
    <s v="1"/>
    <s v="2"/>
    <s v="24"/>
    <s v="247"/>
    <s v="247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77 INVERSIÓN EN EL MUNICIPIO ATRAÍDA "/>
    <s v="077927 INTELIGENCIA DE NEGOCIOS"/>
    <s v="2000 MATERIALES Y SUMINISTROS"/>
    <s v="2400 MATERIALES Y ARTICULOS DE CONSTRUCCION Y DE REPARACION"/>
    <s v="247 ARTICULOS METALICOS PARA LA CONSTRUCCION"/>
    <s v="24701 ARTICULOS METALICOS PARA LA CONSTRUCCION"/>
    <n v="2200"/>
    <s v="1 NO ETIQUETADO"/>
    <s v="11 RECURSOS FISCALES"/>
    <s v="1101 RECURSOS MUNICIPALES"/>
    <s v="19 Ejercicio 2019"/>
    <s v="13 TODO EL TERRITORIO"/>
    <s v="3 INDISTINTO"/>
  </r>
  <r>
    <s v="100533131123091725F085085570911122424724701111110119133"/>
    <s v="1005"/>
    <s v="3"/>
    <s v="31"/>
    <s v="311"/>
    <s v="2"/>
    <s v="3"/>
    <s v="09"/>
    <s v="17"/>
    <s v="25"/>
    <s v="F"/>
    <s v="085"/>
    <s v="085570"/>
    <s v="91"/>
    <s v="1"/>
    <s v="2"/>
    <s v="24"/>
    <s v="247"/>
    <s v="247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85 NÚMERO DE EMPRESAS FORMALES AUMENTADO "/>
    <s v="085570 FINANCIAMIENTO A EMPRENDORES Y EMPRESARIOS"/>
    <s v="2000 MATERIALES Y SUMINISTROS"/>
    <s v="2400 MATERIALES Y ARTICULOS DE CONSTRUCCION Y DE REPARACION"/>
    <s v="247 ARTICULOS METALICOS PARA LA CONSTRUCCION"/>
    <s v="24701 ARTICULOS METALICOS PARA LA CONSTRUCCION"/>
    <n v="223217.5"/>
    <s v="1 NO ETIQUETADO"/>
    <s v="11 RECURSOS FISCALES"/>
    <s v="1101 RECURSOS MUNICIPALES"/>
    <s v="19 Ejercicio 2019"/>
    <s v="13 TODO EL TERRITORIO"/>
    <s v="3 INDISTINTO"/>
  </r>
  <r>
    <s v="110322222122071329E106106835911122424724701111110119133"/>
    <s v="1103"/>
    <s v="2"/>
    <s v="22"/>
    <s v="221"/>
    <s v="2"/>
    <s v="2"/>
    <s v="07"/>
    <s v="13"/>
    <s v="29"/>
    <s v="E"/>
    <s v="106"/>
    <s v="106835"/>
    <s v="91"/>
    <s v="1"/>
    <s v="2"/>
    <s v="24"/>
    <s v="247"/>
    <s v="247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06 PROYECTOS PARA INFRAESTRUCTURA Y POLÍTICAS DE MOVILIDAD ELABORADOS "/>
    <s v="106835 ANALISIS Y PLANEACION DE MOVILIDAD"/>
    <s v="2000 MATERIALES Y SUMINISTROS"/>
    <s v="2400 MATERIALES Y ARTICULOS DE CONSTRUCCION Y DE REPARACION"/>
    <s v="247 ARTICULOS METALICOS PARA LA CONSTRUCCION"/>
    <s v="24701 ARTICULOS METALICOS PARA LA CONSTRUCCION"/>
    <n v="450800"/>
    <s v="1 NO ETIQUETADO"/>
    <s v="11 RECURSOS FISCALES"/>
    <s v="1101 RECURSOS MUNICIPALES"/>
    <s v="19 Ejercicio 2019"/>
    <s v="13 TODO EL TERRITORIO"/>
    <s v="3 INDISTINTO"/>
  </r>
  <r>
    <s v="110322222122071329E129129660911122424724701111110119133"/>
    <s v="1103"/>
    <s v="2"/>
    <s v="22"/>
    <s v="221"/>
    <s v="2"/>
    <s v="2"/>
    <s v="07"/>
    <s v="13"/>
    <s v="29"/>
    <s v="E"/>
    <s v="129"/>
    <s v="129660"/>
    <s v="91"/>
    <s v="1"/>
    <s v="2"/>
    <s v="24"/>
    <s v="247"/>
    <s v="247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29 SERVICIOS PARA LA GESTIÓN DE LA MOVILIDAD APLICADA         "/>
    <s v="129660 ACREDITACIONES PARA PERSONAS CON DISCAPACIDAD, ADULTOS MAYORES O MUJERES EMBARAZADAS"/>
    <s v="2000 MATERIALES Y SUMINISTROS"/>
    <s v="2400 MATERIALES Y ARTICULOS DE CONSTRUCCION Y DE REPARACION"/>
    <s v="247 ARTICULOS METALICOS PARA LA CONSTRUCCION"/>
    <s v="24701 ARTICULOS METALICOS PARA LA CONSTRUCCION"/>
    <n v="2000000"/>
    <s v="1 NO ETIQUETADO"/>
    <s v="11 RECURSOS FISCALES"/>
    <s v="1101 RECURSOS MUNICIPALES"/>
    <s v="19 Ejercicio 2019"/>
    <s v="13 TODO EL TERRITORIO"/>
    <s v="3 INDISTINTO"/>
  </r>
  <r>
    <s v="111322121231010730E126126390911122424724701111110119133"/>
    <s v="1113"/>
    <s v="2"/>
    <s v="21"/>
    <s v="212"/>
    <s v="3"/>
    <s v="1"/>
    <s v="01"/>
    <s v="07"/>
    <s v="30"/>
    <s v="E"/>
    <s v="126"/>
    <s v="126390"/>
    <s v="91"/>
    <s v="1"/>
    <s v="2"/>
    <s v="24"/>
    <s v="247"/>
    <s v="247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26 SERVICIOS DE PREVENCIÓN ANIMAL ENTREGADOS"/>
    <s v="126390 CONSTANCIA DE SALUD CANINA Y FELINA"/>
    <s v="2000 MATERIALES Y SUMINISTROS"/>
    <s v="2400 MATERIALES Y ARTICULOS DE CONSTRUCCION Y DE REPARACION"/>
    <s v="247 ARTICULOS METALICOS PARA LA CONSTRUCCION"/>
    <s v="24701 ARTICULOS METALICOS PARA LA CONSTRUCCION"/>
    <n v="20000"/>
    <s v="1 NO ETIQUETADO"/>
    <s v="11 RECURSOS FISCALES"/>
    <s v="1101 RECURSOS MUNICIPALES"/>
    <s v="19 Ejercicio 2019"/>
    <s v="13 TODO EL TERRITORIO"/>
    <s v="3 INDISTINTO"/>
  </r>
  <r>
    <s v="121222222122081331E078078702911122424724701111110119133"/>
    <s v="1212"/>
    <s v="2"/>
    <s v="22"/>
    <s v="221"/>
    <s v="2"/>
    <s v="2"/>
    <s v="08"/>
    <s v="13"/>
    <s v="31"/>
    <s v="E"/>
    <s v="078"/>
    <s v="078702"/>
    <s v="91"/>
    <s v="1"/>
    <s v="2"/>
    <s v="24"/>
    <s v="247"/>
    <s v="247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702 AUTORIZACION DE TRABAJOS MENORES"/>
    <s v="2000 MATERIALES Y SUMINISTROS"/>
    <s v="2400 MATERIALES Y ARTICULOS DE CONSTRUCCION Y DE REPARACION"/>
    <s v="247 ARTICULOS METALICOS PARA LA CONSTRUCCION"/>
    <s v="24701 ARTICULOS METALICOS PARA LA CONSTRUCCION"/>
    <n v="19200"/>
    <s v="1 NO ETIQUETADO"/>
    <s v="11 RECURSOS FISCALES"/>
    <s v="1101 RECURSOS MUNICIPALES"/>
    <s v="19 Ejercicio 2019"/>
    <s v="13 TODO EL TERRITORIO"/>
    <s v="3 INDISTINTO"/>
  </r>
  <r>
    <s v="130322424215140134E023023977911122424724701111110119133"/>
    <s v="1303"/>
    <s v="2"/>
    <s v="24"/>
    <s v="242"/>
    <s v="1"/>
    <s v="5"/>
    <s v="14"/>
    <s v="01"/>
    <s v="34"/>
    <s v="E"/>
    <s v="023"/>
    <s v="023977"/>
    <s v="91"/>
    <s v="1"/>
    <s v="2"/>
    <s v="24"/>
    <s v="247"/>
    <s v="247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23 AFORO A LAS PRESENTACIONES DE LAS COMPAÑÍAS MUNICIPALES CONSOLIDADO"/>
    <s v="023977 SERVICIOS BRINDADOS POR LAS COMPAÑIAS ARTISTICAS DE ZAPOPAN"/>
    <s v="2000 MATERIALES Y SUMINISTROS"/>
    <s v="2400 MATERIALES Y ARTICULOS DE CONSTRUCCION Y DE REPARACION"/>
    <s v="247 ARTICULOS METALICOS PARA LA CONSTRUCCION"/>
    <s v="24701 ARTICULOS METALICOS PARA LA CONSTRUCCION"/>
    <n v="52272.000000000007"/>
    <s v="1 NO ETIQUETADO"/>
    <s v="11 RECURSOS FISCALES"/>
    <s v="1101 RECURSOS MUNICIPALES"/>
    <s v="19 Ejercicio 2019"/>
    <s v="13 TODO EL TERRITORIO"/>
    <s v="3 INDISTINTO"/>
  </r>
  <r>
    <s v="050211717246172009N124124254911122929629601111110119133"/>
    <s v="0502"/>
    <s v="1"/>
    <s v="17"/>
    <s v="172"/>
    <s v="4"/>
    <s v="6"/>
    <s v="17"/>
    <s v="20"/>
    <s v="09"/>
    <s v="N"/>
    <s v="124"/>
    <s v="124254"/>
    <s v="91"/>
    <s v="1"/>
    <s v="2"/>
    <s v="29"/>
    <s v="296"/>
    <s v="296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24 SERVICIOS DE EMERGENCIA ATENDIDOS"/>
    <s v="124254 ATENCION DE SERVICIOS DE EMERGENCIAS"/>
    <s v="2000 MATERIALES Y SUMINISTROS"/>
    <s v="2900 HERRAMIENTAS, REFACCIONES Y ACCESORIOS MENORES"/>
    <s v="296 REFACCIONES Y ACCESORIOS MENORES DE EQUIPO DE TRANSPORTE"/>
    <s v="29601 REFACCIONES Y ACCESORIOS MENORES DE EQUIPO DE TRANSPORTE"/>
    <n v="82834"/>
    <s v="1 NO ETIQUETADO"/>
    <s v="11 RECURSOS FISCALES"/>
    <s v="1101 RECURSOS MUNICIPALES"/>
    <s v="19 Ejercicio 2019"/>
    <s v="13 TODO EL TERRITORIO"/>
    <s v="3 INDISTINTO"/>
  </r>
  <r>
    <s v="090111313446172020O021021513121122424824801111110119133"/>
    <s v="0901"/>
    <s v="1"/>
    <s v="13"/>
    <s v="134"/>
    <s v="4"/>
    <s v="6"/>
    <s v="17"/>
    <s v="20"/>
    <s v="20"/>
    <s v="O"/>
    <s v="021"/>
    <s v="021513"/>
    <s v="12"/>
    <s v="1"/>
    <s v="2"/>
    <s v="24"/>
    <s v="248"/>
    <s v="248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3 DIAGNOSTICO ORGANIZACIONAL"/>
    <s v="2000 MATERIALES Y SUMINISTROS"/>
    <s v="2400 MATERIALES Y ARTICULOS DE CONSTRUCCION Y DE REPARACION"/>
    <s v="248 MATERIALES COMPLEMENTARIOS"/>
    <s v="24801 MATERIALES COMPLEMENTARIOS"/>
    <n v="250000"/>
    <s v="1 NO ETIQUETADO"/>
    <s v="11 RECURSOS FISCALES"/>
    <s v="1101 RECURSOS MUNICIPALES"/>
    <s v="19 Ejercicio 2019"/>
    <s v="13 TODO EL TERRITORIO"/>
    <s v="3 INDISTINTO"/>
  </r>
  <r>
    <s v="050211717246172009N124124254911122929829801111110119133"/>
    <s v="0502"/>
    <s v="1"/>
    <s v="17"/>
    <s v="172"/>
    <s v="4"/>
    <s v="6"/>
    <s v="17"/>
    <s v="20"/>
    <s v="09"/>
    <s v="N"/>
    <s v="124"/>
    <s v="124254"/>
    <s v="91"/>
    <s v="1"/>
    <s v="2"/>
    <s v="29"/>
    <s v="298"/>
    <s v="298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24 SERVICIOS DE EMERGENCIA ATENDIDOS"/>
    <s v="124254 ATENCION DE SERVICIOS DE EMERGENCIAS"/>
    <s v="2000 MATERIALES Y SUMINISTROS"/>
    <s v="2900 HERRAMIENTAS, REFACCIONES Y ACCESORIOS MENORES"/>
    <s v="298 REFACCIONES Y ACCESORIOS MENORES DE MAQUINARIA Y OTROS EQUIPOS"/>
    <s v="29801 REFACCIONES Y ACCESORIOS MENORES DE MAQUINARIA Y OTROS EQUIPOS"/>
    <n v="48000"/>
    <s v="1 NO ETIQUETADO"/>
    <s v="11 RECURSOS FISCALES"/>
    <s v="1101 RECURSOS MUNICIPALES"/>
    <s v="19 Ejercicio 2019"/>
    <s v="13 TODO EL TERRITORIO"/>
    <s v="3 INDISTINTO"/>
  </r>
  <r>
    <s v="020311313246172002O016016015971122424924901111110119133"/>
    <s v="0203"/>
    <s v="1"/>
    <s v="13"/>
    <s v="132"/>
    <s v="4"/>
    <s v="6"/>
    <s v="17"/>
    <s v="20"/>
    <s v="02"/>
    <s v="O"/>
    <s v="016"/>
    <s v="016015"/>
    <s v="97"/>
    <s v="1"/>
    <s v="2"/>
    <s v="24"/>
    <s v="249"/>
    <s v="249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2000 MATERIALES Y SUMINISTROS"/>
    <s v="2400 MATERIALES Y ARTICULOS DE CONSTRUCCION Y DE REPARACION"/>
    <s v="249 OTROS MATERIALES Y ARTICULOS DE CONSTRUCCION Y REPARACION"/>
    <s v="24901 OTROS MATERIALES Y ARTICULOS DE CONSTRUCCION Y REPARACION"/>
    <n v="3000"/>
    <s v="1 NO ETIQUETADO"/>
    <s v="11 RECURSOS FISCALES"/>
    <s v="1101 RECURSOS MUNICIPALES"/>
    <s v="19 Ejercicio 2019"/>
    <s v="13 TODO EL TERRITORIO"/>
    <s v="3 INDISTINTO"/>
  </r>
  <r>
    <s v="030311717145160304E127127976911122424924901111110119133"/>
    <s v="0303"/>
    <s v="1"/>
    <s v="17"/>
    <s v="171"/>
    <s v="4"/>
    <s v="5"/>
    <s v="16"/>
    <s v="03"/>
    <s v="04"/>
    <s v="E"/>
    <s v="127"/>
    <s v="127976"/>
    <s v="91"/>
    <s v="1"/>
    <s v="2"/>
    <s v="24"/>
    <s v="249"/>
    <s v="249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400 MATERIALES Y ARTICULOS DE CONSTRUCCION Y DE REPARACION"/>
    <s v="249 OTROS MATERIALES Y ARTICULOS DE CONSTRUCCION Y REPARACION"/>
    <s v="24901 OTROS MATERIALES Y ARTICULOS DE CONSTRUCCION Y REPARACION"/>
    <n v="171000"/>
    <s v="1 NO ETIQUETADO"/>
    <s v="11 RECURSOS FISCALES"/>
    <s v="1101 RECURSOS MUNICIPALES"/>
    <s v="19 Ejercicio 2019"/>
    <s v="13 TODO EL TERRITORIO"/>
    <s v="3 INDISTINTO"/>
  </r>
  <r>
    <s v="050211717246172009N124124254911122929829801111110119133"/>
    <s v="0502"/>
    <s v="1"/>
    <s v="17"/>
    <s v="172"/>
    <s v="4"/>
    <s v="6"/>
    <s v="17"/>
    <s v="20"/>
    <s v="09"/>
    <s v="N"/>
    <s v="124"/>
    <s v="124254"/>
    <s v="91"/>
    <s v="1"/>
    <s v="2"/>
    <s v="29"/>
    <s v="298"/>
    <s v="298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24 SERVICIOS DE EMERGENCIA ATENDIDOS"/>
    <s v="124254 ATENCION DE SERVICIOS DE EMERGENCIAS"/>
    <s v="2000 MATERIALES Y SUMINISTROS"/>
    <s v="2900 HERRAMIENTAS, REFACCIONES Y ACCESORIOS MENORES"/>
    <s v="298 REFACCIONES Y ACCESORIOS MENORES DE MAQUINARIA Y OTROS EQUIPOS"/>
    <s v="29801 REFACCIONES Y ACCESORIOS MENORES DE MAQUINARIA Y OTROS EQUIPOS"/>
    <n v="100000"/>
    <s v="1 NO ETIQUETADO"/>
    <s v="11 RECURSOS FISCALES"/>
    <s v="1101 RECURSOS MUNICIPALES"/>
    <s v="19 Ejercicio 2019"/>
    <s v="13 TODO EL TERRITORIO"/>
    <s v="3 INDISTINTO"/>
  </r>
  <r>
    <s v="080122222112130614E088088347911122424924901111110119133"/>
    <s v="0801"/>
    <s v="2"/>
    <s v="22"/>
    <s v="221"/>
    <s v="1"/>
    <s v="2"/>
    <s v="13"/>
    <s v="06"/>
    <s v="14"/>
    <s v="E"/>
    <s v="088"/>
    <s v="088347"/>
    <s v="91"/>
    <s v="1"/>
    <s v="2"/>
    <s v="24"/>
    <s v="249"/>
    <s v="249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47 PERMISO DE AUSENCIA TEMPORAL EN COMERCIO EN TIANGUIS"/>
    <s v="2000 MATERIALES Y SUMINISTROS"/>
    <s v="2400 MATERIALES Y ARTICULOS DE CONSTRUCCION Y DE REPARACION"/>
    <s v="249 OTROS MATERIALES Y ARTICULOS DE CONSTRUCCION Y REPARACION"/>
    <s v="24901 OTROS MATERIALES Y ARTICULOS DE CONSTRUCCION Y REPARACION"/>
    <n v="51000"/>
    <s v="1 NO ETIQUETADO"/>
    <s v="11 RECURSOS FISCALES"/>
    <s v="1101 RECURSOS MUNICIPALES"/>
    <s v="19 Ejercicio 2019"/>
    <s v="13 TODO EL TERRITORIO"/>
    <s v="3 INDISTINTO"/>
  </r>
  <r>
    <s v="081122222112130614E088088318911122424924901111110119133"/>
    <s v="0811"/>
    <s v="2"/>
    <s v="22"/>
    <s v="221"/>
    <s v="1"/>
    <s v="2"/>
    <s v="13"/>
    <s v="06"/>
    <s v="14"/>
    <s v="E"/>
    <s v="088"/>
    <s v="088318"/>
    <s v="91"/>
    <s v="1"/>
    <s v="2"/>
    <s v="24"/>
    <s v="249"/>
    <s v="249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18 SERVICIO DE CAMBIO DE PROPIETARIO"/>
    <s v="2000 MATERIALES Y SUMINISTROS"/>
    <s v="2400 MATERIALES Y ARTICULOS DE CONSTRUCCION Y DE REPARACION"/>
    <s v="249 OTROS MATERIALES Y ARTICULOS DE CONSTRUCCION Y REPARACION"/>
    <s v="24901 OTROS MATERIALES Y ARTICULOS DE CONSTRUCCION Y REPARACION"/>
    <n v="20000"/>
    <s v="1 NO ETIQUETADO"/>
    <s v="11 RECURSOS FISCALES"/>
    <s v="1101 RECURSOS MUNICIPALES"/>
    <s v="19 Ejercicio 2019"/>
    <s v="13 TODO EL TERRITORIO"/>
    <s v="3 INDISTINTO"/>
  </r>
  <r>
    <s v="080322222112130614E125125355911122424924901225250219133"/>
    <s v="0803"/>
    <s v="2"/>
    <s v="22"/>
    <s v="221"/>
    <s v="1"/>
    <s v="2"/>
    <s v="13"/>
    <s v="06"/>
    <s v="14"/>
    <s v="E"/>
    <s v="125"/>
    <s v="125355"/>
    <s v="91"/>
    <s v="1"/>
    <s v="2"/>
    <s v="24"/>
    <s v="249"/>
    <s v="24901"/>
    <s v="2"/>
    <s v="25"/>
    <s v="2502"/>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55 MANTENIMIENTO DE PAVIMENTOS"/>
    <s v="2000 MATERIALES Y SUMINISTROS"/>
    <s v="2400 MATERIALES Y ARTICULOS DE CONSTRUCCION Y DE REPARACION"/>
    <s v="249 OTROS MATERIALES Y ARTICULOS DE CONSTRUCCION Y REPARACION"/>
    <s v="24901 OTROS MATERIALES Y ARTICULOS DE CONSTRUCCION Y REPARACION"/>
    <n v="10000000"/>
    <s v="2 ETIQUETADO"/>
    <s v="25 RECURSOS FEDERALES"/>
    <s v="2502 FONDO DE FORTALECIMIENTO MUNICIPAL"/>
    <s v="19 Ejercicio 2019"/>
    <s v="13 TODO EL TERRITORIO"/>
    <s v="3 INDISTINTO"/>
  </r>
  <r>
    <s v="080222222112130614E125125356911122424924901111110119133"/>
    <s v="0802"/>
    <s v="2"/>
    <s v="22"/>
    <s v="221"/>
    <s v="1"/>
    <s v="2"/>
    <s v="13"/>
    <s v="06"/>
    <s v="14"/>
    <s v="E"/>
    <s v="125"/>
    <s v="125356"/>
    <s v="91"/>
    <s v="1"/>
    <s v="2"/>
    <s v="24"/>
    <s v="249"/>
    <s v="249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56 MEJORA DE LUMINARIAS PUBLICAS"/>
    <s v="2000 MATERIALES Y SUMINISTROS"/>
    <s v="2400 MATERIALES Y ARTICULOS DE CONSTRUCCION Y DE REPARACION"/>
    <s v="249 OTROS MATERIALES Y ARTICULOS DE CONSTRUCCION Y REPARACION"/>
    <s v="24901 OTROS MATERIALES Y ARTICULOS DE CONSTRUCCION Y REPARACION"/>
    <n v="650000"/>
    <s v="1 NO ETIQUETADO"/>
    <s v="11 RECURSOS FISCALES"/>
    <s v="1101 RECURSOS MUNICIPALES"/>
    <s v="19 Ejercicio 2019"/>
    <s v="13 TODO EL TERRITORIO"/>
    <s v="3 INDISTINTO"/>
  </r>
  <r>
    <s v="080422222112130614E060060325911122424924901111110119133"/>
    <s v="0804"/>
    <s v="2"/>
    <s v="22"/>
    <s v="221"/>
    <s v="1"/>
    <s v="2"/>
    <s v="13"/>
    <s v="06"/>
    <s v="14"/>
    <s v="E"/>
    <s v="060"/>
    <s v="060325"/>
    <s v="91"/>
    <s v="1"/>
    <s v="2"/>
    <s v="24"/>
    <s v="249"/>
    <s v="249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60 ESPACIOS PÚBLICOS ORDENADOS Y LIMPIOS ENTREGADOS"/>
    <s v="060325 SERVICIO DE LIMPIEZA DE AVENIDAS PRINCIPALES"/>
    <s v="2000 MATERIALES Y SUMINISTROS"/>
    <s v="2400 MATERIALES Y ARTICULOS DE CONSTRUCCION Y DE REPARACION"/>
    <s v="249 OTROS MATERIALES Y ARTICULOS DE CONSTRUCCION Y REPARACION"/>
    <s v="24901 OTROS MATERIALES Y ARTICULOS DE CONSTRUCCION Y REPARACION"/>
    <n v="25000"/>
    <s v="1 NO ETIQUETADO"/>
    <s v="11 RECURSOS FISCALES"/>
    <s v="1101 RECURSOS MUNICIPALES"/>
    <s v="19 Ejercicio 2019"/>
    <s v="13 TODO EL TERRITORIO"/>
    <s v="3 INDISTINTO"/>
  </r>
  <r>
    <s v="080422222112130614E060060329911122424924901111110119133"/>
    <s v="0804"/>
    <s v="2"/>
    <s v="22"/>
    <s v="221"/>
    <s v="1"/>
    <s v="2"/>
    <s v="13"/>
    <s v="06"/>
    <s v="14"/>
    <s v="E"/>
    <s v="060"/>
    <s v="060329"/>
    <s v="91"/>
    <s v="1"/>
    <s v="2"/>
    <s v="24"/>
    <s v="249"/>
    <s v="249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60 ESPACIOS PÚBLICOS ORDENADOS Y LIMPIOS ENTREGADOS"/>
    <s v="060329 RETIRO DE GRAFFITI"/>
    <s v="2000 MATERIALES Y SUMINISTROS"/>
    <s v="2400 MATERIALES Y ARTICULOS DE CONSTRUCCION Y DE REPARACION"/>
    <s v="249 OTROS MATERIALES Y ARTICULOS DE CONSTRUCCION Y REPARACION"/>
    <s v="24901 OTROS MATERIALES Y ARTICULOS DE CONSTRUCCION Y REPARACION"/>
    <n v="15000"/>
    <s v="1 NO ETIQUETADO"/>
    <s v="11 RECURSOS FISCALES"/>
    <s v="1101 RECURSOS MUNICIPALES"/>
    <s v="19 Ejercicio 2019"/>
    <s v="13 TODO EL TERRITORIO"/>
    <s v="3 INDISTINTO"/>
  </r>
  <r>
    <s v="080522222112130614E125125363911122424924901111110119133"/>
    <s v="0805"/>
    <s v="2"/>
    <s v="22"/>
    <s v="221"/>
    <s v="1"/>
    <s v="2"/>
    <s v="13"/>
    <s v="06"/>
    <s v="14"/>
    <s v="E"/>
    <s v="125"/>
    <s v="125363"/>
    <s v="91"/>
    <s v="1"/>
    <s v="2"/>
    <s v="24"/>
    <s v="249"/>
    <s v="249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63 SERVICIO DE MANTENIMIENTO, CONSERVACION Y LIMPIEZA DE REDES E INFRAESTRUCTURA HIDRAULICA."/>
    <s v="2000 MATERIALES Y SUMINISTROS"/>
    <s v="2400 MATERIALES Y ARTICULOS DE CONSTRUCCION Y DE REPARACION"/>
    <s v="249 OTROS MATERIALES Y ARTICULOS DE CONSTRUCCION Y REPARACION"/>
    <s v="24901 OTROS MATERIALES Y ARTICULOS DE CONSTRUCCION Y REPARACION"/>
    <n v="32000"/>
    <s v="1 NO ETIQUETADO"/>
    <s v="11 RECURSOS FISCALES"/>
    <s v="1101 RECURSOS MUNICIPALES"/>
    <s v="19 Ejercicio 2019"/>
    <s v="13 TODO EL TERRITORIO"/>
    <s v="3 INDISTINTO"/>
  </r>
  <r>
    <s v="081022222112130614E009009360911122424924901111110119133"/>
    <s v="0810"/>
    <s v="2"/>
    <s v="22"/>
    <s v="221"/>
    <s v="1"/>
    <s v="2"/>
    <s v="13"/>
    <s v="06"/>
    <s v="14"/>
    <s v="E"/>
    <s v="009"/>
    <s v="009360"/>
    <s v="91"/>
    <s v="1"/>
    <s v="2"/>
    <s v="24"/>
    <s v="249"/>
    <s v="249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360 MUESTREO Y VERIFICACION DE LA CALIDAD AGUAS RESIDUALES"/>
    <s v="2000 MATERIALES Y SUMINISTROS"/>
    <s v="2400 MATERIALES Y ARTICULOS DE CONSTRUCCION Y DE REPARACION"/>
    <s v="249 OTROS MATERIALES Y ARTICULOS DE CONSTRUCCION Y REPARACION"/>
    <s v="24901 OTROS MATERIALES Y ARTICULOS DE CONSTRUCCION Y REPARACION"/>
    <n v="200000"/>
    <s v="1 NO ETIQUETADO"/>
    <s v="11 RECURSOS FISCALES"/>
    <s v="1101 RECURSOS MUNICIPALES"/>
    <s v="19 Ejercicio 2019"/>
    <s v="13 TODO EL TERRITORIO"/>
    <s v="3 INDISTINTO"/>
  </r>
  <r>
    <s v="081222121412130615E061061319911122424924901111110119133"/>
    <s v="0812"/>
    <s v="2"/>
    <s v="21"/>
    <s v="214"/>
    <s v="1"/>
    <s v="2"/>
    <s v="13"/>
    <s v="06"/>
    <s v="15"/>
    <s v="E"/>
    <s v="061"/>
    <s v="061319"/>
    <s v="91"/>
    <s v="1"/>
    <s v="2"/>
    <s v="24"/>
    <s v="249"/>
    <s v="249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19 MANTENIMIENTO DE CEMENTERIOS"/>
    <s v="2000 MATERIALES Y SUMINISTROS"/>
    <s v="2400 MATERIALES Y ARTICULOS DE CONSTRUCCION Y DE REPARACION"/>
    <s v="249 OTROS MATERIALES Y ARTICULOS DE CONSTRUCCION Y REPARACION"/>
    <s v="24901 OTROS MATERIALES Y ARTICULOS DE CONSTRUCCION Y REPARACION"/>
    <n v="3752.78"/>
    <s v="1 NO ETIQUETADO"/>
    <s v="11 RECURSOS FISCALES"/>
    <s v="1101 RECURSOS MUNICIPALES"/>
    <s v="19 Ejercicio 2019"/>
    <s v="13 TODO EL TERRITORIO"/>
    <s v="3 INDISTINTO"/>
  </r>
  <r>
    <s v="080722121412130615E009009359911122424924901111110119133"/>
    <s v="0807"/>
    <s v="2"/>
    <s v="21"/>
    <s v="214"/>
    <s v="1"/>
    <s v="2"/>
    <s v="13"/>
    <s v="06"/>
    <s v="15"/>
    <s v="E"/>
    <s v="009"/>
    <s v="009359"/>
    <s v="91"/>
    <s v="1"/>
    <s v="2"/>
    <s v="24"/>
    <s v="249"/>
    <s v="249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09  ABASTECIMIENTO DE AGUA POTABLE APEGADA A LAS NORMATIVAS ENTREGADA"/>
    <s v="009359 FACTIBILIDAD DE SERVICIOS DE AGUA POTABLE, ALCANTARILLADO, SANITARIO Y PLUVIAL."/>
    <s v="2000 MATERIALES Y SUMINISTROS"/>
    <s v="2400 MATERIALES Y ARTICULOS DE CONSTRUCCION Y DE REPARACION"/>
    <s v="249 OTROS MATERIALES Y ARTICULOS DE CONSTRUCCION Y REPARACION"/>
    <s v="24901 OTROS MATERIALES Y ARTICULOS DE CONSTRUCCION Y REPARACION"/>
    <n v="150000"/>
    <s v="1 NO ETIQUETADO"/>
    <s v="11 RECURSOS FISCALES"/>
    <s v="1101 RECURSOS MUNICIPALES"/>
    <s v="19 Ejercicio 2019"/>
    <s v="13 TODO EL TERRITORIO"/>
    <s v="3 INDISTINTO"/>
  </r>
  <r>
    <s v="080822222112130417E014014416911122424924901111110119133"/>
    <s v="0808"/>
    <s v="2"/>
    <s v="22"/>
    <s v="221"/>
    <s v="1"/>
    <s v="2"/>
    <s v="13"/>
    <s v="04"/>
    <s v="17"/>
    <s v="E"/>
    <s v="014"/>
    <s v="014416"/>
    <s v="91"/>
    <s v="1"/>
    <s v="2"/>
    <s v="24"/>
    <s v="249"/>
    <s v="249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14 ACCIONES EMERGENTES EN CONTINGENCIAS Y EVENTUALIDADES REALIZADAS "/>
    <s v="014416 CUANTIFICACION DE DAÑOS VEHICULARES E INFRACCIONES"/>
    <s v="2000 MATERIALES Y SUMINISTROS"/>
    <s v="2400 MATERIALES Y ARTICULOS DE CONSTRUCCION Y DE REPARACION"/>
    <s v="249 OTROS MATERIALES Y ARTICULOS DE CONSTRUCCION Y REPARACION"/>
    <s v="24901 OTROS MATERIALES Y ARTICULOS DE CONSTRUCCION Y REPARACION"/>
    <n v="20000"/>
    <s v="1 NO ETIQUETADO"/>
    <s v="11 RECURSOS FISCALES"/>
    <s v="1101 RECURSOS MUNICIPALES"/>
    <s v="19 Ejercicio 2019"/>
    <s v="13 TODO EL TERRITORIO"/>
    <s v="3 INDISTINTO"/>
  </r>
  <r>
    <s v="090111313446172020O021021514121122424924901111110119133"/>
    <s v="0901"/>
    <s v="1"/>
    <s v="13"/>
    <s v="134"/>
    <s v="4"/>
    <s v="6"/>
    <s v="17"/>
    <s v="20"/>
    <s v="20"/>
    <s v="O"/>
    <s v="021"/>
    <s v="021514"/>
    <s v="12"/>
    <s v="1"/>
    <s v="2"/>
    <s v="24"/>
    <s v="249"/>
    <s v="24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4 COMUNICACION INSTITUCIONAL"/>
    <s v="2000 MATERIALES Y SUMINISTROS"/>
    <s v="2400 MATERIALES Y ARTICULOS DE CONSTRUCCION Y DE REPARACION"/>
    <s v="249 OTROS MATERIALES Y ARTICULOS DE CONSTRUCCION Y REPARACION"/>
    <s v="24901 OTROS MATERIALES Y ARTICULOS DE CONSTRUCCION Y REPARACION"/>
    <n v="700000"/>
    <s v="1 NO ETIQUETADO"/>
    <s v="11 RECURSOS FISCALES"/>
    <s v="1101 RECURSOS MUNICIPALES"/>
    <s v="19 Ejercicio 2019"/>
    <s v="13 TODO EL TERRITORIO"/>
    <s v="3 INDISTINTO"/>
  </r>
  <r>
    <s v="090111313446172020O021021833121122424924901111110119133"/>
    <s v="0901"/>
    <s v="1"/>
    <s v="13"/>
    <s v="134"/>
    <s v="4"/>
    <s v="6"/>
    <s v="17"/>
    <s v="20"/>
    <s v="20"/>
    <s v="O"/>
    <s v="021"/>
    <s v="021833"/>
    <s v="12"/>
    <s v="1"/>
    <s v="2"/>
    <s v="24"/>
    <s v="249"/>
    <s v="24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833 ADMINISTRACION DE PERSONAL "/>
    <s v="2000 MATERIALES Y SUMINISTROS"/>
    <s v="2400 MATERIALES Y ARTICULOS DE CONSTRUCCION Y DE REPARACION"/>
    <s v="249 OTROS MATERIALES Y ARTICULOS DE CONSTRUCCION Y REPARACION"/>
    <s v="24901 OTROS MATERIALES Y ARTICULOS DE CONSTRUCCION Y REPARACION"/>
    <n v="1000000"/>
    <s v="1 NO ETIQUETADO"/>
    <s v="11 RECURSOS FISCALES"/>
    <s v="1101 RECURSOS MUNICIPALES"/>
    <s v="19 Ejercicio 2019"/>
    <s v="13 TODO EL TERRITORIO"/>
    <s v="3 INDISTINTO"/>
  </r>
  <r>
    <s v="100322626823101723P031031531911122424924901111110119133"/>
    <s v="1003"/>
    <s v="2"/>
    <s v="26"/>
    <s v="268"/>
    <s v="2"/>
    <s v="3"/>
    <s v="10"/>
    <s v="17"/>
    <s v="23"/>
    <s v="P"/>
    <s v="031"/>
    <s v="031531"/>
    <s v="91"/>
    <s v="1"/>
    <s v="2"/>
    <s v="24"/>
    <s v="249"/>
    <s v="249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1 APOYOS EN ESPECIE OTORGADOS "/>
    <s v="031531 APOYO EN ESPECIE Y/O ECONOMICO-DESPENSAS- PARA MUJERES JEFAS DE FAMILIA (ZAPOPAN POR ELLAS)"/>
    <s v="2000 MATERIALES Y SUMINISTROS"/>
    <s v="2400 MATERIALES Y ARTICULOS DE CONSTRUCCION Y DE REPARACION"/>
    <s v="249 OTROS MATERIALES Y ARTICULOS DE CONSTRUCCION Y REPARACION"/>
    <s v="24901 OTROS MATERIALES Y ARTICULOS DE CONSTRUCCION Y REPARACION"/>
    <n v="4000000"/>
    <s v="1 NO ETIQUETADO"/>
    <s v="11 RECURSOS FISCALES"/>
    <s v="1101 RECURSOS MUNICIPALES"/>
    <s v="19 Ejercicio 2019"/>
    <s v="13 TODO EL TERRITORIO"/>
    <s v="3 INDISTINTO"/>
  </r>
  <r>
    <s v="110322222122071329E129129662911122424924901111110119133"/>
    <s v="1103"/>
    <s v="2"/>
    <s v="22"/>
    <s v="221"/>
    <s v="2"/>
    <s v="2"/>
    <s v="07"/>
    <s v="13"/>
    <s v="29"/>
    <s v="E"/>
    <s v="129"/>
    <s v="129662"/>
    <s v="91"/>
    <s v="1"/>
    <s v="2"/>
    <s v="24"/>
    <s v="249"/>
    <s v="249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29 SERVICIOS PARA LA GESTIÓN DE LA MOVILIDAD APLICADA         "/>
    <s v="129662 VIGILANCIA, CONTROL, INFRACCIONES Y MANTENIMIENTO DE LOS APARATOS ESTACIONOMETROS EN LA VIA PUBLICA"/>
    <s v="2000 MATERIALES Y SUMINISTROS"/>
    <s v="2400 MATERIALES Y ARTICULOS DE CONSTRUCCION Y DE REPARACION"/>
    <s v="249 OTROS MATERIALES Y ARTICULOS DE CONSTRUCCION Y REPARACION"/>
    <s v="24901 OTROS MATERIALES Y ARTICULOS DE CONSTRUCCION Y REPARACION"/>
    <n v="2250000"/>
    <s v="1 NO ETIQUETADO"/>
    <s v="11 RECURSOS FISCALES"/>
    <s v="1101 RECURSOS MUNICIPALES"/>
    <s v="19 Ejercicio 2019"/>
    <s v="13 TODO EL TERRITORIO"/>
    <s v="3 INDISTINTO"/>
  </r>
  <r>
    <s v="110322222122071329E129129663911122424924901111110119133"/>
    <s v="1103"/>
    <s v="2"/>
    <s v="22"/>
    <s v="221"/>
    <s v="2"/>
    <s v="2"/>
    <s v="07"/>
    <s v="13"/>
    <s v="29"/>
    <s v="E"/>
    <s v="129"/>
    <s v="129663"/>
    <s v="91"/>
    <s v="1"/>
    <s v="2"/>
    <s v="24"/>
    <s v="249"/>
    <s v="249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29 SERVICIOS PARA LA GESTIÓN DE LA MOVILIDAD APLICADA         "/>
    <s v="129663 BALIZAMIENTO DE LOS ESTACIONAMIENTOS PUBLICO MUNICIPALES Y EXCLUSIVOS"/>
    <s v="2000 MATERIALES Y SUMINISTROS"/>
    <s v="2400 MATERIALES Y ARTICULOS DE CONSTRUCCION Y DE REPARACION"/>
    <s v="249 OTROS MATERIALES Y ARTICULOS DE CONSTRUCCION Y REPARACION"/>
    <s v="24901 OTROS MATERIALES Y ARTICULOS DE CONSTRUCCION Y REPARACION"/>
    <n v="100000"/>
    <s v="1 NO ETIQUETADO"/>
    <s v="11 RECURSOS FISCALES"/>
    <s v="1101 RECURSOS MUNICIPALES"/>
    <s v="19 Ejercicio 2019"/>
    <s v="13 TODO EL TERRITORIO"/>
    <s v="3 INDISTINTO"/>
  </r>
  <r>
    <s v="110322222122071329E129129664911122424924901111110119133"/>
    <s v="1103"/>
    <s v="2"/>
    <s v="22"/>
    <s v="221"/>
    <s v="2"/>
    <s v="2"/>
    <s v="07"/>
    <s v="13"/>
    <s v="29"/>
    <s v="E"/>
    <s v="129"/>
    <s v="129664"/>
    <s v="91"/>
    <s v="1"/>
    <s v="2"/>
    <s v="24"/>
    <s v="249"/>
    <s v="249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29 SERVICIOS PARA LA GESTIÓN DE LA MOVILIDAD APLICADA         "/>
    <s v="129664 AUTORIZACION PARA LUGARES EXCLUSIVOS EN LA VIA PUBLICA"/>
    <s v="2000 MATERIALES Y SUMINISTROS"/>
    <s v="2400 MATERIALES Y ARTICULOS DE CONSTRUCCION Y DE REPARACION"/>
    <s v="249 OTROS MATERIALES Y ARTICULOS DE CONSTRUCCION Y REPARACION"/>
    <s v="24901 OTROS MATERIALES Y ARTICULOS DE CONSTRUCCION Y REPARACION"/>
    <n v="20000"/>
    <s v="1 NO ETIQUETADO"/>
    <s v="11 RECURSOS FISCALES"/>
    <s v="1101 RECURSOS MUNICIPALES"/>
    <s v="19 Ejercicio 2019"/>
    <s v="13 TODO EL TERRITORIO"/>
    <s v="3 INDISTINTO"/>
  </r>
  <r>
    <s v="110422121231010730E037037692911122424924901111110119133"/>
    <s v="1104"/>
    <s v="2"/>
    <s v="21"/>
    <s v="212"/>
    <s v="3"/>
    <s v="1"/>
    <s v="01"/>
    <s v="07"/>
    <s v="30"/>
    <s v="E"/>
    <s v="037"/>
    <s v="037692"/>
    <s v="91"/>
    <s v="1"/>
    <s v="2"/>
    <s v="24"/>
    <s v="249"/>
    <s v="249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037 CAMBIO CLIMÁTICO MITIGADO"/>
    <s v="037692 PROGRAMA DE INVENTARIO DE EMISIONES FUENTES FIJAS"/>
    <s v="2000 MATERIALES Y SUMINISTROS"/>
    <s v="2400 MATERIALES Y ARTICULOS DE CONSTRUCCION Y DE REPARACION"/>
    <s v="249 OTROS MATERIALES Y ARTICULOS DE CONSTRUCCION Y REPARACION"/>
    <s v="24901 OTROS MATERIALES Y ARTICULOS DE CONSTRUCCION Y REPARACION"/>
    <n v="10000"/>
    <s v="1 NO ETIQUETADO"/>
    <s v="11 RECURSOS FISCALES"/>
    <s v="1101 RECURSOS MUNICIPALES"/>
    <s v="19 Ejercicio 2019"/>
    <s v="13 TODO EL TERRITORIO"/>
    <s v="3 INDISTINTO"/>
  </r>
  <r>
    <s v="121222222122081331E078078703911122424924901111110119133"/>
    <s v="1212"/>
    <s v="2"/>
    <s v="22"/>
    <s v="221"/>
    <s v="2"/>
    <s v="2"/>
    <s v="08"/>
    <s v="13"/>
    <s v="31"/>
    <s v="E"/>
    <s v="078"/>
    <s v="078703"/>
    <s v="91"/>
    <s v="1"/>
    <s v="2"/>
    <s v="24"/>
    <s v="249"/>
    <s v="249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703 CERTIFICADO O CONSTANCIA DE HABITABILIDAD"/>
    <s v="2000 MATERIALES Y SUMINISTROS"/>
    <s v="2400 MATERIALES Y ARTICULOS DE CONSTRUCCION Y DE REPARACION"/>
    <s v="249 OTROS MATERIALES Y ARTICULOS DE CONSTRUCCION Y REPARACION"/>
    <s v="24901 OTROS MATERIALES Y ARTICULOS DE CONSTRUCCION Y REPARACION"/>
    <n v="12900"/>
    <s v="1 NO ETIQUETADO"/>
    <s v="11 RECURSOS FISCALES"/>
    <s v="1101 RECURSOS MUNICIPALES"/>
    <s v="19 Ejercicio 2019"/>
    <s v="13 TODO EL TERRITORIO"/>
    <s v="3 INDISTINTO"/>
  </r>
  <r>
    <s v="130322424215140134E087087826911122424924901111110119133"/>
    <s v="1303"/>
    <s v="2"/>
    <s v="24"/>
    <s v="242"/>
    <s v="1"/>
    <s v="5"/>
    <s v="14"/>
    <s v="01"/>
    <s v="34"/>
    <s v="E"/>
    <s v="087"/>
    <s v="087826"/>
    <s v="91"/>
    <s v="1"/>
    <s v="2"/>
    <s v="24"/>
    <s v="249"/>
    <s v="249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26 ACCESO Y DIFUSION DE LA CULTURA Y LAS ARTES "/>
    <s v="2000 MATERIALES Y SUMINISTROS"/>
    <s v="2400 MATERIALES Y ARTICULOS DE CONSTRUCCION Y DE REPARACION"/>
    <s v="249 OTROS MATERIALES Y ARTICULOS DE CONSTRUCCION Y REPARACION"/>
    <s v="24901 OTROS MATERIALES Y ARTICULOS DE CONSTRUCCION Y REPARACION"/>
    <n v="89100"/>
    <s v="1 NO ETIQUETADO"/>
    <s v="11 RECURSOS FISCALES"/>
    <s v="1101 RECURSOS MUNICIPALES"/>
    <s v="19 Ejercicio 2019"/>
    <s v="13 TODO EL TERRITORIO"/>
    <s v="3 INDISTINTO"/>
  </r>
  <r>
    <s v="131322424215140134E120120940911122424924901111110119133"/>
    <s v="1313"/>
    <s v="2"/>
    <s v="24"/>
    <s v="242"/>
    <s v="1"/>
    <s v="5"/>
    <s v="14"/>
    <s v="01"/>
    <s v="34"/>
    <s v="E"/>
    <s v="120"/>
    <s v="120940"/>
    <s v="91"/>
    <s v="1"/>
    <s v="2"/>
    <s v="24"/>
    <s v="249"/>
    <s v="249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120 ROMERIA ZAPOPAN ORGANIZADA Y REALIZADA"/>
    <s v="120940 OPERATIVO ROMERIA 2017"/>
    <s v="2000 MATERIALES Y SUMINISTROS"/>
    <s v="2400 MATERIALES Y ARTICULOS DE CONSTRUCCION Y DE REPARACION"/>
    <s v="249 OTROS MATERIALES Y ARTICULOS DE CONSTRUCCION Y REPARACION"/>
    <s v="24901 OTROS MATERIALES Y ARTICULOS DE CONSTRUCCION Y REPARACION"/>
    <n v="20000"/>
    <s v="1 NO ETIQUETADO"/>
    <s v="11 RECURSOS FISCALES"/>
    <s v="1101 RECURSOS MUNICIPALES"/>
    <s v="19 Ejercicio 2019"/>
    <s v="13 TODO EL TERRITORIO"/>
    <s v="3 INDISTINTO"/>
  </r>
  <r>
    <s v="050211717246172009N124124254911122929929901111110119133"/>
    <s v="0502"/>
    <s v="1"/>
    <s v="17"/>
    <s v="172"/>
    <s v="4"/>
    <s v="6"/>
    <s v="17"/>
    <s v="20"/>
    <s v="09"/>
    <s v="N"/>
    <s v="124"/>
    <s v="124254"/>
    <s v="91"/>
    <s v="1"/>
    <s v="2"/>
    <s v="29"/>
    <s v="299"/>
    <s v="299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24 SERVICIOS DE EMERGENCIA ATENDIDOS"/>
    <s v="124254 ATENCION DE SERVICIOS DE EMERGENCIAS"/>
    <s v="2000 MATERIALES Y SUMINISTROS"/>
    <s v="2900 HERRAMIENTAS, REFACCIONES Y ACCESORIOS MENORES"/>
    <s v="299 REFACCIONES Y ACCESORIOS MENORES OTROS BIENES MUEBLES"/>
    <s v="29901 REFACCIONES Y ACCESORIOS MENORES OTROS BIENES MUEBLES"/>
    <n v="17822.688000000002"/>
    <s v="1 NO ETIQUETADO"/>
    <s v="11 RECURSOS FISCALES"/>
    <s v="1101 RECURSOS MUNICIPALES"/>
    <s v="19 Ejercicio 2019"/>
    <s v="13 TODO EL TERRITORIO"/>
    <s v="3 INDISTINTO"/>
  </r>
  <r>
    <s v="050211717246172009N124124254911133131231201111110119133"/>
    <s v="0502"/>
    <s v="1"/>
    <s v="17"/>
    <s v="172"/>
    <s v="4"/>
    <s v="6"/>
    <s v="17"/>
    <s v="20"/>
    <s v="09"/>
    <s v="N"/>
    <s v="124"/>
    <s v="124254"/>
    <s v="91"/>
    <s v="1"/>
    <s v="3"/>
    <s v="31"/>
    <s v="312"/>
    <s v="31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24 SERVICIOS DE EMERGENCIA ATENDIDOS"/>
    <s v="124254 ATENCION DE SERVICIOS DE EMERGENCIAS"/>
    <s v="3000 SERVICIOS GENERALES"/>
    <s v="3100 SERVICIOS BASICOS"/>
    <s v="312 GAS"/>
    <s v="31201 GAS"/>
    <n v="3286"/>
    <s v="1 NO ETIQUETADO"/>
    <s v="11 RECURSOS FISCALES"/>
    <s v="1101 RECURSOS MUNICIPALES"/>
    <s v="19 Ejercicio 2019"/>
    <s v="13 TODO EL TERRITORIO"/>
    <s v="3 INDISTINTO"/>
  </r>
  <r>
    <s v="080322222112130614E125125356911122525125101111110119133"/>
    <s v="0803"/>
    <s v="2"/>
    <s v="22"/>
    <s v="221"/>
    <s v="1"/>
    <s v="2"/>
    <s v="13"/>
    <s v="06"/>
    <s v="14"/>
    <s v="E"/>
    <s v="125"/>
    <s v="125356"/>
    <s v="91"/>
    <s v="1"/>
    <s v="2"/>
    <s v="25"/>
    <s v="251"/>
    <s v="25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56 MEJORA DE LUMINARIAS PUBLICAS"/>
    <s v="2000 MATERIALES Y SUMINISTROS"/>
    <s v="2500 PRODUCTOS QUIMICOS, FARMACEUTICOS Y DE LABORATORIO"/>
    <s v="251 PRODUCTOS QUIMICOS BASICOS"/>
    <s v="25101 PRODUCTOS QUIMICOS BASICOS"/>
    <n v="50000"/>
    <s v="1 NO ETIQUETADO"/>
    <s v="11 RECURSOS FISCALES"/>
    <s v="1101 RECURSOS MUNICIPALES"/>
    <s v="19 Ejercicio 2019"/>
    <s v="13 TODO EL TERRITORIO"/>
    <s v="3 INDISTINTO"/>
  </r>
  <r>
    <s v="081222121412130615E061061338911122525125101111110119133"/>
    <s v="0812"/>
    <s v="2"/>
    <s v="21"/>
    <s v="214"/>
    <s v="1"/>
    <s v="2"/>
    <s v="13"/>
    <s v="06"/>
    <s v="15"/>
    <s v="E"/>
    <s v="061"/>
    <s v="061338"/>
    <s v="91"/>
    <s v="1"/>
    <s v="2"/>
    <s v="25"/>
    <s v="251"/>
    <s v="25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38 VISTO BUENO DEL PROYECTO DE ARBOLADO"/>
    <s v="2000 MATERIALES Y SUMINISTROS"/>
    <s v="2500 PRODUCTOS QUIMICOS, FARMACEUTICOS Y DE LABORATORIO"/>
    <s v="251 PRODUCTOS QUIMICOS BASICOS"/>
    <s v="25101 PRODUCTOS QUIMICOS BASICOS"/>
    <n v="15000000"/>
    <s v="1 NO ETIQUETADO"/>
    <s v="11 RECURSOS FISCALES"/>
    <s v="1101 RECURSOS MUNICIPALES"/>
    <s v="19 Ejercicio 2019"/>
    <s v="13 TODO EL TERRITORIO"/>
    <s v="3 INDISTINTO"/>
  </r>
  <r>
    <s v="080722121412130615E009009360911122525125101111110119133"/>
    <s v="0807"/>
    <s v="2"/>
    <s v="21"/>
    <s v="214"/>
    <s v="1"/>
    <s v="2"/>
    <s v="13"/>
    <s v="06"/>
    <s v="15"/>
    <s v="E"/>
    <s v="009"/>
    <s v="009360"/>
    <s v="91"/>
    <s v="1"/>
    <s v="2"/>
    <s v="25"/>
    <s v="251"/>
    <s v="251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09  ABASTECIMIENTO DE AGUA POTABLE APEGADA A LAS NORMATIVAS ENTREGADA"/>
    <s v="009360 MUESTREO Y VERIFICACION DE LA CALIDAD AGUAS RESIDUALES"/>
    <s v="2000 MATERIALES Y SUMINISTROS"/>
    <s v="2500 PRODUCTOS QUIMICOS, FARMACEUTICOS Y DE LABORATORIO"/>
    <s v="251 PRODUCTOS QUIMICOS BASICOS"/>
    <s v="25101 PRODUCTOS QUIMICOS BASICOS"/>
    <n v="150000"/>
    <s v="1 NO ETIQUETADO"/>
    <s v="11 RECURSOS FISCALES"/>
    <s v="1101 RECURSOS MUNICIPALES"/>
    <s v="19 Ejercicio 2019"/>
    <s v="13 TODO EL TERRITORIO"/>
    <s v="3 INDISTINTO"/>
  </r>
  <r>
    <s v="080922222112130614E088088318911122525225201111110119133"/>
    <s v="0809"/>
    <s v="2"/>
    <s v="22"/>
    <s v="221"/>
    <s v="1"/>
    <s v="2"/>
    <s v="13"/>
    <s v="06"/>
    <s v="14"/>
    <s v="E"/>
    <s v="088"/>
    <s v="088318"/>
    <s v="91"/>
    <s v="1"/>
    <s v="2"/>
    <s v="25"/>
    <s v="252"/>
    <s v="252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18 SERVICIO DE CAMBIO DE PROPIETARIO"/>
    <s v="2000 MATERIALES Y SUMINISTROS"/>
    <s v="2500 PRODUCTOS QUIMICOS, FARMACEUTICOS Y DE LABORATORIO"/>
    <s v="252 FERTILIZANTES, PESTICIDAS Y OTROS AGROQUIMICOS"/>
    <s v="25201 FERTILIZANTES, PESTICIDAS Y OTROS AGROQUIMICOS"/>
    <n v="100000"/>
    <s v="1 NO ETIQUETADO"/>
    <s v="11 RECURSOS FISCALES"/>
    <s v="1101 RECURSOS MUNICIPALES"/>
    <s v="19 Ejercicio 2019"/>
    <s v="13 TODO EL TERRITORIO"/>
    <s v="3 INDISTINTO"/>
  </r>
  <r>
    <s v="080322222112130614E125125357911122525225201111110119133"/>
    <s v="0803"/>
    <s v="2"/>
    <s v="22"/>
    <s v="221"/>
    <s v="1"/>
    <s v="2"/>
    <s v="13"/>
    <s v="06"/>
    <s v="14"/>
    <s v="E"/>
    <s v="125"/>
    <s v="125357"/>
    <s v="91"/>
    <s v="1"/>
    <s v="2"/>
    <s v="25"/>
    <s v="252"/>
    <s v="25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57 FESTEJO DEL DIA DEL NIÑO"/>
    <s v="2000 MATERIALES Y SUMINISTROS"/>
    <s v="2500 PRODUCTOS QUIMICOS, FARMACEUTICOS Y DE LABORATORIO"/>
    <s v="252 FERTILIZANTES, PESTICIDAS Y OTROS AGROQUIMICOS"/>
    <s v="25201 FERTILIZANTES, PESTICIDAS Y OTROS AGROQUIMICOS"/>
    <n v="180000"/>
    <s v="1 NO ETIQUETADO"/>
    <s v="11 RECURSOS FISCALES"/>
    <s v="1101 RECURSOS MUNICIPALES"/>
    <s v="19 Ejercicio 2019"/>
    <s v="13 TODO EL TERRITORIO"/>
    <s v="3 INDISTINTO"/>
  </r>
  <r>
    <s v="080422222112130614E125125403911122525225201111110119133"/>
    <s v="0804"/>
    <s v="2"/>
    <s v="22"/>
    <s v="221"/>
    <s v="1"/>
    <s v="2"/>
    <s v="13"/>
    <s v="06"/>
    <s v="14"/>
    <s v="E"/>
    <s v="125"/>
    <s v="125403"/>
    <s v="91"/>
    <s v="1"/>
    <s v="2"/>
    <s v="25"/>
    <s v="252"/>
    <s v="252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03 SACRIFICIO DE BOVINOS"/>
    <s v="2000 MATERIALES Y SUMINISTROS"/>
    <s v="2500 PRODUCTOS QUIMICOS, FARMACEUTICOS Y DE LABORATORIO"/>
    <s v="252 FERTILIZANTES, PESTICIDAS Y OTROS AGROQUIMICOS"/>
    <s v="25201 FERTILIZANTES, PESTICIDAS Y OTROS AGROQUIMICOS"/>
    <n v="250000"/>
    <s v="1 NO ETIQUETADO"/>
    <s v="11 RECURSOS FISCALES"/>
    <s v="1101 RECURSOS MUNICIPALES"/>
    <s v="19 Ejercicio 2019"/>
    <s v="13 TODO EL TERRITORIO"/>
    <s v="3 INDISTINTO"/>
  </r>
  <r>
    <s v="080822222112130417E079079368911122525225201111110119133"/>
    <s v="0808"/>
    <s v="2"/>
    <s v="22"/>
    <s v="221"/>
    <s v="1"/>
    <s v="2"/>
    <s v="13"/>
    <s v="04"/>
    <s v="17"/>
    <s v="E"/>
    <s v="079"/>
    <s v="079368"/>
    <s v="91"/>
    <s v="1"/>
    <s v="2"/>
    <s v="25"/>
    <s v="252"/>
    <s v="252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79 MANTENIMIENTO PREVENTIVO DE LOS SERVICIOS PÚBLICOS REALIZADO"/>
    <s v="079368 SERVICIO DE DESAZOLVE DE FOSA SEPTICAS COLONIAS"/>
    <s v="2000 MATERIALES Y SUMINISTROS"/>
    <s v="2500 PRODUCTOS QUIMICOS, FARMACEUTICOS Y DE LABORATORIO"/>
    <s v="252 FERTILIZANTES, PESTICIDAS Y OTROS AGROQUIMICOS"/>
    <s v="25201 FERTILIZANTES, PESTICIDAS Y OTROS AGROQUIMICOS"/>
    <n v="20000"/>
    <s v="1 NO ETIQUETADO"/>
    <s v="11 RECURSOS FISCALES"/>
    <s v="1101 RECURSOS MUNICIPALES"/>
    <s v="19 Ejercicio 2019"/>
    <s v="13 TODO EL TERRITORIO"/>
    <s v="3 INDISTINTO"/>
  </r>
  <r>
    <s v="030311717145160304E127127976911122525325301111110119133"/>
    <s v="0303"/>
    <s v="1"/>
    <s v="17"/>
    <s v="171"/>
    <s v="4"/>
    <s v="5"/>
    <s v="16"/>
    <s v="03"/>
    <s v="04"/>
    <s v="E"/>
    <s v="127"/>
    <s v="127976"/>
    <s v="91"/>
    <s v="1"/>
    <s v="2"/>
    <s v="25"/>
    <s v="253"/>
    <s v="253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500 PRODUCTOS QUIMICOS, FARMACEUTICOS Y DE LABORATORIO"/>
    <s v="253 MEDICINAS Y PRODUCTOS FARMACEUTICOS"/>
    <s v="25301 MEDICINAS Y PRODUCTOS FARMACEUTICOS"/>
    <n v="576000"/>
    <s v="1 NO ETIQUETADO"/>
    <s v="11 RECURSOS FISCALES"/>
    <s v="1101 RECURSOS MUNICIPALES"/>
    <s v="19 Ejercicio 2019"/>
    <s v="13 TODO EL TERRITORIO"/>
    <s v="3 INDISTINTO"/>
  </r>
  <r>
    <s v="050211717246172009N024024929911133232932901111110119133"/>
    <s v="0502"/>
    <s v="1"/>
    <s v="17"/>
    <s v="172"/>
    <s v="4"/>
    <s v="6"/>
    <s v="17"/>
    <s v="20"/>
    <s v="09"/>
    <s v="N"/>
    <s v="024"/>
    <s v="024929"/>
    <s v="91"/>
    <s v="1"/>
    <s v="3"/>
    <s v="32"/>
    <s v="329"/>
    <s v="329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024 ANÁLISIS DE RIESGOS EFECTUADOS "/>
    <s v="024929 INVESTIGACION TECNICA Y CIENTIFICA "/>
    <s v="3000 SERVICIOS GENERALES"/>
    <s v="3200 SERVICIOS DE ARRENDAMIENTO"/>
    <s v="329 OTROS ARRENDAMIENTOS"/>
    <s v="32901 OTROS ARRENDAMIENTOS"/>
    <n v="80000"/>
    <s v="1 NO ETIQUETADO"/>
    <s v="11 RECURSOS FISCALES"/>
    <s v="1101 RECURSOS MUNICIPALES"/>
    <s v="19 Ejercicio 2019"/>
    <s v="13 TODO EL TERRITORIO"/>
    <s v="3 INDISTINTO"/>
  </r>
  <r>
    <s v="081122222112130614E059059798911122525325301111110119133"/>
    <s v="0811"/>
    <s v="2"/>
    <s v="22"/>
    <s v="221"/>
    <s v="1"/>
    <s v="2"/>
    <s v="13"/>
    <s v="06"/>
    <s v="14"/>
    <s v="E"/>
    <s v="059"/>
    <s v="059798"/>
    <s v="91"/>
    <s v="1"/>
    <s v="2"/>
    <s v="25"/>
    <s v="253"/>
    <s v="253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798 OBRA IMAGEN URBANA"/>
    <s v="2000 MATERIALES Y SUMINISTROS"/>
    <s v="2500 PRODUCTOS QUIMICOS, FARMACEUTICOS Y DE LABORATORIO"/>
    <s v="253 MEDICINAS Y PRODUCTOS FARMACEUTICOS"/>
    <s v="25301 MEDICINAS Y PRODUCTOS FARMACEUTICOS"/>
    <n v="6700"/>
    <s v="1 NO ETIQUETADO"/>
    <s v="11 RECURSOS FISCALES"/>
    <s v="1101 RECURSOS MUNICIPALES"/>
    <s v="19 Ejercicio 2019"/>
    <s v="13 TODO EL TERRITORIO"/>
    <s v="3 INDISTINTO"/>
  </r>
  <r>
    <s v="080922222112130614E088088322911122525325301111110119133"/>
    <s v="0809"/>
    <s v="2"/>
    <s v="22"/>
    <s v="221"/>
    <s v="1"/>
    <s v="2"/>
    <s v="13"/>
    <s v="06"/>
    <s v="14"/>
    <s v="E"/>
    <s v="088"/>
    <s v="088322"/>
    <s v="91"/>
    <s v="1"/>
    <s v="2"/>
    <s v="25"/>
    <s v="253"/>
    <s v="253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22 INTENDENCIA EN MERCADOS MUNICIPALES"/>
    <s v="2000 MATERIALES Y SUMINISTROS"/>
    <s v="2500 PRODUCTOS QUIMICOS, FARMACEUTICOS Y DE LABORATORIO"/>
    <s v="253 MEDICINAS Y PRODUCTOS FARMACEUTICOS"/>
    <s v="25301 MEDICINAS Y PRODUCTOS FARMACEUTICOS"/>
    <n v="20000"/>
    <s v="1 NO ETIQUETADO"/>
    <s v="11 RECURSOS FISCALES"/>
    <s v="1101 RECURSOS MUNICIPALES"/>
    <s v="19 Ejercicio 2019"/>
    <s v="13 TODO EL TERRITORIO"/>
    <s v="3 INDISTINTO"/>
  </r>
  <r>
    <s v="080322222112130614E125125363911122525325301111110119133"/>
    <s v="0803"/>
    <s v="2"/>
    <s v="22"/>
    <s v="221"/>
    <s v="1"/>
    <s v="2"/>
    <s v="13"/>
    <s v="06"/>
    <s v="14"/>
    <s v="E"/>
    <s v="125"/>
    <s v="125363"/>
    <s v="91"/>
    <s v="1"/>
    <s v="2"/>
    <s v="25"/>
    <s v="253"/>
    <s v="253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63 SERVICIO DE MANTENIMIENTO, CONSERVACION Y LIMPIEZA DE REDES E INFRAESTRUCTURA HIDRAULICA."/>
    <s v="2000 MATERIALES Y SUMINISTROS"/>
    <s v="2500 PRODUCTOS QUIMICOS, FARMACEUTICOS Y DE LABORATORIO"/>
    <s v="253 MEDICINAS Y PRODUCTOS FARMACEUTICOS"/>
    <s v="25301 MEDICINAS Y PRODUCTOS FARMACEUTICOS"/>
    <n v="12000"/>
    <s v="1 NO ETIQUETADO"/>
    <s v="11 RECURSOS FISCALES"/>
    <s v="1101 RECURSOS MUNICIPALES"/>
    <s v="19 Ejercicio 2019"/>
    <s v="13 TODO EL TERRITORIO"/>
    <s v="3 INDISTINTO"/>
  </r>
  <r>
    <s v="080422222112130614E060060332911122525325301111110119133"/>
    <s v="0804"/>
    <s v="2"/>
    <s v="22"/>
    <s v="221"/>
    <s v="1"/>
    <s v="2"/>
    <s v="13"/>
    <s v="06"/>
    <s v="14"/>
    <s v="E"/>
    <s v="060"/>
    <s v="060332"/>
    <s v="91"/>
    <s v="1"/>
    <s v="2"/>
    <s v="25"/>
    <s v="253"/>
    <s v="253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60 ESPACIOS PÚBLICOS ORDENADOS Y LIMPIOS ENTREGADOS"/>
    <s v="060332 CONTROL FORESTAL"/>
    <s v="2000 MATERIALES Y SUMINISTROS"/>
    <s v="2500 PRODUCTOS QUIMICOS, FARMACEUTICOS Y DE LABORATORIO"/>
    <s v="253 MEDICINAS Y PRODUCTOS FARMACEUTICOS"/>
    <s v="25301 MEDICINAS Y PRODUCTOS FARMACEUTICOS"/>
    <n v="15000"/>
    <s v="1 NO ETIQUETADO"/>
    <s v="11 RECURSOS FISCALES"/>
    <s v="1101 RECURSOS MUNICIPALES"/>
    <s v="19 Ejercicio 2019"/>
    <s v="13 TODO EL TERRITORIO"/>
    <s v="3 INDISTINTO"/>
  </r>
  <r>
    <s v="080522222112130614E125125402911122525325301111110119133"/>
    <s v="0805"/>
    <s v="2"/>
    <s v="22"/>
    <s v="221"/>
    <s v="1"/>
    <s v="2"/>
    <s v="13"/>
    <s v="06"/>
    <s v="14"/>
    <s v="E"/>
    <s v="125"/>
    <s v="125402"/>
    <s v="91"/>
    <s v="1"/>
    <s v="2"/>
    <s v="25"/>
    <s v="253"/>
    <s v="253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02 SACRIFICIO DE PORCINOS ZAPOPAN"/>
    <s v="2000 MATERIALES Y SUMINISTROS"/>
    <s v="2500 PRODUCTOS QUIMICOS, FARMACEUTICOS Y DE LABORATORIO"/>
    <s v="253 MEDICINAS Y PRODUCTOS FARMACEUTICOS"/>
    <s v="25301 MEDICINAS Y PRODUCTOS FARMACEUTICOS"/>
    <n v="16000"/>
    <s v="1 NO ETIQUETADO"/>
    <s v="11 RECURSOS FISCALES"/>
    <s v="1101 RECURSOS MUNICIPALES"/>
    <s v="19 Ejercicio 2019"/>
    <s v="13 TODO EL TERRITORIO"/>
    <s v="3 INDISTINTO"/>
  </r>
  <r>
    <s v="081022222112130614E009009362911122525325301111110119133"/>
    <s v="0810"/>
    <s v="2"/>
    <s v="22"/>
    <s v="221"/>
    <s v="1"/>
    <s v="2"/>
    <s v="13"/>
    <s v="06"/>
    <s v="14"/>
    <s v="E"/>
    <s v="009"/>
    <s v="009362"/>
    <s v="91"/>
    <s v="1"/>
    <s v="2"/>
    <s v="25"/>
    <s v="253"/>
    <s v="253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362 OPERACION DE FUENTES DE ABASTECIMIENTO Y PLANTAS DE TRATAMIENTO"/>
    <s v="2000 MATERIALES Y SUMINISTROS"/>
    <s v="2500 PRODUCTOS QUIMICOS, FARMACEUTICOS Y DE LABORATORIO"/>
    <s v="253 MEDICINAS Y PRODUCTOS FARMACEUTICOS"/>
    <s v="25301 MEDICINAS Y PRODUCTOS FARMACEUTICOS"/>
    <n v="1500"/>
    <s v="1 NO ETIQUETADO"/>
    <s v="11 RECURSOS FISCALES"/>
    <s v="1101 RECURSOS MUNICIPALES"/>
    <s v="19 Ejercicio 2019"/>
    <s v="13 TODO EL TERRITORIO"/>
    <s v="3 INDISTINTO"/>
  </r>
  <r>
    <s v="080722121412130615E009009361911122525325301111110119133"/>
    <s v="0807"/>
    <s v="2"/>
    <s v="21"/>
    <s v="214"/>
    <s v="1"/>
    <s v="2"/>
    <s v="13"/>
    <s v="06"/>
    <s v="15"/>
    <s v="E"/>
    <s v="009"/>
    <s v="009361"/>
    <s v="91"/>
    <s v="1"/>
    <s v="2"/>
    <s v="25"/>
    <s v="253"/>
    <s v="253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09  ABASTECIMIENTO DE AGUA POTABLE APEGADA A LAS NORMATIVAS ENTREGADA"/>
    <s v="009361 MUESTREO Y VERIFICACION DE LA CALIDAD DEL AGUA EN FUENTES DE ABASTECIMIENTO Y REDES"/>
    <s v="2000 MATERIALES Y SUMINISTROS"/>
    <s v="2500 PRODUCTOS QUIMICOS, FARMACEUTICOS Y DE LABORATORIO"/>
    <s v="253 MEDICINAS Y PRODUCTOS FARMACEUTICOS"/>
    <s v="25301 MEDICINAS Y PRODUCTOS FARMACEUTICOS"/>
    <n v="50000"/>
    <s v="1 NO ETIQUETADO"/>
    <s v="11 RECURSOS FISCALES"/>
    <s v="1101 RECURSOS MUNICIPALES"/>
    <s v="19 Ejercicio 2019"/>
    <s v="13 TODO EL TERRITORIO"/>
    <s v="3 INDISTINTO"/>
  </r>
  <r>
    <s v="080822222112130417E079079407911122525325301111110119133"/>
    <s v="0808"/>
    <s v="2"/>
    <s v="22"/>
    <s v="221"/>
    <s v="1"/>
    <s v="2"/>
    <s v="13"/>
    <s v="04"/>
    <s v="17"/>
    <s v="E"/>
    <s v="079"/>
    <s v="079407"/>
    <s v="91"/>
    <s v="1"/>
    <s v="2"/>
    <s v="25"/>
    <s v="253"/>
    <s v="253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79 MANTENIMIENTO PREVENTIVO DE LOS SERVICIOS PÚBLICOS REALIZADO"/>
    <s v="079407 MANTENIMIENTO PREVENTIVO Y CORRECTIVO ELECTROMECANICO EN FUENTES DE ABASTECIMIENTO (POZOS) Y PLANTAS DE TRATAMIENTO."/>
    <s v="2000 MATERIALES Y SUMINISTROS"/>
    <s v="2500 PRODUCTOS QUIMICOS, FARMACEUTICOS Y DE LABORATORIO"/>
    <s v="253 MEDICINAS Y PRODUCTOS FARMACEUTICOS"/>
    <s v="25301 MEDICINAS Y PRODUCTOS FARMACEUTICOS"/>
    <n v="5000"/>
    <s v="1 NO ETIQUETADO"/>
    <s v="11 RECURSOS FISCALES"/>
    <s v="1101 RECURSOS MUNICIPALES"/>
    <s v="19 Ejercicio 2019"/>
    <s v="13 TODO EL TERRITORIO"/>
    <s v="3 INDISTINTO"/>
  </r>
  <r>
    <s v="090111313446172020O021021973121122525325301111110119133"/>
    <s v="0901"/>
    <s v="1"/>
    <s v="13"/>
    <s v="134"/>
    <s v="4"/>
    <s v="6"/>
    <s v="17"/>
    <s v="20"/>
    <s v="20"/>
    <s v="O"/>
    <s v="021"/>
    <s v="021973"/>
    <s v="12"/>
    <s v="1"/>
    <s v="2"/>
    <s v="25"/>
    <s v="253"/>
    <s v="253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973 SEGURIDAD SOCIAL "/>
    <s v="2000 MATERIALES Y SUMINISTROS"/>
    <s v="2500 PRODUCTOS QUIMICOS, FARMACEUTICOS Y DE LABORATORIO"/>
    <s v="253 MEDICINAS Y PRODUCTOS FARMACEUTICOS"/>
    <s v="25301 MEDICINAS Y PRODUCTOS FARMACEUTICOS"/>
    <n v="5000"/>
    <s v="1 NO ETIQUETADO"/>
    <s v="11 RECURSOS FISCALES"/>
    <s v="1101 RECURSOS MUNICIPALES"/>
    <s v="19 Ejercicio 2019"/>
    <s v="13 TODO EL TERRITORIO"/>
    <s v="3 INDISTINTO"/>
  </r>
  <r>
    <s v="090411313446172020O022022450121122525325301111110119133"/>
    <s v="0904"/>
    <s v="1"/>
    <s v="13"/>
    <s v="134"/>
    <s v="4"/>
    <s v="6"/>
    <s v="17"/>
    <s v="20"/>
    <s v="20"/>
    <s v="O"/>
    <s v="022"/>
    <s v="022450"/>
    <s v="12"/>
    <s v="1"/>
    <s v="2"/>
    <s v="25"/>
    <s v="253"/>
    <s v="253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50 MANTENIMIENTO PREVENTIVO A LAS INSTALACIONES FIJAS"/>
    <s v="2000 MATERIALES Y SUMINISTROS"/>
    <s v="2500 PRODUCTOS QUIMICOS, FARMACEUTICOS Y DE LABORATORIO"/>
    <s v="253 MEDICINAS Y PRODUCTOS FARMACEUTICOS"/>
    <s v="25301 MEDICINAS Y PRODUCTOS FARMACEUTICOS"/>
    <n v="450000"/>
    <s v="1 NO ETIQUETADO"/>
    <s v="11 RECURSOS FISCALES"/>
    <s v="1101 RECURSOS MUNICIPALES"/>
    <s v="19 Ejercicio 2019"/>
    <s v="13 TODO EL TERRITORIO"/>
    <s v="3 INDISTINTO"/>
  </r>
  <r>
    <s v="111322121231010730E126126391911122525325301111110119133"/>
    <s v="1113"/>
    <s v="2"/>
    <s v="21"/>
    <s v="212"/>
    <s v="3"/>
    <s v="1"/>
    <s v="01"/>
    <s v="07"/>
    <s v="30"/>
    <s v="E"/>
    <s v="126"/>
    <s v="126391"/>
    <s v="91"/>
    <s v="1"/>
    <s v="2"/>
    <s v="25"/>
    <s v="253"/>
    <s v="253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26 SERVICIOS DE PREVENCIÓN ANIMAL ENTREGADOS"/>
    <s v="126391 APLICACION DE EUTANASIA"/>
    <s v="2000 MATERIALES Y SUMINISTROS"/>
    <s v="2500 PRODUCTOS QUIMICOS, FARMACEUTICOS Y DE LABORATORIO"/>
    <s v="253 MEDICINAS Y PRODUCTOS FARMACEUTICOS"/>
    <s v="25301 MEDICINAS Y PRODUCTOS FARMACEUTICOS"/>
    <n v="2076000"/>
    <s v="1 NO ETIQUETADO"/>
    <s v="11 RECURSOS FISCALES"/>
    <s v="1101 RECURSOS MUNICIPALES"/>
    <s v="19 Ejercicio 2019"/>
    <s v="13 TODO EL TERRITORIO"/>
    <s v="3 INDISTINTO"/>
  </r>
  <r>
    <s v="121222222122081331E078078704911122525325301111110119133"/>
    <s v="1212"/>
    <s v="2"/>
    <s v="22"/>
    <s v="221"/>
    <s v="2"/>
    <s v="2"/>
    <s v="08"/>
    <s v="13"/>
    <s v="31"/>
    <s v="E"/>
    <s v="078"/>
    <s v="078704"/>
    <s v="91"/>
    <s v="1"/>
    <s v="2"/>
    <s v="25"/>
    <s v="253"/>
    <s v="253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704 CERTIFICADO DE ALINEAMIENTO Y NUMERO OFICIAL"/>
    <s v="2000 MATERIALES Y SUMINISTROS"/>
    <s v="2500 PRODUCTOS QUIMICOS, FARMACEUTICOS Y DE LABORATORIO"/>
    <s v="253 MEDICINAS Y PRODUCTOS FARMACEUTICOS"/>
    <s v="25301 MEDICINAS Y PRODUCTOS FARMACEUTICOS"/>
    <n v="7000"/>
    <s v="1 NO ETIQUETADO"/>
    <s v="11 RECURSOS FISCALES"/>
    <s v="1101 RECURSOS MUNICIPALES"/>
    <s v="19 Ejercicio 2019"/>
    <s v="13 TODO EL TERRITORIO"/>
    <s v="3 INDISTINTO"/>
  </r>
  <r>
    <s v="050211717246172009N040040253911133333433401111110119133"/>
    <s v="0502"/>
    <s v="1"/>
    <s v="17"/>
    <s v="172"/>
    <s v="4"/>
    <s v="6"/>
    <s v="17"/>
    <s v="20"/>
    <s v="09"/>
    <s v="N"/>
    <s v="040"/>
    <s v="040253"/>
    <s v="91"/>
    <s v="1"/>
    <s v="3"/>
    <s v="33"/>
    <s v="334"/>
    <s v="334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040 CAPACITACIÓN EN PREVENCIÓN DE RIESGOS REALIZADA"/>
    <s v="040253 CAPACITACION A LA POBLACION EN PREVENCION DE RIESGOS"/>
    <s v="3000 SERVICIOS GENERALES"/>
    <s v="3300 SERVICIOS PROFESIONALES, CIENTIFICOS, TECNICOS Y OTROS SERVICIOS"/>
    <s v="334 SERVICIOS DE CAPACITACION"/>
    <s v="33401 SERVICIOS DE CAPACITACION"/>
    <n v="1000000"/>
    <s v="1 NO ETIQUETADO"/>
    <s v="11 RECURSOS FISCALES"/>
    <s v="1101 RECURSOS MUNICIPALES"/>
    <s v="19 Ejercicio 2019"/>
    <s v="13 TODO EL TERRITORIO"/>
    <s v="3 INDISTINTO"/>
  </r>
  <r>
    <s v="030311717145160304E127127976911122525425401111110119133"/>
    <s v="0303"/>
    <s v="1"/>
    <s v="17"/>
    <s v="171"/>
    <s v="4"/>
    <s v="5"/>
    <s v="16"/>
    <s v="03"/>
    <s v="04"/>
    <s v="E"/>
    <s v="127"/>
    <s v="127976"/>
    <s v="91"/>
    <s v="1"/>
    <s v="2"/>
    <s v="25"/>
    <s v="254"/>
    <s v="254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500 PRODUCTOS QUIMICOS, FARMACEUTICOS Y DE LABORATORIO"/>
    <s v="254 MATERIALES, ACCESORIOS Y SUMINISTROS MEDICOS"/>
    <s v="25401 MATERIALES, ACCESORIOS Y SUMINISTROS MEDICOS"/>
    <n v="180000"/>
    <s v="1 NO ETIQUETADO"/>
    <s v="11 RECURSOS FISCALES"/>
    <s v="1101 RECURSOS MUNICIPALES"/>
    <s v="19 Ejercicio 2019"/>
    <s v="13 TODO EL TERRITORIO"/>
    <s v="3 INDISTINTO"/>
  </r>
  <r>
    <s v="040711212245150205E047047162911122525425401111110119133"/>
    <s v="0407"/>
    <s v="1"/>
    <s v="12"/>
    <s v="122"/>
    <s v="4"/>
    <s v="5"/>
    <s v="15"/>
    <s v="02"/>
    <s v="05"/>
    <s v="E"/>
    <s v="047"/>
    <s v="047162"/>
    <s v="91"/>
    <s v="1"/>
    <s v="2"/>
    <s v="25"/>
    <s v="254"/>
    <s v="254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x v="1"/>
    <s v="91 CIUDADANOS"/>
    <s v="1 GASTO CORRIENTE"/>
    <s v="05 PROCURACIÓN DE JUSTICIA"/>
    <s v="047 CERTEZA JURÍDICA A LOS DETENIDOS Y PARTES AFECTADAS BRINDADA"/>
    <s v="047162 ATENCION PSICOLOGICA AL DETENIDO"/>
    <s v="2000 MATERIALES Y SUMINISTROS"/>
    <s v="2500 PRODUCTOS QUIMICOS, FARMACEUTICOS Y DE LABORATORIO"/>
    <s v="254 MATERIALES, ACCESORIOS Y SUMINISTROS MEDICOS"/>
    <s v="25401 MATERIALES, ACCESORIOS Y SUMINISTROS MEDICOS"/>
    <n v="10000"/>
    <s v="1 NO ETIQUETADO"/>
    <s v="11 RECURSOS FISCALES"/>
    <s v="1101 RECURSOS MUNICIPALES"/>
    <s v="19 Ejercicio 2019"/>
    <s v="13 TODO EL TERRITORIO"/>
    <s v="3 INDISTINTO"/>
  </r>
  <r>
    <s v="050511818146172007B065065194911122525425401111110119133"/>
    <s v="0505"/>
    <s v="1"/>
    <s v="18"/>
    <s v="181"/>
    <s v="4"/>
    <s v="6"/>
    <s v="17"/>
    <s v="20"/>
    <s v="07"/>
    <s v="B"/>
    <s v="065"/>
    <s v="065194"/>
    <s v="91"/>
    <s v="1"/>
    <s v="2"/>
    <s v="25"/>
    <s v="254"/>
    <s v="254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x v="3"/>
    <s v="91 CIUDADANOS"/>
    <s v="1 GASTO CORRIENTE"/>
    <s v="07 EFICIENCIA GUBERNAMENTAL PARA LA POBLACIÓN"/>
    <s v="065 GACETA MUNICIPAL  PUBLICADA IMPRESAS Y DISTRIBUIDAS"/>
    <s v="065194 GACETA MUNICIPAL"/>
    <s v="2000 MATERIALES Y SUMINISTROS"/>
    <s v="2500 PRODUCTOS QUIMICOS, FARMACEUTICOS Y DE LABORATORIO"/>
    <s v="254 MATERIALES, ACCESORIOS Y SUMINISTROS MEDICOS"/>
    <s v="25401 MATERIALES, ACCESORIOS Y SUMINISTROS MEDICOS"/>
    <n v="800"/>
    <s v="1 NO ETIQUETADO"/>
    <s v="11 RECURSOS FISCALES"/>
    <s v="1101 RECURSOS MUNICIPALES"/>
    <s v="19 Ejercicio 2019"/>
    <s v="13 TODO EL TERRITORIO"/>
    <s v="3 INDISTINTO"/>
  </r>
  <r>
    <s v="050211717246172009N054054998911133333933901111110119133"/>
    <s v="0502"/>
    <s v="1"/>
    <s v="17"/>
    <s v="172"/>
    <s v="4"/>
    <s v="6"/>
    <s v="17"/>
    <s v="20"/>
    <s v="09"/>
    <s v="N"/>
    <s v="054"/>
    <s v="054998"/>
    <s v="91"/>
    <s v="1"/>
    <s v="3"/>
    <s v="33"/>
    <s v="339"/>
    <s v="339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054 DIFUSIÓN EN MATERIA DE PROTECCIÓN CIVIL EFECTUADA"/>
    <s v="054998 KIDZANIA"/>
    <s v="3000 SERVICIOS GENERALES"/>
    <s v="3300 SERVICIOS PROFESIONALES, CIENTIFICOS, TECNICOS Y OTROS SERVICIOS"/>
    <s v="339 SERVICIOS PROFESIONALES, CIENTIFICOS Y TECNICOS INTEGRALES"/>
    <s v="33901 SERVICIOS PROFESIONALES, CIENTIFICOS Y TECNICOS INTEGRALES"/>
    <n v="1500000"/>
    <s v="1 NO ETIQUETADO"/>
    <s v="11 RECURSOS FISCALES"/>
    <s v="1101 RECURSOS MUNICIPALES"/>
    <s v="19 Ejercicio 2019"/>
    <s v="13 TODO EL TERRITORIO"/>
    <s v="3 INDISTINTO"/>
  </r>
  <r>
    <s v="080122222112130614E125125317911122525425401111110119133"/>
    <s v="0801"/>
    <s v="2"/>
    <s v="22"/>
    <s v="221"/>
    <s v="1"/>
    <s v="2"/>
    <s v="13"/>
    <s v="06"/>
    <s v="14"/>
    <s v="E"/>
    <s v="125"/>
    <s v="125317"/>
    <s v="91"/>
    <s v="1"/>
    <s v="2"/>
    <s v="25"/>
    <s v="254"/>
    <s v="254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17 MANTENIMIENTO DE AREAS COMUNES"/>
    <s v="2000 MATERIALES Y SUMINISTROS"/>
    <s v="2500 PRODUCTOS QUIMICOS, FARMACEUTICOS Y DE LABORATORIO"/>
    <s v="254 MATERIALES, ACCESORIOS Y SUMINISTROS MEDICOS"/>
    <s v="25401 MATERIALES, ACCESORIOS Y SUMINISTROS MEDICOS"/>
    <n v="15000"/>
    <s v="1 NO ETIQUETADO"/>
    <s v="11 RECURSOS FISCALES"/>
    <s v="1101 RECURSOS MUNICIPALES"/>
    <s v="19 Ejercicio 2019"/>
    <s v="13 TODO EL TERRITORIO"/>
    <s v="3 INDISTINTO"/>
  </r>
  <r>
    <s v="081122222112130614E109109845911122525425401111110119133"/>
    <s v="0811"/>
    <s v="2"/>
    <s v="22"/>
    <s v="221"/>
    <s v="1"/>
    <s v="2"/>
    <s v="13"/>
    <s v="06"/>
    <s v="14"/>
    <s v="E"/>
    <s v="109"/>
    <s v="109845"/>
    <s v="91"/>
    <s v="1"/>
    <s v="2"/>
    <s v="25"/>
    <s v="254"/>
    <s v="254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09 QUEJAS CIUDADANAS ATENDIDAS"/>
    <s v="109845 ATENCION A QUEJAS Y DENUNCIAS SOBRE EL ACTUAR DE UN SERVIDOR PUBLICO"/>
    <s v="2000 MATERIALES Y SUMINISTROS"/>
    <s v="2500 PRODUCTOS QUIMICOS, FARMACEUTICOS Y DE LABORATORIO"/>
    <s v="254 MATERIALES, ACCESORIOS Y SUMINISTROS MEDICOS"/>
    <s v="25401 MATERIALES, ACCESORIOS Y SUMINISTROS MEDICOS"/>
    <n v="8500"/>
    <s v="1 NO ETIQUETADO"/>
    <s v="11 RECURSOS FISCALES"/>
    <s v="1101 RECURSOS MUNICIPALES"/>
    <s v="19 Ejercicio 2019"/>
    <s v="13 TODO EL TERRITORIO"/>
    <s v="3 INDISTINTO"/>
  </r>
  <r>
    <s v="080922222112130614E088088323911122525425401111110119133"/>
    <s v="0809"/>
    <s v="2"/>
    <s v="22"/>
    <s v="221"/>
    <s v="1"/>
    <s v="2"/>
    <s v="13"/>
    <s v="06"/>
    <s v="14"/>
    <s v="E"/>
    <s v="088"/>
    <s v="088323"/>
    <s v="91"/>
    <s v="1"/>
    <s v="2"/>
    <s v="25"/>
    <s v="254"/>
    <s v="254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23 ADMINISTRACION DE CONCESIONARIOS"/>
    <s v="2000 MATERIALES Y SUMINISTROS"/>
    <s v="2500 PRODUCTOS QUIMICOS, FARMACEUTICOS Y DE LABORATORIO"/>
    <s v="254 MATERIALES, ACCESORIOS Y SUMINISTROS MEDICOS"/>
    <s v="25401 MATERIALES, ACCESORIOS Y SUMINISTROS MEDICOS"/>
    <n v="20000"/>
    <s v="1 NO ETIQUETADO"/>
    <s v="11 RECURSOS FISCALES"/>
    <s v="1101 RECURSOS MUNICIPALES"/>
    <s v="19 Ejercicio 2019"/>
    <s v="13 TODO EL TERRITORIO"/>
    <s v="3 INDISTINTO"/>
  </r>
  <r>
    <s v="080322222112130614E125125368911122525425401111110119133"/>
    <s v="0803"/>
    <s v="2"/>
    <s v="22"/>
    <s v="221"/>
    <s v="1"/>
    <s v="2"/>
    <s v="13"/>
    <s v="06"/>
    <s v="14"/>
    <s v="E"/>
    <s v="125"/>
    <s v="125368"/>
    <s v="91"/>
    <s v="1"/>
    <s v="2"/>
    <s v="25"/>
    <s v="254"/>
    <s v="254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68 SERVICIO DE DESAZOLVE DE FOSA SEPTICAS COLONIAS"/>
    <s v="2000 MATERIALES Y SUMINISTROS"/>
    <s v="2500 PRODUCTOS QUIMICOS, FARMACEUTICOS Y DE LABORATORIO"/>
    <s v="254 MATERIALES, ACCESORIOS Y SUMINISTROS MEDICOS"/>
    <s v="25401 MATERIALES, ACCESORIOS Y SUMINISTROS MEDICOS"/>
    <n v="12000"/>
    <s v="1 NO ETIQUETADO"/>
    <s v="11 RECURSOS FISCALES"/>
    <s v="1101 RECURSOS MUNICIPALES"/>
    <s v="19 Ejercicio 2019"/>
    <s v="13 TODO EL TERRITORIO"/>
    <s v="3 INDISTINTO"/>
  </r>
  <r>
    <s v="080222222112130614E125125357911122525425401111110119133"/>
    <s v="0802"/>
    <s v="2"/>
    <s v="22"/>
    <s v="221"/>
    <s v="1"/>
    <s v="2"/>
    <s v="13"/>
    <s v="06"/>
    <s v="14"/>
    <s v="E"/>
    <s v="125"/>
    <s v="125357"/>
    <s v="91"/>
    <s v="1"/>
    <s v="2"/>
    <s v="25"/>
    <s v="254"/>
    <s v="254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57 FESTEJO DEL DIA DEL NIÑO"/>
    <s v="2000 MATERIALES Y SUMINISTROS"/>
    <s v="2500 PRODUCTOS QUIMICOS, FARMACEUTICOS Y DE LABORATORIO"/>
    <s v="254 MATERIALES, ACCESORIOS Y SUMINISTROS MEDICOS"/>
    <s v="25401 MATERIALES, ACCESORIOS Y SUMINISTROS MEDICOS"/>
    <n v="3000"/>
    <s v="1 NO ETIQUETADO"/>
    <s v="11 RECURSOS FISCALES"/>
    <s v="1101 RECURSOS MUNICIPALES"/>
    <s v="19 Ejercicio 2019"/>
    <s v="13 TODO EL TERRITORIO"/>
    <s v="3 INDISTINTO"/>
  </r>
  <r>
    <s v="080422222112130614E060060333911122525425401111110119133"/>
    <s v="0804"/>
    <s v="2"/>
    <s v="22"/>
    <s v="221"/>
    <s v="1"/>
    <s v="2"/>
    <s v="13"/>
    <s v="06"/>
    <s v="14"/>
    <s v="E"/>
    <s v="060"/>
    <s v="060333"/>
    <s v="91"/>
    <s v="1"/>
    <s v="2"/>
    <s v="25"/>
    <s v="254"/>
    <s v="254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60 ESPACIOS PÚBLICOS ORDENADOS Y LIMPIOS ENTREGADOS"/>
    <s v="060333 VERIFICACION DE AREAS VERDES PARA DESCUENTO DE PREDIAL"/>
    <s v="2000 MATERIALES Y SUMINISTROS"/>
    <s v="2500 PRODUCTOS QUIMICOS, FARMACEUTICOS Y DE LABORATORIO"/>
    <s v="254 MATERIALES, ACCESORIOS Y SUMINISTROS MEDICOS"/>
    <s v="25401 MATERIALES, ACCESORIOS Y SUMINISTROS MEDICOS"/>
    <n v="15000"/>
    <s v="1 NO ETIQUETADO"/>
    <s v="11 RECURSOS FISCALES"/>
    <s v="1101 RECURSOS MUNICIPALES"/>
    <s v="19 Ejercicio 2019"/>
    <s v="13 TODO EL TERRITORIO"/>
    <s v="3 INDISTINTO"/>
  </r>
  <r>
    <s v="080522222112130614E125125404911122525425401111110119133"/>
    <s v="0805"/>
    <s v="2"/>
    <s v="22"/>
    <s v="221"/>
    <s v="1"/>
    <s v="2"/>
    <s v="13"/>
    <s v="06"/>
    <s v="14"/>
    <s v="E"/>
    <s v="125"/>
    <s v="125404"/>
    <s v="91"/>
    <s v="1"/>
    <s v="2"/>
    <s v="25"/>
    <s v="254"/>
    <s v="254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04 SERVICIO DE SACRIFICIO DE PORCINOS TIPO OBRADOR DEL RASTRO DE ATEMAJAC"/>
    <s v="2000 MATERIALES Y SUMINISTROS"/>
    <s v="2500 PRODUCTOS QUIMICOS, FARMACEUTICOS Y DE LABORATORIO"/>
    <s v="254 MATERIALES, ACCESORIOS Y SUMINISTROS MEDICOS"/>
    <s v="25401 MATERIALES, ACCESORIOS Y SUMINISTROS MEDICOS"/>
    <n v="15000"/>
    <s v="1 NO ETIQUETADO"/>
    <s v="11 RECURSOS FISCALES"/>
    <s v="1101 RECURSOS MUNICIPALES"/>
    <s v="19 Ejercicio 2019"/>
    <s v="13 TODO EL TERRITORIO"/>
    <s v="3 INDISTINTO"/>
  </r>
  <r>
    <s v="081022222112130614E009009363911122525425401111110119133"/>
    <s v="0810"/>
    <s v="2"/>
    <s v="22"/>
    <s v="221"/>
    <s v="1"/>
    <s v="2"/>
    <s v="13"/>
    <s v="06"/>
    <s v="14"/>
    <s v="E"/>
    <s v="009"/>
    <s v="009363"/>
    <s v="91"/>
    <s v="1"/>
    <s v="2"/>
    <s v="25"/>
    <s v="254"/>
    <s v="254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363 SERVICIO DE MANTENIMIENTO, CONSERVACION Y LIMPIEZA DE REDES E INFRAESTRUCTURA HIDRAULICA."/>
    <s v="2000 MATERIALES Y SUMINISTROS"/>
    <s v="2500 PRODUCTOS QUIMICOS, FARMACEUTICOS Y DE LABORATORIO"/>
    <s v="254 MATERIALES, ACCESORIOS Y SUMINISTROS MEDICOS"/>
    <s v="25401 MATERIALES, ACCESORIOS Y SUMINISTROS MEDICOS"/>
    <n v="500"/>
    <s v="1 NO ETIQUETADO"/>
    <s v="11 RECURSOS FISCALES"/>
    <s v="1101 RECURSOS MUNICIPALES"/>
    <s v="19 Ejercicio 2019"/>
    <s v="13 TODO EL TERRITORIO"/>
    <s v="3 INDISTINTO"/>
  </r>
  <r>
    <s v="081222121412130615E061061355911122525425401111110119133"/>
    <s v="0812"/>
    <s v="2"/>
    <s v="21"/>
    <s v="214"/>
    <s v="1"/>
    <s v="2"/>
    <s v="13"/>
    <s v="06"/>
    <s v="15"/>
    <s v="E"/>
    <s v="061"/>
    <s v="061355"/>
    <s v="91"/>
    <s v="1"/>
    <s v="2"/>
    <s v="25"/>
    <s v="254"/>
    <s v="254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55 MANTENIMIENTO DE PAVIMENTOS"/>
    <s v="2000 MATERIALES Y SUMINISTROS"/>
    <s v="2500 PRODUCTOS QUIMICOS, FARMACEUTICOS Y DE LABORATORIO"/>
    <s v="254 MATERIALES, ACCESORIOS Y SUMINISTROS MEDICOS"/>
    <s v="25401 MATERIALES, ACCESORIOS Y SUMINISTROS MEDICOS"/>
    <n v="40296"/>
    <s v="1 NO ETIQUETADO"/>
    <s v="11 RECURSOS FISCALES"/>
    <s v="1101 RECURSOS MUNICIPALES"/>
    <s v="19 Ejercicio 2019"/>
    <s v="13 TODO EL TERRITORIO"/>
    <s v="3 INDISTINTO"/>
  </r>
  <r>
    <s v="080722121412130615E009009362911122525425401111110119133"/>
    <s v="0807"/>
    <s v="2"/>
    <s v="21"/>
    <s v="214"/>
    <s v="1"/>
    <s v="2"/>
    <s v="13"/>
    <s v="06"/>
    <s v="15"/>
    <s v="E"/>
    <s v="009"/>
    <s v="009362"/>
    <s v="91"/>
    <s v="1"/>
    <s v="2"/>
    <s v="25"/>
    <s v="254"/>
    <s v="254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09  ABASTECIMIENTO DE AGUA POTABLE APEGADA A LAS NORMATIVAS ENTREGADA"/>
    <s v="009362 OPERACION DE FUENTES DE ABASTECIMIENTO Y PLANTAS DE TRATAMIENTO"/>
    <s v="2000 MATERIALES Y SUMINISTROS"/>
    <s v="2500 PRODUCTOS QUIMICOS, FARMACEUTICOS Y DE LABORATORIO"/>
    <s v="254 MATERIALES, ACCESORIOS Y SUMINISTROS MEDICOS"/>
    <s v="25401 MATERIALES, ACCESORIOS Y SUMINISTROS MEDICOS"/>
    <n v="50000"/>
    <s v="1 NO ETIQUETADO"/>
    <s v="11 RECURSOS FISCALES"/>
    <s v="1101 RECURSOS MUNICIPALES"/>
    <s v="19 Ejercicio 2019"/>
    <s v="13 TODO EL TERRITORIO"/>
    <s v="3 INDISTINTO"/>
  </r>
  <r>
    <s v="090411313446172020O022022458121122525425401111110119133"/>
    <s v="0904"/>
    <s v="1"/>
    <s v="13"/>
    <s v="134"/>
    <s v="4"/>
    <s v="6"/>
    <s v="17"/>
    <s v="20"/>
    <s v="20"/>
    <s v="O"/>
    <s v="022"/>
    <s v="022458"/>
    <s v="12"/>
    <s v="1"/>
    <s v="2"/>
    <s v="25"/>
    <s v="254"/>
    <s v="254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58 MANTENIMIENTO PREVENTIVO Y CORRECTIVO DE VEHICULOS"/>
    <s v="2000 MATERIALES Y SUMINISTROS"/>
    <s v="2500 PRODUCTOS QUIMICOS, FARMACEUTICOS Y DE LABORATORIO"/>
    <s v="254 MATERIALES, ACCESORIOS Y SUMINISTROS MEDICOS"/>
    <s v="25401 MATERIALES, ACCESORIOS Y SUMINISTROS MEDICOS"/>
    <n v="430000"/>
    <s v="1 NO ETIQUETADO"/>
    <s v="11 RECURSOS FISCALES"/>
    <s v="1101 RECURSOS MUNICIPALES"/>
    <s v="19 Ejercicio 2019"/>
    <s v="13 TODO EL TERRITORIO"/>
    <s v="3 INDISTINTO"/>
  </r>
  <r>
    <s v="100533131123091725F096096569911122525425401111110119133"/>
    <s v="1005"/>
    <s v="3"/>
    <s v="31"/>
    <s v="311"/>
    <s v="2"/>
    <s v="3"/>
    <s v="09"/>
    <s v="17"/>
    <s v="25"/>
    <s v="F"/>
    <s v="096"/>
    <s v="096569"/>
    <s v="91"/>
    <s v="1"/>
    <s v="2"/>
    <s v="25"/>
    <s v="254"/>
    <s v="254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96 PERSONAS Y EMPRESAS VINCULADAS"/>
    <s v="096569 CARAVANA DE EMPLEO"/>
    <s v="2000 MATERIALES Y SUMINISTROS"/>
    <s v="2500 PRODUCTOS QUIMICOS, FARMACEUTICOS Y DE LABORATORIO"/>
    <s v="254 MATERIALES, ACCESORIOS Y SUMINISTROS MEDICOS"/>
    <s v="25401 MATERIALES, ACCESORIOS Y SUMINISTROS MEDICOS"/>
    <n v="500"/>
    <s v="1 NO ETIQUETADO"/>
    <s v="11 RECURSOS FISCALES"/>
    <s v="1101 RECURSOS MUNICIPALES"/>
    <s v="19 Ejercicio 2019"/>
    <s v="13 TODO EL TERRITORIO"/>
    <s v="3 INDISTINTO"/>
  </r>
  <r>
    <s v="100533131123091725F096096591911122525425401111110119133"/>
    <s v="1005"/>
    <s v="3"/>
    <s v="31"/>
    <s v="311"/>
    <s v="2"/>
    <s v="3"/>
    <s v="09"/>
    <s v="17"/>
    <s v="25"/>
    <s v="F"/>
    <s v="096"/>
    <s v="096591"/>
    <s v="91"/>
    <s v="1"/>
    <s v="2"/>
    <s v="25"/>
    <s v="254"/>
    <s v="254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96 PERSONAS Y EMPRESAS VINCULADAS"/>
    <s v="096591 BOLSA DE TRABAJO"/>
    <s v="2000 MATERIALES Y SUMINISTROS"/>
    <s v="2500 PRODUCTOS QUIMICOS, FARMACEUTICOS Y DE LABORATORIO"/>
    <s v="254 MATERIALES, ACCESORIOS Y SUMINISTROS MEDICOS"/>
    <s v="25401 MATERIALES, ACCESORIOS Y SUMINISTROS MEDICOS"/>
    <n v="500"/>
    <s v="1 NO ETIQUETADO"/>
    <s v="11 RECURSOS FISCALES"/>
    <s v="1101 RECURSOS MUNICIPALES"/>
    <s v="19 Ejercicio 2019"/>
    <s v="13 TODO EL TERRITORIO"/>
    <s v="3 INDISTINTO"/>
  </r>
  <r>
    <s v="100533131123091725F096096569911122525425401111110119133"/>
    <s v="1005"/>
    <s v="3"/>
    <s v="31"/>
    <s v="311"/>
    <s v="2"/>
    <s v="3"/>
    <s v="09"/>
    <s v="17"/>
    <s v="25"/>
    <s v="F"/>
    <s v="096"/>
    <s v="096569"/>
    <s v="91"/>
    <s v="1"/>
    <s v="2"/>
    <s v="25"/>
    <s v="254"/>
    <s v="254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96 PERSONAS Y EMPRESAS VINCULADAS"/>
    <s v="096569 CARAVANA DE EMPLEO"/>
    <s v="2000 MATERIALES Y SUMINISTROS"/>
    <s v="2500 PRODUCTOS QUIMICOS, FARMACEUTICOS Y DE LABORATORIO"/>
    <s v="254 MATERIALES, ACCESORIOS Y SUMINISTROS MEDICOS"/>
    <s v="25401 MATERIALES, ACCESORIOS Y SUMINISTROS MEDICOS"/>
    <n v="2500"/>
    <s v="1 NO ETIQUETADO"/>
    <s v="11 RECURSOS FISCALES"/>
    <s v="1101 RECURSOS MUNICIPALES"/>
    <s v="19 Ejercicio 2019"/>
    <s v="13 TODO EL TERRITORIO"/>
    <s v="3 INDISTINTO"/>
  </r>
  <r>
    <s v="100533131123091725F085085583911122525425401111110119133"/>
    <s v="1005"/>
    <s v="3"/>
    <s v="31"/>
    <s v="311"/>
    <s v="2"/>
    <s v="3"/>
    <s v="09"/>
    <s v="17"/>
    <s v="25"/>
    <s v="F"/>
    <s v="085"/>
    <s v="085583"/>
    <s v="91"/>
    <s v="1"/>
    <s v="2"/>
    <s v="25"/>
    <s v="254"/>
    <s v="254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85 NÚMERO DE EMPRESAS FORMALES AUMENTADO "/>
    <s v="085583 APOYOS A PEQUEÑAS Y MEDIANAS EMPRESAS"/>
    <s v="2000 MATERIALES Y SUMINISTROS"/>
    <s v="2500 PRODUCTOS QUIMICOS, FARMACEUTICOS Y DE LABORATORIO"/>
    <s v="254 MATERIALES, ACCESORIOS Y SUMINISTROS MEDICOS"/>
    <s v="25401 MATERIALES, ACCESORIOS Y SUMINISTROS MEDICOS"/>
    <n v="911.41"/>
    <s v="1 NO ETIQUETADO"/>
    <s v="11 RECURSOS FISCALES"/>
    <s v="1101 RECURSOS MUNICIPALES"/>
    <s v="19 Ejercicio 2019"/>
    <s v="13 TODO EL TERRITORIO"/>
    <s v="3 INDISTINTO"/>
  </r>
  <r>
    <s v="111322121231010730E126126392911122525425401111110119133"/>
    <s v="1113"/>
    <s v="2"/>
    <s v="21"/>
    <s v="212"/>
    <s v="3"/>
    <s v="1"/>
    <s v="01"/>
    <s v="07"/>
    <s v="30"/>
    <s v="E"/>
    <s v="126"/>
    <s v="126392"/>
    <s v="91"/>
    <s v="1"/>
    <s v="2"/>
    <s v="25"/>
    <s v="254"/>
    <s v="254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26 SERVICIOS DE PREVENCIÓN ANIMAL ENTREGADOS"/>
    <s v="126392 EXTRACCION Y ENVIO DE MUESTRAS"/>
    <s v="2000 MATERIALES Y SUMINISTROS"/>
    <s v="2500 PRODUCTOS QUIMICOS, FARMACEUTICOS Y DE LABORATORIO"/>
    <s v="254 MATERIALES, ACCESORIOS Y SUMINISTROS MEDICOS"/>
    <s v="25401 MATERIALES, ACCESORIOS Y SUMINISTROS MEDICOS"/>
    <n v="1300000"/>
    <s v="1 NO ETIQUETADO"/>
    <s v="11 RECURSOS FISCALES"/>
    <s v="1101 RECURSOS MUNICIPALES"/>
    <s v="19 Ejercicio 2019"/>
    <s v="13 TODO EL TERRITORIO"/>
    <s v="3 INDISTINTO"/>
  </r>
  <r>
    <s v="121222222122081331E078078705911122525425401111110119133"/>
    <s v="1212"/>
    <s v="2"/>
    <s v="22"/>
    <s v="221"/>
    <s v="2"/>
    <s v="2"/>
    <s v="08"/>
    <s v="13"/>
    <s v="31"/>
    <s v="E"/>
    <s v="078"/>
    <s v="078705"/>
    <s v="91"/>
    <s v="1"/>
    <s v="2"/>
    <s v="25"/>
    <s v="254"/>
    <s v="254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705 CONSTANCIA DE NUMERO"/>
    <s v="2000 MATERIALES Y SUMINISTROS"/>
    <s v="2500 PRODUCTOS QUIMICOS, FARMACEUTICOS Y DE LABORATORIO"/>
    <s v="254 MATERIALES, ACCESORIOS Y SUMINISTROS MEDICOS"/>
    <s v="25401 MATERIALES, ACCESORIOS Y SUMINISTROS MEDICOS"/>
    <n v="12700"/>
    <s v="1 NO ETIQUETADO"/>
    <s v="11 RECURSOS FISCALES"/>
    <s v="1101 RECURSOS MUNICIPALES"/>
    <s v="19 Ejercicio 2019"/>
    <s v="13 TODO EL TERRITORIO"/>
    <s v="3 INDISTINTO"/>
  </r>
  <r>
    <s v="050211717246172009N040040253911133838238201111110119133"/>
    <s v="0502"/>
    <s v="1"/>
    <s v="17"/>
    <s v="172"/>
    <s v="4"/>
    <s v="6"/>
    <s v="17"/>
    <s v="20"/>
    <s v="09"/>
    <s v="N"/>
    <s v="040"/>
    <s v="040253"/>
    <s v="91"/>
    <s v="1"/>
    <s v="3"/>
    <s v="38"/>
    <s v="382"/>
    <s v="382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040 CAPACITACIÓN EN PREVENCIÓN DE RIESGOS REALIZADA"/>
    <s v="040253 CAPACITACION A LA POBLACION EN PREVENCION DE RIESGOS"/>
    <s v="3000 SERVICIOS GENERALES"/>
    <s v="3800 SERVICIOS OFICIALES"/>
    <s v="382 GASTOS DE ORDEN SOCIAL Y CULTURAL"/>
    <s v="38201 GASTOS DE ORDEN SOCIAL Y CULTURAL"/>
    <n v="380000"/>
    <s v="1 NO ETIQUETADO"/>
    <s v="11 RECURSOS FISCALES"/>
    <s v="1101 RECURSOS MUNICIPALES"/>
    <s v="19 Ejercicio 2019"/>
    <s v="13 TODO EL TERRITORIO"/>
    <s v="3 INDISTINTO"/>
  </r>
  <r>
    <s v="030311717145160304E127127976911122525525501111110119133"/>
    <s v="0303"/>
    <s v="1"/>
    <s v="17"/>
    <s v="171"/>
    <s v="4"/>
    <s v="5"/>
    <s v="16"/>
    <s v="03"/>
    <s v="04"/>
    <s v="E"/>
    <s v="127"/>
    <s v="127976"/>
    <s v="91"/>
    <s v="1"/>
    <s v="2"/>
    <s v="25"/>
    <s v="255"/>
    <s v="255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500 PRODUCTOS QUIMICOS, FARMACEUTICOS Y DE LABORATORIO"/>
    <s v="255 MATERIALES, ACCESORIOS Y SUMINISTROS DE LABORATORIO"/>
    <s v="25501 MATERIALES, ACCESORIOS Y SUMINISTROS DE LABORATORIO"/>
    <n v="170000"/>
    <s v="1 NO ETIQUETADO"/>
    <s v="11 RECURSOS FISCALES"/>
    <s v="1101 RECURSOS MUNICIPALES"/>
    <s v="19 Ejercicio 2019"/>
    <s v="13 TODO EL TERRITORIO"/>
    <s v="3 INDISTINTO"/>
  </r>
  <r>
    <s v="080122222112130614E125125319911122525525501111110119133"/>
    <s v="0801"/>
    <s v="2"/>
    <s v="22"/>
    <s v="221"/>
    <s v="1"/>
    <s v="2"/>
    <s v="13"/>
    <s v="06"/>
    <s v="14"/>
    <s v="E"/>
    <s v="125"/>
    <s v="125319"/>
    <s v="91"/>
    <s v="1"/>
    <s v="2"/>
    <s v="25"/>
    <s v="255"/>
    <s v="255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19 MANTENIMIENTO DE CEMENTERIOS"/>
    <s v="2000 MATERIALES Y SUMINISTROS"/>
    <s v="2500 PRODUCTOS QUIMICOS, FARMACEUTICOS Y DE LABORATORIO"/>
    <s v="255 MATERIALES, ACCESORIOS Y SUMINISTROS DE LABORATORIO"/>
    <s v="25501 MATERIALES, ACCESORIOS Y SUMINISTROS DE LABORATORIO"/>
    <n v="15000"/>
    <s v="1 NO ETIQUETADO"/>
    <s v="11 RECURSOS FISCALES"/>
    <s v="1101 RECURSOS MUNICIPALES"/>
    <s v="19 Ejercicio 2019"/>
    <s v="13 TODO EL TERRITORIO"/>
    <s v="3 INDISTINTO"/>
  </r>
  <r>
    <s v="080522222112130614E125125317911122525525501111110119133"/>
    <s v="0805"/>
    <s v="2"/>
    <s v="22"/>
    <s v="221"/>
    <s v="1"/>
    <s v="2"/>
    <s v="13"/>
    <s v="06"/>
    <s v="14"/>
    <s v="E"/>
    <s v="125"/>
    <s v="125317"/>
    <s v="91"/>
    <s v="1"/>
    <s v="2"/>
    <s v="25"/>
    <s v="255"/>
    <s v="255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17 MANTENIMIENTO DE AREAS COMUNES"/>
    <s v="2000 MATERIALES Y SUMINISTROS"/>
    <s v="2500 PRODUCTOS QUIMICOS, FARMACEUTICOS Y DE LABORATORIO"/>
    <s v="255 MATERIALES, ACCESORIOS Y SUMINISTROS DE LABORATORIO"/>
    <s v="25501 MATERIALES, ACCESORIOS Y SUMINISTROS DE LABORATORIO"/>
    <n v="700000"/>
    <s v="1 NO ETIQUETADO"/>
    <s v="11 RECURSOS FISCALES"/>
    <s v="1101 RECURSOS MUNICIPALES"/>
    <s v="19 Ejercicio 2019"/>
    <s v="13 TODO EL TERRITORIO"/>
    <s v="3 INDISTINTO"/>
  </r>
  <r>
    <s v="111322121231010730E126126393911122525525501111110119133"/>
    <s v="1113"/>
    <s v="2"/>
    <s v="21"/>
    <s v="212"/>
    <s v="3"/>
    <s v="1"/>
    <s v="01"/>
    <s v="07"/>
    <s v="30"/>
    <s v="E"/>
    <s v="126"/>
    <s v="126393"/>
    <s v="91"/>
    <s v="1"/>
    <s v="2"/>
    <s v="25"/>
    <s v="255"/>
    <s v="255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26 SERVICIOS DE PREVENCIÓN ANIMAL ENTREGADOS"/>
    <s v="126393 MANEJO DE RESIDUOS PATOLOGICOS"/>
    <s v="2000 MATERIALES Y SUMINISTROS"/>
    <s v="2500 PRODUCTOS QUIMICOS, FARMACEUTICOS Y DE LABORATORIO"/>
    <s v="255 MATERIALES, ACCESORIOS Y SUMINISTROS DE LABORATORIO"/>
    <s v="25501 MATERIALES, ACCESORIOS Y SUMINISTROS DE LABORATORIO"/>
    <n v="75000"/>
    <s v="1 NO ETIQUETADO"/>
    <s v="11 RECURSOS FISCALES"/>
    <s v="1101 RECURSOS MUNICIPALES"/>
    <s v="19 Ejercicio 2019"/>
    <s v="13 TODO EL TERRITORIO"/>
    <s v="3 INDISTINTO"/>
  </r>
  <r>
    <s v="030311717145160304E127127976911122525625601111110119133"/>
    <s v="0303"/>
    <s v="1"/>
    <s v="17"/>
    <s v="171"/>
    <s v="4"/>
    <s v="5"/>
    <s v="16"/>
    <s v="03"/>
    <s v="04"/>
    <s v="E"/>
    <s v="127"/>
    <s v="127976"/>
    <s v="91"/>
    <s v="1"/>
    <s v="2"/>
    <s v="25"/>
    <s v="256"/>
    <s v="256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500 PRODUCTOS QUIMICOS, FARMACEUTICOS Y DE LABORATORIO"/>
    <s v="256 FIBRAS SINTETICAS, HULES, PLASTICOS Y DERIVADOS"/>
    <s v="25601 FIBRAS SINTETICAS, HULES, PLASTICOS Y DERIVADOS"/>
    <n v="30000"/>
    <s v="1 NO ETIQUETADO"/>
    <s v="11 RECURSOS FISCALES"/>
    <s v="1101 RECURSOS MUNICIPALES"/>
    <s v="19 Ejercicio 2019"/>
    <s v="13 TODO EL TERRITORIO"/>
    <s v="3 INDISTINTO"/>
  </r>
  <r>
    <s v="050211717246172009N124124254911177979179101111110119133"/>
    <s v="0502"/>
    <s v="1"/>
    <s v="17"/>
    <s v="172"/>
    <s v="4"/>
    <s v="6"/>
    <s v="17"/>
    <s v="20"/>
    <s v="09"/>
    <s v="N"/>
    <s v="124"/>
    <s v="124254"/>
    <s v="91"/>
    <s v="1"/>
    <s v="7"/>
    <s v="79"/>
    <s v="791"/>
    <s v="79101"/>
    <s v="1"/>
    <s v="11"/>
    <s v="1101"/>
    <s v="19"/>
    <s v="13"/>
    <s v="3"/>
    <s v="05 SECRETARIA DEL AYUNTAMIENTO"/>
    <s v="0502 COORDINACION MUNICIPAL DE PROTECCION CIVIL Y BOMBEROS"/>
    <s v="172 PROTECCION CIVIL"/>
    <s v="1 GOBIERNO"/>
    <s v="17 ASUNTOS DE ORDEN PUBLICO Y SEGURIDAD INTERIOR"/>
    <s v="4 UN GOBIERNO PARA LA CIUDADANÍA"/>
    <s v="6 ZAPOPAN CIUDADANO"/>
    <s v="17 GARANTIZAR UNA ADMINISTRACIÓN DE LOS RECURSOS PÚBLICOS AL SERVICIO DE LA CIUDADANÍA"/>
    <s v="20 C. EFICIENCIA GUBERNAMENTAL"/>
    <x v="5"/>
    <s v="91 CIUDADANOS"/>
    <s v="1 GASTO CORRIENTE"/>
    <s v="09 GESTIÓN INTEGRAL DE RIESGO DE DESASTRE PARA EL MUNICIPIO DE ZAPOPAN"/>
    <s v="124 SERVICIOS DE EMERGENCIA ATENDIDOS"/>
    <s v="124254 ATENCION DE SERVICIOS DE EMERGENCIAS"/>
    <s v="7000 INVERSIONES FINANCIERAS Y OTRAS PROVISIONES"/>
    <s v="7900 PROVISIONES PARA CONTINGENCIAS Y OTRAS EROGACIONES ESPECIALES"/>
    <s v="791 CONTINGENCIAS POR FENOMENOS NATURALES"/>
    <s v="79101 CONTINGENCIAS POR FENOMENOS NATURALES"/>
    <n v="1000000"/>
    <s v="1 NO ETIQUETADO"/>
    <s v="11 RECURSOS FISCALES"/>
    <s v="1101 RECURSOS MUNICIPALES"/>
    <s v="19 Ejercicio 2019"/>
    <s v="13 TODO EL TERRITORIO"/>
    <s v="3 INDISTINTO"/>
  </r>
  <r>
    <s v="050911818523101521G075075517911122121421401111110119133"/>
    <s v="0509"/>
    <s v="1"/>
    <s v="18"/>
    <s v="185"/>
    <s v="2"/>
    <s v="3"/>
    <s v="10"/>
    <s v="15"/>
    <s v="21"/>
    <s v="G"/>
    <s v="075"/>
    <s v="075517"/>
    <s v="91"/>
    <s v="1"/>
    <s v="2"/>
    <s v="21"/>
    <s v="214"/>
    <s v="214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75 INSPECCIONES A LAS ACTIVIDADES QUE REQUIEREN LICENCIA O PERMISO REALIZADAS"/>
    <s v="075517 INSPECCION AL AREA DE COMERCIO"/>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50000"/>
    <s v="1 NO ETIQUETADO"/>
    <s v="11 RECURSOS FISCALES"/>
    <s v="1101 RECURSOS MUNICIPALES"/>
    <s v="19 Ejercicio 2019"/>
    <s v="13 TODO EL TERRITORIO"/>
    <s v="3 INDISTINTO"/>
  </r>
  <r>
    <s v="080122222112130614E059059798911122525625601111110119133"/>
    <s v="0801"/>
    <s v="2"/>
    <s v="22"/>
    <s v="221"/>
    <s v="1"/>
    <s v="2"/>
    <s v="13"/>
    <s v="06"/>
    <s v="14"/>
    <s v="E"/>
    <s v="059"/>
    <s v="059798"/>
    <s v="91"/>
    <s v="1"/>
    <s v="2"/>
    <s v="25"/>
    <s v="256"/>
    <s v="256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798 OBRA IMAGEN URBANA"/>
    <s v="2000 MATERIALES Y SUMINISTROS"/>
    <s v="2500 PRODUCTOS QUIMICOS, FARMACEUTICOS Y DE LABORATORIO"/>
    <s v="256 FIBRAS SINTETICAS, HULES, PLASTICOS Y DERIVADOS"/>
    <s v="25601 FIBRAS SINTETICAS, HULES, PLASTICOS Y DERIVADOS"/>
    <n v="533000"/>
    <s v="1 NO ETIQUETADO"/>
    <s v="11 RECURSOS FISCALES"/>
    <s v="1101 RECURSOS MUNICIPALES"/>
    <s v="19 Ejercicio 2019"/>
    <s v="13 TODO EL TERRITORIO"/>
    <s v="3 INDISTINTO"/>
  </r>
  <r>
    <s v="081122222112130614E128128334911122525625601111110119133"/>
    <s v="0811"/>
    <s v="2"/>
    <s v="22"/>
    <s v="221"/>
    <s v="1"/>
    <s v="2"/>
    <s v="13"/>
    <s v="06"/>
    <s v="14"/>
    <s v="E"/>
    <s v="128"/>
    <s v="128334"/>
    <s v="91"/>
    <s v="1"/>
    <s v="2"/>
    <s v="25"/>
    <s v="256"/>
    <s v="256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8 SERVICIOS DE RECOLECCIÓN DE RESIDUOS SÓLIDOS MUNICIPALES REALIZADOS."/>
    <s v="128334 TARJETON DE ACCESO AL VERTEDERO MUNICIPAL"/>
    <s v="2000 MATERIALES Y SUMINISTROS"/>
    <s v="2500 PRODUCTOS QUIMICOS, FARMACEUTICOS Y DE LABORATORIO"/>
    <s v="256 FIBRAS SINTETICAS, HULES, PLASTICOS Y DERIVADOS"/>
    <s v="25601 FIBRAS SINTETICAS, HULES, PLASTICOS Y DERIVADOS"/>
    <n v="18364.91"/>
    <s v="1 NO ETIQUETADO"/>
    <s v="11 RECURSOS FISCALES"/>
    <s v="1101 RECURSOS MUNICIPALES"/>
    <s v="19 Ejercicio 2019"/>
    <s v="13 TODO EL TERRITORIO"/>
    <s v="3 INDISTINTO"/>
  </r>
  <r>
    <s v="080922222112130614E088088345911122525625601111110119133"/>
    <s v="0809"/>
    <s v="2"/>
    <s v="22"/>
    <s v="221"/>
    <s v="1"/>
    <s v="2"/>
    <s v="13"/>
    <s v="06"/>
    <s v="14"/>
    <s v="E"/>
    <s v="088"/>
    <s v="088345"/>
    <s v="91"/>
    <s v="1"/>
    <s v="2"/>
    <s v="25"/>
    <s v="256"/>
    <s v="256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45 ATENCION A QUEJAS SOBRE EL COMERCIO EN TIANGUIS"/>
    <s v="2000 MATERIALES Y SUMINISTROS"/>
    <s v="2500 PRODUCTOS QUIMICOS, FARMACEUTICOS Y DE LABORATORIO"/>
    <s v="256 FIBRAS SINTETICAS, HULES, PLASTICOS Y DERIVADOS"/>
    <s v="25601 FIBRAS SINTETICAS, HULES, PLASTICOS Y DERIVADOS"/>
    <n v="20000"/>
    <s v="1 NO ETIQUETADO"/>
    <s v="11 RECURSOS FISCALES"/>
    <s v="1101 RECURSOS MUNICIPALES"/>
    <s v="19 Ejercicio 2019"/>
    <s v="13 TODO EL TERRITORIO"/>
    <s v="3 INDISTINTO"/>
  </r>
  <r>
    <s v="080322222112130614E125125381911122525625601111110119133"/>
    <s v="0803"/>
    <s v="2"/>
    <s v="22"/>
    <s v="221"/>
    <s v="1"/>
    <s v="2"/>
    <s v="13"/>
    <s v="06"/>
    <s v="14"/>
    <s v="E"/>
    <s v="125"/>
    <s v="125381"/>
    <s v="91"/>
    <s v="1"/>
    <s v="2"/>
    <s v="25"/>
    <s v="256"/>
    <s v="256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81 OPERATIVO DE CEMENTERIOS"/>
    <s v="2000 MATERIALES Y SUMINISTROS"/>
    <s v="2500 PRODUCTOS QUIMICOS, FARMACEUTICOS Y DE LABORATORIO"/>
    <s v="256 FIBRAS SINTETICAS, HULES, PLASTICOS Y DERIVADOS"/>
    <s v="25601 FIBRAS SINTETICAS, HULES, PLASTICOS Y DERIVADOS"/>
    <n v="50000"/>
    <s v="1 NO ETIQUETADO"/>
    <s v="11 RECURSOS FISCALES"/>
    <s v="1101 RECURSOS MUNICIPALES"/>
    <s v="19 Ejercicio 2019"/>
    <s v="13 TODO EL TERRITORIO"/>
    <s v="3 INDISTINTO"/>
  </r>
  <r>
    <s v="080222222112130614E125125363911122525625601111110119133"/>
    <s v="0802"/>
    <s v="2"/>
    <s v="22"/>
    <s v="221"/>
    <s v="1"/>
    <s v="2"/>
    <s v="13"/>
    <s v="06"/>
    <s v="14"/>
    <s v="E"/>
    <s v="125"/>
    <s v="125363"/>
    <s v="91"/>
    <s v="1"/>
    <s v="2"/>
    <s v="25"/>
    <s v="256"/>
    <s v="256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63 SERVICIO DE MANTENIMIENTO, CONSERVACION Y LIMPIEZA DE REDES E INFRAESTRUCTURA HIDRAULICA."/>
    <s v="2000 MATERIALES Y SUMINISTROS"/>
    <s v="2500 PRODUCTOS QUIMICOS, FARMACEUTICOS Y DE LABORATORIO"/>
    <s v="256 FIBRAS SINTETICAS, HULES, PLASTICOS Y DERIVADOS"/>
    <s v="25601 FIBRAS SINTETICAS, HULES, PLASTICOS Y DERIVADOS"/>
    <n v="35000"/>
    <s v="1 NO ETIQUETADO"/>
    <s v="11 RECURSOS FISCALES"/>
    <s v="1101 RECURSOS MUNICIPALES"/>
    <s v="19 Ejercicio 2019"/>
    <s v="13 TODO EL TERRITORIO"/>
    <s v="3 INDISTINTO"/>
  </r>
  <r>
    <s v="080422222112130614E125125404911122525625601111110119133"/>
    <s v="0804"/>
    <s v="2"/>
    <s v="22"/>
    <s v="221"/>
    <s v="1"/>
    <s v="2"/>
    <s v="13"/>
    <s v="06"/>
    <s v="14"/>
    <s v="E"/>
    <s v="125"/>
    <s v="125404"/>
    <s v="91"/>
    <s v="1"/>
    <s v="2"/>
    <s v="25"/>
    <s v="256"/>
    <s v="25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04 SERVICIO DE SACRIFICIO DE PORCINOS TIPO OBRADOR DEL RASTRO DE ATEMAJAC"/>
    <s v="2000 MATERIALES Y SUMINISTROS"/>
    <s v="2500 PRODUCTOS QUIMICOS, FARMACEUTICOS Y DE LABORATORIO"/>
    <s v="256 FIBRAS SINTETICAS, HULES, PLASTICOS Y DERIVADOS"/>
    <s v="25601 FIBRAS SINTETICAS, HULES, PLASTICOS Y DERIVADOS"/>
    <n v="250000"/>
    <s v="1 NO ETIQUETADO"/>
    <s v="11 RECURSOS FISCALES"/>
    <s v="1101 RECURSOS MUNICIPALES"/>
    <s v="19 Ejercicio 2019"/>
    <s v="13 TODO EL TERRITORIO"/>
    <s v="3 INDISTINTO"/>
  </r>
  <r>
    <s v="080422222112130614E128128326911122525625601111110119133"/>
    <s v="0804"/>
    <s v="2"/>
    <s v="22"/>
    <s v="221"/>
    <s v="1"/>
    <s v="2"/>
    <s v="13"/>
    <s v="06"/>
    <s v="14"/>
    <s v="E"/>
    <s v="128"/>
    <s v="128326"/>
    <s v="91"/>
    <s v="1"/>
    <s v="2"/>
    <s v="25"/>
    <s v="256"/>
    <s v="25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8 SERVICIOS DE RECOLECCIÓN DE RESIDUOS SÓLIDOS MUNICIPALES REALIZADOS."/>
    <s v="128326 SERVICIOS DE SANEAMIENTO URBANO (RETIRO DE ANIMALES MUERTOS,RETIRO DE ESCOMBRO, RETIRO DE ARRASTRE,CANALES, PREDIOS MUNICIPALES, RECOLECCION DE LL"/>
    <s v="2000 MATERIALES Y SUMINISTROS"/>
    <s v="2500 PRODUCTOS QUIMICOS, FARMACEUTICOS Y DE LABORATORIO"/>
    <s v="256 FIBRAS SINTETICAS, HULES, PLASTICOS Y DERIVADOS"/>
    <s v="25601 FIBRAS SINTETICAS, HULES, PLASTICOS Y DERIVADOS"/>
    <n v="150000"/>
    <s v="1 NO ETIQUETADO"/>
    <s v="11 RECURSOS FISCALES"/>
    <s v="1101 RECURSOS MUNICIPALES"/>
    <s v="19 Ejercicio 2019"/>
    <s v="13 TODO EL TERRITORIO"/>
    <s v="3 INDISTINTO"/>
  </r>
  <r>
    <s v="080422222112130614E088088345911122525625601111110119133"/>
    <s v="0804"/>
    <s v="2"/>
    <s v="22"/>
    <s v="221"/>
    <s v="1"/>
    <s v="2"/>
    <s v="13"/>
    <s v="06"/>
    <s v="14"/>
    <s v="E"/>
    <s v="088"/>
    <s v="088345"/>
    <s v="91"/>
    <s v="1"/>
    <s v="2"/>
    <s v="25"/>
    <s v="256"/>
    <s v="25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45 ATENCION A QUEJAS SOBRE EL COMERCIO EN TIANGUIS"/>
    <s v="2000 MATERIALES Y SUMINISTROS"/>
    <s v="2500 PRODUCTOS QUIMICOS, FARMACEUTICOS Y DE LABORATORIO"/>
    <s v="256 FIBRAS SINTETICAS, HULES, PLASTICOS Y DERIVADOS"/>
    <s v="25601 FIBRAS SINTETICAS, HULES, PLASTICOS Y DERIVADOS"/>
    <n v="500"/>
    <s v="1 NO ETIQUETADO"/>
    <s v="11 RECURSOS FISCALES"/>
    <s v="1101 RECURSOS MUNICIPALES"/>
    <s v="19 Ejercicio 2019"/>
    <s v="13 TODO EL TERRITORIO"/>
    <s v="3 INDISTINTO"/>
  </r>
  <r>
    <s v="080522222112130614E125125356911122525625601111110119133"/>
    <s v="0805"/>
    <s v="2"/>
    <s v="22"/>
    <s v="221"/>
    <s v="1"/>
    <s v="2"/>
    <s v="13"/>
    <s v="06"/>
    <s v="14"/>
    <s v="E"/>
    <s v="125"/>
    <s v="125356"/>
    <s v="91"/>
    <s v="1"/>
    <s v="2"/>
    <s v="25"/>
    <s v="256"/>
    <s v="256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56 MEJORA DE LUMINARIAS PUBLICAS"/>
    <s v="2000 MATERIALES Y SUMINISTROS"/>
    <s v="2500 PRODUCTOS QUIMICOS, FARMACEUTICOS Y DE LABORATORIO"/>
    <s v="256 FIBRAS SINTETICAS, HULES, PLASTICOS Y DERIVADOS"/>
    <s v="25601 FIBRAS SINTETICAS, HULES, PLASTICOS Y DERIVADOS"/>
    <n v="55000"/>
    <s v="1 NO ETIQUETADO"/>
    <s v="11 RECURSOS FISCALES"/>
    <s v="1101 RECURSOS MUNICIPALES"/>
    <s v="19 Ejercicio 2019"/>
    <s v="13 TODO EL TERRITORIO"/>
    <s v="3 INDISTINTO"/>
  </r>
  <r>
    <s v="081022222112130614E009009361911122525625601111110119133"/>
    <s v="0810"/>
    <s v="2"/>
    <s v="22"/>
    <s v="221"/>
    <s v="1"/>
    <s v="2"/>
    <s v="13"/>
    <s v="06"/>
    <s v="14"/>
    <s v="E"/>
    <s v="009"/>
    <s v="009361"/>
    <s v="91"/>
    <s v="1"/>
    <s v="2"/>
    <s v="25"/>
    <s v="256"/>
    <s v="256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361 MUESTREO Y VERIFICACION DE LA CALIDAD DEL AGUA EN FUENTES DE ABASTECIMIENTO Y REDES"/>
    <s v="2000 MATERIALES Y SUMINISTROS"/>
    <s v="2500 PRODUCTOS QUIMICOS, FARMACEUTICOS Y DE LABORATORIO"/>
    <s v="256 FIBRAS SINTETICAS, HULES, PLASTICOS Y DERIVADOS"/>
    <s v="25601 FIBRAS SINTETICAS, HULES, PLASTICOS Y DERIVADOS"/>
    <n v="2000"/>
    <s v="1 NO ETIQUETADO"/>
    <s v="11 RECURSOS FISCALES"/>
    <s v="1101 RECURSOS MUNICIPALES"/>
    <s v="19 Ejercicio 2019"/>
    <s v="13 TODO EL TERRITORIO"/>
    <s v="3 INDISTINTO"/>
  </r>
  <r>
    <s v="081222121412130615E061061370911122525625601111110119133"/>
    <s v="0812"/>
    <s v="2"/>
    <s v="21"/>
    <s v="214"/>
    <s v="1"/>
    <s v="2"/>
    <s v="13"/>
    <s v="06"/>
    <s v="15"/>
    <s v="E"/>
    <s v="061"/>
    <s v="061370"/>
    <s v="91"/>
    <s v="1"/>
    <s v="2"/>
    <s v="25"/>
    <s v="256"/>
    <s v="256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70 SERVICIO DE INHUMACION"/>
    <s v="2000 MATERIALES Y SUMINISTROS"/>
    <s v="2500 PRODUCTOS QUIMICOS, FARMACEUTICOS Y DE LABORATORIO"/>
    <s v="256 FIBRAS SINTETICAS, HULES, PLASTICOS Y DERIVADOS"/>
    <s v="25601 FIBRAS SINTETICAS, HULES, PLASTICOS Y DERIVADOS"/>
    <n v="3165260.2"/>
    <s v="1 NO ETIQUETADO"/>
    <s v="11 RECURSOS FISCALES"/>
    <s v="1101 RECURSOS MUNICIPALES"/>
    <s v="19 Ejercicio 2019"/>
    <s v="13 TODO EL TERRITORIO"/>
    <s v="3 INDISTINTO"/>
  </r>
  <r>
    <s v="080722121412130615E009009363911122525625601111110119133"/>
    <s v="0807"/>
    <s v="2"/>
    <s v="21"/>
    <s v="214"/>
    <s v="1"/>
    <s v="2"/>
    <s v="13"/>
    <s v="06"/>
    <s v="15"/>
    <s v="E"/>
    <s v="009"/>
    <s v="009363"/>
    <s v="91"/>
    <s v="1"/>
    <s v="2"/>
    <s v="25"/>
    <s v="256"/>
    <s v="256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09  ABASTECIMIENTO DE AGUA POTABLE APEGADA A LAS NORMATIVAS ENTREGADA"/>
    <s v="009363 SERVICIO DE MANTENIMIENTO, CONSERVACION Y LIMPIEZA DE REDES E INFRAESTRUCTURA HIDRAULICA."/>
    <s v="2000 MATERIALES Y SUMINISTROS"/>
    <s v="2500 PRODUCTOS QUIMICOS, FARMACEUTICOS Y DE LABORATORIO"/>
    <s v="256 FIBRAS SINTETICAS, HULES, PLASTICOS Y DERIVADOS"/>
    <s v="25601 FIBRAS SINTETICAS, HULES, PLASTICOS Y DERIVADOS"/>
    <n v="1500000"/>
    <s v="1 NO ETIQUETADO"/>
    <s v="11 RECURSOS FISCALES"/>
    <s v="1101 RECURSOS MUNICIPALES"/>
    <s v="19 Ejercicio 2019"/>
    <s v="13 TODO EL TERRITORIO"/>
    <s v="3 INDISTINTO"/>
  </r>
  <r>
    <s v="080822222112130417E079079408911122525625601111110119133"/>
    <s v="0808"/>
    <s v="2"/>
    <s v="22"/>
    <s v="221"/>
    <s v="1"/>
    <s v="2"/>
    <s v="13"/>
    <s v="04"/>
    <s v="17"/>
    <s v="E"/>
    <s v="079"/>
    <s v="079408"/>
    <s v="91"/>
    <s v="1"/>
    <s v="2"/>
    <s v="25"/>
    <s v="256"/>
    <s v="256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79 MANTENIMIENTO PREVENTIVO DE LOS SERVICIOS PÚBLICOS REALIZADO"/>
    <s v="079408 MANTENIMIENTO Y LIMPIEZA DE LAS INSTALACIONES EN PLANTAS DE TRATAMIENTO."/>
    <s v="2000 MATERIALES Y SUMINISTROS"/>
    <s v="2500 PRODUCTOS QUIMICOS, FARMACEUTICOS Y DE LABORATORIO"/>
    <s v="256 FIBRAS SINTETICAS, HULES, PLASTICOS Y DERIVADOS"/>
    <s v="25601 FIBRAS SINTETICAS, HULES, PLASTICOS Y DERIVADOS"/>
    <n v="38000"/>
    <s v="1 NO ETIQUETADO"/>
    <s v="11 RECURSOS FISCALES"/>
    <s v="1101 RECURSOS MUNICIPALES"/>
    <s v="19 Ejercicio 2019"/>
    <s v="13 TODO EL TERRITORIO"/>
    <s v="3 INDISTINTO"/>
  </r>
  <r>
    <s v="090111313446172020O021021515121122525625601111110119133"/>
    <s v="0901"/>
    <s v="1"/>
    <s v="13"/>
    <s v="134"/>
    <s v="4"/>
    <s v="6"/>
    <s v="17"/>
    <s v="20"/>
    <s v="20"/>
    <s v="O"/>
    <s v="021"/>
    <s v="021515"/>
    <s v="12"/>
    <s v="1"/>
    <s v="2"/>
    <s v="25"/>
    <s v="256"/>
    <s v="256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5 ENTREGA DE APOYOS Y/O BENEFICIOS A LOS EMPLEADOS."/>
    <s v="2000 MATERIALES Y SUMINISTROS"/>
    <s v="2500 PRODUCTOS QUIMICOS, FARMACEUTICOS Y DE LABORATORIO"/>
    <s v="256 FIBRAS SINTETICAS, HULES, PLASTICOS Y DERIVADOS"/>
    <s v="25601 FIBRAS SINTETICAS, HULES, PLASTICOS Y DERIVADOS"/>
    <n v="85000"/>
    <s v="1 NO ETIQUETADO"/>
    <s v="11 RECURSOS FISCALES"/>
    <s v="1101 RECURSOS MUNICIPALES"/>
    <s v="19 Ejercicio 2019"/>
    <s v="13 TODO EL TERRITORIO"/>
    <s v="3 INDISTINTO"/>
  </r>
  <r>
    <s v="100533131123091725F096096569911122525625601111110119133"/>
    <s v="1005"/>
    <s v="3"/>
    <s v="31"/>
    <s v="311"/>
    <s v="2"/>
    <s v="3"/>
    <s v="09"/>
    <s v="17"/>
    <s v="25"/>
    <s v="F"/>
    <s v="096"/>
    <s v="096569"/>
    <s v="91"/>
    <s v="1"/>
    <s v="2"/>
    <s v="25"/>
    <s v="256"/>
    <s v="25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96 PERSONAS Y EMPRESAS VINCULADAS"/>
    <s v="096569 CARAVANA DE EMPLEO"/>
    <s v="2000 MATERIALES Y SUMINISTROS"/>
    <s v="2500 PRODUCTOS QUIMICOS, FARMACEUTICOS Y DE LABORATORIO"/>
    <s v="256 FIBRAS SINTETICAS, HULES, PLASTICOS Y DERIVADOS"/>
    <s v="25601 FIBRAS SINTETICAS, HULES, PLASTICOS Y DERIVADOS"/>
    <n v="49777.2"/>
    <s v="1 NO ETIQUETADO"/>
    <s v="11 RECURSOS FISCALES"/>
    <s v="1101 RECURSOS MUNICIPALES"/>
    <s v="19 Ejercicio 2019"/>
    <s v="13 TODO EL TERRITORIO"/>
    <s v="3 INDISTINTO"/>
  </r>
  <r>
    <s v="110322222122071329E129129665911122525625601111110119133"/>
    <s v="1103"/>
    <s v="2"/>
    <s v="22"/>
    <s v="221"/>
    <s v="2"/>
    <s v="2"/>
    <s v="07"/>
    <s v="13"/>
    <s v="29"/>
    <s v="E"/>
    <s v="129"/>
    <s v="129665"/>
    <s v="91"/>
    <s v="1"/>
    <s v="2"/>
    <s v="25"/>
    <s v="256"/>
    <s v="256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29 SERVICIOS PARA LA GESTIÓN DE LA MOVILIDAD APLICADA         "/>
    <s v="129665 BANQUETAS LIBRES"/>
    <s v="2000 MATERIALES Y SUMINISTROS"/>
    <s v="2500 PRODUCTOS QUIMICOS, FARMACEUTICOS Y DE LABORATORIO"/>
    <s v="256 FIBRAS SINTETICAS, HULES, PLASTICOS Y DERIVADOS"/>
    <s v="25601 FIBRAS SINTETICAS, HULES, PLASTICOS Y DERIVADOS"/>
    <n v="2404700"/>
    <s v="1 NO ETIQUETADO"/>
    <s v="11 RECURSOS FISCALES"/>
    <s v="1101 RECURSOS MUNICIPALES"/>
    <s v="19 Ejercicio 2019"/>
    <s v="13 TODO EL TERRITORIO"/>
    <s v="3 INDISTINTO"/>
  </r>
  <r>
    <s v="110322222122071329E129129670911122525625601111110119133"/>
    <s v="1103"/>
    <s v="2"/>
    <s v="22"/>
    <s v="221"/>
    <s v="2"/>
    <s v="2"/>
    <s v="07"/>
    <s v="13"/>
    <s v="29"/>
    <s v="E"/>
    <s v="129"/>
    <s v="129670"/>
    <s v="91"/>
    <s v="1"/>
    <s v="2"/>
    <s v="25"/>
    <s v="256"/>
    <s v="256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29 SERVICIOS PARA LA GESTIÓN DE LA MOVILIDAD APLICADA         "/>
    <s v="129670 ATENCION A INCONFORMIDADES SOBRE INFRACCIONES"/>
    <s v="2000 MATERIALES Y SUMINISTROS"/>
    <s v="2500 PRODUCTOS QUIMICOS, FARMACEUTICOS Y DE LABORATORIO"/>
    <s v="256 FIBRAS SINTETICAS, HULES, PLASTICOS Y DERIVADOS"/>
    <s v="25601 FIBRAS SINTETICAS, HULES, PLASTICOS Y DERIVADOS"/>
    <n v="2000000"/>
    <s v="1 NO ETIQUETADO"/>
    <s v="11 RECURSOS FISCALES"/>
    <s v="1101 RECURSOS MUNICIPALES"/>
    <s v="19 Ejercicio 2019"/>
    <s v="13 TODO EL TERRITORIO"/>
    <s v="3 INDISTINTO"/>
  </r>
  <r>
    <s v="111322121231010730E126126394911122525625601111110119133"/>
    <s v="1113"/>
    <s v="2"/>
    <s v="21"/>
    <s v="212"/>
    <s v="3"/>
    <s v="1"/>
    <s v="01"/>
    <s v="07"/>
    <s v="30"/>
    <s v="E"/>
    <s v="126"/>
    <s v="126394"/>
    <s v="91"/>
    <s v="1"/>
    <s v="2"/>
    <s v="25"/>
    <s v="256"/>
    <s v="256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26 SERVICIOS DE PREVENCIÓN ANIMAL ENTREGADOS"/>
    <s v="126394 ATENCION A EMERGENCIAS DE CAPTURA DE ANIMALES SILVESTRES"/>
    <s v="2000 MATERIALES Y SUMINISTROS"/>
    <s v="2500 PRODUCTOS QUIMICOS, FARMACEUTICOS Y DE LABORATORIO"/>
    <s v="256 FIBRAS SINTETICAS, HULES, PLASTICOS Y DERIVADOS"/>
    <s v="25601 FIBRAS SINTETICAS, HULES, PLASTICOS Y DERIVADOS"/>
    <n v="40000"/>
    <s v="1 NO ETIQUETADO"/>
    <s v="11 RECURSOS FISCALES"/>
    <s v="1101 RECURSOS MUNICIPALES"/>
    <s v="19 Ejercicio 2019"/>
    <s v="13 TODO EL TERRITORIO"/>
    <s v="3 INDISTINTO"/>
  </r>
  <r>
    <s v="121222222122081331E078078707911122525625601111110119133"/>
    <s v="1212"/>
    <s v="2"/>
    <s v="22"/>
    <s v="221"/>
    <s v="2"/>
    <s v="2"/>
    <s v="08"/>
    <s v="13"/>
    <s v="31"/>
    <s v="E"/>
    <s v="078"/>
    <s v="078707"/>
    <s v="91"/>
    <s v="1"/>
    <s v="2"/>
    <s v="25"/>
    <s v="256"/>
    <s v="256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707 ASIGNACION DE NUMERO OFICIAL"/>
    <s v="2000 MATERIALES Y SUMINISTROS"/>
    <s v="2500 PRODUCTOS QUIMICOS, FARMACEUTICOS Y DE LABORATORIO"/>
    <s v="256 FIBRAS SINTETICAS, HULES, PLASTICOS Y DERIVADOS"/>
    <s v="25601 FIBRAS SINTETICAS, HULES, PLASTICOS Y DERIVADOS"/>
    <n v="125300"/>
    <s v="1 NO ETIQUETADO"/>
    <s v="11 RECURSOS FISCALES"/>
    <s v="1101 RECURSOS MUNICIPALES"/>
    <s v="19 Ejercicio 2019"/>
    <s v="13 TODO EL TERRITORIO"/>
    <s v="3 INDISTINTO"/>
  </r>
  <r>
    <s v="130322424215140134E087087830911122525625601111110119133"/>
    <s v="1303"/>
    <s v="2"/>
    <s v="24"/>
    <s v="242"/>
    <s v="1"/>
    <s v="5"/>
    <s v="14"/>
    <s v="01"/>
    <s v="34"/>
    <s v="E"/>
    <s v="087"/>
    <s v="087830"/>
    <s v="91"/>
    <s v="1"/>
    <s v="2"/>
    <s v="25"/>
    <s v="256"/>
    <s v="256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30 ACTIVIDADES DE TRANSVERSALIZACION DE LA CULTURA"/>
    <s v="2000 MATERIALES Y SUMINISTROS"/>
    <s v="2500 PRODUCTOS QUIMICOS, FARMACEUTICOS Y DE LABORATORIO"/>
    <s v="256 FIBRAS SINTETICAS, HULES, PLASTICOS Y DERIVADOS"/>
    <s v="25601 FIBRAS SINTETICAS, HULES, PLASTICOS Y DERIVADOS"/>
    <n v="79200"/>
    <s v="1 NO ETIQUETADO"/>
    <s v="11 RECURSOS FISCALES"/>
    <s v="1101 RECURSOS MUNICIPALES"/>
    <s v="19 Ejercicio 2019"/>
    <s v="13 TODO EL TERRITORIO"/>
    <s v="3 INDISTINTO"/>
  </r>
  <r>
    <s v="131322424215140134E120120940911122525625601111110119133"/>
    <s v="1313"/>
    <s v="2"/>
    <s v="24"/>
    <s v="242"/>
    <s v="1"/>
    <s v="5"/>
    <s v="14"/>
    <s v="01"/>
    <s v="34"/>
    <s v="E"/>
    <s v="120"/>
    <s v="120940"/>
    <s v="91"/>
    <s v="1"/>
    <s v="2"/>
    <s v="25"/>
    <s v="256"/>
    <s v="256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120 ROMERIA ZAPOPAN ORGANIZADA Y REALIZADA"/>
    <s v="120940 OPERATIVO ROMERIA 2017"/>
    <s v="2000 MATERIALES Y SUMINISTROS"/>
    <s v="2500 PRODUCTOS QUIMICOS, FARMACEUTICOS Y DE LABORATORIO"/>
    <s v="256 FIBRAS SINTETICAS, HULES, PLASTICOS Y DERIVADOS"/>
    <s v="25601 FIBRAS SINTETICAS, HULES, PLASTICOS Y DERIVADOS"/>
    <n v="4500"/>
    <s v="1 NO ETIQUETADO"/>
    <s v="11 RECURSOS FISCALES"/>
    <s v="1101 RECURSOS MUNICIPALES"/>
    <s v="19 Ejercicio 2019"/>
    <s v="13 TODO EL TERRITORIO"/>
    <s v="3 INDISTINTO"/>
  </r>
  <r>
    <s v="050911818523101521G075075519911122121521501111110119133"/>
    <s v="0509"/>
    <s v="1"/>
    <s v="18"/>
    <s v="185"/>
    <s v="2"/>
    <s v="3"/>
    <s v="10"/>
    <s v="15"/>
    <s v="21"/>
    <s v="G"/>
    <s v="075"/>
    <s v="075519"/>
    <s v="91"/>
    <s v="1"/>
    <s v="2"/>
    <s v="21"/>
    <s v="215"/>
    <s v="215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75 INSPECCIONES A LAS ACTIVIDADES QUE REQUIEREN LICENCIA O PERMISO REALIZADAS"/>
    <s v="075519 INSPECCION DE HORARIOS ESPECIALES"/>
    <s v="2000 MATERIALES Y SUMINISTROS"/>
    <s v="2100 MATERIALES DE ADMINISTRACION, EMISION DE DOCUMENTOS Y ARTICULOS OFICIALES"/>
    <s v="215 MATERIAL IMPRESO E INFORMACION DIGITAL"/>
    <s v="21501 MATERIAL IMPRESO E INFORMACION DIGITAL"/>
    <n v="450000"/>
    <s v="1 NO ETIQUETADO"/>
    <s v="11 RECURSOS FISCALES"/>
    <s v="1101 RECURSOS MUNICIPALES"/>
    <s v="19 Ejercicio 2019"/>
    <s v="13 TODO EL TERRITORIO"/>
    <s v="3 INDISTINTO"/>
  </r>
  <r>
    <s v="050911818523101521G083083518911122222122101111110119133"/>
    <s v="0509"/>
    <s v="1"/>
    <s v="18"/>
    <s v="185"/>
    <s v="2"/>
    <s v="3"/>
    <s v="10"/>
    <s v="15"/>
    <s v="21"/>
    <s v="G"/>
    <s v="083"/>
    <s v="083518"/>
    <s v="91"/>
    <s v="1"/>
    <s v="2"/>
    <s v="22"/>
    <s v="221"/>
    <s v="221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83 NORMATIVIDAD CORRESPONDIENTE APLICADA"/>
    <s v="083518 INSPECCION DE ACCIONES URBANISTICAS Y EDIFICACION EN EL MUNICIPIO DE ZAPOPAN"/>
    <s v="2000 MATERIALES Y SUMINISTROS"/>
    <s v="2200 ALIMENTOS Y UTENSILIOS"/>
    <s v="221 PRODUCTOS ALIMENTICIOS PARA PERSONAS"/>
    <s v="22101 PRODUCTOS ALIMENTICIOS PARA PERSONAS"/>
    <n v="30000"/>
    <s v="1 NO ETIQUETADO"/>
    <s v="11 RECURSOS FISCALES"/>
    <s v="1101 RECURSOS MUNICIPALES"/>
    <s v="19 Ejercicio 2019"/>
    <s v="13 TODO EL TERRITORIO"/>
    <s v="3 INDISTINTO"/>
  </r>
  <r>
    <s v="050911818523101521G083083520911122222322301111110119133"/>
    <s v="0509"/>
    <s v="1"/>
    <s v="18"/>
    <s v="185"/>
    <s v="2"/>
    <s v="3"/>
    <s v="10"/>
    <s v="15"/>
    <s v="21"/>
    <s v="G"/>
    <s v="083"/>
    <s v="083520"/>
    <s v="91"/>
    <s v="1"/>
    <s v="2"/>
    <s v="22"/>
    <s v="223"/>
    <s v="223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83 NORMATIVIDAD CORRESPONDIENTE APLICADA"/>
    <s v="083520 INSPECCION TECNICA EN MATERIA DE RASTRO, INDUSTRIA, ECOLOGIA Y ANUNCIOS"/>
    <s v="2000 MATERIALES Y SUMINISTROS"/>
    <s v="2200 ALIMENTOS Y UTENSILIOS"/>
    <s v="223 UTENSILIOS PARA EL SERVICIO DE ALIMENTACION"/>
    <s v="22301 UTENSILIOS PARA EL SERVICIO DE ALIMENTACION"/>
    <n v="5000"/>
    <s v="1 NO ETIQUETADO"/>
    <s v="11 RECURSOS FISCALES"/>
    <s v="1101 RECURSOS MUNICIPALES"/>
    <s v="19 Ejercicio 2019"/>
    <s v="13 TODO EL TERRITORIO"/>
    <s v="3 INDISTINTO"/>
  </r>
  <r>
    <s v="080122222112130614E059059798911122525925901111110119133"/>
    <s v="0801"/>
    <s v="2"/>
    <s v="22"/>
    <s v="221"/>
    <s v="1"/>
    <s v="2"/>
    <s v="13"/>
    <s v="06"/>
    <s v="14"/>
    <s v="E"/>
    <s v="059"/>
    <s v="059798"/>
    <s v="91"/>
    <s v="1"/>
    <s v="2"/>
    <s v="25"/>
    <s v="259"/>
    <s v="259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798 OBRA IMAGEN URBANA"/>
    <s v="2000 MATERIALES Y SUMINISTROS"/>
    <s v="2500 PRODUCTOS QUIMICOS, FARMACEUTICOS Y DE LABORATORIO"/>
    <s v="259 OTROS PRODUCTOS QUIMICOS"/>
    <s v="25901 OTROS PRODUCTOS QUIMICOS"/>
    <n v="1000000"/>
    <s v="1 NO ETIQUETADO"/>
    <s v="11 RECURSOS FISCALES"/>
    <s v="1101 RECURSOS MUNICIPALES"/>
    <s v="19 Ejercicio 2019"/>
    <s v="13 TODO EL TERRITORIO"/>
    <s v="3 INDISTINTO"/>
  </r>
  <r>
    <s v="080322222112130614E125125402911122525925901111110119133"/>
    <s v="0803"/>
    <s v="2"/>
    <s v="22"/>
    <s v="221"/>
    <s v="1"/>
    <s v="2"/>
    <s v="13"/>
    <s v="06"/>
    <s v="14"/>
    <s v="E"/>
    <s v="125"/>
    <s v="125402"/>
    <s v="91"/>
    <s v="1"/>
    <s v="2"/>
    <s v="25"/>
    <s v="259"/>
    <s v="259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02 SACRIFICIO DE PORCINOS ZAPOPAN"/>
    <s v="2000 MATERIALES Y SUMINISTROS"/>
    <s v="2500 PRODUCTOS QUIMICOS, FARMACEUTICOS Y DE LABORATORIO"/>
    <s v="259 OTROS PRODUCTOS QUIMICOS"/>
    <s v="25901 OTROS PRODUCTOS QUIMICOS"/>
    <n v="100000"/>
    <s v="1 NO ETIQUETADO"/>
    <s v="11 RECURSOS FISCALES"/>
    <s v="1101 RECURSOS MUNICIPALES"/>
    <s v="19 Ejercicio 2019"/>
    <s v="13 TODO EL TERRITORIO"/>
    <s v="3 INDISTINTO"/>
  </r>
  <r>
    <s v="080222222112130614E125125368911122525925901111110119133"/>
    <s v="0802"/>
    <s v="2"/>
    <s v="22"/>
    <s v="221"/>
    <s v="1"/>
    <s v="2"/>
    <s v="13"/>
    <s v="06"/>
    <s v="14"/>
    <s v="E"/>
    <s v="125"/>
    <s v="125368"/>
    <s v="91"/>
    <s v="1"/>
    <s v="2"/>
    <s v="25"/>
    <s v="259"/>
    <s v="259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68 SERVICIO DE DESAZOLVE DE FOSA SEPTICAS COLONIAS"/>
    <s v="2000 MATERIALES Y SUMINISTROS"/>
    <s v="2500 PRODUCTOS QUIMICOS, FARMACEUTICOS Y DE LABORATORIO"/>
    <s v="259 OTROS PRODUCTOS QUIMICOS"/>
    <s v="25901 OTROS PRODUCTOS QUIMICOS"/>
    <n v="10000"/>
    <s v="1 NO ETIQUETADO"/>
    <s v="11 RECURSOS FISCALES"/>
    <s v="1101 RECURSOS MUNICIPALES"/>
    <s v="19 Ejercicio 2019"/>
    <s v="13 TODO EL TERRITORIO"/>
    <s v="3 INDISTINTO"/>
  </r>
  <r>
    <s v="080722121412130615E009009365911122525925901111110119133"/>
    <s v="0807"/>
    <s v="2"/>
    <s v="21"/>
    <s v="214"/>
    <s v="1"/>
    <s v="2"/>
    <s v="13"/>
    <s v="06"/>
    <s v="15"/>
    <s v="E"/>
    <s v="009"/>
    <s v="009365"/>
    <s v="91"/>
    <s v="1"/>
    <s v="2"/>
    <s v="25"/>
    <s v="259"/>
    <s v="259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09  ABASTECIMIENTO DE AGUA POTABLE APEGADA A LAS NORMATIVAS ENTREGADA"/>
    <s v="009365 ATENCION A SOLICITUD DE VISTO BUENO PARA RECEPCION DE LAS OBRAS DE URBANIZACION"/>
    <s v="2000 MATERIALES Y SUMINISTROS"/>
    <s v="2500 PRODUCTOS QUIMICOS, FARMACEUTICOS Y DE LABORATORIO"/>
    <s v="259 OTROS PRODUCTOS QUIMICOS"/>
    <s v="25901 OTROS PRODUCTOS QUIMICOS"/>
    <n v="100000"/>
    <s v="1 NO ETIQUETADO"/>
    <s v="11 RECURSOS FISCALES"/>
    <s v="1101 RECURSOS MUNICIPALES"/>
    <s v="19 Ejercicio 2019"/>
    <s v="13 TODO EL TERRITORIO"/>
    <s v="3 INDISTINTO"/>
  </r>
  <r>
    <s v="080822222112130417E079079417911122525925901111110119133"/>
    <s v="0808"/>
    <s v="2"/>
    <s v="22"/>
    <s v="221"/>
    <s v="1"/>
    <s v="2"/>
    <s v="13"/>
    <s v="04"/>
    <s v="17"/>
    <s v="E"/>
    <s v="079"/>
    <s v="079417"/>
    <s v="91"/>
    <s v="1"/>
    <s v="2"/>
    <s v="25"/>
    <s v="259"/>
    <s v="259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79 MANTENIMIENTO PREVENTIVO DE LOS SERVICIOS PÚBLICOS REALIZADO"/>
    <s v="079417 MANTENIMIENTO PREVENTIVO DE ARBOLADO"/>
    <s v="2000 MATERIALES Y SUMINISTROS"/>
    <s v="2500 PRODUCTOS QUIMICOS, FARMACEUTICOS Y DE LABORATORIO"/>
    <s v="259 OTROS PRODUCTOS QUIMICOS"/>
    <s v="25901 OTROS PRODUCTOS QUIMICOS"/>
    <n v="5000"/>
    <s v="1 NO ETIQUETADO"/>
    <s v="11 RECURSOS FISCALES"/>
    <s v="1101 RECURSOS MUNICIPALES"/>
    <s v="19 Ejercicio 2019"/>
    <s v="13 TODO EL TERRITORIO"/>
    <s v="3 INDISTINTO"/>
  </r>
  <r>
    <s v="030311717145160304E127127976911122626126101111110119133"/>
    <s v="0303"/>
    <s v="1"/>
    <s v="17"/>
    <s v="171"/>
    <s v="4"/>
    <s v="5"/>
    <s v="16"/>
    <s v="03"/>
    <s v="04"/>
    <s v="E"/>
    <s v="127"/>
    <s v="127976"/>
    <s v="91"/>
    <s v="1"/>
    <s v="2"/>
    <s v="26"/>
    <s v="261"/>
    <s v="26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600 COMBUSTIBLES, LUBRICANTES Y ADITIVOS"/>
    <s v="261 COMBUSTIBLES, LUBRICANTES Y ADITIVOS"/>
    <s v="26101 COMBUSTIBLES, LUBRICANTES Y ADITIVOS"/>
    <n v="886000"/>
    <s v="1 NO ETIQUETADO"/>
    <s v="11 RECURSOS FISCALES"/>
    <s v="1101 RECURSOS MUNICIPALES"/>
    <s v="19 Ejercicio 2019"/>
    <s v="13 TODO EL TERRITORIO"/>
    <s v="3 INDISTINTO"/>
  </r>
  <r>
    <s v="050911818523101521G075075517911122424624601111110119133"/>
    <s v="0509"/>
    <s v="1"/>
    <s v="18"/>
    <s v="185"/>
    <s v="2"/>
    <s v="3"/>
    <s v="10"/>
    <s v="15"/>
    <s v="21"/>
    <s v="G"/>
    <s v="075"/>
    <s v="075517"/>
    <s v="91"/>
    <s v="1"/>
    <s v="2"/>
    <s v="24"/>
    <s v="246"/>
    <s v="246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75 INSPECCIONES A LAS ACTIVIDADES QUE REQUIEREN LICENCIA O PERMISO REALIZADAS"/>
    <s v="075517 INSPECCION AL AREA DE COMERCIO"/>
    <s v="2000 MATERIALES Y SUMINISTROS"/>
    <s v="2400 MATERIALES Y ARTICULOS DE CONSTRUCCION Y DE REPARACION"/>
    <s v="246 MATERIAL ELECTRICO Y ELECTRONICO"/>
    <s v="24601 MATERIAL ELECTRICO Y ELECTRONICO"/>
    <n v="8000"/>
    <s v="1 NO ETIQUETADO"/>
    <s v="11 RECURSOS FISCALES"/>
    <s v="1101 RECURSOS MUNICIPALES"/>
    <s v="19 Ejercicio 2019"/>
    <s v="13 TODO EL TERRITORIO"/>
    <s v="3 INDISTINTO"/>
  </r>
  <r>
    <s v="080122222112130614E088088352911122626126101111110119133"/>
    <s v="0801"/>
    <s v="2"/>
    <s v="22"/>
    <s v="221"/>
    <s v="1"/>
    <s v="2"/>
    <s v="13"/>
    <s v="06"/>
    <s v="14"/>
    <s v="E"/>
    <s v="088"/>
    <s v="088352"/>
    <s v="91"/>
    <s v="1"/>
    <s v="2"/>
    <s v="26"/>
    <s v="261"/>
    <s v="261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52 CREDENCIALIZACION DE COMERCIANTES EN TIANGUIS"/>
    <s v="2000 MATERIALES Y SUMINISTROS"/>
    <s v="2600 COMBUSTIBLES, LUBRICANTES Y ADITIVOS"/>
    <s v="261 COMBUSTIBLES, LUBRICANTES Y ADITIVOS"/>
    <s v="26101 COMBUSTIBLES, LUBRICANTES Y ADITIVOS"/>
    <n v="22000"/>
    <s v="1 NO ETIQUETADO"/>
    <s v="11 RECURSOS FISCALES"/>
    <s v="1101 RECURSOS MUNICIPALES"/>
    <s v="19 Ejercicio 2019"/>
    <s v="13 TODO EL TERRITORIO"/>
    <s v="3 INDISTINTO"/>
  </r>
  <r>
    <s v="081122222112130614E125125406911122626126101111110119133"/>
    <s v="0811"/>
    <s v="2"/>
    <s v="22"/>
    <s v="221"/>
    <s v="1"/>
    <s v="2"/>
    <s v="13"/>
    <s v="06"/>
    <s v="14"/>
    <s v="E"/>
    <s v="125"/>
    <s v="125406"/>
    <s v="91"/>
    <s v="1"/>
    <s v="2"/>
    <s v="26"/>
    <s v="261"/>
    <s v="261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06 MANEJO DE RESIDUOS SOLIDOS EN EL RELLENO SANITARIO DE PICACHOS"/>
    <s v="2000 MATERIALES Y SUMINISTROS"/>
    <s v="2600 COMBUSTIBLES, LUBRICANTES Y ADITIVOS"/>
    <s v="261 COMBUSTIBLES, LUBRICANTES Y ADITIVOS"/>
    <s v="26101 COMBUSTIBLES, LUBRICANTES Y ADITIVOS"/>
    <n v="61621.120000000003"/>
    <s v="1 NO ETIQUETADO"/>
    <s v="11 RECURSOS FISCALES"/>
    <s v="1101 RECURSOS MUNICIPALES"/>
    <s v="19 Ejercicio 2019"/>
    <s v="13 TODO EL TERRITORIO"/>
    <s v="3 INDISTINTO"/>
  </r>
  <r>
    <s v="080922222112130614E088088346911122626126101111110119133"/>
    <s v="0809"/>
    <s v="2"/>
    <s v="22"/>
    <s v="221"/>
    <s v="1"/>
    <s v="2"/>
    <s v="13"/>
    <s v="06"/>
    <s v="14"/>
    <s v="E"/>
    <s v="088"/>
    <s v="088346"/>
    <s v="91"/>
    <s v="1"/>
    <s v="2"/>
    <s v="26"/>
    <s v="261"/>
    <s v="261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46 MODIFICACION AL PADRON DEL COMERCIO EN TIANGUIS"/>
    <s v="2000 MATERIALES Y SUMINISTROS"/>
    <s v="2600 COMBUSTIBLES, LUBRICANTES Y ADITIVOS"/>
    <s v="261 COMBUSTIBLES, LUBRICANTES Y ADITIVOS"/>
    <s v="26101 COMBUSTIBLES, LUBRICANTES Y ADITIVOS"/>
    <n v="200000"/>
    <s v="1 NO ETIQUETADO"/>
    <s v="11 RECURSOS FISCALES"/>
    <s v="1101 RECURSOS MUNICIPALES"/>
    <s v="19 Ejercicio 2019"/>
    <s v="13 TODO EL TERRITORIO"/>
    <s v="3 INDISTINTO"/>
  </r>
  <r>
    <s v="080322222112130614E125125403911122626126101111110119133"/>
    <s v="0803"/>
    <s v="2"/>
    <s v="22"/>
    <s v="221"/>
    <s v="1"/>
    <s v="2"/>
    <s v="13"/>
    <s v="06"/>
    <s v="14"/>
    <s v="E"/>
    <s v="125"/>
    <s v="125403"/>
    <s v="91"/>
    <s v="1"/>
    <s v="2"/>
    <s v="26"/>
    <s v="261"/>
    <s v="26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03 SACRIFICIO DE BOVINOS"/>
    <s v="2000 MATERIALES Y SUMINISTROS"/>
    <s v="2600 COMBUSTIBLES, LUBRICANTES Y ADITIVOS"/>
    <s v="261 COMBUSTIBLES, LUBRICANTES Y ADITIVOS"/>
    <s v="26101 COMBUSTIBLES, LUBRICANTES Y ADITIVOS"/>
    <n v="250000"/>
    <s v="1 NO ETIQUETADO"/>
    <s v="11 RECURSOS FISCALES"/>
    <s v="1101 RECURSOS MUNICIPALES"/>
    <s v="19 Ejercicio 2019"/>
    <s v="13 TODO EL TERRITORIO"/>
    <s v="3 INDISTINTO"/>
  </r>
  <r>
    <s v="080222222112130614E125125381911122626126101111110119133"/>
    <s v="0802"/>
    <s v="2"/>
    <s v="22"/>
    <s v="221"/>
    <s v="1"/>
    <s v="2"/>
    <s v="13"/>
    <s v="06"/>
    <s v="14"/>
    <s v="E"/>
    <s v="125"/>
    <s v="125381"/>
    <s v="91"/>
    <s v="1"/>
    <s v="2"/>
    <s v="26"/>
    <s v="261"/>
    <s v="261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81 OPERATIVO DE CEMENTERIOS"/>
    <s v="2000 MATERIALES Y SUMINISTROS"/>
    <s v="2600 COMBUSTIBLES, LUBRICANTES Y ADITIVOS"/>
    <s v="261 COMBUSTIBLES, LUBRICANTES Y ADITIVOS"/>
    <s v="26101 COMBUSTIBLES, LUBRICANTES Y ADITIVOS"/>
    <n v="15000"/>
    <s v="1 NO ETIQUETADO"/>
    <s v="11 RECURSOS FISCALES"/>
    <s v="1101 RECURSOS MUNICIPALES"/>
    <s v="19 Ejercicio 2019"/>
    <s v="13 TODO EL TERRITORIO"/>
    <s v="3 INDISTINTO"/>
  </r>
  <r>
    <s v="080422222112130614E125125798911122626126101111110119133"/>
    <s v="0804"/>
    <s v="2"/>
    <s v="22"/>
    <s v="221"/>
    <s v="1"/>
    <s v="2"/>
    <s v="13"/>
    <s v="06"/>
    <s v="14"/>
    <s v="E"/>
    <s v="125"/>
    <s v="125798"/>
    <s v="91"/>
    <s v="1"/>
    <s v="2"/>
    <s v="26"/>
    <s v="261"/>
    <s v="261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798 OBRA IMAGEN URBANA"/>
    <s v="2000 MATERIALES Y SUMINISTROS"/>
    <s v="2600 COMBUSTIBLES, LUBRICANTES Y ADITIVOS"/>
    <s v="261 COMBUSTIBLES, LUBRICANTES Y ADITIVOS"/>
    <s v="26101 COMBUSTIBLES, LUBRICANTES Y ADITIVOS"/>
    <n v="200000"/>
    <s v="1 NO ETIQUETADO"/>
    <s v="11 RECURSOS FISCALES"/>
    <s v="1101 RECURSOS MUNICIPALES"/>
    <s v="19 Ejercicio 2019"/>
    <s v="13 TODO EL TERRITORIO"/>
    <s v="3 INDISTINTO"/>
  </r>
  <r>
    <s v="080522222112130614E125125330911122626126101111110119133"/>
    <s v="0805"/>
    <s v="2"/>
    <s v="22"/>
    <s v="221"/>
    <s v="1"/>
    <s v="2"/>
    <s v="13"/>
    <s v="06"/>
    <s v="14"/>
    <s v="E"/>
    <s v="125"/>
    <s v="125330"/>
    <s v="91"/>
    <s v="1"/>
    <s v="2"/>
    <s v="26"/>
    <s v="261"/>
    <s v="261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30 PINTADO DE MACHUELOS Y BALIZAMIENTO DE AVENIDAS PRINCIPALES"/>
    <s v="2000 MATERIALES Y SUMINISTROS"/>
    <s v="2600 COMBUSTIBLES, LUBRICANTES Y ADITIVOS"/>
    <s v="261 COMBUSTIBLES, LUBRICANTES Y ADITIVOS"/>
    <s v="26101 COMBUSTIBLES, LUBRICANTES Y ADITIVOS"/>
    <n v="200000"/>
    <s v="1 NO ETIQUETADO"/>
    <s v="11 RECURSOS FISCALES"/>
    <s v="1101 RECURSOS MUNICIPALES"/>
    <s v="19 Ejercicio 2019"/>
    <s v="13 TODO EL TERRITORIO"/>
    <s v="3 INDISTINTO"/>
  </r>
  <r>
    <s v="081222121412130615E061061373911122626126101111110119133"/>
    <s v="0812"/>
    <s v="2"/>
    <s v="21"/>
    <s v="214"/>
    <s v="1"/>
    <s v="2"/>
    <s v="13"/>
    <s v="06"/>
    <s v="15"/>
    <s v="E"/>
    <s v="061"/>
    <s v="061373"/>
    <s v="91"/>
    <s v="1"/>
    <s v="2"/>
    <s v="26"/>
    <s v="261"/>
    <s v="26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73 SERVICIO DE CREMACION"/>
    <s v="2000 MATERIALES Y SUMINISTROS"/>
    <s v="2600 COMBUSTIBLES, LUBRICANTES Y ADITIVOS"/>
    <s v="261 COMBUSTIBLES, LUBRICANTES Y ADITIVOS"/>
    <s v="26101 COMBUSTIBLES, LUBRICANTES Y ADITIVOS"/>
    <n v="506137.7"/>
    <s v="1 NO ETIQUETADO"/>
    <s v="11 RECURSOS FISCALES"/>
    <s v="1101 RECURSOS MUNICIPALES"/>
    <s v="19 Ejercicio 2019"/>
    <s v="13 TODO EL TERRITORIO"/>
    <s v="3 INDISTINTO"/>
  </r>
  <r>
    <s v="080722121412130615E009009366911122626126101111110119133"/>
    <s v="0807"/>
    <s v="2"/>
    <s v="21"/>
    <s v="214"/>
    <s v="1"/>
    <s v="2"/>
    <s v="13"/>
    <s v="06"/>
    <s v="15"/>
    <s v="E"/>
    <s v="009"/>
    <s v="009366"/>
    <s v="91"/>
    <s v="1"/>
    <s v="2"/>
    <s v="26"/>
    <s v="261"/>
    <s v="261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09  ABASTECIMIENTO DE AGUA POTABLE APEGADA A LAS NORMATIVAS ENTREGADA"/>
    <s v="009366 ATENCION A SOLICITUD DE SUPERVISION DE OBRA DE AGUA DRENAJE"/>
    <s v="2000 MATERIALES Y SUMINISTROS"/>
    <s v="2600 COMBUSTIBLES, LUBRICANTES Y ADITIVOS"/>
    <s v="261 COMBUSTIBLES, LUBRICANTES Y ADITIVOS"/>
    <s v="26101 COMBUSTIBLES, LUBRICANTES Y ADITIVOS"/>
    <n v="350000"/>
    <s v="1 NO ETIQUETADO"/>
    <s v="11 RECURSOS FISCALES"/>
    <s v="1101 RECURSOS MUNICIPALES"/>
    <s v="19 Ejercicio 2019"/>
    <s v="13 TODO EL TERRITORIO"/>
    <s v="3 INDISTINTO"/>
  </r>
  <r>
    <s v="080822222112130417E014014315911122626126101111110119133"/>
    <s v="0808"/>
    <s v="2"/>
    <s v="22"/>
    <s v="221"/>
    <s v="1"/>
    <s v="2"/>
    <s v="13"/>
    <s v="04"/>
    <s v="17"/>
    <s v="E"/>
    <s v="014"/>
    <s v="014315"/>
    <s v="91"/>
    <s v="1"/>
    <s v="2"/>
    <s v="26"/>
    <s v="261"/>
    <s v="261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14 ACCIONES EMERGENTES EN CONTINGENCIAS Y EVENTUALIDADES REALIZADAS "/>
    <s v="014315 PAGO DEL SERVICIO DE ALUMBRADO PUBLICO"/>
    <s v="2000 MATERIALES Y SUMINISTROS"/>
    <s v="2600 COMBUSTIBLES, LUBRICANTES Y ADITIVOS"/>
    <s v="261 COMBUSTIBLES, LUBRICANTES Y ADITIVOS"/>
    <s v="26101 COMBUSTIBLES, LUBRICANTES Y ADITIVOS"/>
    <n v="300000"/>
    <s v="1 NO ETIQUETADO"/>
    <s v="11 RECURSOS FISCALES"/>
    <s v="1101 RECURSOS MUNICIPALES"/>
    <s v="19 Ejercicio 2019"/>
    <s v="13 TODO EL TERRITORIO"/>
    <s v="3 INDISTINTO"/>
  </r>
  <r>
    <s v="081422222612130618E061061338911122626126101111110119133"/>
    <s v="0814"/>
    <s v="2"/>
    <s v="22"/>
    <s v="226"/>
    <s v="1"/>
    <s v="2"/>
    <s v="13"/>
    <s v="06"/>
    <s v="18"/>
    <s v="E"/>
    <s v="061"/>
    <s v="061338"/>
    <s v="91"/>
    <s v="1"/>
    <s v="2"/>
    <s v="26"/>
    <s v="261"/>
    <s v="261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8 SERVICIOS PÚBLICOS DE EXCELENCIA."/>
    <s v="061 ESPACIOS PÚBLICOS SALUBRES ENTREGADOS."/>
    <s v="061338 VISTO BUENO DEL PROYECTO DE ARBOLADO"/>
    <s v="2000 MATERIALES Y SUMINISTROS"/>
    <s v="2600 COMBUSTIBLES, LUBRICANTES Y ADITIVOS"/>
    <s v="261 COMBUSTIBLES, LUBRICANTES Y ADITIVOS"/>
    <s v="26101 COMBUSTIBLES, LUBRICANTES Y ADITIVOS"/>
    <n v="96000"/>
    <s v="1 NO ETIQUETADO"/>
    <s v="11 RECURSOS FISCALES"/>
    <s v="1101 RECURSOS MUNICIPALES"/>
    <s v="19 Ejercicio 2019"/>
    <s v="13 TODO EL TERRITORIO"/>
    <s v="3 INDISTINTO"/>
  </r>
  <r>
    <s v="090111313446172020O021021833121122626126101111110119133"/>
    <s v="0901"/>
    <s v="1"/>
    <s v="13"/>
    <s v="134"/>
    <s v="4"/>
    <s v="6"/>
    <s v="17"/>
    <s v="20"/>
    <s v="20"/>
    <s v="O"/>
    <s v="021"/>
    <s v="021833"/>
    <s v="12"/>
    <s v="1"/>
    <s v="2"/>
    <s v="26"/>
    <s v="261"/>
    <s v="26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833 ADMINISTRACION DE PERSONAL "/>
    <s v="2000 MATERIALES Y SUMINISTROS"/>
    <s v="2600 COMBUSTIBLES, LUBRICANTES Y ADITIVOS"/>
    <s v="261 COMBUSTIBLES, LUBRICANTES Y ADITIVOS"/>
    <s v="26101 COMBUSTIBLES, LUBRICANTES Y ADITIVOS"/>
    <n v="3000"/>
    <s v="1 NO ETIQUETADO"/>
    <s v="11 RECURSOS FISCALES"/>
    <s v="1101 RECURSOS MUNICIPALES"/>
    <s v="19 Ejercicio 2019"/>
    <s v="13 TODO EL TERRITORIO"/>
    <s v="3 INDISTINTO"/>
  </r>
  <r>
    <s v="090111313446172020O022022443121122626126101111110119133"/>
    <s v="0901"/>
    <s v="1"/>
    <s v="13"/>
    <s v="134"/>
    <s v="4"/>
    <s v="6"/>
    <s v="17"/>
    <s v="20"/>
    <s v="20"/>
    <s v="O"/>
    <s v="022"/>
    <s v="022443"/>
    <s v="12"/>
    <s v="1"/>
    <s v="2"/>
    <s v="26"/>
    <s v="261"/>
    <s v="26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43 ATENCION A SOLICITUDES DE REPARACION/ SERVICIOS MENORES EN EDIFICIOS PUBLICOS"/>
    <s v="2000 MATERIALES Y SUMINISTROS"/>
    <s v="2600 COMBUSTIBLES, LUBRICANTES Y ADITIVOS"/>
    <s v="261 COMBUSTIBLES, LUBRICANTES Y ADITIVOS"/>
    <s v="26101 COMBUSTIBLES, LUBRICANTES Y ADITIVOS"/>
    <n v="0"/>
    <s v="1 NO ETIQUETADO"/>
    <s v="11 RECURSOS FISCALES"/>
    <s v="1101 RECURSOS MUNICIPALES"/>
    <s v="19 Ejercicio 2019"/>
    <s v="13 TODO EL TERRITORIO"/>
    <s v="3 INDISTINTO"/>
  </r>
  <r>
    <s v="090111313446172020O021021515121122626126101111110119133"/>
    <s v="0901"/>
    <s v="1"/>
    <s v="13"/>
    <s v="134"/>
    <s v="4"/>
    <s v="6"/>
    <s v="17"/>
    <s v="20"/>
    <s v="20"/>
    <s v="O"/>
    <s v="021"/>
    <s v="021515"/>
    <s v="12"/>
    <s v="1"/>
    <s v="2"/>
    <s v="26"/>
    <s v="261"/>
    <s v="26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5 ENTREGA DE APOYOS Y/O BENEFICIOS A LOS EMPLEADOS."/>
    <s v="2000 MATERIALES Y SUMINISTROS"/>
    <s v="2600 COMBUSTIBLES, LUBRICANTES Y ADITIVOS"/>
    <s v="261 COMBUSTIBLES, LUBRICANTES Y ADITIVOS"/>
    <s v="26101 COMBUSTIBLES, LUBRICANTES Y ADITIVOS"/>
    <n v="160915590"/>
    <s v="1 NO ETIQUETADO"/>
    <s v="11 RECURSOS FISCALES"/>
    <s v="1101 RECURSOS MUNICIPALES"/>
    <s v="19 Ejercicio 2019"/>
    <s v="13 TODO EL TERRITORIO"/>
    <s v="3 INDISTINTO"/>
  </r>
  <r>
    <s v="050911818523101521G075075519911122525625601111110119133"/>
    <s v="0509"/>
    <s v="1"/>
    <s v="18"/>
    <s v="185"/>
    <s v="2"/>
    <s v="3"/>
    <s v="10"/>
    <s v="15"/>
    <s v="21"/>
    <s v="G"/>
    <s v="075"/>
    <s v="075519"/>
    <s v="91"/>
    <s v="1"/>
    <s v="2"/>
    <s v="25"/>
    <s v="256"/>
    <s v="256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75 INSPECCIONES A LAS ACTIVIDADES QUE REQUIEREN LICENCIA O PERMISO REALIZADAS"/>
    <s v="075519 INSPECCION DE HORARIOS ESPECIALES"/>
    <s v="2000 MATERIALES Y SUMINISTROS"/>
    <s v="2500 PRODUCTOS QUIMICOS, FARMACEUTICOS Y DE LABORATORIO"/>
    <s v="256 FIBRAS SINTETICAS, HULES, PLASTICOS Y DERIVADOS"/>
    <s v="25601 FIBRAS SINTETICAS, HULES, PLASTICOS Y DERIVADOS"/>
    <n v="120000"/>
    <s v="1 NO ETIQUETADO"/>
    <s v="11 RECURSOS FISCALES"/>
    <s v="1101 RECURSOS MUNICIPALES"/>
    <s v="19 Ejercicio 2019"/>
    <s v="13 TODO EL TERRITORIO"/>
    <s v="3 INDISTINTO"/>
  </r>
  <r>
    <s v="040711212245150205E047047193911122727127101111110119133"/>
    <s v="0407"/>
    <s v="1"/>
    <s v="12"/>
    <s v="122"/>
    <s v="4"/>
    <s v="5"/>
    <s v="15"/>
    <s v="02"/>
    <s v="05"/>
    <s v="E"/>
    <s v="047"/>
    <s v="047193"/>
    <s v="91"/>
    <s v="1"/>
    <s v="2"/>
    <s v="27"/>
    <s v="271"/>
    <s v="271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x v="1"/>
    <s v="91 CIUDADANOS"/>
    <s v="1 GASTO CORRIENTE"/>
    <s v="05 PROCURACIÓN DE JUSTICIA"/>
    <s v="047 CERTEZA JURÍDICA A LOS DETENIDOS Y PARTES AFECTADAS BRINDADA"/>
    <s v="047193 IMPARTICION DE JUSTICIA DE JUECES MUNICIPALES"/>
    <s v="2000 MATERIALES Y SUMINISTROS"/>
    <s v="2700 VESTUARIO, BLANCOS, PRENDAS DE PROTECCION Y ARTICULOS DEPORTIVOS"/>
    <s v="271 VESTUARIO Y UNIFORMES"/>
    <s v="27101 VESTUARIO Y UNIFORMES"/>
    <n v="100000"/>
    <s v="1 NO ETIQUETADO"/>
    <s v="11 RECURSOS FISCALES"/>
    <s v="1101 RECURSOS MUNICIPALES"/>
    <s v="19 Ejercicio 2019"/>
    <s v="13 TODO EL TERRITORIO"/>
    <s v="3 INDISTINTO"/>
  </r>
  <r>
    <s v="050511818146172007B033033221911122727127101111110119133"/>
    <s v="0505"/>
    <s v="1"/>
    <s v="18"/>
    <s v="181"/>
    <s v="4"/>
    <s v="6"/>
    <s v="17"/>
    <s v="20"/>
    <s v="07"/>
    <s v="B"/>
    <s v="033"/>
    <s v="033221"/>
    <s v="91"/>
    <s v="1"/>
    <s v="2"/>
    <s v="27"/>
    <s v="271"/>
    <s v="271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x v="3"/>
    <s v="91 CIUDADANOS"/>
    <s v="1 GASTO CORRIENTE"/>
    <s v="07 EFICIENCIA GUBERNAMENTAL PARA LA POBLACIÓN"/>
    <s v="033 ATENCIÓN Y CANALIZACIÓN DE PETICIONES "/>
    <s v="033221 ATENCION CIUDADANA"/>
    <s v="2000 MATERIALES Y SUMINISTROS"/>
    <s v="2700 VESTUARIO, BLANCOS, PRENDAS DE PROTECCION Y ARTICULOS DEPORTIVOS"/>
    <s v="271 VESTUARIO Y UNIFORMES"/>
    <s v="27101 VESTUARIO Y UNIFORMES"/>
    <n v="4000"/>
    <s v="1 NO ETIQUETADO"/>
    <s v="11 RECURSOS FISCALES"/>
    <s v="1101 RECURSOS MUNICIPALES"/>
    <s v="19 Ejercicio 2019"/>
    <s v="13 TODO EL TERRITORIO"/>
    <s v="3 INDISTINTO"/>
  </r>
  <r>
    <s v="050911818523101521G083083518911122727127101111110119133"/>
    <s v="0509"/>
    <s v="1"/>
    <s v="18"/>
    <s v="185"/>
    <s v="2"/>
    <s v="3"/>
    <s v="10"/>
    <s v="15"/>
    <s v="21"/>
    <s v="G"/>
    <s v="083"/>
    <s v="083518"/>
    <s v="91"/>
    <s v="1"/>
    <s v="2"/>
    <s v="27"/>
    <s v="271"/>
    <s v="271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83 NORMATIVIDAD CORRESPONDIENTE APLICADA"/>
    <s v="083518 INSPECCION DE ACCIONES URBANISTICAS Y EDIFICACION EN EL MUNICIPIO DE ZAPOPAN"/>
    <s v="2000 MATERIALES Y SUMINISTROS"/>
    <s v="2700 VESTUARIO, BLANCOS, PRENDAS DE PROTECCION Y ARTICULOS DEPORTIVOS"/>
    <s v="271 VESTUARIO Y UNIFORMES"/>
    <s v="27101 VESTUARIO Y UNIFORMES"/>
    <n v="500000"/>
    <s v="1 NO ETIQUETADO"/>
    <s v="11 RECURSOS FISCALES"/>
    <s v="1101 RECURSOS MUNICIPALES"/>
    <s v="19 Ejercicio 2019"/>
    <s v="13 TODO EL TERRITORIO"/>
    <s v="3 INDISTINTO"/>
  </r>
  <r>
    <s v="050911818523101521G083083520911122727227201111110119133"/>
    <s v="0509"/>
    <s v="1"/>
    <s v="18"/>
    <s v="185"/>
    <s v="2"/>
    <s v="3"/>
    <s v="10"/>
    <s v="15"/>
    <s v="21"/>
    <s v="G"/>
    <s v="083"/>
    <s v="083520"/>
    <s v="91"/>
    <s v="1"/>
    <s v="2"/>
    <s v="27"/>
    <s v="272"/>
    <s v="272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83 NORMATIVIDAD CORRESPONDIENTE APLICADA"/>
    <s v="083520 INSPECCION TECNICA EN MATERIA DE RASTRO, INDUSTRIA, ECOLOGIA Y ANUNCIOS"/>
    <s v="2000 MATERIALES Y SUMINISTROS"/>
    <s v="2700 VESTUARIO, BLANCOS, PRENDAS DE PROTECCION Y ARTICULOS DEPORTIVOS"/>
    <s v="272 PRENDAS DE SEGURIDAD Y PROTECCION PERSONAL"/>
    <s v="27201 PRENDAS DE SEGURIDAD Y PROTECCION PERSONAL"/>
    <n v="180000"/>
    <s v="1 NO ETIQUETADO"/>
    <s v="11 RECURSOS FISCALES"/>
    <s v="1101 RECURSOS MUNICIPALES"/>
    <s v="19 Ejercicio 2019"/>
    <s v="13 TODO EL TERRITORIO"/>
    <s v="3 INDISTINTO"/>
  </r>
  <r>
    <s v="060111515246172011M082082018911122727127101111110119133"/>
    <s v="0601"/>
    <s v="1"/>
    <s v="15"/>
    <s v="152"/>
    <s v="4"/>
    <s v="6"/>
    <s v="17"/>
    <s v="20"/>
    <s v="11"/>
    <s v="M"/>
    <s v="082"/>
    <s v="082018"/>
    <s v="91"/>
    <s v="1"/>
    <s v="2"/>
    <s v="27"/>
    <s v="271"/>
    <s v="27101"/>
    <s v="1"/>
    <s v="11"/>
    <s v="1101"/>
    <s v="19"/>
    <s v="13"/>
    <s v="3"/>
    <s v="06 TESORERIA"/>
    <s v="0601 DIRECCION DE INGRESOS"/>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1 INGRESOS"/>
    <s v="082 MODALIDADES Y MECANISMOS DE ATENCIÓN PARA EL COBRO EFICIENTADOS "/>
    <s v="082018 COBERTURA DE ACTIVIDADES DEL AYUNTAMIENTO"/>
    <s v="2000 MATERIALES Y SUMINISTROS"/>
    <s v="2700 VESTUARIO, BLANCOS, PRENDAS DE PROTECCION Y ARTICULOS DEPORTIVOS"/>
    <s v="271 VESTUARIO Y UNIFORMES"/>
    <s v="27101 VESTUARIO Y UNIFORMES"/>
    <n v="150000"/>
    <s v="1 NO ETIQUETADO"/>
    <s v="11 RECURSOS FISCALES"/>
    <s v="1101 RECURSOS MUNICIPALES"/>
    <s v="19 Ejercicio 2019"/>
    <s v="13 TODO EL TERRITORIO"/>
    <s v="3 INDISTINTO"/>
  </r>
  <r>
    <s v="080122222112130614E059059798911122727127101111110119133"/>
    <s v="0801"/>
    <s v="2"/>
    <s v="22"/>
    <s v="221"/>
    <s v="1"/>
    <s v="2"/>
    <s v="13"/>
    <s v="06"/>
    <s v="14"/>
    <s v="E"/>
    <s v="059"/>
    <s v="059798"/>
    <s v="91"/>
    <s v="1"/>
    <s v="2"/>
    <s v="27"/>
    <s v="271"/>
    <s v="271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798 OBRA IMAGEN URBANA"/>
    <s v="2000 MATERIALES Y SUMINISTROS"/>
    <s v="2700 VESTUARIO, BLANCOS, PRENDAS DE PROTECCION Y ARTICULOS DEPORTIVOS"/>
    <s v="271 VESTUARIO Y UNIFORMES"/>
    <s v="27101 VESTUARIO Y UNIFORMES"/>
    <n v="414000"/>
    <s v="1 NO ETIQUETADO"/>
    <s v="11 RECURSOS FISCALES"/>
    <s v="1101 RECURSOS MUNICIPALES"/>
    <s v="19 Ejercicio 2019"/>
    <s v="13 TODO EL TERRITORIO"/>
    <s v="3 INDISTINTO"/>
  </r>
  <r>
    <s v="081122222112130614E125125335911122727127101111110119133"/>
    <s v="0811"/>
    <s v="2"/>
    <s v="22"/>
    <s v="221"/>
    <s v="1"/>
    <s v="2"/>
    <s v="13"/>
    <s v="06"/>
    <s v="14"/>
    <s v="E"/>
    <s v="125"/>
    <s v="125335"/>
    <s v="91"/>
    <s v="1"/>
    <s v="2"/>
    <s v="27"/>
    <s v="271"/>
    <s v="271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35 MANTENIMIENTO DE AREAS VERDES POR CONVENIO"/>
    <s v="2000 MATERIALES Y SUMINISTROS"/>
    <s v="2700 VESTUARIO, BLANCOS, PRENDAS DE PROTECCION Y ARTICULOS DEPORTIVOS"/>
    <s v="271 VESTUARIO Y UNIFORMES"/>
    <s v="27101 VESTUARIO Y UNIFORMES"/>
    <n v="1493161.28"/>
    <s v="1 NO ETIQUETADO"/>
    <s v="11 RECURSOS FISCALES"/>
    <s v="1101 RECURSOS MUNICIPALES"/>
    <s v="19 Ejercicio 2019"/>
    <s v="13 TODO EL TERRITORIO"/>
    <s v="3 INDISTINTO"/>
  </r>
  <r>
    <s v="080922222112130614E088088347911122727127101111110119133"/>
    <s v="0809"/>
    <s v="2"/>
    <s v="22"/>
    <s v="221"/>
    <s v="1"/>
    <s v="2"/>
    <s v="13"/>
    <s v="06"/>
    <s v="14"/>
    <s v="E"/>
    <s v="088"/>
    <s v="088347"/>
    <s v="91"/>
    <s v="1"/>
    <s v="2"/>
    <s v="27"/>
    <s v="271"/>
    <s v="271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47 PERMISO DE AUSENCIA TEMPORAL EN COMERCIO EN TIANGUIS"/>
    <s v="2000 MATERIALES Y SUMINISTROS"/>
    <s v="2700 VESTUARIO, BLANCOS, PRENDAS DE PROTECCION Y ARTICULOS DEPORTIVOS"/>
    <s v="271 VESTUARIO Y UNIFORMES"/>
    <s v="27101 VESTUARIO Y UNIFORMES"/>
    <n v="450000"/>
    <s v="1 NO ETIQUETADO"/>
    <s v="11 RECURSOS FISCALES"/>
    <s v="1101 RECURSOS MUNICIPALES"/>
    <s v="19 Ejercicio 2019"/>
    <s v="13 TODO EL TERRITORIO"/>
    <s v="3 INDISTINTO"/>
  </r>
  <r>
    <s v="080322222112130614E125125404911122727127101111110119133"/>
    <s v="0803"/>
    <s v="2"/>
    <s v="22"/>
    <s v="221"/>
    <s v="1"/>
    <s v="2"/>
    <s v="13"/>
    <s v="06"/>
    <s v="14"/>
    <s v="E"/>
    <s v="125"/>
    <s v="125404"/>
    <s v="91"/>
    <s v="1"/>
    <s v="2"/>
    <s v="27"/>
    <s v="271"/>
    <s v="27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04 SERVICIO DE SACRIFICIO DE PORCINOS TIPO OBRADOR DEL RASTRO DE ATEMAJAC"/>
    <s v="2000 MATERIALES Y SUMINISTROS"/>
    <s v="2700 VESTUARIO, BLANCOS, PRENDAS DE PROTECCION Y ARTICULOS DEPORTIVOS"/>
    <s v="271 VESTUARIO Y UNIFORMES"/>
    <s v="27101 VESTUARIO Y UNIFORMES"/>
    <n v="1000000"/>
    <s v="1 NO ETIQUETADO"/>
    <s v="11 RECURSOS FISCALES"/>
    <s v="1101 RECURSOS MUNICIPALES"/>
    <s v="19 Ejercicio 2019"/>
    <s v="13 TODO EL TERRITORIO"/>
    <s v="3 INDISTINTO"/>
  </r>
  <r>
    <s v="080222222112130614E125125402911122727127101111110119133"/>
    <s v="0802"/>
    <s v="2"/>
    <s v="22"/>
    <s v="221"/>
    <s v="1"/>
    <s v="2"/>
    <s v="13"/>
    <s v="06"/>
    <s v="14"/>
    <s v="E"/>
    <s v="125"/>
    <s v="125402"/>
    <s v="91"/>
    <s v="1"/>
    <s v="2"/>
    <s v="27"/>
    <s v="271"/>
    <s v="271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02 SACRIFICIO DE PORCINOS ZAPOPAN"/>
    <s v="2000 MATERIALES Y SUMINISTROS"/>
    <s v="2700 VESTUARIO, BLANCOS, PRENDAS DE PROTECCION Y ARTICULOS DEPORTIVOS"/>
    <s v="271 VESTUARIO Y UNIFORMES"/>
    <s v="27101 VESTUARIO Y UNIFORMES"/>
    <n v="200000"/>
    <s v="1 NO ETIQUETADO"/>
    <s v="11 RECURSOS FISCALES"/>
    <s v="1101 RECURSOS MUNICIPALES"/>
    <s v="19 Ejercicio 2019"/>
    <s v="13 TODO EL TERRITORIO"/>
    <s v="3 INDISTINTO"/>
  </r>
  <r>
    <s v="080422222112130614E125125344911122727127101111110119133"/>
    <s v="0804"/>
    <s v="2"/>
    <s v="22"/>
    <s v="221"/>
    <s v="1"/>
    <s v="2"/>
    <s v="13"/>
    <s v="06"/>
    <s v="14"/>
    <s v="E"/>
    <s v="125"/>
    <s v="125344"/>
    <s v="91"/>
    <s v="1"/>
    <s v="2"/>
    <s v="27"/>
    <s v="271"/>
    <s v="271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44 FESTEJO DIA DE MUERTOS"/>
    <s v="2000 MATERIALES Y SUMINISTROS"/>
    <s v="2700 VESTUARIO, BLANCOS, PRENDAS DE PROTECCION Y ARTICULOS DEPORTIVOS"/>
    <s v="271 VESTUARIO Y UNIFORMES"/>
    <s v="27101 VESTUARIO Y UNIFORMES"/>
    <n v="675200"/>
    <s v="1 NO ETIQUETADO"/>
    <s v="11 RECURSOS FISCALES"/>
    <s v="1101 RECURSOS MUNICIPALES"/>
    <s v="19 Ejercicio 2019"/>
    <s v="13 TODO EL TERRITORIO"/>
    <s v="3 INDISTINTO"/>
  </r>
  <r>
    <s v="080522222112130614E125125319911122727127101111110119133"/>
    <s v="0805"/>
    <s v="2"/>
    <s v="22"/>
    <s v="221"/>
    <s v="1"/>
    <s v="2"/>
    <s v="13"/>
    <s v="06"/>
    <s v="14"/>
    <s v="E"/>
    <s v="125"/>
    <s v="125319"/>
    <s v="91"/>
    <s v="1"/>
    <s v="2"/>
    <s v="27"/>
    <s v="271"/>
    <s v="271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19 MANTENIMIENTO DE CEMENTERIOS"/>
    <s v="2000 MATERIALES Y SUMINISTROS"/>
    <s v="2700 VESTUARIO, BLANCOS, PRENDAS DE PROTECCION Y ARTICULOS DEPORTIVOS"/>
    <s v="271 VESTUARIO Y UNIFORMES"/>
    <s v="27101 VESTUARIO Y UNIFORMES"/>
    <n v="700000"/>
    <s v="1 NO ETIQUETADO"/>
    <s v="11 RECURSOS FISCALES"/>
    <s v="1101 RECURSOS MUNICIPALES"/>
    <s v="19 Ejercicio 2019"/>
    <s v="13 TODO EL TERRITORIO"/>
    <s v="3 INDISTINTO"/>
  </r>
  <r>
    <s v="081022222112130614E009009365911122727127101111110119133"/>
    <s v="0810"/>
    <s v="2"/>
    <s v="22"/>
    <s v="221"/>
    <s v="1"/>
    <s v="2"/>
    <s v="13"/>
    <s v="06"/>
    <s v="14"/>
    <s v="E"/>
    <s v="009"/>
    <s v="009365"/>
    <s v="91"/>
    <s v="1"/>
    <s v="2"/>
    <s v="27"/>
    <s v="271"/>
    <s v="271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365 ATENCION A SOLICITUD DE VISTO BUENO PARA RECEPCION DE LAS OBRAS DE URBANIZACION"/>
    <s v="2000 MATERIALES Y SUMINISTROS"/>
    <s v="2700 VESTUARIO, BLANCOS, PRENDAS DE PROTECCION Y ARTICULOS DEPORTIVOS"/>
    <s v="271 VESTUARIO Y UNIFORMES"/>
    <s v="27101 VESTUARIO Y UNIFORMES"/>
    <n v="79000"/>
    <s v="1 NO ETIQUETADO"/>
    <s v="11 RECURSOS FISCALES"/>
    <s v="1101 RECURSOS MUNICIPALES"/>
    <s v="19 Ejercicio 2019"/>
    <s v="13 TODO EL TERRITORIO"/>
    <s v="3 INDISTINTO"/>
  </r>
  <r>
    <s v="081222121412130615E061061381911122727127101111110119133"/>
    <s v="0812"/>
    <s v="2"/>
    <s v="21"/>
    <s v="214"/>
    <s v="1"/>
    <s v="2"/>
    <s v="13"/>
    <s v="06"/>
    <s v="15"/>
    <s v="E"/>
    <s v="061"/>
    <s v="061381"/>
    <s v="91"/>
    <s v="1"/>
    <s v="2"/>
    <s v="27"/>
    <s v="271"/>
    <s v="27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81 OPERATIVO DE CEMENTERIOS"/>
    <s v="2000 MATERIALES Y SUMINISTROS"/>
    <s v="2700 VESTUARIO, BLANCOS, PRENDAS DE PROTECCION Y ARTICULOS DEPORTIVOS"/>
    <s v="271 VESTUARIO Y UNIFORMES"/>
    <s v="27101 VESTUARIO Y UNIFORMES"/>
    <n v="2136129.77"/>
    <s v="1 NO ETIQUETADO"/>
    <s v="11 RECURSOS FISCALES"/>
    <s v="1101 RECURSOS MUNICIPALES"/>
    <s v="19 Ejercicio 2019"/>
    <s v="13 TODO EL TERRITORIO"/>
    <s v="3 INDISTINTO"/>
  </r>
  <r>
    <s v="080722121412130615E009009367911122727127101111110119133"/>
    <s v="0807"/>
    <s v="2"/>
    <s v="21"/>
    <s v="214"/>
    <s v="1"/>
    <s v="2"/>
    <s v="13"/>
    <s v="06"/>
    <s v="15"/>
    <s v="E"/>
    <s v="009"/>
    <s v="009367"/>
    <s v="91"/>
    <s v="1"/>
    <s v="2"/>
    <s v="27"/>
    <s v="271"/>
    <s v="271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09  ABASTECIMIENTO DE AGUA POTABLE APEGADA A LAS NORMATIVAS ENTREGADA"/>
    <s v="009367 SUPERVISION PARA LA RECEPCION DE INFRAESTRUCTURA HIDROSANITARIA DE NUEVOS FRACCIONAMIENTOS"/>
    <s v="2000 MATERIALES Y SUMINISTROS"/>
    <s v="2700 VESTUARIO, BLANCOS, PRENDAS DE PROTECCION Y ARTICULOS DEPORTIVOS"/>
    <s v="271 VESTUARIO Y UNIFORMES"/>
    <s v="27101 VESTUARIO Y UNIFORMES"/>
    <n v="450000"/>
    <s v="1 NO ETIQUETADO"/>
    <s v="11 RECURSOS FISCALES"/>
    <s v="1101 RECURSOS MUNICIPALES"/>
    <s v="19 Ejercicio 2019"/>
    <s v="13 TODO EL TERRITORIO"/>
    <s v="3 INDISTINTO"/>
  </r>
  <r>
    <s v="080822222112130417E014014414911122727127101111110119133"/>
    <s v="0808"/>
    <s v="2"/>
    <s v="22"/>
    <s v="221"/>
    <s v="1"/>
    <s v="2"/>
    <s v="13"/>
    <s v="04"/>
    <s v="17"/>
    <s v="E"/>
    <s v="014"/>
    <s v="014414"/>
    <s v="91"/>
    <s v="1"/>
    <s v="2"/>
    <s v="27"/>
    <s v="271"/>
    <s v="271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14 ACCIONES EMERGENTES EN CONTINGENCIAS Y EVENTUALIDADES REALIZADAS "/>
    <s v="014414 REPARACION DE LUMINARIA"/>
    <s v="2000 MATERIALES Y SUMINISTROS"/>
    <s v="2700 VESTUARIO, BLANCOS, PRENDAS DE PROTECCION Y ARTICULOS DEPORTIVOS"/>
    <s v="271 VESTUARIO Y UNIFORMES"/>
    <s v="27101 VESTUARIO Y UNIFORMES"/>
    <n v="150000"/>
    <s v="1 NO ETIQUETADO"/>
    <s v="11 RECURSOS FISCALES"/>
    <s v="1101 RECURSOS MUNICIPALES"/>
    <s v="19 Ejercicio 2019"/>
    <s v="13 TODO EL TERRITORIO"/>
    <s v="3 INDISTINTO"/>
  </r>
  <r>
    <s v="081422222612130618E061061355911122727127101111110119133"/>
    <s v="0814"/>
    <s v="2"/>
    <s v="22"/>
    <s v="226"/>
    <s v="1"/>
    <s v="2"/>
    <s v="13"/>
    <s v="06"/>
    <s v="18"/>
    <s v="E"/>
    <s v="061"/>
    <s v="061355"/>
    <s v="91"/>
    <s v="1"/>
    <s v="2"/>
    <s v="27"/>
    <s v="271"/>
    <s v="271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8 SERVICIOS PÚBLICOS DE EXCELENCIA."/>
    <s v="061 ESPACIOS PÚBLICOS SALUBRES ENTREGADOS."/>
    <s v="061355 MANTENIMIENTO DE PAVIMENTOS"/>
    <s v="2000 MATERIALES Y SUMINISTROS"/>
    <s v="2700 VESTUARIO, BLANCOS, PRENDAS DE PROTECCION Y ARTICULOS DEPORTIVOS"/>
    <s v="271 VESTUARIO Y UNIFORMES"/>
    <s v="27101 VESTUARIO Y UNIFORMES"/>
    <n v="121800"/>
    <s v="1 NO ETIQUETADO"/>
    <s v="11 RECURSOS FISCALES"/>
    <s v="1101 RECURSOS MUNICIPALES"/>
    <s v="19 Ejercicio 2019"/>
    <s v="13 TODO EL TERRITORIO"/>
    <s v="3 INDISTINTO"/>
  </r>
  <r>
    <s v="090111313446172020O021021973121122727127101111110119133"/>
    <s v="0901"/>
    <s v="1"/>
    <s v="13"/>
    <s v="134"/>
    <s v="4"/>
    <s v="6"/>
    <s v="17"/>
    <s v="20"/>
    <s v="20"/>
    <s v="O"/>
    <s v="021"/>
    <s v="021973"/>
    <s v="12"/>
    <s v="1"/>
    <s v="2"/>
    <s v="27"/>
    <s v="271"/>
    <s v="27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973 SEGURIDAD SOCIAL "/>
    <s v="2000 MATERIALES Y SUMINISTROS"/>
    <s v="2700 VESTUARIO, BLANCOS, PRENDAS DE PROTECCION Y ARTICULOS DEPORTIVOS"/>
    <s v="271 VESTUARIO Y UNIFORMES"/>
    <s v="27101 VESTUARIO Y UNIFORMES"/>
    <n v="200000"/>
    <s v="1 NO ETIQUETADO"/>
    <s v="11 RECURSOS FISCALES"/>
    <s v="1101 RECURSOS MUNICIPALES"/>
    <s v="19 Ejercicio 2019"/>
    <s v="13 TODO EL TERRITORIO"/>
    <s v="3 INDISTINTO"/>
  </r>
  <r>
    <s v="090111313446172020O022022444121122727127101111110119133"/>
    <s v="0901"/>
    <s v="1"/>
    <s v="13"/>
    <s v="134"/>
    <s v="4"/>
    <s v="6"/>
    <s v="17"/>
    <s v="20"/>
    <s v="20"/>
    <s v="O"/>
    <s v="022"/>
    <s v="022444"/>
    <s v="12"/>
    <s v="1"/>
    <s v="2"/>
    <s v="27"/>
    <s v="271"/>
    <s v="27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44 ATENCION A SOLICITUDES DE REMODELACION Y/O SERVICIO MAYOR EN EDIFICIOS PUBLICOS"/>
    <s v="2000 MATERIALES Y SUMINISTROS"/>
    <s v="2700 VESTUARIO, BLANCOS, PRENDAS DE PROTECCION Y ARTICULOS DEPORTIVOS"/>
    <s v="271 VESTUARIO Y UNIFORMES"/>
    <s v="27101 VESTUARIO Y UNIFORMES"/>
    <n v="200000"/>
    <s v="1 NO ETIQUETADO"/>
    <s v="11 RECURSOS FISCALES"/>
    <s v="1101 RECURSOS MUNICIPALES"/>
    <s v="19 Ejercicio 2019"/>
    <s v="13 TODO EL TERRITORIO"/>
    <s v="3 INDISTINTO"/>
  </r>
  <r>
    <s v="090111313446172020O022022450121122727127101111110119133"/>
    <s v="0901"/>
    <s v="1"/>
    <s v="13"/>
    <s v="134"/>
    <s v="4"/>
    <s v="6"/>
    <s v="17"/>
    <s v="20"/>
    <s v="20"/>
    <s v="O"/>
    <s v="022"/>
    <s v="022450"/>
    <s v="12"/>
    <s v="1"/>
    <s v="2"/>
    <s v="27"/>
    <s v="271"/>
    <s v="27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50 MANTENIMIENTO PREVENTIVO A LAS INSTALACIONES FIJAS"/>
    <s v="2000 MATERIALES Y SUMINISTROS"/>
    <s v="2700 VESTUARIO, BLANCOS, PRENDAS DE PROTECCION Y ARTICULOS DEPORTIVOS"/>
    <s v="271 VESTUARIO Y UNIFORMES"/>
    <s v="27101 VESTUARIO Y UNIFORMES"/>
    <n v="60000"/>
    <s v="1 NO ETIQUETADO"/>
    <s v="11 RECURSOS FISCALES"/>
    <s v="1101 RECURSOS MUNICIPALES"/>
    <s v="19 Ejercicio 2019"/>
    <s v="13 TODO EL TERRITORIO"/>
    <s v="3 INDISTINTO"/>
  </r>
  <r>
    <s v="100322626823101723P031031532911122727127101111110119133"/>
    <s v="1003"/>
    <s v="2"/>
    <s v="26"/>
    <s v="268"/>
    <s v="2"/>
    <s v="3"/>
    <s v="10"/>
    <s v="17"/>
    <s v="23"/>
    <s v="P"/>
    <s v="031"/>
    <s v="031532"/>
    <s v="91"/>
    <s v="1"/>
    <s v="2"/>
    <s v="27"/>
    <s v="271"/>
    <s v="27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1 APOYOS EN ESPECIE OTORGADOS "/>
    <s v="031532 APOYO EN ESPECIE - DESPENSAS - (ZAPOPAN POR EL ADULTO MAYOR)"/>
    <s v="2000 MATERIALES Y SUMINISTROS"/>
    <s v="2700 VESTUARIO, BLANCOS, PRENDAS DE PROTECCION Y ARTICULOS DEPORTIVOS"/>
    <s v="271 VESTUARIO Y UNIFORMES"/>
    <s v="27101 VESTUARIO Y UNIFORMES"/>
    <n v="80000"/>
    <s v="1 NO ETIQUETADO"/>
    <s v="11 RECURSOS FISCALES"/>
    <s v="1101 RECURSOS MUNICIPALES"/>
    <s v="19 Ejercicio 2019"/>
    <s v="13 TODO EL TERRITORIO"/>
    <s v="3 INDISTINTO"/>
  </r>
  <r>
    <s v="100533131123091725F096096591911122727127101111110119133"/>
    <s v="1005"/>
    <s v="3"/>
    <s v="31"/>
    <s v="311"/>
    <s v="2"/>
    <s v="3"/>
    <s v="09"/>
    <s v="17"/>
    <s v="25"/>
    <s v="F"/>
    <s v="096"/>
    <s v="096591"/>
    <s v="91"/>
    <s v="1"/>
    <s v="2"/>
    <s v="27"/>
    <s v="271"/>
    <s v="27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96 PERSONAS Y EMPRESAS VINCULADAS"/>
    <s v="096591 BOLSA DE TRABAJO"/>
    <s v="2000 MATERIALES Y SUMINISTROS"/>
    <s v="2700 VESTUARIO, BLANCOS, PRENDAS DE PROTECCION Y ARTICULOS DEPORTIVOS"/>
    <s v="271 VESTUARIO Y UNIFORMES"/>
    <s v="27101 VESTUARIO Y UNIFORMES"/>
    <n v="80000"/>
    <s v="1 NO ETIQUETADO"/>
    <s v="11 RECURSOS FISCALES"/>
    <s v="1101 RECURSOS MUNICIPALES"/>
    <s v="19 Ejercicio 2019"/>
    <s v="13 TODO EL TERRITORIO"/>
    <s v="3 INDISTINTO"/>
  </r>
  <r>
    <s v="111222222122051228E053053967911122727127101111110119133"/>
    <s v="1112"/>
    <s v="2"/>
    <s v="22"/>
    <s v="221"/>
    <s v="2"/>
    <s v="2"/>
    <s v="05"/>
    <s v="12"/>
    <s v="28"/>
    <s v="E"/>
    <s v="053"/>
    <s v="053967"/>
    <s v="91"/>
    <s v="1"/>
    <s v="2"/>
    <s v="27"/>
    <s v="271"/>
    <s v="271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x v="1"/>
    <s v="91 CIUDADANOS"/>
    <s v="1 GASTO CORRIENTE"/>
    <s v="28 ORDENAMIENTO DEL TERRITORIO"/>
    <s v="053 DICTÁMEN DE TRANSFORMACIÓN DEL SUELO RURAL -URBANO ATENDIDOS"/>
    <s v="053967 REGULARIZACIONES Y TITULACIONES"/>
    <s v="2000 MATERIALES Y SUMINISTROS"/>
    <s v="2700 VESTUARIO, BLANCOS, PRENDAS DE PROTECCION Y ARTICULOS DEPORTIVOS"/>
    <s v="271 VESTUARIO Y UNIFORMES"/>
    <s v="27101 VESTUARIO Y UNIFORMES"/>
    <n v="10500"/>
    <s v="1 NO ETIQUETADO"/>
    <s v="11 RECURSOS FISCALES"/>
    <s v="1101 RECURSOS MUNICIPALES"/>
    <s v="19 Ejercicio 2019"/>
    <s v="13 TODO EL TERRITORIO"/>
    <s v="3 INDISTINTO"/>
  </r>
  <r>
    <s v="111222222122051228E098098763911122727127101111110119133"/>
    <s v="1112"/>
    <s v="2"/>
    <s v="22"/>
    <s v="221"/>
    <s v="2"/>
    <s v="2"/>
    <s v="05"/>
    <s v="12"/>
    <s v="28"/>
    <s v="E"/>
    <s v="098"/>
    <s v="098763"/>
    <s v="91"/>
    <s v="1"/>
    <s v="2"/>
    <s v="27"/>
    <s v="271"/>
    <s v="271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x v="1"/>
    <s v="91 CIUDADANOS"/>
    <s v="1 GASTO CORRIENTE"/>
    <s v="28 ORDENAMIENTO DEL TERRITORIO"/>
    <s v="098 PLANEACIÓN DE LA CIUDAD ENTREGADA "/>
    <s v="098763 FOMENTO DE LA PARTICIPACION CIUDADANA MEDIANTE CURSOS Y TALLERES"/>
    <s v="2000 MATERIALES Y SUMINISTROS"/>
    <s v="2700 VESTUARIO, BLANCOS, PRENDAS DE PROTECCION Y ARTICULOS DEPORTIVOS"/>
    <s v="271 VESTUARIO Y UNIFORMES"/>
    <s v="27101 VESTUARIO Y UNIFORMES"/>
    <n v="9000"/>
    <s v="1 NO ETIQUETADO"/>
    <s v="11 RECURSOS FISCALES"/>
    <s v="1101 RECURSOS MUNICIPALES"/>
    <s v="19 Ejercicio 2019"/>
    <s v="13 TODO EL TERRITORIO"/>
    <s v="3 INDISTINTO"/>
  </r>
  <r>
    <s v="110322222122071329E129129671911122727127101111110119133"/>
    <s v="1103"/>
    <s v="2"/>
    <s v="22"/>
    <s v="221"/>
    <s v="2"/>
    <s v="2"/>
    <s v="07"/>
    <s v="13"/>
    <s v="29"/>
    <s v="E"/>
    <s v="129"/>
    <s v="129671"/>
    <s v="91"/>
    <s v="1"/>
    <s v="2"/>
    <s v="27"/>
    <s v="271"/>
    <s v="271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29 SERVICIOS PARA LA GESTIÓN DE LA MOVILIDAD APLICADA         "/>
    <s v="129671 AUTORIZACION Y SUPERVISION DE ESTACIONAMIENTOS (CENTROS COMERCIALES, PUBLICOS, EVENTUALES ETC)"/>
    <s v="2000 MATERIALES Y SUMINISTROS"/>
    <s v="2700 VESTUARIO, BLANCOS, PRENDAS DE PROTECCION Y ARTICULOS DEPORTIVOS"/>
    <s v="271 VESTUARIO Y UNIFORMES"/>
    <s v="27101 VESTUARIO Y UNIFORMES"/>
    <n v="300000"/>
    <s v="1 NO ETIQUETADO"/>
    <s v="11 RECURSOS FISCALES"/>
    <s v="1101 RECURSOS MUNICIPALES"/>
    <s v="19 Ejercicio 2019"/>
    <s v="13 TODO EL TERRITORIO"/>
    <s v="3 INDISTINTO"/>
  </r>
  <r>
    <s v="110422121231010730E081081909911122727127101111110119133"/>
    <s v="1104"/>
    <s v="2"/>
    <s v="21"/>
    <s v="212"/>
    <s v="3"/>
    <s v="1"/>
    <s v="01"/>
    <s v="07"/>
    <s v="30"/>
    <s v="E"/>
    <s v="081"/>
    <s v="081909"/>
    <s v="91"/>
    <s v="1"/>
    <s v="2"/>
    <s v="27"/>
    <s v="271"/>
    <s v="271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081 MEDIO AMBIENTE NORMADO Y PROTEGIDO"/>
    <s v="081909 EXPEDICION DE LICENCIAS DE GIROS COMERCIALES (DIRECCION DE PADRON Y LICIENCIAS)"/>
    <s v="2000 MATERIALES Y SUMINISTROS"/>
    <s v="2700 VESTUARIO, BLANCOS, PRENDAS DE PROTECCION Y ARTICULOS DEPORTIVOS"/>
    <s v="271 VESTUARIO Y UNIFORMES"/>
    <s v="27101 VESTUARIO Y UNIFORMES"/>
    <n v="96000"/>
    <s v="1 NO ETIQUETADO"/>
    <s v="11 RECURSOS FISCALES"/>
    <s v="1101 RECURSOS MUNICIPALES"/>
    <s v="19 Ejercicio 2019"/>
    <s v="13 TODO EL TERRITORIO"/>
    <s v="3 INDISTINTO"/>
  </r>
  <r>
    <s v="111322121231010730E126126395911122727127101111110119133"/>
    <s v="1113"/>
    <s v="2"/>
    <s v="21"/>
    <s v="212"/>
    <s v="3"/>
    <s v="1"/>
    <s v="01"/>
    <s v="07"/>
    <s v="30"/>
    <s v="E"/>
    <s v="126"/>
    <s v="126395"/>
    <s v="91"/>
    <s v="1"/>
    <s v="2"/>
    <s v="27"/>
    <s v="271"/>
    <s v="271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26 SERVICIOS DE PREVENCIÓN ANIMAL ENTREGADOS"/>
    <s v="126395 RECORRIDOS GUIADOS Y VISTAS AL ZOOLOGICO."/>
    <s v="2000 MATERIALES Y SUMINISTROS"/>
    <s v="2700 VESTUARIO, BLANCOS, PRENDAS DE PROTECCION Y ARTICULOS DEPORTIVOS"/>
    <s v="271 VESTUARIO Y UNIFORMES"/>
    <s v="27101 VESTUARIO Y UNIFORMES"/>
    <n v="150000"/>
    <s v="1 NO ETIQUETADO"/>
    <s v="11 RECURSOS FISCALES"/>
    <s v="1101 RECURSOS MUNICIPALES"/>
    <s v="19 Ejercicio 2019"/>
    <s v="13 TODO EL TERRITORIO"/>
    <s v="3 INDISTINTO"/>
  </r>
  <r>
    <s v="121222222122081331E078078709911122727127101111110119133"/>
    <s v="1212"/>
    <s v="2"/>
    <s v="22"/>
    <s v="221"/>
    <s v="2"/>
    <s v="2"/>
    <s v="08"/>
    <s v="13"/>
    <s v="31"/>
    <s v="E"/>
    <s v="078"/>
    <s v="078709"/>
    <s v="91"/>
    <s v="1"/>
    <s v="2"/>
    <s v="27"/>
    <s v="271"/>
    <s v="271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709 CAMBIO DE DIRECTOR RESPONSABLE"/>
    <s v="2000 MATERIALES Y SUMINISTROS"/>
    <s v="2700 VESTUARIO, BLANCOS, PRENDAS DE PROTECCION Y ARTICULOS DEPORTIVOS"/>
    <s v="271 VESTUARIO Y UNIFORMES"/>
    <s v="27101 VESTUARIO Y UNIFORMES"/>
    <n v="327000"/>
    <s v="1 NO ETIQUETADO"/>
    <s v="11 RECURSOS FISCALES"/>
    <s v="1101 RECURSOS MUNICIPALES"/>
    <s v="19 Ejercicio 2019"/>
    <s v="13 TODO EL TERRITORIO"/>
    <s v="3 INDISTINTO"/>
  </r>
  <r>
    <s v="131322424215140134E120120940911122727127101111110119133"/>
    <s v="1313"/>
    <s v="2"/>
    <s v="24"/>
    <s v="242"/>
    <s v="1"/>
    <s v="5"/>
    <s v="14"/>
    <s v="01"/>
    <s v="34"/>
    <s v="E"/>
    <s v="120"/>
    <s v="120940"/>
    <s v="91"/>
    <s v="1"/>
    <s v="2"/>
    <s v="27"/>
    <s v="271"/>
    <s v="271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120 ROMERIA ZAPOPAN ORGANIZADA Y REALIZADA"/>
    <s v="120940 OPERATIVO ROMERIA 2017"/>
    <s v="2000 MATERIALES Y SUMINISTROS"/>
    <s v="2700 VESTUARIO, BLANCOS, PRENDAS DE PROTECCION Y ARTICULOS DEPORTIVOS"/>
    <s v="271 VESTUARIO Y UNIFORMES"/>
    <s v="27101 VESTUARIO Y UNIFORMES"/>
    <n v="100000"/>
    <s v="1 NO ETIQUETADO"/>
    <s v="11 RECURSOS FISCALES"/>
    <s v="1101 RECURSOS MUNICIPALES"/>
    <s v="19 Ejercicio 2019"/>
    <s v="13 TODO EL TERRITORIO"/>
    <s v="3 INDISTINTO"/>
  </r>
  <r>
    <s v="050911818523101521G083083518911122727327301111110119133"/>
    <s v="0509"/>
    <s v="1"/>
    <s v="18"/>
    <s v="185"/>
    <s v="2"/>
    <s v="3"/>
    <s v="10"/>
    <s v="15"/>
    <s v="21"/>
    <s v="G"/>
    <s v="083"/>
    <s v="083518"/>
    <s v="91"/>
    <s v="1"/>
    <s v="2"/>
    <s v="27"/>
    <s v="273"/>
    <s v="273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83 NORMATIVIDAD CORRESPONDIENTE APLICADA"/>
    <s v="083518 INSPECCION DE ACCIONES URBANISTICAS Y EDIFICACION EN EL MUNICIPIO DE ZAPOPAN"/>
    <s v="2000 MATERIALES Y SUMINISTROS"/>
    <s v="2700 VESTUARIO, BLANCOS, PRENDAS DE PROTECCION Y ARTICULOS DEPORTIVOS"/>
    <s v="273 ARTICULOS DEPORTIVOS"/>
    <s v="27301 ARTICULOS DEPORTIVOS"/>
    <n v="50000"/>
    <s v="1 NO ETIQUETADO"/>
    <s v="11 RECURSOS FISCALES"/>
    <s v="1101 RECURSOS MUNICIPALES"/>
    <s v="19 Ejercicio 2019"/>
    <s v="13 TODO EL TERRITORIO"/>
    <s v="3 INDISTINTO"/>
  </r>
  <r>
    <s v="050911818523101521G083083520911122727427401111110119133"/>
    <s v="0509"/>
    <s v="1"/>
    <s v="18"/>
    <s v="185"/>
    <s v="2"/>
    <s v="3"/>
    <s v="10"/>
    <s v="15"/>
    <s v="21"/>
    <s v="G"/>
    <s v="083"/>
    <s v="083520"/>
    <s v="91"/>
    <s v="1"/>
    <s v="2"/>
    <s v="27"/>
    <s v="274"/>
    <s v="274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83 NORMATIVIDAD CORRESPONDIENTE APLICADA"/>
    <s v="083520 INSPECCION TECNICA EN MATERIA DE RASTRO, INDUSTRIA, ECOLOGIA Y ANUNCIOS"/>
    <s v="2000 MATERIALES Y SUMINISTROS"/>
    <s v="2700 VESTUARIO, BLANCOS, PRENDAS DE PROTECCION Y ARTICULOS DEPORTIVOS"/>
    <s v="274 PRODUCTOS TEXTILES"/>
    <s v="27401 PRODUCTOS TEXTILES"/>
    <n v="40000"/>
    <s v="1 NO ETIQUETADO"/>
    <s v="11 RECURSOS FISCALES"/>
    <s v="1101 RECURSOS MUNICIPALES"/>
    <s v="19 Ejercicio 2019"/>
    <s v="13 TODO EL TERRITORIO"/>
    <s v="3 INDISTINTO"/>
  </r>
  <r>
    <s v="050911818523101521G083083518911122929329301111110119133"/>
    <s v="0509"/>
    <s v="1"/>
    <s v="18"/>
    <s v="185"/>
    <s v="2"/>
    <s v="3"/>
    <s v="10"/>
    <s v="15"/>
    <s v="21"/>
    <s v="G"/>
    <s v="083"/>
    <s v="083518"/>
    <s v="91"/>
    <s v="1"/>
    <s v="2"/>
    <s v="29"/>
    <s v="293"/>
    <s v="293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83 NORMATIVIDAD CORRESPONDIENTE APLICADA"/>
    <s v="083518 INSPECCION DE ACCIONES URBANISTICAS Y EDIFICACION EN EL MUNICIPIO DE ZAPOPAN"/>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25000"/>
    <s v="1 NO ETIQUETADO"/>
    <s v="11 RECURSOS FISCALES"/>
    <s v="1101 RECURSOS MUNICIPALES"/>
    <s v="19 Ejercicio 2019"/>
    <s v="13 TODO EL TERRITORIO"/>
    <s v="3 INDISTINTO"/>
  </r>
  <r>
    <s v="030311717145160304E011011975911122727227201111110119133"/>
    <s v="0303"/>
    <s v="1"/>
    <s v="17"/>
    <s v="171"/>
    <s v="4"/>
    <s v="5"/>
    <s v="16"/>
    <s v="03"/>
    <s v="04"/>
    <s v="E"/>
    <s v="011"/>
    <s v="011975"/>
    <s v="91"/>
    <s v="1"/>
    <s v="2"/>
    <s v="27"/>
    <s v="272"/>
    <s v="27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011 ACCIONES DE CAPACITACIÓN REALIZADAS"/>
    <s v="011975 SERVICIO PROFESIONAL DE CARRERA POLICIAL"/>
    <s v="2000 MATERIALES Y SUMINISTROS"/>
    <s v="2700 VESTUARIO, BLANCOS, PRENDAS DE PROTECCION Y ARTICULOS DEPORTIVOS"/>
    <s v="272 PRENDAS DE SEGURIDAD Y PROTECCION PERSONAL"/>
    <s v="27201 PRENDAS DE SEGURIDAD Y PROTECCION PERSONAL"/>
    <n v="180000"/>
    <s v="1 NO ETIQUETADO"/>
    <s v="11 RECURSOS FISCALES"/>
    <s v="1101 RECURSOS MUNICIPALES"/>
    <s v="19 Ejercicio 2019"/>
    <s v="13 TODO EL TERRITORIO"/>
    <s v="3 INDISTINTO"/>
  </r>
  <r>
    <s v="050511818146172007B033033221911122727227201111110119133"/>
    <s v="0505"/>
    <s v="1"/>
    <s v="18"/>
    <s v="181"/>
    <s v="4"/>
    <s v="6"/>
    <s v="17"/>
    <s v="20"/>
    <s v="07"/>
    <s v="B"/>
    <s v="033"/>
    <s v="033221"/>
    <s v="91"/>
    <s v="1"/>
    <s v="2"/>
    <s v="27"/>
    <s v="272"/>
    <s v="272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x v="3"/>
    <s v="91 CIUDADANOS"/>
    <s v="1 GASTO CORRIENTE"/>
    <s v="07 EFICIENCIA GUBERNAMENTAL PARA LA POBLACIÓN"/>
    <s v="033 ATENCIÓN Y CANALIZACIÓN DE PETICIONES "/>
    <s v="033221 ATENCION CIUDADANA"/>
    <s v="2000 MATERIALES Y SUMINISTROS"/>
    <s v="2700 VESTUARIO, BLANCOS, PRENDAS DE PROTECCION Y ARTICULOS DEPORTIVOS"/>
    <s v="272 PRENDAS DE SEGURIDAD Y PROTECCION PERSONAL"/>
    <s v="27201 PRENDAS DE SEGURIDAD Y PROTECCION PERSONAL"/>
    <n v="1080"/>
    <s v="1 NO ETIQUETADO"/>
    <s v="11 RECURSOS FISCALES"/>
    <s v="1101 RECURSOS MUNICIPALES"/>
    <s v="19 Ejercicio 2019"/>
    <s v="13 TODO EL TERRITORIO"/>
    <s v="3 INDISTINTO"/>
  </r>
  <r>
    <s v="050911818523101521G083083520911122929429401111110119133"/>
    <s v="0509"/>
    <s v="1"/>
    <s v="18"/>
    <s v="185"/>
    <s v="2"/>
    <s v="3"/>
    <s v="10"/>
    <s v="15"/>
    <s v="21"/>
    <s v="G"/>
    <s v="083"/>
    <s v="083520"/>
    <s v="91"/>
    <s v="1"/>
    <s v="2"/>
    <s v="29"/>
    <s v="294"/>
    <s v="294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83 NORMATIVIDAD CORRESPONDIENTE APLICADA"/>
    <s v="083520 INSPECCION TECNICA EN MATERIA DE RASTRO, INDUSTRIA, ECOLOGIA Y ANUNCIOS"/>
    <s v="2000 MATERIALES Y SUMINISTROS"/>
    <s v="2900 HERRAMIENTAS, REFACCIONES Y ACCESORIOS MENORES"/>
    <s v="294 REFACCIONES Y ACCESORIOS MENORES DE EQUIPO DE COMPUTO Y TECNOLOGIAS DE LA INFORMACION"/>
    <s v="29401 REFACCIONES Y ACCESORIOS MENORES DE EQUIPO DE COMPUTO Y TECNOLOGIAS DE LA INFORMACION"/>
    <n v="50000"/>
    <s v="1 NO ETIQUETADO"/>
    <s v="11 RECURSOS FISCALES"/>
    <s v="1101 RECURSOS MUNICIPALES"/>
    <s v="19 Ejercicio 2019"/>
    <s v="13 TODO EL TERRITORIO"/>
    <s v="3 INDISTINTO"/>
  </r>
  <r>
    <s v="050911818523101521G075075517911122929629601111110119133"/>
    <s v="0509"/>
    <s v="1"/>
    <s v="18"/>
    <s v="185"/>
    <s v="2"/>
    <s v="3"/>
    <s v="10"/>
    <s v="15"/>
    <s v="21"/>
    <s v="G"/>
    <s v="075"/>
    <s v="075517"/>
    <s v="91"/>
    <s v="1"/>
    <s v="2"/>
    <s v="29"/>
    <s v="296"/>
    <s v="296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75 INSPECCIONES A LAS ACTIVIDADES QUE REQUIEREN LICENCIA O PERMISO REALIZADAS"/>
    <s v="075517 INSPECCION AL AREA DE COMERCIO"/>
    <s v="2000 MATERIALES Y SUMINISTROS"/>
    <s v="2900 HERRAMIENTAS, REFACCIONES Y ACCESORIOS MENORES"/>
    <s v="296 REFACCIONES Y ACCESORIOS MENORES DE EQUIPO DE TRANSPORTE"/>
    <s v="29601 REFACCIONES Y ACCESORIOS MENORES DE EQUIPO DE TRANSPORTE"/>
    <n v="30000"/>
    <s v="1 NO ETIQUETADO"/>
    <s v="11 RECURSOS FISCALES"/>
    <s v="1101 RECURSOS MUNICIPALES"/>
    <s v="19 Ejercicio 2019"/>
    <s v="13 TODO EL TERRITORIO"/>
    <s v="3 INDISTINTO"/>
  </r>
  <r>
    <s v="050911818523101521G075075519911122929829801111110119133"/>
    <s v="0509"/>
    <s v="1"/>
    <s v="18"/>
    <s v="185"/>
    <s v="2"/>
    <s v="3"/>
    <s v="10"/>
    <s v="15"/>
    <s v="21"/>
    <s v="G"/>
    <s v="075"/>
    <s v="075519"/>
    <s v="91"/>
    <s v="1"/>
    <s v="2"/>
    <s v="29"/>
    <s v="298"/>
    <s v="298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75 INSPECCIONES A LAS ACTIVIDADES QUE REQUIEREN LICENCIA O PERMISO REALIZADAS"/>
    <s v="075519 INSPECCION DE HORARIOS ESPECIALES"/>
    <s v="2000 MATERIALES Y SUMINISTROS"/>
    <s v="2900 HERRAMIENTAS, REFACCIONES Y ACCESORIOS MENORES"/>
    <s v="298 REFACCIONES Y ACCESORIOS MENORES DE MAQUINARIA Y OTROS EQUIPOS"/>
    <s v="29801 REFACCIONES Y ACCESORIOS MENORES DE MAQUINARIA Y OTROS EQUIPOS"/>
    <n v="15000"/>
    <s v="1 NO ETIQUETADO"/>
    <s v="11 RECURSOS FISCALES"/>
    <s v="1101 RECURSOS MUNICIPALES"/>
    <s v="19 Ejercicio 2019"/>
    <s v="13 TODO EL TERRITORIO"/>
    <s v="3 INDISTINTO"/>
  </r>
  <r>
    <s v="080122222112130614E060060324911122727227201111110119133"/>
    <s v="0801"/>
    <s v="2"/>
    <s v="22"/>
    <s v="221"/>
    <s v="1"/>
    <s v="2"/>
    <s v="13"/>
    <s v="06"/>
    <s v="14"/>
    <s v="E"/>
    <s v="060"/>
    <s v="060324"/>
    <s v="91"/>
    <s v="1"/>
    <s v="2"/>
    <s v="27"/>
    <s v="272"/>
    <s v="272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60 ESPACIOS PÚBLICOS ORDENADOS Y LIMPIOS ENTREGADOS"/>
    <s v="060324 SERVICIOS DE BARRIDO MANUAL EN CENTRO HISTORICO"/>
    <s v="2000 MATERIALES Y SUMINISTROS"/>
    <s v="2700 VESTUARIO, BLANCOS, PRENDAS DE PROTECCION Y ARTICULOS DEPORTIVOS"/>
    <s v="272 PRENDAS DE SEGURIDAD Y PROTECCION PERSONAL"/>
    <s v="27201 PRENDAS DE SEGURIDAD Y PROTECCION PERSONAL"/>
    <n v="270000"/>
    <s v="1 NO ETIQUETADO"/>
    <s v="11 RECURSOS FISCALES"/>
    <s v="1101 RECURSOS MUNICIPALES"/>
    <s v="19 Ejercicio 2019"/>
    <s v="13 TODO EL TERRITORIO"/>
    <s v="3 INDISTINTO"/>
  </r>
  <r>
    <s v="081122222112130614E125125336911122727227201111110119133"/>
    <s v="0811"/>
    <s v="2"/>
    <s v="22"/>
    <s v="221"/>
    <s v="1"/>
    <s v="2"/>
    <s v="13"/>
    <s v="06"/>
    <s v="14"/>
    <s v="E"/>
    <s v="125"/>
    <s v="125336"/>
    <s v="91"/>
    <s v="1"/>
    <s v="2"/>
    <s v="27"/>
    <s v="272"/>
    <s v="272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36 MANTENIMIENTO DE AREAS VERDES URBANAS DE PROPIEDAD MUNICIPAL"/>
    <s v="2000 MATERIALES Y SUMINISTROS"/>
    <s v="2700 VESTUARIO, BLANCOS, PRENDAS DE PROTECCION Y ARTICULOS DEPORTIVOS"/>
    <s v="272 PRENDAS DE SEGURIDAD Y PROTECCION PERSONAL"/>
    <s v="27201 PRENDAS DE SEGURIDAD Y PROTECCION PERSONAL"/>
    <n v="1236793.94"/>
    <s v="1 NO ETIQUETADO"/>
    <s v="11 RECURSOS FISCALES"/>
    <s v="1101 RECURSOS MUNICIPALES"/>
    <s v="19 Ejercicio 2019"/>
    <s v="13 TODO EL TERRITORIO"/>
    <s v="3 INDISTINTO"/>
  </r>
  <r>
    <s v="080922222112130614E088088348911122727227201111110119133"/>
    <s v="0809"/>
    <s v="2"/>
    <s v="22"/>
    <s v="221"/>
    <s v="1"/>
    <s v="2"/>
    <s v="13"/>
    <s v="06"/>
    <s v="14"/>
    <s v="E"/>
    <s v="088"/>
    <s v="088348"/>
    <s v="91"/>
    <s v="1"/>
    <s v="2"/>
    <s v="27"/>
    <s v="272"/>
    <s v="272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48 ASIGNACION DE ESPACIOS DE ROLL EN COMERCIO EN TIANGUIS"/>
    <s v="2000 MATERIALES Y SUMINISTROS"/>
    <s v="2700 VESTUARIO, BLANCOS, PRENDAS DE PROTECCION Y ARTICULOS DEPORTIVOS"/>
    <s v="272 PRENDAS DE SEGURIDAD Y PROTECCION PERSONAL"/>
    <s v="27201 PRENDAS DE SEGURIDAD Y PROTECCION PERSONAL"/>
    <n v="150000"/>
    <s v="1 NO ETIQUETADO"/>
    <s v="11 RECURSOS FISCALES"/>
    <s v="1101 RECURSOS MUNICIPALES"/>
    <s v="19 Ejercicio 2019"/>
    <s v="13 TODO EL TERRITORIO"/>
    <s v="3 INDISTINTO"/>
  </r>
  <r>
    <s v="080322222112130614E125125406911122727227201111110119133"/>
    <s v="0803"/>
    <s v="2"/>
    <s v="22"/>
    <s v="221"/>
    <s v="1"/>
    <s v="2"/>
    <s v="13"/>
    <s v="06"/>
    <s v="14"/>
    <s v="E"/>
    <s v="125"/>
    <s v="125406"/>
    <s v="91"/>
    <s v="1"/>
    <s v="2"/>
    <s v="27"/>
    <s v="272"/>
    <s v="27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06 MANEJO DE RESIDUOS SOLIDOS EN EL RELLENO SANITARIO DE PICACHOS"/>
    <s v="2000 MATERIALES Y SUMINISTROS"/>
    <s v="2700 VESTUARIO, BLANCOS, PRENDAS DE PROTECCION Y ARTICULOS DEPORTIVOS"/>
    <s v="272 PRENDAS DE SEGURIDAD Y PROTECCION PERSONAL"/>
    <s v="27201 PRENDAS DE SEGURIDAD Y PROTECCION PERSONAL"/>
    <n v="500000"/>
    <s v="1 NO ETIQUETADO"/>
    <s v="11 RECURSOS FISCALES"/>
    <s v="1101 RECURSOS MUNICIPALES"/>
    <s v="19 Ejercicio 2019"/>
    <s v="13 TODO EL TERRITORIO"/>
    <s v="3 INDISTINTO"/>
  </r>
  <r>
    <s v="080222222112130614E125125403911122727227201111110119133"/>
    <s v="0802"/>
    <s v="2"/>
    <s v="22"/>
    <s v="221"/>
    <s v="1"/>
    <s v="2"/>
    <s v="13"/>
    <s v="06"/>
    <s v="14"/>
    <s v="E"/>
    <s v="125"/>
    <s v="125403"/>
    <s v="91"/>
    <s v="1"/>
    <s v="2"/>
    <s v="27"/>
    <s v="272"/>
    <s v="272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03 SACRIFICIO DE BOVINOS"/>
    <s v="2000 MATERIALES Y SUMINISTROS"/>
    <s v="2700 VESTUARIO, BLANCOS, PRENDAS DE PROTECCION Y ARTICULOS DEPORTIVOS"/>
    <s v="272 PRENDAS DE SEGURIDAD Y PROTECCION PERSONAL"/>
    <s v="27201 PRENDAS DE SEGURIDAD Y PROTECCION PERSONAL"/>
    <n v="150000"/>
    <s v="1 NO ETIQUETADO"/>
    <s v="11 RECURSOS FISCALES"/>
    <s v="1101 RECURSOS MUNICIPALES"/>
    <s v="19 Ejercicio 2019"/>
    <s v="13 TODO EL TERRITORIO"/>
    <s v="3 INDISTINTO"/>
  </r>
  <r>
    <s v="080422222112130614E125125355911122727227201111110119133"/>
    <s v="0804"/>
    <s v="2"/>
    <s v="22"/>
    <s v="221"/>
    <s v="1"/>
    <s v="2"/>
    <s v="13"/>
    <s v="06"/>
    <s v="14"/>
    <s v="E"/>
    <s v="125"/>
    <s v="125355"/>
    <s v="91"/>
    <s v="1"/>
    <s v="2"/>
    <s v="27"/>
    <s v="272"/>
    <s v="272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55 MANTENIMIENTO DE PAVIMENTOS"/>
    <s v="2000 MATERIALES Y SUMINISTROS"/>
    <s v="2700 VESTUARIO, BLANCOS, PRENDAS DE PROTECCION Y ARTICULOS DEPORTIVOS"/>
    <s v="272 PRENDAS DE SEGURIDAD Y PROTECCION PERSONAL"/>
    <s v="27201 PRENDAS DE SEGURIDAD Y PROTECCION PERSONAL"/>
    <n v="600000"/>
    <s v="1 NO ETIQUETADO"/>
    <s v="11 RECURSOS FISCALES"/>
    <s v="1101 RECURSOS MUNICIPALES"/>
    <s v="19 Ejercicio 2019"/>
    <s v="13 TODO EL TERRITORIO"/>
    <s v="3 INDISTINTO"/>
  </r>
  <r>
    <s v="080522222112130614E125125321911122727227201111110119133"/>
    <s v="0805"/>
    <s v="2"/>
    <s v="22"/>
    <s v="221"/>
    <s v="1"/>
    <s v="2"/>
    <s v="13"/>
    <s v="06"/>
    <s v="14"/>
    <s v="E"/>
    <s v="125"/>
    <s v="125321"/>
    <s v="91"/>
    <s v="1"/>
    <s v="2"/>
    <s v="27"/>
    <s v="272"/>
    <s v="272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21 REHABILITACION EN MERCADOS MUNICIPALES"/>
    <s v="2000 MATERIALES Y SUMINISTROS"/>
    <s v="2700 VESTUARIO, BLANCOS, PRENDAS DE PROTECCION Y ARTICULOS DEPORTIVOS"/>
    <s v="272 PRENDAS DE SEGURIDAD Y PROTECCION PERSONAL"/>
    <s v="27201 PRENDAS DE SEGURIDAD Y PROTECCION PERSONAL"/>
    <n v="500000"/>
    <s v="1 NO ETIQUETADO"/>
    <s v="11 RECURSOS FISCALES"/>
    <s v="1101 RECURSOS MUNICIPALES"/>
    <s v="19 Ejercicio 2019"/>
    <s v="13 TODO EL TERRITORIO"/>
    <s v="3 INDISTINTO"/>
  </r>
  <r>
    <s v="081222121412130615E061061408911122727227201111110119133"/>
    <s v="0812"/>
    <s v="2"/>
    <s v="21"/>
    <s v="214"/>
    <s v="1"/>
    <s v="2"/>
    <s v="13"/>
    <s v="06"/>
    <s v="15"/>
    <s v="E"/>
    <s v="061"/>
    <s v="061408"/>
    <s v="91"/>
    <s v="1"/>
    <s v="2"/>
    <s v="27"/>
    <s v="272"/>
    <s v="272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408 MANTENIMIENTO Y LIMPIEZA DE LAS INSTALACIONES EN PLANTAS DE TRATAMIENTO."/>
    <s v="2000 MATERIALES Y SUMINISTROS"/>
    <s v="2700 VESTUARIO, BLANCOS, PRENDAS DE PROTECCION Y ARTICULOS DEPORTIVOS"/>
    <s v="272 PRENDAS DE SEGURIDAD Y PROTECCION PERSONAL"/>
    <s v="27201 PRENDAS DE SEGURIDAD Y PROTECCION PERSONAL"/>
    <n v="414324.25"/>
    <s v="1 NO ETIQUETADO"/>
    <s v="11 RECURSOS FISCALES"/>
    <s v="1101 RECURSOS MUNICIPALES"/>
    <s v="19 Ejercicio 2019"/>
    <s v="13 TODO EL TERRITORIO"/>
    <s v="3 INDISTINTO"/>
  </r>
  <r>
    <s v="080722121412130615E009009368911122727227201111110119133"/>
    <s v="0807"/>
    <s v="2"/>
    <s v="21"/>
    <s v="214"/>
    <s v="1"/>
    <s v="2"/>
    <s v="13"/>
    <s v="06"/>
    <s v="15"/>
    <s v="E"/>
    <s v="009"/>
    <s v="009368"/>
    <s v="91"/>
    <s v="1"/>
    <s v="2"/>
    <s v="27"/>
    <s v="272"/>
    <s v="272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09  ABASTECIMIENTO DE AGUA POTABLE APEGADA A LAS NORMATIVAS ENTREGADA"/>
    <s v="009368 SERVICIO DE DESAZOLVE DE FOSA SEPTICAS COLONIAS"/>
    <s v="2000 MATERIALES Y SUMINISTROS"/>
    <s v="2700 VESTUARIO, BLANCOS, PRENDAS DE PROTECCION Y ARTICULOS DEPORTIVOS"/>
    <s v="272 PRENDAS DE SEGURIDAD Y PROTECCION PERSONAL"/>
    <s v="27201 PRENDAS DE SEGURIDAD Y PROTECCION PERSONAL"/>
    <n v="350000"/>
    <s v="1 NO ETIQUETADO"/>
    <s v="11 RECURSOS FISCALES"/>
    <s v="1101 RECURSOS MUNICIPALES"/>
    <s v="19 Ejercicio 2019"/>
    <s v="13 TODO EL TERRITORIO"/>
    <s v="3 INDISTINTO"/>
  </r>
  <r>
    <s v="080822222112130417E014014415911122727227201111110119133"/>
    <s v="0808"/>
    <s v="2"/>
    <s v="22"/>
    <s v="221"/>
    <s v="1"/>
    <s v="2"/>
    <s v="13"/>
    <s v="04"/>
    <s v="17"/>
    <s v="E"/>
    <s v="014"/>
    <s v="014415"/>
    <s v="91"/>
    <s v="1"/>
    <s v="2"/>
    <s v="27"/>
    <s v="272"/>
    <s v="272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14 ACCIONES EMERGENTES EN CONTINGENCIAS Y EVENTUALIDADES REALIZADAS "/>
    <s v="014415 REPARACION DE LINEA (CABLE)"/>
    <s v="2000 MATERIALES Y SUMINISTROS"/>
    <s v="2700 VESTUARIO, BLANCOS, PRENDAS DE PROTECCION Y ARTICULOS DEPORTIVOS"/>
    <s v="272 PRENDAS DE SEGURIDAD Y PROTECCION PERSONAL"/>
    <s v="27201 PRENDAS DE SEGURIDAD Y PROTECCION PERSONAL"/>
    <n v="150000"/>
    <s v="1 NO ETIQUETADO"/>
    <s v="11 RECURSOS FISCALES"/>
    <s v="1101 RECURSOS MUNICIPALES"/>
    <s v="19 Ejercicio 2019"/>
    <s v="13 TODO EL TERRITORIO"/>
    <s v="3 INDISTINTO"/>
  </r>
  <r>
    <s v="090111313446172020O022022443121122727227201111110119133"/>
    <s v="0901"/>
    <s v="1"/>
    <s v="13"/>
    <s v="134"/>
    <s v="4"/>
    <s v="6"/>
    <s v="17"/>
    <s v="20"/>
    <s v="20"/>
    <s v="O"/>
    <s v="022"/>
    <s v="022443"/>
    <s v="12"/>
    <s v="1"/>
    <s v="2"/>
    <s v="27"/>
    <s v="272"/>
    <s v="27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43 ATENCION A SOLICITUDES DE REPARACION/ SERVICIOS MENORES EN EDIFICIOS PUBLICOS"/>
    <s v="2000 MATERIALES Y SUMINISTROS"/>
    <s v="2700 VESTUARIO, BLANCOS, PRENDAS DE PROTECCION Y ARTICULOS DEPORTIVOS"/>
    <s v="272 PRENDAS DE SEGURIDAD Y PROTECCION PERSONAL"/>
    <s v="27201 PRENDAS DE SEGURIDAD Y PROTECCION PERSONAL"/>
    <n v="130000"/>
    <s v="1 NO ETIQUETADO"/>
    <s v="11 RECURSOS FISCALES"/>
    <s v="1101 RECURSOS MUNICIPALES"/>
    <s v="19 Ejercicio 2019"/>
    <s v="13 TODO EL TERRITORIO"/>
    <s v="3 INDISTINTO"/>
  </r>
  <r>
    <s v="090111313446172020O022022458121122727227201111110119133"/>
    <s v="0901"/>
    <s v="1"/>
    <s v="13"/>
    <s v="134"/>
    <s v="4"/>
    <s v="6"/>
    <s v="17"/>
    <s v="20"/>
    <s v="20"/>
    <s v="O"/>
    <s v="022"/>
    <s v="022458"/>
    <s v="12"/>
    <s v="1"/>
    <s v="2"/>
    <s v="27"/>
    <s v="272"/>
    <s v="27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58 MANTENIMIENTO PREVENTIVO Y CORRECTIVO DE VEHICULOS"/>
    <s v="2000 MATERIALES Y SUMINISTROS"/>
    <s v="2700 VESTUARIO, BLANCOS, PRENDAS DE PROTECCION Y ARTICULOS DEPORTIVOS"/>
    <s v="272 PRENDAS DE SEGURIDAD Y PROTECCION PERSONAL"/>
    <s v="27201 PRENDAS DE SEGURIDAD Y PROTECCION PERSONAL"/>
    <n v="130000"/>
    <s v="1 NO ETIQUETADO"/>
    <s v="11 RECURSOS FISCALES"/>
    <s v="1101 RECURSOS MUNICIPALES"/>
    <s v="19 Ejercicio 2019"/>
    <s v="13 TODO EL TERRITORIO"/>
    <s v="3 INDISTINTO"/>
  </r>
  <r>
    <s v="090111313446172020O022022459121122727227201111110119133"/>
    <s v="0901"/>
    <s v="1"/>
    <s v="13"/>
    <s v="134"/>
    <s v="4"/>
    <s v="6"/>
    <s v="17"/>
    <s v="20"/>
    <s v="20"/>
    <s v="O"/>
    <s v="022"/>
    <s v="022459"/>
    <s v="12"/>
    <s v="1"/>
    <s v="2"/>
    <s v="27"/>
    <s v="272"/>
    <s v="27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59 SERVICIO A BIENES MUEBLES"/>
    <s v="2000 MATERIALES Y SUMINISTROS"/>
    <s v="2700 VESTUARIO, BLANCOS, PRENDAS DE PROTECCION Y ARTICULOS DEPORTIVOS"/>
    <s v="272 PRENDAS DE SEGURIDAD Y PROTECCION PERSONAL"/>
    <s v="27201 PRENDAS DE SEGURIDAD Y PROTECCION PERSONAL"/>
    <n v="30000"/>
    <s v="1 NO ETIQUETADO"/>
    <s v="11 RECURSOS FISCALES"/>
    <s v="1101 RECURSOS MUNICIPALES"/>
    <s v="19 Ejercicio 2019"/>
    <s v="13 TODO EL TERRITORIO"/>
    <s v="3 INDISTINTO"/>
  </r>
  <r>
    <s v="090111313446172020O022022450121122727227201111110119133"/>
    <s v="0901"/>
    <s v="1"/>
    <s v="13"/>
    <s v="134"/>
    <s v="4"/>
    <s v="6"/>
    <s v="17"/>
    <s v="20"/>
    <s v="20"/>
    <s v="O"/>
    <s v="022"/>
    <s v="022450"/>
    <s v="12"/>
    <s v="1"/>
    <s v="2"/>
    <s v="27"/>
    <s v="272"/>
    <s v="27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50 MANTENIMIENTO PREVENTIVO A LAS INSTALACIONES FIJAS"/>
    <s v="2000 MATERIALES Y SUMINISTROS"/>
    <s v="2700 VESTUARIO, BLANCOS, PRENDAS DE PROTECCION Y ARTICULOS DEPORTIVOS"/>
    <s v="272 PRENDAS DE SEGURIDAD Y PROTECCION PERSONAL"/>
    <s v="27201 PRENDAS DE SEGURIDAD Y PROTECCION PERSONAL"/>
    <n v="50000"/>
    <s v="1 NO ETIQUETADO"/>
    <s v="11 RECURSOS FISCALES"/>
    <s v="1101 RECURSOS MUNICIPALES"/>
    <s v="19 Ejercicio 2019"/>
    <s v="13 TODO EL TERRITORIO"/>
    <s v="3 INDISTINTO"/>
  </r>
  <r>
    <s v="100322626823101723P031031533911122727227201111110119133"/>
    <s v="1003"/>
    <s v="2"/>
    <s v="26"/>
    <s v="268"/>
    <s v="2"/>
    <s v="3"/>
    <s v="10"/>
    <s v="17"/>
    <s v="23"/>
    <s v="P"/>
    <s v="031"/>
    <s v="031533"/>
    <s v="91"/>
    <s v="1"/>
    <s v="2"/>
    <s v="27"/>
    <s v="272"/>
    <s v="272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1 APOYOS EN ESPECIE OTORGADOS "/>
    <s v="031533 SERVICIO DE ALIMENTOS EN COMEDORES COMUNITARIOS"/>
    <s v="2000 MATERIALES Y SUMINISTROS"/>
    <s v="2700 VESTUARIO, BLANCOS, PRENDAS DE PROTECCION Y ARTICULOS DEPORTIVOS"/>
    <s v="272 PRENDAS DE SEGURIDAD Y PROTECCION PERSONAL"/>
    <s v="27201 PRENDAS DE SEGURIDAD Y PROTECCION PERSONAL"/>
    <n v="20000"/>
    <s v="1 NO ETIQUETADO"/>
    <s v="11 RECURSOS FISCALES"/>
    <s v="1101 RECURSOS MUNICIPALES"/>
    <s v="19 Ejercicio 2019"/>
    <s v="13 TODO EL TERRITORIO"/>
    <s v="3 INDISTINTO"/>
  </r>
  <r>
    <s v="100533131123091725F096096591911122727227201111110119133"/>
    <s v="1005"/>
    <s v="3"/>
    <s v="31"/>
    <s v="311"/>
    <s v="2"/>
    <s v="3"/>
    <s v="09"/>
    <s v="17"/>
    <s v="25"/>
    <s v="F"/>
    <s v="096"/>
    <s v="096591"/>
    <s v="91"/>
    <s v="1"/>
    <s v="2"/>
    <s v="27"/>
    <s v="272"/>
    <s v="272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96 PERSONAS Y EMPRESAS VINCULADAS"/>
    <s v="096591 BOLSA DE TRABAJO"/>
    <s v="2000 MATERIALES Y SUMINISTROS"/>
    <s v="2700 VESTUARIO, BLANCOS, PRENDAS DE PROTECCION Y ARTICULOS DEPORTIVOS"/>
    <s v="272 PRENDAS DE SEGURIDAD Y PROTECCION PERSONAL"/>
    <s v="27201 PRENDAS DE SEGURIDAD Y PROTECCION PERSONAL"/>
    <n v="5000"/>
    <s v="1 NO ETIQUETADO"/>
    <s v="11 RECURSOS FISCALES"/>
    <s v="1101 RECURSOS MUNICIPALES"/>
    <s v="19 Ejercicio 2019"/>
    <s v="13 TODO EL TERRITORIO"/>
    <s v="3 INDISTINTO"/>
  </r>
  <r>
    <s v="100533131123091725F096096569911122727227201111110119133"/>
    <s v="1005"/>
    <s v="3"/>
    <s v="31"/>
    <s v="311"/>
    <s v="2"/>
    <s v="3"/>
    <s v="09"/>
    <s v="17"/>
    <s v="25"/>
    <s v="F"/>
    <s v="096"/>
    <s v="096569"/>
    <s v="91"/>
    <s v="1"/>
    <s v="2"/>
    <s v="27"/>
    <s v="272"/>
    <s v="272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96 PERSONAS Y EMPRESAS VINCULADAS"/>
    <s v="096569 CARAVANA DE EMPLEO"/>
    <s v="2000 MATERIALES Y SUMINISTROS"/>
    <s v="2700 VESTUARIO, BLANCOS, PRENDAS DE PROTECCION Y ARTICULOS DEPORTIVOS"/>
    <s v="272 PRENDAS DE SEGURIDAD Y PROTECCION PERSONAL"/>
    <s v="27201 PRENDAS DE SEGURIDAD Y PROTECCION PERSONAL"/>
    <n v="20000"/>
    <s v="1 NO ETIQUETADO"/>
    <s v="11 RECURSOS FISCALES"/>
    <s v="1101 RECURSOS MUNICIPALES"/>
    <s v="19 Ejercicio 2019"/>
    <s v="13 TODO EL TERRITORIO"/>
    <s v="3 INDISTINTO"/>
  </r>
  <r>
    <s v="100533131123091725F096096591911122727227201111110119133"/>
    <s v="1005"/>
    <s v="3"/>
    <s v="31"/>
    <s v="311"/>
    <s v="2"/>
    <s v="3"/>
    <s v="09"/>
    <s v="17"/>
    <s v="25"/>
    <s v="F"/>
    <s v="096"/>
    <s v="096591"/>
    <s v="91"/>
    <s v="1"/>
    <s v="2"/>
    <s v="27"/>
    <s v="272"/>
    <s v="272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96 PERSONAS Y EMPRESAS VINCULADAS"/>
    <s v="096591 BOLSA DE TRABAJO"/>
    <s v="2000 MATERIALES Y SUMINISTROS"/>
    <s v="2700 VESTUARIO, BLANCOS, PRENDAS DE PROTECCION Y ARTICULOS DEPORTIVOS"/>
    <s v="272 PRENDAS DE SEGURIDAD Y PROTECCION PERSONAL"/>
    <s v="27201 PRENDAS DE SEGURIDAD Y PROTECCION PERSONAL"/>
    <n v="19580"/>
    <s v="1 NO ETIQUETADO"/>
    <s v="11 RECURSOS FISCALES"/>
    <s v="1101 RECURSOS MUNICIPALES"/>
    <s v="19 Ejercicio 2019"/>
    <s v="13 TODO EL TERRITORIO"/>
    <s v="3 INDISTINTO"/>
  </r>
  <r>
    <s v="050911818523101521G075075517911133131731701111110119133"/>
    <s v="0509"/>
    <s v="1"/>
    <s v="18"/>
    <s v="185"/>
    <s v="2"/>
    <s v="3"/>
    <s v="10"/>
    <s v="15"/>
    <s v="21"/>
    <s v="G"/>
    <s v="075"/>
    <s v="075517"/>
    <s v="91"/>
    <s v="1"/>
    <s v="3"/>
    <s v="31"/>
    <s v="317"/>
    <s v="317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75 INSPECCIONES A LAS ACTIVIDADES QUE REQUIEREN LICENCIA O PERMISO REALIZADAS"/>
    <s v="075517 INSPECCION AL AREA DE COMERCIO"/>
    <s v="3000 SERVICIOS GENERALES"/>
    <s v="3100 SERVICIOS BASICOS"/>
    <s v="317 SERVICIOS DE ACCESO DE INTERNET, REDES Y PROCESAMIENTO DE INFORMACION"/>
    <s v="31701 SERVICIOS DE ACCESO DE INTERNET, REDES Y PROCESAMIENTO DE INFORMACION"/>
    <n v="380000"/>
    <s v="1 NO ETIQUETADO"/>
    <s v="11 RECURSOS FISCALES"/>
    <s v="1101 RECURSOS MUNICIPALES"/>
    <s v="19 Ejercicio 2019"/>
    <s v="13 TODO EL TERRITORIO"/>
    <s v="3 INDISTINTO"/>
  </r>
  <r>
    <s v="111222222122051228E098098768911122727227201111110119133"/>
    <s v="1112"/>
    <s v="2"/>
    <s v="22"/>
    <s v="221"/>
    <s v="2"/>
    <s v="2"/>
    <s v="05"/>
    <s v="12"/>
    <s v="28"/>
    <s v="E"/>
    <s v="098"/>
    <s v="098768"/>
    <s v="91"/>
    <s v="1"/>
    <s v="2"/>
    <s v="27"/>
    <s v="272"/>
    <s v="272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x v="1"/>
    <s v="91 CIUDADANOS"/>
    <s v="1 GASTO CORRIENTE"/>
    <s v="28 ORDENAMIENTO DEL TERRITORIO"/>
    <s v="098 PLANEACIÓN DE LA CIUDAD ENTREGADA "/>
    <s v="098768 ENCUESTAS Y CONSULTAS CIUDADANAS"/>
    <s v="2000 MATERIALES Y SUMINISTROS"/>
    <s v="2700 VESTUARIO, BLANCOS, PRENDAS DE PROTECCION Y ARTICULOS DEPORTIVOS"/>
    <s v="272 PRENDAS DE SEGURIDAD Y PROTECCION PERSONAL"/>
    <s v="27201 PRENDAS DE SEGURIDAD Y PROTECCION PERSONAL"/>
    <n v="18000"/>
    <s v="1 NO ETIQUETADO"/>
    <s v="11 RECURSOS FISCALES"/>
    <s v="1101 RECURSOS MUNICIPALES"/>
    <s v="19 Ejercicio 2019"/>
    <s v="13 TODO EL TERRITORIO"/>
    <s v="3 INDISTINTO"/>
  </r>
  <r>
    <s v="111222222122051228E098098770911122727227201111110119133"/>
    <s v="1112"/>
    <s v="2"/>
    <s v="22"/>
    <s v="221"/>
    <s v="2"/>
    <s v="2"/>
    <s v="05"/>
    <s v="12"/>
    <s v="28"/>
    <s v="E"/>
    <s v="098"/>
    <s v="098770"/>
    <s v="91"/>
    <s v="1"/>
    <s v="2"/>
    <s v="27"/>
    <s v="272"/>
    <s v="272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x v="1"/>
    <s v="91 CIUDADANOS"/>
    <s v="1 GASTO CORRIENTE"/>
    <s v="28 ORDENAMIENTO DEL TERRITORIO"/>
    <s v="098 PLANEACIÓN DE LA CIUDAD ENTREGADA "/>
    <s v="098770 PLANEACION Y SEGUIMIENTO DEL DESARROLLO MUNICIPAL"/>
    <s v="2000 MATERIALES Y SUMINISTROS"/>
    <s v="2700 VESTUARIO, BLANCOS, PRENDAS DE PROTECCION Y ARTICULOS DEPORTIVOS"/>
    <s v="272 PRENDAS DE SEGURIDAD Y PROTECCION PERSONAL"/>
    <s v="27201 PRENDAS DE SEGURIDAD Y PROTECCION PERSONAL"/>
    <n v="4350"/>
    <s v="1 NO ETIQUETADO"/>
    <s v="11 RECURSOS FISCALES"/>
    <s v="1101 RECURSOS MUNICIPALES"/>
    <s v="19 Ejercicio 2019"/>
    <s v="13 TODO EL TERRITORIO"/>
    <s v="3 INDISTINTO"/>
  </r>
  <r>
    <s v="111222222122051228E098098869911122727227201111110119133"/>
    <s v="1112"/>
    <s v="2"/>
    <s v="22"/>
    <s v="221"/>
    <s v="2"/>
    <s v="2"/>
    <s v="05"/>
    <s v="12"/>
    <s v="28"/>
    <s v="E"/>
    <s v="098"/>
    <s v="098869"/>
    <s v="91"/>
    <s v="1"/>
    <s v="2"/>
    <s v="27"/>
    <s v="272"/>
    <s v="272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x v="1"/>
    <s v="91 CIUDADANOS"/>
    <s v="1 GASTO CORRIENTE"/>
    <s v="28 ORDENAMIENTO DEL TERRITORIO"/>
    <s v="098 PLANEACIÓN DE LA CIUDAD ENTREGADA "/>
    <s v="098869 CONFORMACION DE LOS CONSEJOS DE ZONA"/>
    <s v="2000 MATERIALES Y SUMINISTROS"/>
    <s v="2700 VESTUARIO, BLANCOS, PRENDAS DE PROTECCION Y ARTICULOS DEPORTIVOS"/>
    <s v="272 PRENDAS DE SEGURIDAD Y PROTECCION PERSONAL"/>
    <s v="27201 PRENDAS DE SEGURIDAD Y PROTECCION PERSONAL"/>
    <n v="45000"/>
    <s v="1 NO ETIQUETADO"/>
    <s v="11 RECURSOS FISCALES"/>
    <s v="1101 RECURSOS MUNICIPALES"/>
    <s v="19 Ejercicio 2019"/>
    <s v="13 TODO EL TERRITORIO"/>
    <s v="3 INDISTINTO"/>
  </r>
  <r>
    <s v="111222222122051228E098098876911122727227201111110119133"/>
    <s v="1112"/>
    <s v="2"/>
    <s v="22"/>
    <s v="221"/>
    <s v="2"/>
    <s v="2"/>
    <s v="05"/>
    <s v="12"/>
    <s v="28"/>
    <s v="E"/>
    <s v="098"/>
    <s v="098876"/>
    <s v="91"/>
    <s v="1"/>
    <s v="2"/>
    <s v="27"/>
    <s v="272"/>
    <s v="272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x v="1"/>
    <s v="91 CIUDADANOS"/>
    <s v="1 GASTO CORRIENTE"/>
    <s v="28 ORDENAMIENTO DEL TERRITORIO"/>
    <s v="098 PLANEACIÓN DE LA CIUDAD ENTREGADA "/>
    <s v="098876 CREACION, RATIFICACION Y REESTRUCTURACION DE CONSEJOS DE COLONIA"/>
    <s v="2000 MATERIALES Y SUMINISTROS"/>
    <s v="2700 VESTUARIO, BLANCOS, PRENDAS DE PROTECCION Y ARTICULOS DEPORTIVOS"/>
    <s v="272 PRENDAS DE SEGURIDAD Y PROTECCION PERSONAL"/>
    <s v="27201 PRENDAS DE SEGURIDAD Y PROTECCION PERSONAL"/>
    <n v="21000"/>
    <s v="1 NO ETIQUETADO"/>
    <s v="11 RECURSOS FISCALES"/>
    <s v="1101 RECURSOS MUNICIPALES"/>
    <s v="19 Ejercicio 2019"/>
    <s v="13 TODO EL TERRITORIO"/>
    <s v="3 INDISTINTO"/>
  </r>
  <r>
    <s v="110422121231010730E081081990911122727227201111110119133"/>
    <s v="1104"/>
    <s v="2"/>
    <s v="21"/>
    <s v="212"/>
    <s v="3"/>
    <s v="1"/>
    <s v="01"/>
    <s v="07"/>
    <s v="30"/>
    <s v="E"/>
    <s v="081"/>
    <s v="081990"/>
    <s v="91"/>
    <s v="1"/>
    <s v="2"/>
    <s v="27"/>
    <s v="272"/>
    <s v="272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081 MEDIO AMBIENTE NORMADO Y PROTEGIDO"/>
    <s v="081990 SOLICITUDES DE INFORMACION DE TRANSPARENCIA "/>
    <s v="2000 MATERIALES Y SUMINISTROS"/>
    <s v="2700 VESTUARIO, BLANCOS, PRENDAS DE PROTECCION Y ARTICULOS DEPORTIVOS"/>
    <s v="272 PRENDAS DE SEGURIDAD Y PROTECCION PERSONAL"/>
    <s v="27201 PRENDAS DE SEGURIDAD Y PROTECCION PERSONAL"/>
    <n v="100000"/>
    <s v="1 NO ETIQUETADO"/>
    <s v="11 RECURSOS FISCALES"/>
    <s v="1101 RECURSOS MUNICIPALES"/>
    <s v="19 Ejercicio 2019"/>
    <s v="13 TODO EL TERRITORIO"/>
    <s v="3 INDISTINTO"/>
  </r>
  <r>
    <s v="111322121231010730E126126396911122727227201111110119133"/>
    <s v="1113"/>
    <s v="2"/>
    <s v="21"/>
    <s v="212"/>
    <s v="3"/>
    <s v="1"/>
    <s v="01"/>
    <s v="07"/>
    <s v="30"/>
    <s v="E"/>
    <s v="126"/>
    <s v="126396"/>
    <s v="91"/>
    <s v="1"/>
    <s v="2"/>
    <s v="27"/>
    <s v="272"/>
    <s v="272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26 SERVICIOS DE PREVENCIÓN ANIMAL ENTREGADOS"/>
    <s v="126396 ATENCION MEDICA, ALIMENTACION DE ANIMALES A RESGUARDO"/>
    <s v="2000 MATERIALES Y SUMINISTROS"/>
    <s v="2700 VESTUARIO, BLANCOS, PRENDAS DE PROTECCION Y ARTICULOS DEPORTIVOS"/>
    <s v="272 PRENDAS DE SEGURIDAD Y PROTECCION PERSONAL"/>
    <s v="27201 PRENDAS DE SEGURIDAD Y PROTECCION PERSONAL"/>
    <n v="100000"/>
    <s v="1 NO ETIQUETADO"/>
    <s v="11 RECURSOS FISCALES"/>
    <s v="1101 RECURSOS MUNICIPALES"/>
    <s v="19 Ejercicio 2019"/>
    <s v="13 TODO EL TERRITORIO"/>
    <s v="3 INDISTINTO"/>
  </r>
  <r>
    <s v="121222222122081331E078078844911122727227201111110119133"/>
    <s v="1212"/>
    <s v="2"/>
    <s v="22"/>
    <s v="221"/>
    <s v="2"/>
    <s v="2"/>
    <s v="08"/>
    <s v="13"/>
    <s v="31"/>
    <s v="E"/>
    <s v="078"/>
    <s v="078844"/>
    <s v="91"/>
    <s v="1"/>
    <s v="2"/>
    <s v="27"/>
    <s v="272"/>
    <s v="272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844 ATENCION A CONTROVERSIAS Y DEMANDAS CONTRA LOS PROCEDIMIENTOS Y CRITERIOS EN LA EXPEDICION DE LICENCIAS DE CONSTRUCCION O PERMISOS EN LA VIA PUBLICA"/>
    <s v="2000 MATERIALES Y SUMINISTROS"/>
    <s v="2700 VESTUARIO, BLANCOS, PRENDAS DE PROTECCION Y ARTICULOS DEPORTIVOS"/>
    <s v="272 PRENDAS DE SEGURIDAD Y PROTECCION PERSONAL"/>
    <s v="27201 PRENDAS DE SEGURIDAD Y PROTECCION PERSONAL"/>
    <n v="115400"/>
    <s v="1 NO ETIQUETADO"/>
    <s v="11 RECURSOS FISCALES"/>
    <s v="1101 RECURSOS MUNICIPALES"/>
    <s v="19 Ejercicio 2019"/>
    <s v="13 TODO EL TERRITORIO"/>
    <s v="3 INDISTINTO"/>
  </r>
  <r>
    <s v="050911818523101521G075075519911133232532501111110119133"/>
    <s v="0509"/>
    <s v="1"/>
    <s v="18"/>
    <s v="185"/>
    <s v="2"/>
    <s v="3"/>
    <s v="10"/>
    <s v="15"/>
    <s v="21"/>
    <s v="G"/>
    <s v="075"/>
    <s v="075519"/>
    <s v="91"/>
    <s v="1"/>
    <s v="3"/>
    <s v="32"/>
    <s v="325"/>
    <s v="325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75 INSPECCIONES A LAS ACTIVIDADES QUE REQUIEREN LICENCIA O PERMISO REALIZADAS"/>
    <s v="075519 INSPECCION DE HORARIOS ESPECIALES"/>
    <s v="3000 SERVICIOS GENERALES"/>
    <s v="3200 SERVICIOS DE ARRENDAMIENTO"/>
    <s v="325 ARRENDAMIENTO DE EQUIPO DE TRANSPORTE"/>
    <s v="32501 ARRENDAMIENTO DE EQUIPO DE TRANSPORTE"/>
    <n v="50000"/>
    <s v="1 NO ETIQUETADO"/>
    <s v="11 RECURSOS FISCALES"/>
    <s v="1101 RECURSOS MUNICIPALES"/>
    <s v="19 Ejercicio 2019"/>
    <s v="13 TODO EL TERRITORIO"/>
    <s v="3 INDISTINTO"/>
  </r>
  <r>
    <s v="030311717145160304E011011975911122727327301111110119133"/>
    <s v="0303"/>
    <s v="1"/>
    <s v="17"/>
    <s v="171"/>
    <s v="4"/>
    <s v="5"/>
    <s v="16"/>
    <s v="03"/>
    <s v="04"/>
    <s v="E"/>
    <s v="011"/>
    <s v="011975"/>
    <s v="91"/>
    <s v="1"/>
    <s v="2"/>
    <s v="27"/>
    <s v="273"/>
    <s v="273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011 ACCIONES DE CAPACITACIÓN REALIZADAS"/>
    <s v="011975 SERVICIO PROFESIONAL DE CARRERA POLICIAL"/>
    <s v="2000 MATERIALES Y SUMINISTROS"/>
    <s v="2700 VESTUARIO, BLANCOS, PRENDAS DE PROTECCION Y ARTICULOS DEPORTIVOS"/>
    <s v="273 ARTICULOS DEPORTIVOS"/>
    <s v="27301 ARTICULOS DEPORTIVOS"/>
    <n v="101000"/>
    <s v="1 NO ETIQUETADO"/>
    <s v="11 RECURSOS FISCALES"/>
    <s v="1101 RECURSOS MUNICIPALES"/>
    <s v="19 Ejercicio 2019"/>
    <s v="13 TODO EL TERRITORIO"/>
    <s v="3 INDISTINTO"/>
  </r>
  <r>
    <s v="050911818523101521G083083518911133333633601111110119133"/>
    <s v="0509"/>
    <s v="1"/>
    <s v="18"/>
    <s v="185"/>
    <s v="2"/>
    <s v="3"/>
    <s v="10"/>
    <s v="15"/>
    <s v="21"/>
    <s v="G"/>
    <s v="083"/>
    <s v="083518"/>
    <s v="91"/>
    <s v="1"/>
    <s v="3"/>
    <s v="33"/>
    <s v="336"/>
    <s v="336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83 NORMATIVIDAD CORRESPONDIENTE APLICADA"/>
    <s v="083518 INSPECCION DE ACCIONES URBANISTICAS Y EDIFICACION EN EL MUNICIPIO DE ZAPOPAN"/>
    <s v="3000 SERVICIOS GENERALES"/>
    <s v="3300 SERVICIOS PROFESIONALES, CIENTIFICOS, TECNICOS Y OTROS SERVICIOS"/>
    <s v="336 SERVICIOS DE APOYO ADMINISTRATIVO, TRADUCCION, FOTOCOPIADO E IMPRESION"/>
    <s v="33601 SERVICIOS DE APOYO ADMINISTRATIVO, TRADUCCION, FOTOCOPIADO E IMPRESION"/>
    <n v="90000"/>
    <s v="1 NO ETIQUETADO"/>
    <s v="11 RECURSOS FISCALES"/>
    <s v="1101 RECURSOS MUNICIPALES"/>
    <s v="19 Ejercicio 2019"/>
    <s v="13 TODO EL TERRITORIO"/>
    <s v="3 INDISTINTO"/>
  </r>
  <r>
    <s v="050911818523101521G083083520911133333933901111110119133"/>
    <s v="0509"/>
    <s v="1"/>
    <s v="18"/>
    <s v="185"/>
    <s v="2"/>
    <s v="3"/>
    <s v="10"/>
    <s v="15"/>
    <s v="21"/>
    <s v="G"/>
    <s v="083"/>
    <s v="083520"/>
    <s v="91"/>
    <s v="1"/>
    <s v="3"/>
    <s v="33"/>
    <s v="339"/>
    <s v="339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83 NORMATIVIDAD CORRESPONDIENTE APLICADA"/>
    <s v="083520 INSPECCION TECNICA EN MATERIA DE RASTRO, INDUSTRIA, ECOLOGIA Y ANUNCIOS"/>
    <s v="3000 SERVICIOS GENERALES"/>
    <s v="3300 SERVICIOS PROFESIONALES, CIENTIFICOS, TECNICOS Y OTROS SERVICIOS"/>
    <s v="339 SERVICIOS PROFESIONALES, CIENTIFICOS Y TECNICOS INTEGRALES"/>
    <s v="33901 SERVICIOS PROFESIONALES, CIENTIFICOS Y TECNICOS INTEGRALES"/>
    <n v="320000"/>
    <s v="1 NO ETIQUETADO"/>
    <s v="11 RECURSOS FISCALES"/>
    <s v="1101 RECURSOS MUNICIPALES"/>
    <s v="19 Ejercicio 2019"/>
    <s v="13 TODO EL TERRITORIO"/>
    <s v="3 INDISTINTO"/>
  </r>
  <r>
    <s v="050911818523101521G075075517911133434734701111110119133"/>
    <s v="0509"/>
    <s v="1"/>
    <s v="18"/>
    <s v="185"/>
    <s v="2"/>
    <s v="3"/>
    <s v="10"/>
    <s v="15"/>
    <s v="21"/>
    <s v="G"/>
    <s v="075"/>
    <s v="075517"/>
    <s v="91"/>
    <s v="1"/>
    <s v="3"/>
    <s v="34"/>
    <s v="347"/>
    <s v="347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75 INSPECCIONES A LAS ACTIVIDADES QUE REQUIEREN LICENCIA O PERMISO REALIZADAS"/>
    <s v="075517 INSPECCION AL AREA DE COMERCIO"/>
    <s v="3000 SERVICIOS GENERALES"/>
    <s v="3400 SERVICIOS FINANCIEROS, BANCARIOS Y COMERCIALES"/>
    <s v="347 FLETES Y MANIOBRAS"/>
    <s v="34701 FLETES Y MANIOBRAS"/>
    <n v="5000000"/>
    <s v="1 NO ETIQUETADO"/>
    <s v="11 RECURSOS FISCALES"/>
    <s v="1101 RECURSOS MUNICIPALES"/>
    <s v="19 Ejercicio 2019"/>
    <s v="13 TODO EL TERRITORIO"/>
    <s v="3 INDISTINTO"/>
  </r>
  <r>
    <s v="050911818523101521G075075519911155151551501111110119133"/>
    <s v="0509"/>
    <s v="1"/>
    <s v="18"/>
    <s v="185"/>
    <s v="2"/>
    <s v="3"/>
    <s v="10"/>
    <s v="15"/>
    <s v="21"/>
    <s v="G"/>
    <s v="075"/>
    <s v="075519"/>
    <s v="91"/>
    <s v="1"/>
    <s v="5"/>
    <s v="51"/>
    <s v="515"/>
    <s v="515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75 INSPECCIONES A LAS ACTIVIDADES QUE REQUIEREN LICENCIA O PERMISO REALIZADAS"/>
    <s v="075519 INSPECCION DE HORARIOS ESPECIALES"/>
    <s v="5000 BIENES MUEBLES, INMUEBLES E INTANGIBLES"/>
    <s v="5100 MOBILIARIO Y EQUIPO DE ADMINISTRACION"/>
    <s v="515 EQUIPO DE COMPUTO Y DE TECNOLOGIAS DE LA INFORMACION"/>
    <s v="51501 EQUIPO DE COMPUTO Y DE TECNOLOGIAS DE LA INFORMACION"/>
    <n v="150000"/>
    <s v="1 NO ETIQUETADO"/>
    <s v="11 RECURSOS FISCALES"/>
    <s v="1101 RECURSOS MUNICIPALES"/>
    <s v="19 Ejercicio 2019"/>
    <s v="13 TODO EL TERRITORIO"/>
    <s v="3 INDISTINTO"/>
  </r>
  <r>
    <s v="020311313246172002O052052015971122727427401111110119133"/>
    <s v="0203"/>
    <s v="1"/>
    <s v="13"/>
    <s v="132"/>
    <s v="4"/>
    <s v="6"/>
    <s v="17"/>
    <s v="20"/>
    <s v="02"/>
    <s v="O"/>
    <s v="052"/>
    <s v="052015"/>
    <s v="97"/>
    <s v="1"/>
    <s v="2"/>
    <s v="27"/>
    <s v="274"/>
    <s v="274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52 DESEMPEÑO Y EJECUCIÓN OPERATIVO- ADMINISTRATIVA DE LAS ÁREAS DE PRESIDENCIA PARA EL DESARROLLO DE PROYECTOS Y OPORTUNIDADES MEJORADAS"/>
    <s v="052015 DISEÑO E IMAGEN"/>
    <s v="2000 MATERIALES Y SUMINISTROS"/>
    <s v="2700 VESTUARIO, BLANCOS, PRENDAS DE PROTECCION Y ARTICULOS DEPORTIVOS"/>
    <s v="274 PRODUCTOS TEXTILES"/>
    <s v="27401 PRODUCTOS TEXTILES"/>
    <n v="7200"/>
    <s v="1 NO ETIQUETADO"/>
    <s v="11 RECURSOS FISCALES"/>
    <s v="1101 RECURSOS MUNICIPALES"/>
    <s v="19 Ejercicio 2019"/>
    <s v="13 TODO EL TERRITORIO"/>
    <s v="3 INDISTINTO"/>
  </r>
  <r>
    <s v="040411212246171906E004004174911122727427401111110119133"/>
    <s v="0404"/>
    <s v="1"/>
    <s v="12"/>
    <s v="122"/>
    <s v="4"/>
    <s v="6"/>
    <s v="17"/>
    <s v="19"/>
    <s v="06"/>
    <s v="E"/>
    <s v="004"/>
    <s v="004174"/>
    <s v="91"/>
    <s v="1"/>
    <s v="2"/>
    <s v="27"/>
    <s v="274"/>
    <s v="27401"/>
    <s v="1"/>
    <s v="11"/>
    <s v="1101"/>
    <s v="19"/>
    <s v="13"/>
    <s v="3"/>
    <s v="04 SINDICATURA DEL AYUNTAMIENTO"/>
    <s v="0404 SINDICATURA DEL AYUNTAMIENTO"/>
    <s v="122 PROCURACION DE JUSTICIA"/>
    <s v="1 GOBIERNO"/>
    <s v="12 JUSTICIA"/>
    <s v="4 UN GOBIERNO PARA LA CIUDADANÍA"/>
    <s v="6 ZAPOPAN CIUDADANO"/>
    <s v="17 GARANTIZAR UNA ADMINISTRACIÓN DE LOS RECURSOS PÚBLICOS AL SERVICIO DE LA CIUDADANÍA"/>
    <s v="19 B. TRANSPARENCIA Y RENDICIÓN DE CUENTAS"/>
    <x v="1"/>
    <s v="91 CIUDADANOS"/>
    <s v="1 GASTO CORRIENTE"/>
    <s v="06 CERTEZA JURÍDICA"/>
    <s v="004  CAPACITACIÓN JURÍDICA PARA EL QUEHACER MUNICIPAL BRINDADA"/>
    <s v="004174 CAPACITACION EN MATERIA JURIDICA"/>
    <s v="2000 MATERIALES Y SUMINISTROS"/>
    <s v="2700 VESTUARIO, BLANCOS, PRENDAS DE PROTECCION Y ARTICULOS DEPORTIVOS"/>
    <s v="274 PRODUCTOS TEXTILES"/>
    <s v="27401 PRODUCTOS TEXTILES"/>
    <n v="5000"/>
    <s v="1 NO ETIQUETADO"/>
    <s v="11 RECURSOS FISCALES"/>
    <s v="1101 RECURSOS MUNICIPALES"/>
    <s v="19 Ejercicio 2019"/>
    <s v="13 TODO EL TERRITORIO"/>
    <s v="3 INDISTINTO"/>
  </r>
  <r>
    <s v="050911818523101521G083083518911155151951901111110119133"/>
    <s v="0509"/>
    <s v="1"/>
    <s v="18"/>
    <s v="185"/>
    <s v="2"/>
    <s v="3"/>
    <s v="10"/>
    <s v="15"/>
    <s v="21"/>
    <s v="G"/>
    <s v="083"/>
    <s v="083518"/>
    <s v="91"/>
    <s v="1"/>
    <s v="5"/>
    <s v="51"/>
    <s v="519"/>
    <s v="519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83 NORMATIVIDAD CORRESPONDIENTE APLICADA"/>
    <s v="083518 INSPECCION DE ACCIONES URBANISTICAS Y EDIFICACION EN EL MUNICIPIO DE ZAPOPAN"/>
    <s v="5000 BIENES MUEBLES, INMUEBLES E INTANGIBLES"/>
    <s v="5100 MOBILIARIO Y EQUIPO DE ADMINISTRACION"/>
    <s v="519 OTROS MOBILIARIOS Y EQUIPOS DE ADMINISTRACION"/>
    <s v="51901 OTROS MOBILIARIOS Y EQUIPOS DE ADMINISTRACION"/>
    <n v="80000"/>
    <s v="1 NO ETIQUETADO"/>
    <s v="11 RECURSOS FISCALES"/>
    <s v="1101 RECURSOS MUNICIPALES"/>
    <s v="19 Ejercicio 2019"/>
    <s v="13 TODO EL TERRITORIO"/>
    <s v="3 INDISTINTO"/>
  </r>
  <r>
    <s v="050911818523101521G083083518911155656656601111110119133"/>
    <s v="0509"/>
    <s v="1"/>
    <s v="18"/>
    <s v="185"/>
    <s v="2"/>
    <s v="3"/>
    <s v="10"/>
    <s v="15"/>
    <s v="21"/>
    <s v="G"/>
    <s v="083"/>
    <s v="083518"/>
    <s v="91"/>
    <s v="1"/>
    <s v="5"/>
    <s v="56"/>
    <s v="566"/>
    <s v="566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83 NORMATIVIDAD CORRESPONDIENTE APLICADA"/>
    <s v="083518 INSPECCION DE ACCIONES URBANISTICAS Y EDIFICACION EN EL MUNICIPIO DE ZAPOPAN"/>
    <s v="5000 BIENES MUEBLES, INMUEBLES E INTANGIBLES"/>
    <s v="5600 MAQUINARIA, OTROS EQUIPOS Y HERRAMIENTAS"/>
    <s v="566 EQUIPOS DE GENERACION ELECTRICA, APARATOS Y ACCESORIOS ELECTRICOS"/>
    <s v="56601 EQUIPOS DE GENERACION ELECTRICA, APARATOS Y ACCESORIOS ELECTRICOS"/>
    <n v="80000"/>
    <s v="1 NO ETIQUETADO"/>
    <s v="11 RECURSOS FISCALES"/>
    <s v="1101 RECURSOS MUNICIPALES"/>
    <s v="19 Ejercicio 2019"/>
    <s v="13 TODO EL TERRITORIO"/>
    <s v="3 INDISTINTO"/>
  </r>
  <r>
    <s v="080722121412130615E009009369911122727427401111110119133"/>
    <s v="0807"/>
    <s v="2"/>
    <s v="21"/>
    <s v="214"/>
    <s v="1"/>
    <s v="2"/>
    <s v="13"/>
    <s v="06"/>
    <s v="15"/>
    <s v="E"/>
    <s v="009"/>
    <s v="009369"/>
    <s v="91"/>
    <s v="1"/>
    <s v="2"/>
    <s v="27"/>
    <s v="274"/>
    <s v="274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09  ABASTECIMIENTO DE AGUA POTABLE APEGADA A LAS NORMATIVAS ENTREGADA"/>
    <s v="009369 PAGO DE DERECHOS A CONAGUA"/>
    <s v="2000 MATERIALES Y SUMINISTROS"/>
    <s v="2700 VESTUARIO, BLANCOS, PRENDAS DE PROTECCION Y ARTICULOS DEPORTIVOS"/>
    <s v="274 PRODUCTOS TEXTILES"/>
    <s v="27401 PRODUCTOS TEXTILES"/>
    <n v="100000"/>
    <s v="1 NO ETIQUETADO"/>
    <s v="11 RECURSOS FISCALES"/>
    <s v="1101 RECURSOS MUNICIPALES"/>
    <s v="19 Ejercicio 2019"/>
    <s v="13 TODO EL TERRITORIO"/>
    <s v="3 INDISTINTO"/>
  </r>
  <r>
    <s v="111322121231010730E126126397911122727427401111110119133"/>
    <s v="1113"/>
    <s v="2"/>
    <s v="21"/>
    <s v="212"/>
    <s v="3"/>
    <s v="1"/>
    <s v="01"/>
    <s v="07"/>
    <s v="30"/>
    <s v="E"/>
    <s v="126"/>
    <s v="126397"/>
    <s v="91"/>
    <s v="1"/>
    <s v="2"/>
    <s v="27"/>
    <s v="274"/>
    <s v="274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26 SERVICIOS DE PREVENCIÓN ANIMAL ENTREGADOS"/>
    <s v="126397 ATENCION DE EMERGENCIAS DE ANIMALES EN VIA PUBLICA"/>
    <s v="2000 MATERIALES Y SUMINISTROS"/>
    <s v="2700 VESTUARIO, BLANCOS, PRENDAS DE PROTECCION Y ARTICULOS DEPORTIVOS"/>
    <s v="274 PRODUCTOS TEXTILES"/>
    <s v="27401 PRODUCTOS TEXTILES"/>
    <n v="25000"/>
    <s v="1 NO ETIQUETADO"/>
    <s v="11 RECURSOS FISCALES"/>
    <s v="1101 RECURSOS MUNICIPALES"/>
    <s v="19 Ejercicio 2019"/>
    <s v="13 TODO EL TERRITORIO"/>
    <s v="3 INDISTINTO"/>
  </r>
  <r>
    <s v="020311313246172002O016016015971122727527501111110119133"/>
    <s v="0203"/>
    <s v="1"/>
    <s v="13"/>
    <s v="132"/>
    <s v="4"/>
    <s v="6"/>
    <s v="17"/>
    <s v="20"/>
    <s v="02"/>
    <s v="O"/>
    <s v="016"/>
    <s v="016015"/>
    <s v="97"/>
    <s v="1"/>
    <s v="2"/>
    <s v="27"/>
    <s v="275"/>
    <s v="275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2000 MATERIALES Y SUMINISTROS"/>
    <s v="2700 VESTUARIO, BLANCOS, PRENDAS DE PROTECCION Y ARTICULOS DEPORTIVOS"/>
    <s v="275 BLANCOS Y OTROS PRODUCTOS TEXTILES, EXCEPTO PRENDAS DE VESTIR"/>
    <s v="27501 BLANCOS Y OTROS PRODUCTOS TEXTILES, EXCEPTO PRENDAS DE VESTIR"/>
    <n v="6000"/>
    <s v="1 NO ETIQUETADO"/>
    <s v="11 RECURSOS FISCALES"/>
    <s v="1101 RECURSOS MUNICIPALES"/>
    <s v="19 Ejercicio 2019"/>
    <s v="13 TODO EL TERRITORIO"/>
    <s v="3 INDISTINTO"/>
  </r>
  <r>
    <s v="040711212245150205E050050158911122727527501111110119133"/>
    <s v="0407"/>
    <s v="1"/>
    <s v="12"/>
    <s v="122"/>
    <s v="4"/>
    <s v="5"/>
    <s v="15"/>
    <s v="02"/>
    <s v="05"/>
    <s v="E"/>
    <s v="050"/>
    <s v="050158"/>
    <s v="91"/>
    <s v="1"/>
    <s v="2"/>
    <s v="27"/>
    <s v="275"/>
    <s v="275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x v="1"/>
    <s v="91 CIUDADANOS"/>
    <s v="1 GASTO CORRIENTE"/>
    <s v="05 PROCURACIÓN DE JUSTICIA"/>
    <s v="050 CONFLICTOS DEL CENTRO DE MEDIACIÓN ATENDIDOS"/>
    <s v="050158 MEDIACION"/>
    <s v="2000 MATERIALES Y SUMINISTROS"/>
    <s v="2700 VESTUARIO, BLANCOS, PRENDAS DE PROTECCION Y ARTICULOS DEPORTIVOS"/>
    <s v="275 BLANCOS Y OTROS PRODUCTOS TEXTILES, EXCEPTO PRENDAS DE VESTIR"/>
    <s v="27501 BLANCOS Y OTROS PRODUCTOS TEXTILES, EXCEPTO PRENDAS DE VESTIR"/>
    <n v="80000"/>
    <s v="1 NO ETIQUETADO"/>
    <s v="11 RECURSOS FISCALES"/>
    <s v="1101 RECURSOS MUNICIPALES"/>
    <s v="19 Ejercicio 2019"/>
    <s v="13 TODO EL TERRITORIO"/>
    <s v="3 INDISTINTO"/>
  </r>
  <r>
    <s v="050911818523101521G083083518911155656756701111110119133"/>
    <s v="0509"/>
    <s v="1"/>
    <s v="18"/>
    <s v="185"/>
    <s v="2"/>
    <s v="3"/>
    <s v="10"/>
    <s v="15"/>
    <s v="21"/>
    <s v="G"/>
    <s v="083"/>
    <s v="083518"/>
    <s v="91"/>
    <s v="1"/>
    <s v="5"/>
    <s v="56"/>
    <s v="567"/>
    <s v="567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83 NORMATIVIDAD CORRESPONDIENTE APLICADA"/>
    <s v="083518 INSPECCION DE ACCIONES URBANISTICAS Y EDIFICACION EN EL MUNICIPIO DE ZAPOPAN"/>
    <s v="5000 BIENES MUEBLES, INMUEBLES E INTANGIBLES"/>
    <s v="5600 MAQUINARIA, OTROS EQUIPOS Y HERRAMIENTAS"/>
    <s v="567 HERRAMIENTAS Y MAQUINAS¿HERRAMIENTA"/>
    <s v="56701 HERRAMIENTAS Y MAQUINAS¿HERRAMIENTA"/>
    <n v="45000"/>
    <s v="1 NO ETIQUETADO"/>
    <s v="11 RECURSOS FISCALES"/>
    <s v="1101 RECURSOS MUNICIPALES"/>
    <s v="19 Ejercicio 2019"/>
    <s v="13 TODO EL TERRITORIO"/>
    <s v="3 INDISTINTO"/>
  </r>
  <r>
    <s v="111322121231010730E126126398911122727527501111110119133"/>
    <s v="1113"/>
    <s v="2"/>
    <s v="21"/>
    <s v="212"/>
    <s v="3"/>
    <s v="1"/>
    <s v="01"/>
    <s v="07"/>
    <s v="30"/>
    <s v="E"/>
    <s v="126"/>
    <s v="126398"/>
    <s v="91"/>
    <s v="1"/>
    <s v="2"/>
    <s v="27"/>
    <s v="275"/>
    <s v="275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26 SERVICIOS DE PREVENCIÓN ANIMAL ENTREGADOS"/>
    <s v="126398 ATENCION A DENUNCIAS DE MALTRATO ANIMAL"/>
    <s v="2000 MATERIALES Y SUMINISTROS"/>
    <s v="2700 VESTUARIO, BLANCOS, PRENDAS DE PROTECCION Y ARTICULOS DEPORTIVOS"/>
    <s v="275 BLANCOS Y OTROS PRODUCTOS TEXTILES, EXCEPTO PRENDAS DE VESTIR"/>
    <s v="27501 BLANCOS Y OTROS PRODUCTOS TEXTILES, EXCEPTO PRENDAS DE VESTIR"/>
    <n v="10000"/>
    <s v="1 NO ETIQUETADO"/>
    <s v="11 RECURSOS FISCALES"/>
    <s v="1101 RECURSOS MUNICIPALES"/>
    <s v="19 Ejercicio 2019"/>
    <s v="13 TODO EL TERRITORIO"/>
    <s v="3 INDISTINTO"/>
  </r>
  <r>
    <s v="030311717145160304E011011975911122828328301111110119133"/>
    <s v="0303"/>
    <s v="1"/>
    <s v="17"/>
    <s v="171"/>
    <s v="4"/>
    <s v="5"/>
    <s v="16"/>
    <s v="03"/>
    <s v="04"/>
    <s v="E"/>
    <s v="011"/>
    <s v="011975"/>
    <s v="91"/>
    <s v="1"/>
    <s v="2"/>
    <s v="28"/>
    <s v="283"/>
    <s v="283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011 ACCIONES DE CAPACITACIÓN REALIZADAS"/>
    <s v="011975 SERVICIO PROFESIONAL DE CARRERA POLICIAL"/>
    <s v="2000 MATERIALES Y SUMINISTROS"/>
    <s v="2800 MATERIALES Y SUMINISTROS PARA SEGURIDAD"/>
    <s v="283 PRENDAS DE PROTECCION PARA SEGURIDAD PUBLICA Y NACIONAL"/>
    <s v="28301 PRENDAS DE PROTECCION PARA SEGURIDAD PUBLICA Y NACIONAL"/>
    <n v="500000"/>
    <s v="1 NO ETIQUETADO"/>
    <s v="11 RECURSOS FISCALES"/>
    <s v="1101 RECURSOS MUNICIPALES"/>
    <s v="19 Ejercicio 2019"/>
    <s v="13 TODO EL TERRITORIO"/>
    <s v="3 INDISTINTO"/>
  </r>
  <r>
    <s v="030311717145160304E127127976911122929129101111110119133"/>
    <s v="0303"/>
    <s v="1"/>
    <s v="17"/>
    <s v="171"/>
    <s v="4"/>
    <s v="5"/>
    <s v="16"/>
    <s v="03"/>
    <s v="04"/>
    <s v="E"/>
    <s v="127"/>
    <s v="127976"/>
    <s v="91"/>
    <s v="1"/>
    <s v="2"/>
    <s v="29"/>
    <s v="291"/>
    <s v="29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900 HERRAMIENTAS, REFACCIONES Y ACCESORIOS MENORES"/>
    <s v="291 HERRAMIENTAS MENORES"/>
    <s v="29101 HERRAMIENTAS MENORES"/>
    <n v="187000"/>
    <s v="1 NO ETIQUETADO"/>
    <s v="11 RECURSOS FISCALES"/>
    <s v="1101 RECURSOS MUNICIPALES"/>
    <s v="19 Ejercicio 2019"/>
    <s v="13 TODO EL TERRITORIO"/>
    <s v="3 INDISTINTO"/>
  </r>
  <r>
    <s v="040711212245150205E047047193911122929129101111110119133"/>
    <s v="0407"/>
    <s v="1"/>
    <s v="12"/>
    <s v="122"/>
    <s v="4"/>
    <s v="5"/>
    <s v="15"/>
    <s v="02"/>
    <s v="05"/>
    <s v="E"/>
    <s v="047"/>
    <s v="047193"/>
    <s v="91"/>
    <s v="1"/>
    <s v="2"/>
    <s v="29"/>
    <s v="291"/>
    <s v="291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x v="1"/>
    <s v="91 CIUDADANOS"/>
    <s v="1 GASTO CORRIENTE"/>
    <s v="05 PROCURACIÓN DE JUSTICIA"/>
    <s v="047 CERTEZA JURÍDICA A LOS DETENIDOS Y PARTES AFECTADAS BRINDADA"/>
    <s v="047193 IMPARTICION DE JUSTICIA DE JUECES MUNICIPALES"/>
    <s v="2000 MATERIALES Y SUMINISTROS"/>
    <s v="2900 HERRAMIENTAS, REFACCIONES Y ACCESORIOS MENORES"/>
    <s v="291 HERRAMIENTAS MENORES"/>
    <s v="29101 HERRAMIENTAS MENORES"/>
    <n v="5000"/>
    <s v="1 NO ETIQUETADO"/>
    <s v="11 RECURSOS FISCALES"/>
    <s v="1101 RECURSOS MUNICIPALES"/>
    <s v="19 Ejercicio 2019"/>
    <s v="13 TODO EL TERRITORIO"/>
    <s v="3 INDISTINTO"/>
  </r>
  <r>
    <s v="050511818146172007B033033221911122929129101111110119133"/>
    <s v="0505"/>
    <s v="1"/>
    <s v="18"/>
    <s v="181"/>
    <s v="4"/>
    <s v="6"/>
    <s v="17"/>
    <s v="20"/>
    <s v="07"/>
    <s v="B"/>
    <s v="033"/>
    <s v="033221"/>
    <s v="91"/>
    <s v="1"/>
    <s v="2"/>
    <s v="29"/>
    <s v="291"/>
    <s v="291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x v="3"/>
    <s v="91 CIUDADANOS"/>
    <s v="1 GASTO CORRIENTE"/>
    <s v="07 EFICIENCIA GUBERNAMENTAL PARA LA POBLACIÓN"/>
    <s v="033 ATENCIÓN Y CANALIZACIÓN DE PETICIONES "/>
    <s v="033221 ATENCION CIUDADANA"/>
    <s v="2000 MATERIALES Y SUMINISTROS"/>
    <s v="2900 HERRAMIENTAS, REFACCIONES Y ACCESORIOS MENORES"/>
    <s v="291 HERRAMIENTAS MENORES"/>
    <s v="29101 HERRAMIENTAS MENORES"/>
    <n v="4200"/>
    <s v="1 NO ETIQUETADO"/>
    <s v="11 RECURSOS FISCALES"/>
    <s v="1101 RECURSOS MUNICIPALES"/>
    <s v="19 Ejercicio 2019"/>
    <s v="13 TODO EL TERRITORIO"/>
    <s v="3 INDISTINTO"/>
  </r>
  <r>
    <s v="050911818523101521G083083518911155959759701111110119133"/>
    <s v="0509"/>
    <s v="1"/>
    <s v="18"/>
    <s v="185"/>
    <s v="2"/>
    <s v="3"/>
    <s v="10"/>
    <s v="15"/>
    <s v="21"/>
    <s v="G"/>
    <s v="083"/>
    <s v="083518"/>
    <s v="91"/>
    <s v="1"/>
    <s v="5"/>
    <s v="59"/>
    <s v="597"/>
    <s v="597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83 NORMATIVIDAD CORRESPONDIENTE APLICADA"/>
    <s v="083518 INSPECCION DE ACCIONES URBANISTICAS Y EDIFICACION EN EL MUNICIPIO DE ZAPOPAN"/>
    <s v="5000 BIENES MUEBLES, INMUEBLES E INTANGIBLES"/>
    <s v="5900 ACTIVOS INTANGIBLES"/>
    <s v="597 LICENCIAS INFORMATICAS E INTELECTUALES"/>
    <s v="59701 LICENCIAS INFORMATICAS E INTELECTUALES"/>
    <n v="200000"/>
    <s v="1 NO ETIQUETADO"/>
    <s v="11 RECURSOS FISCALES"/>
    <s v="1101 RECURSOS MUNICIPALES"/>
    <s v="19 Ejercicio 2019"/>
    <s v="13 TODO EL TERRITORIO"/>
    <s v="3 INDISTINTO"/>
  </r>
  <r>
    <s v="050911818523101521G083083518911155959759701111110119133"/>
    <s v="0509"/>
    <s v="1"/>
    <s v="18"/>
    <s v="185"/>
    <s v="2"/>
    <s v="3"/>
    <s v="10"/>
    <s v="15"/>
    <s v="21"/>
    <s v="G"/>
    <s v="083"/>
    <s v="083518"/>
    <s v="91"/>
    <s v="1"/>
    <s v="5"/>
    <s v="59"/>
    <s v="597"/>
    <s v="59701"/>
    <s v="1"/>
    <s v="11"/>
    <s v="1101"/>
    <s v="19"/>
    <s v="13"/>
    <s v="3"/>
    <s v="05 SECRETARIA DEL AYUNTAMIENTO"/>
    <s v="0509 DIRECCION DE INSPECCION Y VIGILANCIA"/>
    <s v="185 OTROS"/>
    <s v="1 GOBIERNO"/>
    <s v="18 OTROS SERVICIOS GENERALES"/>
    <s v="2 ARTICULACIÓN DE REDES TERRITORIALES Y PRODUCTIVAS"/>
    <s v="3 ZAPOPAN EMPRENDEDOR"/>
    <s v="10 DESARROLLAR LAS CAPACIDADES DE BASE LOCAL PARA EL EMPLEO DIGNO Y EL EMPRENDIMIENTO"/>
    <s v="15 A. ENCADENAMIENTOS PRODUCTIVOS"/>
    <x v="6"/>
    <s v="91 CIUDADANOS"/>
    <s v="1 GASTO CORRIENTE"/>
    <s v="21 INSPECCIÓN DE LUGARES QUE REQUIEREN LICENCIA O PERMISO"/>
    <s v="083 NORMATIVIDAD CORRESPONDIENTE APLICADA"/>
    <s v="083518 INSPECCION DE ACCIONES URBANISTICAS Y EDIFICACION EN EL MUNICIPIO DE ZAPOPAN"/>
    <s v="5000 BIENES MUEBLES, INMUEBLES E INTANGIBLES"/>
    <s v="5900 ACTIVOS INTANGIBLES"/>
    <s v="597 LICENCIAS INFORMATICAS E INTELECTUALES"/>
    <s v="59701 LICENCIAS INFORMATICAS E INTELECTUALES"/>
    <n v="200000"/>
    <s v="1 NO ETIQUETADO"/>
    <s v="11 RECURSOS FISCALES"/>
    <s v="1101 RECURSOS MUNICIPALES"/>
    <s v="19 Ejercicio 2019"/>
    <s v="13 TODO EL TERRITORIO"/>
    <s v="3 INDISTINTO"/>
  </r>
  <r>
    <s v="060611515246172012M071071291911122929129101111110119133"/>
    <s v="0606"/>
    <s v="1"/>
    <s v="15"/>
    <s v="152"/>
    <s v="4"/>
    <s v="6"/>
    <s v="17"/>
    <s v="20"/>
    <s v="12"/>
    <s v="M"/>
    <s v="071"/>
    <s v="071291"/>
    <s v="91"/>
    <s v="1"/>
    <s v="2"/>
    <s v="29"/>
    <s v="291"/>
    <s v="291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071 INFORMACION CONTABLE REVISADA Y VALORADA"/>
    <s v="071291 COMPROBACION DE GASTOS A COMPROBAR"/>
    <s v="2000 MATERIALES Y SUMINISTROS"/>
    <s v="2900 HERRAMIENTAS, REFACCIONES Y ACCESORIOS MENORES"/>
    <s v="291 HERRAMIENTAS MENORES"/>
    <s v="29101 HERRAMIENTAS MENORES"/>
    <n v="1240.01"/>
    <s v="1 NO ETIQUETADO"/>
    <s v="11 RECURSOS FISCALES"/>
    <s v="1101 RECURSOS MUNICIPALES"/>
    <s v="19 Ejercicio 2019"/>
    <s v="13 TODO EL TERRITORIO"/>
    <s v="3 INDISTINTO"/>
  </r>
  <r>
    <s v="080122222112130614E088088346911122929129101111110119133"/>
    <s v="0801"/>
    <s v="2"/>
    <s v="22"/>
    <s v="221"/>
    <s v="1"/>
    <s v="2"/>
    <s v="13"/>
    <s v="06"/>
    <s v="14"/>
    <s v="E"/>
    <s v="088"/>
    <s v="088346"/>
    <s v="91"/>
    <s v="1"/>
    <s v="2"/>
    <s v="29"/>
    <s v="291"/>
    <s v="291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46 MODIFICACION AL PADRON DEL COMERCIO EN TIANGUIS"/>
    <s v="2000 MATERIALES Y SUMINISTROS"/>
    <s v="2900 HERRAMIENTAS, REFACCIONES Y ACCESORIOS MENORES"/>
    <s v="291 HERRAMIENTAS MENORES"/>
    <s v="29101 HERRAMIENTAS MENORES"/>
    <n v="66000"/>
    <s v="1 NO ETIQUETADO"/>
    <s v="11 RECURSOS FISCALES"/>
    <s v="1101 RECURSOS MUNICIPALES"/>
    <s v="19 Ejercicio 2019"/>
    <s v="13 TODO EL TERRITORIO"/>
    <s v="3 INDISTINTO"/>
  </r>
  <r>
    <s v="081122222112130614E125125344911122929129101111110119133"/>
    <s v="0811"/>
    <s v="2"/>
    <s v="22"/>
    <s v="221"/>
    <s v="1"/>
    <s v="2"/>
    <s v="13"/>
    <s v="06"/>
    <s v="14"/>
    <s v="E"/>
    <s v="125"/>
    <s v="125344"/>
    <s v="91"/>
    <s v="1"/>
    <s v="2"/>
    <s v="29"/>
    <s v="291"/>
    <s v="291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44 FESTEJO DIA DE MUERTOS"/>
    <s v="2000 MATERIALES Y SUMINISTROS"/>
    <s v="2900 HERRAMIENTAS, REFACCIONES Y ACCESORIOS MENORES"/>
    <s v="291 HERRAMIENTAS MENORES"/>
    <s v="29101 HERRAMIENTAS MENORES"/>
    <n v="1083051.9099999999"/>
    <s v="1 NO ETIQUETADO"/>
    <s v="11 RECURSOS FISCALES"/>
    <s v="1101 RECURSOS MUNICIPALES"/>
    <s v="19 Ejercicio 2019"/>
    <s v="13 TODO EL TERRITORIO"/>
    <s v="3 INDISTINTO"/>
  </r>
  <r>
    <s v="080922222112130614E088088349911122929129101111110119133"/>
    <s v="0809"/>
    <s v="2"/>
    <s v="22"/>
    <s v="221"/>
    <s v="1"/>
    <s v="2"/>
    <s v="13"/>
    <s v="06"/>
    <s v="14"/>
    <s v="E"/>
    <s v="088"/>
    <s v="088349"/>
    <s v="91"/>
    <s v="1"/>
    <s v="2"/>
    <s v="29"/>
    <s v="291"/>
    <s v="291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49 REGISTRO DE COMERCIANTES DE JUEGOS MECANICOS, JUEGOS COMPLEMENTARIOS Y COMPLEMENTOS"/>
    <s v="2000 MATERIALES Y SUMINISTROS"/>
    <s v="2900 HERRAMIENTAS, REFACCIONES Y ACCESORIOS MENORES"/>
    <s v="291 HERRAMIENTAS MENORES"/>
    <s v="29101 HERRAMIENTAS MENORES"/>
    <n v="200000"/>
    <s v="1 NO ETIQUETADO"/>
    <s v="11 RECURSOS FISCALES"/>
    <s v="1101 RECURSOS MUNICIPALES"/>
    <s v="19 Ejercicio 2019"/>
    <s v="13 TODO EL TERRITORIO"/>
    <s v="3 INDISTINTO"/>
  </r>
  <r>
    <s v="080322222112130614E125125411911122929129101111110119133"/>
    <s v="0803"/>
    <s v="2"/>
    <s v="22"/>
    <s v="221"/>
    <s v="1"/>
    <s v="2"/>
    <s v="13"/>
    <s v="06"/>
    <s v="14"/>
    <s v="E"/>
    <s v="125"/>
    <s v="125411"/>
    <s v="91"/>
    <s v="1"/>
    <s v="2"/>
    <s v="29"/>
    <s v="291"/>
    <s v="29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11 PROYECTO DE REPRODUCCION, CULTIVO, DESARROLLO DE PLANTAS, ARBOLADO PARA SU DONACION"/>
    <s v="2000 MATERIALES Y SUMINISTROS"/>
    <s v="2900 HERRAMIENTAS, REFACCIONES Y ACCESORIOS MENORES"/>
    <s v="291 HERRAMIENTAS MENORES"/>
    <s v="29101 HERRAMIENTAS MENORES"/>
    <n v="300000"/>
    <s v="1 NO ETIQUETADO"/>
    <s v="11 RECURSOS FISCALES"/>
    <s v="1101 RECURSOS MUNICIPALES"/>
    <s v="19 Ejercicio 2019"/>
    <s v="13 TODO EL TERRITORIO"/>
    <s v="3 INDISTINTO"/>
  </r>
  <r>
    <s v="080222222112130614E125125404911122929129101111110119133"/>
    <s v="0802"/>
    <s v="2"/>
    <s v="22"/>
    <s v="221"/>
    <s v="1"/>
    <s v="2"/>
    <s v="13"/>
    <s v="06"/>
    <s v="14"/>
    <s v="E"/>
    <s v="125"/>
    <s v="125404"/>
    <s v="91"/>
    <s v="1"/>
    <s v="2"/>
    <s v="29"/>
    <s v="291"/>
    <s v="291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04 SERVICIO DE SACRIFICIO DE PORCINOS TIPO OBRADOR DEL RASTRO DE ATEMAJAC"/>
    <s v="2000 MATERIALES Y SUMINISTROS"/>
    <s v="2900 HERRAMIENTAS, REFACCIONES Y ACCESORIOS MENORES"/>
    <s v="291 HERRAMIENTAS MENORES"/>
    <s v="29101 HERRAMIENTAS MENORES"/>
    <n v="60000"/>
    <s v="1 NO ETIQUETADO"/>
    <s v="11 RECURSOS FISCALES"/>
    <s v="1101 RECURSOS MUNICIPALES"/>
    <s v="19 Ejercicio 2019"/>
    <s v="13 TODO EL TERRITORIO"/>
    <s v="3 INDISTINTO"/>
  </r>
  <r>
    <s v="080422222112130614E125125368911122929129101111110119133"/>
    <s v="0804"/>
    <s v="2"/>
    <s v="22"/>
    <s v="221"/>
    <s v="1"/>
    <s v="2"/>
    <s v="13"/>
    <s v="06"/>
    <s v="14"/>
    <s v="E"/>
    <s v="125"/>
    <s v="125368"/>
    <s v="91"/>
    <s v="1"/>
    <s v="2"/>
    <s v="29"/>
    <s v="291"/>
    <s v="291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68 SERVICIO DE DESAZOLVE DE FOSA SEPTICAS COLONIAS"/>
    <s v="2000 MATERIALES Y SUMINISTROS"/>
    <s v="2900 HERRAMIENTAS, REFACCIONES Y ACCESORIOS MENORES"/>
    <s v="291 HERRAMIENTAS MENORES"/>
    <s v="29101 HERRAMIENTAS MENORES"/>
    <n v="340000"/>
    <s v="1 NO ETIQUETADO"/>
    <s v="11 RECURSOS FISCALES"/>
    <s v="1101 RECURSOS MUNICIPALES"/>
    <s v="19 Ejercicio 2019"/>
    <s v="13 TODO EL TERRITORIO"/>
    <s v="3 INDISTINTO"/>
  </r>
  <r>
    <s v="080522222112130614E125125327911122929129101111110119133"/>
    <s v="0805"/>
    <s v="2"/>
    <s v="22"/>
    <s v="221"/>
    <s v="1"/>
    <s v="2"/>
    <s v="13"/>
    <s v="06"/>
    <s v="14"/>
    <s v="E"/>
    <s v="125"/>
    <s v="125327"/>
    <s v="91"/>
    <s v="1"/>
    <s v="2"/>
    <s v="29"/>
    <s v="291"/>
    <s v="291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27 REHABILITACION DE MOBILIARIO URBANO EN PLAZAS MUNICIPALES Y ESPACIOS PUBLICOS"/>
    <s v="2000 MATERIALES Y SUMINISTROS"/>
    <s v="2900 HERRAMIENTAS, REFACCIONES Y ACCESORIOS MENORES"/>
    <s v="291 HERRAMIENTAS MENORES"/>
    <s v="29101 HERRAMIENTAS MENORES"/>
    <n v="400000"/>
    <s v="1 NO ETIQUETADO"/>
    <s v="11 RECURSOS FISCALES"/>
    <s v="1101 RECURSOS MUNICIPALES"/>
    <s v="19 Ejercicio 2019"/>
    <s v="13 TODO EL TERRITORIO"/>
    <s v="3 INDISTINTO"/>
  </r>
  <r>
    <s v="081022222112130614E009009366911122929129101111110119133"/>
    <s v="0810"/>
    <s v="2"/>
    <s v="22"/>
    <s v="221"/>
    <s v="1"/>
    <s v="2"/>
    <s v="13"/>
    <s v="06"/>
    <s v="14"/>
    <s v="E"/>
    <s v="009"/>
    <s v="009366"/>
    <s v="91"/>
    <s v="1"/>
    <s v="2"/>
    <s v="29"/>
    <s v="291"/>
    <s v="291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366 ATENCION A SOLICITUD DE SUPERVISION DE OBRA DE AGUA DRENAJE"/>
    <s v="2000 MATERIALES Y SUMINISTROS"/>
    <s v="2900 HERRAMIENTAS, REFACCIONES Y ACCESORIOS MENORES"/>
    <s v="291 HERRAMIENTAS MENORES"/>
    <s v="29101 HERRAMIENTAS MENORES"/>
    <n v="13000"/>
    <s v="1 NO ETIQUETADO"/>
    <s v="11 RECURSOS FISCALES"/>
    <s v="1101 RECURSOS MUNICIPALES"/>
    <s v="19 Ejercicio 2019"/>
    <s v="13 TODO EL TERRITORIO"/>
    <s v="3 INDISTINTO"/>
  </r>
  <r>
    <s v="081222121412130615E061061411911122929129101111110119133"/>
    <s v="0812"/>
    <s v="2"/>
    <s v="21"/>
    <s v="214"/>
    <s v="1"/>
    <s v="2"/>
    <s v="13"/>
    <s v="06"/>
    <s v="15"/>
    <s v="E"/>
    <s v="061"/>
    <s v="061411"/>
    <s v="91"/>
    <s v="1"/>
    <s v="2"/>
    <s v="29"/>
    <s v="291"/>
    <s v="29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411 PROYECTO DE REPRODUCCION, CULTIVO, DESARROLLO DE PLANTAS, ARBOLADO PARA SU DONACION"/>
    <s v="2000 MATERIALES Y SUMINISTROS"/>
    <s v="2900 HERRAMIENTAS, REFACCIONES Y ACCESORIOS MENORES"/>
    <s v="291 HERRAMIENTAS MENORES"/>
    <s v="29101 HERRAMIENTAS MENORES"/>
    <n v="277863.52"/>
    <s v="1 NO ETIQUETADO"/>
    <s v="11 RECURSOS FISCALES"/>
    <s v="1101 RECURSOS MUNICIPALES"/>
    <s v="19 Ejercicio 2019"/>
    <s v="13 TODO EL TERRITORIO"/>
    <s v="3 INDISTINTO"/>
  </r>
  <r>
    <s v="080722121412130615E009009400911122929129101111110119133"/>
    <s v="0807"/>
    <s v="2"/>
    <s v="21"/>
    <s v="214"/>
    <s v="1"/>
    <s v="2"/>
    <s v="13"/>
    <s v="06"/>
    <s v="15"/>
    <s v="E"/>
    <s v="009"/>
    <s v="009400"/>
    <s v="91"/>
    <s v="1"/>
    <s v="2"/>
    <s v="29"/>
    <s v="291"/>
    <s v="291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09  ABASTECIMIENTO DE AGUA POTABLE APEGADA A LAS NORMATIVAS ENTREGADA"/>
    <s v="009400 VISTO BUENO DE LA RECEPCION DEL FRACCIONAMIENTO"/>
    <s v="2000 MATERIALES Y SUMINISTROS"/>
    <s v="2900 HERRAMIENTAS, REFACCIONES Y ACCESORIOS MENORES"/>
    <s v="291 HERRAMIENTAS MENORES"/>
    <s v="29101 HERRAMIENTAS MENORES"/>
    <n v="1200000"/>
    <s v="1 NO ETIQUETADO"/>
    <s v="11 RECURSOS FISCALES"/>
    <s v="1101 RECURSOS MUNICIPALES"/>
    <s v="19 Ejercicio 2019"/>
    <s v="13 TODO EL TERRITORIO"/>
    <s v="3 INDISTINTO"/>
  </r>
  <r>
    <s v="080822222112130417E014014416911122929129101111110119133"/>
    <s v="0808"/>
    <s v="2"/>
    <s v="22"/>
    <s v="221"/>
    <s v="1"/>
    <s v="2"/>
    <s v="13"/>
    <s v="04"/>
    <s v="17"/>
    <s v="E"/>
    <s v="014"/>
    <s v="014416"/>
    <s v="91"/>
    <s v="1"/>
    <s v="2"/>
    <s v="29"/>
    <s v="291"/>
    <s v="291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14 ACCIONES EMERGENTES EN CONTINGENCIAS Y EVENTUALIDADES REALIZADAS "/>
    <s v="014416 CUANTIFICACION DE DAÑOS VEHICULARES E INFRACCIONES"/>
    <s v="2000 MATERIALES Y SUMINISTROS"/>
    <s v="2900 HERRAMIENTAS, REFACCIONES Y ACCESORIOS MENORES"/>
    <s v="291 HERRAMIENTAS MENORES"/>
    <s v="29101 HERRAMIENTAS MENORES"/>
    <n v="100000"/>
    <s v="1 NO ETIQUETADO"/>
    <s v="11 RECURSOS FISCALES"/>
    <s v="1101 RECURSOS MUNICIPALES"/>
    <s v="19 Ejercicio 2019"/>
    <s v="13 TODO EL TERRITORIO"/>
    <s v="3 INDISTINTO"/>
  </r>
  <r>
    <s v="090111313446172020O022022444121122929129101111110119133"/>
    <s v="0901"/>
    <s v="1"/>
    <s v="13"/>
    <s v="134"/>
    <s v="4"/>
    <s v="6"/>
    <s v="17"/>
    <s v="20"/>
    <s v="20"/>
    <s v="O"/>
    <s v="022"/>
    <s v="022444"/>
    <s v="12"/>
    <s v="1"/>
    <s v="2"/>
    <s v="29"/>
    <s v="291"/>
    <s v="29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44 ATENCION A SOLICITUDES DE REMODELACION Y/O SERVICIO MAYOR EN EDIFICIOS PUBLICOS"/>
    <s v="2000 MATERIALES Y SUMINISTROS"/>
    <s v="2900 HERRAMIENTAS, REFACCIONES Y ACCESORIOS MENORES"/>
    <s v="291 HERRAMIENTAS MENORES"/>
    <s v="29101 HERRAMIENTAS MENORES"/>
    <n v="250000"/>
    <s v="1 NO ETIQUETADO"/>
    <s v="11 RECURSOS FISCALES"/>
    <s v="1101 RECURSOS MUNICIPALES"/>
    <s v="19 Ejercicio 2019"/>
    <s v="13 TODO EL TERRITORIO"/>
    <s v="3 INDISTINTO"/>
  </r>
  <r>
    <s v="090111313446172020O022022916121122929129101111110119133"/>
    <s v="0901"/>
    <s v="1"/>
    <s v="13"/>
    <s v="134"/>
    <s v="4"/>
    <s v="6"/>
    <s v="17"/>
    <s v="20"/>
    <s v="20"/>
    <s v="O"/>
    <s v="022"/>
    <s v="022916"/>
    <s v="12"/>
    <s v="1"/>
    <s v="2"/>
    <s v="29"/>
    <s v="291"/>
    <s v="29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916 GESTION DE ESCRITURACION "/>
    <s v="2000 MATERIALES Y SUMINISTROS"/>
    <s v="2900 HERRAMIENTAS, REFACCIONES Y ACCESORIOS MENORES"/>
    <s v="291 HERRAMIENTAS MENORES"/>
    <s v="29101 HERRAMIENTAS MENORES"/>
    <n v="1000000"/>
    <s v="1 NO ETIQUETADO"/>
    <s v="11 RECURSOS FISCALES"/>
    <s v="1101 RECURSOS MUNICIPALES"/>
    <s v="19 Ejercicio 2019"/>
    <s v="13 TODO EL TERRITORIO"/>
    <s v="3 INDISTINTO"/>
  </r>
  <r>
    <s v="100533131123091725F096096591911122929129101111110119133"/>
    <s v="1005"/>
    <s v="3"/>
    <s v="31"/>
    <s v="311"/>
    <s v="2"/>
    <s v="3"/>
    <s v="09"/>
    <s v="17"/>
    <s v="25"/>
    <s v="F"/>
    <s v="096"/>
    <s v="096591"/>
    <s v="91"/>
    <s v="1"/>
    <s v="2"/>
    <s v="29"/>
    <s v="291"/>
    <s v="29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96 PERSONAS Y EMPRESAS VINCULADAS"/>
    <s v="096591 BOLSA DE TRABAJO"/>
    <s v="2000 MATERIALES Y SUMINISTROS"/>
    <s v="2900 HERRAMIENTAS, REFACCIONES Y ACCESORIOS MENORES"/>
    <s v="291 HERRAMIENTAS MENORES"/>
    <s v="29101 HERRAMIENTAS MENORES"/>
    <n v="15000"/>
    <s v="1 NO ETIQUETADO"/>
    <s v="11 RECURSOS FISCALES"/>
    <s v="1101 RECURSOS MUNICIPALES"/>
    <s v="19 Ejercicio 2019"/>
    <s v="13 TODO EL TERRITORIO"/>
    <s v="3 INDISTINTO"/>
  </r>
  <r>
    <s v="100533131123091725F096096569911122929129101111110119133"/>
    <s v="1005"/>
    <s v="3"/>
    <s v="31"/>
    <s v="311"/>
    <s v="2"/>
    <s v="3"/>
    <s v="09"/>
    <s v="17"/>
    <s v="25"/>
    <s v="F"/>
    <s v="096"/>
    <s v="096569"/>
    <s v="91"/>
    <s v="1"/>
    <s v="2"/>
    <s v="29"/>
    <s v="291"/>
    <s v="29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96 PERSONAS Y EMPRESAS VINCULADAS"/>
    <s v="096569 CARAVANA DE EMPLEO"/>
    <s v="2000 MATERIALES Y SUMINISTROS"/>
    <s v="2900 HERRAMIENTAS, REFACCIONES Y ACCESORIOS MENORES"/>
    <s v="291 HERRAMIENTAS MENORES"/>
    <s v="29101 HERRAMIENTAS MENORES"/>
    <n v="40000"/>
    <s v="1 NO ETIQUETADO"/>
    <s v="11 RECURSOS FISCALES"/>
    <s v="1101 RECURSOS MUNICIPALES"/>
    <s v="19 Ejercicio 2019"/>
    <s v="13 TODO EL TERRITORIO"/>
    <s v="3 INDISTINTO"/>
  </r>
  <r>
    <s v="100533131123091725F096096591911122929129101111110119133"/>
    <s v="1005"/>
    <s v="3"/>
    <s v="31"/>
    <s v="311"/>
    <s v="2"/>
    <s v="3"/>
    <s v="09"/>
    <s v="17"/>
    <s v="25"/>
    <s v="F"/>
    <s v="096"/>
    <s v="096591"/>
    <s v="91"/>
    <s v="1"/>
    <s v="2"/>
    <s v="29"/>
    <s v="291"/>
    <s v="29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96 PERSONAS Y EMPRESAS VINCULADAS"/>
    <s v="096591 BOLSA DE TRABAJO"/>
    <s v="2000 MATERIALES Y SUMINISTROS"/>
    <s v="2900 HERRAMIENTAS, REFACCIONES Y ACCESORIOS MENORES"/>
    <s v="291 HERRAMIENTAS MENORES"/>
    <s v="29101 HERRAMIENTAS MENORES"/>
    <n v="20000"/>
    <s v="1 NO ETIQUETADO"/>
    <s v="11 RECURSOS FISCALES"/>
    <s v="1101 RECURSOS MUNICIPALES"/>
    <s v="19 Ejercicio 2019"/>
    <s v="13 TODO EL TERRITORIO"/>
    <s v="3 INDISTINTO"/>
  </r>
  <r>
    <s v="100533131123091725F096096569911122929129101111110119133"/>
    <s v="1005"/>
    <s v="3"/>
    <s v="31"/>
    <s v="311"/>
    <s v="2"/>
    <s v="3"/>
    <s v="09"/>
    <s v="17"/>
    <s v="25"/>
    <s v="F"/>
    <s v="096"/>
    <s v="096569"/>
    <s v="91"/>
    <s v="1"/>
    <s v="2"/>
    <s v="29"/>
    <s v="291"/>
    <s v="29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96 PERSONAS Y EMPRESAS VINCULADAS"/>
    <s v="096569 CARAVANA DE EMPLEO"/>
    <s v="2000 MATERIALES Y SUMINISTROS"/>
    <s v="2900 HERRAMIENTAS, REFACCIONES Y ACCESORIOS MENORES"/>
    <s v="291 HERRAMIENTAS MENORES"/>
    <s v="29101 HERRAMIENTAS MENORES"/>
    <n v="10000"/>
    <s v="1 NO ETIQUETADO"/>
    <s v="11 RECURSOS FISCALES"/>
    <s v="1101 RECURSOS MUNICIPALES"/>
    <s v="19 Ejercicio 2019"/>
    <s v="13 TODO EL TERRITORIO"/>
    <s v="3 INDISTINTO"/>
  </r>
  <r>
    <s v="100533131123091725F096096569911122929129101111110119133"/>
    <s v="1005"/>
    <s v="3"/>
    <s v="31"/>
    <s v="311"/>
    <s v="2"/>
    <s v="3"/>
    <s v="09"/>
    <s v="17"/>
    <s v="25"/>
    <s v="F"/>
    <s v="096"/>
    <s v="096569"/>
    <s v="91"/>
    <s v="1"/>
    <s v="2"/>
    <s v="29"/>
    <s v="291"/>
    <s v="29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96 PERSONAS Y EMPRESAS VINCULADAS"/>
    <s v="096569 CARAVANA DE EMPLEO"/>
    <s v="2000 MATERIALES Y SUMINISTROS"/>
    <s v="2900 HERRAMIENTAS, REFACCIONES Y ACCESORIOS MENORES"/>
    <s v="291 HERRAMIENTAS MENORES"/>
    <s v="29101 HERRAMIENTAS MENORES"/>
    <n v="13585"/>
    <s v="1 NO ETIQUETADO"/>
    <s v="11 RECURSOS FISCALES"/>
    <s v="1101 RECURSOS MUNICIPALES"/>
    <s v="19 Ejercicio 2019"/>
    <s v="13 TODO EL TERRITORIO"/>
    <s v="3 INDISTINTO"/>
  </r>
  <r>
    <s v="110222222122051228E098098770911122929129101111110119133"/>
    <s v="1102"/>
    <s v="2"/>
    <s v="22"/>
    <s v="221"/>
    <s v="2"/>
    <s v="2"/>
    <s v="05"/>
    <s v="12"/>
    <s v="28"/>
    <s v="E"/>
    <s v="098"/>
    <s v="098770"/>
    <s v="91"/>
    <s v="1"/>
    <s v="2"/>
    <s v="29"/>
    <s v="291"/>
    <s v="29101"/>
    <s v="1"/>
    <s v="11"/>
    <s v="1101"/>
    <s v="19"/>
    <s v="13"/>
    <s v="3"/>
    <s v="11 COORDINACION GENERAL DE GESTION INTEGRAL DE LA CIUDAD"/>
    <s v="1102 DIRECCION DE ORDENAMIENTO DEL TERRITORIO"/>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x v="1"/>
    <s v="91 CIUDADANOS"/>
    <s v="1 GASTO CORRIENTE"/>
    <s v="28 ORDENAMIENTO DEL TERRITORIO"/>
    <s v="098 PLANEACIÓN DE LA CIUDAD ENTREGADA "/>
    <s v="098770 PLANEACION Y SEGUIMIENTO DEL DESARROLLO MUNICIPAL"/>
    <s v="2000 MATERIALES Y SUMINISTROS"/>
    <s v="2900 HERRAMIENTAS, REFACCIONES Y ACCESORIOS MENORES"/>
    <s v="291 HERRAMIENTAS MENORES"/>
    <s v="29101 HERRAMIENTAS MENORES"/>
    <n v="54450"/>
    <s v="1 NO ETIQUETADO"/>
    <s v="11 RECURSOS FISCALES"/>
    <s v="1101 RECURSOS MUNICIPALES"/>
    <s v="19 Ejercicio 2019"/>
    <s v="13 TODO EL TERRITORIO"/>
    <s v="3 INDISTINTO"/>
  </r>
  <r>
    <s v="110322222122071329E129129672911122929129101111110119133"/>
    <s v="1103"/>
    <s v="2"/>
    <s v="22"/>
    <s v="221"/>
    <s v="2"/>
    <s v="2"/>
    <s v="07"/>
    <s v="13"/>
    <s v="29"/>
    <s v="E"/>
    <s v="129"/>
    <s v="129672"/>
    <s v="91"/>
    <s v="1"/>
    <s v="2"/>
    <s v="29"/>
    <s v="291"/>
    <s v="291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29 SERVICIOS PARA LA GESTIÓN DE LA MOVILIDAD APLICADA         "/>
    <s v="129672 RETIRO DE OBJETOS EN LA VIA PUBLICA"/>
    <s v="2000 MATERIALES Y SUMINISTROS"/>
    <s v="2900 HERRAMIENTAS, REFACCIONES Y ACCESORIOS MENORES"/>
    <s v="291 HERRAMIENTAS MENORES"/>
    <s v="29101 HERRAMIENTAS MENORES"/>
    <n v="10000"/>
    <s v="1 NO ETIQUETADO"/>
    <s v="11 RECURSOS FISCALES"/>
    <s v="1101 RECURSOS MUNICIPALES"/>
    <s v="19 Ejercicio 2019"/>
    <s v="13 TODO EL TERRITORIO"/>
    <s v="3 INDISTINTO"/>
  </r>
  <r>
    <s v="110422121231010730E039039399911122929129101111110119133"/>
    <s v="1104"/>
    <s v="2"/>
    <s v="21"/>
    <s v="212"/>
    <s v="3"/>
    <s v="1"/>
    <s v="01"/>
    <s v="07"/>
    <s v="30"/>
    <s v="E"/>
    <s v="039"/>
    <s v="039399"/>
    <s v="91"/>
    <s v="1"/>
    <s v="2"/>
    <s v="29"/>
    <s v="291"/>
    <s v="291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039 CAMPAÑAS Y SENSIBILIZACIÓN DE PROTECCIÓN ANIMAL RECIBIDA"/>
    <s v="039399 RGISTRO DE ANIMALES"/>
    <s v="2000 MATERIALES Y SUMINISTROS"/>
    <s v="2900 HERRAMIENTAS, REFACCIONES Y ACCESORIOS MENORES"/>
    <s v="291 HERRAMIENTAS MENORES"/>
    <s v="29101 HERRAMIENTAS MENORES"/>
    <n v="90000"/>
    <s v="1 NO ETIQUETADO"/>
    <s v="11 RECURSOS FISCALES"/>
    <s v="1101 RECURSOS MUNICIPALES"/>
    <s v="19 Ejercicio 2019"/>
    <s v="13 TODO EL TERRITORIO"/>
    <s v="3 INDISTINTO"/>
  </r>
  <r>
    <s v="110422121231010730E113113687911122929129101111110119133"/>
    <s v="1104"/>
    <s v="2"/>
    <s v="21"/>
    <s v="212"/>
    <s v="3"/>
    <s v="1"/>
    <s v="01"/>
    <s v="07"/>
    <s v="30"/>
    <s v="E"/>
    <s v="113"/>
    <s v="113687"/>
    <s v="91"/>
    <s v="1"/>
    <s v="2"/>
    <s v="29"/>
    <s v="291"/>
    <s v="291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13 RECURSOS NATURALES GESTIONADOS Y PROTEGIDOS "/>
    <s v="113687 ADMINISTRACION DE LAS AREAS NATURALES PROTEGIDAS DEL MUNICIPIO"/>
    <s v="2000 MATERIALES Y SUMINISTROS"/>
    <s v="2900 HERRAMIENTAS, REFACCIONES Y ACCESORIOS MENORES"/>
    <s v="291 HERRAMIENTAS MENORES"/>
    <s v="29101 HERRAMIENTAS MENORES"/>
    <n v="8000"/>
    <s v="1 NO ETIQUETADO"/>
    <s v="11 RECURSOS FISCALES"/>
    <s v="1101 RECURSOS MUNICIPALES"/>
    <s v="19 Ejercicio 2019"/>
    <s v="13 TODO EL TERRITORIO"/>
    <s v="3 INDISTINTO"/>
  </r>
  <r>
    <s v="111322121231010730E081081990911122929129101111110119133"/>
    <s v="1113"/>
    <s v="2"/>
    <s v="21"/>
    <s v="212"/>
    <s v="3"/>
    <s v="1"/>
    <s v="01"/>
    <s v="07"/>
    <s v="30"/>
    <s v="E"/>
    <s v="081"/>
    <s v="081990"/>
    <s v="91"/>
    <s v="1"/>
    <s v="2"/>
    <s v="29"/>
    <s v="291"/>
    <s v="291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081 MEDIO AMBIENTE NORMADO Y PROTEGIDO"/>
    <s v="081990 SOLICITUDES DE INFORMACION DE TRANSPARENCIA "/>
    <s v="2000 MATERIALES Y SUMINISTROS"/>
    <s v="2900 HERRAMIENTAS, REFACCIONES Y ACCESORIOS MENORES"/>
    <s v="291 HERRAMIENTAS MENORES"/>
    <s v="29101 HERRAMIENTAS MENORES"/>
    <n v="75000"/>
    <s v="1 NO ETIQUETADO"/>
    <s v="11 RECURSOS FISCALES"/>
    <s v="1101 RECURSOS MUNICIPALES"/>
    <s v="19 Ejercicio 2019"/>
    <s v="13 TODO EL TERRITORIO"/>
    <s v="3 INDISTINTO"/>
  </r>
  <r>
    <s v="121222222122081331E086086700911122929129101111110119133"/>
    <s v="1212"/>
    <s v="2"/>
    <s v="22"/>
    <s v="221"/>
    <s v="2"/>
    <s v="2"/>
    <s v="08"/>
    <s v="13"/>
    <s v="31"/>
    <s v="E"/>
    <s v="086"/>
    <s v="086700"/>
    <s v="91"/>
    <s v="1"/>
    <s v="2"/>
    <s v="29"/>
    <s v="291"/>
    <s v="291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86 OBRA PÚBLICA EJECUTADA"/>
    <s v="086700 INSTALACION DE TAPIALES Y ANDAMIOS EN LA VIA PUBLICA"/>
    <s v="2000 MATERIALES Y SUMINISTROS"/>
    <s v="2900 HERRAMIENTAS, REFACCIONES Y ACCESORIOS MENORES"/>
    <s v="291 HERRAMIENTAS MENORES"/>
    <s v="29101 HERRAMIENTAS MENORES"/>
    <n v="96300"/>
    <s v="1 NO ETIQUETADO"/>
    <s v="11 RECURSOS FISCALES"/>
    <s v="1101 RECURSOS MUNICIPALES"/>
    <s v="19 Ejercicio 2019"/>
    <s v="13 TODO EL TERRITORIO"/>
    <s v="3 INDISTINTO"/>
  </r>
  <r>
    <s v="130322424215140134E087087832911122929129101111110119133"/>
    <s v="1303"/>
    <s v="2"/>
    <s v="24"/>
    <s v="242"/>
    <s v="1"/>
    <s v="5"/>
    <s v="14"/>
    <s v="01"/>
    <s v="34"/>
    <s v="E"/>
    <s v="087"/>
    <s v="087832"/>
    <s v="91"/>
    <s v="1"/>
    <s v="2"/>
    <s v="29"/>
    <s v="291"/>
    <s v="291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32 ACTIVIDADES LUDICO Y RECREATIVAS EN ESPACIOS PUBLICOS Y CENTROS CULTURALES"/>
    <s v="2000 MATERIALES Y SUMINISTROS"/>
    <s v="2900 HERRAMIENTAS, REFACCIONES Y ACCESORIOS MENORES"/>
    <s v="291 HERRAMIENTAS MENORES"/>
    <s v="29101 HERRAMIENTAS MENORES"/>
    <n v="148500"/>
    <s v="1 NO ETIQUETADO"/>
    <s v="11 RECURSOS FISCALES"/>
    <s v="1101 RECURSOS MUNICIPALES"/>
    <s v="19 Ejercicio 2019"/>
    <s v="13 TODO EL TERRITORIO"/>
    <s v="3 INDISTINTO"/>
  </r>
  <r>
    <s v="131322424215140134E087087826911122929129101111110119133"/>
    <s v="1313"/>
    <s v="2"/>
    <s v="24"/>
    <s v="242"/>
    <s v="1"/>
    <s v="5"/>
    <s v="14"/>
    <s v="01"/>
    <s v="34"/>
    <s v="E"/>
    <s v="087"/>
    <s v="087826"/>
    <s v="91"/>
    <s v="1"/>
    <s v="2"/>
    <s v="29"/>
    <s v="291"/>
    <s v="291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26 ACCESO Y DIFUSION DE LA CULTURA Y LAS ARTES "/>
    <s v="2000 MATERIALES Y SUMINISTROS"/>
    <s v="2900 HERRAMIENTAS, REFACCIONES Y ACCESORIOS MENORES"/>
    <s v="291 HERRAMIENTAS MENORES"/>
    <s v="29101 HERRAMIENTAS MENORES"/>
    <n v="8500"/>
    <s v="1 NO ETIQUETADO"/>
    <s v="11 RECURSOS FISCALES"/>
    <s v="1101 RECURSOS MUNICIPALES"/>
    <s v="19 Ejercicio 2019"/>
    <s v="13 TODO EL TERRITORIO"/>
    <s v="3 INDISTINTO"/>
  </r>
  <r>
    <s v="100322626814110526S036036837911122727227201111110119133"/>
    <s v="1003"/>
    <s v="2"/>
    <s v="26"/>
    <s v="268"/>
    <s v="1"/>
    <s v="4"/>
    <s v="11"/>
    <s v="05"/>
    <s v="26"/>
    <s v="S"/>
    <s v="036"/>
    <s v="036837"/>
    <s v="91"/>
    <s v="1"/>
    <s v="2"/>
    <s v="27"/>
    <s v="272"/>
    <s v="27201"/>
    <s v="1"/>
    <s v="11"/>
    <s v="1101"/>
    <s v="19"/>
    <s v="13"/>
    <s v="3"/>
    <s v="10 COORDINACION GENERAL DE DESARROLLO ECONOMICO Y COMBATE A LA DESIGUALDAD"/>
    <s v="1003 DIRECCION DE PROGRAMAS SOCIALES MUNICIPALES"/>
    <s v="268 OTROS GRUPOS VULNERABLES"/>
    <s v="2 DESARROLLO SOCIAL"/>
    <s v="26 PROTECCION SOCIAL"/>
    <s v="1 INTEGRACIÓN SOCIAL Y CULTURAL"/>
    <s v="4 ZAPOPAN EQUITATIVO"/>
    <s v="11 ATENDER POBLACIONES MARGINADAS PARA ABATIR LAS CARENCIAS SOCIALES"/>
    <s v="05 B. ATENCIÓN A POBLACIONES EN MARGINACIÓN"/>
    <x v="8"/>
    <s v="91 CIUDADANOS"/>
    <s v="1 GASTO CORRIENTE"/>
    <s v="26 ZAPOPAN PRESENTE"/>
    <s v="036 CALZADO ESCOLAR ENTREGADO"/>
    <s v="036837 APOYO A ALUMNOS CON CALZADO ESCOLAR ENTREGADO"/>
    <s v="2000 MATERIALES Y SUMINISTROS"/>
    <s v="2700 VESTUARIO, BLANCOS, PRENDAS DE PROTECCION Y ARTICULOS DEPORTIVOS"/>
    <s v="272 PRENDAS DE SEGURIDAD Y PROTECCION PERSONAL"/>
    <s v="27201 PRENDAS DE SEGURIDAD Y PROTECCION PERSONAL"/>
    <n v="10742"/>
    <s v="1 NO ETIQUETADO"/>
    <s v="11 RECURSOS FISCALES"/>
    <s v="1101 RECURSOS MUNICIPALES"/>
    <s v="19 Ejercicio 2019"/>
    <s v="13 TODO EL TERRITORIO"/>
    <s v="3 INDISTINTO"/>
  </r>
  <r>
    <s v="100322626814110526S137137838911133333633601111110119133"/>
    <s v="1003"/>
    <s v="2"/>
    <s v="26"/>
    <s v="268"/>
    <s v="1"/>
    <s v="4"/>
    <s v="11"/>
    <s v="05"/>
    <s v="26"/>
    <s v="S"/>
    <s v="137"/>
    <s v="137838"/>
    <s v="91"/>
    <s v="1"/>
    <s v="3"/>
    <s v="33"/>
    <s v="336"/>
    <s v="33601"/>
    <s v="1"/>
    <s v="11"/>
    <s v="1101"/>
    <s v="19"/>
    <s v="13"/>
    <s v="3"/>
    <s v="10 COORDINACION GENERAL DE DESARROLLO ECONOMICO Y COMBATE A LA DESIGUALDAD"/>
    <s v="1003 DIRECCION DE PROGRAMAS SOCIALES MUNICIPALES"/>
    <s v="268 OTROS GRUPOS VULNERABLES"/>
    <s v="2 DESARROLLO SOCIAL"/>
    <s v="26 PROTECCION SOCIAL"/>
    <s v="1 INTEGRACIÓN SOCIAL Y CULTURAL"/>
    <s v="4 ZAPOPAN EQUITATIVO"/>
    <s v="11 ATENDER POBLACIONES MARGINADAS PARA ABATIR LAS CARENCIAS SOCIALES"/>
    <s v="05 B. ATENCIÓN A POBLACIONES EN MARGINACIÓN"/>
    <x v="8"/>
    <s v="91 CIUDADANOS"/>
    <s v="1 GASTO CORRIENTE"/>
    <s v="26 ZAPOPAN PRESENTE"/>
    <s v="137 UNIFORMES ESCOLARES ENTREGADOS"/>
    <s v="137838 APOYO A ALUMNOS CON UNIFORMES ESCOLARES ENTREGADOS"/>
    <s v="3000 SERVICIOS GENERALES"/>
    <s v="3300 SERVICIOS PROFESIONALES, CIENTIFICOS, TECNICOS Y OTROS SERVICIOS"/>
    <s v="336 SERVICIOS DE APOYO ADMINISTRATIVO, TRADUCCION, FOTOCOPIADO E IMPRESION"/>
    <s v="33601 SERVICIOS DE APOYO ADMINISTRATIVO, TRADUCCION, FOTOCOPIADO E IMPRESION"/>
    <n v="50000"/>
    <s v="1 NO ETIQUETADO"/>
    <s v="11 RECURSOS FISCALES"/>
    <s v="1101 RECURSOS MUNICIPALES"/>
    <s v="19 Ejercicio 2019"/>
    <s v="13 TODO EL TERRITORIO"/>
    <s v="3 INDISTINTO"/>
  </r>
  <r>
    <s v="100322626814110526S138138836911133333633601111110119133"/>
    <s v="1003"/>
    <s v="2"/>
    <s v="26"/>
    <s v="268"/>
    <s v="1"/>
    <s v="4"/>
    <s v="11"/>
    <s v="05"/>
    <s v="26"/>
    <s v="S"/>
    <s v="138"/>
    <s v="138836"/>
    <s v="91"/>
    <s v="1"/>
    <s v="3"/>
    <s v="33"/>
    <s v="336"/>
    <s v="33601"/>
    <s v="1"/>
    <s v="11"/>
    <s v="1101"/>
    <s v="19"/>
    <s v="13"/>
    <s v="3"/>
    <s v="10 COORDINACION GENERAL DE DESARROLLO ECONOMICO Y COMBATE A LA DESIGUALDAD"/>
    <s v="1003 DIRECCION DE PROGRAMAS SOCIALES MUNICIPALES"/>
    <s v="268 OTROS GRUPOS VULNERABLES"/>
    <s v="2 DESARROLLO SOCIAL"/>
    <s v="26 PROTECCION SOCIAL"/>
    <s v="1 INTEGRACIÓN SOCIAL Y CULTURAL"/>
    <s v="4 ZAPOPAN EQUITATIVO"/>
    <s v="11 ATENDER POBLACIONES MARGINADAS PARA ABATIR LAS CARENCIAS SOCIALES"/>
    <s v="05 B. ATENCIÓN A POBLACIONES EN MARGINACIÓN"/>
    <x v="8"/>
    <s v="91 CIUDADANOS"/>
    <s v="1 GASTO CORRIENTE"/>
    <s v="26 ZAPOPAN PRESENTE"/>
    <s v="138 ÚTILES ESCOLARES ENTREGADOS"/>
    <s v="138836 APOYO A ALUMNOS CON ARTICULOS ESCOLARES ENTREGADOS"/>
    <s v="3000 SERVICIOS GENERALES"/>
    <s v="3300 SERVICIOS PROFESIONALES, CIENTIFICOS, TECNICOS Y OTROS SERVICIOS"/>
    <s v="336 SERVICIOS DE APOYO ADMINISTRATIVO, TRADUCCION, FOTOCOPIADO E IMPRESION"/>
    <s v="33601 SERVICIOS DE APOYO ADMINISTRATIVO, TRADUCCION, FOTOCOPIADO E IMPRESION"/>
    <n v="130000"/>
    <s v="1 NO ETIQUETADO"/>
    <s v="11 RECURSOS FISCALES"/>
    <s v="1101 RECURSOS MUNICIPALES"/>
    <s v="19 Ejercicio 2019"/>
    <s v="13 TODO EL TERRITORIO"/>
    <s v="3 INDISTINTO"/>
  </r>
  <r>
    <s v="010111313146172001P121121823911122929229201111110119133"/>
    <s v="0101"/>
    <s v="1"/>
    <s v="13"/>
    <s v="131"/>
    <s v="4"/>
    <s v="6"/>
    <s v="17"/>
    <s v="20"/>
    <s v="01"/>
    <s v="P"/>
    <s v="121"/>
    <s v="121823"/>
    <s v="91"/>
    <s v="1"/>
    <s v="2"/>
    <s v="29"/>
    <s v="292"/>
    <s v="292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x v="2"/>
    <s v="91 CIUDADANOS"/>
    <s v="1 GASTO CORRIENTE"/>
    <s v="01 GESTIÓN GUBERNAMENTAL"/>
    <s v="121 SENSIBILIZACIÓN  EN RESPONSABILIDADES Y FUNCIONES REALIZADAS"/>
    <s v="121823 REGALOS A TITULO INSTITUCIONAL 2018"/>
    <s v="2000 MATERIALES Y SUMINISTROS"/>
    <s v="2900 HERRAMIENTAS, REFACCIONES Y ACCESORIOS MENORES"/>
    <s v="292 REFACCIONES Y ACCESORIOS MENORES DE EDIFICIOS"/>
    <s v="29201 REFACCIONES Y ACCESORIOS MENORES DE EDIFICIOS"/>
    <n v="500"/>
    <s v="1 NO ETIQUETADO"/>
    <s v="11 RECURSOS FISCALES"/>
    <s v="1101 RECURSOS MUNICIPALES"/>
    <s v="19 Ejercicio 2019"/>
    <s v="13 TODO EL TERRITORIO"/>
    <s v="3 INDISTINTO"/>
  </r>
  <r>
    <s v="030311717145160304E127127976911122929229201111110119133"/>
    <s v="0303"/>
    <s v="1"/>
    <s v="17"/>
    <s v="171"/>
    <s v="4"/>
    <s v="5"/>
    <s v="16"/>
    <s v="03"/>
    <s v="04"/>
    <s v="E"/>
    <s v="127"/>
    <s v="127976"/>
    <s v="91"/>
    <s v="1"/>
    <s v="2"/>
    <s v="29"/>
    <s v="292"/>
    <s v="29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900 HERRAMIENTAS, REFACCIONES Y ACCESORIOS MENORES"/>
    <s v="292 REFACCIONES Y ACCESORIOS MENORES DE EDIFICIOS"/>
    <s v="29201 REFACCIONES Y ACCESORIOS MENORES DE EDIFICIOS"/>
    <n v="47000"/>
    <s v="1 NO ETIQUETADO"/>
    <s v="11 RECURSOS FISCALES"/>
    <s v="1101 RECURSOS MUNICIPALES"/>
    <s v="19 Ejercicio 2019"/>
    <s v="13 TODO EL TERRITORIO"/>
    <s v="3 INDISTINTO"/>
  </r>
  <r>
    <s v="040711212245150205E047047162911122929229201111110119133"/>
    <s v="0407"/>
    <s v="1"/>
    <s v="12"/>
    <s v="122"/>
    <s v="4"/>
    <s v="5"/>
    <s v="15"/>
    <s v="02"/>
    <s v="05"/>
    <s v="E"/>
    <s v="047"/>
    <s v="047162"/>
    <s v="91"/>
    <s v="1"/>
    <s v="2"/>
    <s v="29"/>
    <s v="292"/>
    <s v="292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x v="1"/>
    <s v="91 CIUDADANOS"/>
    <s v="1 GASTO CORRIENTE"/>
    <s v="05 PROCURACIÓN DE JUSTICIA"/>
    <s v="047 CERTEZA JURÍDICA A LOS DETENIDOS Y PARTES AFECTADAS BRINDADA"/>
    <s v="047162 ATENCION PSICOLOGICA AL DETENIDO"/>
    <s v="2000 MATERIALES Y SUMINISTROS"/>
    <s v="2900 HERRAMIENTAS, REFACCIONES Y ACCESORIOS MENORES"/>
    <s v="292 REFACCIONES Y ACCESORIOS MENORES DE EDIFICIOS"/>
    <s v="29201 REFACCIONES Y ACCESORIOS MENORES DE EDIFICIOS"/>
    <n v="2000"/>
    <s v="1 NO ETIQUETADO"/>
    <s v="11 RECURSOS FISCALES"/>
    <s v="1101 RECURSOS MUNICIPALES"/>
    <s v="19 Ejercicio 2019"/>
    <s v="13 TODO EL TERRITORIO"/>
    <s v="3 INDISTINTO"/>
  </r>
  <r>
    <s v="050511818146172007B033033221911122929229201111110119133"/>
    <s v="0505"/>
    <s v="1"/>
    <s v="18"/>
    <s v="181"/>
    <s v="4"/>
    <s v="6"/>
    <s v="17"/>
    <s v="20"/>
    <s v="07"/>
    <s v="B"/>
    <s v="033"/>
    <s v="033221"/>
    <s v="91"/>
    <s v="1"/>
    <s v="2"/>
    <s v="29"/>
    <s v="292"/>
    <s v="292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x v="3"/>
    <s v="91 CIUDADANOS"/>
    <s v="1 GASTO CORRIENTE"/>
    <s v="07 EFICIENCIA GUBERNAMENTAL PARA LA POBLACIÓN"/>
    <s v="033 ATENCIÓN Y CANALIZACIÓN DE PETICIONES "/>
    <s v="033221 ATENCION CIUDADANA"/>
    <s v="2000 MATERIALES Y SUMINISTROS"/>
    <s v="2900 HERRAMIENTAS, REFACCIONES Y ACCESORIOS MENORES"/>
    <s v="292 REFACCIONES Y ACCESORIOS MENORES DE EDIFICIOS"/>
    <s v="29201 REFACCIONES Y ACCESORIOS MENORES DE EDIFICIOS"/>
    <n v="1200"/>
    <s v="1 NO ETIQUETADO"/>
    <s v="11 RECURSOS FISCALES"/>
    <s v="1101 RECURSOS MUNICIPALES"/>
    <s v="19 Ejercicio 2019"/>
    <s v="13 TODO EL TERRITORIO"/>
    <s v="3 INDISTINTO"/>
  </r>
  <r>
    <s v="100322626814110526S036036837911133333633601111110119133"/>
    <s v="1003"/>
    <s v="2"/>
    <s v="26"/>
    <s v="268"/>
    <s v="1"/>
    <s v="4"/>
    <s v="11"/>
    <s v="05"/>
    <s v="26"/>
    <s v="S"/>
    <s v="036"/>
    <s v="036837"/>
    <s v="91"/>
    <s v="1"/>
    <s v="3"/>
    <s v="33"/>
    <s v="336"/>
    <s v="33601"/>
    <s v="1"/>
    <s v="11"/>
    <s v="1101"/>
    <s v="19"/>
    <s v="13"/>
    <s v="3"/>
    <s v="10 COORDINACION GENERAL DE DESARROLLO ECONOMICO Y COMBATE A LA DESIGUALDAD"/>
    <s v="1003 DIRECCION DE PROGRAMAS SOCIALES MUNICIPALES"/>
    <s v="268 OTROS GRUPOS VULNERABLES"/>
    <s v="2 DESARROLLO SOCIAL"/>
    <s v="26 PROTECCION SOCIAL"/>
    <s v="1 INTEGRACIÓN SOCIAL Y CULTURAL"/>
    <s v="4 ZAPOPAN EQUITATIVO"/>
    <s v="11 ATENDER POBLACIONES MARGINADAS PARA ABATIR LAS CARENCIAS SOCIALES"/>
    <s v="05 B. ATENCIÓN A POBLACIONES EN MARGINACIÓN"/>
    <x v="8"/>
    <s v="91 CIUDADANOS"/>
    <s v="1 GASTO CORRIENTE"/>
    <s v="26 ZAPOPAN PRESENTE"/>
    <s v="036 CALZADO ESCOLAR ENTREGADO"/>
    <s v="036837 APOYO A ALUMNOS CON CALZADO ESCOLAR ENTREGADO"/>
    <s v="3000 SERVICIOS GENERALES"/>
    <s v="3300 SERVICIOS PROFESIONALES, CIENTIFICOS, TECNICOS Y OTROS SERVICIOS"/>
    <s v="336 SERVICIOS DE APOYO ADMINISTRATIVO, TRADUCCION, FOTOCOPIADO E IMPRESION"/>
    <s v="33601 SERVICIOS DE APOYO ADMINISTRATIVO, TRADUCCION, FOTOCOPIADO E IMPRESION"/>
    <n v="60000"/>
    <s v="1 NO ETIQUETADO"/>
    <s v="11 RECURSOS FISCALES"/>
    <s v="1101 RECURSOS MUNICIPALES"/>
    <s v="19 Ejercicio 2019"/>
    <s v="13 TODO EL TERRITORIO"/>
    <s v="3 INDISTINTO"/>
  </r>
  <r>
    <s v="060611515246172012M071071292911122929229201111110119133"/>
    <s v="0606"/>
    <s v="1"/>
    <s v="15"/>
    <s v="152"/>
    <s v="4"/>
    <s v="6"/>
    <s v="17"/>
    <s v="20"/>
    <s v="12"/>
    <s v="M"/>
    <s v="071"/>
    <s v="071292"/>
    <s v="91"/>
    <s v="1"/>
    <s v="2"/>
    <s v="29"/>
    <s v="292"/>
    <s v="292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071 INFORMACION CONTABLE REVISADA Y VALORADA"/>
    <s v="071292 CONCILIACIONES BANCARIAS"/>
    <s v="2000 MATERIALES Y SUMINISTROS"/>
    <s v="2900 HERRAMIENTAS, REFACCIONES Y ACCESORIOS MENORES"/>
    <s v="292 REFACCIONES Y ACCESORIOS MENORES DE EDIFICIOS"/>
    <s v="29201 REFACCIONES Y ACCESORIOS MENORES DE EDIFICIOS"/>
    <n v="184"/>
    <s v="1 NO ETIQUETADO"/>
    <s v="11 RECURSOS FISCALES"/>
    <s v="1101 RECURSOS MUNICIPALES"/>
    <s v="19 Ejercicio 2019"/>
    <s v="13 TODO EL TERRITORIO"/>
    <s v="3 INDISTINTO"/>
  </r>
  <r>
    <s v="080122222112130614E088088345911122929229201111110119133"/>
    <s v="0801"/>
    <s v="2"/>
    <s v="22"/>
    <s v="221"/>
    <s v="1"/>
    <s v="2"/>
    <s v="13"/>
    <s v="06"/>
    <s v="14"/>
    <s v="E"/>
    <s v="088"/>
    <s v="088345"/>
    <s v="91"/>
    <s v="1"/>
    <s v="2"/>
    <s v="29"/>
    <s v="292"/>
    <s v="292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45 ATENCION A QUEJAS SOBRE EL COMERCIO EN TIANGUIS"/>
    <s v="2000 MATERIALES Y SUMINISTROS"/>
    <s v="2900 HERRAMIENTAS, REFACCIONES Y ACCESORIOS MENORES"/>
    <s v="292 REFACCIONES Y ACCESORIOS MENORES DE EDIFICIOS"/>
    <s v="29201 REFACCIONES Y ACCESORIOS MENORES DE EDIFICIOS"/>
    <n v="88000"/>
    <s v="1 NO ETIQUETADO"/>
    <s v="11 RECURSOS FISCALES"/>
    <s v="1101 RECURSOS MUNICIPALES"/>
    <s v="19 Ejercicio 2019"/>
    <s v="13 TODO EL TERRITORIO"/>
    <s v="3 INDISTINTO"/>
  </r>
  <r>
    <s v="081122222112130614E059059798911122929229201111110119133"/>
    <s v="0811"/>
    <s v="2"/>
    <s v="22"/>
    <s v="221"/>
    <s v="1"/>
    <s v="2"/>
    <s v="13"/>
    <s v="06"/>
    <s v="14"/>
    <s v="E"/>
    <s v="059"/>
    <s v="059798"/>
    <s v="91"/>
    <s v="1"/>
    <s v="2"/>
    <s v="29"/>
    <s v="292"/>
    <s v="292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798 OBRA IMAGEN URBANA"/>
    <s v="2000 MATERIALES Y SUMINISTROS"/>
    <s v="2900 HERRAMIENTAS, REFACCIONES Y ACCESORIOS MENORES"/>
    <s v="292 REFACCIONES Y ACCESORIOS MENORES DE EDIFICIOS"/>
    <s v="29201 REFACCIONES Y ACCESORIOS MENORES DE EDIFICIOS"/>
    <n v="4777.34"/>
    <s v="1 NO ETIQUETADO"/>
    <s v="11 RECURSOS FISCALES"/>
    <s v="1101 RECURSOS MUNICIPALES"/>
    <s v="19 Ejercicio 2019"/>
    <s v="13 TODO EL TERRITORIO"/>
    <s v="3 INDISTINTO"/>
  </r>
  <r>
    <s v="080322222112130614E125125417911122929229201111110119133"/>
    <s v="0803"/>
    <s v="2"/>
    <s v="22"/>
    <s v="221"/>
    <s v="1"/>
    <s v="2"/>
    <s v="13"/>
    <s v="06"/>
    <s v="14"/>
    <s v="E"/>
    <s v="125"/>
    <s v="125417"/>
    <s v="91"/>
    <s v="1"/>
    <s v="2"/>
    <s v="29"/>
    <s v="292"/>
    <s v="29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17 MANTENIMIENTO PREVENTIVO DE ARBOLADO"/>
    <s v="2000 MATERIALES Y SUMINISTROS"/>
    <s v="2900 HERRAMIENTAS, REFACCIONES Y ACCESORIOS MENORES"/>
    <s v="292 REFACCIONES Y ACCESORIOS MENORES DE EDIFICIOS"/>
    <s v="29201 REFACCIONES Y ACCESORIOS MENORES DE EDIFICIOS"/>
    <n v="12500"/>
    <s v="1 NO ETIQUETADO"/>
    <s v="11 RECURSOS FISCALES"/>
    <s v="1101 RECURSOS MUNICIPALES"/>
    <s v="19 Ejercicio 2019"/>
    <s v="13 TODO EL TERRITORIO"/>
    <s v="3 INDISTINTO"/>
  </r>
  <r>
    <s v="080222222112130614E125125406911122929229201111110119133"/>
    <s v="0802"/>
    <s v="2"/>
    <s v="22"/>
    <s v="221"/>
    <s v="1"/>
    <s v="2"/>
    <s v="13"/>
    <s v="06"/>
    <s v="14"/>
    <s v="E"/>
    <s v="125"/>
    <s v="125406"/>
    <s v="91"/>
    <s v="1"/>
    <s v="2"/>
    <s v="29"/>
    <s v="292"/>
    <s v="292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06 MANEJO DE RESIDUOS SOLIDOS EN EL RELLENO SANITARIO DE PICACHOS"/>
    <s v="2000 MATERIALES Y SUMINISTROS"/>
    <s v="2900 HERRAMIENTAS, REFACCIONES Y ACCESORIOS MENORES"/>
    <s v="292 REFACCIONES Y ACCESORIOS MENORES DE EDIFICIOS"/>
    <s v="29201 REFACCIONES Y ACCESORIOS MENORES DE EDIFICIOS"/>
    <n v="15000"/>
    <s v="1 NO ETIQUETADO"/>
    <s v="11 RECURSOS FISCALES"/>
    <s v="1101 RECURSOS MUNICIPALES"/>
    <s v="19 Ejercicio 2019"/>
    <s v="13 TODO EL TERRITORIO"/>
    <s v="3 INDISTINTO"/>
  </r>
  <r>
    <s v="080522222112130614E125125406911122929229201111110119133"/>
    <s v="0805"/>
    <s v="2"/>
    <s v="22"/>
    <s v="221"/>
    <s v="1"/>
    <s v="2"/>
    <s v="13"/>
    <s v="06"/>
    <s v="14"/>
    <s v="E"/>
    <s v="125"/>
    <s v="125406"/>
    <s v="91"/>
    <s v="1"/>
    <s v="2"/>
    <s v="29"/>
    <s v="292"/>
    <s v="292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06 MANEJO DE RESIDUOS SOLIDOS EN EL RELLENO SANITARIO DE PICACHOS"/>
    <s v="2000 MATERIALES Y SUMINISTROS"/>
    <s v="2900 HERRAMIENTAS, REFACCIONES Y ACCESORIOS MENORES"/>
    <s v="292 REFACCIONES Y ACCESORIOS MENORES DE EDIFICIOS"/>
    <s v="29201 REFACCIONES Y ACCESORIOS MENORES DE EDIFICIOS"/>
    <n v="14000"/>
    <s v="1 NO ETIQUETADO"/>
    <s v="11 RECURSOS FISCALES"/>
    <s v="1101 RECURSOS MUNICIPALES"/>
    <s v="19 Ejercicio 2019"/>
    <s v="13 TODO EL TERRITORIO"/>
    <s v="3 INDISTINTO"/>
  </r>
  <r>
    <s v="080822222112130417E079079417911122929229201111110119133"/>
    <s v="0808"/>
    <s v="2"/>
    <s v="22"/>
    <s v="221"/>
    <s v="1"/>
    <s v="2"/>
    <s v="13"/>
    <s v="04"/>
    <s v="17"/>
    <s v="E"/>
    <s v="079"/>
    <s v="079417"/>
    <s v="91"/>
    <s v="1"/>
    <s v="2"/>
    <s v="29"/>
    <s v="292"/>
    <s v="292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79 MANTENIMIENTO PREVENTIVO DE LOS SERVICIOS PÚBLICOS REALIZADO"/>
    <s v="079417 MANTENIMIENTO PREVENTIVO DE ARBOLADO"/>
    <s v="2000 MATERIALES Y SUMINISTROS"/>
    <s v="2900 HERRAMIENTAS, REFACCIONES Y ACCESORIOS MENORES"/>
    <s v="292 REFACCIONES Y ACCESORIOS MENORES DE EDIFICIOS"/>
    <s v="29201 REFACCIONES Y ACCESORIOS MENORES DE EDIFICIOS"/>
    <n v="100000"/>
    <s v="1 NO ETIQUETADO"/>
    <s v="11 RECURSOS FISCALES"/>
    <s v="1101 RECURSOS MUNICIPALES"/>
    <s v="19 Ejercicio 2019"/>
    <s v="13 TODO EL TERRITORIO"/>
    <s v="3 INDISTINTO"/>
  </r>
  <r>
    <s v="090111313446172020O022022450121122929229201111110119133"/>
    <s v="0901"/>
    <s v="1"/>
    <s v="13"/>
    <s v="134"/>
    <s v="4"/>
    <s v="6"/>
    <s v="17"/>
    <s v="20"/>
    <s v="20"/>
    <s v="O"/>
    <s v="022"/>
    <s v="022450"/>
    <s v="12"/>
    <s v="1"/>
    <s v="2"/>
    <s v="29"/>
    <s v="292"/>
    <s v="29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50 MANTENIMIENTO PREVENTIVO A LAS INSTALACIONES FIJAS"/>
    <s v="2000 MATERIALES Y SUMINISTROS"/>
    <s v="2900 HERRAMIENTAS, REFACCIONES Y ACCESORIOS MENORES"/>
    <s v="292 REFACCIONES Y ACCESORIOS MENORES DE EDIFICIOS"/>
    <s v="29201 REFACCIONES Y ACCESORIOS MENORES DE EDIFICIOS"/>
    <n v="609900"/>
    <s v="1 NO ETIQUETADO"/>
    <s v="11 RECURSOS FISCALES"/>
    <s v="1101 RECURSOS MUNICIPALES"/>
    <s v="19 Ejercicio 2019"/>
    <s v="13 TODO EL TERRITORIO"/>
    <s v="3 INDISTINTO"/>
  </r>
  <r>
    <s v="100733131123091524F030030935911122929229201111110119133"/>
    <s v="1007"/>
    <s v="3"/>
    <s v="31"/>
    <s v="311"/>
    <s v="2"/>
    <s v="3"/>
    <s v="09"/>
    <s v="15"/>
    <s v="24"/>
    <s v="F"/>
    <s v="030"/>
    <s v="030935"/>
    <s v="91"/>
    <s v="1"/>
    <s v="2"/>
    <s v="29"/>
    <s v="292"/>
    <s v="29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030 APOYOS ECONÓMICOS OTORGADOS"/>
    <s v="030935 MUJERES BENEFICIADAS CON HERRAMIENTAS PARA EL DESARROLLO DE PROYECTOS PRODUCTIVOS"/>
    <s v="2000 MATERIALES Y SUMINISTROS"/>
    <s v="2900 HERRAMIENTAS, REFACCIONES Y ACCESORIOS MENORES"/>
    <s v="292 REFACCIONES Y ACCESORIOS MENORES DE EDIFICIOS"/>
    <s v="29201 REFACCIONES Y ACCESORIOS MENORES DE EDIFICIOS"/>
    <n v="15000"/>
    <s v="1 NO ETIQUETADO"/>
    <s v="11 RECURSOS FISCALES"/>
    <s v="1101 RECURSOS MUNICIPALES"/>
    <s v="19 Ejercicio 2019"/>
    <s v="13 TODO EL TERRITORIO"/>
    <s v="3 INDISTINTO"/>
  </r>
  <r>
    <s v="111322121231010730E113113684911122929229201111110119133"/>
    <s v="1113"/>
    <s v="2"/>
    <s v="21"/>
    <s v="212"/>
    <s v="3"/>
    <s v="1"/>
    <s v="01"/>
    <s v="07"/>
    <s v="30"/>
    <s v="E"/>
    <s v="113"/>
    <s v="113684"/>
    <s v="91"/>
    <s v="1"/>
    <s v="2"/>
    <s v="29"/>
    <s v="292"/>
    <s v="292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13 RECURSOS NATURALES GESTIONADOS Y PROTEGIDOS "/>
    <s v="113684 PREVENCION, CONTROL Y COMBATE DE INCENDIOS FORESTALES"/>
    <s v="2000 MATERIALES Y SUMINISTROS"/>
    <s v="2900 HERRAMIENTAS, REFACCIONES Y ACCESORIOS MENORES"/>
    <s v="292 REFACCIONES Y ACCESORIOS MENORES DE EDIFICIOS"/>
    <s v="29201 REFACCIONES Y ACCESORIOS MENORES DE EDIFICIOS"/>
    <n v="50000"/>
    <s v="1 NO ETIQUETADO"/>
    <s v="11 RECURSOS FISCALES"/>
    <s v="1101 RECURSOS MUNICIPALES"/>
    <s v="19 Ejercicio 2019"/>
    <s v="13 TODO EL TERRITORIO"/>
    <s v="3 INDISTINTO"/>
  </r>
  <r>
    <s v="121222222122081331E086086701911122929229201111110119133"/>
    <s v="1212"/>
    <s v="2"/>
    <s v="22"/>
    <s v="221"/>
    <s v="2"/>
    <s v="2"/>
    <s v="08"/>
    <s v="13"/>
    <s v="31"/>
    <s v="E"/>
    <s v="086"/>
    <s v="086701"/>
    <s v="91"/>
    <s v="1"/>
    <s v="2"/>
    <s v="29"/>
    <s v="292"/>
    <s v="292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86 OBRA PÚBLICA EJECUTADA"/>
    <s v="086701 RUPTURA DE PAVIMENTOS PARA INSTALACIONES SUBTERRANEAS"/>
    <s v="2000 MATERIALES Y SUMINISTROS"/>
    <s v="2900 HERRAMIENTAS, REFACCIONES Y ACCESORIOS MENORES"/>
    <s v="292 REFACCIONES Y ACCESORIOS MENORES DE EDIFICIOS"/>
    <s v="29201 REFACCIONES Y ACCESORIOS MENORES DE EDIFICIOS"/>
    <n v="22300"/>
    <s v="1 NO ETIQUETADO"/>
    <s v="11 RECURSOS FISCALES"/>
    <s v="1101 RECURSOS MUNICIPALES"/>
    <s v="19 Ejercicio 2019"/>
    <s v="13 TODO EL TERRITORIO"/>
    <s v="3 INDISTINTO"/>
  </r>
  <r>
    <s v="130322424215140134E120120940911122929229201111110119133"/>
    <s v="1303"/>
    <s v="2"/>
    <s v="24"/>
    <s v="242"/>
    <s v="1"/>
    <s v="5"/>
    <s v="14"/>
    <s v="01"/>
    <s v="34"/>
    <s v="E"/>
    <s v="120"/>
    <s v="120940"/>
    <s v="91"/>
    <s v="1"/>
    <s v="2"/>
    <s v="29"/>
    <s v="292"/>
    <s v="29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120 ROMERIA ZAPOPAN ORGANIZADA Y REALIZADA"/>
    <s v="120940 OPERATIVO ROMERIA 2017"/>
    <s v="2000 MATERIALES Y SUMINISTROS"/>
    <s v="2900 HERRAMIENTAS, REFACCIONES Y ACCESORIOS MENORES"/>
    <s v="292 REFACCIONES Y ACCESORIOS MENORES DE EDIFICIOS"/>
    <s v="29201 REFACCIONES Y ACCESORIOS MENORES DE EDIFICIOS"/>
    <n v="55440.000000000007"/>
    <s v="1 NO ETIQUETADO"/>
    <s v="11 RECURSOS FISCALES"/>
    <s v="1101 RECURSOS MUNICIPALES"/>
    <s v="19 Ejercicio 2019"/>
    <s v="13 TODO EL TERRITORIO"/>
    <s v="3 INDISTINTO"/>
  </r>
  <r>
    <s v="131322424215140134E087087826911122929229201111110119133"/>
    <s v="1313"/>
    <s v="2"/>
    <s v="24"/>
    <s v="242"/>
    <s v="1"/>
    <s v="5"/>
    <s v="14"/>
    <s v="01"/>
    <s v="34"/>
    <s v="E"/>
    <s v="087"/>
    <s v="087826"/>
    <s v="91"/>
    <s v="1"/>
    <s v="2"/>
    <s v="29"/>
    <s v="292"/>
    <s v="29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26 ACCESO Y DIFUSION DE LA CULTURA Y LAS ARTES "/>
    <s v="2000 MATERIALES Y SUMINISTROS"/>
    <s v="2900 HERRAMIENTAS, REFACCIONES Y ACCESORIOS MENORES"/>
    <s v="292 REFACCIONES Y ACCESORIOS MENORES DE EDIFICIOS"/>
    <s v="29201 REFACCIONES Y ACCESORIOS MENORES DE EDIFICIOS"/>
    <n v="15000"/>
    <s v="1 NO ETIQUETADO"/>
    <s v="11 RECURSOS FISCALES"/>
    <s v="1101 RECURSOS MUNICIPALES"/>
    <s v="19 Ejercicio 2019"/>
    <s v="13 TODO EL TERRITORIO"/>
    <s v="3 INDISTINTO"/>
  </r>
  <r>
    <s v="100322626814110526S036036837911133434734701111110119133"/>
    <s v="1003"/>
    <s v="2"/>
    <s v="26"/>
    <s v="268"/>
    <s v="1"/>
    <s v="4"/>
    <s v="11"/>
    <s v="05"/>
    <s v="26"/>
    <s v="S"/>
    <s v="036"/>
    <s v="036837"/>
    <s v="91"/>
    <s v="1"/>
    <s v="3"/>
    <s v="34"/>
    <s v="347"/>
    <s v="34701"/>
    <s v="1"/>
    <s v="11"/>
    <s v="1101"/>
    <s v="19"/>
    <s v="13"/>
    <s v="3"/>
    <s v="10 COORDINACION GENERAL DE DESARROLLO ECONOMICO Y COMBATE A LA DESIGUALDAD"/>
    <s v="1003 DIRECCION DE PROGRAMAS SOCIALES MUNICIPALES"/>
    <s v="268 OTROS GRUPOS VULNERABLES"/>
    <s v="2 DESARROLLO SOCIAL"/>
    <s v="26 PROTECCION SOCIAL"/>
    <s v="1 INTEGRACIÓN SOCIAL Y CULTURAL"/>
    <s v="4 ZAPOPAN EQUITATIVO"/>
    <s v="11 ATENDER POBLACIONES MARGINADAS PARA ABATIR LAS CARENCIAS SOCIALES"/>
    <s v="05 B. ATENCIÓN A POBLACIONES EN MARGINACIÓN"/>
    <x v="8"/>
    <s v="91 CIUDADANOS"/>
    <s v="1 GASTO CORRIENTE"/>
    <s v="26 ZAPOPAN PRESENTE"/>
    <s v="036 CALZADO ESCOLAR ENTREGADO"/>
    <s v="036837 APOYO A ALUMNOS CON CALZADO ESCOLAR ENTREGADO"/>
    <s v="3000 SERVICIOS GENERALES"/>
    <s v="3400 SERVICIOS FINANCIEROS, BANCARIOS Y COMERCIALES"/>
    <s v="347 FLETES Y MANIOBRAS"/>
    <s v="34701 FLETES Y MANIOBRAS"/>
    <n v="1861800"/>
    <s v="1 NO ETIQUETADO"/>
    <s v="11 RECURSOS FISCALES"/>
    <s v="1101 RECURSOS MUNICIPALES"/>
    <s v="19 Ejercicio 2019"/>
    <s v="13 TODO EL TERRITORIO"/>
    <s v="3 INDISTINTO"/>
  </r>
  <r>
    <s v="010111313146172001P121121018911122929329301111110119133"/>
    <s v="0101"/>
    <s v="1"/>
    <s v="13"/>
    <s v="131"/>
    <s v="4"/>
    <s v="6"/>
    <s v="17"/>
    <s v="20"/>
    <s v="01"/>
    <s v="P"/>
    <s v="121"/>
    <s v="121018"/>
    <s v="91"/>
    <s v="1"/>
    <s v="2"/>
    <s v="29"/>
    <s v="293"/>
    <s v="293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x v="2"/>
    <s v="91 CIUDADANOS"/>
    <s v="1 GASTO CORRIENTE"/>
    <s v="01 GESTIÓN GUBERNAMENTAL"/>
    <s v="121 SENSIBILIZACIÓN  EN RESPONSABILIDADES Y FUNCIONES REALIZADAS"/>
    <s v="121018 COBERTURA DE ACTIVIDADES DEL AYUNTAMIENTO"/>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50000"/>
    <s v="1 NO ETIQUETADO"/>
    <s v="11 RECURSOS FISCALES"/>
    <s v="1101 RECURSOS MUNICIPALES"/>
    <s v="19 Ejercicio 2019"/>
    <s v="13 TODO EL TERRITORIO"/>
    <s v="3 INDISTINTO"/>
  </r>
  <r>
    <s v="030311717145160304E127127976911122929329301111110119133"/>
    <s v="0303"/>
    <s v="1"/>
    <s v="17"/>
    <s v="171"/>
    <s v="4"/>
    <s v="5"/>
    <s v="16"/>
    <s v="03"/>
    <s v="04"/>
    <s v="E"/>
    <s v="127"/>
    <s v="127976"/>
    <s v="91"/>
    <s v="1"/>
    <s v="2"/>
    <s v="29"/>
    <s v="293"/>
    <s v="293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90000"/>
    <s v="1 NO ETIQUETADO"/>
    <s v="11 RECURSOS FISCALES"/>
    <s v="1101 RECURSOS MUNICIPALES"/>
    <s v="19 Ejercicio 2019"/>
    <s v="13 TODO EL TERRITORIO"/>
    <s v="3 INDISTINTO"/>
  </r>
  <r>
    <s v="050511818146172007B033033221911122929329301111110119133"/>
    <s v="0505"/>
    <s v="1"/>
    <s v="18"/>
    <s v="181"/>
    <s v="4"/>
    <s v="6"/>
    <s v="17"/>
    <s v="20"/>
    <s v="07"/>
    <s v="B"/>
    <s v="033"/>
    <s v="033221"/>
    <s v="91"/>
    <s v="1"/>
    <s v="2"/>
    <s v="29"/>
    <s v="293"/>
    <s v="293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x v="3"/>
    <s v="91 CIUDADANOS"/>
    <s v="1 GASTO CORRIENTE"/>
    <s v="07 EFICIENCIA GUBERNAMENTAL PARA LA POBLACIÓN"/>
    <s v="033 ATENCIÓN Y CANALIZACIÓN DE PETICIONES "/>
    <s v="033221 ATENCION CIUDADANA"/>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2800"/>
    <s v="1 NO ETIQUETADO"/>
    <s v="11 RECURSOS FISCALES"/>
    <s v="1101 RECURSOS MUNICIPALES"/>
    <s v="19 Ejercicio 2019"/>
    <s v="13 TODO EL TERRITORIO"/>
    <s v="3 INDISTINTO"/>
  </r>
  <r>
    <s v="100322626814110526S138138836911144444144101111110119133"/>
    <s v="1003"/>
    <s v="2"/>
    <s v="26"/>
    <s v="268"/>
    <s v="1"/>
    <s v="4"/>
    <s v="11"/>
    <s v="05"/>
    <s v="26"/>
    <s v="S"/>
    <s v="138"/>
    <s v="138836"/>
    <s v="91"/>
    <s v="1"/>
    <s v="4"/>
    <s v="44"/>
    <s v="441"/>
    <s v="44101"/>
    <s v="1"/>
    <s v="11"/>
    <s v="1101"/>
    <s v="19"/>
    <s v="13"/>
    <s v="3"/>
    <s v="10 COORDINACION GENERAL DE DESARROLLO ECONOMICO Y COMBATE A LA DESIGUALDAD"/>
    <s v="1003 DIRECCION DE PROGRAMAS SOCIALES MUNICIPALES"/>
    <s v="268 OTROS GRUPOS VULNERABLES"/>
    <s v="2 DESARROLLO SOCIAL"/>
    <s v="26 PROTECCION SOCIAL"/>
    <s v="1 INTEGRACIÓN SOCIAL Y CULTURAL"/>
    <s v="4 ZAPOPAN EQUITATIVO"/>
    <s v="11 ATENDER POBLACIONES MARGINADAS PARA ABATIR LAS CARENCIAS SOCIALES"/>
    <s v="05 B. ATENCIÓN A POBLACIONES EN MARGINACIÓN"/>
    <x v="8"/>
    <s v="91 CIUDADANOS"/>
    <s v="1 GASTO CORRIENTE"/>
    <s v="26 ZAPOPAN PRESENTE"/>
    <s v="138 ÚTILES ESCOLARES ENTREGADOS"/>
    <s v="138836 APOYO A ALUMNOS CON ARTICULOS ESCOLARES ENTREGADOS"/>
    <s v="4000 TRANSFERENCIAS, ASIGNACIONES, SUBSIDIOS Y OTRAS AYUDAS"/>
    <s v="4400 AYUDAS SOCIALES"/>
    <s v="441 AYUDAS SOCIALES A PERSONAS"/>
    <s v="44101 AYUDAS SOCIALES A PERSONAS"/>
    <n v="160000000"/>
    <s v="1 NO ETIQUETADO"/>
    <s v="11 RECURSOS FISCALES"/>
    <s v="1101 RECURSOS MUNICIPALES"/>
    <s v="19 Ejercicio 2019"/>
    <s v="13 TODO EL TERRITORIO"/>
    <s v="3 INDISTINTO"/>
  </r>
  <r>
    <s v="131422727116171835P076076778911122121121101111110119133"/>
    <s v="1314"/>
    <s v="2"/>
    <s v="27"/>
    <s v="271"/>
    <s v="1"/>
    <s v="6"/>
    <s v="17"/>
    <s v="18"/>
    <s v="35"/>
    <s v="P"/>
    <s v="076"/>
    <s v="076778"/>
    <s v="91"/>
    <s v="1"/>
    <s v="2"/>
    <s v="21"/>
    <s v="211"/>
    <s v="21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76 INSTRUMENTOS TECNOLÓGICOS Y METODOLÓGICOS DE INNOVACIÓN SOCIAL PARA LA VINCULACIÓN, DIVULGACIÓN E INTERACCIÓN ENTRE CIUDADANÍA Y MUNICIPIO PARA LA GOBERNANZA IMPLEMENTADOS."/>
    <s v="076778 FOROS DE INNOVACION SOCIAL"/>
    <s v="2000 MATERIALES Y SUMINISTROS"/>
    <s v="2100 MATERIALES DE ADMINISTRACION, EMISION DE DOCUMENTOS Y ARTICULOS OFICIALES"/>
    <s v="211 MATERIALES, UTILES Y EQUIPOS MENORES DE OFICINA"/>
    <s v="21101 MATERIALES, UTILES Y EQUIPOS MENORES DE OFICINA"/>
    <n v="95000"/>
    <s v="1 NO ETIQUETADO"/>
    <s v="11 RECURSOS FISCALES"/>
    <s v="1101 RECURSOS MUNICIPALES"/>
    <s v="19 Ejercicio 2019"/>
    <s v="13 TODO EL TERRITORIO"/>
    <s v="3 INDISTINTO"/>
  </r>
  <r>
    <s v="060611515246172012M071071293911122929329301111110119133"/>
    <s v="0606"/>
    <s v="1"/>
    <s v="15"/>
    <s v="152"/>
    <s v="4"/>
    <s v="6"/>
    <s v="17"/>
    <s v="20"/>
    <s v="12"/>
    <s v="M"/>
    <s v="071"/>
    <s v="071293"/>
    <s v="91"/>
    <s v="1"/>
    <s v="2"/>
    <s v="29"/>
    <s v="293"/>
    <s v="293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071 INFORMACION CONTABLE REVISADA Y VALORADA"/>
    <s v="071293 DEVOLUCION DE CHEQUES"/>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109"/>
    <s v="1 NO ETIQUETADO"/>
    <s v="11 RECURSOS FISCALES"/>
    <s v="1101 RECURSOS MUNICIPALES"/>
    <s v="19 Ejercicio 2019"/>
    <s v="13 TODO EL TERRITORIO"/>
    <s v="3 INDISTINTO"/>
  </r>
  <r>
    <s v="080322222112130614E125125798911122929329301111110119133"/>
    <s v="0803"/>
    <s v="2"/>
    <s v="22"/>
    <s v="221"/>
    <s v="1"/>
    <s v="2"/>
    <s v="13"/>
    <s v="06"/>
    <s v="14"/>
    <s v="E"/>
    <s v="125"/>
    <s v="125798"/>
    <s v="91"/>
    <s v="1"/>
    <s v="2"/>
    <s v="29"/>
    <s v="293"/>
    <s v="293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798 OBRA IMAGEN URBANA"/>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50000"/>
    <s v="1 NO ETIQUETADO"/>
    <s v="11 RECURSOS FISCALES"/>
    <s v="1101 RECURSOS MUNICIPALES"/>
    <s v="19 Ejercicio 2019"/>
    <s v="13 TODO EL TERRITORIO"/>
    <s v="3 INDISTINTO"/>
  </r>
  <r>
    <s v="090111313446172020O022022458121122929329301111110119133"/>
    <s v="0901"/>
    <s v="1"/>
    <s v="13"/>
    <s v="134"/>
    <s v="4"/>
    <s v="6"/>
    <s v="17"/>
    <s v="20"/>
    <s v="20"/>
    <s v="O"/>
    <s v="022"/>
    <s v="022458"/>
    <s v="12"/>
    <s v="1"/>
    <s v="2"/>
    <s v="29"/>
    <s v="293"/>
    <s v="293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58 MANTENIMIENTO PREVENTIVO Y CORRECTIVO DE VEHICULOS"/>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15000"/>
    <s v="1 NO ETIQUETADO"/>
    <s v="11 RECURSOS FISCALES"/>
    <s v="1101 RECURSOS MUNICIPALES"/>
    <s v="19 Ejercicio 2019"/>
    <s v="13 TODO EL TERRITORIO"/>
    <s v="3 INDISTINTO"/>
  </r>
  <r>
    <s v="121222222122081331E086086711911122929329301111110119133"/>
    <s v="1212"/>
    <s v="2"/>
    <s v="22"/>
    <s v="221"/>
    <s v="2"/>
    <s v="2"/>
    <s v="08"/>
    <s v="13"/>
    <s v="31"/>
    <s v="E"/>
    <s v="086"/>
    <s v="086711"/>
    <s v="91"/>
    <s v="1"/>
    <s v="2"/>
    <s v="29"/>
    <s v="293"/>
    <s v="293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86 OBRA PÚBLICA EJECUTADA"/>
    <s v="086711 GESTION DE OBRA PUBLICA MUNICIPAL"/>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12700"/>
    <s v="1 NO ETIQUETADO"/>
    <s v="11 RECURSOS FISCALES"/>
    <s v="1101 RECURSOS MUNICIPALES"/>
    <s v="19 Ejercicio 2019"/>
    <s v="13 TODO EL TERRITORIO"/>
    <s v="3 INDISTINTO"/>
  </r>
  <r>
    <s v="131422727116171835P080080780911122121121101111110119133"/>
    <s v="1314"/>
    <s v="2"/>
    <s v="27"/>
    <s v="271"/>
    <s v="1"/>
    <s v="6"/>
    <s v="17"/>
    <s v="18"/>
    <s v="35"/>
    <s v="P"/>
    <s v="080"/>
    <s v="080780"/>
    <s v="91"/>
    <s v="1"/>
    <s v="2"/>
    <s v="21"/>
    <s v="211"/>
    <s v="21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80 PLANEACION Y ASESORIA, PARA LAS PETICIONES DE OBRA."/>
    <s v="2000 MATERIALES Y SUMINISTROS"/>
    <s v="2100 MATERIALES DE ADMINISTRACION, EMISION DE DOCUMENTOS Y ARTICULOS OFICIALES"/>
    <s v="211 MATERIALES, UTILES Y EQUIPOS MENORES DE OFICINA"/>
    <s v="21101 MATERIALES, UTILES Y EQUIPOS MENORES DE OFICINA"/>
    <n v="22862"/>
    <s v="1 NO ETIQUETADO"/>
    <s v="11 RECURSOS FISCALES"/>
    <s v="1101 RECURSOS MUNICIPALES"/>
    <s v="19 Ejercicio 2019"/>
    <s v="13 TODO EL TERRITORIO"/>
    <s v="3 INDISTINTO"/>
  </r>
  <r>
    <s v="010111313146172001P052052016911122929429401111110119133"/>
    <s v="0101"/>
    <s v="1"/>
    <s v="13"/>
    <s v="131"/>
    <s v="4"/>
    <s v="6"/>
    <s v="17"/>
    <s v="20"/>
    <s v="01"/>
    <s v="P"/>
    <s v="052"/>
    <s v="052016"/>
    <s v="91"/>
    <s v="1"/>
    <s v="2"/>
    <s v="29"/>
    <s v="294"/>
    <s v="294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x v="2"/>
    <s v="91 CIUDADANOS"/>
    <s v="1 GASTO CORRIENTE"/>
    <s v="01 GESTIÓN GUBERNAMENTAL"/>
    <s v="052 DESEMPEÑO Y EJECUCIÓN OPERATIVO- ADMINISTRATIVA DE LAS ÁREAS DE PRESIDENCIA PARA EL DESARROLLO DE PROYECTOS Y OPORTUNIDADES MEJORADAS"/>
    <s v="052016 ANALISIS DE TEMAS COYUNTURALES"/>
    <s v="2000 MATERIALES Y SUMINISTROS"/>
    <s v="2900 HERRAMIENTAS, REFACCIONES Y ACCESORIOS MENORES"/>
    <s v="294 REFACCIONES Y ACCESORIOS MENORES DE EQUIPO DE COMPUTO Y TECNOLOGIAS DE LA INFORMACION"/>
    <s v="29401 REFACCIONES Y ACCESORIOS MENORES DE EQUIPO DE COMPUTO Y TECNOLOGIAS DE LA INFORMACION"/>
    <n v="2250"/>
    <s v="1 NO ETIQUETADO"/>
    <s v="11 RECURSOS FISCALES"/>
    <s v="1101 RECURSOS MUNICIPALES"/>
    <s v="19 Ejercicio 2019"/>
    <s v="13 TODO EL TERRITORIO"/>
    <s v="3 INDISTINTO"/>
  </r>
  <r>
    <s v="030311717145160304E127127976911122929429401111110119133"/>
    <s v="0303"/>
    <s v="1"/>
    <s v="17"/>
    <s v="171"/>
    <s v="4"/>
    <s v="5"/>
    <s v="16"/>
    <s v="03"/>
    <s v="04"/>
    <s v="E"/>
    <s v="127"/>
    <s v="127976"/>
    <s v="91"/>
    <s v="1"/>
    <s v="2"/>
    <s v="29"/>
    <s v="294"/>
    <s v="294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900 HERRAMIENTAS, REFACCIONES Y ACCESORIOS MENORES"/>
    <s v="294 REFACCIONES Y ACCESORIOS MENORES DE EQUIPO DE COMPUTO Y TECNOLOGIAS DE LA INFORMACION"/>
    <s v="29401 REFACCIONES Y ACCESORIOS MENORES DE EQUIPO DE COMPUTO Y TECNOLOGIAS DE LA INFORMACION"/>
    <n v="25000"/>
    <s v="1 NO ETIQUETADO"/>
    <s v="11 RECURSOS FISCALES"/>
    <s v="1101 RECURSOS MUNICIPALES"/>
    <s v="19 Ejercicio 2019"/>
    <s v="13 TODO EL TERRITORIO"/>
    <s v="3 INDISTINTO"/>
  </r>
  <r>
    <s v="130122727116171835P136136764911122121121101111110119133"/>
    <s v="1301"/>
    <s v="2"/>
    <s v="27"/>
    <s v="271"/>
    <s v="1"/>
    <s v="6"/>
    <s v="17"/>
    <s v="18"/>
    <s v="35"/>
    <s v="P"/>
    <s v="136"/>
    <s v="136764"/>
    <s v="91"/>
    <s v="1"/>
    <s v="2"/>
    <s v="21"/>
    <s v="211"/>
    <s v="21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136 TALLERES Y CURSOS DIRIGIDOS A  CIUDADANOS, ORGANISMOS SOCIALES Y FUNCIONARIOS ASÍ COMO EVENTOS PARA IMPULSAR CULTURA DE PARTICIPACIÓN CIUDADANA PARA LA GOBERNANZA IMPARTIDOS."/>
    <s v="136764 JORNADAS DE FORMACION EN GOBERNANZA PARA NIÑOS Y JOVENES"/>
    <s v="2000 MATERIALES Y SUMINISTROS"/>
    <s v="2100 MATERIALES DE ADMINISTRACION, EMISION DE DOCUMENTOS Y ARTICULOS OFICIALES"/>
    <s v="211 MATERIALES, UTILES Y EQUIPOS MENORES DE OFICINA"/>
    <s v="21101 MATERIALES, UTILES Y EQUIPOS MENORES DE OFICINA"/>
    <n v="301821.51"/>
    <s v="1 NO ETIQUETADO"/>
    <s v="11 RECURSOS FISCALES"/>
    <s v="1101 RECURSOS MUNICIPALES"/>
    <s v="19 Ejercicio 2019"/>
    <s v="13 TODO EL TERRITORIO"/>
    <s v="3 INDISTINTO"/>
  </r>
  <r>
    <s v="130122727116171835P076076778911122121421401111110119133"/>
    <s v="1301"/>
    <s v="2"/>
    <s v="27"/>
    <s v="271"/>
    <s v="1"/>
    <s v="6"/>
    <s v="17"/>
    <s v="18"/>
    <s v="35"/>
    <s v="P"/>
    <s v="076"/>
    <s v="076778"/>
    <s v="91"/>
    <s v="1"/>
    <s v="2"/>
    <s v="21"/>
    <s v="214"/>
    <s v="214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76 INSTRUMENTOS TECNOLÓGICOS Y METODOLÓGICOS DE INNOVACIÓN SOCIAL PARA LA VINCULACIÓN, DIVULGACIÓN E INTERACCIÓN ENTRE CIUDADANÍA Y MUNICIPIO PARA LA GOBERNANZA IMPLEMENTADOS."/>
    <s v="076778 FOROS DE INNOVACION SOCIAL"/>
    <s v="2000 MATERIALES Y SUMINISTROS"/>
    <s v="2100 MATERIALES DE ADMINISTRACION, EMISION DE DOCUMENTOS Y ARTICULOS OFICIALES"/>
    <s v="214 MATERIALES, UTILES Y EQUIPOS MENORES DE TECNOLOGIAS DE LA INFORMACION Y COMUNICACIONES"/>
    <s v="21401 MATERIALES, UTILES Y EQUIPOS MENORES DE TECNOLOGIAS DE LA INFORMACION Y COMUNICACIONES"/>
    <n v="35592.300000000003"/>
    <s v="1 NO ETIQUETADO"/>
    <s v="11 RECURSOS FISCALES"/>
    <s v="1101 RECURSOS MUNICIPALES"/>
    <s v="19 Ejercicio 2019"/>
    <s v="13 TODO EL TERRITORIO"/>
    <s v="3 INDISTINTO"/>
  </r>
  <r>
    <s v="081122222112130614E125125402911122929429401111110119133"/>
    <s v="0811"/>
    <s v="2"/>
    <s v="22"/>
    <s v="221"/>
    <s v="1"/>
    <s v="2"/>
    <s v="13"/>
    <s v="06"/>
    <s v="14"/>
    <s v="E"/>
    <s v="125"/>
    <s v="125402"/>
    <s v="91"/>
    <s v="1"/>
    <s v="2"/>
    <s v="29"/>
    <s v="294"/>
    <s v="294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02 SACRIFICIO DE PORCINOS ZAPOPAN"/>
    <s v="2000 MATERIALES Y SUMINISTROS"/>
    <s v="2900 HERRAMIENTAS, REFACCIONES Y ACCESORIOS MENORES"/>
    <s v="294 REFACCIONES Y ACCESORIOS MENORES DE EQUIPO DE COMPUTO Y TECNOLOGIAS DE LA INFORMACION"/>
    <s v="29401 REFACCIONES Y ACCESORIOS MENORES DE EQUIPO DE COMPUTO Y TECNOLOGIAS DE LA INFORMACION"/>
    <n v="100000"/>
    <s v="1 NO ETIQUETADO"/>
    <s v="11 RECURSOS FISCALES"/>
    <s v="1101 RECURSOS MUNICIPALES"/>
    <s v="19 Ejercicio 2019"/>
    <s v="13 TODO EL TERRITORIO"/>
    <s v="3 INDISTINTO"/>
  </r>
  <r>
    <s v="080322222112130614E009009358911122929429401111110119133"/>
    <s v="0803"/>
    <s v="2"/>
    <s v="22"/>
    <s v="221"/>
    <s v="1"/>
    <s v="2"/>
    <s v="13"/>
    <s v="06"/>
    <s v="14"/>
    <s v="E"/>
    <s v="009"/>
    <s v="009358"/>
    <s v="91"/>
    <s v="1"/>
    <s v="2"/>
    <s v="29"/>
    <s v="294"/>
    <s v="294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358 DISTRIBUCION DE AGUA POTABLE EN CAMION TIPO CISTERNA."/>
    <s v="2000 MATERIALES Y SUMINISTROS"/>
    <s v="2900 HERRAMIENTAS, REFACCIONES Y ACCESORIOS MENORES"/>
    <s v="294 REFACCIONES Y ACCESORIOS MENORES DE EQUIPO DE COMPUTO Y TECNOLOGIAS DE LA INFORMACION"/>
    <s v="29401 REFACCIONES Y ACCESORIOS MENORES DE EQUIPO DE COMPUTO Y TECNOLOGIAS DE LA INFORMACION"/>
    <n v="57000"/>
    <s v="1 NO ETIQUETADO"/>
    <s v="11 RECURSOS FISCALES"/>
    <s v="1101 RECURSOS MUNICIPALES"/>
    <s v="19 Ejercicio 2019"/>
    <s v="13 TODO EL TERRITORIO"/>
    <s v="3 INDISTINTO"/>
  </r>
  <r>
    <s v="090211313446172019O133133438121122929429401111110119133"/>
    <s v="0902"/>
    <s v="1"/>
    <s v="13"/>
    <s v="134"/>
    <s v="4"/>
    <s v="6"/>
    <s v="17"/>
    <s v="20"/>
    <s v="19"/>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8 ATENCION A SOLICITUDES DE COMPRA, PRESTAMO, RENTA Y ACTUALIZACION DE EQUIPO DE COMPUTO GENERAL Y TELEFONIC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37500"/>
    <s v="1 NO ETIQUETADO"/>
    <s v="11 RECURSOS FISCALES"/>
    <s v="1101 RECURSOS MUNICIPALES"/>
    <s v="19 Ejercicio 2019"/>
    <s v="13 TODO EL TERRITORIO"/>
    <s v="3 INDISTINTO"/>
  </r>
  <r>
    <s v="090211313446172019O133133438121122929429401111110119133"/>
    <s v="0902"/>
    <s v="1"/>
    <s v="13"/>
    <s v="134"/>
    <s v="4"/>
    <s v="6"/>
    <s v="17"/>
    <s v="20"/>
    <s v="19"/>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8 ATENCION A SOLICITUDES DE COMPRA, PRESTAMO, RENTA Y ACTUALIZACION DE EQUIPO DE COMPUTO GENERAL Y TELEFONIC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36000"/>
    <s v="1 NO ETIQUETADO"/>
    <s v="11 RECURSOS FISCALES"/>
    <s v="1101 RECURSOS MUNICIPALES"/>
    <s v="19 Ejercicio 2019"/>
    <s v="13 TODO EL TERRITORIO"/>
    <s v="3 INDISTINTO"/>
  </r>
  <r>
    <s v="090211313446172019O133133438121122929429401111110119133"/>
    <s v="0902"/>
    <s v="1"/>
    <s v="13"/>
    <s v="134"/>
    <s v="4"/>
    <s v="6"/>
    <s v="17"/>
    <s v="20"/>
    <s v="19"/>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8 ATENCION A SOLICITUDES DE COMPRA, PRESTAMO, RENTA Y ACTUALIZACION DE EQUIPO DE COMPUTO GENERAL Y TELEFONIC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1060"/>
    <s v="1 NO ETIQUETADO"/>
    <s v="11 RECURSOS FISCALES"/>
    <s v="1101 RECURSOS MUNICIPALES"/>
    <s v="19 Ejercicio 2019"/>
    <s v="13 TODO EL TERRITORIO"/>
    <s v="3 INDISTINTO"/>
  </r>
  <r>
    <s v="090211313446172019O133133438121122929429401111110119133"/>
    <s v="0902"/>
    <s v="1"/>
    <s v="13"/>
    <s v="134"/>
    <s v="4"/>
    <s v="6"/>
    <s v="17"/>
    <s v="20"/>
    <s v="19"/>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8 ATENCION A SOLICITUDES DE COMPRA, PRESTAMO, RENTA Y ACTUALIZACION DE EQUIPO DE COMPUTO GENERAL Y TELEFONIC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24900"/>
    <s v="1 NO ETIQUETADO"/>
    <s v="11 RECURSOS FISCALES"/>
    <s v="1101 RECURSOS MUNICIPALES"/>
    <s v="19 Ejercicio 2019"/>
    <s v="13 TODO EL TERRITORIO"/>
    <s v="3 INDISTINTO"/>
  </r>
  <r>
    <s v="090211313446172019O133133438121122929429401111110119133"/>
    <s v="0902"/>
    <s v="1"/>
    <s v="13"/>
    <s v="134"/>
    <s v="4"/>
    <s v="6"/>
    <s v="17"/>
    <s v="20"/>
    <s v="19"/>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8 ATENCION A SOLICITUDES DE COMPRA, PRESTAMO, RENTA Y ACTUALIZACION DE EQUIPO DE COMPUTO GENERAL Y TELEFONIC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5220"/>
    <s v="1 NO ETIQUETADO"/>
    <s v="11 RECURSOS FISCALES"/>
    <s v="1101 RECURSOS MUNICIPALES"/>
    <s v="19 Ejercicio 2019"/>
    <s v="13 TODO EL TERRITORIO"/>
    <s v="3 INDISTINTO"/>
  </r>
  <r>
    <s v="090211313446172019O133133438121122929429401111110119133"/>
    <s v="0902"/>
    <s v="1"/>
    <s v="13"/>
    <s v="134"/>
    <s v="4"/>
    <s v="6"/>
    <s v="17"/>
    <s v="20"/>
    <s v="19"/>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8 ATENCION A SOLICITUDES DE COMPRA, PRESTAMO, RENTA Y ACTUALIZACION DE EQUIPO DE COMPUTO GENERAL Y TELEFONIC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2960"/>
    <s v="1 NO ETIQUETADO"/>
    <s v="11 RECURSOS FISCALES"/>
    <s v="1101 RECURSOS MUNICIPALES"/>
    <s v="19 Ejercicio 2019"/>
    <s v="13 TODO EL TERRITORIO"/>
    <s v="3 INDISTINTO"/>
  </r>
  <r>
    <s v="090211313446172019O133133438121122929429401111110119133"/>
    <s v="0902"/>
    <s v="1"/>
    <s v="13"/>
    <s v="134"/>
    <s v="4"/>
    <s v="6"/>
    <s v="17"/>
    <s v="20"/>
    <s v="19"/>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8 ATENCION A SOLICITUDES DE COMPRA, PRESTAMO, RENTA Y ACTUALIZACION DE EQUIPO DE COMPUTO GENERAL Y TELEFONIC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700"/>
    <s v="1 NO ETIQUETADO"/>
    <s v="11 RECURSOS FISCALES"/>
    <s v="1101 RECURSOS MUNICIPALES"/>
    <s v="19 Ejercicio 2019"/>
    <s v="13 TODO EL TERRITORIO"/>
    <s v="3 INDISTINTO"/>
  </r>
  <r>
    <s v="090211313446172019O133133438121122929429401111110119133"/>
    <s v="0902"/>
    <s v="1"/>
    <s v="13"/>
    <s v="134"/>
    <s v="4"/>
    <s v="6"/>
    <s v="17"/>
    <s v="20"/>
    <s v="19"/>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8 ATENCION A SOLICITUDES DE COMPRA, PRESTAMO, RENTA Y ACTUALIZACION DE EQUIPO DE COMPUTO GENERAL Y TELEFONIC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129500"/>
    <s v="1 NO ETIQUETADO"/>
    <s v="11 RECURSOS FISCALES"/>
    <s v="1101 RECURSOS MUNICIPALES"/>
    <s v="19 Ejercicio 2019"/>
    <s v="13 TODO EL TERRITORIO"/>
    <s v="3 INDISTINTO"/>
  </r>
  <r>
    <s v="090211313446172019O133133438121122929429401111110119133"/>
    <s v="0902"/>
    <s v="1"/>
    <s v="13"/>
    <s v="134"/>
    <s v="4"/>
    <s v="6"/>
    <s v="17"/>
    <s v="20"/>
    <s v="19"/>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8 ATENCION A SOLICITUDES DE COMPRA, PRESTAMO, RENTA Y ACTUALIZACION DE EQUIPO DE COMPUTO GENERAL Y TELEFONIC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541500"/>
    <s v="1 NO ETIQUETADO"/>
    <s v="11 RECURSOS FISCALES"/>
    <s v="1101 RECURSOS MUNICIPALES"/>
    <s v="19 Ejercicio 2019"/>
    <s v="13 TODO EL TERRITORIO"/>
    <s v="3 INDISTINTO"/>
  </r>
  <r>
    <s v="090211313446172019O051051427121122929429401111110119133"/>
    <s v="0902"/>
    <s v="1"/>
    <s v="13"/>
    <s v="134"/>
    <s v="4"/>
    <s v="6"/>
    <s v="17"/>
    <s v="20"/>
    <s v="19"/>
    <s v="O"/>
    <s v="051"/>
    <s v="051427"/>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051 CONTROL DE ACCESO A LOS SISTEMAS ADMINISTRADOS"/>
    <s v="051427 ADMINISTRACION DE LA RED DE VOZ Y RENOVACION DE EQUIP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2800"/>
    <s v="1 NO ETIQUETADO"/>
    <s v="11 RECURSOS FISCALES"/>
    <s v="1101 RECURSOS MUNICIPALES"/>
    <s v="19 Ejercicio 2019"/>
    <s v="13 TODO EL TERRITORIO"/>
    <s v="3 INDISTINTO"/>
  </r>
  <r>
    <s v="090211313446172019O133133429121122929429401111110119133"/>
    <s v="0902"/>
    <s v="1"/>
    <s v="13"/>
    <s v="134"/>
    <s v="4"/>
    <s v="6"/>
    <s v="17"/>
    <s v="20"/>
    <s v="19"/>
    <s v="O"/>
    <s v="133"/>
    <s v="133429"/>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29 ACTUALIZACION DE MANUALES DE PROCEDIMIENTOS"/>
    <s v="2000 MATERIALES Y SUMINISTROS"/>
    <s v="2900 HERRAMIENTAS, REFACCIONES Y ACCESORIOS MENORES"/>
    <s v="294 REFACCIONES Y ACCESORIOS MENORES DE EQUIPO DE COMPUTO Y TECNOLOGIAS DE LA INFORMACION"/>
    <s v="29401 REFACCIONES Y ACCESORIOS MENORES DE EQUIPO DE COMPUTO Y TECNOLOGIAS DE LA INFORMACION"/>
    <n v="50000"/>
    <s v="1 NO ETIQUETADO"/>
    <s v="11 RECURSOS FISCALES"/>
    <s v="1101 RECURSOS MUNICIPALES"/>
    <s v="19 Ejercicio 2019"/>
    <s v="13 TODO EL TERRITORIO"/>
    <s v="3 INDISTINTO"/>
  </r>
  <r>
    <s v="090211313446172019O133133433121122929429401111110119133"/>
    <s v="0902"/>
    <s v="1"/>
    <s v="13"/>
    <s v="134"/>
    <s v="4"/>
    <s v="6"/>
    <s v="17"/>
    <s v="20"/>
    <s v="19"/>
    <s v="O"/>
    <s v="133"/>
    <s v="133433"/>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3 ATENCION A SOLICITUDES DE REPARACION, MANTENIMIENTO E INSTALACION DE EQUIPO DE COMPUTO EN GENERAL Y TELEFONIC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600000"/>
    <s v="1 NO ETIQUETADO"/>
    <s v="11 RECURSOS FISCALES"/>
    <s v="1101 RECURSOS MUNICIPALES"/>
    <s v="19 Ejercicio 2019"/>
    <s v="13 TODO EL TERRITORIO"/>
    <s v="3 INDISTINTO"/>
  </r>
  <r>
    <s v="090211313446172019O133133438121122929429401111110119133"/>
    <s v="0902"/>
    <s v="1"/>
    <s v="13"/>
    <s v="134"/>
    <s v="4"/>
    <s v="6"/>
    <s v="17"/>
    <s v="20"/>
    <s v="19"/>
    <s v="O"/>
    <s v="133"/>
    <s v="133438"/>
    <s v="12"/>
    <s v="1"/>
    <s v="2"/>
    <s v="29"/>
    <s v="294"/>
    <s v="294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8 ATENCION A SOLICITUDES DE COMPRA, PRESTAMO, RENTA Y ACTUALIZACION DE EQUIPO DE COMPUTO GENERAL Y TELEFONICO"/>
    <s v="2000 MATERIALES Y SUMINISTROS"/>
    <s v="2900 HERRAMIENTAS, REFACCIONES Y ACCESORIOS MENORES"/>
    <s v="294 REFACCIONES Y ACCESORIOS MENORES DE EQUIPO DE COMPUTO Y TECNOLOGIAS DE LA INFORMACION"/>
    <s v="29401 REFACCIONES Y ACCESORIOS MENORES DE EQUIPO DE COMPUTO Y TECNOLOGIAS DE LA INFORMACION"/>
    <n v="100000"/>
    <s v="1 NO ETIQUETADO"/>
    <s v="11 RECURSOS FISCALES"/>
    <s v="1101 RECURSOS MUNICIPALES"/>
    <s v="19 Ejercicio 2019"/>
    <s v="13 TODO EL TERRITORIO"/>
    <s v="3 INDISTINTO"/>
  </r>
  <r>
    <s v="110322222122071329E129129673911122929429401111110119133"/>
    <s v="1103"/>
    <s v="2"/>
    <s v="22"/>
    <s v="221"/>
    <s v="2"/>
    <s v="2"/>
    <s v="07"/>
    <s v="13"/>
    <s v="29"/>
    <s v="E"/>
    <s v="129"/>
    <s v="129673"/>
    <s v="91"/>
    <s v="1"/>
    <s v="2"/>
    <s v="29"/>
    <s v="294"/>
    <s v="294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29 SERVICIOS PARA LA GESTIÓN DE LA MOVILIDAD APLICADA         "/>
    <s v="129673 REGULACION DEL SERVICIO DE ESTACIONAMIENTO CON ACOMODADORES DE VEHICULOS"/>
    <s v="2000 MATERIALES Y SUMINISTROS"/>
    <s v="2900 HERRAMIENTAS, REFACCIONES Y ACCESORIOS MENORES"/>
    <s v="294 REFACCIONES Y ACCESORIOS MENORES DE EQUIPO DE COMPUTO Y TECNOLOGIAS DE LA INFORMACION"/>
    <s v="29401 REFACCIONES Y ACCESORIOS MENORES DE EQUIPO DE COMPUTO Y TECNOLOGIAS DE LA INFORMACION"/>
    <n v="2000"/>
    <s v="1 NO ETIQUETADO"/>
    <s v="11 RECURSOS FISCALES"/>
    <s v="1101 RECURSOS MUNICIPALES"/>
    <s v="19 Ejercicio 2019"/>
    <s v="13 TODO EL TERRITORIO"/>
    <s v="3 INDISTINTO"/>
  </r>
  <r>
    <s v="121222222122081331E135135698911122929429401111110119133"/>
    <s v="1212"/>
    <s v="2"/>
    <s v="22"/>
    <s v="221"/>
    <s v="2"/>
    <s v="2"/>
    <s v="08"/>
    <s v="13"/>
    <s v="31"/>
    <s v="E"/>
    <s v="135"/>
    <s v="135698"/>
    <s v="91"/>
    <s v="1"/>
    <s v="2"/>
    <s v="29"/>
    <s v="294"/>
    <s v="294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135 SUPERVISIÓN DE OBRA CONTRATADA"/>
    <s v="135698 SUSPENSION Y REINICIO DE OBRA DE EDIFICACION"/>
    <s v="2000 MATERIALES Y SUMINISTROS"/>
    <s v="2900 HERRAMIENTAS, REFACCIONES Y ACCESORIOS MENORES"/>
    <s v="294 REFACCIONES Y ACCESORIOS MENORES DE EQUIPO DE COMPUTO Y TECNOLOGIAS DE LA INFORMACION"/>
    <s v="29401 REFACCIONES Y ACCESORIOS MENORES DE EQUIPO DE COMPUTO Y TECNOLOGIAS DE LA INFORMACION"/>
    <n v="28000"/>
    <s v="1 NO ETIQUETADO"/>
    <s v="11 RECURSOS FISCALES"/>
    <s v="1101 RECURSOS MUNICIPALES"/>
    <s v="19 Ejercicio 2019"/>
    <s v="13 TODO EL TERRITORIO"/>
    <s v="3 INDISTINTO"/>
  </r>
  <r>
    <s v="131422727116171835P076076779911122121521501111110119133"/>
    <s v="1314"/>
    <s v="2"/>
    <s v="27"/>
    <s v="271"/>
    <s v="1"/>
    <s v="6"/>
    <s v="17"/>
    <s v="18"/>
    <s v="35"/>
    <s v="P"/>
    <s v="076"/>
    <s v="076779"/>
    <s v="91"/>
    <s v="1"/>
    <s v="2"/>
    <s v="21"/>
    <s v="215"/>
    <s v="215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76 INSTRUMENTOS TECNOLÓGICOS Y METODOLÓGICOS DE INNOVACIÓN SOCIAL PARA LA VINCULACIÓN, DIVULGACIÓN E INTERACCIÓN ENTRE CIUDADANÍA Y MUNICIPIO PARA LA GOBERNANZA IMPLEMENTADOS."/>
    <s v="076779 INSTRUMENTOS DE INNOVACION SOCIAL PARA LA CIUDADANIA EN ZAPOPAN"/>
    <s v="2000 MATERIALES Y SUMINISTROS"/>
    <s v="2100 MATERIALES DE ADMINISTRACION, EMISION DE DOCUMENTOS Y ARTICULOS OFICIALES"/>
    <s v="215 MATERIAL IMPRESO E INFORMACION DIGITAL"/>
    <s v="21501 MATERIAL IMPRESO E INFORMACION DIGITAL"/>
    <n v="30000"/>
    <s v="1 NO ETIQUETADO"/>
    <s v="11 RECURSOS FISCALES"/>
    <s v="1101 RECURSOS MUNICIPALES"/>
    <s v="19 Ejercicio 2019"/>
    <s v="13 TODO EL TERRITORIO"/>
    <s v="3 INDISTINTO"/>
  </r>
  <r>
    <s v="010111313146172001P121121018911122929629601111110119133"/>
    <s v="0101"/>
    <s v="1"/>
    <s v="13"/>
    <s v="131"/>
    <s v="4"/>
    <s v="6"/>
    <s v="17"/>
    <s v="20"/>
    <s v="01"/>
    <s v="P"/>
    <s v="121"/>
    <s v="121018"/>
    <s v="91"/>
    <s v="1"/>
    <s v="2"/>
    <s v="29"/>
    <s v="296"/>
    <s v="296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x v="2"/>
    <s v="91 CIUDADANOS"/>
    <s v="1 GASTO CORRIENTE"/>
    <s v="01 GESTIÓN GUBERNAMENTAL"/>
    <s v="121 SENSIBILIZACIÓN  EN RESPONSABILIDADES Y FUNCIONES REALIZADAS"/>
    <s v="121018 COBERTURA DE ACTIVIDADES DEL AYUNTAMIENTO"/>
    <s v="2000 MATERIALES Y SUMINISTROS"/>
    <s v="2900 HERRAMIENTAS, REFACCIONES Y ACCESORIOS MENORES"/>
    <s v="296 REFACCIONES Y ACCESORIOS MENORES DE EQUIPO DE TRANSPORTE"/>
    <s v="29601 REFACCIONES Y ACCESORIOS MENORES DE EQUIPO DE TRANSPORTE"/>
    <n v="9000"/>
    <s v="1 NO ETIQUETADO"/>
    <s v="11 RECURSOS FISCALES"/>
    <s v="1101 RECURSOS MUNICIPALES"/>
    <s v="19 Ejercicio 2019"/>
    <s v="13 TODO EL TERRITORIO"/>
    <s v="3 INDISTINTO"/>
  </r>
  <r>
    <s v="050511818146172007B033033221911122929629601111110119133"/>
    <s v="0505"/>
    <s v="1"/>
    <s v="18"/>
    <s v="181"/>
    <s v="4"/>
    <s v="6"/>
    <s v="17"/>
    <s v="20"/>
    <s v="07"/>
    <s v="B"/>
    <s v="033"/>
    <s v="033221"/>
    <s v="91"/>
    <s v="1"/>
    <s v="2"/>
    <s v="29"/>
    <s v="296"/>
    <s v="296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x v="3"/>
    <s v="91 CIUDADANOS"/>
    <s v="1 GASTO CORRIENTE"/>
    <s v="07 EFICIENCIA GUBERNAMENTAL PARA LA POBLACIÓN"/>
    <s v="033 ATENCIÓN Y CANALIZACIÓN DE PETICIONES "/>
    <s v="033221 ATENCION CIUDADANA"/>
    <s v="2000 MATERIALES Y SUMINISTROS"/>
    <s v="2900 HERRAMIENTAS, REFACCIONES Y ACCESORIOS MENORES"/>
    <s v="296 REFACCIONES Y ACCESORIOS MENORES DE EQUIPO DE TRANSPORTE"/>
    <s v="29601 REFACCIONES Y ACCESORIOS MENORES DE EQUIPO DE TRANSPORTE"/>
    <n v="32000"/>
    <s v="1 NO ETIQUETADO"/>
    <s v="11 RECURSOS FISCALES"/>
    <s v="1101 RECURSOS MUNICIPALES"/>
    <s v="19 Ejercicio 2019"/>
    <s v="13 TODO EL TERRITORIO"/>
    <s v="3 INDISTINTO"/>
  </r>
  <r>
    <s v="131422727116171835P080080781911122121521501111110119133"/>
    <s v="1314"/>
    <s v="2"/>
    <s v="27"/>
    <s v="271"/>
    <s v="1"/>
    <s v="6"/>
    <s v="17"/>
    <s v="18"/>
    <s v="35"/>
    <s v="P"/>
    <s v="080"/>
    <s v="080781"/>
    <s v="91"/>
    <s v="1"/>
    <s v="2"/>
    <s v="21"/>
    <s v="215"/>
    <s v="215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81 PLANEACION, SOCIALIZACION, VISITA A CONSEJOS DE COLONIA."/>
    <s v="2000 MATERIALES Y SUMINISTROS"/>
    <s v="2100 MATERIALES DE ADMINISTRACION, EMISION DE DOCUMENTOS Y ARTICULOS OFICIALES"/>
    <s v="215 MATERIAL IMPRESO E INFORMACION DIGITAL"/>
    <s v="21501 MATERIAL IMPRESO E INFORMACION DIGITAL"/>
    <n v="44653.04"/>
    <s v="1 NO ETIQUETADO"/>
    <s v="11 RECURSOS FISCALES"/>
    <s v="1101 RECURSOS MUNICIPALES"/>
    <s v="19 Ejercicio 2019"/>
    <s v="13 TODO EL TERRITORIO"/>
    <s v="3 INDISTINTO"/>
  </r>
  <r>
    <s v="130122727116171835P076076779911122121521501111110119133"/>
    <s v="1301"/>
    <s v="2"/>
    <s v="27"/>
    <s v="271"/>
    <s v="1"/>
    <s v="6"/>
    <s v="17"/>
    <s v="18"/>
    <s v="35"/>
    <s v="P"/>
    <s v="076"/>
    <s v="076779"/>
    <s v="91"/>
    <s v="1"/>
    <s v="2"/>
    <s v="21"/>
    <s v="215"/>
    <s v="215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76 INSTRUMENTOS TECNOLÓGICOS Y METODOLÓGICOS DE INNOVACIÓN SOCIAL PARA LA VINCULACIÓN, DIVULGACIÓN E INTERACCIÓN ENTRE CIUDADANÍA Y MUNICIPIO PARA LA GOBERNANZA IMPLEMENTADOS."/>
    <s v="076779 INSTRUMENTOS DE INNOVACION SOCIAL PARA LA CIUDADANIA EN ZAPOPAN"/>
    <s v="2000 MATERIALES Y SUMINISTROS"/>
    <s v="2100 MATERIALES DE ADMINISTRACION, EMISION DE DOCUMENTOS Y ARTICULOS OFICIALES"/>
    <s v="215 MATERIAL IMPRESO E INFORMACION DIGITAL"/>
    <s v="21501 MATERIAL IMPRESO E INFORMACION DIGITAL"/>
    <n v="190000"/>
    <s v="1 NO ETIQUETADO"/>
    <s v="11 RECURSOS FISCALES"/>
    <s v="1101 RECURSOS MUNICIPALES"/>
    <s v="19 Ejercicio 2019"/>
    <s v="13 TODO EL TERRITORIO"/>
    <s v="3 INDISTINTO"/>
  </r>
  <r>
    <s v="080122222112130614E060060338911122929629601111110119133"/>
    <s v="0801"/>
    <s v="2"/>
    <s v="22"/>
    <s v="221"/>
    <s v="1"/>
    <s v="2"/>
    <s v="13"/>
    <s v="06"/>
    <s v="14"/>
    <s v="E"/>
    <s v="060"/>
    <s v="060338"/>
    <s v="91"/>
    <s v="1"/>
    <s v="2"/>
    <s v="29"/>
    <s v="296"/>
    <s v="296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60 ESPACIOS PÚBLICOS ORDENADOS Y LIMPIOS ENTREGADOS"/>
    <s v="060338 VISTO BUENO DEL PROYECTO DE ARBOLADO"/>
    <s v="2000 MATERIALES Y SUMINISTROS"/>
    <s v="2900 HERRAMIENTAS, REFACCIONES Y ACCESORIOS MENORES"/>
    <s v="296 REFACCIONES Y ACCESORIOS MENORES DE EQUIPO DE TRANSPORTE"/>
    <s v="29601 REFACCIONES Y ACCESORIOS MENORES DE EQUIPO DE TRANSPORTE"/>
    <n v="100000"/>
    <s v="1 NO ETIQUETADO"/>
    <s v="11 RECURSOS FISCALES"/>
    <s v="1101 RECURSOS MUNICIPALES"/>
    <s v="19 Ejercicio 2019"/>
    <s v="13 TODO EL TERRITORIO"/>
    <s v="3 INDISTINTO"/>
  </r>
  <r>
    <s v="081122222112130614E125125356911122929629601111110119133"/>
    <s v="0811"/>
    <s v="2"/>
    <s v="22"/>
    <s v="221"/>
    <s v="1"/>
    <s v="2"/>
    <s v="13"/>
    <s v="06"/>
    <s v="14"/>
    <s v="E"/>
    <s v="125"/>
    <s v="125356"/>
    <s v="91"/>
    <s v="1"/>
    <s v="2"/>
    <s v="29"/>
    <s v="296"/>
    <s v="296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56 MEJORA DE LUMINARIAS PUBLICAS"/>
    <s v="2000 MATERIALES Y SUMINISTROS"/>
    <s v="2900 HERRAMIENTAS, REFACCIONES Y ACCESORIOS MENORES"/>
    <s v="296 REFACCIONES Y ACCESORIOS MENORES DE EQUIPO DE TRANSPORTE"/>
    <s v="29601 REFACCIONES Y ACCESORIOS MENORES DE EQUIPO DE TRANSPORTE"/>
    <n v="500000"/>
    <s v="1 NO ETIQUETADO"/>
    <s v="11 RECURSOS FISCALES"/>
    <s v="1101 RECURSOS MUNICIPALES"/>
    <s v="19 Ejercicio 2019"/>
    <s v="13 TODO EL TERRITORIO"/>
    <s v="3 INDISTINTO"/>
  </r>
  <r>
    <s v="080922222112130614E088088350911122929629601111110119133"/>
    <s v="0809"/>
    <s v="2"/>
    <s v="22"/>
    <s v="221"/>
    <s v="1"/>
    <s v="2"/>
    <s v="13"/>
    <s v="06"/>
    <s v="14"/>
    <s v="E"/>
    <s v="088"/>
    <s v="088350"/>
    <s v="91"/>
    <s v="1"/>
    <s v="2"/>
    <s v="29"/>
    <s v="296"/>
    <s v="296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50 OPERATIVOS DE ORDENAMIENTO, FESTIVIDADES Y EVENTOS ESPECIALES (DIA DE MUERTOS, DIEZ DE MAYO, ROMERIA, EVENTOS ESPECIALES)"/>
    <s v="2000 MATERIALES Y SUMINISTROS"/>
    <s v="2900 HERRAMIENTAS, REFACCIONES Y ACCESORIOS MENORES"/>
    <s v="296 REFACCIONES Y ACCESORIOS MENORES DE EQUIPO DE TRANSPORTE"/>
    <s v="29601 REFACCIONES Y ACCESORIOS MENORES DE EQUIPO DE TRANSPORTE"/>
    <n v="50000"/>
    <s v="1 NO ETIQUETADO"/>
    <s v="11 RECURSOS FISCALES"/>
    <s v="1101 RECURSOS MUNICIPALES"/>
    <s v="19 Ejercicio 2019"/>
    <s v="13 TODO EL TERRITORIO"/>
    <s v="3 INDISTINTO"/>
  </r>
  <r>
    <s v="080322222112130614E009009359911122929629601111110119133"/>
    <s v="0803"/>
    <s v="2"/>
    <s v="22"/>
    <s v="221"/>
    <s v="1"/>
    <s v="2"/>
    <s v="13"/>
    <s v="06"/>
    <s v="14"/>
    <s v="E"/>
    <s v="009"/>
    <s v="009359"/>
    <s v="91"/>
    <s v="1"/>
    <s v="2"/>
    <s v="29"/>
    <s v="296"/>
    <s v="296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359 FACTIBILIDAD DE SERVICIOS DE AGUA POTABLE, ALCANTARILLADO, SANITARIO Y PLUVIAL."/>
    <s v="2000 MATERIALES Y SUMINISTROS"/>
    <s v="2900 HERRAMIENTAS, REFACCIONES Y ACCESORIOS MENORES"/>
    <s v="296 REFACCIONES Y ACCESORIOS MENORES DE EQUIPO DE TRANSPORTE"/>
    <s v="29601 REFACCIONES Y ACCESORIOS MENORES DE EQUIPO DE TRANSPORTE"/>
    <n v="300000"/>
    <s v="1 NO ETIQUETADO"/>
    <s v="11 RECURSOS FISCALES"/>
    <s v="1101 RECURSOS MUNICIPALES"/>
    <s v="19 Ejercicio 2019"/>
    <s v="13 TODO EL TERRITORIO"/>
    <s v="3 INDISTINTO"/>
  </r>
  <r>
    <s v="080422222112130614E125125356911122929629601111110119133"/>
    <s v="0804"/>
    <s v="2"/>
    <s v="22"/>
    <s v="221"/>
    <s v="1"/>
    <s v="2"/>
    <s v="13"/>
    <s v="06"/>
    <s v="14"/>
    <s v="E"/>
    <s v="125"/>
    <s v="125356"/>
    <s v="91"/>
    <s v="1"/>
    <s v="2"/>
    <s v="29"/>
    <s v="296"/>
    <s v="29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56 MEJORA DE LUMINARIAS PUBLICAS"/>
    <s v="2000 MATERIALES Y SUMINISTROS"/>
    <s v="2900 HERRAMIENTAS, REFACCIONES Y ACCESORIOS MENORES"/>
    <s v="296 REFACCIONES Y ACCESORIOS MENORES DE EQUIPO DE TRANSPORTE"/>
    <s v="29601 REFACCIONES Y ACCESORIOS MENORES DE EQUIPO DE TRANSPORTE"/>
    <n v="500000"/>
    <s v="1 NO ETIQUETADO"/>
    <s v="11 RECURSOS FISCALES"/>
    <s v="1101 RECURSOS MUNICIPALES"/>
    <s v="19 Ejercicio 2019"/>
    <s v="13 TODO EL TERRITORIO"/>
    <s v="3 INDISTINTO"/>
  </r>
  <r>
    <s v="080422222112130614E059059414911122929629601111110119133"/>
    <s v="0804"/>
    <s v="2"/>
    <s v="22"/>
    <s v="221"/>
    <s v="1"/>
    <s v="2"/>
    <s v="13"/>
    <s v="06"/>
    <s v="14"/>
    <s v="E"/>
    <s v="059"/>
    <s v="059414"/>
    <s v="91"/>
    <s v="1"/>
    <s v="2"/>
    <s v="29"/>
    <s v="296"/>
    <s v="29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414 REPARACION DE LUMINARIA"/>
    <s v="2000 MATERIALES Y SUMINISTROS"/>
    <s v="2900 HERRAMIENTAS, REFACCIONES Y ACCESORIOS MENORES"/>
    <s v="296 REFACCIONES Y ACCESORIOS MENORES DE EQUIPO DE TRANSPORTE"/>
    <s v="29601 REFACCIONES Y ACCESORIOS MENORES DE EQUIPO DE TRANSPORTE"/>
    <n v="100000"/>
    <s v="1 NO ETIQUETADO"/>
    <s v="11 RECURSOS FISCALES"/>
    <s v="1101 RECURSOS MUNICIPALES"/>
    <s v="19 Ejercicio 2019"/>
    <s v="13 TODO EL TERRITORIO"/>
    <s v="3 INDISTINTO"/>
  </r>
  <r>
    <s v="081022222112130614E009009367911122929629601111110119133"/>
    <s v="0810"/>
    <s v="2"/>
    <s v="22"/>
    <s v="221"/>
    <s v="1"/>
    <s v="2"/>
    <s v="13"/>
    <s v="06"/>
    <s v="14"/>
    <s v="E"/>
    <s v="009"/>
    <s v="009367"/>
    <s v="91"/>
    <s v="1"/>
    <s v="2"/>
    <s v="29"/>
    <s v="296"/>
    <s v="296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367 SUPERVISION PARA LA RECEPCION DE INFRAESTRUCTURA HIDROSANITARIA DE NUEVOS FRACCIONAMIENTOS"/>
    <s v="2000 MATERIALES Y SUMINISTROS"/>
    <s v="2900 HERRAMIENTAS, REFACCIONES Y ACCESORIOS MENORES"/>
    <s v="296 REFACCIONES Y ACCESORIOS MENORES DE EQUIPO DE TRANSPORTE"/>
    <s v="29601 REFACCIONES Y ACCESORIOS MENORES DE EQUIPO DE TRANSPORTE"/>
    <n v="20000"/>
    <s v="1 NO ETIQUETADO"/>
    <s v="11 RECURSOS FISCALES"/>
    <s v="1101 RECURSOS MUNICIPALES"/>
    <s v="19 Ejercicio 2019"/>
    <s v="13 TODO EL TERRITORIO"/>
    <s v="3 INDISTINTO"/>
  </r>
  <r>
    <s v="081222121412130615E061061414911122929629601111110119133"/>
    <s v="0812"/>
    <s v="2"/>
    <s v="21"/>
    <s v="214"/>
    <s v="1"/>
    <s v="2"/>
    <s v="13"/>
    <s v="06"/>
    <s v="15"/>
    <s v="E"/>
    <s v="061"/>
    <s v="061414"/>
    <s v="91"/>
    <s v="1"/>
    <s v="2"/>
    <s v="29"/>
    <s v="296"/>
    <s v="296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414 REPARACION DE LUMINARIA"/>
    <s v="2000 MATERIALES Y SUMINISTROS"/>
    <s v="2900 HERRAMIENTAS, REFACCIONES Y ACCESORIOS MENORES"/>
    <s v="296 REFACCIONES Y ACCESORIOS MENORES DE EQUIPO DE TRANSPORTE"/>
    <s v="29601 REFACCIONES Y ACCESORIOS MENORES DE EQUIPO DE TRANSPORTE"/>
    <n v="10389097.52"/>
    <s v="1 NO ETIQUETADO"/>
    <s v="11 RECURSOS FISCALES"/>
    <s v="1101 RECURSOS MUNICIPALES"/>
    <s v="19 Ejercicio 2019"/>
    <s v="13 TODO EL TERRITORIO"/>
    <s v="3 INDISTINTO"/>
  </r>
  <r>
    <s v="080822222112130417E079079417911122929629601111110119133"/>
    <s v="0808"/>
    <s v="2"/>
    <s v="22"/>
    <s v="221"/>
    <s v="1"/>
    <s v="2"/>
    <s v="13"/>
    <s v="04"/>
    <s v="17"/>
    <s v="E"/>
    <s v="079"/>
    <s v="079417"/>
    <s v="91"/>
    <s v="1"/>
    <s v="2"/>
    <s v="29"/>
    <s v="296"/>
    <s v="296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79 MANTENIMIENTO PREVENTIVO DE LOS SERVICIOS PÚBLICOS REALIZADO"/>
    <s v="079417 MANTENIMIENTO PREVENTIVO DE ARBOLADO"/>
    <s v="2000 MATERIALES Y SUMINISTROS"/>
    <s v="2900 HERRAMIENTAS, REFACCIONES Y ACCESORIOS MENORES"/>
    <s v="296 REFACCIONES Y ACCESORIOS MENORES DE EQUIPO DE TRANSPORTE"/>
    <s v="29601 REFACCIONES Y ACCESORIOS MENORES DE EQUIPO DE TRANSPORTE"/>
    <n v="1466000"/>
    <s v="1 NO ETIQUETADO"/>
    <s v="11 RECURSOS FISCALES"/>
    <s v="1101 RECURSOS MUNICIPALES"/>
    <s v="19 Ejercicio 2019"/>
    <s v="13 TODO EL TERRITORIO"/>
    <s v="3 INDISTINTO"/>
  </r>
  <r>
    <s v="081422222612130618E061061370911122929629601111110119133"/>
    <s v="0814"/>
    <s v="2"/>
    <s v="22"/>
    <s v="226"/>
    <s v="1"/>
    <s v="2"/>
    <s v="13"/>
    <s v="06"/>
    <s v="18"/>
    <s v="E"/>
    <s v="061"/>
    <s v="061370"/>
    <s v="91"/>
    <s v="1"/>
    <s v="2"/>
    <s v="29"/>
    <s v="296"/>
    <s v="296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8 SERVICIOS PÚBLICOS DE EXCELENCIA."/>
    <s v="061 ESPACIOS PÚBLICOS SALUBRES ENTREGADOS."/>
    <s v="061370 SERVICIO DE INHUMACION"/>
    <s v="2000 MATERIALES Y SUMINISTROS"/>
    <s v="2900 HERRAMIENTAS, REFACCIONES Y ACCESORIOS MENORES"/>
    <s v="296 REFACCIONES Y ACCESORIOS MENORES DE EQUIPO DE TRANSPORTE"/>
    <s v="29601 REFACCIONES Y ACCESORIOS MENORES DE EQUIPO DE TRANSPORTE"/>
    <n v="243600"/>
    <s v="1 NO ETIQUETADO"/>
    <s v="11 RECURSOS FISCALES"/>
    <s v="1101 RECURSOS MUNICIPALES"/>
    <s v="19 Ejercicio 2019"/>
    <s v="13 TODO EL TERRITORIO"/>
    <s v="3 INDISTINTO"/>
  </r>
  <r>
    <s v="090111313446172020O022022917121122929629601111110119133"/>
    <s v="0901"/>
    <s v="1"/>
    <s v="13"/>
    <s v="134"/>
    <s v="4"/>
    <s v="6"/>
    <s v="17"/>
    <s v="20"/>
    <s v="20"/>
    <s v="O"/>
    <s v="022"/>
    <s v="022917"/>
    <s v="12"/>
    <s v="1"/>
    <s v="2"/>
    <s v="29"/>
    <s v="296"/>
    <s v="296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917 GESTION DE INMUEBLES "/>
    <s v="2000 MATERIALES Y SUMINISTROS"/>
    <s v="2900 HERRAMIENTAS, REFACCIONES Y ACCESORIOS MENORES"/>
    <s v="296 REFACCIONES Y ACCESORIOS MENORES DE EQUIPO DE TRANSPORTE"/>
    <s v="29601 REFACCIONES Y ACCESORIOS MENORES DE EQUIPO DE TRANSPORTE"/>
    <n v="37000000"/>
    <s v="1 NO ETIQUETADO"/>
    <s v="11 RECURSOS FISCALES"/>
    <s v="1101 RECURSOS MUNICIPALES"/>
    <s v="19 Ejercicio 2019"/>
    <s v="13 TODO EL TERRITORIO"/>
    <s v="3 INDISTINTO"/>
  </r>
  <r>
    <s v="121222222122081331E135135708911122929629601111110119133"/>
    <s v="1212"/>
    <s v="2"/>
    <s v="22"/>
    <s v="221"/>
    <s v="2"/>
    <s v="2"/>
    <s v="08"/>
    <s v="13"/>
    <s v="31"/>
    <s v="E"/>
    <s v="135"/>
    <s v="135708"/>
    <s v="91"/>
    <s v="1"/>
    <s v="2"/>
    <s v="29"/>
    <s v="296"/>
    <s v="296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135 SUPERVISIÓN DE OBRA CONTRATADA"/>
    <s v="135708 VERIFICACION PARA RECONSIDERAR NORMAS DE CONTROL"/>
    <s v="2000 MATERIALES Y SUMINISTROS"/>
    <s v="2900 HERRAMIENTAS, REFACCIONES Y ACCESORIOS MENORES"/>
    <s v="296 REFACCIONES Y ACCESORIOS MENORES DE EQUIPO DE TRANSPORTE"/>
    <s v="29601 REFACCIONES Y ACCESORIOS MENORES DE EQUIPO DE TRANSPORTE"/>
    <n v="1000000"/>
    <s v="1 NO ETIQUETADO"/>
    <s v="11 RECURSOS FISCALES"/>
    <s v="1101 RECURSOS MUNICIPALES"/>
    <s v="19 Ejercicio 2019"/>
    <s v="13 TODO EL TERRITORIO"/>
    <s v="3 INDISTINTO"/>
  </r>
  <r>
    <s v="131422727116171835P080080760911122121621601111110119133"/>
    <s v="1314"/>
    <s v="2"/>
    <s v="27"/>
    <s v="271"/>
    <s v="1"/>
    <s v="6"/>
    <s v="17"/>
    <s v="18"/>
    <s v="35"/>
    <s v="P"/>
    <s v="080"/>
    <s v="080760"/>
    <s v="91"/>
    <s v="1"/>
    <s v="2"/>
    <s v="21"/>
    <s v="216"/>
    <s v="216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60 IMPLEMENTACION DE LOS MECANISMOS DE PARTICIPACION CIUDADANA"/>
    <s v="2000 MATERIALES Y SUMINISTROS"/>
    <s v="2100 MATERIALES DE ADMINISTRACION, EMISION DE DOCUMENTOS Y ARTICULOS OFICIALES"/>
    <s v="216 MATERIAL DE LIMPIEZA"/>
    <s v="21601 MATERIAL DE LIMPIEZA"/>
    <n v="600000"/>
    <s v="1 NO ETIQUETADO"/>
    <s v="11 RECURSOS FISCALES"/>
    <s v="1101 RECURSOS MUNICIPALES"/>
    <s v="19 Ejercicio 2019"/>
    <s v="13 TODO EL TERRITORIO"/>
    <s v="3 INDISTINTO"/>
  </r>
  <r>
    <s v="030311717145160304E127127976911122929829801111110119133"/>
    <s v="0303"/>
    <s v="1"/>
    <s v="17"/>
    <s v="171"/>
    <s v="4"/>
    <s v="5"/>
    <s v="16"/>
    <s v="03"/>
    <s v="04"/>
    <s v="E"/>
    <s v="127"/>
    <s v="127976"/>
    <s v="91"/>
    <s v="1"/>
    <s v="2"/>
    <s v="29"/>
    <s v="298"/>
    <s v="298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2000 MATERIALES Y SUMINISTROS"/>
    <s v="2900 HERRAMIENTAS, REFACCIONES Y ACCESORIOS MENORES"/>
    <s v="298 REFACCIONES Y ACCESORIOS MENORES DE MAQUINARIA Y OTROS EQUIPOS"/>
    <s v="29801 REFACCIONES Y ACCESORIOS MENORES DE MAQUINARIA Y OTROS EQUIPOS"/>
    <n v="5000"/>
    <s v="1 NO ETIQUETADO"/>
    <s v="11 RECURSOS FISCALES"/>
    <s v="1101 RECURSOS MUNICIPALES"/>
    <s v="19 Ejercicio 2019"/>
    <s v="13 TODO EL TERRITORIO"/>
    <s v="3 INDISTINTO"/>
  </r>
  <r>
    <s v="131422727116171835P080080770911122121721701111110119133"/>
    <s v="1314"/>
    <s v="2"/>
    <s v="27"/>
    <s v="271"/>
    <s v="1"/>
    <s v="6"/>
    <s v="17"/>
    <s v="18"/>
    <s v="35"/>
    <s v="P"/>
    <s v="080"/>
    <s v="080770"/>
    <s v="91"/>
    <s v="1"/>
    <s v="2"/>
    <s v="21"/>
    <s v="217"/>
    <s v="217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70 PLANEACION Y SEGUIMIENTO DEL DESARROLLO MUNICIPAL"/>
    <s v="2000 MATERIALES Y SUMINISTROS"/>
    <s v="2100 MATERIALES DE ADMINISTRACION, EMISION DE DOCUMENTOS Y ARTICULOS OFICIALES"/>
    <s v="217 MATERIALES Y UTILES DE ENSEÑANZA"/>
    <s v="21701 MATERIALES Y UTILES DE ENSEÑANZA"/>
    <n v="210000"/>
    <s v="1 NO ETIQUETADO"/>
    <s v="11 RECURSOS FISCALES"/>
    <s v="1101 RECURSOS MUNICIPALES"/>
    <s v="19 Ejercicio 2019"/>
    <s v="13 TODO EL TERRITORIO"/>
    <s v="3 INDISTINTO"/>
  </r>
  <r>
    <s v="131422727116171835P090090762911122121721701111110119133"/>
    <s v="1314"/>
    <s v="2"/>
    <s v="27"/>
    <s v="271"/>
    <s v="1"/>
    <s v="6"/>
    <s v="17"/>
    <s v="18"/>
    <s v="35"/>
    <s v="P"/>
    <s v="090"/>
    <s v="090762"/>
    <s v="91"/>
    <s v="1"/>
    <s v="2"/>
    <s v="21"/>
    <s v="217"/>
    <s v="217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0 ORGANISMOS SOCIALES PARA LA PARTICIPACIÓN CIUDADANA CONFORMADOS."/>
    <s v="090762 BRIGADAS ITINERANTES PARA EL FOMENTO DE LA PARTICIPACION CIUDADANA Y GOBERNANZA."/>
    <s v="2000 MATERIALES Y SUMINISTROS"/>
    <s v="2100 MATERIALES DE ADMINISTRACION, EMISION DE DOCUMENTOS Y ARTICULOS OFICIALES"/>
    <s v="217 MATERIALES Y UTILES DE ENSEÑANZA"/>
    <s v="21701 MATERIALES Y UTILES DE ENSEÑANZA"/>
    <n v="205900"/>
    <s v="1 NO ETIQUETADO"/>
    <s v="11 RECURSOS FISCALES"/>
    <s v="1101 RECURSOS MUNICIPALES"/>
    <s v="19 Ejercicio 2019"/>
    <s v="13 TODO EL TERRITORIO"/>
    <s v="3 INDISTINTO"/>
  </r>
  <r>
    <s v="130122727116171835P080080760911122222122101111110119133"/>
    <s v="1301"/>
    <s v="2"/>
    <s v="27"/>
    <s v="271"/>
    <s v="1"/>
    <s v="6"/>
    <s v="17"/>
    <s v="18"/>
    <s v="35"/>
    <s v="P"/>
    <s v="080"/>
    <s v="080760"/>
    <s v="91"/>
    <s v="1"/>
    <s v="2"/>
    <s v="22"/>
    <s v="221"/>
    <s v="22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60 IMPLEMENTACION DE LOS MECANISMOS DE PARTICIPACION CIUDADANA"/>
    <s v="2000 MATERIALES Y SUMINISTROS"/>
    <s v="2200 ALIMENTOS Y UTENSILIOS"/>
    <s v="221 PRODUCTOS ALIMENTICIOS PARA PERSONAS"/>
    <s v="22101 PRODUCTOS ALIMENTICIOS PARA PERSONAS"/>
    <n v="50000"/>
    <s v="1 NO ETIQUETADO"/>
    <s v="11 RECURSOS FISCALES"/>
    <s v="1101 RECURSOS MUNICIPALES"/>
    <s v="19 Ejercicio 2019"/>
    <s v="13 TODO EL TERRITORIO"/>
    <s v="3 INDISTINTO"/>
  </r>
  <r>
    <s v="080122222112130614E060060332911122929829801111110119133"/>
    <s v="0801"/>
    <s v="2"/>
    <s v="22"/>
    <s v="221"/>
    <s v="1"/>
    <s v="2"/>
    <s v="13"/>
    <s v="06"/>
    <s v="14"/>
    <s v="E"/>
    <s v="060"/>
    <s v="060332"/>
    <s v="91"/>
    <s v="1"/>
    <s v="2"/>
    <s v="29"/>
    <s v="298"/>
    <s v="298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60 ESPACIOS PÚBLICOS ORDENADOS Y LIMPIOS ENTREGADOS"/>
    <s v="060332 CONTROL FORESTAL"/>
    <s v="2000 MATERIALES Y SUMINISTROS"/>
    <s v="2900 HERRAMIENTAS, REFACCIONES Y ACCESORIOS MENORES"/>
    <s v="298 REFACCIONES Y ACCESORIOS MENORES DE MAQUINARIA Y OTROS EQUIPOS"/>
    <s v="29801 REFACCIONES Y ACCESORIOS MENORES DE MAQUINARIA Y OTROS EQUIPOS"/>
    <n v="165000"/>
    <s v="1 NO ETIQUETADO"/>
    <s v="11 RECURSOS FISCALES"/>
    <s v="1101 RECURSOS MUNICIPALES"/>
    <s v="19 Ejercicio 2019"/>
    <s v="13 TODO EL TERRITORIO"/>
    <s v="3 INDISTINTO"/>
  </r>
  <r>
    <s v="081122222112130614E026026312911122929829801111110119133"/>
    <s v="0811"/>
    <s v="2"/>
    <s v="22"/>
    <s v="221"/>
    <s v="1"/>
    <s v="2"/>
    <s v="13"/>
    <s v="06"/>
    <s v="14"/>
    <s v="E"/>
    <s v="026"/>
    <s v="026312"/>
    <s v="91"/>
    <s v="1"/>
    <s v="2"/>
    <s v="29"/>
    <s v="298"/>
    <s v="298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26 APLICACIÓN DE LA LEY VIGILADA "/>
    <s v="026312 RECEPCION DE CONTRATOS Y CONVENIOS"/>
    <s v="2000 MATERIALES Y SUMINISTROS"/>
    <s v="2900 HERRAMIENTAS, REFACCIONES Y ACCESORIOS MENORES"/>
    <s v="298 REFACCIONES Y ACCESORIOS MENORES DE MAQUINARIA Y OTROS EQUIPOS"/>
    <s v="29801 REFACCIONES Y ACCESORIOS MENORES DE MAQUINARIA Y OTROS EQUIPOS"/>
    <n v="15080"/>
    <s v="1 NO ETIQUETADO"/>
    <s v="11 RECURSOS FISCALES"/>
    <s v="1101 RECURSOS MUNICIPALES"/>
    <s v="19 Ejercicio 2019"/>
    <s v="13 TODO EL TERRITORIO"/>
    <s v="3 INDISTINTO"/>
  </r>
  <r>
    <s v="080922222112130614E088088351911122929829801111110119133"/>
    <s v="0809"/>
    <s v="2"/>
    <s v="22"/>
    <s v="221"/>
    <s v="1"/>
    <s v="2"/>
    <s v="13"/>
    <s v="06"/>
    <s v="14"/>
    <s v="E"/>
    <s v="088"/>
    <s v="088351"/>
    <s v="91"/>
    <s v="1"/>
    <s v="2"/>
    <s v="29"/>
    <s v="298"/>
    <s v="298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51 BALIZAMIENTO DE ESPACIOS PARA COMERCIO EN TIANGUIS"/>
    <s v="2000 MATERIALES Y SUMINISTROS"/>
    <s v="2900 HERRAMIENTAS, REFACCIONES Y ACCESORIOS MENORES"/>
    <s v="298 REFACCIONES Y ACCESORIOS MENORES DE MAQUINARIA Y OTROS EQUIPOS"/>
    <s v="29801 REFACCIONES Y ACCESORIOS MENORES DE MAQUINARIA Y OTROS EQUIPOS"/>
    <n v="150000"/>
    <s v="1 NO ETIQUETADO"/>
    <s v="11 RECURSOS FISCALES"/>
    <s v="1101 RECURSOS MUNICIPALES"/>
    <s v="19 Ejercicio 2019"/>
    <s v="13 TODO EL TERRITORIO"/>
    <s v="3 INDISTINTO"/>
  </r>
  <r>
    <s v="080322222112130614E009009360911122929829801111110119133"/>
    <s v="0803"/>
    <s v="2"/>
    <s v="22"/>
    <s v="221"/>
    <s v="1"/>
    <s v="2"/>
    <s v="13"/>
    <s v="06"/>
    <s v="14"/>
    <s v="E"/>
    <s v="009"/>
    <s v="009360"/>
    <s v="91"/>
    <s v="1"/>
    <s v="2"/>
    <s v="29"/>
    <s v="298"/>
    <s v="298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360 MUESTREO Y VERIFICACION DE LA CALIDAD AGUAS RESIDUALES"/>
    <s v="2000 MATERIALES Y SUMINISTROS"/>
    <s v="2900 HERRAMIENTAS, REFACCIONES Y ACCESORIOS MENORES"/>
    <s v="298 REFACCIONES Y ACCESORIOS MENORES DE MAQUINARIA Y OTROS EQUIPOS"/>
    <s v="29801 REFACCIONES Y ACCESORIOS MENORES DE MAQUINARIA Y OTROS EQUIPOS"/>
    <n v="1500000"/>
    <s v="1 NO ETIQUETADO"/>
    <s v="11 RECURSOS FISCALES"/>
    <s v="1101 RECURSOS MUNICIPALES"/>
    <s v="19 Ejercicio 2019"/>
    <s v="13 TODO EL TERRITORIO"/>
    <s v="3 INDISTINTO"/>
  </r>
  <r>
    <s v="080222222112130614E125125411911122929829801111110119133"/>
    <s v="0802"/>
    <s v="2"/>
    <s v="22"/>
    <s v="221"/>
    <s v="1"/>
    <s v="2"/>
    <s v="13"/>
    <s v="06"/>
    <s v="14"/>
    <s v="E"/>
    <s v="125"/>
    <s v="125411"/>
    <s v="91"/>
    <s v="1"/>
    <s v="2"/>
    <s v="29"/>
    <s v="298"/>
    <s v="298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11 PROYECTO DE REPRODUCCION, CULTIVO, DESARROLLO DE PLANTAS, ARBOLADO PARA SU DONACION"/>
    <s v="2000 MATERIALES Y SUMINISTROS"/>
    <s v="2900 HERRAMIENTAS, REFACCIONES Y ACCESORIOS MENORES"/>
    <s v="298 REFACCIONES Y ACCESORIOS MENORES DE MAQUINARIA Y OTROS EQUIPOS"/>
    <s v="29801 REFACCIONES Y ACCESORIOS MENORES DE MAQUINARIA Y OTROS EQUIPOS"/>
    <n v="15000"/>
    <s v="1 NO ETIQUETADO"/>
    <s v="11 RECURSOS FISCALES"/>
    <s v="1101 RECURSOS MUNICIPALES"/>
    <s v="19 Ejercicio 2019"/>
    <s v="13 TODO EL TERRITORIO"/>
    <s v="3 INDISTINTO"/>
  </r>
  <r>
    <s v="080422222112130614E125125343911122929829801111110119133"/>
    <s v="0804"/>
    <s v="2"/>
    <s v="22"/>
    <s v="221"/>
    <s v="1"/>
    <s v="2"/>
    <s v="13"/>
    <s v="06"/>
    <s v="14"/>
    <s v="E"/>
    <s v="125"/>
    <s v="125343"/>
    <s v="91"/>
    <s v="1"/>
    <s v="2"/>
    <s v="29"/>
    <s v="298"/>
    <s v="298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43 EVENTO DIA DEL JARDINERO"/>
    <s v="2000 MATERIALES Y SUMINISTROS"/>
    <s v="2900 HERRAMIENTAS, REFACCIONES Y ACCESORIOS MENORES"/>
    <s v="298 REFACCIONES Y ACCESORIOS MENORES DE MAQUINARIA Y OTROS EQUIPOS"/>
    <s v="29801 REFACCIONES Y ACCESORIOS MENORES DE MAQUINARIA Y OTROS EQUIPOS"/>
    <n v="1000000"/>
    <s v="1 NO ETIQUETADO"/>
    <s v="11 RECURSOS FISCALES"/>
    <s v="1101 RECURSOS MUNICIPALES"/>
    <s v="19 Ejercicio 2019"/>
    <s v="13 TODO EL TERRITORIO"/>
    <s v="3 INDISTINTO"/>
  </r>
  <r>
    <s v="080522222112130614E088088349911122929829801111110119133"/>
    <s v="0805"/>
    <s v="2"/>
    <s v="22"/>
    <s v="221"/>
    <s v="1"/>
    <s v="2"/>
    <s v="13"/>
    <s v="06"/>
    <s v="14"/>
    <s v="E"/>
    <s v="088"/>
    <s v="088349"/>
    <s v="91"/>
    <s v="1"/>
    <s v="2"/>
    <s v="29"/>
    <s v="298"/>
    <s v="298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49 REGISTRO DE COMERCIANTES DE JUEGOS MECANICOS, JUEGOS COMPLEMENTARIOS Y COMPLEMENTOS"/>
    <s v="2000 MATERIALES Y SUMINISTROS"/>
    <s v="2900 HERRAMIENTAS, REFACCIONES Y ACCESORIOS MENORES"/>
    <s v="298 REFACCIONES Y ACCESORIOS MENORES DE MAQUINARIA Y OTROS EQUIPOS"/>
    <s v="29801 REFACCIONES Y ACCESORIOS MENORES DE MAQUINARIA Y OTROS EQUIPOS"/>
    <n v="1500000"/>
    <s v="1 NO ETIQUETADO"/>
    <s v="11 RECURSOS FISCALES"/>
    <s v="1101 RECURSOS MUNICIPALES"/>
    <s v="19 Ejercicio 2019"/>
    <s v="13 TODO EL TERRITORIO"/>
    <s v="3 INDISTINTO"/>
  </r>
  <r>
    <s v="081022222112130614E009009368911122929829801111110119133"/>
    <s v="0810"/>
    <s v="2"/>
    <s v="22"/>
    <s v="221"/>
    <s v="1"/>
    <s v="2"/>
    <s v="13"/>
    <s v="06"/>
    <s v="14"/>
    <s v="E"/>
    <s v="009"/>
    <s v="009368"/>
    <s v="91"/>
    <s v="1"/>
    <s v="2"/>
    <s v="29"/>
    <s v="298"/>
    <s v="298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368 SERVICIO DE DESAZOLVE DE FOSA SEPTICAS COLONIAS"/>
    <s v="2000 MATERIALES Y SUMINISTROS"/>
    <s v="2900 HERRAMIENTAS, REFACCIONES Y ACCESORIOS MENORES"/>
    <s v="298 REFACCIONES Y ACCESORIOS MENORES DE MAQUINARIA Y OTROS EQUIPOS"/>
    <s v="29801 REFACCIONES Y ACCESORIOS MENORES DE MAQUINARIA Y OTROS EQUIPOS"/>
    <n v="2000"/>
    <s v="1 NO ETIQUETADO"/>
    <s v="11 RECURSOS FISCALES"/>
    <s v="1101 RECURSOS MUNICIPALES"/>
    <s v="19 Ejercicio 2019"/>
    <s v="13 TODO EL TERRITORIO"/>
    <s v="3 INDISTINTO"/>
  </r>
  <r>
    <s v="081222121412130615E061061415911122929829801111110119133"/>
    <s v="0812"/>
    <s v="2"/>
    <s v="21"/>
    <s v="214"/>
    <s v="1"/>
    <s v="2"/>
    <s v="13"/>
    <s v="06"/>
    <s v="15"/>
    <s v="E"/>
    <s v="061"/>
    <s v="061415"/>
    <s v="91"/>
    <s v="1"/>
    <s v="2"/>
    <s v="29"/>
    <s v="298"/>
    <s v="298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415 REPARACION DE LINEA (CABLE)"/>
    <s v="2000 MATERIALES Y SUMINISTROS"/>
    <s v="2900 HERRAMIENTAS, REFACCIONES Y ACCESORIOS MENORES"/>
    <s v="298 REFACCIONES Y ACCESORIOS MENORES DE MAQUINARIA Y OTROS EQUIPOS"/>
    <s v="29801 REFACCIONES Y ACCESORIOS MENORES DE MAQUINARIA Y OTROS EQUIPOS"/>
    <n v="1959995.86"/>
    <s v="1 NO ETIQUETADO"/>
    <s v="11 RECURSOS FISCALES"/>
    <s v="1101 RECURSOS MUNICIPALES"/>
    <s v="19 Ejercicio 2019"/>
    <s v="13 TODO EL TERRITORIO"/>
    <s v="3 INDISTINTO"/>
  </r>
  <r>
    <s v="080722121412130615E009009407911122929829801111110119133"/>
    <s v="0807"/>
    <s v="2"/>
    <s v="21"/>
    <s v="214"/>
    <s v="1"/>
    <s v="2"/>
    <s v="13"/>
    <s v="06"/>
    <s v="15"/>
    <s v="E"/>
    <s v="009"/>
    <s v="009407"/>
    <s v="91"/>
    <s v="1"/>
    <s v="2"/>
    <s v="29"/>
    <s v="298"/>
    <s v="298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09  ABASTECIMIENTO DE AGUA POTABLE APEGADA A LAS NORMATIVAS ENTREGADA"/>
    <s v="009407 MANTENIMIENTO PREVENTIVO Y CORRECTIVO ELECTROMECANICO EN FUENTES DE ABASTECIMIENTO (POZOS) Y PLANTAS DE TRATAMIENTO."/>
    <s v="2000 MATERIALES Y SUMINISTROS"/>
    <s v="2900 HERRAMIENTAS, REFACCIONES Y ACCESORIOS MENORES"/>
    <s v="298 REFACCIONES Y ACCESORIOS MENORES DE MAQUINARIA Y OTROS EQUIPOS"/>
    <s v="29801 REFACCIONES Y ACCESORIOS MENORES DE MAQUINARIA Y OTROS EQUIPOS"/>
    <n v="1500000"/>
    <s v="1 NO ETIQUETADO"/>
    <s v="11 RECURSOS FISCALES"/>
    <s v="1101 RECURSOS MUNICIPALES"/>
    <s v="19 Ejercicio 2019"/>
    <s v="13 TODO EL TERRITORIO"/>
    <s v="3 INDISTINTO"/>
  </r>
  <r>
    <s v="080822222112130417E079079417911122929829801111110119133"/>
    <s v="0808"/>
    <s v="2"/>
    <s v="22"/>
    <s v="221"/>
    <s v="1"/>
    <s v="2"/>
    <s v="13"/>
    <s v="04"/>
    <s v="17"/>
    <s v="E"/>
    <s v="079"/>
    <s v="079417"/>
    <s v="91"/>
    <s v="1"/>
    <s v="2"/>
    <s v="29"/>
    <s v="298"/>
    <s v="298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79 MANTENIMIENTO PREVENTIVO DE LOS SERVICIOS PÚBLICOS REALIZADO"/>
    <s v="079417 MANTENIMIENTO PREVENTIVO DE ARBOLADO"/>
    <s v="2000 MATERIALES Y SUMINISTROS"/>
    <s v="2900 HERRAMIENTAS, REFACCIONES Y ACCESORIOS MENORES"/>
    <s v="298 REFACCIONES Y ACCESORIOS MENORES DE MAQUINARIA Y OTROS EQUIPOS"/>
    <s v="29801 REFACCIONES Y ACCESORIOS MENORES DE MAQUINARIA Y OTROS EQUIPOS"/>
    <n v="200000"/>
    <s v="1 NO ETIQUETADO"/>
    <s v="11 RECURSOS FISCALES"/>
    <s v="1101 RECURSOS MUNICIPALES"/>
    <s v="19 Ejercicio 2019"/>
    <s v="13 TODO EL TERRITORIO"/>
    <s v="3 INDISTINTO"/>
  </r>
  <r>
    <s v="090111313446172020O022022985121122929829801111110119133"/>
    <s v="0901"/>
    <s v="1"/>
    <s v="13"/>
    <s v="134"/>
    <s v="4"/>
    <s v="6"/>
    <s v="17"/>
    <s v="20"/>
    <s v="20"/>
    <s v="O"/>
    <s v="022"/>
    <s v="022985"/>
    <s v="12"/>
    <s v="1"/>
    <s v="2"/>
    <s v="29"/>
    <s v="298"/>
    <s v="298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985 SERVICIOS GENERALES EN LOS EDIFICIOS PUBLICOS "/>
    <s v="2000 MATERIALES Y SUMINISTROS"/>
    <s v="2900 HERRAMIENTAS, REFACCIONES Y ACCESORIOS MENORES"/>
    <s v="298 REFACCIONES Y ACCESORIOS MENORES DE MAQUINARIA Y OTROS EQUIPOS"/>
    <s v="29801 REFACCIONES Y ACCESORIOS MENORES DE MAQUINARIA Y OTROS EQUIPOS"/>
    <n v="300000"/>
    <s v="1 NO ETIQUETADO"/>
    <s v="11 RECURSOS FISCALES"/>
    <s v="1101 RECURSOS MUNICIPALES"/>
    <s v="19 Ejercicio 2019"/>
    <s v="13 TODO EL TERRITORIO"/>
    <s v="3 INDISTINTO"/>
  </r>
  <r>
    <s v="111322121231010730E113113685911122929829801111110119133"/>
    <s v="1113"/>
    <s v="2"/>
    <s v="21"/>
    <s v="212"/>
    <s v="3"/>
    <s v="1"/>
    <s v="01"/>
    <s v="07"/>
    <s v="30"/>
    <s v="E"/>
    <s v="113"/>
    <s v="113685"/>
    <s v="91"/>
    <s v="1"/>
    <s v="2"/>
    <s v="29"/>
    <s v="298"/>
    <s v="298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13 RECURSOS NATURALES GESTIONADOS Y PROTEGIDOS "/>
    <s v="113685 REFORESTACION"/>
    <s v="2000 MATERIALES Y SUMINISTROS"/>
    <s v="2900 HERRAMIENTAS, REFACCIONES Y ACCESORIOS MENORES"/>
    <s v="298 REFACCIONES Y ACCESORIOS MENORES DE MAQUINARIA Y OTROS EQUIPOS"/>
    <s v="29801 REFACCIONES Y ACCESORIOS MENORES DE MAQUINARIA Y OTROS EQUIPOS"/>
    <n v="20000"/>
    <s v="1 NO ETIQUETADO"/>
    <s v="11 RECURSOS FISCALES"/>
    <s v="1101 RECURSOS MUNICIPALES"/>
    <s v="19 Ejercicio 2019"/>
    <s v="13 TODO EL TERRITORIO"/>
    <s v="3 INDISTINTO"/>
  </r>
  <r>
    <s v="121222222122081331E078078693911122929829801111110119133"/>
    <s v="1212"/>
    <s v="2"/>
    <s v="22"/>
    <s v="221"/>
    <s v="2"/>
    <s v="2"/>
    <s v="08"/>
    <s v="13"/>
    <s v="31"/>
    <s v="E"/>
    <s v="078"/>
    <s v="078693"/>
    <s v="91"/>
    <s v="1"/>
    <s v="2"/>
    <s v="29"/>
    <s v="298"/>
    <s v="298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693 CAMBIO DE PROYECTO DE EDIFICACION"/>
    <s v="2000 MATERIALES Y SUMINISTROS"/>
    <s v="2900 HERRAMIENTAS, REFACCIONES Y ACCESORIOS MENORES"/>
    <s v="298 REFACCIONES Y ACCESORIOS MENORES DE MAQUINARIA Y OTROS EQUIPOS"/>
    <s v="29801 REFACCIONES Y ACCESORIOS MENORES DE MAQUINARIA Y OTROS EQUIPOS"/>
    <n v="1579200"/>
    <s v="1 NO ETIQUETADO"/>
    <s v="11 RECURSOS FISCALES"/>
    <s v="1101 RECURSOS MUNICIPALES"/>
    <s v="19 Ejercicio 2019"/>
    <s v="13 TODO EL TERRITORIO"/>
    <s v="3 INDISTINTO"/>
  </r>
  <r>
    <s v="131422727116171835P090090771911122222222201111110119133"/>
    <s v="1314"/>
    <s v="2"/>
    <s v="27"/>
    <s v="271"/>
    <s v="1"/>
    <s v="6"/>
    <s v="17"/>
    <s v="18"/>
    <s v="35"/>
    <s v="P"/>
    <s v="090"/>
    <s v="090771"/>
    <s v="91"/>
    <s v="1"/>
    <s v="2"/>
    <s v="22"/>
    <s v="222"/>
    <s v="222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0 ORGANISMOS SOCIALES PARA LA PARTICIPACIÓN CIUDADANA CONFORMADOS."/>
    <s v="090771 CREACION, RATIFICACION Y REESTRUCTURACION DE CONSEJOS DE COLONIA."/>
    <s v="2000 MATERIALES Y SUMINISTROS"/>
    <s v="2200 ALIMENTOS Y UTENSILIOS"/>
    <s v="222 PRODUCTOS ALIMENTICIOS PARA ANIMALES"/>
    <s v="22201 PRODUCTOS ALIMENTICIOS PARA ANIMALES"/>
    <n v="811.56000000000006"/>
    <s v="1 NO ETIQUETADO"/>
    <s v="11 RECURSOS FISCALES"/>
    <s v="1101 RECURSOS MUNICIPALES"/>
    <s v="19 Ejercicio 2019"/>
    <s v="13 TODO EL TERRITORIO"/>
    <s v="3 INDISTINTO"/>
  </r>
  <r>
    <s v="081122222112130614E059059315911133131131101225250219133"/>
    <s v="0811"/>
    <s v="2"/>
    <s v="22"/>
    <s v="221"/>
    <s v="1"/>
    <s v="2"/>
    <s v="13"/>
    <s v="06"/>
    <s v="14"/>
    <s v="E"/>
    <s v="059"/>
    <s v="059315"/>
    <s v="91"/>
    <s v="1"/>
    <s v="3"/>
    <s v="31"/>
    <s v="311"/>
    <s v="31101"/>
    <s v="2"/>
    <s v="25"/>
    <s v="2502"/>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315 PAGO DEL SERVICIO DE ALUMBRADO PUBLICO"/>
    <s v="3000 SERVICIOS GENERALES"/>
    <s v="3100 SERVICIOS BASICOS"/>
    <s v="311 ENERGIA ELECTRICA"/>
    <s v="31101 ENERGIA ELECTRICA"/>
    <n v="227000000"/>
    <s v="2 ETIQUETADO"/>
    <s v="25 RECURSOS FEDERALES"/>
    <s v="2502 FONDO DE FORTALECIMIENTO MUNICIPAL"/>
    <s v="19 Ejercicio 2019"/>
    <s v="13 TODO EL TERRITORIO"/>
    <s v="3 INDISTINTO"/>
  </r>
  <r>
    <s v="090111313446172020O021021833121133131131101111110119133"/>
    <s v="0901"/>
    <s v="1"/>
    <s v="13"/>
    <s v="134"/>
    <s v="4"/>
    <s v="6"/>
    <s v="17"/>
    <s v="20"/>
    <s v="20"/>
    <s v="O"/>
    <s v="021"/>
    <s v="021833"/>
    <s v="12"/>
    <s v="1"/>
    <s v="3"/>
    <s v="31"/>
    <s v="311"/>
    <s v="31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833 ADMINISTRACION DE PERSONAL "/>
    <s v="3000 SERVICIOS GENERALES"/>
    <s v="3100 SERVICIOS BASICOS"/>
    <s v="311 ENERGIA ELECTRICA"/>
    <s v="31101 ENERGIA ELECTRICA"/>
    <n v="78000000"/>
    <s v="1 NO ETIQUETADO"/>
    <s v="11 RECURSOS FISCALES"/>
    <s v="1101 RECURSOS MUNICIPALES"/>
    <s v="19 Ejercicio 2019"/>
    <s v="13 TODO EL TERRITORIO"/>
    <s v="3 INDISTINTO"/>
  </r>
  <r>
    <s v="131422727116171835P080080772911122222322301111110119133"/>
    <s v="1314"/>
    <s v="2"/>
    <s v="27"/>
    <s v="271"/>
    <s v="1"/>
    <s v="6"/>
    <s v="17"/>
    <s v="18"/>
    <s v="35"/>
    <s v="P"/>
    <s v="080"/>
    <s v="080772"/>
    <s v="91"/>
    <s v="1"/>
    <s v="2"/>
    <s v="22"/>
    <s v="223"/>
    <s v="223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72 GESTION DE OBRA SOCIAL."/>
    <s v="2000 MATERIALES Y SUMINISTROS"/>
    <s v="2200 ALIMENTOS Y UTENSILIOS"/>
    <s v="223 UTENSILIOS PARA EL SERVICIO DE ALIMENTACION"/>
    <s v="22301 UTENSILIOS PARA EL SERVICIO DE ALIMENTACION"/>
    <n v="900000"/>
    <s v="1 NO ETIQUETADO"/>
    <s v="11 RECURSOS FISCALES"/>
    <s v="1101 RECURSOS MUNICIPALES"/>
    <s v="19 Ejercicio 2019"/>
    <s v="13 TODO EL TERRITORIO"/>
    <s v="3 INDISTINTO"/>
  </r>
  <r>
    <s v="080322222112130614E009009361911133131231201111110119133"/>
    <s v="0803"/>
    <s v="2"/>
    <s v="22"/>
    <s v="221"/>
    <s v="1"/>
    <s v="2"/>
    <s v="13"/>
    <s v="06"/>
    <s v="14"/>
    <s v="E"/>
    <s v="009"/>
    <s v="009361"/>
    <s v="91"/>
    <s v="1"/>
    <s v="3"/>
    <s v="31"/>
    <s v="312"/>
    <s v="31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361 MUESTREO Y VERIFICACION DE LA CALIDAD DEL AGUA EN FUENTES DE ABASTECIMIENTO Y REDES"/>
    <s v="3000 SERVICIOS GENERALES"/>
    <s v="3100 SERVICIOS BASICOS"/>
    <s v="312 GAS"/>
    <s v="31201 GAS"/>
    <n v="5000"/>
    <s v="1 NO ETIQUETADO"/>
    <s v="11 RECURSOS FISCALES"/>
    <s v="1101 RECURSOS MUNICIPALES"/>
    <s v="19 Ejercicio 2019"/>
    <s v="13 TODO EL TERRITORIO"/>
    <s v="3 INDISTINTO"/>
  </r>
  <r>
    <s v="090111313446172020O021021973121133131231201111110119133"/>
    <s v="0901"/>
    <s v="1"/>
    <s v="13"/>
    <s v="134"/>
    <s v="4"/>
    <s v="6"/>
    <s v="17"/>
    <s v="20"/>
    <s v="20"/>
    <s v="O"/>
    <s v="021"/>
    <s v="021973"/>
    <s v="12"/>
    <s v="1"/>
    <s v="3"/>
    <s v="31"/>
    <s v="312"/>
    <s v="31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973 SEGURIDAD SOCIAL "/>
    <s v="3000 SERVICIOS GENERALES"/>
    <s v="3100 SERVICIOS BASICOS"/>
    <s v="312 GAS"/>
    <s v="31201 GAS"/>
    <n v="700000"/>
    <s v="1 NO ETIQUETADO"/>
    <s v="11 RECURSOS FISCALES"/>
    <s v="1101 RECURSOS MUNICIPALES"/>
    <s v="19 Ejercicio 2019"/>
    <s v="13 TODO EL TERRITORIO"/>
    <s v="3 INDISTINTO"/>
  </r>
  <r>
    <s v="090111313446172020O022022459121133131331301111110119133"/>
    <s v="0901"/>
    <s v="1"/>
    <s v="13"/>
    <s v="134"/>
    <s v="4"/>
    <s v="6"/>
    <s v="17"/>
    <s v="20"/>
    <s v="20"/>
    <s v="O"/>
    <s v="022"/>
    <s v="022459"/>
    <s v="12"/>
    <s v="1"/>
    <s v="3"/>
    <s v="31"/>
    <s v="313"/>
    <s v="313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59 SERVICIO A BIENES MUEBLES"/>
    <s v="3000 SERVICIOS GENERALES"/>
    <s v="3100 SERVICIOS BASICOS"/>
    <s v="313 AGUA"/>
    <s v="31301 AGUA"/>
    <n v="22000000"/>
    <s v="1 NO ETIQUETADO"/>
    <s v="11 RECURSOS FISCALES"/>
    <s v="1101 RECURSOS MUNICIPALES"/>
    <s v="19 Ejercicio 2019"/>
    <s v="13 TODO EL TERRITORIO"/>
    <s v="3 INDISTINTO"/>
  </r>
  <r>
    <s v="090111313446172020O022022443121133131431401111110119133"/>
    <s v="0901"/>
    <s v="1"/>
    <s v="13"/>
    <s v="134"/>
    <s v="4"/>
    <s v="6"/>
    <s v="17"/>
    <s v="20"/>
    <s v="20"/>
    <s v="O"/>
    <s v="022"/>
    <s v="022443"/>
    <s v="12"/>
    <s v="1"/>
    <s v="3"/>
    <s v="31"/>
    <s v="314"/>
    <s v="314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43 ATENCION A SOLICITUDES DE REPARACION/ SERVICIOS MENORES EN EDIFICIOS PUBLICOS"/>
    <s v="3000 SERVICIOS GENERALES"/>
    <s v="3100 SERVICIOS BASICOS"/>
    <s v="314 TELEFONIA TRADICIONAL"/>
    <s v="31401 TELEFONIA TRADICIONAL"/>
    <n v="2897449"/>
    <s v="1 NO ETIQUETADO"/>
    <s v="11 RECURSOS FISCALES"/>
    <s v="1101 RECURSOS MUNICIPALES"/>
    <s v="19 Ejercicio 2019"/>
    <s v="13 TODO EL TERRITORIO"/>
    <s v="3 INDISTINTO"/>
  </r>
  <r>
    <s v="070711111246171913G109109845911133131531501111110119133"/>
    <s v="0707"/>
    <s v="1"/>
    <s v="11"/>
    <s v="112"/>
    <s v="4"/>
    <s v="6"/>
    <s v="17"/>
    <s v="19"/>
    <s v="13"/>
    <s v="G"/>
    <s v="109"/>
    <s v="109845"/>
    <s v="91"/>
    <s v="1"/>
    <s v="3"/>
    <s v="31"/>
    <s v="315"/>
    <s v="315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x v="6"/>
    <s v="91 CIUDADANOS"/>
    <s v="1 GASTO CORRIENTE"/>
    <s v="13 VIGILANCIA"/>
    <s v="109 QUEJAS CIUDADANAS ATENDIDAS"/>
    <s v="109845 ATENCION A QUEJAS Y DENUNCIAS SOBRE EL ACTUAR DE UN SERVIDOR PUBLICO"/>
    <s v="3000 SERVICIOS GENERALES"/>
    <s v="3100 SERVICIOS BASICOS"/>
    <s v="315 TELEFONIA CELULAR"/>
    <s v="31501 TELEFONIA CELULAR"/>
    <n v="15000"/>
    <s v="1 NO ETIQUETADO"/>
    <s v="11 RECURSOS FISCALES"/>
    <s v="1101 RECURSOS MUNICIPALES"/>
    <s v="19 Ejercicio 2019"/>
    <s v="13 TODO EL TERRITORIO"/>
    <s v="3 INDISTINTO"/>
  </r>
  <r>
    <s v="081022222112130614E009009369911133131531501111110119133"/>
    <s v="0810"/>
    <s v="2"/>
    <s v="22"/>
    <s v="221"/>
    <s v="1"/>
    <s v="2"/>
    <s v="13"/>
    <s v="06"/>
    <s v="14"/>
    <s v="E"/>
    <s v="009"/>
    <s v="009369"/>
    <s v="91"/>
    <s v="1"/>
    <s v="3"/>
    <s v="31"/>
    <s v="315"/>
    <s v="315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369 PAGO DE DERECHOS A CONAGUA"/>
    <s v="3000 SERVICIOS GENERALES"/>
    <s v="3100 SERVICIOS BASICOS"/>
    <s v="315 TELEFONIA CELULAR"/>
    <s v="31501 TELEFONIA CELULAR"/>
    <n v="138600"/>
    <s v="1 NO ETIQUETADO"/>
    <s v="11 RECURSOS FISCALES"/>
    <s v="1101 RECURSOS MUNICIPALES"/>
    <s v="19 Ejercicio 2019"/>
    <s v="13 TODO EL TERRITORIO"/>
    <s v="3 INDISTINTO"/>
  </r>
  <r>
    <s v="030311717145160304E011011975911133131631601225250219133"/>
    <s v="0303"/>
    <s v="1"/>
    <s v="17"/>
    <s v="171"/>
    <s v="4"/>
    <s v="5"/>
    <s v="16"/>
    <s v="03"/>
    <s v="04"/>
    <s v="E"/>
    <s v="011"/>
    <s v="011975"/>
    <s v="91"/>
    <s v="1"/>
    <s v="3"/>
    <s v="31"/>
    <s v="316"/>
    <s v="31601"/>
    <s v="2"/>
    <s v="25"/>
    <s v="2502"/>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011 ACCIONES DE CAPACITACIÓN REALIZADAS"/>
    <s v="011975 SERVICIO PROFESIONAL DE CARRERA POLICIAL"/>
    <s v="3000 SERVICIOS GENERALES"/>
    <s v="3100 SERVICIOS BASICOS"/>
    <s v="316 SERVICIOS DE TELECOMUNICACIONES Y SATELITES"/>
    <s v="31601 SERVICIOS DE TELECOMUNICACIONES Y SATELITES"/>
    <n v="1908000"/>
    <s v="2 ETIQUETADO"/>
    <s v="25 RECURSOS FEDERALES"/>
    <s v="2502 FONDO DE FORTALECIMIENTO MUNICIPAL"/>
    <s v="19 Ejercicio 2019"/>
    <s v="13 TODO EL TERRITORIO"/>
    <s v="3 INDISTINTO"/>
  </r>
  <r>
    <s v="110322222122071329E129129676911133131631601111110119133"/>
    <s v="1103"/>
    <s v="2"/>
    <s v="22"/>
    <s v="221"/>
    <s v="2"/>
    <s v="2"/>
    <s v="07"/>
    <s v="13"/>
    <s v="29"/>
    <s v="E"/>
    <s v="129"/>
    <s v="129676"/>
    <s v="91"/>
    <s v="1"/>
    <s v="3"/>
    <s v="31"/>
    <s v="316"/>
    <s v="316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29 SERVICIOS PARA LA GESTIÓN DE LA MOVILIDAD APLICADA         "/>
    <s v="129676 DICTAMEN DE MOVILIDAD NO MOTORIZADA"/>
    <s v="3000 SERVICIOS GENERALES"/>
    <s v="3100 SERVICIOS BASICOS"/>
    <s v="316 SERVICIOS DE TELECOMUNICACIONES Y SATELITES"/>
    <s v="31601 SERVICIOS DE TELECOMUNICACIONES Y SATELITES"/>
    <n v="350000"/>
    <s v="1 NO ETIQUETADO"/>
    <s v="11 RECURSOS FISCALES"/>
    <s v="1101 RECURSOS MUNICIPALES"/>
    <s v="19 Ejercicio 2019"/>
    <s v="13 TODO EL TERRITORIO"/>
    <s v="3 INDISTINTO"/>
  </r>
  <r>
    <s v="030311717145160304E013013950911133131731701111110119133"/>
    <s v="0303"/>
    <s v="1"/>
    <s v="17"/>
    <s v="171"/>
    <s v="4"/>
    <s v="5"/>
    <s v="16"/>
    <s v="03"/>
    <s v="04"/>
    <s v="E"/>
    <s v="013"/>
    <s v="013950"/>
    <s v="91"/>
    <s v="1"/>
    <s v="3"/>
    <s v="31"/>
    <s v="317"/>
    <s v="317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013 ACCIONES DE PREVENCIÓN DEL DELITO REALIZADAS"/>
    <s v="013950 PLATICAS Y TALLERES EN MATERIA DE PREVENCION DEL DELITO"/>
    <s v="3000 SERVICIOS GENERALES"/>
    <s v="3100 SERVICIOS BASICOS"/>
    <s v="317 SERVICIOS DE ACCESO DE INTERNET, REDES Y PROCESAMIENTO DE INFORMACION"/>
    <s v="31701 SERVICIOS DE ACCESO DE INTERNET, REDES Y PROCESAMIENTO DE INFORMACION"/>
    <n v="950000"/>
    <s v="1 NO ETIQUETADO"/>
    <s v="11 RECURSOS FISCALES"/>
    <s v="1101 RECURSOS MUNICIPALES"/>
    <s v="19 Ejercicio 2019"/>
    <s v="13 TODO EL TERRITORIO"/>
    <s v="3 INDISTINTO"/>
  </r>
  <r>
    <s v="131422727116171835P090090987911122424624601111110119133"/>
    <s v="1314"/>
    <s v="2"/>
    <s v="27"/>
    <s v="271"/>
    <s v="1"/>
    <s v="6"/>
    <s v="17"/>
    <s v="18"/>
    <s v="35"/>
    <s v="P"/>
    <s v="090"/>
    <s v="090987"/>
    <s v="91"/>
    <s v="1"/>
    <s v="2"/>
    <s v="24"/>
    <s v="246"/>
    <s v="246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0 ORGANISMOS SOCIALES PARA LA PARTICIPACIÓN CIUDADANA CONFORMADOS."/>
    <s v="090987 SESIONES DE LOS CONSEJOS DE PARTICIPACION CIUDADANA"/>
    <s v="2000 MATERIALES Y SUMINISTROS"/>
    <s v="2400 MATERIALES Y ARTICULOS DE CONSTRUCCION Y DE REPARACION"/>
    <s v="246 MATERIAL ELECTRICO Y ELECTRONICO"/>
    <s v="24601 MATERIAL ELECTRICO Y ELECTRONICO"/>
    <n v="12600"/>
    <s v="1 NO ETIQUETADO"/>
    <s v="11 RECURSOS FISCALES"/>
    <s v="1101 RECURSOS MUNICIPALES"/>
    <s v="19 Ejercicio 2019"/>
    <s v="13 TODO EL TERRITORIO"/>
    <s v="3 INDISTINTO"/>
  </r>
  <r>
    <s v="090211313446172019O133133427121133131731701111110119133"/>
    <s v="0902"/>
    <s v="1"/>
    <s v="13"/>
    <s v="134"/>
    <s v="4"/>
    <s v="6"/>
    <s v="17"/>
    <s v="20"/>
    <s v="19"/>
    <s v="O"/>
    <s v="133"/>
    <s v="133427"/>
    <s v="12"/>
    <s v="1"/>
    <s v="3"/>
    <s v="31"/>
    <s v="317"/>
    <s v="31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27 ADMINISTRACION DE LA RED DE VOZ Y RENOVACION DE EQUIPO"/>
    <s v="3000 SERVICIOS GENERALES"/>
    <s v="3100 SERVICIOS BASICOS"/>
    <s v="317 SERVICIOS DE ACCESO DE INTERNET, REDES Y PROCESAMIENTO DE INFORMACION"/>
    <s v="31701 SERVICIOS DE ACCESO DE INTERNET, REDES Y PROCESAMIENTO DE INFORMACION"/>
    <n v="120000"/>
    <s v="1 NO ETIQUETADO"/>
    <s v="11 RECURSOS FISCALES"/>
    <s v="1101 RECURSOS MUNICIPALES"/>
    <s v="19 Ejercicio 2019"/>
    <s v="13 TODO EL TERRITORIO"/>
    <s v="3 INDISTINTO"/>
  </r>
  <r>
    <s v="090111313446172020O022022994121133131731701111110119133"/>
    <s v="0901"/>
    <s v="1"/>
    <s v="13"/>
    <s v="134"/>
    <s v="4"/>
    <s v="6"/>
    <s v="17"/>
    <s v="20"/>
    <s v="20"/>
    <s v="O"/>
    <s v="022"/>
    <s v="022994"/>
    <s v="12"/>
    <s v="1"/>
    <s v="3"/>
    <s v="31"/>
    <s v="317"/>
    <s v="31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994 TRAMITE DE VEHICULOS"/>
    <s v="3000 SERVICIOS GENERALES"/>
    <s v="3100 SERVICIOS BASICOS"/>
    <s v="317 SERVICIOS DE ACCESO DE INTERNET, REDES Y PROCESAMIENTO DE INFORMACION"/>
    <s v="31701 SERVICIOS DE ACCESO DE INTERNET, REDES Y PROCESAMIENTO DE INFORMACION"/>
    <n v="1920000"/>
    <s v="1 NO ETIQUETADO"/>
    <s v="11 RECURSOS FISCALES"/>
    <s v="1101 RECURSOS MUNICIPALES"/>
    <s v="19 Ejercicio 2019"/>
    <s v="13 TODO EL TERRITORIO"/>
    <s v="3 INDISTINTO"/>
  </r>
  <r>
    <s v="090111313446172020O022022444121133131731701111110119133"/>
    <s v="0901"/>
    <s v="1"/>
    <s v="13"/>
    <s v="134"/>
    <s v="4"/>
    <s v="6"/>
    <s v="17"/>
    <s v="20"/>
    <s v="20"/>
    <s v="O"/>
    <s v="022"/>
    <s v="022444"/>
    <s v="12"/>
    <s v="1"/>
    <s v="3"/>
    <s v="31"/>
    <s v="317"/>
    <s v="31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44 ATENCION A SOLICITUDES DE REMODELACION Y/O SERVICIO MAYOR EN EDIFICIOS PUBLICOS"/>
    <s v="3000 SERVICIOS GENERALES"/>
    <s v="3100 SERVICIOS BASICOS"/>
    <s v="317 SERVICIOS DE ACCESO DE INTERNET, REDES Y PROCESAMIENTO DE INFORMACION"/>
    <s v="31701 SERVICIOS DE ACCESO DE INTERNET, REDES Y PROCESAMIENTO DE INFORMACION"/>
    <n v="7395423"/>
    <s v="1 NO ETIQUETADO"/>
    <s v="11 RECURSOS FISCALES"/>
    <s v="1101 RECURSOS MUNICIPALES"/>
    <s v="19 Ejercicio 2019"/>
    <s v="13 TODO EL TERRITORIO"/>
    <s v="3 INDISTINTO"/>
  </r>
  <r>
    <s v="131422727116171835P080080780911122424824801111110119133"/>
    <s v="1314"/>
    <s v="2"/>
    <s v="27"/>
    <s v="271"/>
    <s v="1"/>
    <s v="6"/>
    <s v="17"/>
    <s v="18"/>
    <s v="35"/>
    <s v="P"/>
    <s v="080"/>
    <s v="080780"/>
    <s v="91"/>
    <s v="1"/>
    <s v="2"/>
    <s v="24"/>
    <s v="248"/>
    <s v="248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80 PLANEACION Y ASESORIA, PARA LAS PETICIONES DE OBRA."/>
    <s v="2000 MATERIALES Y SUMINISTROS"/>
    <s v="2400 MATERIALES Y ARTICULOS DE CONSTRUCCION Y DE REPARACION"/>
    <s v="248 MATERIALES COMPLEMENTARIOS"/>
    <s v="24801 MATERIALES COMPLEMENTARIOS"/>
    <n v="14000"/>
    <s v="1 NO ETIQUETADO"/>
    <s v="11 RECURSOS FISCALES"/>
    <s v="1101 RECURSOS MUNICIPALES"/>
    <s v="19 Ejercicio 2019"/>
    <s v="13 TODO EL TERRITORIO"/>
    <s v="3 INDISTINTO"/>
  </r>
  <r>
    <s v="010111313146172001P121121823911133131831801111110119133"/>
    <s v="0101"/>
    <s v="1"/>
    <s v="13"/>
    <s v="131"/>
    <s v="4"/>
    <s v="6"/>
    <s v="17"/>
    <s v="20"/>
    <s v="01"/>
    <s v="P"/>
    <s v="121"/>
    <s v="121823"/>
    <s v="91"/>
    <s v="1"/>
    <s v="3"/>
    <s v="31"/>
    <s v="318"/>
    <s v="318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x v="2"/>
    <s v="91 CIUDADANOS"/>
    <s v="1 GASTO CORRIENTE"/>
    <s v="01 GESTIÓN GUBERNAMENTAL"/>
    <s v="121 SENSIBILIZACIÓN  EN RESPONSABILIDADES Y FUNCIONES REALIZADAS"/>
    <s v="121823 REGALOS A TITULO INSTITUCIONAL 2018"/>
    <s v="3000 SERVICIOS GENERALES"/>
    <s v="3100 SERVICIOS BASICOS"/>
    <s v="318 SERVICIOS POSTALES Y TELEGRAFICOS"/>
    <s v="31801 SERVICIOS POSTALES Y TELEGRAFICOS"/>
    <n v="15000"/>
    <s v="1 NO ETIQUETADO"/>
    <s v="11 RECURSOS FISCALES"/>
    <s v="1101 RECURSOS MUNICIPALES"/>
    <s v="19 Ejercicio 2019"/>
    <s v="13 TODO EL TERRITORIO"/>
    <s v="3 INDISTINTO"/>
  </r>
  <r>
    <s v="030311717145160304E127127976911133131831801111110119133"/>
    <s v="0303"/>
    <s v="1"/>
    <s v="17"/>
    <s v="171"/>
    <s v="4"/>
    <s v="5"/>
    <s v="16"/>
    <s v="03"/>
    <s v="04"/>
    <s v="E"/>
    <s v="127"/>
    <s v="127976"/>
    <s v="91"/>
    <s v="1"/>
    <s v="3"/>
    <s v="31"/>
    <s v="318"/>
    <s v="318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3000 SERVICIOS GENERALES"/>
    <s v="3100 SERVICIOS BASICOS"/>
    <s v="318 SERVICIOS POSTALES Y TELEGRAFICOS"/>
    <s v="31801 SERVICIOS POSTALES Y TELEGRAFICOS"/>
    <n v="30000"/>
    <s v="1 NO ETIQUETADO"/>
    <s v="11 RECURSOS FISCALES"/>
    <s v="1101 RECURSOS MUNICIPALES"/>
    <s v="19 Ejercicio 2019"/>
    <s v="13 TODO EL TERRITORIO"/>
    <s v="3 INDISTINTO"/>
  </r>
  <r>
    <s v="040411212246171906E004004174911133131831801111110119133"/>
    <s v="0404"/>
    <s v="1"/>
    <s v="12"/>
    <s v="122"/>
    <s v="4"/>
    <s v="6"/>
    <s v="17"/>
    <s v="19"/>
    <s v="06"/>
    <s v="E"/>
    <s v="004"/>
    <s v="004174"/>
    <s v="91"/>
    <s v="1"/>
    <s v="3"/>
    <s v="31"/>
    <s v="318"/>
    <s v="31801"/>
    <s v="1"/>
    <s v="11"/>
    <s v="1101"/>
    <s v="19"/>
    <s v="13"/>
    <s v="3"/>
    <s v="04 SINDICATURA DEL AYUNTAMIENTO"/>
    <s v="0404 SINDICATURA DEL AYUNTAMIENTO"/>
    <s v="122 PROCURACION DE JUSTICIA"/>
    <s v="1 GOBIERNO"/>
    <s v="12 JUSTICIA"/>
    <s v="4 UN GOBIERNO PARA LA CIUDADANÍA"/>
    <s v="6 ZAPOPAN CIUDADANO"/>
    <s v="17 GARANTIZAR UNA ADMINISTRACIÓN DE LOS RECURSOS PÚBLICOS AL SERVICIO DE LA CIUDADANÍA"/>
    <s v="19 B. TRANSPARENCIA Y RENDICIÓN DE CUENTAS"/>
    <x v="1"/>
    <s v="91 CIUDADANOS"/>
    <s v="1 GASTO CORRIENTE"/>
    <s v="06 CERTEZA JURÍDICA"/>
    <s v="004  CAPACITACIÓN JURÍDICA PARA EL QUEHACER MUNICIPAL BRINDADA"/>
    <s v="004174 CAPACITACION EN MATERIA JURIDICA"/>
    <s v="3000 SERVICIOS GENERALES"/>
    <s v="3100 SERVICIOS BASICOS"/>
    <s v="318 SERVICIOS POSTALES Y TELEGRAFICOS"/>
    <s v="31801 SERVICIOS POSTALES Y TELEGRAFICOS"/>
    <n v="2000"/>
    <s v="1 NO ETIQUETADO"/>
    <s v="11 RECURSOS FISCALES"/>
    <s v="1101 RECURSOS MUNICIPALES"/>
    <s v="19 Ejercicio 2019"/>
    <s v="13 TODO EL TERRITORIO"/>
    <s v="3 INDISTINTO"/>
  </r>
  <r>
    <s v="060611515246172012M073073018911133131831801111110119133"/>
    <s v="0606"/>
    <s v="1"/>
    <s v="15"/>
    <s v="152"/>
    <s v="4"/>
    <s v="6"/>
    <s v="17"/>
    <s v="20"/>
    <s v="12"/>
    <s v="M"/>
    <s v="073"/>
    <s v="073018"/>
    <s v="91"/>
    <s v="1"/>
    <s v="3"/>
    <s v="31"/>
    <s v="318"/>
    <s v="318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073 INFORMES FINANCIEROS Y CUENTAS PUBLICAS PRESENTADAS EN APEGO A LAS NORMAS"/>
    <s v="073018 COBERTURA DE ACTIVIDADES DEL AYUNTAMIENTO"/>
    <s v="3000 SERVICIOS GENERALES"/>
    <s v="3100 SERVICIOS BASICOS"/>
    <s v="318 SERVICIOS POSTALES Y TELEGRAFICOS"/>
    <s v="31801 SERVICIOS POSTALES Y TELEGRAFICOS"/>
    <n v="846"/>
    <s v="1 NO ETIQUETADO"/>
    <s v="11 RECURSOS FISCALES"/>
    <s v="1101 RECURSOS MUNICIPALES"/>
    <s v="19 Ejercicio 2019"/>
    <s v="13 TODO EL TERRITORIO"/>
    <s v="3 INDISTINTO"/>
  </r>
  <r>
    <s v="070711111246171913G026026304911133131831801111110119133"/>
    <s v="0707"/>
    <s v="1"/>
    <s v="11"/>
    <s v="112"/>
    <s v="4"/>
    <s v="6"/>
    <s v="17"/>
    <s v="19"/>
    <s v="13"/>
    <s v="G"/>
    <s v="026"/>
    <s v="026304"/>
    <s v="91"/>
    <s v="1"/>
    <s v="3"/>
    <s v="31"/>
    <s v="318"/>
    <s v="318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x v="6"/>
    <s v="91 CIUDADANOS"/>
    <s v="1 GASTO CORRIENTE"/>
    <s v="13 VIGILANCIA"/>
    <s v="026 APLICACIÓN DE LA LEY VIGILADA "/>
    <s v="026304 REVISION DE CUENTA PUBLICA"/>
    <s v="3000 SERVICIOS GENERALES"/>
    <s v="3100 SERVICIOS BASICOS"/>
    <s v="318 SERVICIOS POSTALES Y TELEGRAFICOS"/>
    <s v="31801 SERVICIOS POSTALES Y TELEGRAFICOS"/>
    <n v="15000"/>
    <s v="1 NO ETIQUETADO"/>
    <s v="11 RECURSOS FISCALES"/>
    <s v="1101 RECURSOS MUNICIPALES"/>
    <s v="19 Ejercicio 2019"/>
    <s v="13 TODO EL TERRITORIO"/>
    <s v="3 INDISTINTO"/>
  </r>
  <r>
    <s v="100533131123091725F049049547911133131831801111110119133"/>
    <s v="1005"/>
    <s v="3"/>
    <s v="31"/>
    <s v="311"/>
    <s v="2"/>
    <s v="3"/>
    <s v="09"/>
    <s v="17"/>
    <s v="25"/>
    <s v="F"/>
    <s v="049"/>
    <s v="049547"/>
    <s v="91"/>
    <s v="1"/>
    <s v="3"/>
    <s v="31"/>
    <s v="318"/>
    <s v="318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9 COMERCIOS TRABAJANDO REGLAMENTADOS"/>
    <s v="049547 TRAMITE DE TRASPASO"/>
    <s v="3000 SERVICIOS GENERALES"/>
    <s v="3100 SERVICIOS BASICOS"/>
    <s v="318 SERVICIOS POSTALES Y TELEGRAFICOS"/>
    <s v="31801 SERVICIOS POSTALES Y TELEGRAFICOS"/>
    <n v="20000"/>
    <s v="1 NO ETIQUETADO"/>
    <s v="11 RECURSOS FISCALES"/>
    <s v="1101 RECURSOS MUNICIPALES"/>
    <s v="19 Ejercicio 2019"/>
    <s v="13 TODO EL TERRITORIO"/>
    <s v="3 INDISTINTO"/>
  </r>
  <r>
    <s v="100533131123091725F049049548911133131831801111110119133"/>
    <s v="1005"/>
    <s v="3"/>
    <s v="31"/>
    <s v="311"/>
    <s v="2"/>
    <s v="3"/>
    <s v="09"/>
    <s v="17"/>
    <s v="25"/>
    <s v="F"/>
    <s v="049"/>
    <s v="049548"/>
    <s v="91"/>
    <s v="1"/>
    <s v="3"/>
    <s v="31"/>
    <s v="318"/>
    <s v="318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9 COMERCIOS TRABAJANDO REGLAMENTADOS"/>
    <s v="049548 TRAMITE DE AMPLIACION DE MEDIDAS"/>
    <s v="3000 SERVICIOS GENERALES"/>
    <s v="3100 SERVICIOS BASICOS"/>
    <s v="318 SERVICIOS POSTALES Y TELEGRAFICOS"/>
    <s v="31801 SERVICIOS POSTALES Y TELEGRAFICOS"/>
    <n v="20000"/>
    <s v="1 NO ETIQUETADO"/>
    <s v="11 RECURSOS FISCALES"/>
    <s v="1101 RECURSOS MUNICIPALES"/>
    <s v="19 Ejercicio 2019"/>
    <s v="13 TODO EL TERRITORIO"/>
    <s v="3 INDISTINTO"/>
  </r>
  <r>
    <s v="121222222122081331E078078694911133131831801111110119133"/>
    <s v="1212"/>
    <s v="2"/>
    <s v="22"/>
    <s v="221"/>
    <s v="2"/>
    <s v="2"/>
    <s v="08"/>
    <s v="13"/>
    <s v="31"/>
    <s v="E"/>
    <s v="078"/>
    <s v="078694"/>
    <s v="91"/>
    <s v="1"/>
    <s v="3"/>
    <s v="31"/>
    <s v="318"/>
    <s v="318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694 LICENCIA DE DEMOLICION"/>
    <s v="3000 SERVICIOS GENERALES"/>
    <s v="3100 SERVICIOS BASICOS"/>
    <s v="318 SERVICIOS POSTALES Y TELEGRAFICOS"/>
    <s v="31801 SERVICIOS POSTALES Y TELEGRAFICOS"/>
    <n v="6100"/>
    <s v="1 NO ETIQUETADO"/>
    <s v="11 RECURSOS FISCALES"/>
    <s v="1101 RECURSOS MUNICIPALES"/>
    <s v="19 Ejercicio 2019"/>
    <s v="13 TODO EL TERRITORIO"/>
    <s v="3 INDISTINTO"/>
  </r>
  <r>
    <s v="081222121412130615E061061804911133131931901111110119133"/>
    <s v="0812"/>
    <s v="2"/>
    <s v="21"/>
    <s v="214"/>
    <s v="1"/>
    <s v="2"/>
    <s v="13"/>
    <s v="06"/>
    <s v="15"/>
    <s v="E"/>
    <s v="061"/>
    <s v="061804"/>
    <s v="91"/>
    <s v="1"/>
    <s v="3"/>
    <s v="31"/>
    <s v="319"/>
    <s v="319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804 ADEUDOS DE EJERCICIOS ANTERIORES"/>
    <s v="3000 SERVICIOS GENERALES"/>
    <s v="3100 SERVICIOS BASICOS"/>
    <s v="319 SERVICIOS INTEGRALES Y OTROS SERVICIOS"/>
    <s v="31901 SERVICIOS INTEGRALES Y OTROS SERVICIOS"/>
    <n v="2000000"/>
    <s v="1 NO ETIQUETADO"/>
    <s v="11 RECURSOS FISCALES"/>
    <s v="1101 RECURSOS MUNICIPALES"/>
    <s v="19 Ejercicio 2019"/>
    <s v="13 TODO EL TERRITORIO"/>
    <s v="3 INDISTINTO"/>
  </r>
  <r>
    <s v="090111313446172020O022022450121133232232201111110119133"/>
    <s v="0901"/>
    <s v="1"/>
    <s v="13"/>
    <s v="134"/>
    <s v="4"/>
    <s v="6"/>
    <s v="17"/>
    <s v="20"/>
    <s v="20"/>
    <s v="O"/>
    <s v="022"/>
    <s v="022450"/>
    <s v="12"/>
    <s v="1"/>
    <s v="3"/>
    <s v="32"/>
    <s v="322"/>
    <s v="32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50 MANTENIMIENTO PREVENTIVO A LAS INSTALACIONES FIJAS"/>
    <s v="3000 SERVICIOS GENERALES"/>
    <s v="3200 SERVICIOS DE ARRENDAMIENTO"/>
    <s v="322 ARRENDAMIENTO DE EDIFICIOS"/>
    <s v="32201 ARRENDAMIENTO DE EDIFICIOS"/>
    <n v="14118000"/>
    <s v="1 NO ETIQUETADO"/>
    <s v="11 RECURSOS FISCALES"/>
    <s v="1101 RECURSOS MUNICIPALES"/>
    <s v="19 Ejercicio 2019"/>
    <s v="13 TODO EL TERRITORIO"/>
    <s v="3 INDISTINTO"/>
  </r>
  <r>
    <s v="131322424215140134E120120940911133232232201111110119133"/>
    <s v="1313"/>
    <s v="2"/>
    <s v="24"/>
    <s v="242"/>
    <s v="1"/>
    <s v="5"/>
    <s v="14"/>
    <s v="01"/>
    <s v="34"/>
    <s v="E"/>
    <s v="120"/>
    <s v="120940"/>
    <s v="91"/>
    <s v="1"/>
    <s v="3"/>
    <s v="32"/>
    <s v="322"/>
    <s v="32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120 ROMERIA ZAPOPAN ORGANIZADA Y REALIZADA"/>
    <s v="120940 OPERATIVO ROMERIA 2017"/>
    <s v="3000 SERVICIOS GENERALES"/>
    <s v="3200 SERVICIOS DE ARRENDAMIENTO"/>
    <s v="322 ARRENDAMIENTO DE EDIFICIOS"/>
    <s v="32201 ARRENDAMIENTO DE EDIFICIOS"/>
    <n v="60000"/>
    <s v="1 NO ETIQUETADO"/>
    <s v="11 RECURSOS FISCALES"/>
    <s v="1101 RECURSOS MUNICIPALES"/>
    <s v="19 Ejercicio 2019"/>
    <s v="13 TODO EL TERRITORIO"/>
    <s v="3 INDISTINTO"/>
  </r>
  <r>
    <s v="090211313446172019O133133436121133232332301225250219133"/>
    <s v="0902"/>
    <s v="1"/>
    <s v="13"/>
    <s v="134"/>
    <s v="4"/>
    <s v="6"/>
    <s v="17"/>
    <s v="20"/>
    <s v="19"/>
    <s v="O"/>
    <s v="133"/>
    <s v="133436"/>
    <s v="12"/>
    <s v="1"/>
    <s v="3"/>
    <s v="32"/>
    <s v="323"/>
    <s v="32301"/>
    <s v="2"/>
    <s v="25"/>
    <s v="2502"/>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6 ADMINISTRACION DE RED DE DATOS Y RENOVACION DE EQUIPO"/>
    <s v="3000 SERVICIOS GENERALES"/>
    <s v="3200 SERVICIOS DE ARRENDAMIENTO"/>
    <s v="323 ARRENDAMIENTO DE MOBILIARIO Y EQUIPO DE ADMINISTRACION, EDUCACIONAL Y RECREATIVO"/>
    <s v="32301 ARRENDAMIENTO DE MOBILIARIO Y EQUIPO DE ADMINISTRACION, EDUCACIONAL Y RECREATIVO"/>
    <n v="10000000"/>
    <s v="2 ETIQUETADO"/>
    <s v="25 RECURSOS FEDERALES"/>
    <s v="2502 FONDO DE FORTALECIMIENTO MUNICIPAL"/>
    <s v="19 Ejercicio 2019"/>
    <s v="13 TODO EL TERRITORIO"/>
    <s v="3 INDISTINTO"/>
  </r>
  <r>
    <s v="090211313446172019O133133429121133232332301111110119133"/>
    <s v="0902"/>
    <s v="1"/>
    <s v="13"/>
    <s v="134"/>
    <s v="4"/>
    <s v="6"/>
    <s v="17"/>
    <s v="20"/>
    <s v="19"/>
    <s v="O"/>
    <s v="133"/>
    <s v="133429"/>
    <s v="12"/>
    <s v="1"/>
    <s v="3"/>
    <s v="32"/>
    <s v="323"/>
    <s v="32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29 ACTUALIZACION DE MANUALES DE PROCEDIMIENTOS"/>
    <s v="3000 SERVICIOS GENERALES"/>
    <s v="3200 SERVICIOS DE ARRENDAMIENTO"/>
    <s v="323 ARRENDAMIENTO DE MOBILIARIO Y EQUIPO DE ADMINISTRACION, EDUCACIONAL Y RECREATIVO"/>
    <s v="32301 ARRENDAMIENTO DE MOBILIARIO Y EQUIPO DE ADMINISTRACION, EDUCACIONAL Y RECREATIVO"/>
    <n v="10000000"/>
    <s v="1 NO ETIQUETADO"/>
    <s v="11 RECURSOS FISCALES"/>
    <s v="1101 RECURSOS MUNICIPALES"/>
    <s v="19 Ejercicio 2019"/>
    <s v="13 TODO EL TERRITORIO"/>
    <s v="3 INDISTINTO"/>
  </r>
  <r>
    <s v="131422727116171835P091091759911122424924901111110119133"/>
    <s v="1314"/>
    <s v="2"/>
    <s v="27"/>
    <s v="271"/>
    <s v="1"/>
    <s v="6"/>
    <s v="17"/>
    <s v="18"/>
    <s v="35"/>
    <s v="P"/>
    <s v="091"/>
    <s v="091759"/>
    <s v="91"/>
    <s v="1"/>
    <s v="2"/>
    <s v="24"/>
    <s v="249"/>
    <s v="249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1 ORGANIZACIÓN VECINAL A LAS DECISIONES MUNICIPALES VINCULADA Y DEMOCRATIZADA"/>
    <s v="091759 SEGUIMIENTO, ORIENTACION Y ASESORAMIENTO A CONSEJOS SOCIALES Y VECINOS DE ZAPOPAN"/>
    <s v="2000 MATERIALES Y SUMINISTROS"/>
    <s v="2400 MATERIALES Y ARTICULOS DE CONSTRUCCION Y DE REPARACION"/>
    <s v="249 OTROS MATERIALES Y ARTICULOS DE CONSTRUCCION Y REPARACION"/>
    <s v="24901 OTROS MATERIALES Y ARTICULOS DE CONSTRUCCION Y REPARACION"/>
    <n v="18000"/>
    <s v="1 NO ETIQUETADO"/>
    <s v="11 RECURSOS FISCALES"/>
    <s v="1101 RECURSOS MUNICIPALES"/>
    <s v="19 Ejercicio 2019"/>
    <s v="13 TODO EL TERRITORIO"/>
    <s v="3 INDISTINTO"/>
  </r>
  <r>
    <s v="090411313446172020O022022459121133232432401111110119133"/>
    <s v="0904"/>
    <s v="1"/>
    <s v="13"/>
    <s v="134"/>
    <s v="4"/>
    <s v="6"/>
    <s v="17"/>
    <s v="20"/>
    <s v="20"/>
    <s v="O"/>
    <s v="022"/>
    <s v="022459"/>
    <s v="12"/>
    <s v="1"/>
    <s v="3"/>
    <s v="32"/>
    <s v="324"/>
    <s v="324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59 SERVICIO A BIENES MUEBLES"/>
    <s v="3000 SERVICIOS GENERALES"/>
    <s v="3200 SERVICIOS DE ARRENDAMIENTO"/>
    <s v="324 ARRENDAMIENTO DE EQUIPO E INSTRUMENTAL MEDICO Y DE LABORATORIO"/>
    <s v="32401 ARRENDAMIENTO DE EQUIPO E INSTRUMENTAL MEDICO Y DE LABORATORIO"/>
    <n v="120000"/>
    <s v="1 NO ETIQUETADO"/>
    <s v="11 RECURSOS FISCALES"/>
    <s v="1101 RECURSOS MUNICIPALES"/>
    <s v="19 Ejercicio 2019"/>
    <s v="13 TODO EL TERRITORIO"/>
    <s v="3 INDISTINTO"/>
  </r>
  <r>
    <s v="030311717145160304E011011975911133232532501225250219133"/>
    <s v="0303"/>
    <s v="1"/>
    <s v="17"/>
    <s v="171"/>
    <s v="4"/>
    <s v="5"/>
    <s v="16"/>
    <s v="03"/>
    <s v="04"/>
    <s v="E"/>
    <s v="011"/>
    <s v="011975"/>
    <s v="91"/>
    <s v="1"/>
    <s v="3"/>
    <s v="32"/>
    <s v="325"/>
    <s v="32501"/>
    <s v="2"/>
    <s v="25"/>
    <s v="2502"/>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011 ACCIONES DE CAPACITACIÓN REALIZADAS"/>
    <s v="011975 SERVICIO PROFESIONAL DE CARRERA POLICIAL"/>
    <s v="3000 SERVICIOS GENERALES"/>
    <s v="3200 SERVICIOS DE ARRENDAMIENTO"/>
    <s v="325 ARRENDAMIENTO DE EQUIPO DE TRANSPORTE"/>
    <s v="32501 ARRENDAMIENTO DE EQUIPO DE TRANSPORTE"/>
    <n v="20150684.339758292"/>
    <s v="2 ETIQUETADO"/>
    <s v="25 RECURSOS FEDERALES"/>
    <s v="2502 FONDO DE FORTALECIMIENTO MUNICIPAL"/>
    <s v="19 Ejercicio 2019"/>
    <s v="13 TODO EL TERRITORIO"/>
    <s v="3 INDISTINTO"/>
  </r>
  <r>
    <s v="131422727116171835P091091765911122525325301111110119133"/>
    <s v="1314"/>
    <s v="2"/>
    <s v="27"/>
    <s v="271"/>
    <s v="1"/>
    <s v="6"/>
    <s v="17"/>
    <s v="18"/>
    <s v="35"/>
    <s v="P"/>
    <s v="091"/>
    <s v="091765"/>
    <s v="91"/>
    <s v="1"/>
    <s v="2"/>
    <s v="25"/>
    <s v="253"/>
    <s v="253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1 ORGANIZACIÓN VECINAL A LAS DECISIONES MUNICIPALES VINCULADA Y DEMOCRATIZADA"/>
    <s v="091765 CONSTITUCION Y RENOVACION DE MESAS DIRECTIVAS DE ASOCIACIONES VECINALES"/>
    <s v="2000 MATERIALES Y SUMINISTROS"/>
    <s v="2500 PRODUCTOS QUIMICOS, FARMACEUTICOS Y DE LABORATORIO"/>
    <s v="253 MEDICINAS Y PRODUCTOS FARMACEUTICOS"/>
    <s v="25301 MEDICINAS Y PRODUCTOS FARMACEUTICOS"/>
    <n v="31676"/>
    <s v="1 NO ETIQUETADO"/>
    <s v="11 RECURSOS FISCALES"/>
    <s v="1101 RECURSOS MUNICIPALES"/>
    <s v="19 Ejercicio 2019"/>
    <s v="13 TODO EL TERRITORIO"/>
    <s v="3 INDISTINTO"/>
  </r>
  <r>
    <s v="080122222112130614E060060333911133232532501111110119133"/>
    <s v="0801"/>
    <s v="2"/>
    <s v="22"/>
    <s v="221"/>
    <s v="1"/>
    <s v="2"/>
    <s v="13"/>
    <s v="06"/>
    <s v="14"/>
    <s v="E"/>
    <s v="060"/>
    <s v="060333"/>
    <s v="91"/>
    <s v="1"/>
    <s v="3"/>
    <s v="32"/>
    <s v="325"/>
    <s v="325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60 ESPACIOS PÚBLICOS ORDENADOS Y LIMPIOS ENTREGADOS"/>
    <s v="060333 VERIFICACION DE AREAS VERDES PARA DESCUENTO DE PREDIAL"/>
    <s v="3000 SERVICIOS GENERALES"/>
    <s v="3200 SERVICIOS DE ARRENDAMIENTO"/>
    <s v="325 ARRENDAMIENTO DE EQUIPO DE TRANSPORTE"/>
    <s v="32501 ARRENDAMIENTO DE EQUIPO DE TRANSPORTE"/>
    <n v="120000"/>
    <s v="1 NO ETIQUETADO"/>
    <s v="11 RECURSOS FISCALES"/>
    <s v="1101 RECURSOS MUNICIPALES"/>
    <s v="19 Ejercicio 2019"/>
    <s v="13 TODO EL TERRITORIO"/>
    <s v="3 INDISTINTO"/>
  </r>
  <r>
    <s v="081222222112130614E059059315911133232532501225250219133"/>
    <s v="0812"/>
    <s v="2"/>
    <s v="22"/>
    <s v="221"/>
    <s v="1"/>
    <s v="2"/>
    <s v="13"/>
    <s v="06"/>
    <s v="14"/>
    <s v="E"/>
    <s v="059"/>
    <s v="059315"/>
    <s v="91"/>
    <s v="1"/>
    <s v="3"/>
    <s v="32"/>
    <s v="325"/>
    <s v="32501"/>
    <s v="2"/>
    <s v="25"/>
    <s v="2502"/>
    <s v="19"/>
    <s v="13"/>
    <s v="3"/>
    <s v="08 COORDINACION GENERAL DE SERVICIOS MUNICIPALES"/>
    <s v="0812 DIRECCION DE ASE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315 PAGO DEL SERVICIO DE ALUMBRADO PUBLICO"/>
    <s v="3000 SERVICIOS GENERALES"/>
    <s v="3200 SERVICIOS DE ARRENDAMIENTO"/>
    <s v="325 ARRENDAMIENTO DE EQUIPO DE TRANSPORTE"/>
    <s v="32501 ARRENDAMIENTO DE EQUIPO DE TRANSPORTE"/>
    <n v="26867579.119677722"/>
    <s v="2 ETIQUETADO"/>
    <s v="25 RECURSOS FEDERALES"/>
    <s v="2502 FONDO DE FORTALECIMIENTO MUNICIPAL"/>
    <s v="19 Ejercicio 2019"/>
    <s v="13 TODO EL TERRITORIO"/>
    <s v="3 INDISTINTO"/>
  </r>
  <r>
    <s v="090111313446172020O020020502121133232532501111110119133"/>
    <s v="0901"/>
    <s v="1"/>
    <s v="13"/>
    <s v="134"/>
    <s v="4"/>
    <s v="6"/>
    <s v="17"/>
    <s v="20"/>
    <s v="20"/>
    <s v="O"/>
    <s v="020"/>
    <s v="020502"/>
    <s v="12"/>
    <s v="1"/>
    <s v="3"/>
    <s v="32"/>
    <s v="325"/>
    <s v="32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0 ADMINISTRACIÓN DE LOS RECURSOS FINANCIEROS PARA SOPORTE A LAS ÁREAS  EFICIENTADA"/>
    <s v="020502 ADQUISICION DE BIENES Y SERVICIOS"/>
    <s v="3000 SERVICIOS GENERALES"/>
    <s v="3200 SERVICIOS DE ARRENDAMIENTO"/>
    <s v="325 ARRENDAMIENTO DE EQUIPO DE TRANSPORTE"/>
    <s v="32501 ARRENDAMIENTO DE EQUIPO DE TRANSPORTE"/>
    <n v="20000"/>
    <s v="1 NO ETIQUETADO"/>
    <s v="11 RECURSOS FISCALES"/>
    <s v="1101 RECURSOS MUNICIPALES"/>
    <s v="19 Ejercicio 2019"/>
    <s v="13 TODO EL TERRITORIO"/>
    <s v="3 INDISTINTO"/>
  </r>
  <r>
    <s v="090111313446172020O022022916121133232532501225250219133"/>
    <s v="0901"/>
    <s v="1"/>
    <s v="13"/>
    <s v="134"/>
    <s v="4"/>
    <s v="6"/>
    <s v="17"/>
    <s v="20"/>
    <s v="20"/>
    <s v="O"/>
    <s v="022"/>
    <s v="022916"/>
    <s v="12"/>
    <s v="1"/>
    <s v="3"/>
    <s v="32"/>
    <s v="325"/>
    <s v="32501"/>
    <s v="2"/>
    <s v="25"/>
    <s v="2502"/>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916 GESTION DE ESCRITURACION "/>
    <s v="3000 SERVICIOS GENERALES"/>
    <s v="3200 SERVICIOS DE ARRENDAMIENTO"/>
    <s v="325 ARRENDAMIENTO DE EQUIPO DE TRANSPORTE"/>
    <s v="32501 ARRENDAMIENTO DE EQUIPO DE TRANSPORTE"/>
    <n v="43291736.339758299"/>
    <s v="2 ETIQUETADO"/>
    <s v="25 RECURSOS FEDERALES"/>
    <s v="2502 FONDO DE FORTALECIMIENTO MUNICIPAL"/>
    <s v="19 Ejercicio 2019"/>
    <s v="13 TODO EL TERRITORIO"/>
    <s v="3 INDISTINTO"/>
  </r>
  <r>
    <s v="110422121231010730E081081690911133232532501111110119133"/>
    <s v="1104"/>
    <s v="2"/>
    <s v="21"/>
    <s v="212"/>
    <s v="3"/>
    <s v="1"/>
    <s v="01"/>
    <s v="07"/>
    <s v="30"/>
    <s v="E"/>
    <s v="081"/>
    <s v="081690"/>
    <s v="91"/>
    <s v="1"/>
    <s v="3"/>
    <s v="32"/>
    <s v="325"/>
    <s v="325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081 MEDIO AMBIENTE NORMADO Y PROTEGIDO"/>
    <s v="081690 TRAMITE A LAS DENUNCIAS AMBIENTALES"/>
    <s v="3000 SERVICIOS GENERALES"/>
    <s v="3200 SERVICIOS DE ARRENDAMIENTO"/>
    <s v="325 ARRENDAMIENTO DE EQUIPO DE TRANSPORTE"/>
    <s v="32501 ARRENDAMIENTO DE EQUIPO DE TRANSPORTE"/>
    <n v="9500000"/>
    <s v="1 NO ETIQUETADO"/>
    <s v="11 RECURSOS FISCALES"/>
    <s v="1101 RECURSOS MUNICIPALES"/>
    <s v="19 Ejercicio 2019"/>
    <s v="13 TODO EL TERRITORIO"/>
    <s v="3 INDISTINTO"/>
  </r>
  <r>
    <s v="080322222112130614E009009362911133232632601111110119133"/>
    <s v="0803"/>
    <s v="2"/>
    <s v="22"/>
    <s v="221"/>
    <s v="1"/>
    <s v="2"/>
    <s v="13"/>
    <s v="06"/>
    <s v="14"/>
    <s v="E"/>
    <s v="009"/>
    <s v="009362"/>
    <s v="91"/>
    <s v="1"/>
    <s v="3"/>
    <s v="32"/>
    <s v="326"/>
    <s v="326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362 OPERACION DE FUENTES DE ABASTECIMIENTO Y PLANTAS DE TRATAMIENTO"/>
    <s v="3000 SERVICIOS GENERALES"/>
    <s v="3200 SERVICIOS DE ARRENDAMIENTO"/>
    <s v="326 ARRENDAMIENTO DE MAQUINARIA, OTROS EQUIPOS Y HERRAMIENTAS"/>
    <s v="32601 ARRENDAMIENTO DE MAQUINARIA, OTROS EQUIPOS Y HERRAMIENTAS"/>
    <n v="12000000"/>
    <s v="1 NO ETIQUETADO"/>
    <s v="11 RECURSOS FISCALES"/>
    <s v="1101 RECURSOS MUNICIPALES"/>
    <s v="19 Ejercicio 2019"/>
    <s v="13 TODO EL TERRITORIO"/>
    <s v="3 INDISTINTO"/>
  </r>
  <r>
    <s v="080422222112130614E125125406911133232632601111110119133"/>
    <s v="0804"/>
    <s v="2"/>
    <s v="22"/>
    <s v="221"/>
    <s v="1"/>
    <s v="2"/>
    <s v="13"/>
    <s v="06"/>
    <s v="14"/>
    <s v="E"/>
    <s v="125"/>
    <s v="125406"/>
    <s v="91"/>
    <s v="1"/>
    <s v="3"/>
    <s v="32"/>
    <s v="326"/>
    <s v="32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06 MANEJO DE RESIDUOS SOLIDOS EN EL RELLENO SANITARIO DE PICACHOS"/>
    <s v="3000 SERVICIOS GENERALES"/>
    <s v="3200 SERVICIOS DE ARRENDAMIENTO"/>
    <s v="326 ARRENDAMIENTO DE MAQUINARIA, OTROS EQUIPOS Y HERRAMIENTAS"/>
    <s v="32601 ARRENDAMIENTO DE MAQUINARIA, OTROS EQUIPOS Y HERRAMIENTAS"/>
    <n v="250000"/>
    <s v="1 NO ETIQUETADO"/>
    <s v="11 RECURSOS FISCALES"/>
    <s v="1101 RECURSOS MUNICIPALES"/>
    <s v="19 Ejercicio 2019"/>
    <s v="13 TODO EL TERRITORIO"/>
    <s v="3 INDISTINTO"/>
  </r>
  <r>
    <s v="081222121412130615E009009989911133232632601111110119133"/>
    <s v="0812"/>
    <s v="2"/>
    <s v="21"/>
    <s v="214"/>
    <s v="1"/>
    <s v="2"/>
    <s v="13"/>
    <s v="06"/>
    <s v="15"/>
    <s v="E"/>
    <s v="009"/>
    <s v="009989"/>
    <s v="91"/>
    <s v="1"/>
    <s v="3"/>
    <s v="32"/>
    <s v="326"/>
    <s v="326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09  ABASTECIMIENTO DE AGUA POTABLE APEGADA A LAS NORMATIVAS ENTREGADA"/>
    <s v="009989 SOLICITUD DE REVISION Y APROBACION DE PROYECTOS DE AGUA POTABLE, DRENAJE SANITARIO, DRENAJE PLUVIAL Y OBRAS DE INFRAESTRUCTURA"/>
    <s v="3000 SERVICIOS GENERALES"/>
    <s v="3200 SERVICIOS DE ARRENDAMIENTO"/>
    <s v="326 ARRENDAMIENTO DE MAQUINARIA, OTROS EQUIPOS Y HERRAMIENTAS"/>
    <s v="32601 ARRENDAMIENTO DE MAQUINARIA, OTROS EQUIPOS Y HERRAMIENTAS"/>
    <n v="2250000"/>
    <s v="1 NO ETIQUETADO"/>
    <s v="11 RECURSOS FISCALES"/>
    <s v="1101 RECURSOS MUNICIPALES"/>
    <s v="19 Ejercicio 2019"/>
    <s v="13 TODO EL TERRITORIO"/>
    <s v="3 INDISTINTO"/>
  </r>
  <r>
    <s v="080722121412130615E009009989911133232632601111110119133"/>
    <s v="0807"/>
    <s v="2"/>
    <s v="21"/>
    <s v="214"/>
    <s v="1"/>
    <s v="2"/>
    <s v="13"/>
    <s v="06"/>
    <s v="15"/>
    <s v="E"/>
    <s v="009"/>
    <s v="009989"/>
    <s v="91"/>
    <s v="1"/>
    <s v="3"/>
    <s v="32"/>
    <s v="326"/>
    <s v="326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09  ABASTECIMIENTO DE AGUA POTABLE APEGADA A LAS NORMATIVAS ENTREGADA"/>
    <s v="009989 SOLICITUD DE REVISION Y APROBACION DE PROYECTOS DE AGUA POTABLE, DRENAJE SANITARIO, DRENAJE PLUVIAL Y OBRAS DE INFRAESTRUCTURA"/>
    <s v="3000 SERVICIOS GENERALES"/>
    <s v="3200 SERVICIOS DE ARRENDAMIENTO"/>
    <s v="326 ARRENDAMIENTO DE MAQUINARIA, OTROS EQUIPOS Y HERRAMIENTAS"/>
    <s v="32601 ARRENDAMIENTO DE MAQUINARIA, OTROS EQUIPOS Y HERRAMIENTAS"/>
    <n v="800000"/>
    <s v="1 NO ETIQUETADO"/>
    <s v="11 RECURSOS FISCALES"/>
    <s v="1101 RECURSOS MUNICIPALES"/>
    <s v="19 Ejercicio 2019"/>
    <s v="13 TODO EL TERRITORIO"/>
    <s v="3 INDISTINTO"/>
  </r>
  <r>
    <s v="100322626823101723P031031534911133232632601111110119133"/>
    <s v="1003"/>
    <s v="2"/>
    <s v="26"/>
    <s v="268"/>
    <s v="2"/>
    <s v="3"/>
    <s v="10"/>
    <s v="17"/>
    <s v="23"/>
    <s v="P"/>
    <s v="031"/>
    <s v="031534"/>
    <s v="91"/>
    <s v="1"/>
    <s v="3"/>
    <s v="32"/>
    <s v="326"/>
    <s v="326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1 APOYOS EN ESPECIE OTORGADOS "/>
    <s v="031534 ENLACE MUNICIPAL PROSPERA"/>
    <s v="3000 SERVICIOS GENERALES"/>
    <s v="3200 SERVICIOS DE ARRENDAMIENTO"/>
    <s v="326 ARRENDAMIENTO DE MAQUINARIA, OTROS EQUIPOS Y HERRAMIENTAS"/>
    <s v="32601 ARRENDAMIENTO DE MAQUINARIA, OTROS EQUIPOS Y HERRAMIENTAS"/>
    <n v="100000"/>
    <s v="1 NO ETIQUETADO"/>
    <s v="11 RECURSOS FISCALES"/>
    <s v="1101 RECURSOS MUNICIPALES"/>
    <s v="19 Ejercicio 2019"/>
    <s v="13 TODO EL TERRITORIO"/>
    <s v="3 INDISTINTO"/>
  </r>
  <r>
    <s v="100533131123091725F096096591911133232632601111110119133"/>
    <s v="1005"/>
    <s v="3"/>
    <s v="31"/>
    <s v="311"/>
    <s v="2"/>
    <s v="3"/>
    <s v="09"/>
    <s v="17"/>
    <s v="25"/>
    <s v="F"/>
    <s v="096"/>
    <s v="096591"/>
    <s v="91"/>
    <s v="1"/>
    <s v="3"/>
    <s v="32"/>
    <s v="326"/>
    <s v="32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96 PERSONAS Y EMPRESAS VINCULADAS"/>
    <s v="096591 BOLSA DE TRABAJO"/>
    <s v="3000 SERVICIOS GENERALES"/>
    <s v="3200 SERVICIOS DE ARRENDAMIENTO"/>
    <s v="326 ARRENDAMIENTO DE MAQUINARIA, OTROS EQUIPOS Y HERRAMIENTAS"/>
    <s v="32601 ARRENDAMIENTO DE MAQUINARIA, OTROS EQUIPOS Y HERRAMIENTAS"/>
    <n v="350000"/>
    <s v="1 NO ETIQUETADO"/>
    <s v="11 RECURSOS FISCALES"/>
    <s v="1101 RECURSOS MUNICIPALES"/>
    <s v="19 Ejercicio 2019"/>
    <s v="13 TODO EL TERRITORIO"/>
    <s v="3 INDISTINTO"/>
  </r>
  <r>
    <s v="131322424215140134E120120940911133232632601111110119133"/>
    <s v="1313"/>
    <s v="2"/>
    <s v="24"/>
    <s v="242"/>
    <s v="1"/>
    <s v="5"/>
    <s v="14"/>
    <s v="01"/>
    <s v="34"/>
    <s v="E"/>
    <s v="120"/>
    <s v="120940"/>
    <s v="91"/>
    <s v="1"/>
    <s v="3"/>
    <s v="32"/>
    <s v="326"/>
    <s v="326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120 ROMERIA ZAPOPAN ORGANIZADA Y REALIZADA"/>
    <s v="120940 OPERATIVO ROMERIA 2017"/>
    <s v="3000 SERVICIOS GENERALES"/>
    <s v="3200 SERVICIOS DE ARRENDAMIENTO"/>
    <s v="326 ARRENDAMIENTO DE MAQUINARIA, OTROS EQUIPOS Y HERRAMIENTAS"/>
    <s v="32601 ARRENDAMIENTO DE MAQUINARIA, OTROS EQUIPOS Y HERRAMIENTAS"/>
    <n v="20000"/>
    <s v="1 NO ETIQUETADO"/>
    <s v="11 RECURSOS FISCALES"/>
    <s v="1101 RECURSOS MUNICIPALES"/>
    <s v="19 Ejercicio 2019"/>
    <s v="13 TODO EL TERRITORIO"/>
    <s v="3 INDISTINTO"/>
  </r>
  <r>
    <s v="080322222112130614E009009363911133232732701111110119133"/>
    <s v="0803"/>
    <s v="2"/>
    <s v="22"/>
    <s v="221"/>
    <s v="1"/>
    <s v="2"/>
    <s v="13"/>
    <s v="06"/>
    <s v="14"/>
    <s v="E"/>
    <s v="009"/>
    <s v="009363"/>
    <s v="91"/>
    <s v="1"/>
    <s v="3"/>
    <s v="32"/>
    <s v="327"/>
    <s v="327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363 SERVICIO DE MANTENIMIENTO, CONSERVACION Y LIMPIEZA DE REDES E INFRAESTRUCTURA HIDRAULICA."/>
    <s v="3000 SERVICIOS GENERALES"/>
    <s v="3200 SERVICIOS DE ARRENDAMIENTO"/>
    <s v="327 ARRENDAMIENTO DE ACTIVOS INTANGIBLES"/>
    <s v="32701 ARRENDAMIENTO DE ACTIVOS INTANGIBLES"/>
    <n v="140000"/>
    <s v="1 NO ETIQUETADO"/>
    <s v="11 RECURSOS FISCALES"/>
    <s v="1101 RECURSOS MUNICIPALES"/>
    <s v="19 Ejercicio 2019"/>
    <s v="13 TODO EL TERRITORIO"/>
    <s v="3 INDISTINTO"/>
  </r>
  <r>
    <s v="090211313446172019O133133436121133232732701111110119133"/>
    <s v="0902"/>
    <s v="1"/>
    <s v="13"/>
    <s v="134"/>
    <s v="4"/>
    <s v="6"/>
    <s v="17"/>
    <s v="20"/>
    <s v="19"/>
    <s v="O"/>
    <s v="133"/>
    <s v="133436"/>
    <s v="12"/>
    <s v="1"/>
    <s v="3"/>
    <s v="32"/>
    <s v="327"/>
    <s v="32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6 ADMINISTRACION DE RED DE DATOS Y RENOVACION DE EQUIPO"/>
    <s v="3000 SERVICIOS GENERALES"/>
    <s v="3200 SERVICIOS DE ARRENDAMIENTO"/>
    <s v="327 ARRENDAMIENTO DE ACTIVOS INTANGIBLES"/>
    <s v="32701 ARRENDAMIENTO DE ACTIVOS INTANGIBLES"/>
    <n v="700000"/>
    <s v="1 NO ETIQUETADO"/>
    <s v="11 RECURSOS FISCALES"/>
    <s v="1101 RECURSOS MUNICIPALES"/>
    <s v="19 Ejercicio 2019"/>
    <s v="13 TODO EL TERRITORIO"/>
    <s v="3 INDISTINTO"/>
  </r>
  <r>
    <s v="090211313446172019O051051431121133232732701111110119133"/>
    <s v="0902"/>
    <s v="1"/>
    <s v="13"/>
    <s v="134"/>
    <s v="4"/>
    <s v="6"/>
    <s v="17"/>
    <s v="20"/>
    <s v="19"/>
    <s v="O"/>
    <s v="051"/>
    <s v="051431"/>
    <s v="12"/>
    <s v="1"/>
    <s v="3"/>
    <s v="32"/>
    <s v="327"/>
    <s v="32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051 CONTROL DE ACCESO A LOS SISTEMAS ADMINISTRADOS"/>
    <s v="051431 FIRMA ELECTRONICA"/>
    <s v="3000 SERVICIOS GENERALES"/>
    <s v="3200 SERVICIOS DE ARRENDAMIENTO"/>
    <s v="327 ARRENDAMIENTO DE ACTIVOS INTANGIBLES"/>
    <s v="32701 ARRENDAMIENTO DE ACTIVOS INTANGIBLES"/>
    <n v="100000"/>
    <s v="1 NO ETIQUETADO"/>
    <s v="11 RECURSOS FISCALES"/>
    <s v="1101 RECURSOS MUNICIPALES"/>
    <s v="19 Ejercicio 2019"/>
    <s v="13 TODO EL TERRITORIO"/>
    <s v="3 INDISTINTO"/>
  </r>
  <r>
    <s v="090211313446172019O133133508121133232732701111110119133"/>
    <s v="0902"/>
    <s v="1"/>
    <s v="13"/>
    <s v="134"/>
    <s v="4"/>
    <s v="6"/>
    <s v="17"/>
    <s v="20"/>
    <s v="19"/>
    <s v="O"/>
    <s v="133"/>
    <s v="133508"/>
    <s v="12"/>
    <s v="1"/>
    <s v="3"/>
    <s v="32"/>
    <s v="327"/>
    <s v="32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508 MEJORA REGULATORIA"/>
    <s v="3000 SERVICIOS GENERALES"/>
    <s v="3200 SERVICIOS DE ARRENDAMIENTO"/>
    <s v="327 ARRENDAMIENTO DE ACTIVOS INTANGIBLES"/>
    <s v="32701 ARRENDAMIENTO DE ACTIVOS INTANGIBLES"/>
    <n v="2300"/>
    <s v="1 NO ETIQUETADO"/>
    <s v="11 RECURSOS FISCALES"/>
    <s v="1101 RECURSOS MUNICIPALES"/>
    <s v="19 Ejercicio 2019"/>
    <s v="13 TODO EL TERRITORIO"/>
    <s v="3 INDISTINTO"/>
  </r>
  <r>
    <s v="090211313446172019O051051427121133232732701111110119133"/>
    <s v="0902"/>
    <s v="1"/>
    <s v="13"/>
    <s v="134"/>
    <s v="4"/>
    <s v="6"/>
    <s v="17"/>
    <s v="20"/>
    <s v="19"/>
    <s v="O"/>
    <s v="051"/>
    <s v="051427"/>
    <s v="12"/>
    <s v="1"/>
    <s v="3"/>
    <s v="32"/>
    <s v="327"/>
    <s v="32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051 CONTROL DE ACCESO A LOS SISTEMAS ADMINISTRADOS"/>
    <s v="051427 ADMINISTRACION DE LA RED DE VOZ Y RENOVACION DE EQUIPO"/>
    <s v="3000 SERVICIOS GENERALES"/>
    <s v="3200 SERVICIOS DE ARRENDAMIENTO"/>
    <s v="327 ARRENDAMIENTO DE ACTIVOS INTANGIBLES"/>
    <s v="32701 ARRENDAMIENTO DE ACTIVOS INTANGIBLES"/>
    <n v="1000"/>
    <s v="1 NO ETIQUETADO"/>
    <s v="11 RECURSOS FISCALES"/>
    <s v="1101 RECURSOS MUNICIPALES"/>
    <s v="19 Ejercicio 2019"/>
    <s v="13 TODO EL TERRITORIO"/>
    <s v="3 INDISTINTO"/>
  </r>
  <r>
    <s v="020311313246172002O016016015971133232932901111110119133"/>
    <s v="0203"/>
    <s v="1"/>
    <s v="13"/>
    <s v="132"/>
    <s v="4"/>
    <s v="6"/>
    <s v="17"/>
    <s v="20"/>
    <s v="02"/>
    <s v="O"/>
    <s v="016"/>
    <s v="016015"/>
    <s v="97"/>
    <s v="1"/>
    <s v="3"/>
    <s v="32"/>
    <s v="329"/>
    <s v="329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3000 SERVICIOS GENERALES"/>
    <s v="3200 SERVICIOS DE ARRENDAMIENTO"/>
    <s v="329 OTROS ARRENDAMIENTOS"/>
    <s v="32901 OTROS ARRENDAMIENTOS"/>
    <n v="180000"/>
    <s v="1 NO ETIQUETADO"/>
    <s v="11 RECURSOS FISCALES"/>
    <s v="1101 RECURSOS MUNICIPALES"/>
    <s v="19 Ejercicio 2019"/>
    <s v="13 TODO EL TERRITORIO"/>
    <s v="3 INDISTINTO"/>
  </r>
  <r>
    <s v="131422727116171835P091091767911122525425401111110119133"/>
    <s v="1314"/>
    <s v="2"/>
    <s v="27"/>
    <s v="271"/>
    <s v="1"/>
    <s v="6"/>
    <s v="17"/>
    <s v="18"/>
    <s v="35"/>
    <s v="P"/>
    <s v="091"/>
    <s v="091767"/>
    <s v="91"/>
    <s v="1"/>
    <s v="2"/>
    <s v="25"/>
    <s v="254"/>
    <s v="254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1 ORGANIZACIÓN VECINAL A LAS DECISIONES MUNICIPALES VINCULADA Y DEMOCRATIZADA"/>
    <s v="091767 REGISTRO Y RECONOCIMIENTO DE ORGANIZACIONES VECINALES"/>
    <s v="2000 MATERIALES Y SUMINISTROS"/>
    <s v="2500 PRODUCTOS QUIMICOS, FARMACEUTICOS Y DE LABORATORIO"/>
    <s v="254 MATERIALES, ACCESORIOS Y SUMINISTROS MEDICOS"/>
    <s v="25401 MATERIALES, ACCESORIOS Y SUMINISTROS MEDICOS"/>
    <n v="49935"/>
    <s v="1 NO ETIQUETADO"/>
    <s v="11 RECURSOS FISCALES"/>
    <s v="1101 RECURSOS MUNICIPALES"/>
    <s v="19 Ejercicio 2019"/>
    <s v="13 TODO EL TERRITORIO"/>
    <s v="3 INDISTINTO"/>
  </r>
  <r>
    <s v="080822222112130417E079079368911133232932901111110119133"/>
    <s v="0808"/>
    <s v="2"/>
    <s v="22"/>
    <s v="221"/>
    <s v="1"/>
    <s v="2"/>
    <s v="13"/>
    <s v="04"/>
    <s v="17"/>
    <s v="E"/>
    <s v="079"/>
    <s v="079368"/>
    <s v="91"/>
    <s v="1"/>
    <s v="3"/>
    <s v="32"/>
    <s v="329"/>
    <s v="329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79 MANTENIMIENTO PREVENTIVO DE LOS SERVICIOS PÚBLICOS REALIZADO"/>
    <s v="079368 SERVICIO DE DESAZOLVE DE FOSA SEPTICAS COLONIAS"/>
    <s v="3000 SERVICIOS GENERALES"/>
    <s v="3200 SERVICIOS DE ARRENDAMIENTO"/>
    <s v="329 OTROS ARRENDAMIENTOS"/>
    <s v="32901 OTROS ARRENDAMIENTOS"/>
    <n v="500000"/>
    <s v="1 NO ETIQUETADO"/>
    <s v="11 RECURSOS FISCALES"/>
    <s v="1101 RECURSOS MUNICIPALES"/>
    <s v="19 Ejercicio 2019"/>
    <s v="13 TODO EL TERRITORIO"/>
    <s v="3 INDISTINTO"/>
  </r>
  <r>
    <s v="090111313446172020O022022459121133232932901111110119133"/>
    <s v="0901"/>
    <s v="1"/>
    <s v="13"/>
    <s v="134"/>
    <s v="4"/>
    <s v="6"/>
    <s v="17"/>
    <s v="20"/>
    <s v="20"/>
    <s v="O"/>
    <s v="022"/>
    <s v="022459"/>
    <s v="12"/>
    <s v="1"/>
    <s v="3"/>
    <s v="32"/>
    <s v="329"/>
    <s v="32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59 SERVICIO A BIENES MUEBLES"/>
    <s v="3000 SERVICIOS GENERALES"/>
    <s v="3200 SERVICIOS DE ARRENDAMIENTO"/>
    <s v="329 OTROS ARRENDAMIENTOS"/>
    <s v="32901 OTROS ARRENDAMIENTOS"/>
    <n v="20000"/>
    <s v="1 NO ETIQUETADO"/>
    <s v="11 RECURSOS FISCALES"/>
    <s v="1101 RECURSOS MUNICIPALES"/>
    <s v="19 Ejercicio 2019"/>
    <s v="13 TODO EL TERRITORIO"/>
    <s v="3 INDISTINTO"/>
  </r>
  <r>
    <s v="090511313446172020O021021511121133232932901111110119133"/>
    <s v="0905"/>
    <s v="1"/>
    <s v="13"/>
    <s v="134"/>
    <s v="4"/>
    <s v="6"/>
    <s v="17"/>
    <s v="20"/>
    <s v="20"/>
    <s v="O"/>
    <s v="021"/>
    <s v="021511"/>
    <s v="12"/>
    <s v="1"/>
    <s v="3"/>
    <s v="32"/>
    <s v="329"/>
    <s v="32901"/>
    <s v="1"/>
    <s v="11"/>
    <s v="1101"/>
    <s v="19"/>
    <s v="13"/>
    <s v="3"/>
    <s v="09 COORDINACION GENERAL DE ADMINISTRACION E INNOVACION GUBERNAMENTAL"/>
    <s v="0905 DIRECCION DE ADQUISICIONE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1 CREDENCIALIZACION OFICIAL DE EMPLEADOS"/>
    <s v="3000 SERVICIOS GENERALES"/>
    <s v="3200 SERVICIOS DE ARRENDAMIENTO"/>
    <s v="329 OTROS ARRENDAMIENTOS"/>
    <s v="32901 OTROS ARRENDAMIENTOS"/>
    <n v="70000"/>
    <s v="1 NO ETIQUETADO"/>
    <s v="11 RECURSOS FISCALES"/>
    <s v="1101 RECURSOS MUNICIPALES"/>
    <s v="19 Ejercicio 2019"/>
    <s v="13 TODO EL TERRITORIO"/>
    <s v="3 INDISTINTO"/>
  </r>
  <r>
    <s v="100322626823101723P031031539911133232932901111110119133"/>
    <s v="1003"/>
    <s v="2"/>
    <s v="26"/>
    <s v="268"/>
    <s v="2"/>
    <s v="3"/>
    <s v="10"/>
    <s v="17"/>
    <s v="23"/>
    <s v="P"/>
    <s v="031"/>
    <s v="031539"/>
    <s v="91"/>
    <s v="1"/>
    <s v="3"/>
    <s v="32"/>
    <s v="329"/>
    <s v="329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1 APOYOS EN ESPECIE OTORGADOS "/>
    <s v="031539 EVENTO PARA JOVENES"/>
    <s v="3000 SERVICIOS GENERALES"/>
    <s v="3200 SERVICIOS DE ARRENDAMIENTO"/>
    <s v="329 OTROS ARRENDAMIENTOS"/>
    <s v="32901 OTROS ARRENDAMIENTOS"/>
    <n v="35000"/>
    <s v="1 NO ETIQUETADO"/>
    <s v="11 RECURSOS FISCALES"/>
    <s v="1101 RECURSOS MUNICIPALES"/>
    <s v="19 Ejercicio 2019"/>
    <s v="13 TODO EL TERRITORIO"/>
    <s v="3 INDISTINTO"/>
  </r>
  <r>
    <s v="100733131123091524F030030947911133232932901111110119133"/>
    <s v="1007"/>
    <s v="3"/>
    <s v="31"/>
    <s v="311"/>
    <s v="2"/>
    <s v="3"/>
    <s v="09"/>
    <s v="15"/>
    <s v="24"/>
    <s v="F"/>
    <s v="030"/>
    <s v="030947"/>
    <s v="91"/>
    <s v="1"/>
    <s v="3"/>
    <s v="32"/>
    <s v="329"/>
    <s v="329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030 APOYOS ECONÓMICOS OTORGADOS"/>
    <s v="030947 PINTEMOS ZAPOPAN (ESPACIOS REHABILITADOS POR MEDIO DE ARTE URBANO)"/>
    <s v="3000 SERVICIOS GENERALES"/>
    <s v="3200 SERVICIOS DE ARRENDAMIENTO"/>
    <s v="329 OTROS ARRENDAMIENTOS"/>
    <s v="32901 OTROS ARRENDAMIENTOS"/>
    <n v="50000"/>
    <s v="1 NO ETIQUETADO"/>
    <s v="11 RECURSOS FISCALES"/>
    <s v="1101 RECURSOS MUNICIPALES"/>
    <s v="19 Ejercicio 2019"/>
    <s v="13 TODO EL TERRITORIO"/>
    <s v="3 INDISTINTO"/>
  </r>
  <r>
    <s v="100533131123091725F049049549911133232932901111110119133"/>
    <s v="1005"/>
    <s v="3"/>
    <s v="31"/>
    <s v="311"/>
    <s v="2"/>
    <s v="3"/>
    <s v="09"/>
    <s v="17"/>
    <s v="25"/>
    <s v="F"/>
    <s v="049"/>
    <s v="049549"/>
    <s v="91"/>
    <s v="1"/>
    <s v="3"/>
    <s v="32"/>
    <s v="329"/>
    <s v="329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9 COMERCIOS TRABAJANDO REGLAMENTADOS"/>
    <s v="049549 TRAMITE DE ANEXO"/>
    <s v="3000 SERVICIOS GENERALES"/>
    <s v="3200 SERVICIOS DE ARRENDAMIENTO"/>
    <s v="329 OTROS ARRENDAMIENTOS"/>
    <s v="32901 OTROS ARRENDAMIENTOS"/>
    <n v="30000"/>
    <s v="1 NO ETIQUETADO"/>
    <s v="11 RECURSOS FISCALES"/>
    <s v="1101 RECURSOS MUNICIPALES"/>
    <s v="19 Ejercicio 2019"/>
    <s v="13 TODO EL TERRITORIO"/>
    <s v="3 INDISTINTO"/>
  </r>
  <r>
    <s v="100533131123091725F096096591911133232932901111110119133"/>
    <s v="1005"/>
    <s v="3"/>
    <s v="31"/>
    <s v="311"/>
    <s v="2"/>
    <s v="3"/>
    <s v="09"/>
    <s v="17"/>
    <s v="25"/>
    <s v="F"/>
    <s v="096"/>
    <s v="096591"/>
    <s v="91"/>
    <s v="1"/>
    <s v="3"/>
    <s v="32"/>
    <s v="329"/>
    <s v="329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96 PERSONAS Y EMPRESAS VINCULADAS"/>
    <s v="096591 BOLSA DE TRABAJO"/>
    <s v="3000 SERVICIOS GENERALES"/>
    <s v="3200 SERVICIOS DE ARRENDAMIENTO"/>
    <s v="329 OTROS ARRENDAMIENTOS"/>
    <s v="32901 OTROS ARRENDAMIENTOS"/>
    <n v="6600"/>
    <s v="1 NO ETIQUETADO"/>
    <s v="11 RECURSOS FISCALES"/>
    <s v="1101 RECURSOS MUNICIPALES"/>
    <s v="19 Ejercicio 2019"/>
    <s v="13 TODO EL TERRITORIO"/>
    <s v="3 INDISTINTO"/>
  </r>
  <r>
    <s v="100533131123091725F043043586911133232932901111110119133"/>
    <s v="1005"/>
    <s v="3"/>
    <s v="31"/>
    <s v="311"/>
    <s v="2"/>
    <s v="3"/>
    <s v="09"/>
    <s v="17"/>
    <s v="25"/>
    <s v="F"/>
    <s v="043"/>
    <s v="043586"/>
    <s v="91"/>
    <s v="1"/>
    <s v="3"/>
    <s v="32"/>
    <s v="329"/>
    <s v="329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3 CAPACITACIONES A PERSONAS EN TEMAS DEL SECTOR EMPRESARIAL REALIZADAS"/>
    <s v="043586 CAPACITACION Y ACCESO A LA TECNOLOGIA PARA FOMENTAR EL EMPRENDIMIENTO EN NIÑOS Y NIÑAS ZAPOPANAS"/>
    <s v="3000 SERVICIOS GENERALES"/>
    <s v="3200 SERVICIOS DE ARRENDAMIENTO"/>
    <s v="329 OTROS ARRENDAMIENTOS"/>
    <s v="32901 OTROS ARRENDAMIENTOS"/>
    <n v="22000"/>
    <s v="1 NO ETIQUETADO"/>
    <s v="11 RECURSOS FISCALES"/>
    <s v="1101 RECURSOS MUNICIPALES"/>
    <s v="19 Ejercicio 2019"/>
    <s v="13 TODO EL TERRITORIO"/>
    <s v="3 INDISTINTO"/>
  </r>
  <r>
    <s v="131322424215140134E120120940911133232932901111110119133"/>
    <s v="1313"/>
    <s v="2"/>
    <s v="24"/>
    <s v="242"/>
    <s v="1"/>
    <s v="5"/>
    <s v="14"/>
    <s v="01"/>
    <s v="34"/>
    <s v="E"/>
    <s v="120"/>
    <s v="120940"/>
    <s v="91"/>
    <s v="1"/>
    <s v="3"/>
    <s v="32"/>
    <s v="329"/>
    <s v="329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120 ROMERIA ZAPOPAN ORGANIZADA Y REALIZADA"/>
    <s v="120940 OPERATIVO ROMERIA 2017"/>
    <s v="3000 SERVICIOS GENERALES"/>
    <s v="3200 SERVICIOS DE ARRENDAMIENTO"/>
    <s v="329 OTROS ARRENDAMIENTOS"/>
    <s v="32901 OTROS ARRENDAMIENTOS"/>
    <n v="1900000"/>
    <s v="1 NO ETIQUETADO"/>
    <s v="11 RECURSOS FISCALES"/>
    <s v="1101 RECURSOS MUNICIPALES"/>
    <s v="19 Ejercicio 2019"/>
    <s v="13 TODO EL TERRITORIO"/>
    <s v="3 INDISTINTO"/>
  </r>
  <r>
    <s v="131422727116171835P080080781911122525625601111110119133"/>
    <s v="1314"/>
    <s v="2"/>
    <s v="27"/>
    <s v="271"/>
    <s v="1"/>
    <s v="6"/>
    <s v="17"/>
    <s v="18"/>
    <s v="35"/>
    <s v="P"/>
    <s v="080"/>
    <s v="080781"/>
    <s v="91"/>
    <s v="1"/>
    <s v="2"/>
    <s v="25"/>
    <s v="256"/>
    <s v="256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81 PLANEACION, SOCIALIZACION, VISITA A CONSEJOS DE COLONIA."/>
    <s v="2000 MATERIALES Y SUMINISTROS"/>
    <s v="2500 PRODUCTOS QUIMICOS, FARMACEUTICOS Y DE LABORATORIO"/>
    <s v="256 FIBRAS SINTETICAS, HULES, PLASTICOS Y DERIVADOS"/>
    <s v="25601 FIBRAS SINTETICAS, HULES, PLASTICOS Y DERIVADOS"/>
    <n v="5400"/>
    <s v="1 NO ETIQUETADO"/>
    <s v="11 RECURSOS FISCALES"/>
    <s v="1101 RECURSOS MUNICIPALES"/>
    <s v="19 Ejercicio 2019"/>
    <s v="13 TODO EL TERRITORIO"/>
    <s v="3 INDISTINTO"/>
  </r>
  <r>
    <s v="040411212246171906E004004174911133333133101111110119133"/>
    <s v="0404"/>
    <s v="1"/>
    <s v="12"/>
    <s v="122"/>
    <s v="4"/>
    <s v="6"/>
    <s v="17"/>
    <s v="19"/>
    <s v="06"/>
    <s v="E"/>
    <s v="004"/>
    <s v="004174"/>
    <s v="91"/>
    <s v="1"/>
    <s v="3"/>
    <s v="33"/>
    <s v="331"/>
    <s v="33101"/>
    <s v="1"/>
    <s v="11"/>
    <s v="1101"/>
    <s v="19"/>
    <s v="13"/>
    <s v="3"/>
    <s v="04 SINDICATURA DEL AYUNTAMIENTO"/>
    <s v="0404 SINDICATURA DEL AYUNTAMIENTO"/>
    <s v="122 PROCURACION DE JUSTICIA"/>
    <s v="1 GOBIERNO"/>
    <s v="12 JUSTICIA"/>
    <s v="4 UN GOBIERNO PARA LA CIUDADANÍA"/>
    <s v="6 ZAPOPAN CIUDADANO"/>
    <s v="17 GARANTIZAR UNA ADMINISTRACIÓN DE LOS RECURSOS PÚBLICOS AL SERVICIO DE LA CIUDADANÍA"/>
    <s v="19 B. TRANSPARENCIA Y RENDICIÓN DE CUENTAS"/>
    <x v="1"/>
    <s v="91 CIUDADANOS"/>
    <s v="1 GASTO CORRIENTE"/>
    <s v="06 CERTEZA JURÍDICA"/>
    <s v="004  CAPACITACIÓN JURÍDICA PARA EL QUEHACER MUNICIPAL BRINDADA"/>
    <s v="004174 CAPACITACION EN MATERIA JURIDICA"/>
    <s v="3000 SERVICIOS GENERALES"/>
    <s v="3300 SERVICIOS PROFESIONALES, CIENTIFICOS, TECNICOS Y OTROS SERVICIOS"/>
    <s v="331 SERVICIOS LEGALES, DE CONTABILIDAD, AUDITORIA Y RELACIONADOS"/>
    <s v="33101 SERVICIOS LEGALES, DE CONTABILIDAD, AUDITORIA Y RELACIONADOS"/>
    <n v="6500000"/>
    <s v="1 NO ETIQUETADO"/>
    <s v="11 RECURSOS FISCALES"/>
    <s v="1101 RECURSOS MUNICIPALES"/>
    <s v="19 Ejercicio 2019"/>
    <s v="13 TODO EL TERRITORIO"/>
    <s v="3 INDISTINTO"/>
  </r>
  <r>
    <s v="060611515246172012M073073285911133333133101111110119133"/>
    <s v="0606"/>
    <s v="1"/>
    <s v="15"/>
    <s v="152"/>
    <s v="4"/>
    <s v="6"/>
    <s v="17"/>
    <s v="20"/>
    <s v="12"/>
    <s v="M"/>
    <s v="073"/>
    <s v="073285"/>
    <s v="91"/>
    <s v="1"/>
    <s v="3"/>
    <s v="33"/>
    <s v="331"/>
    <s v="331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073 INFORMES FINANCIEROS Y CUENTAS PUBLICAS PRESENTADAS EN APEGO A LAS NORMAS"/>
    <s v="073285 ENLACE TRANSPARENCIA"/>
    <s v="3000 SERVICIOS GENERALES"/>
    <s v="3300 SERVICIOS PROFESIONALES, CIENTIFICOS, TECNICOS Y OTROS SERVICIOS"/>
    <s v="331 SERVICIOS LEGALES, DE CONTABILIDAD, AUDITORIA Y RELACIONADOS"/>
    <s v="33101 SERVICIOS LEGALES, DE CONTABILIDAD, AUDITORIA Y RELACIONADOS"/>
    <n v="58176454.280000001"/>
    <s v="1 NO ETIQUETADO"/>
    <s v="11 RECURSOS FISCALES"/>
    <s v="1101 RECURSOS MUNICIPALES"/>
    <s v="19 Ejercicio 2019"/>
    <s v="13 TODO EL TERRITORIO"/>
    <s v="3 INDISTINTO"/>
  </r>
  <r>
    <s v="090111313446172020O021021484121133333133101111110119133"/>
    <s v="0901"/>
    <s v="1"/>
    <s v="13"/>
    <s v="134"/>
    <s v="4"/>
    <s v="6"/>
    <s v="17"/>
    <s v="20"/>
    <s v="20"/>
    <s v="O"/>
    <s v="021"/>
    <s v="021484"/>
    <s v="12"/>
    <s v="1"/>
    <s v="3"/>
    <s v="33"/>
    <s v="331"/>
    <s v="33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84 ELABORACION DE NOMBRAMIENTOS"/>
    <s v="3000 SERVICIOS GENERALES"/>
    <s v="3300 SERVICIOS PROFESIONALES, CIENTIFICOS, TECNICOS Y OTROS SERVICIOS"/>
    <s v="331 SERVICIOS LEGALES, DE CONTABILIDAD, AUDITORIA Y RELACIONADOS"/>
    <s v="33101 SERVICIOS LEGALES, DE CONTABILIDAD, AUDITORIA Y RELACIONADOS"/>
    <n v="1500000"/>
    <s v="1 NO ETIQUETADO"/>
    <s v="11 RECURSOS FISCALES"/>
    <s v="1101 RECURSOS MUNICIPALES"/>
    <s v="19 Ejercicio 2019"/>
    <s v="13 TODO EL TERRITORIO"/>
    <s v="3 INDISTINTO"/>
  </r>
  <r>
    <s v="090111313446172020O021021488121133333133101111110119133"/>
    <s v="0901"/>
    <s v="1"/>
    <s v="13"/>
    <s v="134"/>
    <s v="4"/>
    <s v="6"/>
    <s v="17"/>
    <s v="20"/>
    <s v="20"/>
    <s v="O"/>
    <s v="021"/>
    <s v="021488"/>
    <s v="12"/>
    <s v="1"/>
    <s v="3"/>
    <s v="33"/>
    <s v="331"/>
    <s v="33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88 CONTROL DE LA ESTRUCTURA DE PERSONAL"/>
    <s v="3000 SERVICIOS GENERALES"/>
    <s v="3300 SERVICIOS PROFESIONALES, CIENTIFICOS, TECNICOS Y OTROS SERVICIOS"/>
    <s v="331 SERVICIOS LEGALES, DE CONTABILIDAD, AUDITORIA Y RELACIONADOS"/>
    <s v="33101 SERVICIOS LEGALES, DE CONTABILIDAD, AUDITORIA Y RELACIONADOS"/>
    <n v="500000"/>
    <s v="1 NO ETIQUETADO"/>
    <s v="11 RECURSOS FISCALES"/>
    <s v="1101 RECURSOS MUNICIPALES"/>
    <s v="19 Ejercicio 2019"/>
    <s v="13 TODO EL TERRITORIO"/>
    <s v="3 INDISTINTO"/>
  </r>
  <r>
    <s v="090111313446172020O021021505121133333133101111110119133"/>
    <s v="0901"/>
    <s v="1"/>
    <s v="13"/>
    <s v="134"/>
    <s v="4"/>
    <s v="6"/>
    <s v="17"/>
    <s v="20"/>
    <s v="20"/>
    <s v="O"/>
    <s v="021"/>
    <s v="021505"/>
    <s v="12"/>
    <s v="1"/>
    <s v="3"/>
    <s v="33"/>
    <s v="331"/>
    <s v="33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05 ATENCION A SINDICATOS"/>
    <s v="3000 SERVICIOS GENERALES"/>
    <s v="3300 SERVICIOS PROFESIONALES, CIENTIFICOS, TECNICOS Y OTROS SERVICIOS"/>
    <s v="331 SERVICIOS LEGALES, DE CONTABILIDAD, AUDITORIA Y RELACIONADOS"/>
    <s v="33101 SERVICIOS LEGALES, DE CONTABILIDAD, AUDITORIA Y RELACIONADOS"/>
    <n v="500000"/>
    <s v="1 NO ETIQUETADO"/>
    <s v="11 RECURSOS FISCALES"/>
    <s v="1101 RECURSOS MUNICIPALES"/>
    <s v="19 Ejercicio 2019"/>
    <s v="13 TODO EL TERRITORIO"/>
    <s v="3 INDISTINTO"/>
  </r>
  <r>
    <s v="090411313446172020O022022916121133333133101111110119133"/>
    <s v="0904"/>
    <s v="1"/>
    <s v="13"/>
    <s v="134"/>
    <s v="4"/>
    <s v="6"/>
    <s v="17"/>
    <s v="20"/>
    <s v="20"/>
    <s v="O"/>
    <s v="022"/>
    <s v="022916"/>
    <s v="12"/>
    <s v="1"/>
    <s v="3"/>
    <s v="33"/>
    <s v="331"/>
    <s v="331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916 GESTION DE ESCRITURACION "/>
    <s v="3000 SERVICIOS GENERALES"/>
    <s v="3300 SERVICIOS PROFESIONALES, CIENTIFICOS, TECNICOS Y OTROS SERVICIOS"/>
    <s v="331 SERVICIOS LEGALES, DE CONTABILIDAD, AUDITORIA Y RELACIONADOS"/>
    <s v="33101 SERVICIOS LEGALES, DE CONTABILIDAD, AUDITORIA Y RELACIONADOS"/>
    <n v="600000"/>
    <s v="1 NO ETIQUETADO"/>
    <s v="11 RECURSOS FISCALES"/>
    <s v="1101 RECURSOS MUNICIPALES"/>
    <s v="19 Ejercicio 2019"/>
    <s v="13 TODO EL TERRITORIO"/>
    <s v="3 INDISTINTO"/>
  </r>
  <r>
    <s v="121222222122081331E078078695911133333133101111110119133"/>
    <s v="1212"/>
    <s v="2"/>
    <s v="22"/>
    <s v="221"/>
    <s v="2"/>
    <s v="2"/>
    <s v="08"/>
    <s v="13"/>
    <s v="31"/>
    <s v="E"/>
    <s v="078"/>
    <s v="078695"/>
    <s v="91"/>
    <s v="1"/>
    <s v="3"/>
    <s v="33"/>
    <s v="331"/>
    <s v="331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695 LICENCIA DE CONSTRUCCION MAYOR Y MENOR"/>
    <s v="3000 SERVICIOS GENERALES"/>
    <s v="3300 SERVICIOS PROFESIONALES, CIENTIFICOS, TECNICOS Y OTROS SERVICIOS"/>
    <s v="331 SERVICIOS LEGALES, DE CONTABILIDAD, AUDITORIA Y RELACIONADOS"/>
    <s v="33101 SERVICIOS LEGALES, DE CONTABILIDAD, AUDITORIA Y RELACIONADOS"/>
    <n v="65400"/>
    <s v="1 NO ETIQUETADO"/>
    <s v="11 RECURSOS FISCALES"/>
    <s v="1101 RECURSOS MUNICIPALES"/>
    <s v="19 Ejercicio 2019"/>
    <s v="13 TODO EL TERRITORIO"/>
    <s v="3 INDISTINTO"/>
  </r>
  <r>
    <s v="070711111246171913G026026301911133333233201111110119133"/>
    <s v="0707"/>
    <s v="1"/>
    <s v="11"/>
    <s v="112"/>
    <s v="4"/>
    <s v="6"/>
    <s v="17"/>
    <s v="19"/>
    <s v="13"/>
    <s v="G"/>
    <s v="026"/>
    <s v="026301"/>
    <s v="91"/>
    <s v="1"/>
    <s v="3"/>
    <s v="33"/>
    <s v="332"/>
    <s v="332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x v="6"/>
    <s v="91 CIUDADANOS"/>
    <s v="1 GASTO CORRIENTE"/>
    <s v="13 VIGILANCIA"/>
    <s v="026 APLICACIÓN DE LA LEY VIGILADA "/>
    <s v="026301 REVISION DE ANTICIPOS Y ESTIMACIONES DE OBRA PUBLICA"/>
    <s v="3000 SERVICIOS GENERALES"/>
    <s v="3300 SERVICIOS PROFESIONALES, CIENTIFICOS, TECNICOS Y OTROS SERVICIOS"/>
    <s v="332 SERVICIOS DE DISEÑO, ARQUITECTURA, INGENIERIA Y ACTIVIDADES RELACIONADAS"/>
    <s v="33201 SERVICIOS DE DISEÑO, ARQUITECTURA, INGENIERIA Y ACTIVIDADES RELACIONADAS"/>
    <n v="50000"/>
    <s v="1 NO ETIQUETADO"/>
    <s v="11 RECURSOS FISCALES"/>
    <s v="1101 RECURSOS MUNICIPALES"/>
    <s v="19 Ejercicio 2019"/>
    <s v="13 TODO EL TERRITORIO"/>
    <s v="3 INDISTINTO"/>
  </r>
  <r>
    <s v="090211313446172019O051051427121133333333301111110119133"/>
    <s v="0902"/>
    <s v="1"/>
    <s v="13"/>
    <s v="134"/>
    <s v="4"/>
    <s v="6"/>
    <s v="17"/>
    <s v="20"/>
    <s v="19"/>
    <s v="O"/>
    <s v="051"/>
    <s v="051427"/>
    <s v="12"/>
    <s v="1"/>
    <s v="3"/>
    <s v="33"/>
    <s v="333"/>
    <s v="33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051 CONTROL DE ACCESO A LOS SISTEMAS ADMINISTRADOS"/>
    <s v="051427 ADMINISTRACION DE LA RED DE VOZ Y RENOVACION DE EQUIPO"/>
    <s v="3000 SERVICIOS GENERALES"/>
    <s v="3300 SERVICIOS PROFESIONALES, CIENTIFICOS, TECNICOS Y OTROS SERVICIOS"/>
    <s v="333 SERVICIOS DE CONSULTORIA ADMINISTRATIVA, PROCESOS, TECNICA Y EN TECNOLOGIAS DE LA INFORMACION"/>
    <s v="33301 SERVICIOS DE CONSULTORIA ADMINISTRATIVA, PROCESOS, TECNICA Y EN TECNOLOGIAS DE LA INFORMACION"/>
    <n v="1972000"/>
    <s v="1 NO ETIQUETADO"/>
    <s v="11 RECURSOS FISCALES"/>
    <s v="1101 RECURSOS MUNICIPALES"/>
    <s v="19 Ejercicio 2019"/>
    <s v="13 TODO EL TERRITORIO"/>
    <s v="3 INDISTINTO"/>
  </r>
  <r>
    <s v="090211313446172019O132132921121133333333301111110119133"/>
    <s v="0902"/>
    <s v="1"/>
    <s v="13"/>
    <s v="134"/>
    <s v="4"/>
    <s v="6"/>
    <s v="17"/>
    <s v="20"/>
    <s v="19"/>
    <s v="O"/>
    <s v="132"/>
    <s v="132921"/>
    <s v="12"/>
    <s v="1"/>
    <s v="3"/>
    <s v="33"/>
    <s v="333"/>
    <s v="33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2 SISTEMAS IMPLEMENTADOS"/>
    <s v="132921 IMPLEMENTACION DEL SISTEMA DE GESTION PARA LA CALIDAD"/>
    <s v="3000 SERVICIOS GENERALES"/>
    <s v="3300 SERVICIOS PROFESIONALES, CIENTIFICOS, TECNICOS Y OTROS SERVICIOS"/>
    <s v="333 SERVICIOS DE CONSULTORIA ADMINISTRATIVA, PROCESOS, TECNICA Y EN TECNOLOGIAS DE LA INFORMACION"/>
    <s v="33301 SERVICIOS DE CONSULTORIA ADMINISTRATIVA, PROCESOS, TECNICA Y EN TECNOLOGIAS DE LA INFORMACION"/>
    <n v="800000"/>
    <s v="1 NO ETIQUETADO"/>
    <s v="11 RECURSOS FISCALES"/>
    <s v="1101 RECURSOS MUNICIPALES"/>
    <s v="19 Ejercicio 2019"/>
    <s v="13 TODO EL TERRITORIO"/>
    <s v="3 INDISTINTO"/>
  </r>
  <r>
    <s v="090211313446172019O133133427121133333333301111110119133"/>
    <s v="0902"/>
    <s v="1"/>
    <s v="13"/>
    <s v="134"/>
    <s v="4"/>
    <s v="6"/>
    <s v="17"/>
    <s v="20"/>
    <s v="19"/>
    <s v="O"/>
    <s v="133"/>
    <s v="133427"/>
    <s v="12"/>
    <s v="1"/>
    <s v="3"/>
    <s v="33"/>
    <s v="333"/>
    <s v="33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27 ADMINISTRACION DE LA RED DE VOZ Y RENOVACION DE EQUIPO"/>
    <s v="3000 SERVICIOS GENERALES"/>
    <s v="3300 SERVICIOS PROFESIONALES, CIENTIFICOS, TECNICOS Y OTROS SERVICIOS"/>
    <s v="333 SERVICIOS DE CONSULTORIA ADMINISTRATIVA, PROCESOS, TECNICA Y EN TECNOLOGIAS DE LA INFORMACION"/>
    <s v="33301 SERVICIOS DE CONSULTORIA ADMINISTRATIVA, PROCESOS, TECNICA Y EN TECNOLOGIAS DE LA INFORMACION"/>
    <n v="275000"/>
    <s v="1 NO ETIQUETADO"/>
    <s v="11 RECURSOS FISCALES"/>
    <s v="1101 RECURSOS MUNICIPALES"/>
    <s v="19 Ejercicio 2019"/>
    <s v="13 TODO EL TERRITORIO"/>
    <s v="3 INDISTINTO"/>
  </r>
  <r>
    <s v="090411313446172020O022022917121133333333301111110119133"/>
    <s v="0904"/>
    <s v="1"/>
    <s v="13"/>
    <s v="134"/>
    <s v="4"/>
    <s v="6"/>
    <s v="17"/>
    <s v="20"/>
    <s v="20"/>
    <s v="O"/>
    <s v="022"/>
    <s v="022917"/>
    <s v="12"/>
    <s v="1"/>
    <s v="3"/>
    <s v="33"/>
    <s v="333"/>
    <s v="333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917 GESTION DE INMUEBLES "/>
    <s v="3000 SERVICIOS GENERALES"/>
    <s v="3300 SERVICIOS PROFESIONALES, CIENTIFICOS, TECNICOS Y OTROS SERVICIOS"/>
    <s v="333 SERVICIOS DE CONSULTORIA ADMINISTRATIVA, PROCESOS, TECNICA Y EN TECNOLOGIAS DE LA INFORMACION"/>
    <s v="33301 SERVICIOS DE CONSULTORIA ADMINISTRATIVA, PROCESOS, TECNICA Y EN TECNOLOGIAS DE LA INFORMACION"/>
    <n v="200000"/>
    <s v="1 NO ETIQUETADO"/>
    <s v="11 RECURSOS FISCALES"/>
    <s v="1101 RECURSOS MUNICIPALES"/>
    <s v="19 Ejercicio 2019"/>
    <s v="13 TODO EL TERRITORIO"/>
    <s v="3 INDISTINTO"/>
  </r>
  <r>
    <s v="030311717145160304E013013950911133333433401225250219133"/>
    <s v="0303"/>
    <s v="1"/>
    <s v="17"/>
    <s v="171"/>
    <s v="4"/>
    <s v="5"/>
    <s v="16"/>
    <s v="03"/>
    <s v="04"/>
    <s v="E"/>
    <s v="013"/>
    <s v="013950"/>
    <s v="91"/>
    <s v="1"/>
    <s v="3"/>
    <s v="33"/>
    <s v="334"/>
    <s v="33401"/>
    <s v="2"/>
    <s v="25"/>
    <s v="2502"/>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013 ACCIONES DE PREVENCIÓN DEL DELITO REALIZADAS"/>
    <s v="013950 PLATICAS Y TALLERES EN MATERIA DE PREVENCION DEL DELITO"/>
    <s v="3000 SERVICIOS GENERALES"/>
    <s v="3300 SERVICIOS PROFESIONALES, CIENTIFICOS, TECNICOS Y OTROS SERVICIOS"/>
    <s v="334 SERVICIOS DE CAPACITACION"/>
    <s v="33401 SERVICIOS DE CAPACITACION"/>
    <n v="1970000"/>
    <s v="2 ETIQUETADO"/>
    <s v="25 RECURSOS FEDERALES"/>
    <s v="2502 FONDO DE FORTALECIMIENTO MUNICIPAL"/>
    <s v="19 Ejercicio 2019"/>
    <s v="13 TODO EL TERRITORIO"/>
    <s v="3 INDISTINTO"/>
  </r>
  <r>
    <s v="040411212246171906E004004174911133333433401111110119133"/>
    <s v="0404"/>
    <s v="1"/>
    <s v="12"/>
    <s v="122"/>
    <s v="4"/>
    <s v="6"/>
    <s v="17"/>
    <s v="19"/>
    <s v="06"/>
    <s v="E"/>
    <s v="004"/>
    <s v="004174"/>
    <s v="91"/>
    <s v="1"/>
    <s v="3"/>
    <s v="33"/>
    <s v="334"/>
    <s v="33401"/>
    <s v="1"/>
    <s v="11"/>
    <s v="1101"/>
    <s v="19"/>
    <s v="13"/>
    <s v="3"/>
    <s v="04 SINDICATURA DEL AYUNTAMIENTO"/>
    <s v="0404 SINDICATURA DEL AYUNTAMIENTO"/>
    <s v="122 PROCURACION DE JUSTICIA"/>
    <s v="1 GOBIERNO"/>
    <s v="12 JUSTICIA"/>
    <s v="4 UN GOBIERNO PARA LA CIUDADANÍA"/>
    <s v="6 ZAPOPAN CIUDADANO"/>
    <s v="17 GARANTIZAR UNA ADMINISTRACIÓN DE LOS RECURSOS PÚBLICOS AL SERVICIO DE LA CIUDADANÍA"/>
    <s v="19 B. TRANSPARENCIA Y RENDICIÓN DE CUENTAS"/>
    <x v="1"/>
    <s v="91 CIUDADANOS"/>
    <s v="1 GASTO CORRIENTE"/>
    <s v="06 CERTEZA JURÍDICA"/>
    <s v="004  CAPACITACIÓN JURÍDICA PARA EL QUEHACER MUNICIPAL BRINDADA"/>
    <s v="004174 CAPACITACION EN MATERIA JURIDICA"/>
    <s v="3000 SERVICIOS GENERALES"/>
    <s v="3300 SERVICIOS PROFESIONALES, CIENTIFICOS, TECNICOS Y OTROS SERVICIOS"/>
    <s v="334 SERVICIOS DE CAPACITACION"/>
    <s v="33401 SERVICIOS DE CAPACITACION"/>
    <n v="100000"/>
    <s v="1 NO ETIQUETADO"/>
    <s v="11 RECURSOS FISCALES"/>
    <s v="1101 RECURSOS MUNICIPALES"/>
    <s v="19 Ejercicio 2019"/>
    <s v="13 TODO EL TERRITORIO"/>
    <s v="3 INDISTINTO"/>
  </r>
  <r>
    <s v="130122727116171835P080080770911122525625601111110119133"/>
    <s v="1301"/>
    <s v="2"/>
    <s v="27"/>
    <s v="271"/>
    <s v="1"/>
    <s v="6"/>
    <s v="17"/>
    <s v="18"/>
    <s v="35"/>
    <s v="P"/>
    <s v="080"/>
    <s v="080770"/>
    <s v="91"/>
    <s v="1"/>
    <s v="2"/>
    <s v="25"/>
    <s v="256"/>
    <s v="256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70 PLANEACION Y SEGUIMIENTO DEL DESARROLLO MUNICIPAL"/>
    <s v="2000 MATERIALES Y SUMINISTROS"/>
    <s v="2500 PRODUCTOS QUIMICOS, FARMACEUTICOS Y DE LABORATORIO"/>
    <s v="256 FIBRAS SINTETICAS, HULES, PLASTICOS Y DERIVADOS"/>
    <s v="25601 FIBRAS SINTETICAS, HULES, PLASTICOS Y DERIVADOS"/>
    <n v="15000"/>
    <s v="1 NO ETIQUETADO"/>
    <s v="11 RECURSOS FISCALES"/>
    <s v="1101 RECURSOS MUNICIPALES"/>
    <s v="19 Ejercicio 2019"/>
    <s v="13 TODO EL TERRITORIO"/>
    <s v="3 INDISTINTO"/>
  </r>
  <r>
    <s v="060611515246172012M069069294911133333433401111110119133"/>
    <s v="0606"/>
    <s v="1"/>
    <s v="15"/>
    <s v="152"/>
    <s v="4"/>
    <s v="6"/>
    <s v="17"/>
    <s v="20"/>
    <s v="12"/>
    <s v="M"/>
    <s v="069"/>
    <s v="069294"/>
    <s v="91"/>
    <s v="1"/>
    <s v="3"/>
    <s v="33"/>
    <s v="334"/>
    <s v="334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069 IMPLEMENTACION DE LA ARMONZACION  CONTABLE REVISADA Y CON SEGUIMIENTO"/>
    <s v="069294 ADOPCION DE POLITICAS CONTABLES Y PRESUPUESTALES CONFORME A LOS LINEAMIENTOS ESTABLECIDOS POR EL CONAC"/>
    <s v="3000 SERVICIOS GENERALES"/>
    <s v="3300 SERVICIOS PROFESIONALES, CIENTIFICOS, TECNICOS Y OTROS SERVICIOS"/>
    <s v="334 SERVICIOS DE CAPACITACION"/>
    <s v="33401 SERVICIOS DE CAPACITACION"/>
    <n v="300000"/>
    <s v="1 NO ETIQUETADO"/>
    <s v="11 RECURSOS FISCALES"/>
    <s v="1101 RECURSOS MUNICIPALES"/>
    <s v="19 Ejercicio 2019"/>
    <s v="13 TODO EL TERRITORIO"/>
    <s v="3 INDISTINTO"/>
  </r>
  <r>
    <s v="070711111246171913G006006311911133333433401111110119133"/>
    <s v="0707"/>
    <s v="1"/>
    <s v="11"/>
    <s v="112"/>
    <s v="4"/>
    <s v="6"/>
    <s v="17"/>
    <s v="19"/>
    <s v="13"/>
    <s v="G"/>
    <s v="006"/>
    <s v="006311"/>
    <s v="91"/>
    <s v="1"/>
    <s v="3"/>
    <s v="33"/>
    <s v="334"/>
    <s v="334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x v="6"/>
    <s v="91 CIUDADANOS"/>
    <s v="1 GASTO CORRIENTE"/>
    <s v="13 VIGILANCIA"/>
    <s v="006  DECLARACIONES PATRIMONIALES ASESORADAS"/>
    <s v="006311 ASESORIA PARA ELABORAR DECLARACION DE SITUACION PATRIMONIAL"/>
    <s v="3000 SERVICIOS GENERALES"/>
    <s v="3300 SERVICIOS PROFESIONALES, CIENTIFICOS, TECNICOS Y OTROS SERVICIOS"/>
    <s v="334 SERVICIOS DE CAPACITACION"/>
    <s v="33401 SERVICIOS DE CAPACITACION"/>
    <n v="150000"/>
    <s v="1 NO ETIQUETADO"/>
    <s v="11 RECURSOS FISCALES"/>
    <s v="1101 RECURSOS MUNICIPALES"/>
    <s v="19 Ejercicio 2019"/>
    <s v="13 TODO EL TERRITORIO"/>
    <s v="3 INDISTINTO"/>
  </r>
  <r>
    <s v="081122222112130614E125125331911133333433401111110119133"/>
    <s v="0811"/>
    <s v="2"/>
    <s v="22"/>
    <s v="221"/>
    <s v="1"/>
    <s v="2"/>
    <s v="13"/>
    <s v="06"/>
    <s v="14"/>
    <s v="E"/>
    <s v="125"/>
    <s v="125331"/>
    <s v="91"/>
    <s v="1"/>
    <s v="3"/>
    <s v="33"/>
    <s v="334"/>
    <s v="334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31 REPARACION Y REHABILITACION DE BANQUETAS"/>
    <s v="3000 SERVICIOS GENERALES"/>
    <s v="3300 SERVICIOS PROFESIONALES, CIENTIFICOS, TECNICOS Y OTROS SERVICIOS"/>
    <s v="334 SERVICIOS DE CAPACITACION"/>
    <s v="33401 SERVICIOS DE CAPACITACION"/>
    <n v="1580000"/>
    <s v="1 NO ETIQUETADO"/>
    <s v="11 RECURSOS FISCALES"/>
    <s v="1101 RECURSOS MUNICIPALES"/>
    <s v="19 Ejercicio 2019"/>
    <s v="13 TODO EL TERRITORIO"/>
    <s v="3 INDISTINTO"/>
  </r>
  <r>
    <s v="080722121412130615E061061316911133333433401111110119133"/>
    <s v="0807"/>
    <s v="2"/>
    <s v="21"/>
    <s v="214"/>
    <s v="1"/>
    <s v="2"/>
    <s v="13"/>
    <s v="06"/>
    <s v="15"/>
    <s v="E"/>
    <s v="061"/>
    <s v="061316"/>
    <s v="91"/>
    <s v="1"/>
    <s v="3"/>
    <s v="33"/>
    <s v="334"/>
    <s v="334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16 SERVICIO DE ASEO PUBLICO MUNICIPAL"/>
    <s v="3000 SERVICIOS GENERALES"/>
    <s v="3300 SERVICIOS PROFESIONALES, CIENTIFICOS, TECNICOS Y OTROS SERVICIOS"/>
    <s v="334 SERVICIOS DE CAPACITACION"/>
    <s v="33401 SERVICIOS DE CAPACITACION"/>
    <n v="100000"/>
    <s v="1 NO ETIQUETADO"/>
    <s v="11 RECURSOS FISCALES"/>
    <s v="1101 RECURSOS MUNICIPALES"/>
    <s v="19 Ejercicio 2019"/>
    <s v="13 TODO EL TERRITORIO"/>
    <s v="3 INDISTINTO"/>
  </r>
  <r>
    <s v="080822222112130417E079079368911133333433401111110119133"/>
    <s v="0808"/>
    <s v="2"/>
    <s v="22"/>
    <s v="221"/>
    <s v="1"/>
    <s v="2"/>
    <s v="13"/>
    <s v="04"/>
    <s v="17"/>
    <s v="E"/>
    <s v="079"/>
    <s v="079368"/>
    <s v="91"/>
    <s v="1"/>
    <s v="3"/>
    <s v="33"/>
    <s v="334"/>
    <s v="334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79 MANTENIMIENTO PREVENTIVO DE LOS SERVICIOS PÚBLICOS REALIZADO"/>
    <s v="079368 SERVICIO DE DESAZOLVE DE FOSA SEPTICAS COLONIAS"/>
    <s v="3000 SERVICIOS GENERALES"/>
    <s v="3300 SERVICIOS PROFESIONALES, CIENTIFICOS, TECNICOS Y OTROS SERVICIOS"/>
    <s v="334 SERVICIOS DE CAPACITACION"/>
    <s v="33401 SERVICIOS DE CAPACITACION"/>
    <n v="200000"/>
    <s v="1 NO ETIQUETADO"/>
    <s v="11 RECURSOS FISCALES"/>
    <s v="1101 RECURSOS MUNICIPALES"/>
    <s v="19 Ejercicio 2019"/>
    <s v="13 TODO EL TERRITORIO"/>
    <s v="3 INDISTINTO"/>
  </r>
  <r>
    <s v="111322121231010730E113113686911133333433401111110119133"/>
    <s v="1113"/>
    <s v="2"/>
    <s v="21"/>
    <s v="212"/>
    <s v="3"/>
    <s v="1"/>
    <s v="01"/>
    <s v="07"/>
    <s v="30"/>
    <s v="E"/>
    <s v="113"/>
    <s v="113686"/>
    <s v="91"/>
    <s v="1"/>
    <s v="3"/>
    <s v="33"/>
    <s v="334"/>
    <s v="334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13 RECURSOS NATURALES GESTIONADOS Y PROTEGIDOS "/>
    <s v="113686 VERIFICACION DE DERRIBO DE ARBOLADO"/>
    <s v="3000 SERVICIOS GENERALES"/>
    <s v="3300 SERVICIOS PROFESIONALES, CIENTIFICOS, TECNICOS Y OTROS SERVICIOS"/>
    <s v="334 SERVICIOS DE CAPACITACION"/>
    <s v="33401 SERVICIOS DE CAPACITACION"/>
    <n v="75000"/>
    <s v="1 NO ETIQUETADO"/>
    <s v="11 RECURSOS FISCALES"/>
    <s v="1101 RECURSOS MUNICIPALES"/>
    <s v="19 Ejercicio 2019"/>
    <s v="13 TODO EL TERRITORIO"/>
    <s v="3 INDISTINTO"/>
  </r>
  <r>
    <s v="130122727116171835P080080772911122626126101111110119133"/>
    <s v="1301"/>
    <s v="2"/>
    <s v="27"/>
    <s v="271"/>
    <s v="1"/>
    <s v="6"/>
    <s v="17"/>
    <s v="18"/>
    <s v="35"/>
    <s v="P"/>
    <s v="080"/>
    <s v="080772"/>
    <s v="91"/>
    <s v="1"/>
    <s v="2"/>
    <s v="26"/>
    <s v="261"/>
    <s v="26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72 GESTION DE OBRA SOCIAL."/>
    <s v="2000 MATERIALES Y SUMINISTROS"/>
    <s v="2600 COMBUSTIBLES, LUBRICANTES Y ADITIVOS"/>
    <s v="261 COMBUSTIBLES, LUBRICANTES Y ADITIVOS"/>
    <s v="26101 COMBUSTIBLES, LUBRICANTES Y ADITIVOS"/>
    <n v="12000"/>
    <s v="1 NO ETIQUETADO"/>
    <s v="11 RECURSOS FISCALES"/>
    <s v="1101 RECURSOS MUNICIPALES"/>
    <s v="19 Ejercicio 2019"/>
    <s v="13 TODO EL TERRITORIO"/>
    <s v="3 INDISTINTO"/>
  </r>
  <r>
    <s v="020411313246172002O121121018971133333533501111110119133"/>
    <s v="0204"/>
    <s v="1"/>
    <s v="13"/>
    <s v="132"/>
    <s v="4"/>
    <s v="6"/>
    <s v="17"/>
    <s v="20"/>
    <s v="02"/>
    <s v="O"/>
    <s v="121"/>
    <s v="121018"/>
    <s v="97"/>
    <s v="1"/>
    <s v="3"/>
    <s v="33"/>
    <s v="335"/>
    <s v="335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121 SENSIBILIZACIÓN  EN RESPONSABILIDADES Y FUNCIONES REALIZADAS"/>
    <s v="121018 COBERTURA DE ACTIVIDADES DEL AYUNTAMIENTO"/>
    <s v="3000 SERVICIOS GENERALES"/>
    <s v="3300 SERVICIOS PROFESIONALES, CIENTIFICOS, TECNICOS Y OTROS SERVICIOS"/>
    <s v="335 SERVICIOS DE INVESTIGACION CIENTIFICA Y DESARROLLO"/>
    <s v="33501 SERVICIOS DE INVESTIGACION CIENTIFICA Y DESARROLLO"/>
    <n v="100000"/>
    <s v="1 NO ETIQUETADO"/>
    <s v="11 RECURSOS FISCALES"/>
    <s v="1101 RECURSOS MUNICIPALES"/>
    <s v="19 Ejercicio 2019"/>
    <s v="13 TODO EL TERRITORIO"/>
    <s v="3 INDISTINTO"/>
  </r>
  <r>
    <s v="030311717145160304E011011975911133333533501111110119133"/>
    <s v="0303"/>
    <s v="1"/>
    <s v="17"/>
    <s v="171"/>
    <s v="4"/>
    <s v="5"/>
    <s v="16"/>
    <s v="03"/>
    <s v="04"/>
    <s v="E"/>
    <s v="011"/>
    <s v="011975"/>
    <s v="91"/>
    <s v="1"/>
    <s v="3"/>
    <s v="33"/>
    <s v="335"/>
    <s v="335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011 ACCIONES DE CAPACITACIÓN REALIZADAS"/>
    <s v="011975 SERVICIO PROFESIONAL DE CARRERA POLICIAL"/>
    <s v="3000 SERVICIOS GENERALES"/>
    <s v="3300 SERVICIOS PROFESIONALES, CIENTIFICOS, TECNICOS Y OTROS SERVICIOS"/>
    <s v="335 SERVICIOS DE INVESTIGACION CIENTIFICA Y DESARROLLO"/>
    <s v="33501 SERVICIOS DE INVESTIGACION CIENTIFICA Y DESARROLLO"/>
    <n v="96000"/>
    <s v="1 NO ETIQUETADO"/>
    <s v="11 RECURSOS FISCALES"/>
    <s v="1101 RECURSOS MUNICIPALES"/>
    <s v="19 Ejercicio 2019"/>
    <s v="13 TODO EL TERRITORIO"/>
    <s v="3 INDISTINTO"/>
  </r>
  <r>
    <s v="020111313246172002O016016015971133333633601111110119133"/>
    <s v="0201"/>
    <s v="1"/>
    <s v="13"/>
    <s v="132"/>
    <s v="4"/>
    <s v="6"/>
    <s v="17"/>
    <s v="20"/>
    <s v="02"/>
    <s v="O"/>
    <s v="016"/>
    <s v="016015"/>
    <s v="97"/>
    <s v="1"/>
    <s v="3"/>
    <s v="33"/>
    <s v="336"/>
    <s v="336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3000 SERVICIOS GENERALES"/>
    <s v="3300 SERVICIOS PROFESIONALES, CIENTIFICOS, TECNICOS Y OTROS SERVICIOS"/>
    <s v="336 SERVICIOS DE APOYO ADMINISTRATIVO, TRADUCCION, FOTOCOPIADO E IMPRESION"/>
    <s v="33601 SERVICIOS DE APOYO ADMINISTRATIVO, TRADUCCION, FOTOCOPIADO E IMPRESION"/>
    <n v="2500000"/>
    <s v="1 NO ETIQUETADO"/>
    <s v="11 RECURSOS FISCALES"/>
    <s v="1101 RECURSOS MUNICIPALES"/>
    <s v="19 Ejercicio 2019"/>
    <s v="13 TODO EL TERRITORIO"/>
    <s v="3 INDISTINTO"/>
  </r>
  <r>
    <s v="020211313246172002O101101920971133333633601111110119133"/>
    <s v="0202"/>
    <s v="1"/>
    <s v="13"/>
    <s v="132"/>
    <s v="4"/>
    <s v="6"/>
    <s v="17"/>
    <s v="20"/>
    <s v="02"/>
    <s v="O"/>
    <s v="101"/>
    <s v="101920"/>
    <s v="97"/>
    <s v="1"/>
    <s v="3"/>
    <s v="33"/>
    <s v="336"/>
    <s v="336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101 PLATAFORMA PARA LA DERIVACIÓN, MONITOREO Y SEGUIMIENTO DE ASUNTOS HASTA SU ATENCIÓN Y CONCLUSIÓN IMPLEMENTADA"/>
    <s v="101920 GESTION Y COORDINACION METROPOLITANA"/>
    <s v="3000 SERVICIOS GENERALES"/>
    <s v="3300 SERVICIOS PROFESIONALES, CIENTIFICOS, TECNICOS Y OTROS SERVICIOS"/>
    <s v="336 SERVICIOS DE APOYO ADMINISTRATIVO, TRADUCCION, FOTOCOPIADO E IMPRESION"/>
    <s v="33601 SERVICIOS DE APOYO ADMINISTRATIVO, TRADUCCION, FOTOCOPIADO E IMPRESION"/>
    <n v="40000"/>
    <s v="1 NO ETIQUETADO"/>
    <s v="11 RECURSOS FISCALES"/>
    <s v="1101 RECURSOS MUNICIPALES"/>
    <s v="19 Ejercicio 2019"/>
    <s v="13 TODO EL TERRITORIO"/>
    <s v="3 INDISTINTO"/>
  </r>
  <r>
    <s v="020211313246172002O101101920971133333633601111110119133"/>
    <s v="0202"/>
    <s v="1"/>
    <s v="13"/>
    <s v="132"/>
    <s v="4"/>
    <s v="6"/>
    <s v="17"/>
    <s v="20"/>
    <s v="02"/>
    <s v="O"/>
    <s v="101"/>
    <s v="101920"/>
    <s v="97"/>
    <s v="1"/>
    <s v="3"/>
    <s v="33"/>
    <s v="336"/>
    <s v="336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101 PLATAFORMA PARA LA DERIVACIÓN, MONITOREO Y SEGUIMIENTO DE ASUNTOS HASTA SU ATENCIÓN Y CONCLUSIÓN IMPLEMENTADA"/>
    <s v="101920 GESTION Y COORDINACION METROPOLITANA"/>
    <s v="3000 SERVICIOS GENERALES"/>
    <s v="3300 SERVICIOS PROFESIONALES, CIENTIFICOS, TECNICOS Y OTROS SERVICIOS"/>
    <s v="336 SERVICIOS DE APOYO ADMINISTRATIVO, TRADUCCION, FOTOCOPIADO E IMPRESION"/>
    <s v="33601 SERVICIOS DE APOYO ADMINISTRATIVO, TRADUCCION, FOTOCOPIADO E IMPRESION"/>
    <n v="1000"/>
    <s v="1 NO ETIQUETADO"/>
    <s v="11 RECURSOS FISCALES"/>
    <s v="1101 RECURSOS MUNICIPALES"/>
    <s v="19 Ejercicio 2019"/>
    <s v="13 TODO EL TERRITORIO"/>
    <s v="3 INDISTINTO"/>
  </r>
  <r>
    <s v="030311717145160304E013013950911133333633601111110119133"/>
    <s v="0303"/>
    <s v="1"/>
    <s v="17"/>
    <s v="171"/>
    <s v="4"/>
    <s v="5"/>
    <s v="16"/>
    <s v="03"/>
    <s v="04"/>
    <s v="E"/>
    <s v="013"/>
    <s v="013950"/>
    <s v="91"/>
    <s v="1"/>
    <s v="3"/>
    <s v="33"/>
    <s v="336"/>
    <s v="336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013 ACCIONES DE PREVENCIÓN DEL DELITO REALIZADAS"/>
    <s v="013950 PLATICAS Y TALLERES EN MATERIA DE PREVENCION DEL DELITO"/>
    <s v="3000 SERVICIOS GENERALES"/>
    <s v="3300 SERVICIOS PROFESIONALES, CIENTIFICOS, TECNICOS Y OTROS SERVICIOS"/>
    <s v="336 SERVICIOS DE APOYO ADMINISTRATIVO, TRADUCCION, FOTOCOPIADO E IMPRESION"/>
    <s v="33601 SERVICIOS DE APOYO ADMINISTRATIVO, TRADUCCION, FOTOCOPIADO E IMPRESION"/>
    <n v="60000"/>
    <s v="1 NO ETIQUETADO"/>
    <s v="11 RECURSOS FISCALES"/>
    <s v="1101 RECURSOS MUNICIPALES"/>
    <s v="19 Ejercicio 2019"/>
    <s v="13 TODO EL TERRITORIO"/>
    <s v="3 INDISTINTO"/>
  </r>
  <r>
    <s v="040211212246171906E017017953911133333633601111110119133"/>
    <s v="0402"/>
    <s v="1"/>
    <s v="12"/>
    <s v="122"/>
    <s v="4"/>
    <s v="6"/>
    <s v="17"/>
    <s v="19"/>
    <s v="06"/>
    <s v="E"/>
    <s v="017"/>
    <s v="017953"/>
    <s v="91"/>
    <s v="1"/>
    <s v="3"/>
    <s v="33"/>
    <s v="336"/>
    <s v="33601"/>
    <s v="1"/>
    <s v="11"/>
    <s v="1101"/>
    <s v="19"/>
    <s v="13"/>
    <s v="3"/>
    <s v="04 SINDICATURA DEL AYUNTAMIENTO"/>
    <s v="0402 DIRECCION JURIDICO CONSULTIVO"/>
    <s v="122 PROCURACION DE JUSTICIA"/>
    <s v="1 GOBIERNO"/>
    <s v="12 JUSTICIA"/>
    <s v="4 UN GOBIERNO PARA LA CIUDADANÍA"/>
    <s v="6 ZAPOPAN CIUDADANO"/>
    <s v="17 GARANTIZAR UNA ADMINISTRACIÓN DE LOS RECURSOS PÚBLICOS AL SERVICIO DE LA CIUDADANÍA"/>
    <s v="19 B. TRANSPARENCIA Y RENDICIÓN DE CUENTAS"/>
    <x v="1"/>
    <s v="91 CIUDADANOS"/>
    <s v="1 GASTO CORRIENTE"/>
    <s v="06 CERTEZA JURÍDICA"/>
    <s v="017 ACERVO PATRIMONIAL DE LA DEFENSA EN ASUNTOS, CIVILES, MERCANTILES, AMPARO, AGRARIO, CONTENSIOSO ADMINISTRATIVO, LABORAL, PENAL, TRANSPARENCIA  Y FISCAL PROTEGIDOS "/>
    <s v="017953 PROCEDIMIENTO DE ELABORACION DE CONVENIOS DE UTILIZACION DE PREDIOS"/>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s v="13 TODO EL TERRITORIO"/>
    <s v="3 INDISTINTO"/>
  </r>
  <r>
    <s v="131422727116171835P090090762911122727127101111110119133"/>
    <s v="1314"/>
    <s v="2"/>
    <s v="27"/>
    <s v="271"/>
    <s v="1"/>
    <s v="6"/>
    <s v="17"/>
    <s v="18"/>
    <s v="35"/>
    <s v="P"/>
    <s v="090"/>
    <s v="090762"/>
    <s v="91"/>
    <s v="1"/>
    <s v="2"/>
    <s v="27"/>
    <s v="271"/>
    <s v="27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0 ORGANISMOS SOCIALES PARA LA PARTICIPACIÓN CIUDADANA CONFORMADOS."/>
    <s v="090762 BRIGADAS ITINERANTES PARA EL FOMENTO DE LA PARTICIPACION CIUDADANA Y GOBERNANZA."/>
    <s v="2000 MATERIALES Y SUMINISTROS"/>
    <s v="2700 VESTUARIO, BLANCOS, PRENDAS DE PROTECCION Y ARTICULOS DEPORTIVOS"/>
    <s v="271 VESTUARIO Y UNIFORMES"/>
    <s v="27101 VESTUARIO Y UNIFORMES"/>
    <n v="150000"/>
    <s v="1 NO ETIQUETADO"/>
    <s v="11 RECURSOS FISCALES"/>
    <s v="1101 RECURSOS MUNICIPALES"/>
    <s v="19 Ejercicio 2019"/>
    <s v="13 TODO EL TERRITORIO"/>
    <s v="3 INDISTINTO"/>
  </r>
  <r>
    <s v="060611515246172012M073073296911133333633601111110119133"/>
    <s v="0606"/>
    <s v="1"/>
    <s v="15"/>
    <s v="152"/>
    <s v="4"/>
    <s v="6"/>
    <s v="17"/>
    <s v="20"/>
    <s v="12"/>
    <s v="M"/>
    <s v="073"/>
    <s v="073296"/>
    <s v="91"/>
    <s v="1"/>
    <s v="3"/>
    <s v="33"/>
    <s v="336"/>
    <s v="336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073 INFORMES FINANCIEROS Y CUENTAS PUBLICAS PRESENTADAS EN APEGO A LAS NORMAS"/>
    <s v="073296 CUENTA PUBLICA"/>
    <s v="3000 SERVICIOS GENERALES"/>
    <s v="3300 SERVICIOS PROFESIONALES, CIENTIFICOS, TECNICOS Y OTROS SERVICIOS"/>
    <s v="336 SERVICIOS DE APOYO ADMINISTRATIVO, TRADUCCION, FOTOCOPIADO E IMPRESION"/>
    <s v="33601 SERVICIOS DE APOYO ADMINISTRATIVO, TRADUCCION, FOTOCOPIADO E IMPRESION"/>
    <n v="502889.2"/>
    <s v="1 NO ETIQUETADO"/>
    <s v="11 RECURSOS FISCALES"/>
    <s v="1101 RECURSOS MUNICIPALES"/>
    <s v="19 Ejercicio 2019"/>
    <s v="13 TODO EL TERRITORIO"/>
    <s v="3 INDISTINTO"/>
  </r>
  <r>
    <s v="070711111246171913G026026314911133333633601111110119133"/>
    <s v="0707"/>
    <s v="1"/>
    <s v="11"/>
    <s v="112"/>
    <s v="4"/>
    <s v="6"/>
    <s v="17"/>
    <s v="19"/>
    <s v="13"/>
    <s v="G"/>
    <s v="026"/>
    <s v="026314"/>
    <s v="91"/>
    <s v="1"/>
    <s v="3"/>
    <s v="33"/>
    <s v="336"/>
    <s v="336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x v="6"/>
    <s v="91 CIUDADANOS"/>
    <s v="1 GASTO CORRIENTE"/>
    <s v="13 VIGILANCIA"/>
    <s v="026 APLICACIÓN DE LA LEY VIGILADA "/>
    <s v="026314 DICTAMEN SOBRE EL PAGO DE FACTURAS"/>
    <s v="3000 SERVICIOS GENERALES"/>
    <s v="3300 SERVICIOS PROFESIONALES, CIENTIFICOS, TECNICOS Y OTROS SERVICIOS"/>
    <s v="336 SERVICIOS DE APOYO ADMINISTRATIVO, TRADUCCION, FOTOCOPIADO E IMPRESION"/>
    <s v="33601 SERVICIOS DE APOYO ADMINISTRATIVO, TRADUCCION, FOTOCOPIADO E IMPRESION"/>
    <n v="3000"/>
    <s v="1 NO ETIQUETADO"/>
    <s v="11 RECURSOS FISCALES"/>
    <s v="1101 RECURSOS MUNICIPALES"/>
    <s v="19 Ejercicio 2019"/>
    <s v="13 TODO EL TERRITORIO"/>
    <s v="3 INDISTINTO"/>
  </r>
  <r>
    <s v="080422222112130614E088088318911133333633601111110119133"/>
    <s v="0804"/>
    <s v="2"/>
    <s v="22"/>
    <s v="221"/>
    <s v="1"/>
    <s v="2"/>
    <s v="13"/>
    <s v="06"/>
    <s v="14"/>
    <s v="E"/>
    <s v="088"/>
    <s v="088318"/>
    <s v="91"/>
    <s v="1"/>
    <s v="3"/>
    <s v="33"/>
    <s v="336"/>
    <s v="33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18 SERVICIO DE CAMBIO DE PROPIETARIO"/>
    <s v="3000 SERVICIOS GENERALES"/>
    <s v="3300 SERVICIOS PROFESIONALES, CIENTIFICOS, TECNICOS Y OTROS SERVICIOS"/>
    <s v="336 SERVICIOS DE APOYO ADMINISTRATIVO, TRADUCCION, FOTOCOPIADO E IMPRESION"/>
    <s v="33601 SERVICIOS DE APOYO ADMINISTRATIVO, TRADUCCION, FOTOCOPIADO E IMPRESION"/>
    <n v="1000"/>
    <s v="1 NO ETIQUETADO"/>
    <s v="11 RECURSOS FISCALES"/>
    <s v="1101 RECURSOS MUNICIPALES"/>
    <s v="19 Ejercicio 2019"/>
    <s v="13 TODO EL TERRITORIO"/>
    <s v="3 INDISTINTO"/>
  </r>
  <r>
    <s v="080422222112130614E088088322911133333633601111110119133"/>
    <s v="0804"/>
    <s v="2"/>
    <s v="22"/>
    <s v="221"/>
    <s v="1"/>
    <s v="2"/>
    <s v="13"/>
    <s v="06"/>
    <s v="14"/>
    <s v="E"/>
    <s v="088"/>
    <s v="088322"/>
    <s v="91"/>
    <s v="1"/>
    <s v="3"/>
    <s v="33"/>
    <s v="336"/>
    <s v="33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22 INTENDENCIA EN MERCADOS MUNICIPALES"/>
    <s v="3000 SERVICIOS GENERALES"/>
    <s v="3300 SERVICIOS PROFESIONALES, CIENTIFICOS, TECNICOS Y OTROS SERVICIOS"/>
    <s v="336 SERVICIOS DE APOYO ADMINISTRATIVO, TRADUCCION, FOTOCOPIADO E IMPRESION"/>
    <s v="33601 SERVICIOS DE APOYO ADMINISTRATIVO, TRADUCCION, FOTOCOPIADO E IMPRESION"/>
    <n v="1000"/>
    <s v="1 NO ETIQUETADO"/>
    <s v="11 RECURSOS FISCALES"/>
    <s v="1101 RECURSOS MUNICIPALES"/>
    <s v="19 Ejercicio 2019"/>
    <s v="13 TODO EL TERRITORIO"/>
    <s v="3 INDISTINTO"/>
  </r>
  <r>
    <s v="080422222112130614E088088323911133333633601111110119133"/>
    <s v="0804"/>
    <s v="2"/>
    <s v="22"/>
    <s v="221"/>
    <s v="1"/>
    <s v="2"/>
    <s v="13"/>
    <s v="06"/>
    <s v="14"/>
    <s v="E"/>
    <s v="088"/>
    <s v="088323"/>
    <s v="91"/>
    <s v="1"/>
    <s v="3"/>
    <s v="33"/>
    <s v="336"/>
    <s v="336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23 ADMINISTRACION DE CONCESIONARIOS"/>
    <s v="3000 SERVICIOS GENERALES"/>
    <s v="3300 SERVICIOS PROFESIONALES, CIENTIFICOS, TECNICOS Y OTROS SERVICIOS"/>
    <s v="336 SERVICIOS DE APOYO ADMINISTRATIVO, TRADUCCION, FOTOCOPIADO E IMPRESION"/>
    <s v="33601 SERVICIOS DE APOYO ADMINISTRATIVO, TRADUCCION, FOTOCOPIADO E IMPRESION"/>
    <n v="1000"/>
    <s v="1 NO ETIQUETADO"/>
    <s v="11 RECURSOS FISCALES"/>
    <s v="1101 RECURSOS MUNICIPALES"/>
    <s v="19 Ejercicio 2019"/>
    <s v="13 TODO EL TERRITORIO"/>
    <s v="3 INDISTINTO"/>
  </r>
  <r>
    <s v="080822222112130417E079079368911133333633601111110119133"/>
    <s v="0808"/>
    <s v="2"/>
    <s v="22"/>
    <s v="221"/>
    <s v="1"/>
    <s v="2"/>
    <s v="13"/>
    <s v="04"/>
    <s v="17"/>
    <s v="E"/>
    <s v="079"/>
    <s v="079368"/>
    <s v="91"/>
    <s v="1"/>
    <s v="3"/>
    <s v="33"/>
    <s v="336"/>
    <s v="336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79 MANTENIMIENTO PREVENTIVO DE LOS SERVICIOS PÚBLICOS REALIZADO"/>
    <s v="079368 SERVICIO DE DESAZOLVE DE FOSA SEPTICAS COLONIAS"/>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s v="13 TODO EL TERRITORIO"/>
    <s v="3 INDISTINTO"/>
  </r>
  <r>
    <s v="081422222612130618E061061373911133333633601111110119133"/>
    <s v="0814"/>
    <s v="2"/>
    <s v="22"/>
    <s v="226"/>
    <s v="1"/>
    <s v="2"/>
    <s v="13"/>
    <s v="06"/>
    <s v="18"/>
    <s v="E"/>
    <s v="061"/>
    <s v="061373"/>
    <s v="91"/>
    <s v="1"/>
    <s v="3"/>
    <s v="33"/>
    <s v="336"/>
    <s v="336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8 SERVICIOS PÚBLICOS DE EXCELENCIA."/>
    <s v="061 ESPACIOS PÚBLICOS SALUBRES ENTREGADOS."/>
    <s v="061373 SERVICIO DE CREMACION"/>
    <s v="3000 SERVICIOS GENERALES"/>
    <s v="3300 SERVICIOS PROFESIONALES, CIENTIFICOS, TECNICOS Y OTROS SERVICIOS"/>
    <s v="336 SERVICIOS DE APOYO ADMINISTRATIVO, TRADUCCION, FOTOCOPIADO E IMPRESION"/>
    <s v="33601 SERVICIOS DE APOYO ADMINISTRATIVO, TRADUCCION, FOTOCOPIADO E IMPRESION"/>
    <n v="7500000"/>
    <s v="1 NO ETIQUETADO"/>
    <s v="11 RECURSOS FISCALES"/>
    <s v="1101 RECURSOS MUNICIPALES"/>
    <s v="19 Ejercicio 2019"/>
    <s v="13 TODO EL TERRITORIO"/>
    <s v="3 INDISTINTO"/>
  </r>
  <r>
    <s v="090211313446172019O133133428121133333633601111110119133"/>
    <s v="0902"/>
    <s v="1"/>
    <s v="13"/>
    <s v="134"/>
    <s v="4"/>
    <s v="6"/>
    <s v="17"/>
    <s v="20"/>
    <s v="19"/>
    <s v="O"/>
    <s v="133"/>
    <s v="133428"/>
    <s v="12"/>
    <s v="1"/>
    <s v="3"/>
    <s v="33"/>
    <s v="336"/>
    <s v="336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28 ACTUALIZACION DE MANUALES DE ORGANIZACION"/>
    <s v="3000 SERVICIOS GENERALES"/>
    <s v="3300 SERVICIOS PROFESIONALES, CIENTIFICOS, TECNICOS Y OTROS SERVICIOS"/>
    <s v="336 SERVICIOS DE APOYO ADMINISTRATIVO, TRADUCCION, FOTOCOPIADO E IMPRESION"/>
    <s v="33601 SERVICIOS DE APOYO ADMINISTRATIVO, TRADUCCION, FOTOCOPIADO E IMPRESION"/>
    <n v="90000"/>
    <s v="1 NO ETIQUETADO"/>
    <s v="11 RECURSOS FISCALES"/>
    <s v="1101 RECURSOS MUNICIPALES"/>
    <s v="19 Ejercicio 2019"/>
    <s v="13 TODO EL TERRITORIO"/>
    <s v="3 INDISTINTO"/>
  </r>
  <r>
    <s v="090111313446172020O021021511121133333633601111110119133"/>
    <s v="0901"/>
    <s v="1"/>
    <s v="13"/>
    <s v="134"/>
    <s v="4"/>
    <s v="6"/>
    <s v="17"/>
    <s v="20"/>
    <s v="20"/>
    <s v="O"/>
    <s v="021"/>
    <s v="021511"/>
    <s v="12"/>
    <s v="1"/>
    <s v="3"/>
    <s v="33"/>
    <s v="336"/>
    <s v="336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1 CREDENCIALIZACION OFICIAL DE EMPLEADOS"/>
    <s v="3000 SERVICIOS GENERALES"/>
    <s v="3300 SERVICIOS PROFESIONALES, CIENTIFICOS, TECNICOS Y OTROS SERVICIOS"/>
    <s v="336 SERVICIOS DE APOYO ADMINISTRATIVO, TRADUCCION, FOTOCOPIADO E IMPRESION"/>
    <s v="33601 SERVICIOS DE APOYO ADMINISTRATIVO, TRADUCCION, FOTOCOPIADO E IMPRESION"/>
    <n v="30000"/>
    <s v="1 NO ETIQUETADO"/>
    <s v="11 RECURSOS FISCALES"/>
    <s v="1101 RECURSOS MUNICIPALES"/>
    <s v="19 Ejercicio 2019"/>
    <s v="13 TODO EL TERRITORIO"/>
    <s v="3 INDISTINTO"/>
  </r>
  <r>
    <s v="090411313446172020O022022985121133333633601111110119133"/>
    <s v="0904"/>
    <s v="1"/>
    <s v="13"/>
    <s v="134"/>
    <s v="4"/>
    <s v="6"/>
    <s v="17"/>
    <s v="20"/>
    <s v="20"/>
    <s v="O"/>
    <s v="022"/>
    <s v="022985"/>
    <s v="12"/>
    <s v="1"/>
    <s v="3"/>
    <s v="33"/>
    <s v="336"/>
    <s v="336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985 SERVICIOS GENERALES EN LOS EDIFICIOS PUBLICOS "/>
    <s v="3000 SERVICIOS GENERALES"/>
    <s v="3300 SERVICIOS PROFESIONALES, CIENTIFICOS, TECNICOS Y OTROS SERVICIOS"/>
    <s v="336 SERVICIOS DE APOYO ADMINISTRATIVO, TRADUCCION, FOTOCOPIADO E IMPRESION"/>
    <s v="33601 SERVICIOS DE APOYO ADMINISTRATIVO, TRADUCCION, FOTOCOPIADO E IMPRESION"/>
    <n v="50000"/>
    <s v="1 NO ETIQUETADO"/>
    <s v="11 RECURSOS FISCALES"/>
    <s v="1101 RECURSOS MUNICIPALES"/>
    <s v="19 Ejercicio 2019"/>
    <s v="13 TODO EL TERRITORIO"/>
    <s v="3 INDISTINTO"/>
  </r>
  <r>
    <s v="100222626823101722P041041522911133333633601111110119133"/>
    <s v="1002"/>
    <s v="2"/>
    <s v="26"/>
    <s v="268"/>
    <s v="2"/>
    <s v="3"/>
    <s v="10"/>
    <s v="17"/>
    <s v="22"/>
    <s v="P"/>
    <s v="041"/>
    <s v="041522"/>
    <s v="91"/>
    <s v="1"/>
    <s v="3"/>
    <s v="33"/>
    <s v="336"/>
    <s v="336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1 CAPACITACIONES  A SERVIDORES PÚBLICOS DEL MUNICIPIO DE ZAPOPAN EN EL PROGRAMA DE FORMACIÓN INSTITUCIONAL OTORGADAS"/>
    <s v="041522 CAPACITACION EN ACADEMIAS MUNICIPALES"/>
    <s v="3000 SERVICIOS GENERALES"/>
    <s v="3300 SERVICIOS PROFESIONALES, CIENTIFICOS, TECNICOS Y OTROS SERVICIOS"/>
    <s v="336 SERVICIOS DE APOYO ADMINISTRATIVO, TRADUCCION, FOTOCOPIADO E IMPRESION"/>
    <s v="33601 SERVICIOS DE APOYO ADMINISTRATIVO, TRADUCCION, FOTOCOPIADO E IMPRESION"/>
    <n v="5800"/>
    <s v="1 NO ETIQUETADO"/>
    <s v="11 RECURSOS FISCALES"/>
    <s v="1101 RECURSOS MUNICIPALES"/>
    <s v="19 Ejercicio 2019"/>
    <s v="13 TODO EL TERRITORIO"/>
    <s v="3 INDISTINTO"/>
  </r>
  <r>
    <s v="100222626823101722P041041913911133333633601111110119133"/>
    <s v="1002"/>
    <s v="2"/>
    <s v="26"/>
    <s v="268"/>
    <s v="2"/>
    <s v="3"/>
    <s v="10"/>
    <s v="17"/>
    <s v="22"/>
    <s v="P"/>
    <s v="041"/>
    <s v="041913"/>
    <s v="91"/>
    <s v="1"/>
    <s v="3"/>
    <s v="33"/>
    <s v="336"/>
    <s v="336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1 CAPACITACIONES  A SERVIDORES PÚBLICOS DEL MUNICIPIO DE ZAPOPAN EN EL PROGRAMA DE FORMACIÓN INSTITUCIONAL OTORGADAS"/>
    <s v="041913 FORMACION INSTITUCIONAL"/>
    <s v="3000 SERVICIOS GENERALES"/>
    <s v="3300 SERVICIOS PROFESIONALES, CIENTIFICOS, TECNICOS Y OTROS SERVICIOS"/>
    <s v="336 SERVICIOS DE APOYO ADMINISTRATIVO, TRADUCCION, FOTOCOPIADO E IMPRESION"/>
    <s v="33601 SERVICIOS DE APOYO ADMINISTRATIVO, TRADUCCION, FOTOCOPIADO E IMPRESION"/>
    <n v="11750"/>
    <s v="1 NO ETIQUETADO"/>
    <s v="11 RECURSOS FISCALES"/>
    <s v="1101 RECURSOS MUNICIPALES"/>
    <s v="19 Ejercicio 2019"/>
    <s v="13 TODO EL TERRITORIO"/>
    <s v="3 INDISTINTO"/>
  </r>
  <r>
    <s v="100222626823101722P042042524911133333633601111110119133"/>
    <s v="1002"/>
    <s v="2"/>
    <s v="26"/>
    <s v="268"/>
    <s v="2"/>
    <s v="3"/>
    <s v="10"/>
    <s v="17"/>
    <s v="22"/>
    <s v="P"/>
    <s v="042"/>
    <s v="042524"/>
    <s v="91"/>
    <s v="1"/>
    <s v="3"/>
    <s v="33"/>
    <s v="336"/>
    <s v="336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2 CAPACITACIONES A JÓVENES DE 15 - 35 AÑOS DE EDAD EN EL PROGRAMA AQUÍ HAY FUTURO OTORGADAS "/>
    <s v="042524 BECAS AQUI HAY FUTURO "/>
    <s v="3000 SERVICIOS GENERALES"/>
    <s v="3300 SERVICIOS PROFESIONALES, CIENTIFICOS, TECNICOS Y OTROS SERVICIOS"/>
    <s v="336 SERVICIOS DE APOYO ADMINISTRATIVO, TRADUCCION, FOTOCOPIADO E IMPRESION"/>
    <s v="33601 SERVICIOS DE APOYO ADMINISTRATIVO, TRADUCCION, FOTOCOPIADO E IMPRESION"/>
    <n v="92000"/>
    <s v="1 NO ETIQUETADO"/>
    <s v="11 RECURSOS FISCALES"/>
    <s v="1101 RECURSOS MUNICIPALES"/>
    <s v="19 Ejercicio 2019"/>
    <s v="13 TODO EL TERRITORIO"/>
    <s v="3 INDISTINTO"/>
  </r>
  <r>
    <s v="100222626823101722P042042880911133333633601111110119133"/>
    <s v="1002"/>
    <s v="2"/>
    <s v="26"/>
    <s v="268"/>
    <s v="2"/>
    <s v="3"/>
    <s v="10"/>
    <s v="17"/>
    <s v="22"/>
    <s v="P"/>
    <s v="042"/>
    <s v="042880"/>
    <s v="91"/>
    <s v="1"/>
    <s v="3"/>
    <s v="33"/>
    <s v="336"/>
    <s v="336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2 CAPACITACIONES A JÓVENES DE 15 - 35 AÑOS DE EDAD EN EL PROGRAMA AQUÍ HAY FUTURO OTORGADAS "/>
    <s v="042880 CURSOS IMPLEMENTADOS A JOVENES "/>
    <s v="3000 SERVICIOS GENERALES"/>
    <s v="3300 SERVICIOS PROFESIONALES, CIENTIFICOS, TECNICOS Y OTROS SERVICIOS"/>
    <s v="336 SERVICIOS DE APOYO ADMINISTRATIVO, TRADUCCION, FOTOCOPIADO E IMPRESION"/>
    <s v="33601 SERVICIOS DE APOYO ADMINISTRATIVO, TRADUCCION, FOTOCOPIADO E IMPRESION"/>
    <n v="45000"/>
    <s v="1 NO ETIQUETADO"/>
    <s v="11 RECURSOS FISCALES"/>
    <s v="1101 RECURSOS MUNICIPALES"/>
    <s v="19 Ejercicio 2019"/>
    <s v="13 TODO EL TERRITORIO"/>
    <s v="3 INDISTINTO"/>
  </r>
  <r>
    <s v="100222626823101722P044044523911133333633601111110119133"/>
    <s v="1002"/>
    <s v="2"/>
    <s v="26"/>
    <s v="268"/>
    <s v="2"/>
    <s v="3"/>
    <s v="10"/>
    <s v="17"/>
    <s v="22"/>
    <s v="P"/>
    <s v="044"/>
    <s v="044523"/>
    <s v="91"/>
    <s v="1"/>
    <s v="3"/>
    <s v="33"/>
    <s v="336"/>
    <s v="336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4 CAPACITACIONES A ZAPOPANOS MAYORES DE 18 AÑOS  EN EL PROGRAMA TEJIDOS PRODUCTIVOS OTORGADAS"/>
    <s v="044523 DESARROLLO DE OPORTUNIDADES A TRAVES DE TEJIDOS PRODUCTIVOS "/>
    <s v="3000 SERVICIOS GENERALES"/>
    <s v="3300 SERVICIOS PROFESIONALES, CIENTIFICOS, TECNICOS Y OTROS SERVICIOS"/>
    <s v="336 SERVICIOS DE APOYO ADMINISTRATIVO, TRADUCCION, FOTOCOPIADO E IMPRESION"/>
    <s v="33601 SERVICIOS DE APOYO ADMINISTRATIVO, TRADUCCION, FOTOCOPIADO E IMPRESION"/>
    <n v="50000"/>
    <s v="1 NO ETIQUETADO"/>
    <s v="11 RECURSOS FISCALES"/>
    <s v="1101 RECURSOS MUNICIPALES"/>
    <s v="19 Ejercicio 2019"/>
    <s v="13 TODO EL TERRITORIO"/>
    <s v="3 INDISTINTO"/>
  </r>
  <r>
    <s v="100322626823101723P031031965911133333633601111110119133"/>
    <s v="1003"/>
    <s v="2"/>
    <s v="26"/>
    <s v="268"/>
    <s v="2"/>
    <s v="3"/>
    <s v="10"/>
    <s v="17"/>
    <s v="23"/>
    <s v="P"/>
    <s v="031"/>
    <s v="031965"/>
    <s v="91"/>
    <s v="1"/>
    <s v="3"/>
    <s v="33"/>
    <s v="336"/>
    <s v="336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1 APOYOS EN ESPECIE OTORGADOS "/>
    <s v="031965 RED MUNDIAL DE CIUDADES AMIGABLES CON EL ADULTO MAYOR"/>
    <s v="3000 SERVICIOS GENERALES"/>
    <s v="3300 SERVICIOS PROFESIONALES, CIENTIFICOS, TECNICOS Y OTROS SERVICIOS"/>
    <s v="336 SERVICIOS DE APOYO ADMINISTRATIVO, TRADUCCION, FOTOCOPIADO E IMPRESION"/>
    <s v="33601 SERVICIOS DE APOYO ADMINISTRATIVO, TRADUCCION, FOTOCOPIADO E IMPRESION"/>
    <n v="130000"/>
    <s v="1 NO ETIQUETADO"/>
    <s v="11 RECURSOS FISCALES"/>
    <s v="1101 RECURSOS MUNICIPALES"/>
    <s v="19 Ejercicio 2019"/>
    <s v="13 TODO EL TERRITORIO"/>
    <s v="3 INDISTINTO"/>
  </r>
  <r>
    <s v="100322626823101723P031031988911133333633601111110119133"/>
    <s v="1003"/>
    <s v="2"/>
    <s v="26"/>
    <s v="268"/>
    <s v="2"/>
    <s v="3"/>
    <s v="10"/>
    <s v="17"/>
    <s v="23"/>
    <s v="P"/>
    <s v="031"/>
    <s v="031988"/>
    <s v="91"/>
    <s v="1"/>
    <s v="3"/>
    <s v="33"/>
    <s v="336"/>
    <s v="336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1 APOYOS EN ESPECIE OTORGADOS "/>
    <s v="031988 SISTEMA INTEGRAL DE CAPACITACION EMPRESARIAL (SICE)"/>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s v="13 TODO EL TERRITORIO"/>
    <s v="3 INDISTINTO"/>
  </r>
  <r>
    <s v="100322626823101723P067067538911133333633601111110119133"/>
    <s v="1003"/>
    <s v="2"/>
    <s v="26"/>
    <s v="268"/>
    <s v="2"/>
    <s v="3"/>
    <s v="10"/>
    <s v="17"/>
    <s v="23"/>
    <s v="P"/>
    <s v="067"/>
    <s v="067538"/>
    <s v="91"/>
    <s v="1"/>
    <s v="3"/>
    <s v="33"/>
    <s v="336"/>
    <s v="336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67 GESTIONES PARA OBTENCIÓN DE RECURSOS REALIZADAS"/>
    <s v="067538 GESTION DE RECURSOS PARA EL DESARROLLO DE DIVERSOS PROGRAMAS DEL MUNICIPIO"/>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s v="13 TODO EL TERRITORIO"/>
    <s v="3 INDISTINTO"/>
  </r>
  <r>
    <s v="100733131123091524F102102541911133333633601111110119133"/>
    <s v="1007"/>
    <s v="3"/>
    <s v="31"/>
    <s v="311"/>
    <s v="2"/>
    <s v="3"/>
    <s v="09"/>
    <s v="15"/>
    <s v="24"/>
    <s v="F"/>
    <s v="102"/>
    <s v="102541"/>
    <s v="91"/>
    <s v="1"/>
    <s v="3"/>
    <s v="33"/>
    <s v="336"/>
    <s v="336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102 PRESENCIA DEL MUNICIPIO EN FERIAS, CONGRESOS Y CONVENCIONES  NACIONALES E INTERNACIONALES"/>
    <s v="102541 FERIAS Y EVENTOS INTERNACIONALES Y NACIONALES CON PRESENCIA DEL MUNICIPIO"/>
    <s v="3000 SERVICIOS GENERALES"/>
    <s v="3300 SERVICIOS PROFESIONALES, CIENTIFICOS, TECNICOS Y OTROS SERVICIOS"/>
    <s v="336 SERVICIOS DE APOYO ADMINISTRATIVO, TRADUCCION, FOTOCOPIADO E IMPRESION"/>
    <s v="33601 SERVICIOS DE APOYO ADMINISTRATIVO, TRADUCCION, FOTOCOPIADO E IMPRESION"/>
    <n v="200000"/>
    <s v="1 NO ETIQUETADO"/>
    <s v="11 RECURSOS FISCALES"/>
    <s v="1101 RECURSOS MUNICIPALES"/>
    <s v="19 Ejercicio 2019"/>
    <s v="13 TODO EL TERRITORIO"/>
    <s v="3 INDISTINTO"/>
  </r>
  <r>
    <s v="100533131123091725F096096569911133333633601111110119133"/>
    <s v="1005"/>
    <s v="3"/>
    <s v="31"/>
    <s v="311"/>
    <s v="2"/>
    <s v="3"/>
    <s v="09"/>
    <s v="17"/>
    <s v="25"/>
    <s v="F"/>
    <s v="096"/>
    <s v="096569"/>
    <s v="91"/>
    <s v="1"/>
    <s v="3"/>
    <s v="33"/>
    <s v="336"/>
    <s v="33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96 PERSONAS Y EMPRESAS VINCULADAS"/>
    <s v="096569 CARAVANA DE EMPLEO"/>
    <s v="3000 SERVICIOS GENERALES"/>
    <s v="3300 SERVICIOS PROFESIONALES, CIENTIFICOS, TECNICOS Y OTROS SERVICIOS"/>
    <s v="336 SERVICIOS DE APOYO ADMINISTRATIVO, TRADUCCION, FOTOCOPIADO E IMPRESION"/>
    <s v="33601 SERVICIOS DE APOYO ADMINISTRATIVO, TRADUCCION, FOTOCOPIADO E IMPRESION"/>
    <n v="350000"/>
    <s v="1 NO ETIQUETADO"/>
    <s v="11 RECURSOS FISCALES"/>
    <s v="1101 RECURSOS MUNICIPALES"/>
    <s v="19 Ejercicio 2019"/>
    <s v="13 TODO EL TERRITORIO"/>
    <s v="3 INDISTINTO"/>
  </r>
  <r>
    <s v="100533131123091725F029029926911133333633601111110119133"/>
    <s v="1005"/>
    <s v="3"/>
    <s v="31"/>
    <s v="311"/>
    <s v="2"/>
    <s v="3"/>
    <s v="09"/>
    <s v="17"/>
    <s v="25"/>
    <s v="F"/>
    <s v="029"/>
    <s v="029926"/>
    <s v="91"/>
    <s v="1"/>
    <s v="3"/>
    <s v="33"/>
    <s v="336"/>
    <s v="33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29 APOYOS AL SECTOR PRIMARIO ENTREGADOS"/>
    <s v="029926 INOCUIDAD VEGETAL Y ANIMAL "/>
    <s v="3000 SERVICIOS GENERALES"/>
    <s v="3300 SERVICIOS PROFESIONALES, CIENTIFICOS, TECNICOS Y OTROS SERVICIOS"/>
    <s v="336 SERVICIOS DE APOYO ADMINISTRATIVO, TRADUCCION, FOTOCOPIADO E IMPRESION"/>
    <s v="33601 SERVICIOS DE APOYO ADMINISTRATIVO, TRADUCCION, FOTOCOPIADO E IMPRESION"/>
    <n v="40000"/>
    <s v="1 NO ETIQUETADO"/>
    <s v="11 RECURSOS FISCALES"/>
    <s v="1101 RECURSOS MUNICIPALES"/>
    <s v="19 Ejercicio 2019"/>
    <s v="13 TODO EL TERRITORIO"/>
    <s v="3 INDISTINTO"/>
  </r>
  <r>
    <s v="100533131123091725F049049550911133333633601111110119133"/>
    <s v="1005"/>
    <s v="3"/>
    <s v="31"/>
    <s v="311"/>
    <s v="2"/>
    <s v="3"/>
    <s v="09"/>
    <s v="17"/>
    <s v="25"/>
    <s v="F"/>
    <s v="049"/>
    <s v="049550"/>
    <s v="91"/>
    <s v="1"/>
    <s v="3"/>
    <s v="33"/>
    <s v="336"/>
    <s v="33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9 COMERCIOS TRABAJANDO REGLAMENTADOS"/>
    <s v="049550 TRAMITE DE CAMBIO DE GIRO O ANUNCIO"/>
    <s v="3000 SERVICIOS GENERALES"/>
    <s v="3300 SERVICIOS PROFESIONALES, CIENTIFICOS, TECNICOS Y OTROS SERVICIOS"/>
    <s v="336 SERVICIOS DE APOYO ADMINISTRATIVO, TRADUCCION, FOTOCOPIADO E IMPRESION"/>
    <s v="33601 SERVICIOS DE APOYO ADMINISTRATIVO, TRADUCCION, FOTOCOPIADO E IMPRESION"/>
    <n v="25000"/>
    <s v="1 NO ETIQUETADO"/>
    <s v="11 RECURSOS FISCALES"/>
    <s v="1101 RECURSOS MUNICIPALES"/>
    <s v="19 Ejercicio 2019"/>
    <s v="13 TODO EL TERRITORIO"/>
    <s v="3 INDISTINTO"/>
  </r>
  <r>
    <s v="100533131123091725F049049552911133333633601111110119133"/>
    <s v="1005"/>
    <s v="3"/>
    <s v="31"/>
    <s v="311"/>
    <s v="2"/>
    <s v="3"/>
    <s v="09"/>
    <s v="17"/>
    <s v="25"/>
    <s v="F"/>
    <s v="049"/>
    <s v="049552"/>
    <s v="91"/>
    <s v="1"/>
    <s v="3"/>
    <s v="33"/>
    <s v="336"/>
    <s v="33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9 COMERCIOS TRABAJANDO REGLAMENTADOS"/>
    <s v="049552 TRAMITE DE MODIFICACION"/>
    <s v="3000 SERVICIOS GENERALES"/>
    <s v="3300 SERVICIOS PROFESIONALES, CIENTIFICOS, TECNICOS Y OTROS SERVICIOS"/>
    <s v="336 SERVICIOS DE APOYO ADMINISTRATIVO, TRADUCCION, FOTOCOPIADO E IMPRESION"/>
    <s v="33601 SERVICIOS DE APOYO ADMINISTRATIVO, TRADUCCION, FOTOCOPIADO E IMPRESION"/>
    <n v="30000"/>
    <s v="1 NO ETIQUETADO"/>
    <s v="11 RECURSOS FISCALES"/>
    <s v="1101 RECURSOS MUNICIPALES"/>
    <s v="19 Ejercicio 2019"/>
    <s v="13 TODO EL TERRITORIO"/>
    <s v="3 INDISTINTO"/>
  </r>
  <r>
    <s v="100533131123091725F043043862911133333633601111110119133"/>
    <s v="1005"/>
    <s v="3"/>
    <s v="31"/>
    <s v="311"/>
    <s v="2"/>
    <s v="3"/>
    <s v="09"/>
    <s v="17"/>
    <s v="25"/>
    <s v="F"/>
    <s v="043"/>
    <s v="043862"/>
    <s v="91"/>
    <s v="1"/>
    <s v="3"/>
    <s v="33"/>
    <s v="336"/>
    <s v="33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3 CAPACITACIONES A PERSONAS EN TEMAS DEL SECTOR EMPRESARIAL REALIZADAS"/>
    <s v="043862 CAPACITACION Y ACCESO A LA TECNOLOGIA DE PUNTA PARA EL ECOSISTEMA DE INNOVACION Y EMPRENDIMIENTO DE ZAPOPAN"/>
    <s v="3000 SERVICIOS GENERALES"/>
    <s v="3300 SERVICIOS PROFESIONALES, CIENTIFICOS, TECNICOS Y OTROS SERVICIOS"/>
    <s v="336 SERVICIOS DE APOYO ADMINISTRATIVO, TRADUCCION, FOTOCOPIADO E IMPRESION"/>
    <s v="33601 SERVICIOS DE APOYO ADMINISTRATIVO, TRADUCCION, FOTOCOPIADO E IMPRESION"/>
    <n v="26158"/>
    <s v="1 NO ETIQUETADO"/>
    <s v="11 RECURSOS FISCALES"/>
    <s v="1101 RECURSOS MUNICIPALES"/>
    <s v="19 Ejercicio 2019"/>
    <s v="13 TODO EL TERRITORIO"/>
    <s v="3 INDISTINTO"/>
  </r>
  <r>
    <s v="131422727116171835P136136763911122727127101111110119133"/>
    <s v="1314"/>
    <s v="2"/>
    <s v="27"/>
    <s v="271"/>
    <s v="1"/>
    <s v="6"/>
    <s v="17"/>
    <s v="18"/>
    <s v="35"/>
    <s v="P"/>
    <s v="136"/>
    <s v="136763"/>
    <s v="91"/>
    <s v="1"/>
    <s v="2"/>
    <s v="27"/>
    <s v="271"/>
    <s v="27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136 TALLERES Y CURSOS DIRIGIDOS A  CIUDADANOS, ORGANISMOS SOCIALES Y FUNCIONARIOS ASÍ COMO EVENTOS PARA IMPULSAR CULTURA DE PARTICIPACIÓN CIUDADANA PARA LA GOBERNANZA IMPARTIDOS."/>
    <s v="136763 FOMENTO DE LA PARTICIPACION CIUDADANA MEDIANTE CURSOS Y TALLERES"/>
    <s v="2000 MATERIALES Y SUMINISTROS"/>
    <s v="2700 VESTUARIO, BLANCOS, PRENDAS DE PROTECCION Y ARTICULOS DEPORTIVOS"/>
    <s v="271 VESTUARIO Y UNIFORMES"/>
    <s v="27101 VESTUARIO Y UNIFORMES"/>
    <n v="153084"/>
    <s v="1 NO ETIQUETADO"/>
    <s v="11 RECURSOS FISCALES"/>
    <s v="1101 RECURSOS MUNICIPALES"/>
    <s v="19 Ejercicio 2019"/>
    <s v="13 TODO EL TERRITORIO"/>
    <s v="3 INDISTINTO"/>
  </r>
  <r>
    <s v="130122727116171835P080080780911122727127101111110119133"/>
    <s v="1301"/>
    <s v="2"/>
    <s v="27"/>
    <s v="271"/>
    <s v="1"/>
    <s v="6"/>
    <s v="17"/>
    <s v="18"/>
    <s v="35"/>
    <s v="P"/>
    <s v="080"/>
    <s v="080780"/>
    <s v="91"/>
    <s v="1"/>
    <s v="2"/>
    <s v="27"/>
    <s v="271"/>
    <s v="27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80 PLANEACION Y ASESORIA, PARA LAS PETICIONES DE OBRA."/>
    <s v="2000 MATERIALES Y SUMINISTROS"/>
    <s v="2700 VESTUARIO, BLANCOS, PRENDAS DE PROTECCION Y ARTICULOS DEPORTIVOS"/>
    <s v="271 VESTUARIO Y UNIFORMES"/>
    <s v="27101 VESTUARIO Y UNIFORMES"/>
    <n v="50000"/>
    <s v="1 NO ETIQUETADO"/>
    <s v="11 RECURSOS FISCALES"/>
    <s v="1101 RECURSOS MUNICIPALES"/>
    <s v="19 Ejercicio 2019"/>
    <s v="13 TODO EL TERRITORIO"/>
    <s v="3 INDISTINTO"/>
  </r>
  <r>
    <s v="131422727116171835P136136764911122727227201111110119133"/>
    <s v="1314"/>
    <s v="2"/>
    <s v="27"/>
    <s v="271"/>
    <s v="1"/>
    <s v="6"/>
    <s v="17"/>
    <s v="18"/>
    <s v="35"/>
    <s v="P"/>
    <s v="136"/>
    <s v="136764"/>
    <s v="91"/>
    <s v="1"/>
    <s v="2"/>
    <s v="27"/>
    <s v="272"/>
    <s v="272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136 TALLERES Y CURSOS DIRIGIDOS A  CIUDADANOS, ORGANISMOS SOCIALES Y FUNCIONARIOS ASÍ COMO EVENTOS PARA IMPULSAR CULTURA DE PARTICIPACIÓN CIUDADANA PARA LA GOBERNANZA IMPARTIDOS."/>
    <s v="136764 JORNADAS DE FORMACION EN GOBERNANZA PARA NIÑOS Y JOVENES"/>
    <s v="2000 MATERIALES Y SUMINISTROS"/>
    <s v="2700 VESTUARIO, BLANCOS, PRENDAS DE PROTECCION Y ARTICULOS DEPORTIVOS"/>
    <s v="272 PRENDAS DE SEGURIDAD Y PROTECCION PERSONAL"/>
    <s v="27201 PRENDAS DE SEGURIDAD Y PROTECCION PERSONAL"/>
    <n v="292380"/>
    <s v="1 NO ETIQUETADO"/>
    <s v="11 RECURSOS FISCALES"/>
    <s v="1101 RECURSOS MUNICIPALES"/>
    <s v="19 Ejercicio 2019"/>
    <s v="13 TODO EL TERRITORIO"/>
    <s v="3 INDISTINTO"/>
  </r>
  <r>
    <s v="111122222114120427E003003993911133333633601111110119133"/>
    <s v="1111"/>
    <s v="2"/>
    <s v="22"/>
    <s v="221"/>
    <s v="1"/>
    <s v="4"/>
    <s v="12"/>
    <s v="04"/>
    <s v="27"/>
    <s v="E"/>
    <s v="003"/>
    <s v="003993"/>
    <s v="91"/>
    <s v="1"/>
    <s v="3"/>
    <s v="33"/>
    <s v="336"/>
    <s v="33601"/>
    <s v="1"/>
    <s v="11"/>
    <s v="1101"/>
    <s v="19"/>
    <s v="13"/>
    <s v="3"/>
    <s v="11 COORDINACION GENERAL DE GESTION INTEGRAL DE LA CIUDAD"/>
    <s v="1111 COORDINACION GENERAL DE GESTION INTEGRAL DE LA CIUDAD"/>
    <s v="221 URBANIZACION"/>
    <s v="2 DESARROLLO SOCIAL"/>
    <s v="22 VIVIENDA Y SERVICIOS A LA COMUNIDAD"/>
    <s v="1 INTEGRACIÓN SOCIAL Y CULTURAL"/>
    <s v="4 ZAPOPAN EQUITATIVO"/>
    <s v="12 REDUCIR LAS DESIGUALDADES TERRITORIALES EN EL ACCESO A OPORTUNIDADES Y ESPACIOS PÚBLICOS DE CALIDAD"/>
    <s v="04 A. DESARROLLO EQUITATIVO E INCLUYENTE"/>
    <x v="1"/>
    <s v="91 CIUDADANOS"/>
    <s v="1 GASTO CORRIENTE"/>
    <s v="27 AUTORIDAD DEL ESPACIO PÚBLICO MUNICIPAL"/>
    <s v="003   SUPERVISIÓN Y MANTENIMIENTO DE LAS COLMENAS  "/>
    <s v="003993 TALLERES PARTICIPATIVOS PARA EL DISEÑO DE PROGRAMAS Y PROYECTOS DE ESPACIO PUBLICO Y DESARROLLO COMUNITARIO EN LOS PUIS (PROYECTOS URBANOS INTEGRALES SUSTENTABLES) DE LAS ZONAS DE SAN JUAN DE OCOTAN, LAS MESAS Y MIRAMAR."/>
    <s v="3000 SERVICIOS GENERALES"/>
    <s v="3300 SERVICIOS PROFESIONALES, CIENTIFICOS, TECNICOS Y OTROS SERVICIOS"/>
    <s v="336 SERVICIOS DE APOYO ADMINISTRATIVO, TRADUCCION, FOTOCOPIADO E IMPRESION"/>
    <s v="33601 SERVICIOS DE APOYO ADMINISTRATIVO, TRADUCCION, FOTOCOPIADO E IMPRESION"/>
    <n v="5500"/>
    <s v="1 NO ETIQUETADO"/>
    <s v="11 RECURSOS FISCALES"/>
    <s v="1101 RECURSOS MUNICIPALES"/>
    <s v="19 Ejercicio 2019"/>
    <s v="13 TODO EL TERRITORIO"/>
    <s v="3 INDISTINTO"/>
  </r>
  <r>
    <s v="110222222122051228E098098876911133333633601111110119133"/>
    <s v="1102"/>
    <s v="2"/>
    <s v="22"/>
    <s v="221"/>
    <s v="2"/>
    <s v="2"/>
    <s v="05"/>
    <s v="12"/>
    <s v="28"/>
    <s v="E"/>
    <s v="098"/>
    <s v="098876"/>
    <s v="91"/>
    <s v="1"/>
    <s v="3"/>
    <s v="33"/>
    <s v="336"/>
    <s v="33601"/>
    <s v="1"/>
    <s v="11"/>
    <s v="1101"/>
    <s v="19"/>
    <s v="13"/>
    <s v="3"/>
    <s v="11 COORDINACION GENERAL DE GESTION INTEGRAL DE LA CIUDAD"/>
    <s v="1102 DIRECCION DE ORDENAMIENTO DEL TERRITORIO"/>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x v="1"/>
    <s v="91 CIUDADANOS"/>
    <s v="1 GASTO CORRIENTE"/>
    <s v="28 ORDENAMIENTO DEL TERRITORIO"/>
    <s v="098 PLANEACIÓN DE LA CIUDAD ENTREGADA "/>
    <s v="098876 CREACION, RATIFICACION Y REESTRUCTURACION DE CONSEJOS DE COLONIA"/>
    <s v="3000 SERVICIOS GENERALES"/>
    <s v="3300 SERVICIOS PROFESIONALES, CIENTIFICOS, TECNICOS Y OTROS SERVICIOS"/>
    <s v="336 SERVICIOS DE APOYO ADMINISTRATIVO, TRADUCCION, FOTOCOPIADO E IMPRESION"/>
    <s v="33601 SERVICIOS DE APOYO ADMINISTRATIVO, TRADUCCION, FOTOCOPIADO E IMPRESION"/>
    <n v="190000"/>
    <s v="1 NO ETIQUETADO"/>
    <s v="11 RECURSOS FISCALES"/>
    <s v="1101 RECURSOS MUNICIPALES"/>
    <s v="19 Ejercicio 2019"/>
    <s v="13 TODO EL TERRITORIO"/>
    <s v="3 INDISTINTO"/>
  </r>
  <r>
    <s v="110322222122071329E129129117911133333633601111110119133"/>
    <s v="1103"/>
    <s v="2"/>
    <s v="22"/>
    <s v="221"/>
    <s v="2"/>
    <s v="2"/>
    <s v="07"/>
    <s v="13"/>
    <s v="29"/>
    <s v="E"/>
    <s v="129"/>
    <s v="129117"/>
    <s v="91"/>
    <s v="1"/>
    <s v="3"/>
    <s v="33"/>
    <s v="336"/>
    <s v="336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29 SERVICIOS PARA LA GESTIÓN DE LA MOVILIDAD APLICADA         "/>
    <s v="129117 DICTAMENES, AUTORIZACIONES TECNICAS Y VISTOS BUENOS SOBRE PROYECTOS DE MOVILIDAD NO MOTORIZADA"/>
    <s v="3000 SERVICIOS GENERALES"/>
    <s v="3300 SERVICIOS PROFESIONALES, CIENTIFICOS, TECNICOS Y OTROS SERVICIOS"/>
    <s v="336 SERVICIOS DE APOYO ADMINISTRATIVO, TRADUCCION, FOTOCOPIADO E IMPRESION"/>
    <s v="33601 SERVICIOS DE APOYO ADMINISTRATIVO, TRADUCCION, FOTOCOPIADO E IMPRESION"/>
    <n v="60000"/>
    <s v="1 NO ETIQUETADO"/>
    <s v="11 RECURSOS FISCALES"/>
    <s v="1101 RECURSOS MUNICIPALES"/>
    <s v="19 Ejercicio 2019"/>
    <s v="13 TODO EL TERRITORIO"/>
    <s v="3 INDISTINTO"/>
  </r>
  <r>
    <s v="110322222122071329E129129677911133333633601111110119133"/>
    <s v="1103"/>
    <s v="2"/>
    <s v="22"/>
    <s v="221"/>
    <s v="2"/>
    <s v="2"/>
    <s v="07"/>
    <s v="13"/>
    <s v="29"/>
    <s v="E"/>
    <s v="129"/>
    <s v="129677"/>
    <s v="91"/>
    <s v="1"/>
    <s v="3"/>
    <s v="33"/>
    <s v="336"/>
    <s v="336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29 SERVICIOS PARA LA GESTIÓN DE LA MOVILIDAD APLICADA         "/>
    <s v="129677 DICTAMEN TECNICO PARA CONTROLES DE ACCESO EN VIALIDAD PRIVADA Y VIALIDAD PUBLICA EN CONDOMINIOS Y FRACCIONAMIENTOS "/>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s v="13 TODO EL TERRITORIO"/>
    <s v="3 INDISTINTO"/>
  </r>
  <r>
    <s v="110322222122071329E129129678911133333633601111110119133"/>
    <s v="1103"/>
    <s v="2"/>
    <s v="22"/>
    <s v="221"/>
    <s v="2"/>
    <s v="2"/>
    <s v="07"/>
    <s v="13"/>
    <s v="29"/>
    <s v="E"/>
    <s v="129"/>
    <s v="129678"/>
    <s v="91"/>
    <s v="1"/>
    <s v="3"/>
    <s v="33"/>
    <s v="336"/>
    <s v="336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29 SERVICIOS PARA LA GESTIÓN DE LA MOVILIDAD APLICADA         "/>
    <s v="129678 DICTAMEN AL FUNCIONAMIENTO DEL ESTACIONAMIENTO"/>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s v="13 TODO EL TERRITORIO"/>
    <s v="3 INDISTINTO"/>
  </r>
  <r>
    <s v="110322222122071329E129129886911133333633601111110119133"/>
    <s v="1103"/>
    <s v="2"/>
    <s v="22"/>
    <s v="221"/>
    <s v="2"/>
    <s v="2"/>
    <s v="07"/>
    <s v="13"/>
    <s v="29"/>
    <s v="E"/>
    <s v="129"/>
    <s v="129886"/>
    <s v="91"/>
    <s v="1"/>
    <s v="3"/>
    <s v="33"/>
    <s v="336"/>
    <s v="336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29 SERVICIOS PARA LA GESTIÓN DE LA MOVILIDAD APLICADA         "/>
    <s v="129886 DICTAMEN DE INFRAESTRUCTURA DE MOVILIDAD "/>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s v="13 TODO EL TERRITORIO"/>
    <s v="3 INDISTINTO"/>
  </r>
  <r>
    <s v="110422121231010730E039039386911133333633601111110119133"/>
    <s v="1104"/>
    <s v="2"/>
    <s v="21"/>
    <s v="212"/>
    <s v="3"/>
    <s v="1"/>
    <s v="01"/>
    <s v="07"/>
    <s v="30"/>
    <s v="E"/>
    <s v="039"/>
    <s v="039386"/>
    <s v="91"/>
    <s v="1"/>
    <s v="3"/>
    <s v="33"/>
    <s v="336"/>
    <s v="336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039 CAMPAÑAS Y SENSIBILIZACIÓN DE PROTECCIÓN ANIMAL RECIBIDA"/>
    <s v="039386 CAMPAÑA DE ESTERILIZACION"/>
    <s v="3000 SERVICIOS GENERALES"/>
    <s v="3300 SERVICIOS PROFESIONALES, CIENTIFICOS, TECNICOS Y OTROS SERVICIOS"/>
    <s v="336 SERVICIOS DE APOYO ADMINISTRATIVO, TRADUCCION, FOTOCOPIADO E IMPRESION"/>
    <s v="33601 SERVICIOS DE APOYO ADMINISTRATIVO, TRADUCCION, FOTOCOPIADO E IMPRESION"/>
    <n v="10000"/>
    <s v="1 NO ETIQUETADO"/>
    <s v="11 RECURSOS FISCALES"/>
    <s v="1101 RECURSOS MUNICIPALES"/>
    <s v="19 Ejercicio 2019"/>
    <s v="13 TODO EL TERRITORIO"/>
    <s v="3 INDISTINTO"/>
  </r>
  <r>
    <s v="110422121231010730E081081688911133333633601111110119133"/>
    <s v="1104"/>
    <s v="2"/>
    <s v="21"/>
    <s v="212"/>
    <s v="3"/>
    <s v="1"/>
    <s v="01"/>
    <s v="07"/>
    <s v="30"/>
    <s v="E"/>
    <s v="081"/>
    <s v="081688"/>
    <s v="91"/>
    <s v="1"/>
    <s v="3"/>
    <s v="33"/>
    <s v="336"/>
    <s v="336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081 MEDIO AMBIENTE NORMADO Y PROTEGIDO"/>
    <s v="081688 EVALUACION DEL IMPACTO AMBIENTAL"/>
    <s v="3000 SERVICIOS GENERALES"/>
    <s v="3300 SERVICIOS PROFESIONALES, CIENTIFICOS, TECNICOS Y OTROS SERVICIOS"/>
    <s v="336 SERVICIOS DE APOYO ADMINISTRATIVO, TRADUCCION, FOTOCOPIADO E IMPRESION"/>
    <s v="33601 SERVICIOS DE APOYO ADMINISTRATIVO, TRADUCCION, FOTOCOPIADO E IMPRESION"/>
    <n v="120000"/>
    <s v="1 NO ETIQUETADO"/>
    <s v="11 RECURSOS FISCALES"/>
    <s v="1101 RECURSOS MUNICIPALES"/>
    <s v="19 Ejercicio 2019"/>
    <s v="13 TODO EL TERRITORIO"/>
    <s v="3 INDISTINTO"/>
  </r>
  <r>
    <s v="110422121231010730E113113685911133333633601111110119133"/>
    <s v="1104"/>
    <s v="2"/>
    <s v="21"/>
    <s v="212"/>
    <s v="3"/>
    <s v="1"/>
    <s v="01"/>
    <s v="07"/>
    <s v="30"/>
    <s v="E"/>
    <s v="113"/>
    <s v="113685"/>
    <s v="91"/>
    <s v="1"/>
    <s v="3"/>
    <s v="33"/>
    <s v="336"/>
    <s v="336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13 RECURSOS NATURALES GESTIONADOS Y PROTEGIDOS "/>
    <s v="113685 REFORESTACION"/>
    <s v="3000 SERVICIOS GENERALES"/>
    <s v="3300 SERVICIOS PROFESIONALES, CIENTIFICOS, TECNICOS Y OTROS SERVICIOS"/>
    <s v="336 SERVICIOS DE APOYO ADMINISTRATIVO, TRADUCCION, FOTOCOPIADO E IMPRESION"/>
    <s v="33601 SERVICIOS DE APOYO ADMINISTRATIVO, TRADUCCION, FOTOCOPIADO E IMPRESION"/>
    <n v="100000"/>
    <s v="1 NO ETIQUETADO"/>
    <s v="11 RECURSOS FISCALES"/>
    <s v="1101 RECURSOS MUNICIPALES"/>
    <s v="19 Ejercicio 2019"/>
    <s v="13 TODO EL TERRITORIO"/>
    <s v="3 INDISTINTO"/>
  </r>
  <r>
    <s v="111322121231010730E113113687911133333633601111110119133"/>
    <s v="1113"/>
    <s v="2"/>
    <s v="21"/>
    <s v="212"/>
    <s v="3"/>
    <s v="1"/>
    <s v="01"/>
    <s v="07"/>
    <s v="30"/>
    <s v="E"/>
    <s v="113"/>
    <s v="113687"/>
    <s v="91"/>
    <s v="1"/>
    <s v="3"/>
    <s v="33"/>
    <s v="336"/>
    <s v="336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13 RECURSOS NATURALES GESTIONADOS Y PROTEGIDOS "/>
    <s v="113687 ADMINISTRACION DE LAS AREAS NATURALES PROTEGIDAS DEL MUNICIPIO"/>
    <s v="3000 SERVICIOS GENERALES"/>
    <s v="3300 SERVICIOS PROFESIONALES, CIENTIFICOS, TECNICOS Y OTROS SERVICIOS"/>
    <s v="336 SERVICIOS DE APOYO ADMINISTRATIVO, TRADUCCION, FOTOCOPIADO E IMPRESION"/>
    <s v="33601 SERVICIOS DE APOYO ADMINISTRATIVO, TRADUCCION, FOTOCOPIADO E IMPRESION"/>
    <n v="25000"/>
    <s v="1 NO ETIQUETADO"/>
    <s v="11 RECURSOS FISCALES"/>
    <s v="1101 RECURSOS MUNICIPALES"/>
    <s v="19 Ejercicio 2019"/>
    <s v="13 TODO EL TERRITORIO"/>
    <s v="3 INDISTINTO"/>
  </r>
  <r>
    <s v="121222222122081331E078078696911133333633601111110119133"/>
    <s v="1212"/>
    <s v="2"/>
    <s v="22"/>
    <s v="221"/>
    <s v="2"/>
    <s v="2"/>
    <s v="08"/>
    <s v="13"/>
    <s v="31"/>
    <s v="E"/>
    <s v="078"/>
    <s v="078696"/>
    <s v="91"/>
    <s v="1"/>
    <s v="3"/>
    <s v="33"/>
    <s v="336"/>
    <s v="336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696 RENOVACION Y AUTORIZACION DE BITACORA DE EDIFICACION"/>
    <s v="3000 SERVICIOS GENERALES"/>
    <s v="3300 SERVICIOS PROFESIONALES, CIENTIFICOS, TECNICOS Y OTROS SERVICIOS"/>
    <s v="336 SERVICIOS DE APOYO ADMINISTRATIVO, TRADUCCION, FOTOCOPIADO E IMPRESION"/>
    <s v="33601 SERVICIOS DE APOYO ADMINISTRATIVO, TRADUCCION, FOTOCOPIADO E IMPRESION"/>
    <n v="397500"/>
    <s v="1 NO ETIQUETADO"/>
    <s v="11 RECURSOS FISCALES"/>
    <s v="1101 RECURSOS MUNICIPALES"/>
    <s v="19 Ejercicio 2019"/>
    <s v="13 TODO EL TERRITORIO"/>
    <s v="3 INDISTINTO"/>
  </r>
  <r>
    <s v="130222525114130433E068068724031133333633601111110119133"/>
    <s v="1302"/>
    <s v="2"/>
    <s v="25"/>
    <s v="251"/>
    <s v="1"/>
    <s v="4"/>
    <s v="13"/>
    <s v="04"/>
    <s v="33"/>
    <s v="E"/>
    <s v="068"/>
    <s v="068724"/>
    <s v="03"/>
    <s v="1"/>
    <s v="3"/>
    <s v="33"/>
    <s v="336"/>
    <s v="33601"/>
    <s v="1"/>
    <s v="11"/>
    <s v="1101"/>
    <s v="19"/>
    <s v="13"/>
    <s v="3"/>
    <s v="13 COORDINACION GENERAL DE CONSTRUCCION DE LA COMUNIDAD"/>
    <s v="1302 DIRECCION DE EDUCACION"/>
    <s v="251 EDUCACION BASICA"/>
    <s v="2 DESARROLLO SOCIAL"/>
    <s v="25 EDUCACION"/>
    <s v="1 INTEGRACIÓN SOCIAL Y CULTURAL"/>
    <s v="4 ZAPOPAN EQUITATIVO"/>
    <s v="13 MEJORAR EL ACCESO A SERVICIOS BÁSICOS Y OPORTUNIDADES DE DESARROLLO PERMANENTE"/>
    <s v="04 A. DESARROLLO EQUITATIVO E INCLUYENTE"/>
    <x v="1"/>
    <s v="03 NIÑOS"/>
    <s v="1 GASTO CORRIENTE"/>
    <s v="33 EDUCACIÓN ZAPOPAN"/>
    <s v="068 IMPARTICIÓN DE CLASES DE REGULARIZACIÓN ACADÉMICA  A  ALUMNOS CON REZAGO EDUCATIVO DE NIVEL PRIMARIA."/>
    <s v="068724 TALLERES DE REGULARIZACION ACADEMICA EN ESPAÑOL Y MATEMATICAS"/>
    <s v="3000 SERVICIOS GENERALES"/>
    <s v="3300 SERVICIOS PROFESIONALES, CIENTIFICOS, TECNICOS Y OTROS SERVICIOS"/>
    <s v="336 SERVICIOS DE APOYO ADMINISTRATIVO, TRADUCCION, FOTOCOPIADO E IMPRESION"/>
    <s v="33601 SERVICIOS DE APOYO ADMINISTRATIVO, TRADUCCION, FOTOCOPIADO E IMPRESION"/>
    <n v="20000"/>
    <s v="1 NO ETIQUETADO"/>
    <s v="11 RECURSOS FISCALES"/>
    <s v="1101 RECURSOS MUNICIPALES"/>
    <s v="19 Ejercicio 2019"/>
    <s v="13 TODO EL TERRITORIO"/>
    <s v="3 INDISTINTO"/>
  </r>
  <r>
    <s v="130322424215140134E018018864911133333633601111110119133"/>
    <s v="1303"/>
    <s v="2"/>
    <s v="24"/>
    <s v="242"/>
    <s v="1"/>
    <s v="5"/>
    <s v="14"/>
    <s v="01"/>
    <s v="34"/>
    <s v="E"/>
    <s v="018"/>
    <s v="018864"/>
    <s v="91"/>
    <s v="1"/>
    <s v="3"/>
    <s v="33"/>
    <s v="336"/>
    <s v="336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864 CHARLA Y CONFERENCIA SOBRE ARTE Y CULTURA "/>
    <s v="3000 SERVICIOS GENERALES"/>
    <s v="3300 SERVICIOS PROFESIONALES, CIENTIFICOS, TECNICOS Y OTROS SERVICIOS"/>
    <s v="336 SERVICIOS DE APOYO ADMINISTRATIVO, TRADUCCION, FOTOCOPIADO E IMPRESION"/>
    <s v="33601 SERVICIOS DE APOYO ADMINISTRATIVO, TRADUCCION, FOTOCOPIADO E IMPRESION"/>
    <n v="228210"/>
    <s v="1 NO ETIQUETADO"/>
    <s v="11 RECURSOS FISCALES"/>
    <s v="1101 RECURSOS MUNICIPALES"/>
    <s v="19 Ejercicio 2019"/>
    <s v="13 TODO EL TERRITORIO"/>
    <s v="3 INDISTINTO"/>
  </r>
  <r>
    <s v="131322424215140134E120120940911133333633601111110119133"/>
    <s v="1313"/>
    <s v="2"/>
    <s v="24"/>
    <s v="242"/>
    <s v="1"/>
    <s v="5"/>
    <s v="14"/>
    <s v="01"/>
    <s v="34"/>
    <s v="E"/>
    <s v="120"/>
    <s v="120940"/>
    <s v="91"/>
    <s v="1"/>
    <s v="3"/>
    <s v="33"/>
    <s v="336"/>
    <s v="336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120 ROMERIA ZAPOPAN ORGANIZADA Y REALIZADA"/>
    <s v="120940 OPERATIVO ROMERIA 2017"/>
    <s v="3000 SERVICIOS GENERALES"/>
    <s v="3300 SERVICIOS PROFESIONALES, CIENTIFICOS, TECNICOS Y OTROS SERVICIOS"/>
    <s v="336 SERVICIOS DE APOYO ADMINISTRATIVO, TRADUCCION, FOTOCOPIADO E IMPRESION"/>
    <s v="33601 SERVICIOS DE APOYO ADMINISTRATIVO, TRADUCCION, FOTOCOPIADO E IMPRESION"/>
    <n v="20000"/>
    <s v="1 NO ETIQUETADO"/>
    <s v="11 RECURSOS FISCALES"/>
    <s v="1101 RECURSOS MUNICIPALES"/>
    <s v="19 Ejercicio 2019"/>
    <s v="13 TODO EL TERRITORIO"/>
    <s v="3 INDISTINTO"/>
  </r>
  <r>
    <s v="131422727116171835P090090771911122727327301111110119133"/>
    <s v="1314"/>
    <s v="2"/>
    <s v="27"/>
    <s v="271"/>
    <s v="1"/>
    <s v="6"/>
    <s v="17"/>
    <s v="18"/>
    <s v="35"/>
    <s v="P"/>
    <s v="090"/>
    <s v="090771"/>
    <s v="91"/>
    <s v="1"/>
    <s v="2"/>
    <s v="27"/>
    <s v="273"/>
    <s v="273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0 ORGANISMOS SOCIALES PARA LA PARTICIPACIÓN CIUDADANA CONFORMADOS."/>
    <s v="090771 CREACION, RATIFICACION Y REESTRUCTURACION DE CONSEJOS DE COLONIA."/>
    <s v="2000 MATERIALES Y SUMINISTROS"/>
    <s v="2700 VESTUARIO, BLANCOS, PRENDAS DE PROTECCION Y ARTICULOS DEPORTIVOS"/>
    <s v="273 ARTICULOS DEPORTIVOS"/>
    <s v="27301 ARTICULOS DEPORTIVOS"/>
    <n v="120000"/>
    <s v="1 NO ETIQUETADO"/>
    <s v="11 RECURSOS FISCALES"/>
    <s v="1101 RECURSOS MUNICIPALES"/>
    <s v="19 Ejercicio 2019"/>
    <s v="13 TODO EL TERRITORIO"/>
    <s v="3 INDISTINTO"/>
  </r>
  <r>
    <s v="131422727116171835P076076778911122727327301111110119133"/>
    <s v="1314"/>
    <s v="2"/>
    <s v="27"/>
    <s v="271"/>
    <s v="1"/>
    <s v="6"/>
    <s v="17"/>
    <s v="18"/>
    <s v="35"/>
    <s v="P"/>
    <s v="076"/>
    <s v="076778"/>
    <s v="91"/>
    <s v="1"/>
    <s v="2"/>
    <s v="27"/>
    <s v="273"/>
    <s v="273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76 INSTRUMENTOS TECNOLÓGICOS Y METODOLÓGICOS DE INNOVACIÓN SOCIAL PARA LA VINCULACIÓN, DIVULGACIÓN E INTERACCIÓN ENTRE CIUDADANÍA Y MUNICIPIO PARA LA GOBERNANZA IMPLEMENTADOS."/>
    <s v="076778 FOROS DE INNOVACION SOCIAL"/>
    <s v="2000 MATERIALES Y SUMINISTROS"/>
    <s v="2700 VESTUARIO, BLANCOS, PRENDAS DE PROTECCION Y ARTICULOS DEPORTIVOS"/>
    <s v="273 ARTICULOS DEPORTIVOS"/>
    <s v="27301 ARTICULOS DEPORTIVOS"/>
    <n v="284000"/>
    <s v="1 NO ETIQUETADO"/>
    <s v="11 RECURSOS FISCALES"/>
    <s v="1101 RECURSOS MUNICIPALES"/>
    <s v="19 Ejercicio 2019"/>
    <s v="13 TODO EL TERRITORIO"/>
    <s v="3 INDISTINTO"/>
  </r>
  <r>
    <s v="131422727116171835P090090987911122929129101111110119133"/>
    <s v="1314"/>
    <s v="2"/>
    <s v="27"/>
    <s v="271"/>
    <s v="1"/>
    <s v="6"/>
    <s v="17"/>
    <s v="18"/>
    <s v="35"/>
    <s v="P"/>
    <s v="090"/>
    <s v="090987"/>
    <s v="91"/>
    <s v="1"/>
    <s v="2"/>
    <s v="29"/>
    <s v="291"/>
    <s v="29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0 ORGANISMOS SOCIALES PARA LA PARTICIPACIÓN CIUDADANA CONFORMADOS."/>
    <s v="090987 SESIONES DE LOS CONSEJOS DE PARTICIPACION CIUDADANA"/>
    <s v="2000 MATERIALES Y SUMINISTROS"/>
    <s v="2900 HERRAMIENTAS, REFACCIONES Y ACCESORIOS MENORES"/>
    <s v="291 HERRAMIENTAS MENORES"/>
    <s v="29101 HERRAMIENTAS MENORES"/>
    <n v="200000"/>
    <s v="1 NO ETIQUETADO"/>
    <s v="11 RECURSOS FISCALES"/>
    <s v="1101 RECURSOS MUNICIPALES"/>
    <s v="19 Ejercicio 2019"/>
    <s v="13 TODO EL TERRITORIO"/>
    <s v="3 INDISTINTO"/>
  </r>
  <r>
    <s v="080422222112130614E060060338911133333733701111110119133"/>
    <s v="0804"/>
    <s v="2"/>
    <s v="22"/>
    <s v="221"/>
    <s v="1"/>
    <s v="2"/>
    <s v="13"/>
    <s v="06"/>
    <s v="14"/>
    <s v="E"/>
    <s v="060"/>
    <s v="060338"/>
    <s v="91"/>
    <s v="1"/>
    <s v="3"/>
    <s v="33"/>
    <s v="337"/>
    <s v="337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60 ESPACIOS PÚBLICOS ORDENADOS Y LIMPIOS ENTREGADOS"/>
    <s v="060338 VISTO BUENO DEL PROYECTO DE ARBOLADO"/>
    <s v="3000 SERVICIOS GENERALES"/>
    <s v="3300 SERVICIOS PROFESIONALES, CIENTIFICOS, TECNICOS Y OTROS SERVICIOS"/>
    <s v="337 SERVICIOS DE PROTECCION Y SEGURIDAD"/>
    <s v="33701 SERVICIOS DE PROTECCION Y SEGURIDAD"/>
    <n v="4000"/>
    <s v="1 NO ETIQUETADO"/>
    <s v="11 RECURSOS FISCALES"/>
    <s v="1101 RECURSOS MUNICIPALES"/>
    <s v="19 Ejercicio 2019"/>
    <s v="13 TODO EL TERRITORIO"/>
    <s v="3 INDISTINTO"/>
  </r>
  <r>
    <s v="030311717145160304E127127976911133333833801111110119133"/>
    <s v="0303"/>
    <s v="1"/>
    <s v="17"/>
    <s v="171"/>
    <s v="4"/>
    <s v="5"/>
    <s v="16"/>
    <s v="03"/>
    <s v="04"/>
    <s v="E"/>
    <s v="127"/>
    <s v="127976"/>
    <s v="91"/>
    <s v="1"/>
    <s v="3"/>
    <s v="33"/>
    <s v="338"/>
    <s v="338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3000 SERVICIOS GENERALES"/>
    <s v="3300 SERVICIOS PROFESIONALES, CIENTIFICOS, TECNICOS Y OTROS SERVICIOS"/>
    <s v="338 SERVICIOS DE VIGILANCIA"/>
    <s v="33801 SERVICIOS DE VIGILANCIA"/>
    <n v="300000"/>
    <s v="1 NO ETIQUETADO"/>
    <s v="11 RECURSOS FISCALES"/>
    <s v="1101 RECURSOS MUNICIPALES"/>
    <s v="19 Ejercicio 2019"/>
    <s v="13 TODO EL TERRITORIO"/>
    <s v="3 INDISTINTO"/>
  </r>
  <r>
    <s v="020111313246172002O131131035971133333933901111110119133"/>
    <s v="0201"/>
    <s v="1"/>
    <s v="13"/>
    <s v="132"/>
    <s v="4"/>
    <s v="6"/>
    <s v="17"/>
    <s v="20"/>
    <s v="02"/>
    <s v="O"/>
    <s v="131"/>
    <s v="131035"/>
    <s v="97"/>
    <s v="1"/>
    <s v="3"/>
    <s v="33"/>
    <s v="339"/>
    <s v="339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131 SISTEMA DE EVALUACIÓN DEL DESEMPEÑO IMPLEMENTADO"/>
    <s v="131035 ATENCION A INFORMES REQUERIDOS POR DIFERENTES INSTANCIAS FEDERALES, ESTATALES Y ORGANIZACIONES CIVILES"/>
    <s v="3000 SERVICIOS GENERALES"/>
    <s v="3300 SERVICIOS PROFESIONALES, CIENTIFICOS, TECNICOS Y OTROS SERVICIOS"/>
    <s v="339 SERVICIOS PROFESIONALES, CIENTIFICOS Y TECNICOS INTEGRALES"/>
    <s v="33901 SERVICIOS PROFESIONALES, CIENTIFICOS Y TECNICOS INTEGRALES"/>
    <n v="300000"/>
    <s v="1 NO ETIQUETADO"/>
    <s v="11 RECURSOS FISCALES"/>
    <s v="1101 RECURSOS MUNICIPALES"/>
    <s v="19 Ejercicio 2019"/>
    <s v="13 TODO EL TERRITORIO"/>
    <s v="3 INDISTINTO"/>
  </r>
  <r>
    <s v="020211313246172002O056056005971133333933901111110119133"/>
    <s v="0202"/>
    <s v="1"/>
    <s v="13"/>
    <s v="132"/>
    <s v="4"/>
    <s v="6"/>
    <s v="17"/>
    <s v="20"/>
    <s v="02"/>
    <s v="O"/>
    <s v="056"/>
    <s v="056005"/>
    <s v="97"/>
    <s v="1"/>
    <s v="3"/>
    <s v="33"/>
    <s v="339"/>
    <s v="339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56 DISEÑO, PRODUCCIÓN Y DESARROLLO DE EVENTOS EFECTUADOS"/>
    <s v="056005 3ER. INFORME DE GOBIERNO Y ACTO POLITICO"/>
    <s v="3000 SERVICIOS GENERALES"/>
    <s v="3300 SERVICIOS PROFESIONALES, CIENTIFICOS, TECNICOS Y OTROS SERVICIOS"/>
    <s v="339 SERVICIOS PROFESIONALES, CIENTIFICOS Y TECNICOS INTEGRALES"/>
    <s v="33901 SERVICIOS PROFESIONALES, CIENTIFICOS Y TECNICOS INTEGRALES"/>
    <n v="400000"/>
    <s v="1 NO ETIQUETADO"/>
    <s v="11 RECURSOS FISCALES"/>
    <s v="1101 RECURSOS MUNICIPALES"/>
    <s v="19 Ejercicio 2019"/>
    <s v="13 TODO EL TERRITORIO"/>
    <s v="3 INDISTINTO"/>
  </r>
  <r>
    <s v="020211313246172002O131131032971133333933901111110119133"/>
    <s v="0202"/>
    <s v="1"/>
    <s v="13"/>
    <s v="132"/>
    <s v="4"/>
    <s v="6"/>
    <s v="17"/>
    <s v="20"/>
    <s v="02"/>
    <s v="O"/>
    <s v="131"/>
    <s v="131032"/>
    <s v="97"/>
    <s v="1"/>
    <s v="3"/>
    <s v="33"/>
    <s v="339"/>
    <s v="339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131 SISTEMA DE EVALUACIÓN DEL DESEMPEÑO IMPLEMENTADO"/>
    <s v="131032 EVALUACION Y SEGUIMIENTO DE LOS TRABAJOS DE LAS DEPENDENCIAS MUNICIPALES"/>
    <s v="3000 SERVICIOS GENERALES"/>
    <s v="3300 SERVICIOS PROFESIONALES, CIENTIFICOS, TECNICOS Y OTROS SERVICIOS"/>
    <s v="339 SERVICIOS PROFESIONALES, CIENTIFICOS Y TECNICOS INTEGRALES"/>
    <s v="33901 SERVICIOS PROFESIONALES, CIENTIFICOS Y TECNICOS INTEGRALES"/>
    <n v="1250000"/>
    <s v="1 NO ETIQUETADO"/>
    <s v="11 RECURSOS FISCALES"/>
    <s v="1101 RECURSOS MUNICIPALES"/>
    <s v="19 Ejercicio 2019"/>
    <s v="13 TODO EL TERRITORIO"/>
    <s v="3 INDISTINTO"/>
  </r>
  <r>
    <s v="020211313246172002O131131031971133333933901111110119133"/>
    <s v="0202"/>
    <s v="1"/>
    <s v="13"/>
    <s v="132"/>
    <s v="4"/>
    <s v="6"/>
    <s v="17"/>
    <s v="20"/>
    <s v="02"/>
    <s v="O"/>
    <s v="131"/>
    <s v="131031"/>
    <s v="97"/>
    <s v="1"/>
    <s v="3"/>
    <s v="33"/>
    <s v="339"/>
    <s v="339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131 SISTEMA DE EVALUACIÓN DEL DESEMPEÑO IMPLEMENTADO"/>
    <s v="131031 PLAN MUNICIPAL DE DESARROLLO"/>
    <s v="3000 SERVICIOS GENERALES"/>
    <s v="3300 SERVICIOS PROFESIONALES, CIENTIFICOS, TECNICOS Y OTROS SERVICIOS"/>
    <s v="339 SERVICIOS PROFESIONALES, CIENTIFICOS Y TECNICOS INTEGRALES"/>
    <s v="33901 SERVICIOS PROFESIONALES, CIENTIFICOS Y TECNICOS INTEGRALES"/>
    <n v="1595000.4000000001"/>
    <s v="1 NO ETIQUETADO"/>
    <s v="11 RECURSOS FISCALES"/>
    <s v="1101 RECURSOS MUNICIPALES"/>
    <s v="19 Ejercicio 2019"/>
    <s v="13 TODO EL TERRITORIO"/>
    <s v="3 INDISTINTO"/>
  </r>
  <r>
    <s v="020211313246172002O101101920971133333933901111110119133"/>
    <s v="0202"/>
    <s v="1"/>
    <s v="13"/>
    <s v="132"/>
    <s v="4"/>
    <s v="6"/>
    <s v="17"/>
    <s v="20"/>
    <s v="02"/>
    <s v="O"/>
    <s v="101"/>
    <s v="101920"/>
    <s v="97"/>
    <s v="1"/>
    <s v="3"/>
    <s v="33"/>
    <s v="339"/>
    <s v="339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101 PLATAFORMA PARA LA DERIVACIÓN, MONITOREO Y SEGUIMIENTO DE ASUNTOS HASTA SU ATENCIÓN Y CONCLUSIÓN IMPLEMENTADA"/>
    <s v="101920 GESTION Y COORDINACION METROPOLITANA"/>
    <s v="3000 SERVICIOS GENERALES"/>
    <s v="3300 SERVICIOS PROFESIONALES, CIENTIFICOS, TECNICOS Y OTROS SERVICIOS"/>
    <s v="339 SERVICIOS PROFESIONALES, CIENTIFICOS Y TECNICOS INTEGRALES"/>
    <s v="33901 SERVICIOS PROFESIONALES, CIENTIFICOS Y TECNICOS INTEGRALES"/>
    <n v="50000"/>
    <s v="1 NO ETIQUETADO"/>
    <s v="11 RECURSOS FISCALES"/>
    <s v="1101 RECURSOS MUNICIPALES"/>
    <s v="19 Ejercicio 2019"/>
    <s v="13 TODO EL TERRITORIO"/>
    <s v="3 INDISTINTO"/>
  </r>
  <r>
    <s v="020411313246172002O099099960971133333933901111110119133"/>
    <s v="0204"/>
    <s v="1"/>
    <s v="13"/>
    <s v="132"/>
    <s v="4"/>
    <s v="6"/>
    <s v="17"/>
    <s v="20"/>
    <s v="02"/>
    <s v="O"/>
    <s v="099"/>
    <s v="099960"/>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99 PLANEACIÓN, DESARROLLO Y EJECUCIÓN DE PROYECTOS ESTRATÉGICOS Y  DE MEJORA EN BENEFICIO DE LA CIUDADANÍA DE ZAPOPAN REALIZADOS"/>
    <s v="099960 PROYECTOS ESTRATEGICOS MUNICIPALES"/>
    <s v="3000 SERVICIOS GENERALES"/>
    <s v="3300 SERVICIOS PROFESIONALES, CIENTIFICOS, TECNICOS Y OTROS SERVICIOS"/>
    <s v="339 SERVICIOS PROFESIONALES, CIENTIFICOS Y TECNICOS INTEGRALES"/>
    <s v="33901 SERVICIOS PROFESIONALES, CIENTIFICOS Y TECNICOS INTEGRALES"/>
    <n v="100000"/>
    <s v="1 NO ETIQUETADO"/>
    <s v="11 RECURSOS FISCALES"/>
    <s v="1101 RECURSOS MUNICIPALES"/>
    <s v="19 Ejercicio 2019"/>
    <s v="13 TODO EL TERRITORIO"/>
    <s v="3 INDISTINTO"/>
  </r>
  <r>
    <s v="020411313246172002O121121018971133333933901111110119133"/>
    <s v="0204"/>
    <s v="1"/>
    <s v="13"/>
    <s v="132"/>
    <s v="4"/>
    <s v="6"/>
    <s v="17"/>
    <s v="20"/>
    <s v="02"/>
    <s v="O"/>
    <s v="121"/>
    <s v="121018"/>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121 SENSIBILIZACIÓN  EN RESPONSABILIDADES Y FUNCIONES REALIZADAS"/>
    <s v="121018 COBERTURA DE ACTIVIDADES DEL AYUNTAMIENTO"/>
    <s v="3000 SERVICIOS GENERALES"/>
    <s v="3300 SERVICIOS PROFESIONALES, CIENTIFICOS, TECNICOS Y OTROS SERVICIOS"/>
    <s v="339 SERVICIOS PROFESIONALES, CIENTIFICOS Y TECNICOS INTEGRALES"/>
    <s v="33901 SERVICIOS PROFESIONALES, CIENTIFICOS Y TECNICOS INTEGRALES"/>
    <n v="600000"/>
    <s v="1 NO ETIQUETADO"/>
    <s v="11 RECURSOS FISCALES"/>
    <s v="1101 RECURSOS MUNICIPALES"/>
    <s v="19 Ejercicio 2019"/>
    <s v="13 TODO EL TERRITORIO"/>
    <s v="3 INDISTINTO"/>
  </r>
  <r>
    <s v="020411313246172002O121121018971133333933901111110119133"/>
    <s v="0204"/>
    <s v="1"/>
    <s v="13"/>
    <s v="132"/>
    <s v="4"/>
    <s v="6"/>
    <s v="17"/>
    <s v="20"/>
    <s v="02"/>
    <s v="O"/>
    <s v="121"/>
    <s v="121018"/>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121 SENSIBILIZACIÓN  EN RESPONSABILIDADES Y FUNCIONES REALIZADAS"/>
    <s v="121018 COBERTURA DE ACTIVIDADES DEL AYUNTAMIENTO"/>
    <s v="3000 SERVICIOS GENERALES"/>
    <s v="3300 SERVICIOS PROFESIONALES, CIENTIFICOS, TECNICOS Y OTROS SERVICIOS"/>
    <s v="339 SERVICIOS PROFESIONALES, CIENTIFICOS Y TECNICOS INTEGRALES"/>
    <s v="33901 SERVICIOS PROFESIONALES, CIENTIFICOS Y TECNICOS INTEGRALES"/>
    <n v="1000000"/>
    <s v="1 NO ETIQUETADO"/>
    <s v="11 RECURSOS FISCALES"/>
    <s v="1101 RECURSOS MUNICIPALES"/>
    <s v="19 Ejercicio 2019"/>
    <s v="13 TODO EL TERRITORIO"/>
    <s v="3 INDISTINTO"/>
  </r>
  <r>
    <s v="020411313246172002O099099043971133333933901111110119133"/>
    <s v="0204"/>
    <s v="1"/>
    <s v="13"/>
    <s v="132"/>
    <s v="4"/>
    <s v="6"/>
    <s v="17"/>
    <s v="20"/>
    <s v="02"/>
    <s v="O"/>
    <s v="099"/>
    <s v="099043"/>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99 PLANEACIÓN, DESARROLLO Y EJECUCIÓN DE PROYECTOS ESTRATÉGICOS Y  DE MEJORA EN BENEFICIO DE LA CIUDADANÍA DE ZAPOPAN REALIZADOS"/>
    <s v="099043 EDIFICIO ARCOS DE ZAPOPAN (CONJUNTO DE USOS MIXTOS; COMERCIAL, MUSEO,PORTAL DE EXPOSICIONES, HOTEL, OFICINAS)"/>
    <s v="3000 SERVICIOS GENERALES"/>
    <s v="3300 SERVICIOS PROFESIONALES, CIENTIFICOS, TECNICOS Y OTROS SERVICIOS"/>
    <s v="339 SERVICIOS PROFESIONALES, CIENTIFICOS Y TECNICOS INTEGRALES"/>
    <s v="33901 SERVICIOS PROFESIONALES, CIENTIFICOS Y TECNICOS INTEGRALES"/>
    <n v="1500000"/>
    <s v="1 NO ETIQUETADO"/>
    <s v="11 RECURSOS FISCALES"/>
    <s v="1101 RECURSOS MUNICIPALES"/>
    <s v="19 Ejercicio 2019"/>
    <s v="13 TODO EL TERRITORIO"/>
    <s v="3 INDISTINTO"/>
  </r>
  <r>
    <s v="020411313246172002O101101920971133333933901111110119133"/>
    <s v="0204"/>
    <s v="1"/>
    <s v="13"/>
    <s v="132"/>
    <s v="4"/>
    <s v="6"/>
    <s v="17"/>
    <s v="20"/>
    <s v="02"/>
    <s v="O"/>
    <s v="101"/>
    <s v="101920"/>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101 PLATAFORMA PARA LA DERIVACIÓN, MONITOREO Y SEGUIMIENTO DE ASUNTOS HASTA SU ATENCIÓN Y CONCLUSIÓN IMPLEMENTADA"/>
    <s v="101920 GESTION Y COORDINACION METROPOLITANA"/>
    <s v="3000 SERVICIOS GENERALES"/>
    <s v="3300 SERVICIOS PROFESIONALES, CIENTIFICOS, TECNICOS Y OTROS SERVICIOS"/>
    <s v="339 SERVICIOS PROFESIONALES, CIENTIFICOS Y TECNICOS INTEGRALES"/>
    <s v="33901 SERVICIOS PROFESIONALES, CIENTIFICOS Y TECNICOS INTEGRALES"/>
    <n v="200000"/>
    <s v="1 NO ETIQUETADO"/>
    <s v="11 RECURSOS FISCALES"/>
    <s v="1101 RECURSOS MUNICIPALES"/>
    <s v="19 Ejercicio 2019"/>
    <s v="13 TODO EL TERRITORIO"/>
    <s v="3 INDISTINTO"/>
  </r>
  <r>
    <s v="020411313246172002O101101920971133333933901111110119133"/>
    <s v="0204"/>
    <s v="1"/>
    <s v="13"/>
    <s v="132"/>
    <s v="4"/>
    <s v="6"/>
    <s v="17"/>
    <s v="20"/>
    <s v="02"/>
    <s v="O"/>
    <s v="101"/>
    <s v="101920"/>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101 PLATAFORMA PARA LA DERIVACIÓN, MONITOREO Y SEGUIMIENTO DE ASUNTOS HASTA SU ATENCIÓN Y CONCLUSIÓN IMPLEMENTADA"/>
    <s v="101920 GESTION Y COORDINACION METROPOLITANA"/>
    <s v="3000 SERVICIOS GENERALES"/>
    <s v="3300 SERVICIOS PROFESIONALES, CIENTIFICOS, TECNICOS Y OTROS SERVICIOS"/>
    <s v="339 SERVICIOS PROFESIONALES, CIENTIFICOS Y TECNICOS INTEGRALES"/>
    <s v="33901 SERVICIOS PROFESIONALES, CIENTIFICOS Y TECNICOS INTEGRALES"/>
    <n v="200000"/>
    <s v="1 NO ETIQUETADO"/>
    <s v="11 RECURSOS FISCALES"/>
    <s v="1101 RECURSOS MUNICIPALES"/>
    <s v="19 Ejercicio 2019"/>
    <s v="13 TODO EL TERRITORIO"/>
    <s v="3 INDISTINTO"/>
  </r>
  <r>
    <s v="020411313246172002O101101920971133333933901111110119133"/>
    <s v="0204"/>
    <s v="1"/>
    <s v="13"/>
    <s v="132"/>
    <s v="4"/>
    <s v="6"/>
    <s v="17"/>
    <s v="20"/>
    <s v="02"/>
    <s v="O"/>
    <s v="101"/>
    <s v="101920"/>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101 PLATAFORMA PARA LA DERIVACIÓN, MONITOREO Y SEGUIMIENTO DE ASUNTOS HASTA SU ATENCIÓN Y CONCLUSIÓN IMPLEMENTADA"/>
    <s v="101920 GESTION Y COORDINACION METROPOLITANA"/>
    <s v="3000 SERVICIOS GENERALES"/>
    <s v="3300 SERVICIOS PROFESIONALES, CIENTIFICOS, TECNICOS Y OTROS SERVICIOS"/>
    <s v="339 SERVICIOS PROFESIONALES, CIENTIFICOS Y TECNICOS INTEGRALES"/>
    <s v="33901 SERVICIOS PROFESIONALES, CIENTIFICOS Y TECNICOS INTEGRALES"/>
    <n v="500000"/>
    <s v="1 NO ETIQUETADO"/>
    <s v="11 RECURSOS FISCALES"/>
    <s v="1101 RECURSOS MUNICIPALES"/>
    <s v="19 Ejercicio 2019"/>
    <s v="13 TODO EL TERRITORIO"/>
    <s v="3 INDISTINTO"/>
  </r>
  <r>
    <s v="020411313246172002O101101920971133333933901111110119133"/>
    <s v="0204"/>
    <s v="1"/>
    <s v="13"/>
    <s v="132"/>
    <s v="4"/>
    <s v="6"/>
    <s v="17"/>
    <s v="20"/>
    <s v="02"/>
    <s v="O"/>
    <s v="101"/>
    <s v="101920"/>
    <s v="97"/>
    <s v="1"/>
    <s v="3"/>
    <s v="33"/>
    <s v="339"/>
    <s v="339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101 PLATAFORMA PARA LA DERIVACIÓN, MONITOREO Y SEGUIMIENTO DE ASUNTOS HASTA SU ATENCIÓN Y CONCLUSIÓN IMPLEMENTADA"/>
    <s v="101920 GESTION Y COORDINACION METROPOLITANA"/>
    <s v="3000 SERVICIOS GENERALES"/>
    <s v="3300 SERVICIOS PROFESIONALES, CIENTIFICOS, TECNICOS Y OTROS SERVICIOS"/>
    <s v="339 SERVICIOS PROFESIONALES, CIENTIFICOS Y TECNICOS INTEGRALES"/>
    <s v="33901 SERVICIOS PROFESIONALES, CIENTIFICOS Y TECNICOS INTEGRALES"/>
    <n v="500000"/>
    <s v="1 NO ETIQUETADO"/>
    <s v="11 RECURSOS FISCALES"/>
    <s v="1101 RECURSOS MUNICIPALES"/>
    <s v="19 Ejercicio 2019"/>
    <s v="13 TODO EL TERRITORIO"/>
    <s v="3 INDISTINTO"/>
  </r>
  <r>
    <s v="050511818146172007B123123200911133333933901111110119133"/>
    <s v="0505"/>
    <s v="1"/>
    <s v="18"/>
    <s v="181"/>
    <s v="4"/>
    <s v="6"/>
    <s v="17"/>
    <s v="20"/>
    <s v="07"/>
    <s v="B"/>
    <s v="123"/>
    <s v="123200"/>
    <s v="91"/>
    <s v="1"/>
    <s v="3"/>
    <s v="33"/>
    <s v="339"/>
    <s v="339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x v="3"/>
    <s v="91 CIUDADANOS"/>
    <s v="1 GASTO CORRIENTE"/>
    <s v="07 EFICIENCIA GUBERNAMENTAL PARA LA POBLACIÓN"/>
    <s v="123 SERVICIOS DE CALIDAD EN EL ARCHIVO GENERAL DEL  MUNICIPIO "/>
    <s v="123200 ATENCION Y SEGUIMIENTO A SOLICITUDES DE DOCUMENTACION E INFORMACION PUBLICA"/>
    <s v="3000 SERVICIOS GENERALES"/>
    <s v="3300 SERVICIOS PROFESIONALES, CIENTIFICOS, TECNICOS Y OTROS SERVICIOS"/>
    <s v="339 SERVICIOS PROFESIONALES, CIENTIFICOS Y TECNICOS INTEGRALES"/>
    <s v="33901 SERVICIOS PROFESIONALES, CIENTIFICOS Y TECNICOS INTEGRALES"/>
    <n v="1482000"/>
    <s v="1 NO ETIQUETADO"/>
    <s v="11 RECURSOS FISCALES"/>
    <s v="1101 RECURSOS MUNICIPALES"/>
    <s v="19 Ejercicio 2019"/>
    <s v="13 TODO EL TERRITORIO"/>
    <s v="3 INDISTINTO"/>
  </r>
  <r>
    <s v="131422727116171835P076076779911122929129101111110119133"/>
    <s v="1314"/>
    <s v="2"/>
    <s v="27"/>
    <s v="271"/>
    <s v="1"/>
    <s v="6"/>
    <s v="17"/>
    <s v="18"/>
    <s v="35"/>
    <s v="P"/>
    <s v="076"/>
    <s v="076779"/>
    <s v="91"/>
    <s v="1"/>
    <s v="2"/>
    <s v="29"/>
    <s v="291"/>
    <s v="29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76 INSTRUMENTOS TECNOLÓGICOS Y METODOLÓGICOS DE INNOVACIÓN SOCIAL PARA LA VINCULACIÓN, DIVULGACIÓN E INTERACCIÓN ENTRE CIUDADANÍA Y MUNICIPIO PARA LA GOBERNANZA IMPLEMENTADOS."/>
    <s v="076779 INSTRUMENTOS DE INNOVACION SOCIAL PARA LA CIUDADANIA EN ZAPOPAN"/>
    <s v="2000 MATERIALES Y SUMINISTROS"/>
    <s v="2900 HERRAMIENTAS, REFACCIONES Y ACCESORIOS MENORES"/>
    <s v="291 HERRAMIENTAS MENORES"/>
    <s v="29101 HERRAMIENTAS MENORES"/>
    <n v="1503300"/>
    <s v="1 NO ETIQUETADO"/>
    <s v="11 RECURSOS FISCALES"/>
    <s v="1101 RECURSOS MUNICIPALES"/>
    <s v="19 Ejercicio 2019"/>
    <s v="13 TODO EL TERRITORIO"/>
    <s v="3 INDISTINTO"/>
  </r>
  <r>
    <s v="130122727116171835P080080781911122929129101111110119133"/>
    <s v="1301"/>
    <s v="2"/>
    <s v="27"/>
    <s v="271"/>
    <s v="1"/>
    <s v="6"/>
    <s v="17"/>
    <s v="18"/>
    <s v="35"/>
    <s v="P"/>
    <s v="080"/>
    <s v="080781"/>
    <s v="91"/>
    <s v="1"/>
    <s v="2"/>
    <s v="29"/>
    <s v="291"/>
    <s v="29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81 PLANEACION, SOCIALIZACION, VISITA A CONSEJOS DE COLONIA."/>
    <s v="2000 MATERIALES Y SUMINISTROS"/>
    <s v="2900 HERRAMIENTAS, REFACCIONES Y ACCESORIOS MENORES"/>
    <s v="291 HERRAMIENTAS MENORES"/>
    <s v="29101 HERRAMIENTAS MENORES"/>
    <n v="10000"/>
    <s v="1 NO ETIQUETADO"/>
    <s v="11 RECURSOS FISCALES"/>
    <s v="1101 RECURSOS MUNICIPALES"/>
    <s v="19 Ejercicio 2019"/>
    <s v="13 TODO EL TERRITORIO"/>
    <s v="3 INDISTINTO"/>
  </r>
  <r>
    <s v="060611818146172010M122122261911133333933901111110119133"/>
    <s v="0606"/>
    <s v="1"/>
    <s v="18"/>
    <s v="181"/>
    <s v="4"/>
    <s v="6"/>
    <s v="17"/>
    <s v="20"/>
    <s v="10"/>
    <s v="M"/>
    <s v="122"/>
    <s v="122261"/>
    <s v="91"/>
    <s v="1"/>
    <s v="3"/>
    <s v="33"/>
    <s v="339"/>
    <s v="33901"/>
    <s v="1"/>
    <s v="11"/>
    <s v="1101"/>
    <s v="19"/>
    <s v="13"/>
    <s v="3"/>
    <s v="06 TESORERIA"/>
    <s v="0606 TESORERIA MUNICIPAL"/>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x v="4"/>
    <s v="91 CIUDADANOS"/>
    <s v="1 GASTO CORRIENTE"/>
    <s v="10 CATASTRO"/>
    <s v="122 SERVICIOS CATASTRALES REALIZADOS"/>
    <s v="122261 CERTIFICADOS DE INFORMACION CATASTRAL"/>
    <s v="3000 SERVICIOS GENERALES"/>
    <s v="3300 SERVICIOS PROFESIONALES, CIENTIFICOS, TECNICOS Y OTROS SERVICIOS"/>
    <s v="339 SERVICIOS PROFESIONALES, CIENTIFICOS Y TECNICOS INTEGRALES"/>
    <s v="33901 SERVICIOS PROFESIONALES, CIENTIFICOS Y TECNICOS INTEGRALES"/>
    <n v="1168316.97"/>
    <s v="1 NO ETIQUETADO"/>
    <s v="11 RECURSOS FISCALES"/>
    <s v="1101 RECURSOS MUNICIPALES"/>
    <s v="19 Ejercicio 2019"/>
    <s v="13 TODO EL TERRITORIO"/>
    <s v="3 INDISTINTO"/>
  </r>
  <r>
    <s v="080122222112130614E059059798911133333933901111110119133"/>
    <s v="0801"/>
    <s v="2"/>
    <s v="22"/>
    <s v="221"/>
    <s v="1"/>
    <s v="2"/>
    <s v="13"/>
    <s v="06"/>
    <s v="14"/>
    <s v="E"/>
    <s v="059"/>
    <s v="059798"/>
    <s v="91"/>
    <s v="1"/>
    <s v="3"/>
    <s v="33"/>
    <s v="339"/>
    <s v="339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798 OBRA IMAGEN URBANA"/>
    <s v="3000 SERVICIOS GENERALES"/>
    <s v="3300 SERVICIOS PROFESIONALES, CIENTIFICOS, TECNICOS Y OTROS SERVICIOS"/>
    <s v="339 SERVICIOS PROFESIONALES, CIENTIFICOS Y TECNICOS INTEGRALES"/>
    <s v="33901 SERVICIOS PROFESIONALES, CIENTIFICOS Y TECNICOS INTEGRALES"/>
    <n v="3000000"/>
    <s v="1 NO ETIQUETADO"/>
    <s v="11 RECURSOS FISCALES"/>
    <s v="1101 RECURSOS MUNICIPALES"/>
    <s v="19 Ejercicio 2019"/>
    <s v="13 TODO EL TERRITORIO"/>
    <s v="3 INDISTINTO"/>
  </r>
  <r>
    <s v="080322222112130614E009009365911133333933901111110119133"/>
    <s v="0803"/>
    <s v="2"/>
    <s v="22"/>
    <s v="221"/>
    <s v="1"/>
    <s v="2"/>
    <s v="13"/>
    <s v="06"/>
    <s v="14"/>
    <s v="E"/>
    <s v="009"/>
    <s v="009365"/>
    <s v="91"/>
    <s v="1"/>
    <s v="3"/>
    <s v="33"/>
    <s v="339"/>
    <s v="339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365 ATENCION A SOLICITUD DE VISTO BUENO PARA RECEPCION DE LAS OBRAS DE URBANIZACION"/>
    <s v="3000 SERVICIOS GENERALES"/>
    <s v="3300 SERVICIOS PROFESIONALES, CIENTIFICOS, TECNICOS Y OTROS SERVICIOS"/>
    <s v="339 SERVICIOS PROFESIONALES, CIENTIFICOS Y TECNICOS INTEGRALES"/>
    <s v="33901 SERVICIOS PROFESIONALES, CIENTIFICOS Y TECNICOS INTEGRALES"/>
    <n v="17670000"/>
    <s v="1 NO ETIQUETADO"/>
    <s v="11 RECURSOS FISCALES"/>
    <s v="1101 RECURSOS MUNICIPALES"/>
    <s v="19 Ejercicio 2019"/>
    <s v="13 TODO EL TERRITORIO"/>
    <s v="3 INDISTINTO"/>
  </r>
  <r>
    <s v="080222222112130614E125125417911133333933901111110119133"/>
    <s v="0802"/>
    <s v="2"/>
    <s v="22"/>
    <s v="221"/>
    <s v="1"/>
    <s v="2"/>
    <s v="13"/>
    <s v="06"/>
    <s v="14"/>
    <s v="E"/>
    <s v="125"/>
    <s v="125417"/>
    <s v="91"/>
    <s v="1"/>
    <s v="3"/>
    <s v="33"/>
    <s v="339"/>
    <s v="339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17 MANTENIMIENTO PREVENTIVO DE ARBOLADO"/>
    <s v="3000 SERVICIOS GENERALES"/>
    <s v="3300 SERVICIOS PROFESIONALES, CIENTIFICOS, TECNICOS Y OTROS SERVICIOS"/>
    <s v="339 SERVICIOS PROFESIONALES, CIENTIFICOS Y TECNICOS INTEGRALES"/>
    <s v="33901 SERVICIOS PROFESIONALES, CIENTIFICOS Y TECNICOS INTEGRALES"/>
    <n v="200000"/>
    <s v="1 NO ETIQUETADO"/>
    <s v="11 RECURSOS FISCALES"/>
    <s v="1101 RECURSOS MUNICIPALES"/>
    <s v="19 Ejercicio 2019"/>
    <s v="13 TODO EL TERRITORIO"/>
    <s v="3 INDISTINTO"/>
  </r>
  <r>
    <s v="080422222112130614E125125335911133333933901111110119133"/>
    <s v="0804"/>
    <s v="2"/>
    <s v="22"/>
    <s v="221"/>
    <s v="1"/>
    <s v="2"/>
    <s v="13"/>
    <s v="06"/>
    <s v="14"/>
    <s v="E"/>
    <s v="125"/>
    <s v="125335"/>
    <s v="91"/>
    <s v="1"/>
    <s v="3"/>
    <s v="33"/>
    <s v="339"/>
    <s v="339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35 MANTENIMIENTO DE AREAS VERDES POR CONVENIO"/>
    <s v="3000 SERVICIOS GENERALES"/>
    <s v="3300 SERVICIOS PROFESIONALES, CIENTIFICOS, TECNICOS Y OTROS SERVICIOS"/>
    <s v="339 SERVICIOS PROFESIONALES, CIENTIFICOS Y TECNICOS INTEGRALES"/>
    <s v="33901 SERVICIOS PROFESIONALES, CIENTIFICOS Y TECNICOS INTEGRALES"/>
    <n v="10000000"/>
    <s v="1 NO ETIQUETADO"/>
    <s v="11 RECURSOS FISCALES"/>
    <s v="1101 RECURSOS MUNICIPALES"/>
    <s v="19 Ejercicio 2019"/>
    <s v="13 TODO EL TERRITORIO"/>
    <s v="3 INDISTINTO"/>
  </r>
  <r>
    <s v="080522222112130614E088088354911133333933901111110119133"/>
    <s v="0805"/>
    <s v="2"/>
    <s v="22"/>
    <s v="221"/>
    <s v="1"/>
    <s v="2"/>
    <s v="13"/>
    <s v="06"/>
    <s v="14"/>
    <s v="E"/>
    <s v="088"/>
    <s v="088354"/>
    <s v="91"/>
    <s v="1"/>
    <s v="3"/>
    <s v="33"/>
    <s v="339"/>
    <s v="339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54 SUPLENCIA DE COMERCIANTES EN TIANGUIS"/>
    <s v="3000 SERVICIOS GENERALES"/>
    <s v="3300 SERVICIOS PROFESIONALES, CIENTIFICOS, TECNICOS Y OTROS SERVICIOS"/>
    <s v="339 SERVICIOS PROFESIONALES, CIENTIFICOS Y TECNICOS INTEGRALES"/>
    <s v="33901 SERVICIOS PROFESIONALES, CIENTIFICOS Y TECNICOS INTEGRALES"/>
    <n v="1000000"/>
    <s v="1 NO ETIQUETADO"/>
    <s v="11 RECURSOS FISCALES"/>
    <s v="1101 RECURSOS MUNICIPALES"/>
    <s v="19 Ejercicio 2019"/>
    <s v="13 TODO EL TERRITORIO"/>
    <s v="3 INDISTINTO"/>
  </r>
  <r>
    <s v="080722121412130615E061061317911133333933901111110119133"/>
    <s v="0807"/>
    <s v="2"/>
    <s v="21"/>
    <s v="214"/>
    <s v="1"/>
    <s v="2"/>
    <s v="13"/>
    <s v="06"/>
    <s v="15"/>
    <s v="E"/>
    <s v="061"/>
    <s v="061317"/>
    <s v="91"/>
    <s v="1"/>
    <s v="3"/>
    <s v="33"/>
    <s v="339"/>
    <s v="339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17 MANTENIMIENTO DE AREAS COMUNES"/>
    <s v="3000 SERVICIOS GENERALES"/>
    <s v="3300 SERVICIOS PROFESIONALES, CIENTIFICOS, TECNICOS Y OTROS SERVICIOS"/>
    <s v="339 SERVICIOS PROFESIONALES, CIENTIFICOS Y TECNICOS INTEGRALES"/>
    <s v="33901 SERVICIOS PROFESIONALES, CIENTIFICOS Y TECNICOS INTEGRALES"/>
    <n v="450000"/>
    <s v="1 NO ETIQUETADO"/>
    <s v="11 RECURSOS FISCALES"/>
    <s v="1101 RECURSOS MUNICIPALES"/>
    <s v="19 Ejercicio 2019"/>
    <s v="13 TODO EL TERRITORIO"/>
    <s v="3 INDISTINTO"/>
  </r>
  <r>
    <s v="080822222112130417E079079368911133333933901111110119133"/>
    <s v="0808"/>
    <s v="2"/>
    <s v="22"/>
    <s v="221"/>
    <s v="1"/>
    <s v="2"/>
    <s v="13"/>
    <s v="04"/>
    <s v="17"/>
    <s v="E"/>
    <s v="079"/>
    <s v="079368"/>
    <s v="91"/>
    <s v="1"/>
    <s v="3"/>
    <s v="33"/>
    <s v="339"/>
    <s v="339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79 MANTENIMIENTO PREVENTIVO DE LOS SERVICIOS PÚBLICOS REALIZADO"/>
    <s v="079368 SERVICIO DE DESAZOLVE DE FOSA SEPTICAS COLONIAS"/>
    <s v="3000 SERVICIOS GENERALES"/>
    <s v="3300 SERVICIOS PROFESIONALES, CIENTIFICOS, TECNICOS Y OTROS SERVICIOS"/>
    <s v="339 SERVICIOS PROFESIONALES, CIENTIFICOS Y TECNICOS INTEGRALES"/>
    <s v="33901 SERVICIOS PROFESIONALES, CIENTIFICOS Y TECNICOS INTEGRALES"/>
    <n v="3000000"/>
    <s v="1 NO ETIQUETADO"/>
    <s v="11 RECURSOS FISCALES"/>
    <s v="1101 RECURSOS MUNICIPALES"/>
    <s v="19 Ejercicio 2019"/>
    <s v="13 TODO EL TERRITORIO"/>
    <s v="3 INDISTINTO"/>
  </r>
  <r>
    <s v="090211313446172019O132132921121133333933901225250219133"/>
    <s v="0902"/>
    <s v="1"/>
    <s v="13"/>
    <s v="134"/>
    <s v="4"/>
    <s v="6"/>
    <s v="17"/>
    <s v="20"/>
    <s v="19"/>
    <s v="O"/>
    <s v="132"/>
    <s v="132921"/>
    <s v="12"/>
    <s v="1"/>
    <s v="3"/>
    <s v="33"/>
    <s v="339"/>
    <s v="33901"/>
    <s v="2"/>
    <s v="25"/>
    <s v="2502"/>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2 SISTEMAS IMPLEMENTADOS"/>
    <s v="132921 IMPLEMENTACION DEL SISTEMA DE GESTION PARA LA CALIDAD"/>
    <s v="3000 SERVICIOS GENERALES"/>
    <s v="3300 SERVICIOS PROFESIONALES, CIENTIFICOS, TECNICOS Y OTROS SERVICIOS"/>
    <s v="339 SERVICIOS PROFESIONALES, CIENTIFICOS Y TECNICOS INTEGRALES"/>
    <s v="33901 SERVICIOS PROFESIONALES, CIENTIFICOS Y TECNICOS INTEGRALES"/>
    <n v="20000000"/>
    <s v="2 ETIQUETADO"/>
    <s v="25 RECURSOS FEDERALES"/>
    <s v="2502 FONDO DE FORTALECIMIENTO MUNICIPAL"/>
    <s v="19 Ejercicio 2019"/>
    <s v="13 TODO EL TERRITORIO"/>
    <s v="3 INDISTINTO"/>
  </r>
  <r>
    <s v="090111313446172020O022022916121133333933901111110119133"/>
    <s v="0901"/>
    <s v="1"/>
    <s v="13"/>
    <s v="134"/>
    <s v="4"/>
    <s v="6"/>
    <s v="17"/>
    <s v="20"/>
    <s v="20"/>
    <s v="O"/>
    <s v="022"/>
    <s v="022916"/>
    <s v="12"/>
    <s v="1"/>
    <s v="3"/>
    <s v="33"/>
    <s v="339"/>
    <s v="33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916 GESTION DE ESCRITURACION "/>
    <s v="3000 SERVICIOS GENERALES"/>
    <s v="3300 SERVICIOS PROFESIONALES, CIENTIFICOS, TECNICOS Y OTROS SERVICIOS"/>
    <s v="339 SERVICIOS PROFESIONALES, CIENTIFICOS Y TECNICOS INTEGRALES"/>
    <s v="33901 SERVICIOS PROFESIONALES, CIENTIFICOS Y TECNICOS INTEGRALES"/>
    <n v="150000"/>
    <s v="1 NO ETIQUETADO"/>
    <s v="11 RECURSOS FISCALES"/>
    <s v="1101 RECURSOS MUNICIPALES"/>
    <s v="19 Ejercicio 2019"/>
    <s v="13 TODO EL TERRITORIO"/>
    <s v="3 INDISTINTO"/>
  </r>
  <r>
    <s v="090411313446172020O022022994121133333933901111110119133"/>
    <s v="0904"/>
    <s v="1"/>
    <s v="13"/>
    <s v="134"/>
    <s v="4"/>
    <s v="6"/>
    <s v="17"/>
    <s v="20"/>
    <s v="20"/>
    <s v="O"/>
    <s v="022"/>
    <s v="022994"/>
    <s v="12"/>
    <s v="1"/>
    <s v="3"/>
    <s v="33"/>
    <s v="339"/>
    <s v="339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994 TRAMITE DE VEHICULOS"/>
    <s v="3000 SERVICIOS GENERALES"/>
    <s v="3300 SERVICIOS PROFESIONALES, CIENTIFICOS, TECNICOS Y OTROS SERVICIOS"/>
    <s v="339 SERVICIOS PROFESIONALES, CIENTIFICOS Y TECNICOS INTEGRALES"/>
    <s v="33901 SERVICIOS PROFESIONALES, CIENTIFICOS Y TECNICOS INTEGRALES"/>
    <n v="220000"/>
    <s v="1 NO ETIQUETADO"/>
    <s v="11 RECURSOS FISCALES"/>
    <s v="1101 RECURSOS MUNICIPALES"/>
    <s v="19 Ejercicio 2019"/>
    <s v="13 TODO EL TERRITORIO"/>
    <s v="3 INDISTINTO"/>
  </r>
  <r>
    <s v="100322626823101723P031031527911133333933901111110119133"/>
    <s v="1003"/>
    <s v="2"/>
    <s v="26"/>
    <s v="268"/>
    <s v="2"/>
    <s v="3"/>
    <s v="10"/>
    <s v="17"/>
    <s v="23"/>
    <s v="P"/>
    <s v="031"/>
    <s v="031527"/>
    <s v="91"/>
    <s v="1"/>
    <s v="3"/>
    <s v="33"/>
    <s v="339"/>
    <s v="339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1 APOYOS EN ESPECIE OTORGADOS "/>
    <s v="031527 APOYOS EN ESPECIE PARA MEJORAMIENTO DE VIVIENDA(ZAPOPAN MI CASA)"/>
    <s v="3000 SERVICIOS GENERALES"/>
    <s v="3300 SERVICIOS PROFESIONALES, CIENTIFICOS, TECNICOS Y OTROS SERVICIOS"/>
    <s v="339 SERVICIOS PROFESIONALES, CIENTIFICOS Y TECNICOS INTEGRALES"/>
    <s v="33901 SERVICIOS PROFESIONALES, CIENTIFICOS Y TECNICOS INTEGRALES"/>
    <n v="25000"/>
    <s v="1 NO ETIQUETADO"/>
    <s v="11 RECURSOS FISCALES"/>
    <s v="1101 RECURSOS MUNICIPALES"/>
    <s v="19 Ejercicio 2019"/>
    <s v="13 TODO EL TERRITORIO"/>
    <s v="3 INDISTINTO"/>
  </r>
  <r>
    <s v="100322626823101723P031031531911133333933901111110119133"/>
    <s v="1003"/>
    <s v="2"/>
    <s v="26"/>
    <s v="268"/>
    <s v="2"/>
    <s v="3"/>
    <s v="10"/>
    <s v="17"/>
    <s v="23"/>
    <s v="P"/>
    <s v="031"/>
    <s v="031531"/>
    <s v="91"/>
    <s v="1"/>
    <s v="3"/>
    <s v="33"/>
    <s v="339"/>
    <s v="339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1 APOYOS EN ESPECIE OTORGADOS "/>
    <s v="031531 APOYO EN ESPECIE Y/O ECONOMICO-DESPENSAS- PARA MUJERES JEFAS DE FAMILIA (ZAPOPAN POR ELLAS)"/>
    <s v="3000 SERVICIOS GENERALES"/>
    <s v="3300 SERVICIOS PROFESIONALES, CIENTIFICOS, TECNICOS Y OTROS SERVICIOS"/>
    <s v="339 SERVICIOS PROFESIONALES, CIENTIFICOS Y TECNICOS INTEGRALES"/>
    <s v="33901 SERVICIOS PROFESIONALES, CIENTIFICOS Y TECNICOS INTEGRALES"/>
    <n v="1900000"/>
    <s v="1 NO ETIQUETADO"/>
    <s v="11 RECURSOS FISCALES"/>
    <s v="1101 RECURSOS MUNICIPALES"/>
    <s v="19 Ejercicio 2019"/>
    <s v="13 TODO EL TERRITORIO"/>
    <s v="3 INDISTINTO"/>
  </r>
  <r>
    <s v="100322626823101723P031031532911133333933901111110119133"/>
    <s v="1003"/>
    <s v="2"/>
    <s v="26"/>
    <s v="268"/>
    <s v="2"/>
    <s v="3"/>
    <s v="10"/>
    <s v="17"/>
    <s v="23"/>
    <s v="P"/>
    <s v="031"/>
    <s v="031532"/>
    <s v="91"/>
    <s v="1"/>
    <s v="3"/>
    <s v="33"/>
    <s v="339"/>
    <s v="339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1 APOYOS EN ESPECIE OTORGADOS "/>
    <s v="031532 APOYO EN ESPECIE - DESPENSAS - (ZAPOPAN POR EL ADULTO MAYOR)"/>
    <s v="3000 SERVICIOS GENERALES"/>
    <s v="3300 SERVICIOS PROFESIONALES, CIENTIFICOS, TECNICOS Y OTROS SERVICIOS"/>
    <s v="339 SERVICIOS PROFESIONALES, CIENTIFICOS Y TECNICOS INTEGRALES"/>
    <s v="33901 SERVICIOS PROFESIONALES, CIENTIFICOS Y TECNICOS INTEGRALES"/>
    <n v="800000"/>
    <s v="1 NO ETIQUETADO"/>
    <s v="11 RECURSOS FISCALES"/>
    <s v="1101 RECURSOS MUNICIPALES"/>
    <s v="19 Ejercicio 2019"/>
    <s v="13 TODO EL TERRITORIO"/>
    <s v="3 INDISTINTO"/>
  </r>
  <r>
    <s v="100733131123091524F102102842911133333933901111110119133"/>
    <s v="1007"/>
    <s v="3"/>
    <s v="31"/>
    <s v="311"/>
    <s v="2"/>
    <s v="3"/>
    <s v="09"/>
    <s v="15"/>
    <s v="24"/>
    <s v="F"/>
    <s v="102"/>
    <s v="102842"/>
    <s v="91"/>
    <s v="1"/>
    <s v="3"/>
    <s v="33"/>
    <s v="339"/>
    <s v="339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102 PRESENCIA DEL MUNICIPIO EN FERIAS, CONGRESOS Y CONVENCIONES  NACIONALES E INTERNACIONALES"/>
    <s v="102842 ASISTENTES A FERIAS Y EVENTOS"/>
    <s v="3000 SERVICIOS GENERALES"/>
    <s v="3300 SERVICIOS PROFESIONALES, CIENTIFICOS, TECNICOS Y OTROS SERVICIOS"/>
    <s v="339 SERVICIOS PROFESIONALES, CIENTIFICOS Y TECNICOS INTEGRALES"/>
    <s v="33901 SERVICIOS PROFESIONALES, CIENTIFICOS Y TECNICOS INTEGRALES"/>
    <n v="150000"/>
    <s v="1 NO ETIQUETADO"/>
    <s v="11 RECURSOS FISCALES"/>
    <s v="1101 RECURSOS MUNICIPALES"/>
    <s v="19 Ejercicio 2019"/>
    <s v="13 TODO EL TERRITORIO"/>
    <s v="3 INDISTINTO"/>
  </r>
  <r>
    <s v="100533131123091725F043043873911133333933901111110119133"/>
    <s v="1005"/>
    <s v="3"/>
    <s v="31"/>
    <s v="311"/>
    <s v="2"/>
    <s v="3"/>
    <s v="09"/>
    <s v="17"/>
    <s v="25"/>
    <s v="F"/>
    <s v="043"/>
    <s v="043873"/>
    <s v="91"/>
    <s v="1"/>
    <s v="3"/>
    <s v="33"/>
    <s v="339"/>
    <s v="339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3 CAPACITACIONES A PERSONAS EN TEMAS DEL SECTOR EMPRESARIAL REALIZADAS"/>
    <s v="043873 CONVOCATORIAS EN HECHO ZAPOPAN"/>
    <s v="3000 SERVICIOS GENERALES"/>
    <s v="3300 SERVICIOS PROFESIONALES, CIENTIFICOS, TECNICOS Y OTROS SERVICIOS"/>
    <s v="339 SERVICIOS PROFESIONALES, CIENTIFICOS Y TECNICOS INTEGRALES"/>
    <s v="33901 SERVICIOS PROFESIONALES, CIENTIFICOS Y TECNICOS INTEGRALES"/>
    <n v="710600"/>
    <s v="1 NO ETIQUETADO"/>
    <s v="11 RECURSOS FISCALES"/>
    <s v="1101 RECURSOS MUNICIPALES"/>
    <s v="19 Ejercicio 2019"/>
    <s v="13 TODO EL TERRITORIO"/>
    <s v="3 INDISTINTO"/>
  </r>
  <r>
    <s v="111122222114120427E001001986911133333933901111110119133"/>
    <s v="1111"/>
    <s v="2"/>
    <s v="22"/>
    <s v="221"/>
    <s v="1"/>
    <s v="4"/>
    <s v="12"/>
    <s v="04"/>
    <s v="27"/>
    <s v="E"/>
    <s v="001"/>
    <s v="001986"/>
    <s v="91"/>
    <s v="1"/>
    <s v="3"/>
    <s v="33"/>
    <s v="339"/>
    <s v="33901"/>
    <s v="1"/>
    <s v="11"/>
    <s v="1101"/>
    <s v="19"/>
    <s v="13"/>
    <s v="3"/>
    <s v="11 COORDINACION GENERAL DE GESTION INTEGRAL DE LA CIUDAD"/>
    <s v="1111 COORDINACION GENERAL DE GESTION INTEGRAL DE LA CIUDAD"/>
    <s v="221 URBANIZACION"/>
    <s v="2 DESARROLLO SOCIAL"/>
    <s v="22 VIVIENDA Y SERVICIOS A LA COMUNIDAD"/>
    <s v="1 INTEGRACIÓN SOCIAL Y CULTURAL"/>
    <s v="4 ZAPOPAN EQUITATIVO"/>
    <s v="12 REDUCIR LAS DESIGUALDADES TERRITORIALES EN EL ACCESO A OPORTUNIDADES Y ESPACIOS PÚBLICOS DE CALIDAD"/>
    <s v="04 A. DESARROLLO EQUITATIVO E INCLUYENTE"/>
    <x v="1"/>
    <s v="91 CIUDADANOS"/>
    <s v="1 GASTO CORRIENTE"/>
    <s v="27 AUTORIDAD DEL ESPACIO PÚBLICO MUNICIPAL"/>
    <s v="001   DISEÑO DE NUEVAS COLMENAS"/>
    <s v="001986 SERVICIOS PROFESIONALES DE ACTIVACION Y EVALUACION DE PROYECTOS Y PROGRAMAS EN LOS PUIS (PROYECTOS URBANOS INTEGRALES SUSTENTABLES)."/>
    <s v="3000 SERVICIOS GENERALES"/>
    <s v="3300 SERVICIOS PROFESIONALES, CIENTIFICOS, TECNICOS Y OTROS SERVICIOS"/>
    <s v="339 SERVICIOS PROFESIONALES, CIENTIFICOS Y TECNICOS INTEGRALES"/>
    <s v="33901 SERVICIOS PROFESIONALES, CIENTIFICOS Y TECNICOS INTEGRALES"/>
    <n v="2000000"/>
    <s v="1 NO ETIQUETADO"/>
    <s v="11 RECURSOS FISCALES"/>
    <s v="1101 RECURSOS MUNICIPALES"/>
    <s v="19 Ejercicio 2019"/>
    <s v="13 TODO EL TERRITORIO"/>
    <s v="3 INDISTINTO"/>
  </r>
  <r>
    <s v="110322222122071329E129129887911133333933901111110119133"/>
    <s v="1103"/>
    <s v="2"/>
    <s v="22"/>
    <s v="221"/>
    <s v="2"/>
    <s v="2"/>
    <s v="07"/>
    <s v="13"/>
    <s v="29"/>
    <s v="E"/>
    <s v="129"/>
    <s v="129887"/>
    <s v="91"/>
    <s v="1"/>
    <s v="3"/>
    <s v="33"/>
    <s v="339"/>
    <s v="339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29 SERVICIOS PARA LA GESTIÓN DE LA MOVILIDAD APLICADA         "/>
    <s v="129887 DICTAMEN SOBRE EL ESTUDIO DE IMPACTO AL TRANSITO Y/O AUDITORIAS DE SEGURIDAD VIAL"/>
    <s v="3000 SERVICIOS GENERALES"/>
    <s v="3300 SERVICIOS PROFESIONALES, CIENTIFICOS, TECNICOS Y OTROS SERVICIOS"/>
    <s v="339 SERVICIOS PROFESIONALES, CIENTIFICOS Y TECNICOS INTEGRALES"/>
    <s v="33901 SERVICIOS PROFESIONALES, CIENTIFICOS Y TECNICOS INTEGRALES"/>
    <n v="3000000"/>
    <s v="1 NO ETIQUETADO"/>
    <s v="11 RECURSOS FISCALES"/>
    <s v="1101 RECURSOS MUNICIPALES"/>
    <s v="19 Ejercicio 2019"/>
    <s v="13 TODO EL TERRITORIO"/>
    <s v="3 INDISTINTO"/>
  </r>
  <r>
    <s v="110322222122071329E129129888911133333933901111110119133"/>
    <s v="1103"/>
    <s v="2"/>
    <s v="22"/>
    <s v="221"/>
    <s v="2"/>
    <s v="2"/>
    <s v="07"/>
    <s v="13"/>
    <s v="29"/>
    <s v="E"/>
    <s v="129"/>
    <s v="129888"/>
    <s v="91"/>
    <s v="1"/>
    <s v="3"/>
    <s v="33"/>
    <s v="339"/>
    <s v="339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29 SERVICIOS PARA LA GESTIÓN DE LA MOVILIDAD APLICADA         "/>
    <s v="129888 DICTAMEN SOBRE PROYECTOS DE INGRESOS Y SALIDAS Y/O INTEGRACION A LA VIALIDAD"/>
    <s v="3000 SERVICIOS GENERALES"/>
    <s v="3300 SERVICIOS PROFESIONALES, CIENTIFICOS, TECNICOS Y OTROS SERVICIOS"/>
    <s v="339 SERVICIOS PROFESIONALES, CIENTIFICOS Y TECNICOS INTEGRALES"/>
    <s v="33901 SERVICIOS PROFESIONALES, CIENTIFICOS Y TECNICOS INTEGRALES"/>
    <n v="500000"/>
    <s v="1 NO ETIQUETADO"/>
    <s v="11 RECURSOS FISCALES"/>
    <s v="1101 RECURSOS MUNICIPALES"/>
    <s v="19 Ejercicio 2019"/>
    <s v="13 TODO EL TERRITORIO"/>
    <s v="3 INDISTINTO"/>
  </r>
  <r>
    <s v="111322121231010730E116116689911133333933901111110119133"/>
    <s v="1113"/>
    <s v="2"/>
    <s v="21"/>
    <s v="212"/>
    <s v="3"/>
    <s v="1"/>
    <s v="01"/>
    <s v="07"/>
    <s v="30"/>
    <s v="E"/>
    <s v="116"/>
    <s v="116689"/>
    <s v="91"/>
    <s v="1"/>
    <s v="3"/>
    <s v="33"/>
    <s v="339"/>
    <s v="339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16 RESIDUOS ACORDE A LA NORMATIVIDAD DE MANERA INTEGRAL GESTIONADOS"/>
    <s v="116689 GESTION INTEGRAL DE RESIDUOS"/>
    <s v="3000 SERVICIOS GENERALES"/>
    <s v="3300 SERVICIOS PROFESIONALES, CIENTIFICOS, TECNICOS Y OTROS SERVICIOS"/>
    <s v="339 SERVICIOS PROFESIONALES, CIENTIFICOS Y TECNICOS INTEGRALES"/>
    <s v="33901 SERVICIOS PROFESIONALES, CIENTIFICOS Y TECNICOS INTEGRALES"/>
    <n v="40000"/>
    <s v="1 NO ETIQUETADO"/>
    <s v="11 RECURSOS FISCALES"/>
    <s v="1101 RECURSOS MUNICIPALES"/>
    <s v="19 Ejercicio 2019"/>
    <s v="13 TODO EL TERRITORIO"/>
    <s v="3 INDISTINTO"/>
  </r>
  <r>
    <s v="131622525114130433E070070726031133333933901111110119133"/>
    <s v="1316"/>
    <s v="2"/>
    <s v="25"/>
    <s v="251"/>
    <s v="1"/>
    <s v="4"/>
    <s v="13"/>
    <s v="04"/>
    <s v="33"/>
    <s v="E"/>
    <s v="070"/>
    <s v="070726"/>
    <s v="03"/>
    <s v="1"/>
    <s v="3"/>
    <s v="33"/>
    <s v="339"/>
    <s v="33901"/>
    <s v="1"/>
    <s v="11"/>
    <s v="1101"/>
    <s v="19"/>
    <s v="13"/>
    <s v="3"/>
    <s v="13 COORDINACION GENERAL DE CONSTRUCCION DE LA COMUNIDAD"/>
    <s v="1316 INSTITUTO MUNICIPAL DE ATENCION A LA JUVENTUD DE ZAPOPAN"/>
    <s v="251 EDUCACION BASICA"/>
    <s v="2 DESARROLLO SOCIAL"/>
    <s v="25 EDUCACION"/>
    <s v="1 INTEGRACIÓN SOCIAL Y CULTURAL"/>
    <s v="4 ZAPOPAN EQUITATIVO"/>
    <s v="13 MEJORAR EL ACCESO A SERVICIOS BÁSICOS Y OPORTUNIDADES DE DESARROLLO PERMANENTE"/>
    <s v="04 A. DESARROLLO EQUITATIVO E INCLUYENTE"/>
    <x v="1"/>
    <s v="03 NIÑOS"/>
    <s v="1 GASTO CORRIENTE"/>
    <s v="33 EDUCACIÓN ZAPOPAN"/>
    <s v="070 INCENTIVO A MAESTRO POR TRAYECTORIA MAGISTERIAL SOBRESALIENTE"/>
    <s v="070726 ENTREGA DE RECONOCIMIENTO (PRESEA MAGISTERIAL PROF. ERVIRO RAFAEL SALAZAR ALCAZAR)"/>
    <s v="3000 SERVICIOS GENERALES"/>
    <s v="3300 SERVICIOS PROFESIONALES, CIENTIFICOS, TECNICOS Y OTROS SERVICIOS"/>
    <s v="339 SERVICIOS PROFESIONALES, CIENTIFICOS Y TECNICOS INTEGRALES"/>
    <s v="33901 SERVICIOS PROFESIONALES, CIENTIFICOS Y TECNICOS INTEGRALES"/>
    <n v="3518869"/>
    <s v="1 NO ETIQUETADO"/>
    <s v="11 RECURSOS FISCALES"/>
    <s v="1101 RECURSOS MUNICIPALES"/>
    <s v="19 Ejercicio 2019"/>
    <s v="13 TODO EL TERRITORIO"/>
    <s v="3 INDISTINTO"/>
  </r>
  <r>
    <s v="130322424215140134E018018912911133333933901111110119133"/>
    <s v="1303"/>
    <s v="2"/>
    <s v="24"/>
    <s v="242"/>
    <s v="1"/>
    <s v="5"/>
    <s v="14"/>
    <s v="01"/>
    <s v="34"/>
    <s v="E"/>
    <s v="018"/>
    <s v="018912"/>
    <s v="91"/>
    <s v="1"/>
    <s v="3"/>
    <s v="33"/>
    <s v="339"/>
    <s v="339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912 FORMACION EN TALLERES ARTISTICO CULTURALES"/>
    <s v="3000 SERVICIOS GENERALES"/>
    <s v="3300 SERVICIOS PROFESIONALES, CIENTIFICOS, TECNICOS Y OTROS SERVICIOS"/>
    <s v="339 SERVICIOS PROFESIONALES, CIENTIFICOS Y TECNICOS INTEGRALES"/>
    <s v="33901 SERVICIOS PROFESIONALES, CIENTIFICOS Y TECNICOS INTEGRALES"/>
    <n v="1500000"/>
    <s v="1 NO ETIQUETADO"/>
    <s v="11 RECURSOS FISCALES"/>
    <s v="1101 RECURSOS MUNICIPALES"/>
    <s v="19 Ejercicio 2019"/>
    <s v="13 TODO EL TERRITORIO"/>
    <s v="3 INDISTINTO"/>
  </r>
  <r>
    <s v="130122727116171835P090090762911122929229201111110119133"/>
    <s v="1301"/>
    <s v="2"/>
    <s v="27"/>
    <s v="271"/>
    <s v="1"/>
    <s v="6"/>
    <s v="17"/>
    <s v="18"/>
    <s v="35"/>
    <s v="P"/>
    <s v="090"/>
    <s v="090762"/>
    <s v="91"/>
    <s v="1"/>
    <s v="2"/>
    <s v="29"/>
    <s v="292"/>
    <s v="292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0 ORGANISMOS SOCIALES PARA LA PARTICIPACIÓN CIUDADANA CONFORMADOS."/>
    <s v="090762 BRIGADAS ITINERANTES PARA EL FOMENTO DE LA PARTICIPACION CIUDADANA Y GOBERNANZA."/>
    <s v="2000 MATERIALES Y SUMINISTROS"/>
    <s v="2900 HERRAMIENTAS, REFACCIONES Y ACCESORIOS MENORES"/>
    <s v="292 REFACCIONES Y ACCESORIOS MENORES DE EDIFICIOS"/>
    <s v="29201 REFACCIONES Y ACCESORIOS MENORES DE EDIFICIOS"/>
    <n v="3000"/>
    <s v="1 NO ETIQUETADO"/>
    <s v="11 RECURSOS FISCALES"/>
    <s v="1101 RECURSOS MUNICIPALES"/>
    <s v="19 Ejercicio 2019"/>
    <s v="13 TODO EL TERRITORIO"/>
    <s v="3 INDISTINTO"/>
  </r>
  <r>
    <s v="060611515246172012M073073298911133434134101111110119133"/>
    <s v="0606"/>
    <s v="1"/>
    <s v="15"/>
    <s v="152"/>
    <s v="4"/>
    <s v="6"/>
    <s v="17"/>
    <s v="20"/>
    <s v="12"/>
    <s v="M"/>
    <s v="073"/>
    <s v="073298"/>
    <s v="91"/>
    <s v="1"/>
    <s v="3"/>
    <s v="34"/>
    <s v="341"/>
    <s v="341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073 INFORMES FINANCIEROS Y CUENTAS PUBLICAS PRESENTADAS EN APEGO A LAS NORMAS"/>
    <s v="073298 MICROSITIO DE LA TESORERIA"/>
    <s v="3000 SERVICIOS GENERALES"/>
    <s v="3400 SERVICIOS FINANCIEROS, BANCARIOS Y COMERCIALES"/>
    <s v="341 SERVICIOS FINANCIEROS Y BANCARIOS"/>
    <s v="34101 SERVICIOS FINANCIEROS Y BANCARIOS"/>
    <n v="7028428.1400000006"/>
    <s v="1 NO ETIQUETADO"/>
    <s v="11 RECURSOS FISCALES"/>
    <s v="1101 RECURSOS MUNICIPALES"/>
    <s v="19 Ejercicio 2019"/>
    <s v="13 TODO EL TERRITORIO"/>
    <s v="3 INDISTINTO"/>
  </r>
  <r>
    <s v="090111313446172020O021021464121133434134101111110119133"/>
    <s v="0901"/>
    <s v="1"/>
    <s v="13"/>
    <s v="134"/>
    <s v="4"/>
    <s v="6"/>
    <s v="17"/>
    <s v="20"/>
    <s v="20"/>
    <s v="O"/>
    <s v="021"/>
    <s v="021464"/>
    <s v="12"/>
    <s v="1"/>
    <s v="3"/>
    <s v="34"/>
    <s v="341"/>
    <s v="34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64 MOVIMIENTOS DE PERSONAL"/>
    <s v="3000 SERVICIOS GENERALES"/>
    <s v="3400 SERVICIOS FINANCIEROS, BANCARIOS Y COMERCIALES"/>
    <s v="341 SERVICIOS FINANCIEROS Y BANCARIOS"/>
    <s v="34101 SERVICIOS FINANCIEROS Y BANCARIOS"/>
    <n v="2000000"/>
    <s v="1 NO ETIQUETADO"/>
    <s v="11 RECURSOS FISCALES"/>
    <s v="1101 RECURSOS MUNICIPALES"/>
    <s v="19 Ejercicio 2019"/>
    <s v="13 TODO EL TERRITORIO"/>
    <s v="3 INDISTINTO"/>
  </r>
  <r>
    <s v="090111313446172020O021021513121133434134101111110119133"/>
    <s v="0901"/>
    <s v="1"/>
    <s v="13"/>
    <s v="134"/>
    <s v="4"/>
    <s v="6"/>
    <s v="17"/>
    <s v="20"/>
    <s v="20"/>
    <s v="O"/>
    <s v="021"/>
    <s v="021513"/>
    <s v="12"/>
    <s v="1"/>
    <s v="3"/>
    <s v="34"/>
    <s v="341"/>
    <s v="34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3 DIAGNOSTICO ORGANIZACIONAL"/>
    <s v="3000 SERVICIOS GENERALES"/>
    <s v="3400 SERVICIOS FINANCIEROS, BANCARIOS Y COMERCIALES"/>
    <s v="341 SERVICIOS FINANCIEROS Y BANCARIOS"/>
    <s v="34101 SERVICIOS FINANCIEROS Y BANCARIOS"/>
    <n v="500000"/>
    <s v="1 NO ETIQUETADO"/>
    <s v="11 RECURSOS FISCALES"/>
    <s v="1101 RECURSOS MUNICIPALES"/>
    <s v="19 Ejercicio 2019"/>
    <s v="13 TODO EL TERRITORIO"/>
    <s v="3 INDISTINTO"/>
  </r>
  <r>
    <s v="090111313446172020O021021514121133434134101111110119133"/>
    <s v="0901"/>
    <s v="1"/>
    <s v="13"/>
    <s v="134"/>
    <s v="4"/>
    <s v="6"/>
    <s v="17"/>
    <s v="20"/>
    <s v="20"/>
    <s v="O"/>
    <s v="021"/>
    <s v="021514"/>
    <s v="12"/>
    <s v="1"/>
    <s v="3"/>
    <s v="34"/>
    <s v="341"/>
    <s v="34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4 COMUNICACION INSTITUCIONAL"/>
    <s v="3000 SERVICIOS GENERALES"/>
    <s v="3400 SERVICIOS FINANCIEROS, BANCARIOS Y COMERCIALES"/>
    <s v="341 SERVICIOS FINANCIEROS Y BANCARIOS"/>
    <s v="34101 SERVICIOS FINANCIEROS Y BANCARIOS"/>
    <n v="500000"/>
    <s v="1 NO ETIQUETADO"/>
    <s v="11 RECURSOS FISCALES"/>
    <s v="1101 RECURSOS MUNICIPALES"/>
    <s v="19 Ejercicio 2019"/>
    <s v="13 TODO EL TERRITORIO"/>
    <s v="3 INDISTINTO"/>
  </r>
  <r>
    <s v="090111313446172020O021021515121133434134101111110119133"/>
    <s v="0901"/>
    <s v="1"/>
    <s v="13"/>
    <s v="134"/>
    <s v="4"/>
    <s v="6"/>
    <s v="17"/>
    <s v="20"/>
    <s v="20"/>
    <s v="O"/>
    <s v="021"/>
    <s v="021515"/>
    <s v="12"/>
    <s v="1"/>
    <s v="3"/>
    <s v="34"/>
    <s v="341"/>
    <s v="34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5 ENTREGA DE APOYOS Y/O BENEFICIOS A LOS EMPLEADOS."/>
    <s v="3000 SERVICIOS GENERALES"/>
    <s v="3400 SERVICIOS FINANCIEROS, BANCARIOS Y COMERCIALES"/>
    <s v="341 SERVICIOS FINANCIEROS Y BANCARIOS"/>
    <s v="34101 SERVICIOS FINANCIEROS Y BANCARIOS"/>
    <n v="500000"/>
    <s v="1 NO ETIQUETADO"/>
    <s v="11 RECURSOS FISCALES"/>
    <s v="1101 RECURSOS MUNICIPALES"/>
    <s v="19 Ejercicio 2019"/>
    <s v="13 TODO EL TERRITORIO"/>
    <s v="3 INDISTINTO"/>
  </r>
  <r>
    <s v="100322626823101723P031031533911133434134101111110119133"/>
    <s v="1003"/>
    <s v="2"/>
    <s v="26"/>
    <s v="268"/>
    <s v="2"/>
    <s v="3"/>
    <s v="10"/>
    <s v="17"/>
    <s v="23"/>
    <s v="P"/>
    <s v="031"/>
    <s v="031533"/>
    <s v="91"/>
    <s v="1"/>
    <s v="3"/>
    <s v="34"/>
    <s v="341"/>
    <s v="3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1 APOYOS EN ESPECIE OTORGADOS "/>
    <s v="031533 SERVICIO DE ALIMENTOS EN COMEDORES COMUNITARIOS"/>
    <s v="3000 SERVICIOS GENERALES"/>
    <s v="3400 SERVICIOS FINANCIEROS, BANCARIOS Y COMERCIALES"/>
    <s v="341 SERVICIOS FINANCIEROS Y BANCARIOS"/>
    <s v="34101 SERVICIOS FINANCIEROS Y BANCARIOS"/>
    <n v="600000"/>
    <s v="1 NO ETIQUETADO"/>
    <s v="11 RECURSOS FISCALES"/>
    <s v="1101 RECURSOS MUNICIPALES"/>
    <s v="19 Ejercicio 2019"/>
    <s v="13 TODO EL TERRITORIO"/>
    <s v="3 INDISTINTO"/>
  </r>
  <r>
    <s v="100322626823101723P031031534911133434134101111110119133"/>
    <s v="1003"/>
    <s v="2"/>
    <s v="26"/>
    <s v="268"/>
    <s v="2"/>
    <s v="3"/>
    <s v="10"/>
    <s v="17"/>
    <s v="23"/>
    <s v="P"/>
    <s v="031"/>
    <s v="031534"/>
    <s v="91"/>
    <s v="1"/>
    <s v="3"/>
    <s v="34"/>
    <s v="341"/>
    <s v="3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1 APOYOS EN ESPECIE OTORGADOS "/>
    <s v="031534 ENLACE MUNICIPAL PROSPERA"/>
    <s v="3000 SERVICIOS GENERALES"/>
    <s v="3400 SERVICIOS FINANCIEROS, BANCARIOS Y COMERCIALES"/>
    <s v="341 SERVICIOS FINANCIEROS Y BANCARIOS"/>
    <s v="34101 SERVICIOS FINANCIEROS Y BANCARIOS"/>
    <n v="500000"/>
    <s v="1 NO ETIQUETADO"/>
    <s v="11 RECURSOS FISCALES"/>
    <s v="1101 RECURSOS MUNICIPALES"/>
    <s v="19 Ejercicio 2019"/>
    <s v="13 TODO EL TERRITORIO"/>
    <s v="3 INDISTINTO"/>
  </r>
  <r>
    <s v="060611515246172012M073073299911133434234201111110119133"/>
    <s v="0606"/>
    <s v="1"/>
    <s v="15"/>
    <s v="152"/>
    <s v="4"/>
    <s v="6"/>
    <s v="17"/>
    <s v="20"/>
    <s v="12"/>
    <s v="M"/>
    <s v="073"/>
    <s v="073299"/>
    <s v="91"/>
    <s v="1"/>
    <s v="3"/>
    <s v="34"/>
    <s v="342"/>
    <s v="342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073 INFORMES FINANCIEROS Y CUENTAS PUBLICAS PRESENTADAS EN APEGO A LAS NORMAS"/>
    <s v="073299 INTEGRACION DE DOCUMENTACION COMPROBATORIA DEL GASTO Y EL INGRESO"/>
    <s v="3000 SERVICIOS GENERALES"/>
    <s v="3400 SERVICIOS FINANCIEROS, BANCARIOS Y COMERCIALES"/>
    <s v="342 SERVICIOS DE COBRANZA, INVESTIGACION CREDITICIA Y SIMILAR"/>
    <s v="34201 SERVICIOS DE COBRANZA, INVESTIGACION CREDITICIA Y SIMILAR"/>
    <n v="8241597"/>
    <s v="1 NO ETIQUETADO"/>
    <s v="11 RECURSOS FISCALES"/>
    <s v="1101 RECURSOS MUNICIPALES"/>
    <s v="19 Ejercicio 2019"/>
    <s v="13 TODO EL TERRITORIO"/>
    <s v="3 INDISTINTO"/>
  </r>
  <r>
    <s v="060611515246172012M112112286911133434334301111110119133"/>
    <s v="0606"/>
    <s v="1"/>
    <s v="15"/>
    <s v="152"/>
    <s v="4"/>
    <s v="6"/>
    <s v="17"/>
    <s v="20"/>
    <s v="12"/>
    <s v="M"/>
    <s v="112"/>
    <s v="112286"/>
    <s v="91"/>
    <s v="1"/>
    <s v="3"/>
    <s v="34"/>
    <s v="343"/>
    <s v="343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112 RECURSOS FEDERALES REALIZADOS, VALIDADOS Y ENTERADOS"/>
    <s v="112286 SEGUIMIENTO Y CONTROL FINANCIERO DE PROGRAMAS MUNICIPALES Y/O ESTATALES Y/O FEDERALES"/>
    <s v="3000 SERVICIOS GENERALES"/>
    <s v="3400 SERVICIOS FINANCIEROS, BANCARIOS Y COMERCIALES"/>
    <s v="343 SERVICIOS DE RECAUDACION, TRASLADO Y CUSTODIA DE VALORES"/>
    <s v="34301 SERVICIOS DE RECAUDACION, TRASLADO Y CUSTODIA DE VALORES"/>
    <n v="1841197.53"/>
    <s v="1 NO ETIQUETADO"/>
    <s v="11 RECURSOS FISCALES"/>
    <s v="1101 RECURSOS MUNICIPALES"/>
    <s v="19 Ejercicio 2019"/>
    <s v="13 TODO EL TERRITORIO"/>
    <s v="3 INDISTINTO"/>
  </r>
  <r>
    <s v="060611515246172012M112112300911133434434401111110119133"/>
    <s v="0606"/>
    <s v="1"/>
    <s v="15"/>
    <s v="152"/>
    <s v="4"/>
    <s v="6"/>
    <s v="17"/>
    <s v="20"/>
    <s v="12"/>
    <s v="M"/>
    <s v="112"/>
    <s v="112300"/>
    <s v="91"/>
    <s v="1"/>
    <s v="3"/>
    <s v="34"/>
    <s v="344"/>
    <s v="344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112 RECURSOS FEDERALES REALIZADOS, VALIDADOS Y ENTERADOS"/>
    <s v="112300 ELABORACION, DESARROLLO Y ACOMPAÑAMIENTO DE PROYECTOS PARA APLICACION A PROGRAMAS FEDERALES"/>
    <s v="3000 SERVICIOS GENERALES"/>
    <s v="3400 SERVICIOS FINANCIEROS, BANCARIOS Y COMERCIALES"/>
    <s v="344 SEGUROS DE RESPONSABILIDAD PATRIMONIAL Y FIANZAS"/>
    <s v="34401 SEGUROS DE RESPONSABILIDAD PATRIMONIAL Y FIANZAS"/>
    <n v="53185.86"/>
    <s v="1 NO ETIQUETADO"/>
    <s v="11 RECURSOS FISCALES"/>
    <s v="1101 RECURSOS MUNICIPALES"/>
    <s v="19 Ejercicio 2019"/>
    <s v="13 TODO EL TERRITORIO"/>
    <s v="3 INDISTINTO"/>
  </r>
  <r>
    <s v="090111313446172020O022022458121133434534501111110119133"/>
    <s v="0901"/>
    <s v="1"/>
    <s v="13"/>
    <s v="134"/>
    <s v="4"/>
    <s v="6"/>
    <s v="17"/>
    <s v="20"/>
    <s v="20"/>
    <s v="O"/>
    <s v="022"/>
    <s v="022458"/>
    <s v="12"/>
    <s v="1"/>
    <s v="3"/>
    <s v="34"/>
    <s v="345"/>
    <s v="34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58 MANTENIMIENTO PREVENTIVO Y CORRECTIVO DE VEHICULOS"/>
    <s v="3000 SERVICIOS GENERALES"/>
    <s v="3400 SERVICIOS FINANCIEROS, BANCARIOS Y COMERCIALES"/>
    <s v="345 SEGURO DE BIENES PATRIMONIALES"/>
    <s v="34501 SEGURO DE BIENES PATRIMONIALES"/>
    <n v="46000000"/>
    <s v="1 NO ETIQUETADO"/>
    <s v="11 RECURSOS FISCALES"/>
    <s v="1101 RECURSOS MUNICIPALES"/>
    <s v="19 Ejercicio 2019"/>
    <s v="13 TODO EL TERRITORIO"/>
    <s v="3 INDISTINTO"/>
  </r>
  <r>
    <s v="100322626823101723P031031539911133434634601111110119133"/>
    <s v="1003"/>
    <s v="2"/>
    <s v="26"/>
    <s v="268"/>
    <s v="2"/>
    <s v="3"/>
    <s v="10"/>
    <s v="17"/>
    <s v="23"/>
    <s v="P"/>
    <s v="031"/>
    <s v="031539"/>
    <s v="91"/>
    <s v="1"/>
    <s v="3"/>
    <s v="34"/>
    <s v="346"/>
    <s v="346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1 APOYOS EN ESPECIE OTORGADOS "/>
    <s v="031539 EVENTO PARA JOVENES"/>
    <s v="3000 SERVICIOS GENERALES"/>
    <s v="3400 SERVICIOS FINANCIEROS, BANCARIOS Y COMERCIALES"/>
    <s v="346 ALMACENAJE, ENVASE Y EMBALAJE"/>
    <s v="34601 ALMACENAJE, ENVASE Y EMBALAJE"/>
    <n v="12327250"/>
    <s v="1 NO ETIQUETADO"/>
    <s v="11 RECURSOS FISCALES"/>
    <s v="1101 RECURSOS MUNICIPALES"/>
    <s v="19 Ejercicio 2019"/>
    <s v="13 TODO EL TERRITORIO"/>
    <s v="3 INDISTINTO"/>
  </r>
  <r>
    <s v="020211313246172002O101101920971133434734701111110119133"/>
    <s v="0202"/>
    <s v="1"/>
    <s v="13"/>
    <s v="132"/>
    <s v="4"/>
    <s v="6"/>
    <s v="17"/>
    <s v="20"/>
    <s v="02"/>
    <s v="O"/>
    <s v="101"/>
    <s v="101920"/>
    <s v="97"/>
    <s v="1"/>
    <s v="3"/>
    <s v="34"/>
    <s v="347"/>
    <s v="347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101 PLATAFORMA PARA LA DERIVACIÓN, MONITOREO Y SEGUIMIENTO DE ASUNTOS HASTA SU ATENCIÓN Y CONCLUSIÓN IMPLEMENTADA"/>
    <s v="101920 GESTION Y COORDINACION METROPOLITANA"/>
    <s v="3000 SERVICIOS GENERALES"/>
    <s v="3400 SERVICIOS FINANCIEROS, BANCARIOS Y COMERCIALES"/>
    <s v="347 FLETES Y MANIOBRAS"/>
    <s v="34701 FLETES Y MANIOBRAS"/>
    <n v="3000"/>
    <s v="1 NO ETIQUETADO"/>
    <s v="11 RECURSOS FISCALES"/>
    <s v="1101 RECURSOS MUNICIPALES"/>
    <s v="19 Ejercicio 2019"/>
    <s v="13 TODO EL TERRITORIO"/>
    <s v="3 INDISTINTO"/>
  </r>
  <r>
    <s v="030311717145160304E127127976911133434734701111110119133"/>
    <s v="0303"/>
    <s v="1"/>
    <s v="17"/>
    <s v="171"/>
    <s v="4"/>
    <s v="5"/>
    <s v="16"/>
    <s v="03"/>
    <s v="04"/>
    <s v="E"/>
    <s v="127"/>
    <s v="127976"/>
    <s v="91"/>
    <s v="1"/>
    <s v="3"/>
    <s v="34"/>
    <s v="347"/>
    <s v="347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3000 SERVICIOS GENERALES"/>
    <s v="3400 SERVICIOS FINANCIEROS, BANCARIOS Y COMERCIALES"/>
    <s v="347 FLETES Y MANIOBRAS"/>
    <s v="34701 FLETES Y MANIOBRAS"/>
    <n v="40000"/>
    <s v="1 NO ETIQUETADO"/>
    <s v="11 RECURSOS FISCALES"/>
    <s v="1101 RECURSOS MUNICIPALES"/>
    <s v="19 Ejercicio 2019"/>
    <s v="13 TODO EL TERRITORIO"/>
    <s v="3 INDISTINTO"/>
  </r>
  <r>
    <s v="130122727116171835P090090771911122929329301111110119133"/>
    <s v="1301"/>
    <s v="2"/>
    <s v="27"/>
    <s v="271"/>
    <s v="1"/>
    <s v="6"/>
    <s v="17"/>
    <s v="18"/>
    <s v="35"/>
    <s v="P"/>
    <s v="090"/>
    <s v="090771"/>
    <s v="91"/>
    <s v="1"/>
    <s v="2"/>
    <s v="29"/>
    <s v="293"/>
    <s v="293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0 ORGANISMOS SOCIALES PARA LA PARTICIPACIÓN CIUDADANA CONFORMADOS."/>
    <s v="090771 CREACION, RATIFICACION Y REESTRUCTURACION DE CONSEJOS DE COLONIA."/>
    <s v="2000 MATERIALES Y SUMINISTROS"/>
    <s v="2900 HERRAMIENTAS, REFACCIONES Y ACCESORIOS MENORES"/>
    <s v="293 REFACCIONES Y ACCESORIOS MENORES DE MOBILIARIO Y EQUIPO DE ADMINISTRACION, EDUCACIONAL Y RECREATIVO"/>
    <s v="29301 REFACCIONES Y ACCESORIOS MENORES DE MOBILIARIO Y EQUIPO DE ADMINISTRACION, EDUCACIONAL Y RECREATIVO"/>
    <n v="30000"/>
    <s v="1 NO ETIQUETADO"/>
    <s v="11 RECURSOS FISCALES"/>
    <s v="1101 RECURSOS MUNICIPALES"/>
    <s v="19 Ejercicio 2019"/>
    <s v="13 TODO EL TERRITORIO"/>
    <s v="3 INDISTINTO"/>
  </r>
  <r>
    <s v="060611515246172011M074074276911133434734701111110119133"/>
    <s v="0606"/>
    <s v="1"/>
    <s v="15"/>
    <s v="152"/>
    <s v="4"/>
    <s v="6"/>
    <s v="17"/>
    <s v="20"/>
    <s v="11"/>
    <s v="M"/>
    <s v="074"/>
    <s v="074276"/>
    <s v="91"/>
    <s v="1"/>
    <s v="3"/>
    <s v="34"/>
    <s v="347"/>
    <s v="347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1 INGRESOS"/>
    <s v="074 INGRESOS PROPIOS RECAUDADOS "/>
    <s v="074276 RECAUDACION"/>
    <s v="3000 SERVICIOS GENERALES"/>
    <s v="3400 SERVICIOS FINANCIEROS, BANCARIOS Y COMERCIALES"/>
    <s v="347 FLETES Y MANIOBRAS"/>
    <s v="34701 FLETES Y MANIOBRAS"/>
    <n v="88740"/>
    <s v="1 NO ETIQUETADO"/>
    <s v="11 RECURSOS FISCALES"/>
    <s v="1101 RECURSOS MUNICIPALES"/>
    <s v="19 Ejercicio 2019"/>
    <s v="13 TODO EL TERRITORIO"/>
    <s v="3 INDISTINTO"/>
  </r>
  <r>
    <s v="090111313446172020O022022917121133434734701111110119133"/>
    <s v="0901"/>
    <s v="1"/>
    <s v="13"/>
    <s v="134"/>
    <s v="4"/>
    <s v="6"/>
    <s v="17"/>
    <s v="20"/>
    <s v="20"/>
    <s v="O"/>
    <s v="022"/>
    <s v="022917"/>
    <s v="12"/>
    <s v="1"/>
    <s v="3"/>
    <s v="34"/>
    <s v="347"/>
    <s v="34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917 GESTION DE INMUEBLES "/>
    <s v="3000 SERVICIOS GENERALES"/>
    <s v="3400 SERVICIOS FINANCIEROS, BANCARIOS Y COMERCIALES"/>
    <s v="347 FLETES Y MANIOBRAS"/>
    <s v="34701 FLETES Y MANIOBRAS"/>
    <n v="500000"/>
    <s v="1 NO ETIQUETADO"/>
    <s v="11 RECURSOS FISCALES"/>
    <s v="1101 RECURSOS MUNICIPALES"/>
    <s v="19 Ejercicio 2019"/>
    <s v="13 TODO EL TERRITORIO"/>
    <s v="3 INDISTINTO"/>
  </r>
  <r>
    <s v="100533131123091725F043043874911133434734701111110119133"/>
    <s v="1005"/>
    <s v="3"/>
    <s v="31"/>
    <s v="311"/>
    <s v="2"/>
    <s v="3"/>
    <s v="09"/>
    <s v="17"/>
    <s v="25"/>
    <s v="F"/>
    <s v="043"/>
    <s v="043874"/>
    <s v="91"/>
    <s v="1"/>
    <s v="3"/>
    <s v="34"/>
    <s v="347"/>
    <s v="347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3 CAPACITACIONES A PERSONAS EN TEMAS DEL SECTOR EMPRESARIAL REALIZADAS"/>
    <s v="043874 CONVOCATORIAS RETO KIDS"/>
    <s v="3000 SERVICIOS GENERALES"/>
    <s v="3400 SERVICIOS FINANCIEROS, BANCARIOS Y COMERCIALES"/>
    <s v="347 FLETES Y MANIOBRAS"/>
    <s v="34701 FLETES Y MANIOBRAS"/>
    <n v="2047980"/>
    <s v="1 NO ETIQUETADO"/>
    <s v="11 RECURSOS FISCALES"/>
    <s v="1101 RECURSOS MUNICIPALES"/>
    <s v="19 Ejercicio 2019"/>
    <s v="13 TODO EL TERRITORIO"/>
    <s v="3 INDISTINTO"/>
  </r>
  <r>
    <s v="131422727116171835P091091759911122929429401111110119133"/>
    <s v="1314"/>
    <s v="2"/>
    <s v="27"/>
    <s v="271"/>
    <s v="1"/>
    <s v="6"/>
    <s v="17"/>
    <s v="18"/>
    <s v="35"/>
    <s v="P"/>
    <s v="091"/>
    <s v="091759"/>
    <s v="91"/>
    <s v="1"/>
    <s v="2"/>
    <s v="29"/>
    <s v="294"/>
    <s v="294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1 ORGANIZACIÓN VECINAL A LAS DECISIONES MUNICIPALES VINCULADA Y DEMOCRATIZADA"/>
    <s v="091759 SEGUIMIENTO, ORIENTACION Y ASESORAMIENTO A CONSEJOS SOCIALES Y VECINOS DE ZAPOPAN"/>
    <s v="2000 MATERIALES Y SUMINISTROS"/>
    <s v="2900 HERRAMIENTAS, REFACCIONES Y ACCESORIOS MENORES"/>
    <s v="294 REFACCIONES Y ACCESORIOS MENORES DE EQUIPO DE COMPUTO Y TECNOLOGIAS DE LA INFORMACION"/>
    <s v="29401 REFACCIONES Y ACCESORIOS MENORES DE EQUIPO DE COMPUTO Y TECNOLOGIAS DE LA INFORMACION"/>
    <n v="50000"/>
    <s v="1 NO ETIQUETADO"/>
    <s v="11 RECURSOS FISCALES"/>
    <s v="1101 RECURSOS MUNICIPALES"/>
    <s v="19 Ejercicio 2019"/>
    <s v="13 TODO EL TERRITORIO"/>
    <s v="3 INDISTINTO"/>
  </r>
  <r>
    <s v="020411313246172002O016016015971133535135101111110119133"/>
    <s v="0204"/>
    <s v="1"/>
    <s v="13"/>
    <s v="132"/>
    <s v="4"/>
    <s v="6"/>
    <s v="17"/>
    <s v="20"/>
    <s v="02"/>
    <s v="O"/>
    <s v="016"/>
    <s v="016015"/>
    <s v="97"/>
    <s v="1"/>
    <s v="3"/>
    <s v="35"/>
    <s v="351"/>
    <s v="351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3000 SERVICIOS GENERALES"/>
    <s v="3500 SERVICIOS DE INSTALACION, REPARACION, MANTENIMIENTO Y CONSERVACION"/>
    <s v="351 CONSERVACION Y MANTENIMIENTO MENOR DE INMUEBLES"/>
    <s v="35101 CONSERVACION Y MANTENIMIENTO MENOR DE INMUEBLES"/>
    <n v="85000"/>
    <s v="1 NO ETIQUETADO"/>
    <s v="11 RECURSOS FISCALES"/>
    <s v="1101 RECURSOS MUNICIPALES"/>
    <s v="19 Ejercicio 2019"/>
    <s v="13 TODO EL TERRITORIO"/>
    <s v="3 INDISTINTO"/>
  </r>
  <r>
    <s v="060611515246172012M112112799911133535135101111110119133"/>
    <s v="0606"/>
    <s v="1"/>
    <s v="15"/>
    <s v="152"/>
    <s v="4"/>
    <s v="6"/>
    <s v="17"/>
    <s v="20"/>
    <s v="12"/>
    <s v="M"/>
    <s v="112"/>
    <s v="112799"/>
    <s v="91"/>
    <s v="1"/>
    <s v="3"/>
    <s v="35"/>
    <s v="351"/>
    <s v="351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112 RECURSOS FEDERALES REALIZADOS, VALIDADOS Y ENTERADOS"/>
    <s v="112799 FUNDACION JUNTOS POR LOS DEMAS"/>
    <s v="3000 SERVICIOS GENERALES"/>
    <s v="3500 SERVICIOS DE INSTALACION, REPARACION, MANTENIMIENTO Y CONSERVACION"/>
    <s v="351 CONSERVACION Y MANTENIMIENTO MENOR DE INMUEBLES"/>
    <s v="35101 CONSERVACION Y MANTENIMIENTO MENOR DE INMUEBLES"/>
    <n v="655.4"/>
    <s v="1 NO ETIQUETADO"/>
    <s v="11 RECURSOS FISCALES"/>
    <s v="1101 RECURSOS MUNICIPALES"/>
    <s v="19 Ejercicio 2019"/>
    <s v="13 TODO EL TERRITORIO"/>
    <s v="3 INDISTINTO"/>
  </r>
  <r>
    <s v="080922222112130614E088088352911133535135101111110119133"/>
    <s v="0809"/>
    <s v="2"/>
    <s v="22"/>
    <s v="221"/>
    <s v="1"/>
    <s v="2"/>
    <s v="13"/>
    <s v="06"/>
    <s v="14"/>
    <s v="E"/>
    <s v="088"/>
    <s v="088352"/>
    <s v="91"/>
    <s v="1"/>
    <s v="3"/>
    <s v="35"/>
    <s v="351"/>
    <s v="351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52 CREDENCIALIZACION DE COMERCIANTES EN TIANGUIS"/>
    <s v="3000 SERVICIOS GENERALES"/>
    <s v="3500 SERVICIOS DE INSTALACION, REPARACION, MANTENIMIENTO Y CONSERVACION"/>
    <s v="351 CONSERVACION Y MANTENIMIENTO MENOR DE INMUEBLES"/>
    <s v="35101 CONSERVACION Y MANTENIMIENTO MENOR DE INMUEBLES"/>
    <n v="500000"/>
    <s v="1 NO ETIQUETADO"/>
    <s v="11 RECURSOS FISCALES"/>
    <s v="1101 RECURSOS MUNICIPALES"/>
    <s v="19 Ejercicio 2019"/>
    <s v="13 TODO EL TERRITORIO"/>
    <s v="3 INDISTINTO"/>
  </r>
  <r>
    <s v="080422222112130614E128128316911133535135101111110119133"/>
    <s v="0804"/>
    <s v="2"/>
    <s v="22"/>
    <s v="221"/>
    <s v="1"/>
    <s v="2"/>
    <s v="13"/>
    <s v="06"/>
    <s v="14"/>
    <s v="E"/>
    <s v="128"/>
    <s v="128316"/>
    <s v="91"/>
    <s v="1"/>
    <s v="3"/>
    <s v="35"/>
    <s v="351"/>
    <s v="351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8 SERVICIOS DE RECOLECCIÓN DE RESIDUOS SÓLIDOS MUNICIPALES REALIZADOS."/>
    <s v="128316 SERVICIO DE ASEO PUBLICO MUNICIPAL"/>
    <s v="3000 SERVICIOS GENERALES"/>
    <s v="3500 SERVICIOS DE INSTALACION, REPARACION, MANTENIMIENTO Y CONSERVACION"/>
    <s v="351 CONSERVACION Y MANTENIMIENTO MENOR DE INMUEBLES"/>
    <s v="35101 CONSERVACION Y MANTENIMIENTO MENOR DE INMUEBLES"/>
    <n v="200000"/>
    <s v="1 NO ETIQUETADO"/>
    <s v="11 RECURSOS FISCALES"/>
    <s v="1101 RECURSOS MUNICIPALES"/>
    <s v="19 Ejercicio 2019"/>
    <s v="13 TODO EL TERRITORIO"/>
    <s v="3 INDISTINTO"/>
  </r>
  <r>
    <s v="081222121412130615E061061316911133535135101111110119133"/>
    <s v="0812"/>
    <s v="2"/>
    <s v="21"/>
    <s v="214"/>
    <s v="1"/>
    <s v="2"/>
    <s v="13"/>
    <s v="06"/>
    <s v="15"/>
    <s v="E"/>
    <s v="061"/>
    <s v="061316"/>
    <s v="91"/>
    <s v="1"/>
    <s v="3"/>
    <s v="35"/>
    <s v="351"/>
    <s v="35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16 SERVICIO DE ASEO PUBLICO MUNICIPAL"/>
    <s v="3000 SERVICIOS GENERALES"/>
    <s v="3500 SERVICIOS DE INSTALACION, REPARACION, MANTENIMIENTO Y CONSERVACION"/>
    <s v="351 CONSERVACION Y MANTENIMIENTO MENOR DE INMUEBLES"/>
    <s v="35101 CONSERVACION Y MANTENIMIENTO MENOR DE INMUEBLES"/>
    <n v="150000"/>
    <s v="1 NO ETIQUETADO"/>
    <s v="11 RECURSOS FISCALES"/>
    <s v="1101 RECURSOS MUNICIPALES"/>
    <s v="19 Ejercicio 2019"/>
    <s v="13 TODO EL TERRITORIO"/>
    <s v="3 INDISTINTO"/>
  </r>
  <r>
    <s v="081222121412130615E061061317911133535135101111110119133"/>
    <s v="0812"/>
    <s v="2"/>
    <s v="21"/>
    <s v="214"/>
    <s v="1"/>
    <s v="2"/>
    <s v="13"/>
    <s v="06"/>
    <s v="15"/>
    <s v="E"/>
    <s v="061"/>
    <s v="061317"/>
    <s v="91"/>
    <s v="1"/>
    <s v="3"/>
    <s v="35"/>
    <s v="351"/>
    <s v="35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17 MANTENIMIENTO DE AREAS COMUNES"/>
    <s v="3000 SERVICIOS GENERALES"/>
    <s v="3500 SERVICIOS DE INSTALACION, REPARACION, MANTENIMIENTO Y CONSERVACION"/>
    <s v="351 CONSERVACION Y MANTENIMIENTO MENOR DE INMUEBLES"/>
    <s v="35101 CONSERVACION Y MANTENIMIENTO MENOR DE INMUEBLES"/>
    <n v="3500000"/>
    <s v="1 NO ETIQUETADO"/>
    <s v="11 RECURSOS FISCALES"/>
    <s v="1101 RECURSOS MUNICIPALES"/>
    <s v="19 Ejercicio 2019"/>
    <s v="13 TODO EL TERRITORIO"/>
    <s v="3 INDISTINTO"/>
  </r>
  <r>
    <s v="080822222112130417E079079368911133535135101111110119133"/>
    <s v="0808"/>
    <s v="2"/>
    <s v="22"/>
    <s v="221"/>
    <s v="1"/>
    <s v="2"/>
    <s v="13"/>
    <s v="04"/>
    <s v="17"/>
    <s v="E"/>
    <s v="079"/>
    <s v="079368"/>
    <s v="91"/>
    <s v="1"/>
    <s v="3"/>
    <s v="35"/>
    <s v="351"/>
    <s v="351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79 MANTENIMIENTO PREVENTIVO DE LOS SERVICIOS PÚBLICOS REALIZADO"/>
    <s v="079368 SERVICIO DE DESAZOLVE DE FOSA SEPTICAS COLONIAS"/>
    <s v="3000 SERVICIOS GENERALES"/>
    <s v="3500 SERVICIOS DE INSTALACION, REPARACION, MANTENIMIENTO Y CONSERVACION"/>
    <s v="351 CONSERVACION Y MANTENIMIENTO MENOR DE INMUEBLES"/>
    <s v="35101 CONSERVACION Y MANTENIMIENTO MENOR DE INMUEBLES"/>
    <n v="250000"/>
    <s v="1 NO ETIQUETADO"/>
    <s v="11 RECURSOS FISCALES"/>
    <s v="1101 RECURSOS MUNICIPALES"/>
    <s v="19 Ejercicio 2019"/>
    <s v="13 TODO EL TERRITORIO"/>
    <s v="3 INDISTINTO"/>
  </r>
  <r>
    <s v="090111313446172020O022022985121133535135101111110119133"/>
    <s v="0901"/>
    <s v="1"/>
    <s v="13"/>
    <s v="134"/>
    <s v="4"/>
    <s v="6"/>
    <s v="17"/>
    <s v="20"/>
    <s v="20"/>
    <s v="O"/>
    <s v="022"/>
    <s v="022985"/>
    <s v="12"/>
    <s v="1"/>
    <s v="3"/>
    <s v="35"/>
    <s v="351"/>
    <s v="35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985 SERVICIOS GENERALES EN LOS EDIFICIOS PUBLICOS "/>
    <s v="3000 SERVICIOS GENERALES"/>
    <s v="3500 SERVICIOS DE INSTALACION, REPARACION, MANTENIMIENTO Y CONSERVACION"/>
    <s v="351 CONSERVACION Y MANTENIMIENTO MENOR DE INMUEBLES"/>
    <s v="35101 CONSERVACION Y MANTENIMIENTO MENOR DE INMUEBLES"/>
    <n v="17600000"/>
    <s v="1 NO ETIQUETADO"/>
    <s v="11 RECURSOS FISCALES"/>
    <s v="1101 RECURSOS MUNICIPALES"/>
    <s v="19 Ejercicio 2019"/>
    <s v="13 TODO EL TERRITORIO"/>
    <s v="3 INDISTINTO"/>
  </r>
  <r>
    <s v="100733131123091524F030030536911133535135101111110119133"/>
    <s v="1007"/>
    <s v="3"/>
    <s v="31"/>
    <s v="311"/>
    <s v="2"/>
    <s v="3"/>
    <s v="09"/>
    <s v="15"/>
    <s v="24"/>
    <s v="F"/>
    <s v="030"/>
    <s v="030536"/>
    <s v="91"/>
    <s v="1"/>
    <s v="3"/>
    <s v="35"/>
    <s v="351"/>
    <s v="351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030 APOYOS ECONÓMICOS OTORGADOS"/>
    <s v="030536 APOYO DE BECAS DE EDUCACION PARA ADULTOS"/>
    <s v="3000 SERVICIOS GENERALES"/>
    <s v="3500 SERVICIOS DE INSTALACION, REPARACION, MANTENIMIENTO Y CONSERVACION"/>
    <s v="351 CONSERVACION Y MANTENIMIENTO MENOR DE INMUEBLES"/>
    <s v="35101 CONSERVACION Y MANTENIMIENTO MENOR DE INMUEBLES"/>
    <n v="600000"/>
    <s v="1 NO ETIQUETADO"/>
    <s v="11 RECURSOS FISCALES"/>
    <s v="1101 RECURSOS MUNICIPALES"/>
    <s v="19 Ejercicio 2019"/>
    <s v="13 TODO EL TERRITORIO"/>
    <s v="3 INDISTINTO"/>
  </r>
  <r>
    <s v="030311717145160304E127127976911133535235201111110119133"/>
    <s v="0303"/>
    <s v="1"/>
    <s v="17"/>
    <s v="171"/>
    <s v="4"/>
    <s v="5"/>
    <s v="16"/>
    <s v="03"/>
    <s v="04"/>
    <s v="E"/>
    <s v="127"/>
    <s v="127976"/>
    <s v="91"/>
    <s v="1"/>
    <s v="3"/>
    <s v="35"/>
    <s v="352"/>
    <s v="35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400000"/>
    <s v="1 NO ETIQUETADO"/>
    <s v="11 RECURSOS FISCALES"/>
    <s v="1101 RECURSOS MUNICIPALES"/>
    <s v="19 Ejercicio 2019"/>
    <s v="13 TODO EL TERRITORIO"/>
    <s v="3 INDISTINTO"/>
  </r>
  <r>
    <s v="060611515246172012M114114284911133535235201111110119133"/>
    <s v="0606"/>
    <s v="1"/>
    <s v="15"/>
    <s v="152"/>
    <s v="4"/>
    <s v="6"/>
    <s v="17"/>
    <s v="20"/>
    <s v="12"/>
    <s v="M"/>
    <s v="114"/>
    <s v="114284"/>
    <s v="91"/>
    <s v="1"/>
    <s v="3"/>
    <s v="35"/>
    <s v="352"/>
    <s v="352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114 REGISTRO CONTABLE  FINANCIERO Y PRESUPUESTADO REALIZADO"/>
    <s v="114284 CONTABILIDAD DEL INGRESO"/>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18204"/>
    <s v="1 NO ETIQUETADO"/>
    <s v="11 RECURSOS FISCALES"/>
    <s v="1101 RECURSOS MUNICIPALES"/>
    <s v="19 Ejercicio 2019"/>
    <s v="13 TODO EL TERRITORIO"/>
    <s v="3 INDISTINTO"/>
  </r>
  <r>
    <s v="081122222112130614E128128316911133535235201111110119133"/>
    <s v="0811"/>
    <s v="2"/>
    <s v="22"/>
    <s v="221"/>
    <s v="1"/>
    <s v="2"/>
    <s v="13"/>
    <s v="06"/>
    <s v="14"/>
    <s v="E"/>
    <s v="128"/>
    <s v="128316"/>
    <s v="91"/>
    <s v="1"/>
    <s v="3"/>
    <s v="35"/>
    <s v="352"/>
    <s v="352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8 SERVICIOS DE RECOLECCIÓN DE RESIDUOS SÓLIDOS MUNICIPALES REALIZADOS."/>
    <s v="128316 SERVICIO DE ASEO PUBLICO MUNICIPAL"/>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20000"/>
    <s v="1 NO ETIQUETADO"/>
    <s v="11 RECURSOS FISCALES"/>
    <s v="1101 RECURSOS MUNICIPALES"/>
    <s v="19 Ejercicio 2019"/>
    <s v="13 TODO EL TERRITORIO"/>
    <s v="3 INDISTINTO"/>
  </r>
  <r>
    <s v="080322222112130614E009009366911133535235201111110119133"/>
    <s v="0803"/>
    <s v="2"/>
    <s v="22"/>
    <s v="221"/>
    <s v="1"/>
    <s v="2"/>
    <s v="13"/>
    <s v="06"/>
    <s v="14"/>
    <s v="E"/>
    <s v="009"/>
    <s v="009366"/>
    <s v="91"/>
    <s v="1"/>
    <s v="3"/>
    <s v="35"/>
    <s v="352"/>
    <s v="35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366 ATENCION A SOLICITUD DE SUPERVISION DE OBRA DE AGUA DRENAJE"/>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000000"/>
    <s v="1 NO ETIQUETADO"/>
    <s v="11 RECURSOS FISCALES"/>
    <s v="1101 RECURSOS MUNICIPALES"/>
    <s v="19 Ejercicio 2019"/>
    <s v="13 TODO EL TERRITORIO"/>
    <s v="3 INDISTINTO"/>
  </r>
  <r>
    <s v="080222222112130614E125125798911133535235201111110119133"/>
    <s v="0802"/>
    <s v="2"/>
    <s v="22"/>
    <s v="221"/>
    <s v="1"/>
    <s v="2"/>
    <s v="13"/>
    <s v="06"/>
    <s v="14"/>
    <s v="E"/>
    <s v="125"/>
    <s v="125798"/>
    <s v="91"/>
    <s v="1"/>
    <s v="3"/>
    <s v="35"/>
    <s v="352"/>
    <s v="352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798 OBRA IMAGEN URBANA"/>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5000"/>
    <s v="1 NO ETIQUETADO"/>
    <s v="11 RECURSOS FISCALES"/>
    <s v="1101 RECURSOS MUNICIPALES"/>
    <s v="19 Ejercicio 2019"/>
    <s v="13 TODO EL TERRITORIO"/>
    <s v="3 INDISTINTO"/>
  </r>
  <r>
    <s v="081022222112130614E009009400911133535235201111110119133"/>
    <s v="0810"/>
    <s v="2"/>
    <s v="22"/>
    <s v="221"/>
    <s v="1"/>
    <s v="2"/>
    <s v="13"/>
    <s v="06"/>
    <s v="14"/>
    <s v="E"/>
    <s v="009"/>
    <s v="009400"/>
    <s v="91"/>
    <s v="1"/>
    <s v="3"/>
    <s v="35"/>
    <s v="352"/>
    <s v="352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400 VISTO BUENO DE LA RECEPCION DEL FRACCIONAMIENTO"/>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000"/>
    <s v="1 NO ETIQUETADO"/>
    <s v="11 RECURSOS FISCALES"/>
    <s v="1101 RECURSOS MUNICIPALES"/>
    <s v="19 Ejercicio 2019"/>
    <s v="13 TODO EL TERRITORIO"/>
    <s v="3 INDISTINTO"/>
  </r>
  <r>
    <s v="080822222112130417E079079368911133535235201111110119133"/>
    <s v="0808"/>
    <s v="2"/>
    <s v="22"/>
    <s v="221"/>
    <s v="1"/>
    <s v="2"/>
    <s v="13"/>
    <s v="04"/>
    <s v="17"/>
    <s v="E"/>
    <s v="079"/>
    <s v="079368"/>
    <s v="91"/>
    <s v="1"/>
    <s v="3"/>
    <s v="35"/>
    <s v="352"/>
    <s v="352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79 MANTENIMIENTO PREVENTIVO DE LOS SERVICIOS PÚBLICOS REALIZADO"/>
    <s v="079368 SERVICIO DE DESAZOLVE DE FOSA SEPTICAS COLONIAS"/>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5000"/>
    <s v="1 NO ETIQUETADO"/>
    <s v="11 RECURSOS FISCALES"/>
    <s v="1101 RECURSOS MUNICIPALES"/>
    <s v="19 Ejercicio 2019"/>
    <s v="13 TODO EL TERRITORIO"/>
    <s v="3 INDISTINTO"/>
  </r>
  <r>
    <s v="090111313446172020O022022994121133535235201111110119133"/>
    <s v="0901"/>
    <s v="1"/>
    <s v="13"/>
    <s v="134"/>
    <s v="4"/>
    <s v="6"/>
    <s v="17"/>
    <s v="20"/>
    <s v="20"/>
    <s v="O"/>
    <s v="022"/>
    <s v="022994"/>
    <s v="12"/>
    <s v="1"/>
    <s v="3"/>
    <s v="35"/>
    <s v="352"/>
    <s v="35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994 TRAMITE DE VEHICULOS"/>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00000"/>
    <s v="1 NO ETIQUETADO"/>
    <s v="11 RECURSOS FISCALES"/>
    <s v="1101 RECURSOS MUNICIPALES"/>
    <s v="19 Ejercicio 2019"/>
    <s v="13 TODO EL TERRITORIO"/>
    <s v="3 INDISTINTO"/>
  </r>
  <r>
    <s v="121222222122081331E078078697911133535235201111110119133"/>
    <s v="1212"/>
    <s v="2"/>
    <s v="22"/>
    <s v="221"/>
    <s v="2"/>
    <s v="2"/>
    <s v="08"/>
    <s v="13"/>
    <s v="31"/>
    <s v="E"/>
    <s v="078"/>
    <s v="078697"/>
    <s v="91"/>
    <s v="1"/>
    <s v="3"/>
    <s v="35"/>
    <s v="352"/>
    <s v="352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697 PRORROGA DE LICENCIA O PERMISO VENCIDO"/>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00200"/>
    <s v="1 NO ETIQUETADO"/>
    <s v="11 RECURSOS FISCALES"/>
    <s v="1101 RECURSOS MUNICIPALES"/>
    <s v="19 Ejercicio 2019"/>
    <s v="13 TODO EL TERRITORIO"/>
    <s v="3 INDISTINTO"/>
  </r>
  <r>
    <s v="130322424215140134E018018974911133535235201111110119133"/>
    <s v="1303"/>
    <s v="2"/>
    <s v="24"/>
    <s v="242"/>
    <s v="1"/>
    <s v="5"/>
    <s v="14"/>
    <s v="01"/>
    <s v="34"/>
    <s v="E"/>
    <s v="018"/>
    <s v="018974"/>
    <s v="91"/>
    <s v="1"/>
    <s v="3"/>
    <s v="35"/>
    <s v="352"/>
    <s v="35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974 SERVICIO DE BIBLIOTECAS Y SALAS DE LECTURA "/>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49500.000000000007"/>
    <s v="1 NO ETIQUETADO"/>
    <s v="11 RECURSOS FISCALES"/>
    <s v="1101 RECURSOS MUNICIPALES"/>
    <s v="19 Ejercicio 2019"/>
    <s v="13 TODO EL TERRITORIO"/>
    <s v="3 INDISTINTO"/>
  </r>
  <r>
    <s v="131322424215140134E120120940911133535235201111110119133"/>
    <s v="1313"/>
    <s v="2"/>
    <s v="24"/>
    <s v="242"/>
    <s v="1"/>
    <s v="5"/>
    <s v="14"/>
    <s v="01"/>
    <s v="34"/>
    <s v="E"/>
    <s v="120"/>
    <s v="120940"/>
    <s v="91"/>
    <s v="1"/>
    <s v="3"/>
    <s v="35"/>
    <s v="352"/>
    <s v="35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120 ROMERIA ZAPOPAN ORGANIZADA Y REALIZADA"/>
    <s v="120940 OPERATIVO ROMERIA 2017"/>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180000"/>
    <s v="1 NO ETIQUETADO"/>
    <s v="11 RECURSOS FISCALES"/>
    <s v="1101 RECURSOS MUNICIPALES"/>
    <s v="19 Ejercicio 2019"/>
    <s v="13 TODO EL TERRITORIO"/>
    <s v="3 INDISTINTO"/>
  </r>
  <r>
    <s v="131322424215140134E087087826911133535235201111110119133"/>
    <s v="1313"/>
    <s v="2"/>
    <s v="24"/>
    <s v="242"/>
    <s v="1"/>
    <s v="5"/>
    <s v="14"/>
    <s v="01"/>
    <s v="34"/>
    <s v="E"/>
    <s v="087"/>
    <s v="087826"/>
    <s v="91"/>
    <s v="1"/>
    <s v="3"/>
    <s v="35"/>
    <s v="352"/>
    <s v="35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26 ACCESO Y DIFUSION DE LA CULTURA Y LAS ARTES "/>
    <s v="3000 SERVICIOS GENERALES"/>
    <s v="3500 SERVICIOS DE INSTALACION, REPARACION, MANTENIMIENTO Y CONSERVACION"/>
    <s v="352 INSTALACION, REPARACION Y MANTENIMIENTO DE MOBILIARIO Y EQUIPO DE ADMINISTRACION, EDUCACIONAL Y RECREATIVO"/>
    <s v="35201 INSTALACION, REPARACION Y MANTENIMIENTO DE MOBILIARIO Y EQUIPO DE ADMINISTRACION, EDUCACIONAL Y RECREATIVO"/>
    <n v="20100"/>
    <s v="1 NO ETIQUETADO"/>
    <s v="11 RECURSOS FISCALES"/>
    <s v="1101 RECURSOS MUNICIPALES"/>
    <s v="19 Ejercicio 2019"/>
    <s v="13 TODO EL TERRITORIO"/>
    <s v="3 INDISTINTO"/>
  </r>
  <r>
    <s v="060611515246172012M114114287911133535335301111110119133"/>
    <s v="0606"/>
    <s v="1"/>
    <s v="15"/>
    <s v="152"/>
    <s v="4"/>
    <s v="6"/>
    <s v="17"/>
    <s v="20"/>
    <s v="12"/>
    <s v="M"/>
    <s v="114"/>
    <s v="114287"/>
    <s v="91"/>
    <s v="1"/>
    <s v="3"/>
    <s v="35"/>
    <s v="353"/>
    <s v="353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114 REGISTRO CONTABLE  FINANCIERO Y PRESUPUESTADO REALIZADO"/>
    <s v="114287 PAGO DE BIENES Y SERVICIOS"/>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0846"/>
    <s v="1 NO ETIQUETADO"/>
    <s v="11 RECURSOS FISCALES"/>
    <s v="1101 RECURSOS MUNICIPALES"/>
    <s v="19 Ejercicio 2019"/>
    <s v="13 TODO EL TERRITORIO"/>
    <s v="3 INDISTINTO"/>
  </r>
  <r>
    <s v="081122222112130614E128128326911133535335301111110119133"/>
    <s v="0811"/>
    <s v="2"/>
    <s v="22"/>
    <s v="221"/>
    <s v="1"/>
    <s v="2"/>
    <s v="13"/>
    <s v="06"/>
    <s v="14"/>
    <s v="E"/>
    <s v="128"/>
    <s v="128326"/>
    <s v="91"/>
    <s v="1"/>
    <s v="3"/>
    <s v="35"/>
    <s v="353"/>
    <s v="353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8 SERVICIOS DE RECOLECCIÓN DE RESIDUOS SÓLIDOS MUNICIPALES REALIZADOS."/>
    <s v="128326 SERVICIOS DE SANEAMIENTO URBANO (RETIRO DE ANIMALES MUERTOS,RETIRO DE ESCOMBRO, RETIRO DE ARRASTRE,CANALES, PREDIOS MUNICIPALES, RECOLECCION DE LL"/>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9302.400000000001"/>
    <s v="1 NO ETIQUETADO"/>
    <s v="11 RECURSOS FISCALES"/>
    <s v="1101 RECURSOS MUNICIPALES"/>
    <s v="19 Ejercicio 2019"/>
    <s v="13 TODO EL TERRITORIO"/>
    <s v="3 INDISTINTO"/>
  </r>
  <r>
    <s v="081222121412130615E061061319911133535335301111110119133"/>
    <s v="0812"/>
    <s v="2"/>
    <s v="21"/>
    <s v="214"/>
    <s v="1"/>
    <s v="2"/>
    <s v="13"/>
    <s v="06"/>
    <s v="15"/>
    <s v="E"/>
    <s v="061"/>
    <s v="061319"/>
    <s v="91"/>
    <s v="1"/>
    <s v="3"/>
    <s v="35"/>
    <s v="353"/>
    <s v="353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19 MANTENIMIENTO DE CEMENTERIOS"/>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400000"/>
    <s v="1 NO ETIQUETADO"/>
    <s v="11 RECURSOS FISCALES"/>
    <s v="1101 RECURSOS MUNICIPALES"/>
    <s v="19 Ejercicio 2019"/>
    <s v="13 TODO EL TERRITORIO"/>
    <s v="3 INDISTINTO"/>
  </r>
  <r>
    <s v="090211313446172019O133133427121133535335301111110119133"/>
    <s v="0902"/>
    <s v="1"/>
    <s v="13"/>
    <s v="134"/>
    <s v="4"/>
    <s v="6"/>
    <s v="17"/>
    <s v="20"/>
    <s v="19"/>
    <s v="O"/>
    <s v="133"/>
    <s v="133427"/>
    <s v="12"/>
    <s v="1"/>
    <s v="3"/>
    <s v="35"/>
    <s v="353"/>
    <s v="35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27 ADMINISTRACION DE LA RED DE VOZ Y RENOVACION DE EQUIPO"/>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820732"/>
    <s v="1 NO ETIQUETADO"/>
    <s v="11 RECURSOS FISCALES"/>
    <s v="1101 RECURSOS MUNICIPALES"/>
    <s v="19 Ejercicio 2019"/>
    <s v="13 TODO EL TERRITORIO"/>
    <s v="3 INDISTINTO"/>
  </r>
  <r>
    <s v="090211313446172019O133133428121133535335301111110119133"/>
    <s v="0902"/>
    <s v="1"/>
    <s v="13"/>
    <s v="134"/>
    <s v="4"/>
    <s v="6"/>
    <s v="17"/>
    <s v="20"/>
    <s v="19"/>
    <s v="O"/>
    <s v="133"/>
    <s v="133428"/>
    <s v="12"/>
    <s v="1"/>
    <s v="3"/>
    <s v="35"/>
    <s v="353"/>
    <s v="35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28 ACTUALIZACION DE MANUALES DE ORGANIZACION"/>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680000"/>
    <s v="1 NO ETIQUETADO"/>
    <s v="11 RECURSOS FISCALES"/>
    <s v="1101 RECURSOS MUNICIPALES"/>
    <s v="19 Ejercicio 2019"/>
    <s v="13 TODO EL TERRITORIO"/>
    <s v="3 INDISTINTO"/>
  </r>
  <r>
    <s v="090211313446172019O133133429121133535335301111110119133"/>
    <s v="0902"/>
    <s v="1"/>
    <s v="13"/>
    <s v="134"/>
    <s v="4"/>
    <s v="6"/>
    <s v="17"/>
    <s v="20"/>
    <s v="19"/>
    <s v="O"/>
    <s v="133"/>
    <s v="133429"/>
    <s v="12"/>
    <s v="1"/>
    <s v="3"/>
    <s v="35"/>
    <s v="353"/>
    <s v="35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29 ACTUALIZACION DE MANUALES DE PROCEDIMIENTOS"/>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30000"/>
    <s v="1 NO ETIQUETADO"/>
    <s v="11 RECURSOS FISCALES"/>
    <s v="1101 RECURSOS MUNICIPALES"/>
    <s v="19 Ejercicio 2019"/>
    <s v="13 TODO EL TERRITORIO"/>
    <s v="3 INDISTINTO"/>
  </r>
  <r>
    <s v="090211313446172019O133133433121133535335301111110119133"/>
    <s v="0902"/>
    <s v="1"/>
    <s v="13"/>
    <s v="134"/>
    <s v="4"/>
    <s v="6"/>
    <s v="17"/>
    <s v="20"/>
    <s v="19"/>
    <s v="O"/>
    <s v="133"/>
    <s v="133433"/>
    <s v="12"/>
    <s v="1"/>
    <s v="3"/>
    <s v="35"/>
    <s v="353"/>
    <s v="35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3 ATENCION A SOLICITUDES DE REPARACION, MANTENIMIENTO E INSTALACION DE EQUIPO DE COMPUTO EN GENERAL Y TELEFONICO."/>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000000"/>
    <s v="1 NO ETIQUETADO"/>
    <s v="11 RECURSOS FISCALES"/>
    <s v="1101 RECURSOS MUNICIPALES"/>
    <s v="19 Ejercicio 2019"/>
    <s v="13 TODO EL TERRITORIO"/>
    <s v="3 INDISTINTO"/>
  </r>
  <r>
    <s v="090211313446172019O133133436121133535335301111110119133"/>
    <s v="0902"/>
    <s v="1"/>
    <s v="13"/>
    <s v="134"/>
    <s v="4"/>
    <s v="6"/>
    <s v="17"/>
    <s v="20"/>
    <s v="19"/>
    <s v="O"/>
    <s v="133"/>
    <s v="133436"/>
    <s v="12"/>
    <s v="1"/>
    <s v="3"/>
    <s v="35"/>
    <s v="353"/>
    <s v="35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6 ADMINISTRACION DE RED DE DATOS Y RENOVACION DE EQUIPO"/>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769000"/>
    <s v="1 NO ETIQUETADO"/>
    <s v="11 RECURSOS FISCALES"/>
    <s v="1101 RECURSOS MUNICIPALES"/>
    <s v="19 Ejercicio 2019"/>
    <s v="13 TODO EL TERRITORIO"/>
    <s v="3 INDISTINTO"/>
  </r>
  <r>
    <s v="090211313446172019O133133438121133535335301225250219133"/>
    <s v="0902"/>
    <s v="1"/>
    <s v="13"/>
    <s v="134"/>
    <s v="4"/>
    <s v="6"/>
    <s v="17"/>
    <s v="20"/>
    <s v="19"/>
    <s v="O"/>
    <s v="133"/>
    <s v="133438"/>
    <s v="12"/>
    <s v="1"/>
    <s v="3"/>
    <s v="35"/>
    <s v="353"/>
    <s v="35301"/>
    <s v="2"/>
    <s v="25"/>
    <s v="2502"/>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8 ATENCION A SOLICITUDES DE COMPRA, PRESTAMO, RENTA Y ACTUALIZACION DE EQUIPO DE COMPUTO GENERAL Y TELEFONICO"/>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23080405.829999998"/>
    <s v="2 ETIQUETADO"/>
    <s v="25 RECURSOS FEDERALES"/>
    <s v="2502 FONDO DE FORTALECIMIENTO MUNICIPAL"/>
    <s v="19 Ejercicio 2019"/>
    <s v="13 TODO EL TERRITORIO"/>
    <s v="3 INDISTINTO"/>
  </r>
  <r>
    <s v="090211313446172019O133133508121133535335301225250219133"/>
    <s v="0902"/>
    <s v="1"/>
    <s v="13"/>
    <s v="134"/>
    <s v="4"/>
    <s v="6"/>
    <s v="17"/>
    <s v="20"/>
    <s v="19"/>
    <s v="O"/>
    <s v="133"/>
    <s v="133508"/>
    <s v="12"/>
    <s v="1"/>
    <s v="3"/>
    <s v="35"/>
    <s v="353"/>
    <s v="35301"/>
    <s v="2"/>
    <s v="25"/>
    <s v="2502"/>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508 MEJORA REGULATORIA"/>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54967241.200000003"/>
    <s v="2 ETIQUETADO"/>
    <s v="25 RECURSOS FEDERALES"/>
    <s v="2502 FONDO DE FORTALECIMIENTO MUNICIPAL"/>
    <s v="19 Ejercicio 2019"/>
    <s v="13 TODO EL TERRITORIO"/>
    <s v="3 INDISTINTO"/>
  </r>
  <r>
    <s v="090211313446172019O133133508121133535335301111110119133"/>
    <s v="0902"/>
    <s v="1"/>
    <s v="13"/>
    <s v="134"/>
    <s v="4"/>
    <s v="6"/>
    <s v="17"/>
    <s v="20"/>
    <s v="19"/>
    <s v="O"/>
    <s v="133"/>
    <s v="133508"/>
    <s v="12"/>
    <s v="1"/>
    <s v="3"/>
    <s v="35"/>
    <s v="353"/>
    <s v="353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508 MEJORA REGULATORIA"/>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95989"/>
    <s v="1 NO ETIQUETADO"/>
    <s v="11 RECURSOS FISCALES"/>
    <s v="1101 RECURSOS MUNICIPALES"/>
    <s v="19 Ejercicio 2019"/>
    <s v="13 TODO EL TERRITORIO"/>
    <s v="3 INDISTINTO"/>
  </r>
  <r>
    <s v="110322222122071329E129129888911133535335301111110119133"/>
    <s v="1103"/>
    <s v="2"/>
    <s v="22"/>
    <s v="221"/>
    <s v="2"/>
    <s v="2"/>
    <s v="07"/>
    <s v="13"/>
    <s v="29"/>
    <s v="E"/>
    <s v="129"/>
    <s v="129888"/>
    <s v="91"/>
    <s v="1"/>
    <s v="3"/>
    <s v="35"/>
    <s v="353"/>
    <s v="353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29 SERVICIOS PARA LA GESTIÓN DE LA MOVILIDAD APLICADA         "/>
    <s v="129888 DICTAMEN SOBRE PROYECTOS DE INGRESOS Y SALIDAS Y/O INTEGRACION A LA VIALIDAD"/>
    <s v="3000 SERVICIOS GENERALES"/>
    <s v="3500 SERVICIOS DE INSTALACION, REPARACION, MANTENIMIENTO Y CONSERVACION"/>
    <s v="353 INSTALACION, REPARACION Y MANTENIMIENTO DE EQUIPO DE COMPUTO Y TECNOLOGIA DE LA INFORMACION"/>
    <s v="35301 INSTALACION, REPARACION Y MANTENIMIENTO DE EQUIPO DE COMPUTO Y TECNOLOGIA DE LA INFORMACION"/>
    <n v="175000"/>
    <s v="1 NO ETIQUETADO"/>
    <s v="11 RECURSOS FISCALES"/>
    <s v="1101 RECURSOS MUNICIPALES"/>
    <s v="19 Ejercicio 2019"/>
    <s v="13 TODO EL TERRITORIO"/>
    <s v="3 INDISTINTO"/>
  </r>
  <r>
    <s v="110422121231010730E113113684911133535435401111110119133"/>
    <s v="1104"/>
    <s v="2"/>
    <s v="21"/>
    <s v="212"/>
    <s v="3"/>
    <s v="1"/>
    <s v="01"/>
    <s v="07"/>
    <s v="30"/>
    <s v="E"/>
    <s v="113"/>
    <s v="113684"/>
    <s v="91"/>
    <s v="1"/>
    <s v="3"/>
    <s v="35"/>
    <s v="354"/>
    <s v="354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13 RECURSOS NATURALES GESTIONADOS Y PROTEGIDOS "/>
    <s v="113684 PREVENCION, CONTROL Y COMBATE DE INCENDIOS FORESTALES"/>
    <s v="3000 SERVICIOS GENERALES"/>
    <s v="3500 SERVICIOS DE INSTALACION, REPARACION, MANTENIMIENTO Y CONSERVACION"/>
    <s v="354 INSTALACIÓN, REPARACIÓN Y MANTENIMIENTO DE EQUIPO E INSTRUMENTAL MÉDICO Y DE LABORATORIO"/>
    <s v="35401 INSTALACIÓN, REPARACIÓN Y MANTENIMIENTO DE EQUIPO E INSTRUMENTAL MÉDICO Y DE LABORATORIO"/>
    <n v="10000"/>
    <s v="1 NO ETIQUETADO"/>
    <s v="11 RECURSOS FISCALES"/>
    <s v="1101 RECURSOS MUNICIPALES"/>
    <s v="19 Ejercicio 2019"/>
    <s v="13 TODO EL TERRITORIO"/>
    <s v="3 INDISTINTO"/>
  </r>
  <r>
    <s v="030311717145160304E127127976911133535535501225250219133"/>
    <s v="0303"/>
    <s v="1"/>
    <s v="17"/>
    <s v="171"/>
    <s v="4"/>
    <s v="5"/>
    <s v="16"/>
    <s v="03"/>
    <s v="04"/>
    <s v="E"/>
    <s v="127"/>
    <s v="127976"/>
    <s v="91"/>
    <s v="1"/>
    <s v="3"/>
    <s v="35"/>
    <s v="355"/>
    <s v="35501"/>
    <s v="2"/>
    <s v="25"/>
    <s v="2502"/>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3000 SERVICIOS GENERALES"/>
    <s v="3500 SERVICIOS DE INSTALACION, REPARACION, MANTENIMIENTO Y CONSERVACION"/>
    <s v="355 REPARACION Y MANTENIMIENTO DE EQUIPO DE TRANSPORTE"/>
    <s v="35501 REPARACION Y MANTENIMIENTO DE EQUIPO DE TRANSPORTE"/>
    <n v="6700000"/>
    <s v="2 ETIQUETADO"/>
    <s v="25 RECURSOS FEDERALES"/>
    <s v="2502 FONDO DE FORTALECIMIENTO MUNICIPAL"/>
    <s v="19 Ejercicio 2019"/>
    <s v="13 TODO EL TERRITORIO"/>
    <s v="3 INDISTINTO"/>
  </r>
  <r>
    <s v="050511818146172007B033033221911133535535501111110119133"/>
    <s v="0505"/>
    <s v="1"/>
    <s v="18"/>
    <s v="181"/>
    <s v="4"/>
    <s v="6"/>
    <s v="17"/>
    <s v="20"/>
    <s v="07"/>
    <s v="B"/>
    <s v="033"/>
    <s v="033221"/>
    <s v="91"/>
    <s v="1"/>
    <s v="3"/>
    <s v="35"/>
    <s v="355"/>
    <s v="355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x v="3"/>
    <s v="91 CIUDADANOS"/>
    <s v="1 GASTO CORRIENTE"/>
    <s v="07 EFICIENCIA GUBERNAMENTAL PARA LA POBLACIÓN"/>
    <s v="033 ATENCIÓN Y CANALIZACIÓN DE PETICIONES "/>
    <s v="033221 ATENCION CIUDADANA"/>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s v="13 TODO EL TERRITORIO"/>
    <s v="3 INDISTINTO"/>
  </r>
  <r>
    <s v="050511313446172008M007007250911133535535501111110119133"/>
    <s v="0505"/>
    <s v="1"/>
    <s v="13"/>
    <s v="134"/>
    <s v="4"/>
    <s v="6"/>
    <s v="17"/>
    <s v="20"/>
    <s v="08"/>
    <s v="M"/>
    <s v="007"/>
    <s v="007250"/>
    <s v="91"/>
    <s v="1"/>
    <s v="3"/>
    <s v="35"/>
    <s v="355"/>
    <s v="35501"/>
    <s v="1"/>
    <s v="11"/>
    <s v="1101"/>
    <s v="19"/>
    <s v="13"/>
    <s v="3"/>
    <s v="05 SECRETARIA DEL AYUNTAMIENTO"/>
    <s v="0505 SECRETARIA DEL AYUNTAMIENTO"/>
    <s v="134 FUNCION PUBLICA"/>
    <s v="1 GOBIERNO"/>
    <s v="13 COORDINACION DE LA POLITICA DE GOBIERNO"/>
    <s v="4 UN GOBIERNO PARA LA CIUDADANÍA"/>
    <s v="6 ZAPOPAN CIUDADANO"/>
    <s v="17 GARANTIZAR UNA ADMINISTRACIÓN DE LOS RECURSOS PÚBLICOS AL SERVICIO DE LA CIUDADANÍA"/>
    <s v="20 C. EFICIENCIA GUBERNAMENTAL"/>
    <x v="4"/>
    <s v="91 CIUDADANOS"/>
    <s v="1 GASTO CORRIENTE"/>
    <s v="08 GESTIÓN INTERNA EFICIENTE"/>
    <s v="007  DICTAMENES  PARA ESTUDIO Y DICTAMINACIÓN DE COMISIONES COLEGIADAS Y PERMANENTES DEL AYUNTAMIENTO PROYECTADOS"/>
    <s v="007250 OPINION TECNICA SOBRE MODIFICACION, REFORMA O ACTUALIZACION DE REGLAMENTOS MUNICIPALES"/>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s v="13 TODO EL TERRITORIO"/>
    <s v="3 INDISTINTO"/>
  </r>
  <r>
    <s v="080122222112130614E088088318911133535535501111110119133"/>
    <s v="0801"/>
    <s v="2"/>
    <s v="22"/>
    <s v="221"/>
    <s v="1"/>
    <s v="2"/>
    <s v="13"/>
    <s v="06"/>
    <s v="14"/>
    <s v="E"/>
    <s v="088"/>
    <s v="088318"/>
    <s v="91"/>
    <s v="1"/>
    <s v="3"/>
    <s v="35"/>
    <s v="355"/>
    <s v="355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18 SERVICIO DE CAMBIO DE PROPIETARIO"/>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s v="13 TODO EL TERRITORIO"/>
    <s v="3 INDISTINTO"/>
  </r>
  <r>
    <s v="080922222112130614E088088353911133535535501111110119133"/>
    <s v="0809"/>
    <s v="2"/>
    <s v="22"/>
    <s v="221"/>
    <s v="1"/>
    <s v="2"/>
    <s v="13"/>
    <s v="06"/>
    <s v="14"/>
    <s v="E"/>
    <s v="088"/>
    <s v="088353"/>
    <s v="91"/>
    <s v="1"/>
    <s v="3"/>
    <s v="35"/>
    <s v="355"/>
    <s v="355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53 CESION DE DERECHOS SOBRE COMERCIO EN TIANGUIS"/>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s v="13 TODO EL TERRITORIO"/>
    <s v="3 INDISTINTO"/>
  </r>
  <r>
    <s v="080322222112130614E009009367911133535535501111110119133"/>
    <s v="0803"/>
    <s v="2"/>
    <s v="22"/>
    <s v="221"/>
    <s v="1"/>
    <s v="2"/>
    <s v="13"/>
    <s v="06"/>
    <s v="14"/>
    <s v="E"/>
    <s v="009"/>
    <s v="009367"/>
    <s v="91"/>
    <s v="1"/>
    <s v="3"/>
    <s v="35"/>
    <s v="355"/>
    <s v="355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367 SUPERVISION PARA LA RECEPCION DE INFRAESTRUCTURA HIDROSANITARIA DE NUEVOS FRACCIONAMIENTOS"/>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s v="13 TODO EL TERRITORIO"/>
    <s v="3 INDISTINTO"/>
  </r>
  <r>
    <s v="080422222112130614E125125357911133535535501111110119133"/>
    <s v="0804"/>
    <s v="2"/>
    <s v="22"/>
    <s v="221"/>
    <s v="1"/>
    <s v="2"/>
    <s v="13"/>
    <s v="06"/>
    <s v="14"/>
    <s v="E"/>
    <s v="125"/>
    <s v="125357"/>
    <s v="91"/>
    <s v="1"/>
    <s v="3"/>
    <s v="35"/>
    <s v="355"/>
    <s v="355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57 FESTEJO DEL DIA DEL NIÑO"/>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s v="13 TODO EL TERRITORIO"/>
    <s v="3 INDISTINTO"/>
  </r>
  <r>
    <s v="081022222112130614E009009407911133535535501111110119133"/>
    <s v="0810"/>
    <s v="2"/>
    <s v="22"/>
    <s v="221"/>
    <s v="1"/>
    <s v="2"/>
    <s v="13"/>
    <s v="06"/>
    <s v="14"/>
    <s v="E"/>
    <s v="009"/>
    <s v="009407"/>
    <s v="91"/>
    <s v="1"/>
    <s v="3"/>
    <s v="35"/>
    <s v="355"/>
    <s v="355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407 MANTENIMIENTO PREVENTIVO Y CORRECTIVO ELECTROMECANICO EN FUENTES DE ABASTECIMIENTO (POZOS) Y PLANTAS DE TRATAMIENTO."/>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s v="13 TODO EL TERRITORIO"/>
    <s v="3 INDISTINTO"/>
  </r>
  <r>
    <s v="080822222112130417E079079368911133535535501111110119133"/>
    <s v="0808"/>
    <s v="2"/>
    <s v="22"/>
    <s v="221"/>
    <s v="1"/>
    <s v="2"/>
    <s v="13"/>
    <s v="04"/>
    <s v="17"/>
    <s v="E"/>
    <s v="079"/>
    <s v="079368"/>
    <s v="91"/>
    <s v="1"/>
    <s v="3"/>
    <s v="35"/>
    <s v="355"/>
    <s v="355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79 MANTENIMIENTO PREVENTIVO DE LOS SERVICIOS PÚBLICOS REALIZADO"/>
    <s v="079368 SERVICIO DE DESAZOLVE DE FOSA SEPTICAS COLONIAS"/>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s v="13 TODO EL TERRITORIO"/>
    <s v="3 INDISTINTO"/>
  </r>
  <r>
    <s v="081422222612130618E061061381911133535535501111110119133"/>
    <s v="0814"/>
    <s v="2"/>
    <s v="22"/>
    <s v="226"/>
    <s v="1"/>
    <s v="2"/>
    <s v="13"/>
    <s v="06"/>
    <s v="18"/>
    <s v="E"/>
    <s v="061"/>
    <s v="061381"/>
    <s v="91"/>
    <s v="1"/>
    <s v="3"/>
    <s v="35"/>
    <s v="355"/>
    <s v="355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8 SERVICIOS PÚBLICOS DE EXCELENCIA."/>
    <s v="061 ESPACIOS PÚBLICOS SALUBRES ENTREGADOS."/>
    <s v="061381 OPERATIVO DE CEMENTERIOS"/>
    <s v="3000 SERVICIOS GENERALES"/>
    <s v="3500 SERVICIOS DE INSTALACION, REPARACION, MANTENIMIENTO Y CONSERVACION"/>
    <s v="355 REPARACION Y MANTENIMIENTO DE EQUIPO DE TRANSPORTE"/>
    <s v="35501 REPARACION Y MANTENIMIENTO DE EQUIPO DE TRANSPORTE"/>
    <n v="0"/>
    <s v="1 NO ETIQUETADO"/>
    <s v="11 RECURSOS FISCALES"/>
    <s v="1101 RECURSOS MUNICIPALES"/>
    <s v="19 Ejercicio 2019"/>
    <s v="13 TODO EL TERRITORIO"/>
    <s v="3 INDISTINTO"/>
  </r>
  <r>
    <s v="090111313446172020O020020502121133535535501111110119133"/>
    <s v="0901"/>
    <s v="1"/>
    <s v="13"/>
    <s v="134"/>
    <s v="4"/>
    <s v="6"/>
    <s v="17"/>
    <s v="20"/>
    <s v="20"/>
    <s v="O"/>
    <s v="020"/>
    <s v="020502"/>
    <s v="12"/>
    <s v="1"/>
    <s v="3"/>
    <s v="35"/>
    <s v="355"/>
    <s v="35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0 ADMINISTRACIÓN DE LOS RECURSOS FINANCIEROS PARA SOPORTE A LAS ÁREAS  EFICIENTADA"/>
    <s v="020502 ADQUISICION DE BIENES Y SERVICIOS"/>
    <s v="3000 SERVICIOS GENERALES"/>
    <s v="3500 SERVICIOS DE INSTALACION, REPARACION, MANTENIMIENTO Y CONSERVACION"/>
    <s v="355 REPARACION Y MANTENIMIENTO DE EQUIPO DE TRANSPORTE"/>
    <s v="35501 REPARACION Y MANTENIMIENTO DE EQUIPO DE TRANSPORTE"/>
    <n v="5858948"/>
    <s v="1 NO ETIQUETADO"/>
    <s v="11 RECURSOS FISCALES"/>
    <s v="1101 RECURSOS MUNICIPALES"/>
    <s v="19 Ejercicio 2019"/>
    <s v="13 TODO EL TERRITORIO"/>
    <s v="3 INDISTINTO"/>
  </r>
  <r>
    <s v="090111313446172020O020020502121133535535501225250219133"/>
    <s v="0901"/>
    <s v="1"/>
    <s v="13"/>
    <s v="134"/>
    <s v="4"/>
    <s v="6"/>
    <s v="17"/>
    <s v="20"/>
    <s v="20"/>
    <s v="O"/>
    <s v="020"/>
    <s v="020502"/>
    <s v="12"/>
    <s v="1"/>
    <s v="3"/>
    <s v="35"/>
    <s v="355"/>
    <s v="35501"/>
    <s v="2"/>
    <s v="25"/>
    <s v="2502"/>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0 ADMINISTRACIÓN DE LOS RECURSOS FINANCIEROS PARA SOPORTE A LAS ÁREAS  EFICIENTADA"/>
    <s v="020502 ADQUISICION DE BIENES Y SERVICIOS"/>
    <s v="3000 SERVICIOS GENERALES"/>
    <s v="3500 SERVICIOS DE INSTALACION, REPARACION, MANTENIMIENTO Y CONSERVACION"/>
    <s v="355 REPARACION Y MANTENIMIENTO DE EQUIPO DE TRANSPORTE"/>
    <s v="35501 REPARACION Y MANTENIMIENTO DE EQUIPO DE TRANSPORTE"/>
    <n v="15000000"/>
    <s v="2 ETIQUETADO"/>
    <s v="25 RECURSOS FEDERALES"/>
    <s v="2502 FONDO DE FORTALECIMIENTO MUNICIPAL"/>
    <s v="19 Ejercicio 2019"/>
    <s v="13 TODO EL TERRITORIO"/>
    <s v="3 INDISTINTO"/>
  </r>
  <r>
    <s v="080122222112130614E059059315911133535735701111110119133"/>
    <s v="0801"/>
    <s v="2"/>
    <s v="22"/>
    <s v="221"/>
    <s v="1"/>
    <s v="2"/>
    <s v="13"/>
    <s v="06"/>
    <s v="14"/>
    <s v="E"/>
    <s v="059"/>
    <s v="059315"/>
    <s v="91"/>
    <s v="1"/>
    <s v="3"/>
    <s v="35"/>
    <s v="357"/>
    <s v="357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315 PAGO DEL SERVICIO DE ALUMBRADO PUBLICO"/>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2000000"/>
    <s v="1 NO ETIQUETADO"/>
    <s v="11 RECURSOS FISCALES"/>
    <s v="1101 RECURSOS MUNICIPALES"/>
    <s v="19 Ejercicio 2019"/>
    <s v="13 TODO EL TERRITORIO"/>
    <s v="3 INDISTINTO"/>
  </r>
  <r>
    <s v="081122222112130614E125125357911133535735701111110119133"/>
    <s v="0811"/>
    <s v="2"/>
    <s v="22"/>
    <s v="221"/>
    <s v="1"/>
    <s v="2"/>
    <s v="13"/>
    <s v="06"/>
    <s v="14"/>
    <s v="E"/>
    <s v="125"/>
    <s v="125357"/>
    <s v="91"/>
    <s v="1"/>
    <s v="3"/>
    <s v="35"/>
    <s v="357"/>
    <s v="357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57 FESTEJO DEL DIA DEL NIÑO"/>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200000"/>
    <s v="1 NO ETIQUETADO"/>
    <s v="11 RECURSOS FISCALES"/>
    <s v="1101 RECURSOS MUNICIPALES"/>
    <s v="19 Ejercicio 2019"/>
    <s v="13 TODO EL TERRITORIO"/>
    <s v="3 INDISTINTO"/>
  </r>
  <r>
    <s v="080922222112130614E088088354911133535735701111110119133"/>
    <s v="0809"/>
    <s v="2"/>
    <s v="22"/>
    <s v="221"/>
    <s v="1"/>
    <s v="2"/>
    <s v="13"/>
    <s v="06"/>
    <s v="14"/>
    <s v="E"/>
    <s v="088"/>
    <s v="088354"/>
    <s v="91"/>
    <s v="1"/>
    <s v="3"/>
    <s v="35"/>
    <s v="357"/>
    <s v="357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54 SUPLENCIA DE COMERCIANTES EN TIANGUIS"/>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85000"/>
    <s v="1 NO ETIQUETADO"/>
    <s v="11 RECURSOS FISCALES"/>
    <s v="1101 RECURSOS MUNICIPALES"/>
    <s v="19 Ejercicio 2019"/>
    <s v="13 TODO EL TERRITORIO"/>
    <s v="3 INDISTINTO"/>
  </r>
  <r>
    <s v="080322222112130614E009009368911133535735701111110119133"/>
    <s v="0803"/>
    <s v="2"/>
    <s v="22"/>
    <s v="221"/>
    <s v="1"/>
    <s v="2"/>
    <s v="13"/>
    <s v="06"/>
    <s v="14"/>
    <s v="E"/>
    <s v="009"/>
    <s v="009368"/>
    <s v="91"/>
    <s v="1"/>
    <s v="3"/>
    <s v="35"/>
    <s v="357"/>
    <s v="357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368 SERVICIO DE DESAZOLVE DE FOSA SEPTICAS COLONIAS"/>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2000000"/>
    <s v="1 NO ETIQUETADO"/>
    <s v="11 RECURSOS FISCALES"/>
    <s v="1101 RECURSOS MUNICIPALES"/>
    <s v="19 Ejercicio 2019"/>
    <s v="13 TODO EL TERRITORIO"/>
    <s v="3 INDISTINTO"/>
  </r>
  <r>
    <s v="080222222112130614E125125317911133535735701111110119133"/>
    <s v="0802"/>
    <s v="2"/>
    <s v="22"/>
    <s v="221"/>
    <s v="1"/>
    <s v="2"/>
    <s v="13"/>
    <s v="06"/>
    <s v="14"/>
    <s v="E"/>
    <s v="125"/>
    <s v="125317"/>
    <s v="91"/>
    <s v="1"/>
    <s v="3"/>
    <s v="35"/>
    <s v="357"/>
    <s v="357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17 MANTENIMIENTO DE AREAS COMUNES"/>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15000"/>
    <s v="1 NO ETIQUETADO"/>
    <s v="11 RECURSOS FISCALES"/>
    <s v="1101 RECURSOS MUNICIPALES"/>
    <s v="19 Ejercicio 2019"/>
    <s v="13 TODO EL TERRITORIO"/>
    <s v="3 INDISTINTO"/>
  </r>
  <r>
    <s v="080422222112130614E125125363911133535735701111110119133"/>
    <s v="0804"/>
    <s v="2"/>
    <s v="22"/>
    <s v="221"/>
    <s v="1"/>
    <s v="2"/>
    <s v="13"/>
    <s v="06"/>
    <s v="14"/>
    <s v="E"/>
    <s v="125"/>
    <s v="125363"/>
    <s v="91"/>
    <s v="1"/>
    <s v="3"/>
    <s v="35"/>
    <s v="357"/>
    <s v="357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63 SERVICIO DE MANTENIMIENTO, CONSERVACION Y LIMPIEZA DE REDES E INFRAESTRUCTURA HIDRAULICA."/>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500000"/>
    <s v="1 NO ETIQUETADO"/>
    <s v="11 RECURSOS FISCALES"/>
    <s v="1101 RECURSOS MUNICIPALES"/>
    <s v="19 Ejercicio 2019"/>
    <s v="13 TODO EL TERRITORIO"/>
    <s v="3 INDISTINTO"/>
  </r>
  <r>
    <s v="080522222112130614E088088350911133535735701111110119133"/>
    <s v="0805"/>
    <s v="2"/>
    <s v="22"/>
    <s v="221"/>
    <s v="1"/>
    <s v="2"/>
    <s v="13"/>
    <s v="06"/>
    <s v="14"/>
    <s v="E"/>
    <s v="088"/>
    <s v="088350"/>
    <s v="91"/>
    <s v="1"/>
    <s v="3"/>
    <s v="35"/>
    <s v="357"/>
    <s v="357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50 OPERATIVOS DE ORDENAMIENTO, FESTIVIDADES Y EVENTOS ESPECIALES (DIA DE MUERTOS, DIEZ DE MAYO, ROMERIA, EVENTOS ESPECIALES)"/>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1500000"/>
    <s v="1 NO ETIQUETADO"/>
    <s v="11 RECURSOS FISCALES"/>
    <s v="1101 RECURSOS MUNICIPALES"/>
    <s v="19 Ejercicio 2019"/>
    <s v="13 TODO EL TERRITORIO"/>
    <s v="3 INDISTINTO"/>
  </r>
  <r>
    <s v="081222121412130615E061061338911133535735701111110119133"/>
    <s v="0812"/>
    <s v="2"/>
    <s v="21"/>
    <s v="214"/>
    <s v="1"/>
    <s v="2"/>
    <s v="13"/>
    <s v="06"/>
    <s v="15"/>
    <s v="E"/>
    <s v="061"/>
    <s v="061338"/>
    <s v="91"/>
    <s v="1"/>
    <s v="3"/>
    <s v="35"/>
    <s v="357"/>
    <s v="357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38 VISTO BUENO DEL PROYECTO DE ARBOLADO"/>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10000000"/>
    <s v="1 NO ETIQUETADO"/>
    <s v="11 RECURSOS FISCALES"/>
    <s v="1101 RECURSOS MUNICIPALES"/>
    <s v="19 Ejercicio 2019"/>
    <s v="13 TODO EL TERRITORIO"/>
    <s v="3 INDISTINTO"/>
  </r>
  <r>
    <s v="080722121412130615E061061319911133535735701111110119133"/>
    <s v="0807"/>
    <s v="2"/>
    <s v="21"/>
    <s v="214"/>
    <s v="1"/>
    <s v="2"/>
    <s v="13"/>
    <s v="06"/>
    <s v="15"/>
    <s v="E"/>
    <s v="061"/>
    <s v="061319"/>
    <s v="91"/>
    <s v="1"/>
    <s v="3"/>
    <s v="35"/>
    <s v="357"/>
    <s v="357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19 MANTENIMIENTO DE CEMENTERIOS"/>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4100000"/>
    <s v="1 NO ETIQUETADO"/>
    <s v="11 RECURSOS FISCALES"/>
    <s v="1101 RECURSOS MUNICIPALES"/>
    <s v="19 Ejercicio 2019"/>
    <s v="13 TODO EL TERRITORIO"/>
    <s v="3 INDISTINTO"/>
  </r>
  <r>
    <s v="080822222112130417E079079368911133535735701111110119133"/>
    <s v="0808"/>
    <s v="2"/>
    <s v="22"/>
    <s v="221"/>
    <s v="1"/>
    <s v="2"/>
    <s v="13"/>
    <s v="04"/>
    <s v="17"/>
    <s v="E"/>
    <s v="079"/>
    <s v="079368"/>
    <s v="91"/>
    <s v="1"/>
    <s v="3"/>
    <s v="35"/>
    <s v="357"/>
    <s v="357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79 MANTENIMIENTO PREVENTIVO DE LOS SERVICIOS PÚBLICOS REALIZADO"/>
    <s v="079368 SERVICIO DE DESAZOLVE DE FOSA SEPTICAS COLONIAS"/>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750000"/>
    <s v="1 NO ETIQUETADO"/>
    <s v="11 RECURSOS FISCALES"/>
    <s v="1101 RECURSOS MUNICIPALES"/>
    <s v="19 Ejercicio 2019"/>
    <s v="13 TODO EL TERRITORIO"/>
    <s v="3 INDISTINTO"/>
  </r>
  <r>
    <s v="090111313446172020O020020503121133535735701111110119133"/>
    <s v="0901"/>
    <s v="1"/>
    <s v="13"/>
    <s v="134"/>
    <s v="4"/>
    <s v="6"/>
    <s v="17"/>
    <s v="20"/>
    <s v="20"/>
    <s v="O"/>
    <s v="020"/>
    <s v="020503"/>
    <s v="12"/>
    <s v="1"/>
    <s v="3"/>
    <s v="35"/>
    <s v="357"/>
    <s v="35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0 ADMINISTRACIÓN DE LOS RECURSOS FINANCIEROS PARA SOPORTE A LAS ÁREAS  EFICIENTADA"/>
    <s v="020503 COMISION DE ADQUISICIONES"/>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80000"/>
    <s v="1 NO ETIQUETADO"/>
    <s v="11 RECURSOS FISCALES"/>
    <s v="1101 RECURSOS MUNICIPALES"/>
    <s v="19 Ejercicio 2019"/>
    <s v="13 TODO EL TERRITORIO"/>
    <s v="3 INDISTINTO"/>
  </r>
  <r>
    <s v="090111313446172020O021021475121133535735701111110119133"/>
    <s v="0901"/>
    <s v="1"/>
    <s v="13"/>
    <s v="134"/>
    <s v="4"/>
    <s v="6"/>
    <s v="17"/>
    <s v="20"/>
    <s v="20"/>
    <s v="O"/>
    <s v="021"/>
    <s v="021475"/>
    <s v="12"/>
    <s v="1"/>
    <s v="3"/>
    <s v="35"/>
    <s v="357"/>
    <s v="35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75 SERVICIO SOCIAL Y PRACTICAS PROFESIONALES"/>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30000"/>
    <s v="1 NO ETIQUETADO"/>
    <s v="11 RECURSOS FISCALES"/>
    <s v="1101 RECURSOS MUNICIPALES"/>
    <s v="19 Ejercicio 2019"/>
    <s v="13 TODO EL TERRITORIO"/>
    <s v="3 INDISTINTO"/>
  </r>
  <r>
    <s v="110222222122051228E098098869911133535735701111110119133"/>
    <s v="1102"/>
    <s v="2"/>
    <s v="22"/>
    <s v="221"/>
    <s v="2"/>
    <s v="2"/>
    <s v="05"/>
    <s v="12"/>
    <s v="28"/>
    <s v="E"/>
    <s v="098"/>
    <s v="098869"/>
    <s v="91"/>
    <s v="1"/>
    <s v="3"/>
    <s v="35"/>
    <s v="357"/>
    <s v="35701"/>
    <s v="1"/>
    <s v="11"/>
    <s v="1101"/>
    <s v="19"/>
    <s v="13"/>
    <s v="3"/>
    <s v="11 COORDINACION GENERAL DE GESTION INTEGRAL DE LA CIUDAD"/>
    <s v="1102 DIRECCION DE ORDENAMIENTO DEL TERRITORIO"/>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x v="1"/>
    <s v="91 CIUDADANOS"/>
    <s v="1 GASTO CORRIENTE"/>
    <s v="28 ORDENAMIENTO DEL TERRITORIO"/>
    <s v="098 PLANEACIÓN DE LA CIUDAD ENTREGADA "/>
    <s v="098869 CONFORMACION DE LOS CONSEJOS DE ZONA"/>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55000"/>
    <s v="1 NO ETIQUETADO"/>
    <s v="11 RECURSOS FISCALES"/>
    <s v="1101 RECURSOS MUNICIPALES"/>
    <s v="19 Ejercicio 2019"/>
    <s v="13 TODO EL TERRITORIO"/>
    <s v="3 INDISTINTO"/>
  </r>
  <r>
    <s v="121222222122081331E078078702911133535735701111110119133"/>
    <s v="1212"/>
    <s v="2"/>
    <s v="22"/>
    <s v="221"/>
    <s v="2"/>
    <s v="2"/>
    <s v="08"/>
    <s v="13"/>
    <s v="31"/>
    <s v="E"/>
    <s v="078"/>
    <s v="078702"/>
    <s v="91"/>
    <s v="1"/>
    <s v="3"/>
    <s v="35"/>
    <s v="357"/>
    <s v="357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702 AUTORIZACION DE TRABAJOS MENORES"/>
    <s v="3000 SERVICIOS GENERALES"/>
    <s v="3500 SERVICIOS DE INSTALACION, REPARACION, MANTENIMIENTO Y CONSERVACION"/>
    <s v="357 INSTALACION, REPARACION Y MANTENIMIENTO DE MAQUINARIA, OTROS EQUIPOS Y HERRAMIENTA"/>
    <s v="35701 INSTALACION, REPARACION Y MANTENIMIENTO DE MAQUINARIA, OTROS EQUIPOS Y HERRAMIENTA"/>
    <n v="5000000"/>
    <s v="1 NO ETIQUETADO"/>
    <s v="11 RECURSOS FISCALES"/>
    <s v="1101 RECURSOS MUNICIPALES"/>
    <s v="19 Ejercicio 2019"/>
    <s v="13 TODO EL TERRITORIO"/>
    <s v="3 INDISTINTO"/>
  </r>
  <r>
    <s v="080122222112130614E059059414911133535835801111110119133"/>
    <s v="0801"/>
    <s v="2"/>
    <s v="22"/>
    <s v="221"/>
    <s v="1"/>
    <s v="2"/>
    <s v="13"/>
    <s v="06"/>
    <s v="14"/>
    <s v="E"/>
    <s v="059"/>
    <s v="059414"/>
    <s v="91"/>
    <s v="1"/>
    <s v="3"/>
    <s v="35"/>
    <s v="358"/>
    <s v="358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414 REPARACION DE LUMINARIA"/>
    <s v="3000 SERVICIOS GENERALES"/>
    <s v="3500 SERVICIOS DE INSTALACION, REPARACION, MANTENIMIENTO Y CONSERVACION"/>
    <s v="358 SERVICIOS DE LIMPIEZA Y MANEJO DE DESECHOS"/>
    <s v="35801 SERVICIOS DE LIMPIEZA Y MANEJO DE DESECHOS"/>
    <n v="2000000"/>
    <s v="1 NO ETIQUETADO"/>
    <s v="11 RECURSOS FISCALES"/>
    <s v="1101 RECURSOS MUNICIPALES"/>
    <s v="19 Ejercicio 2019"/>
    <s v="13 TODO EL TERRITORIO"/>
    <s v="3 INDISTINTO"/>
  </r>
  <r>
    <s v="080322222112130614E009009369911133535835801111110119133"/>
    <s v="0803"/>
    <s v="2"/>
    <s v="22"/>
    <s v="221"/>
    <s v="1"/>
    <s v="2"/>
    <s v="13"/>
    <s v="06"/>
    <s v="14"/>
    <s v="E"/>
    <s v="009"/>
    <s v="009369"/>
    <s v="91"/>
    <s v="1"/>
    <s v="3"/>
    <s v="35"/>
    <s v="358"/>
    <s v="358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369 PAGO DE DERECHOS A CONAGUA"/>
    <s v="3000 SERVICIOS GENERALES"/>
    <s v="3500 SERVICIOS DE INSTALACION, REPARACION, MANTENIMIENTO Y CONSERVACION"/>
    <s v="358 SERVICIOS DE LIMPIEZA Y MANEJO DE DESECHOS"/>
    <s v="35801 SERVICIOS DE LIMPIEZA Y MANEJO DE DESECHOS"/>
    <n v="800000"/>
    <s v="1 NO ETIQUETADO"/>
    <s v="11 RECURSOS FISCALES"/>
    <s v="1101 RECURSOS MUNICIPALES"/>
    <s v="19 Ejercicio 2019"/>
    <s v="13 TODO EL TERRITORIO"/>
    <s v="3 INDISTINTO"/>
  </r>
  <r>
    <s v="080222222112130614E125125319911133535835801111110119133"/>
    <s v="0802"/>
    <s v="2"/>
    <s v="22"/>
    <s v="221"/>
    <s v="1"/>
    <s v="2"/>
    <s v="13"/>
    <s v="06"/>
    <s v="14"/>
    <s v="E"/>
    <s v="125"/>
    <s v="125319"/>
    <s v="91"/>
    <s v="1"/>
    <s v="3"/>
    <s v="35"/>
    <s v="358"/>
    <s v="358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19 MANTENIMIENTO DE CEMENTERIOS"/>
    <s v="3000 SERVICIOS GENERALES"/>
    <s v="3500 SERVICIOS DE INSTALACION, REPARACION, MANTENIMIENTO Y CONSERVACION"/>
    <s v="358 SERVICIOS DE LIMPIEZA Y MANEJO DE DESECHOS"/>
    <s v="35801 SERVICIOS DE LIMPIEZA Y MANEJO DE DESECHOS"/>
    <n v="850000"/>
    <s v="1 NO ETIQUETADO"/>
    <s v="11 RECURSOS FISCALES"/>
    <s v="1101 RECURSOS MUNICIPALES"/>
    <s v="19 Ejercicio 2019"/>
    <s v="13 TODO EL TERRITORIO"/>
    <s v="3 INDISTINTO"/>
  </r>
  <r>
    <s v="080722121412130615E061061338911133535835801111110119133"/>
    <s v="0807"/>
    <s v="2"/>
    <s v="21"/>
    <s v="214"/>
    <s v="1"/>
    <s v="2"/>
    <s v="13"/>
    <s v="06"/>
    <s v="15"/>
    <s v="E"/>
    <s v="061"/>
    <s v="061338"/>
    <s v="91"/>
    <s v="1"/>
    <s v="3"/>
    <s v="35"/>
    <s v="358"/>
    <s v="358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38 VISTO BUENO DEL PROYECTO DE ARBOLADO"/>
    <s v="3000 SERVICIOS GENERALES"/>
    <s v="3500 SERVICIOS DE INSTALACION, REPARACION, MANTENIMIENTO Y CONSERVACION"/>
    <s v="358 SERVICIOS DE LIMPIEZA Y MANEJO DE DESECHOS"/>
    <s v="35801 SERVICIOS DE LIMPIEZA Y MANEJO DE DESECHOS"/>
    <n v="4500000"/>
    <s v="1 NO ETIQUETADO"/>
    <s v="11 RECURSOS FISCALES"/>
    <s v="1101 RECURSOS MUNICIPALES"/>
    <s v="19 Ejercicio 2019"/>
    <s v="13 TODO EL TERRITORIO"/>
    <s v="3 INDISTINTO"/>
  </r>
  <r>
    <s v="090111313446172020O021021464121133535835801111110119133"/>
    <s v="0901"/>
    <s v="1"/>
    <s v="13"/>
    <s v="134"/>
    <s v="4"/>
    <s v="6"/>
    <s v="17"/>
    <s v="20"/>
    <s v="20"/>
    <s v="O"/>
    <s v="021"/>
    <s v="021464"/>
    <s v="12"/>
    <s v="1"/>
    <s v="3"/>
    <s v="35"/>
    <s v="358"/>
    <s v="358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64 MOVIMIENTOS DE PERSONAL"/>
    <s v="3000 SERVICIOS GENERALES"/>
    <s v="3500 SERVICIOS DE INSTALACION, REPARACION, MANTENIMIENTO Y CONSERVACION"/>
    <s v="358 SERVICIOS DE LIMPIEZA Y MANEJO DE DESECHOS"/>
    <s v="35801 SERVICIOS DE LIMPIEZA Y MANEJO DE DESECHOS"/>
    <n v="100000"/>
    <s v="1 NO ETIQUETADO"/>
    <s v="11 RECURSOS FISCALES"/>
    <s v="1101 RECURSOS MUNICIPALES"/>
    <s v="19 Ejercicio 2019"/>
    <s v="13 TODO EL TERRITORIO"/>
    <s v="3 INDISTINTO"/>
  </r>
  <r>
    <s v="090111313446172020O020020504121133535835801111110119133"/>
    <s v="0901"/>
    <s v="1"/>
    <s v="13"/>
    <s v="134"/>
    <s v="4"/>
    <s v="6"/>
    <s v="17"/>
    <s v="20"/>
    <s v="20"/>
    <s v="O"/>
    <s v="020"/>
    <s v="020504"/>
    <s v="12"/>
    <s v="1"/>
    <s v="3"/>
    <s v="35"/>
    <s v="358"/>
    <s v="358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0 ADMINISTRACIÓN DE LOS RECURSOS FINANCIEROS PARA SOPORTE A LAS ÁREAS  EFICIENTADA"/>
    <s v="020504 REGISTRO DE PROVEEDORES AL PADRON DE LA DIRECCION DE ADQUISICIONES"/>
    <s v="3000 SERVICIOS GENERALES"/>
    <s v="3500 SERVICIOS DE INSTALACION, REPARACION, MANTENIMIENTO Y CONSERVACION"/>
    <s v="358 SERVICIOS DE LIMPIEZA Y MANEJO DE DESECHOS"/>
    <s v="35801 SERVICIOS DE LIMPIEZA Y MANEJO DE DESECHOS"/>
    <n v="10000"/>
    <s v="1 NO ETIQUETADO"/>
    <s v="11 RECURSOS FISCALES"/>
    <s v="1101 RECURSOS MUNICIPALES"/>
    <s v="19 Ejercicio 2019"/>
    <s v="13 TODO EL TERRITORIO"/>
    <s v="3 INDISTINTO"/>
  </r>
  <r>
    <s v="090111313446172020O021021464121133535835801111110119133"/>
    <s v="0901"/>
    <s v="1"/>
    <s v="13"/>
    <s v="134"/>
    <s v="4"/>
    <s v="6"/>
    <s v="17"/>
    <s v="20"/>
    <s v="20"/>
    <s v="O"/>
    <s v="021"/>
    <s v="021464"/>
    <s v="12"/>
    <s v="1"/>
    <s v="3"/>
    <s v="35"/>
    <s v="358"/>
    <s v="358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64 MOVIMIENTOS DE PERSONAL"/>
    <s v="3000 SERVICIOS GENERALES"/>
    <s v="3500 SERVICIOS DE INSTALACION, REPARACION, MANTENIMIENTO Y CONSERVACION"/>
    <s v="358 SERVICIOS DE LIMPIEZA Y MANEJO DE DESECHOS"/>
    <s v="35801 SERVICIOS DE LIMPIEZA Y MANEJO DE DESECHOS"/>
    <n v="30000"/>
    <s v="1 NO ETIQUETADO"/>
    <s v="11 RECURSOS FISCALES"/>
    <s v="1101 RECURSOS MUNICIPALES"/>
    <s v="19 Ejercicio 2019"/>
    <s v="13 TODO EL TERRITORIO"/>
    <s v="3 INDISTINTO"/>
  </r>
  <r>
    <s v="110422121231010730E039039419911133535835801111110119133"/>
    <s v="1104"/>
    <s v="2"/>
    <s v="21"/>
    <s v="212"/>
    <s v="3"/>
    <s v="1"/>
    <s v="01"/>
    <s v="07"/>
    <s v="30"/>
    <s v="E"/>
    <s v="039"/>
    <s v="039419"/>
    <s v="91"/>
    <s v="1"/>
    <s v="3"/>
    <s v="35"/>
    <s v="358"/>
    <s v="358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039 CAMPAÑAS Y SENSIBILIZACIÓN DE PROTECCIÓN ANIMAL RECIBIDA"/>
    <s v="039419 PLATICAS DE SENSIBILIZACION DE TENENCIA RESPONSABLE DE MASCOTAS"/>
    <s v="3000 SERVICIOS GENERALES"/>
    <s v="3500 SERVICIOS DE INSTALACION, REPARACION, MANTENIMIENTO Y CONSERVACION"/>
    <s v="358 SERVICIOS DE LIMPIEZA Y MANEJO DE DESECHOS"/>
    <s v="35801 SERVICIOS DE LIMPIEZA Y MANEJO DE DESECHOS"/>
    <n v="80000"/>
    <s v="1 NO ETIQUETADO"/>
    <s v="11 RECURSOS FISCALES"/>
    <s v="1101 RECURSOS MUNICIPALES"/>
    <s v="19 Ejercicio 2019"/>
    <s v="13 TODO EL TERRITORIO"/>
    <s v="3 INDISTINTO"/>
  </r>
  <r>
    <s v="111322121231010730E116116855911133535835801111110119133"/>
    <s v="1113"/>
    <s v="2"/>
    <s v="21"/>
    <s v="212"/>
    <s v="3"/>
    <s v="1"/>
    <s v="01"/>
    <s v="07"/>
    <s v="30"/>
    <s v="E"/>
    <s v="116"/>
    <s v="116855"/>
    <s v="91"/>
    <s v="1"/>
    <s v="3"/>
    <s v="35"/>
    <s v="358"/>
    <s v="358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16 RESIDUOS ACORDE A LA NORMATIVIDAD DE MANERA INTEGRAL GESTIONADOS"/>
    <s v="116855 CAMPAÑAS DE ACOPIO DE RESIDUOS DE MANEJO ESPECIAL"/>
    <s v="3000 SERVICIOS GENERALES"/>
    <s v="3500 SERVICIOS DE INSTALACION, REPARACION, MANTENIMIENTO Y CONSERVACION"/>
    <s v="358 SERVICIOS DE LIMPIEZA Y MANEJO DE DESECHOS"/>
    <s v="35801 SERVICIOS DE LIMPIEZA Y MANEJO DE DESECHOS"/>
    <n v="1300000"/>
    <s v="1 NO ETIQUETADO"/>
    <s v="11 RECURSOS FISCALES"/>
    <s v="1101 RECURSOS MUNICIPALES"/>
    <s v="19 Ejercicio 2019"/>
    <s v="13 TODO EL TERRITORIO"/>
    <s v="3 INDISTINTO"/>
  </r>
  <r>
    <s v="080422222112130614E125125330911133535935901111110119133"/>
    <s v="0804"/>
    <s v="2"/>
    <s v="22"/>
    <s v="221"/>
    <s v="1"/>
    <s v="2"/>
    <s v="13"/>
    <s v="06"/>
    <s v="14"/>
    <s v="E"/>
    <s v="125"/>
    <s v="125330"/>
    <s v="91"/>
    <s v="1"/>
    <s v="3"/>
    <s v="35"/>
    <s v="359"/>
    <s v="359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30 PINTADO DE MACHUELOS Y BALIZAMIENTO DE AVENIDAS PRINCIPALES"/>
    <s v="3000 SERVICIOS GENERALES"/>
    <s v="3500 SERVICIOS DE INSTALACION, REPARACION, MANTENIMIENTO Y CONSERVACION"/>
    <s v="359 SERVICIOS DE JARDINERIA Y FUMIGACION"/>
    <s v="35901 SERVICIOS DE JARDINERIA Y FUMIGACION"/>
    <n v="0"/>
    <s v="1 NO ETIQUETADO"/>
    <s v="11 RECURSOS FISCALES"/>
    <s v="1101 RECURSOS MUNICIPALES"/>
    <s v="19 Ejercicio 2019"/>
    <s v="13 TODO EL TERRITORIO"/>
    <s v="3 INDISTINTO"/>
  </r>
  <r>
    <s v="080422222112130614E125125331911133535935901111110119133"/>
    <s v="0804"/>
    <s v="2"/>
    <s v="22"/>
    <s v="221"/>
    <s v="1"/>
    <s v="2"/>
    <s v="13"/>
    <s v="06"/>
    <s v="14"/>
    <s v="E"/>
    <s v="125"/>
    <s v="125331"/>
    <s v="91"/>
    <s v="1"/>
    <s v="3"/>
    <s v="35"/>
    <s v="359"/>
    <s v="359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31 REPARACION Y REHABILITACION DE BANQUETAS"/>
    <s v="3000 SERVICIOS GENERALES"/>
    <s v="3500 SERVICIOS DE INSTALACION, REPARACION, MANTENIMIENTO Y CONSERVACION"/>
    <s v="359 SERVICIOS DE JARDINERIA Y FUMIGACION"/>
    <s v="35901 SERVICIOS DE JARDINERIA Y FUMIGACION"/>
    <n v="10000000"/>
    <s v="1 NO ETIQUETADO"/>
    <s v="11 RECURSOS FISCALES"/>
    <s v="1101 RECURSOS MUNICIPALES"/>
    <s v="19 Ejercicio 2019"/>
    <s v="13 TODO EL TERRITORIO"/>
    <s v="3 INDISTINTO"/>
  </r>
  <r>
    <s v="090111313446172020O021021473121133535935901111110119133"/>
    <s v="0901"/>
    <s v="1"/>
    <s v="13"/>
    <s v="134"/>
    <s v="4"/>
    <s v="6"/>
    <s v="17"/>
    <s v="20"/>
    <s v="20"/>
    <s v="O"/>
    <s v="021"/>
    <s v="021473"/>
    <s v="12"/>
    <s v="1"/>
    <s v="3"/>
    <s v="35"/>
    <s v="359"/>
    <s v="35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73 SUPERVISION Y REGISTRO DE LA NOMINA ADMINISTRATIVA"/>
    <s v="3000 SERVICIOS GENERALES"/>
    <s v="3500 SERVICIOS DE INSTALACION, REPARACION, MANTENIMIENTO Y CONSERVACION"/>
    <s v="359 SERVICIOS DE JARDINERIA Y FUMIGACION"/>
    <s v="35901 SERVICIOS DE JARDINERIA Y FUMIGACION"/>
    <n v="1500000"/>
    <s v="1 NO ETIQUETADO"/>
    <s v="11 RECURSOS FISCALES"/>
    <s v="1101 RECURSOS MUNICIPALES"/>
    <s v="19 Ejercicio 2019"/>
    <s v="13 TODO EL TERRITORIO"/>
    <s v="3 INDISTINTO"/>
  </r>
  <r>
    <s v="020111313246172002O016016015971133636136101111110119133"/>
    <s v="0201"/>
    <s v="1"/>
    <s v="13"/>
    <s v="132"/>
    <s v="4"/>
    <s v="6"/>
    <s v="17"/>
    <s v="20"/>
    <s v="02"/>
    <s v="O"/>
    <s v="016"/>
    <s v="016015"/>
    <s v="97"/>
    <s v="1"/>
    <s v="3"/>
    <s v="36"/>
    <s v="361"/>
    <s v="361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3000 SERVICIOS GENERALES"/>
    <s v="3600 SERVICIOS DE COMUNICACION SOCIAL Y PUBLICIDAD"/>
    <s v="361 DIFUSION POR RADIO, TELEVISION Y OTROS MEDIOS DE MENSAJES SOBRE PROGRAMAS Y ACTIVIDADES GUBERNAMENTALES"/>
    <s v="36101 DIFUSION POR RADIO, TELEVISION Y OTROS MEDIOS DE MENSAJES SOBRE PROGRAMAS Y ACTIVIDADES GUBERNAMENTALES"/>
    <n v="36000000"/>
    <s v="1 NO ETIQUETADO"/>
    <s v="11 RECURSOS FISCALES"/>
    <s v="1101 RECURSOS MUNICIPALES"/>
    <s v="19 Ejercicio 2019"/>
    <s v="13 TODO EL TERRITORIO"/>
    <s v="3 INDISTINTO"/>
  </r>
  <r>
    <s v="081422222612130618E061061408911133636136101111110119133"/>
    <s v="0814"/>
    <s v="2"/>
    <s v="22"/>
    <s v="226"/>
    <s v="1"/>
    <s v="2"/>
    <s v="13"/>
    <s v="06"/>
    <s v="18"/>
    <s v="E"/>
    <s v="061"/>
    <s v="061408"/>
    <s v="91"/>
    <s v="1"/>
    <s v="3"/>
    <s v="36"/>
    <s v="361"/>
    <s v="361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8 SERVICIOS PÚBLICOS DE EXCELENCIA."/>
    <s v="061 ESPACIOS PÚBLICOS SALUBRES ENTREGADOS."/>
    <s v="061408 MANTENIMIENTO Y LIMPIEZA DE LAS INSTALACIONES EN PLANTAS DE TRATAMIENTO."/>
    <s v="3000 SERVICIOS GENERALES"/>
    <s v="3600 SERVICIOS DE COMUNICACION SOCIAL Y PUBLICIDAD"/>
    <s v="361 DIFUSION POR RADIO, TELEVISION Y OTROS MEDIOS DE MENSAJES SOBRE PROGRAMAS Y ACTIVIDADES GUBERNAMENTALES"/>
    <s v="36101 DIFUSION POR RADIO, TELEVISION Y OTROS MEDIOS DE MENSAJES SOBRE PROGRAMAS Y ACTIVIDADES GUBERNAMENTALES"/>
    <n v="0"/>
    <s v="1 NO ETIQUETADO"/>
    <s v="11 RECURSOS FISCALES"/>
    <s v="1101 RECURSOS MUNICIPALES"/>
    <s v="19 Ejercicio 2019"/>
    <s v="13 TODO EL TERRITORIO"/>
    <s v="3 INDISTINTO"/>
  </r>
  <r>
    <s v="020111313246172002O016016015971133636336301111110119133"/>
    <s v="0201"/>
    <s v="1"/>
    <s v="13"/>
    <s v="132"/>
    <s v="4"/>
    <s v="6"/>
    <s v="17"/>
    <s v="20"/>
    <s v="02"/>
    <s v="O"/>
    <s v="016"/>
    <s v="016015"/>
    <s v="97"/>
    <s v="1"/>
    <s v="3"/>
    <s v="36"/>
    <s v="363"/>
    <s v="363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3000 SERVICIOS GENERALES"/>
    <s v="3600 SERVICIOS DE COMUNICACION SOCIAL Y PUBLICIDAD"/>
    <s v="363 SERVICIOS DE CREATIVIDAD, PREPRODUCCION Y PRODUCCION DE PUBLICIDAD, EXCEPTO INTERNET"/>
    <s v="36301 SERVICIOS DE CREATIVIDAD, PREPRODUCCION Y PRODUCCION DE PUBLICIDAD, EXCEPTO INTERNET"/>
    <n v="7200000"/>
    <s v="1 NO ETIQUETADO"/>
    <s v="11 RECURSOS FISCALES"/>
    <s v="1101 RECURSOS MUNICIPALES"/>
    <s v="19 Ejercicio 2019"/>
    <s v="13 TODO EL TERRITORIO"/>
    <s v="3 INDISTINTO"/>
  </r>
  <r>
    <s v="020111313246172002O016016015971133636436401111110119133"/>
    <s v="0201"/>
    <s v="1"/>
    <s v="13"/>
    <s v="132"/>
    <s v="4"/>
    <s v="6"/>
    <s v="17"/>
    <s v="20"/>
    <s v="02"/>
    <s v="O"/>
    <s v="016"/>
    <s v="016015"/>
    <s v="97"/>
    <s v="1"/>
    <s v="3"/>
    <s v="36"/>
    <s v="364"/>
    <s v="364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3000 SERVICIOS GENERALES"/>
    <s v="3600 SERVICIOS DE COMUNICACION SOCIAL Y PUBLICIDAD"/>
    <s v="364 SERVICIOS DE REVELADO DE FOTOGRAFIAS"/>
    <s v="36401 SERVICIOS DE REVELADO DE FOTOGRAFIAS"/>
    <n v="25000"/>
    <s v="1 NO ETIQUETADO"/>
    <s v="11 RECURSOS FISCALES"/>
    <s v="1101 RECURSOS MUNICIPALES"/>
    <s v="19 Ejercicio 2019"/>
    <s v="13 TODO EL TERRITORIO"/>
    <s v="3 INDISTINTO"/>
  </r>
  <r>
    <s v="020111313246172002O101101920971133636636601111110119133"/>
    <s v="0201"/>
    <s v="1"/>
    <s v="13"/>
    <s v="132"/>
    <s v="4"/>
    <s v="6"/>
    <s v="17"/>
    <s v="20"/>
    <s v="02"/>
    <s v="O"/>
    <s v="101"/>
    <s v="101920"/>
    <s v="97"/>
    <s v="1"/>
    <s v="3"/>
    <s v="36"/>
    <s v="366"/>
    <s v="366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101 PLATAFORMA PARA LA DERIVACIÓN, MONITOREO Y SEGUIMIENTO DE ASUNTOS HASTA SU ATENCIÓN Y CONCLUSIÓN IMPLEMENTADA"/>
    <s v="101920 GESTION Y COORDINACION METROPOLITANA"/>
    <s v="3000 SERVICIOS GENERALES"/>
    <s v="3600 SERVICIOS DE COMUNICACION SOCIAL Y PUBLICIDAD"/>
    <s v="366 SERVICIO DE CREACION Y DIFUSION DE CONTENIDO EXCLUSIVAMENTE A TRAVES DE INTERNET"/>
    <s v="36601 SERVICIO DE CREACION Y DIFUSION DE CONTENIDO EXCLUSIVAMENTE A TRAVES DE INTERNET"/>
    <n v="8360000"/>
    <s v="1 NO ETIQUETADO"/>
    <s v="11 RECURSOS FISCALES"/>
    <s v="1101 RECURSOS MUNICIPALES"/>
    <s v="19 Ejercicio 2019"/>
    <s v="13 TODO EL TERRITORIO"/>
    <s v="3 INDISTINTO"/>
  </r>
  <r>
    <s v="081422222612130618E062062406911133636636601111110119133"/>
    <s v="0814"/>
    <s v="2"/>
    <s v="22"/>
    <s v="226"/>
    <s v="1"/>
    <s v="2"/>
    <s v="13"/>
    <s v="06"/>
    <s v="18"/>
    <s v="E"/>
    <s v="062"/>
    <s v="062406"/>
    <s v="91"/>
    <s v="1"/>
    <s v="3"/>
    <s v="36"/>
    <s v="366"/>
    <s v="366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8 SERVICIOS PÚBLICOS DE EXCELENCIA."/>
    <s v="062 ESPACIOS PÚBLICOS SEGUROS ENTREGADOS"/>
    <s v="062406 MANEJO DE RESIDUOS SOLIDOS EN EL RELLENO SANITARIO DE PICACHOS"/>
    <s v="3000 SERVICIOS GENERALES"/>
    <s v="3600 SERVICIOS DE COMUNICACION SOCIAL Y PUBLICIDAD"/>
    <s v="366 SERVICIO DE CREACION Y DIFUSION DE CONTENIDO EXCLUSIVAMENTE A TRAVES DE INTERNET"/>
    <s v="36601 SERVICIO DE CREACION Y DIFUSION DE CONTENIDO EXCLUSIVAMENTE A TRAVES DE INTERNET"/>
    <n v="0"/>
    <s v="1 NO ETIQUETADO"/>
    <s v="11 RECURSOS FISCALES"/>
    <s v="1101 RECURSOS MUNICIPALES"/>
    <s v="19 Ejercicio 2019"/>
    <s v="13 TODO EL TERRITORIO"/>
    <s v="3 INDISTINTO"/>
  </r>
  <r>
    <s v="020111313246172002O016016015971133636936901111110119133"/>
    <s v="0201"/>
    <s v="1"/>
    <s v="13"/>
    <s v="132"/>
    <s v="4"/>
    <s v="6"/>
    <s v="17"/>
    <s v="20"/>
    <s v="02"/>
    <s v="O"/>
    <s v="016"/>
    <s v="016015"/>
    <s v="97"/>
    <s v="1"/>
    <s v="3"/>
    <s v="36"/>
    <s v="369"/>
    <s v="369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3000 SERVICIOS GENERALES"/>
    <s v="3600 SERVICIOS DE COMUNICACION SOCIAL Y PUBLICIDAD"/>
    <s v="369 OTROS SERVICIOS DE INFORMACION"/>
    <s v="36901 OTROS SERVICIOS DE INFORMACION"/>
    <n v="278400"/>
    <s v="1 NO ETIQUETADO"/>
    <s v="11 RECURSOS FISCALES"/>
    <s v="1101 RECURSOS MUNICIPALES"/>
    <s v="19 Ejercicio 2019"/>
    <s v="13 TODO EL TERRITORIO"/>
    <s v="3 INDISTINTO"/>
  </r>
  <r>
    <s v="081422222612130618E105105403911133636936901111110119133"/>
    <s v="0814"/>
    <s v="2"/>
    <s v="22"/>
    <s v="226"/>
    <s v="1"/>
    <s v="2"/>
    <s v="13"/>
    <s v="06"/>
    <s v="18"/>
    <s v="E"/>
    <s v="105"/>
    <s v="105403"/>
    <s v="91"/>
    <s v="1"/>
    <s v="3"/>
    <s v="36"/>
    <s v="369"/>
    <s v="369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8 SERVICIOS PÚBLICOS DE EXCELENCIA."/>
    <s v="105 PRODUCTOS CÁRNICOS PARA EL CONSUMO HUMANO PROCESADOS."/>
    <s v="105403 SACRIFICIO DE BOVINOS"/>
    <s v="3000 SERVICIOS GENERALES"/>
    <s v="3600 SERVICIOS DE COMUNICACION SOCIAL Y PUBLICIDAD"/>
    <s v="369 OTROS SERVICIOS DE INFORMACION"/>
    <s v="36901 OTROS SERVICIOS DE INFORMACION"/>
    <n v="0"/>
    <s v="1 NO ETIQUETADO"/>
    <s v="11 RECURSOS FISCALES"/>
    <s v="1101 RECURSOS MUNICIPALES"/>
    <s v="19 Ejercicio 2019"/>
    <s v="13 TODO EL TERRITORIO"/>
    <s v="3 INDISTINTO"/>
  </r>
  <r>
    <s v="010111313146172001P052052015911133737137101111110119133"/>
    <s v="0101"/>
    <s v="1"/>
    <s v="13"/>
    <s v="131"/>
    <s v="4"/>
    <s v="6"/>
    <s v="17"/>
    <s v="20"/>
    <s v="01"/>
    <s v="P"/>
    <s v="052"/>
    <s v="052015"/>
    <s v="91"/>
    <s v="1"/>
    <s v="3"/>
    <s v="37"/>
    <s v="371"/>
    <s v="371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x v="2"/>
    <s v="91 CIUDADANOS"/>
    <s v="1 GASTO CORRIENTE"/>
    <s v="01 GESTIÓN GUBERNAMENTAL"/>
    <s v="052 DESEMPEÑO Y EJECUCIÓN OPERATIVO- ADMINISTRATIVA DE LAS ÁREAS DE PRESIDENCIA PARA EL DESARROLLO DE PROYECTOS Y OPORTUNIDADES MEJORADAS"/>
    <s v="052015 DISEÑO E IMAGEN"/>
    <s v="3000 SERVICIOS GENERALES"/>
    <s v="3700 SERVICIOS DE TRASLADO Y VIATICOS"/>
    <s v="371 PASAJES AEREOS"/>
    <s v="37101 PASAJES AEREOS"/>
    <n v="104750"/>
    <s v="1 NO ETIQUETADO"/>
    <s v="11 RECURSOS FISCALES"/>
    <s v="1101 RECURSOS MUNICIPALES"/>
    <s v="19 Ejercicio 2019"/>
    <s v="13 TODO EL TERRITORIO"/>
    <s v="3 INDISTINTO"/>
  </r>
  <r>
    <s v="020211313246172002O101101920971133737137101111110119133"/>
    <s v="0202"/>
    <s v="1"/>
    <s v="13"/>
    <s v="132"/>
    <s v="4"/>
    <s v="6"/>
    <s v="17"/>
    <s v="20"/>
    <s v="02"/>
    <s v="O"/>
    <s v="101"/>
    <s v="101920"/>
    <s v="97"/>
    <s v="1"/>
    <s v="3"/>
    <s v="37"/>
    <s v="371"/>
    <s v="371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101 PLATAFORMA PARA LA DERIVACIÓN, MONITOREO Y SEGUIMIENTO DE ASUNTOS HASTA SU ATENCIÓN Y CONCLUSIÓN IMPLEMENTADA"/>
    <s v="101920 GESTION Y COORDINACION METROPOLITANA"/>
    <s v="3000 SERVICIOS GENERALES"/>
    <s v="3700 SERVICIOS DE TRASLADO Y VIATICOS"/>
    <s v="371 PASAJES AEREOS"/>
    <s v="37101 PASAJES AEREOS"/>
    <n v="50000"/>
    <s v="1 NO ETIQUETADO"/>
    <s v="11 RECURSOS FISCALES"/>
    <s v="1101 RECURSOS MUNICIPALES"/>
    <s v="19 Ejercicio 2019"/>
    <s v="13 TODO EL TERRITORIO"/>
    <s v="3 INDISTINTO"/>
  </r>
  <r>
    <s v="030311717145160304E127127976911133737137101111110119133"/>
    <s v="0303"/>
    <s v="1"/>
    <s v="17"/>
    <s v="171"/>
    <s v="4"/>
    <s v="5"/>
    <s v="16"/>
    <s v="03"/>
    <s v="04"/>
    <s v="E"/>
    <s v="127"/>
    <s v="127976"/>
    <s v="91"/>
    <s v="1"/>
    <s v="3"/>
    <s v="37"/>
    <s v="371"/>
    <s v="37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3000 SERVICIOS GENERALES"/>
    <s v="3700 SERVICIOS DE TRASLADO Y VIATICOS"/>
    <s v="371 PASAJES AEREOS"/>
    <s v="37101 PASAJES AEREOS"/>
    <n v="390000"/>
    <s v="1 NO ETIQUETADO"/>
    <s v="11 RECURSOS FISCALES"/>
    <s v="1101 RECURSOS MUNICIPALES"/>
    <s v="19 Ejercicio 2019"/>
    <s v="13 TODO EL TERRITORIO"/>
    <s v="3 INDISTINTO"/>
  </r>
  <r>
    <s v="060611515246172012M114114288911133737137101111110119133"/>
    <s v="0606"/>
    <s v="1"/>
    <s v="15"/>
    <s v="152"/>
    <s v="4"/>
    <s v="6"/>
    <s v="17"/>
    <s v="20"/>
    <s v="12"/>
    <s v="M"/>
    <s v="114"/>
    <s v="114288"/>
    <s v="91"/>
    <s v="1"/>
    <s v="3"/>
    <s v="37"/>
    <s v="371"/>
    <s v="371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114 REGISTRO CONTABLE  FINANCIERO Y PRESUPUESTADO REALIZADO"/>
    <s v="114288 PAGO DE NOMINA"/>
    <s v="3000 SERVICIOS GENERALES"/>
    <s v="3700 SERVICIOS DE TRASLADO Y VIATICOS"/>
    <s v="371 PASAJES AEREOS"/>
    <s v="37101 PASAJES AEREOS"/>
    <n v="100000"/>
    <s v="1 NO ETIQUETADO"/>
    <s v="11 RECURSOS FISCALES"/>
    <s v="1101 RECURSOS MUNICIPALES"/>
    <s v="19 Ejercicio 2019"/>
    <s v="13 TODO EL TERRITORIO"/>
    <s v="3 INDISTINTO"/>
  </r>
  <r>
    <s v="070711111246171913G006006311911133737137101111110119133"/>
    <s v="0707"/>
    <s v="1"/>
    <s v="11"/>
    <s v="112"/>
    <s v="4"/>
    <s v="6"/>
    <s v="17"/>
    <s v="19"/>
    <s v="13"/>
    <s v="G"/>
    <s v="006"/>
    <s v="006311"/>
    <s v="91"/>
    <s v="1"/>
    <s v="3"/>
    <s v="37"/>
    <s v="371"/>
    <s v="371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x v="6"/>
    <s v="91 CIUDADANOS"/>
    <s v="1 GASTO CORRIENTE"/>
    <s v="13 VIGILANCIA"/>
    <s v="006  DECLARACIONES PATRIMONIALES ASESORADAS"/>
    <s v="006311 ASESORIA PARA ELABORAR DECLARACION DE SITUACION PATRIMONIAL"/>
    <s v="3000 SERVICIOS GENERALES"/>
    <s v="3700 SERVICIOS DE TRASLADO Y VIATICOS"/>
    <s v="371 PASAJES AEREOS"/>
    <s v="37101 PASAJES AEREOS"/>
    <n v="10000"/>
    <s v="1 NO ETIQUETADO"/>
    <s v="11 RECURSOS FISCALES"/>
    <s v="1101 RECURSOS MUNICIPALES"/>
    <s v="19 Ejercicio 2019"/>
    <s v="13 TODO EL TERRITORIO"/>
    <s v="3 INDISTINTO"/>
  </r>
  <r>
    <s v="090211313446172019O132132441121133737137101111110119133"/>
    <s v="0902"/>
    <s v="1"/>
    <s v="13"/>
    <s v="134"/>
    <s v="4"/>
    <s v="6"/>
    <s v="17"/>
    <s v="20"/>
    <s v="19"/>
    <s v="O"/>
    <s v="132"/>
    <s v="132441"/>
    <s v="12"/>
    <s v="1"/>
    <s v="3"/>
    <s v="37"/>
    <s v="371"/>
    <s v="37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2 SISTEMAS IMPLEMENTADOS"/>
    <s v="132441 SIMPLIFICA"/>
    <s v="3000 SERVICIOS GENERALES"/>
    <s v="3700 SERVICIOS DE TRASLADO Y VIATICOS"/>
    <s v="371 PASAJES AEREOS"/>
    <s v="37101 PASAJES AEREOS"/>
    <n v="40000"/>
    <s v="1 NO ETIQUETADO"/>
    <s v="11 RECURSOS FISCALES"/>
    <s v="1101 RECURSOS MUNICIPALES"/>
    <s v="19 Ejercicio 2019"/>
    <s v="13 TODO EL TERRITORIO"/>
    <s v="3 INDISTINTO"/>
  </r>
  <r>
    <s v="090911313446172020O021021511121133737137101111110119133"/>
    <s v="0909"/>
    <s v="1"/>
    <s v="13"/>
    <s v="134"/>
    <s v="4"/>
    <s v="6"/>
    <s v="17"/>
    <s v="20"/>
    <s v="20"/>
    <s v="O"/>
    <s v="021"/>
    <s v="021511"/>
    <s v="12"/>
    <s v="1"/>
    <s v="3"/>
    <s v="37"/>
    <s v="371"/>
    <s v="37101"/>
    <s v="1"/>
    <s v="11"/>
    <s v="1101"/>
    <s v="19"/>
    <s v="13"/>
    <s v="3"/>
    <s v="09 COORDINACION GENERAL DE ADMINISTRACION E INNOVACION GUBERNAMENTAL"/>
    <s v="0909 COORDINACION GENERAL DE ADMINISTRACION 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1 CREDENCIALIZACION OFICIAL DE EMPLEADOS"/>
    <s v="3000 SERVICIOS GENERALES"/>
    <s v="3700 SERVICIOS DE TRASLADO Y VIATICOS"/>
    <s v="371 PASAJES AEREOS"/>
    <s v="37101 PASAJES AEREOS"/>
    <n v="100000"/>
    <s v="1 NO ETIQUETADO"/>
    <s v="11 RECURSOS FISCALES"/>
    <s v="1101 RECURSOS MUNICIPALES"/>
    <s v="19 Ejercicio 2019"/>
    <s v="13 TODO EL TERRITORIO"/>
    <s v="3 INDISTINTO"/>
  </r>
  <r>
    <s v="100733131123091524F102102843911133737137101111110119133"/>
    <s v="1007"/>
    <s v="3"/>
    <s v="31"/>
    <s v="311"/>
    <s v="2"/>
    <s v="3"/>
    <s v="09"/>
    <s v="15"/>
    <s v="24"/>
    <s v="F"/>
    <s v="102"/>
    <s v="102843"/>
    <s v="91"/>
    <s v="1"/>
    <s v="3"/>
    <s v="37"/>
    <s v="371"/>
    <s v="371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102 PRESENCIA DEL MUNICIPIO EN FERIAS, CONGRESOS Y CONVENCIONES  NACIONALES E INTERNACIONALES"/>
    <s v="102843 ASISTTENTES A FERIAS Y EVENTOS "/>
    <s v="3000 SERVICIOS GENERALES"/>
    <s v="3700 SERVICIOS DE TRASLADO Y VIATICOS"/>
    <s v="371 PASAJES AEREOS"/>
    <s v="37101 PASAJES AEREOS"/>
    <n v="30000"/>
    <s v="1 NO ETIQUETADO"/>
    <s v="11 RECURSOS FISCALES"/>
    <s v="1101 RECURSOS MUNICIPALES"/>
    <s v="19 Ejercicio 2019"/>
    <s v="13 TODO EL TERRITORIO"/>
    <s v="3 INDISTINTO"/>
  </r>
  <r>
    <s v="100533131123091725F049049115911133737137101111110119133"/>
    <s v="1005"/>
    <s v="3"/>
    <s v="31"/>
    <s v="311"/>
    <s v="2"/>
    <s v="3"/>
    <s v="09"/>
    <s v="17"/>
    <s v="25"/>
    <s v="F"/>
    <s v="049"/>
    <s v="049115"/>
    <s v="91"/>
    <s v="1"/>
    <s v="3"/>
    <s v="37"/>
    <s v="371"/>
    <s v="37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9 COMERCIOS TRABAJANDO REGLAMENTADOS"/>
    <s v="049115  TRAMITE DE REPOSICION"/>
    <s v="3000 SERVICIOS GENERALES"/>
    <s v="3700 SERVICIOS DE TRASLADO Y VIATICOS"/>
    <s v="371 PASAJES AEREOS"/>
    <s v="37101 PASAJES AEREOS"/>
    <n v="30000"/>
    <s v="1 NO ETIQUETADO"/>
    <s v="11 RECURSOS FISCALES"/>
    <s v="1101 RECURSOS MUNICIPALES"/>
    <s v="19 Ejercicio 2019"/>
    <s v="13 TODO EL TERRITORIO"/>
    <s v="3 INDISTINTO"/>
  </r>
  <r>
    <s v="100533131123091725F043043875911133737137101111110119133"/>
    <s v="1005"/>
    <s v="3"/>
    <s v="31"/>
    <s v="311"/>
    <s v="2"/>
    <s v="3"/>
    <s v="09"/>
    <s v="17"/>
    <s v="25"/>
    <s v="F"/>
    <s v="043"/>
    <s v="043875"/>
    <s v="91"/>
    <s v="1"/>
    <s v="3"/>
    <s v="37"/>
    <s v="371"/>
    <s v="37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3 CAPACITACIONES A PERSONAS EN TEMAS DEL SECTOR EMPRESARIAL REALIZADAS"/>
    <s v="043875 CONVOCATORIAS RETO ZAPOPAN"/>
    <s v="3000 SERVICIOS GENERALES"/>
    <s v="3700 SERVICIOS DE TRASLADO Y VIATICOS"/>
    <s v="371 PASAJES AEREOS"/>
    <s v="37101 PASAJES AEREOS"/>
    <n v="44000"/>
    <s v="1 NO ETIQUETADO"/>
    <s v="11 RECURSOS FISCALES"/>
    <s v="1101 RECURSOS MUNICIPALES"/>
    <s v="19 Ejercicio 2019"/>
    <s v="13 TODO EL TERRITORIO"/>
    <s v="3 INDISTINTO"/>
  </r>
  <r>
    <s v="121222222122081331E078078703911133737137101111110119133"/>
    <s v="1212"/>
    <s v="2"/>
    <s v="22"/>
    <s v="221"/>
    <s v="2"/>
    <s v="2"/>
    <s v="08"/>
    <s v="13"/>
    <s v="31"/>
    <s v="E"/>
    <s v="078"/>
    <s v="078703"/>
    <s v="91"/>
    <s v="1"/>
    <s v="3"/>
    <s v="37"/>
    <s v="371"/>
    <s v="371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703 CERTIFICADO O CONSTANCIA DE HABITABILIDAD"/>
    <s v="3000 SERVICIOS GENERALES"/>
    <s v="3700 SERVICIOS DE TRASLADO Y VIATICOS"/>
    <s v="371 PASAJES AEREOS"/>
    <s v="37101 PASAJES AEREOS"/>
    <n v="176900"/>
    <s v="1 NO ETIQUETADO"/>
    <s v="11 RECURSOS FISCALES"/>
    <s v="1101 RECURSOS MUNICIPALES"/>
    <s v="19 Ejercicio 2019"/>
    <s v="13 TODO EL TERRITORIO"/>
    <s v="3 INDISTINTO"/>
  </r>
  <r>
    <s v="131522424215140132F012012828911133737137101111110119133"/>
    <s v="1315"/>
    <s v="2"/>
    <s v="24"/>
    <s v="242"/>
    <s v="1"/>
    <s v="5"/>
    <s v="14"/>
    <s v="01"/>
    <s v="32"/>
    <s v="F"/>
    <s v="012"/>
    <s v="012828"/>
    <s v="91"/>
    <s v="1"/>
    <s v="3"/>
    <s v="37"/>
    <s v="371"/>
    <s v="371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x v="7"/>
    <s v="91 CIUDADANOS"/>
    <s v="1 GASTO CORRIENTE"/>
    <s v="32 MAZ ARTE ZAPOPAN"/>
    <s v="012 ACCIONES DE MANTENIMIENTO Y ACONDICIONAMIENTO GENERAL DE LAS INSTALACIONES REALIZADAS"/>
    <s v="012828 ACONDICIONAMIENTO DE ESPACIOS DEL MAZ PARA EL MONTAJE DE EXPOSICIONES"/>
    <s v="3000 SERVICIOS GENERALES"/>
    <s v="3700 SERVICIOS DE TRASLADO Y VIATICOS"/>
    <s v="371 PASAJES AEREOS"/>
    <s v="37101 PASAJES AEREOS"/>
    <n v="55000"/>
    <s v="1 NO ETIQUETADO"/>
    <s v="11 RECURSOS FISCALES"/>
    <s v="1101 RECURSOS MUNICIPALES"/>
    <s v="19 Ejercicio 2019"/>
    <s v="13 TODO EL TERRITORIO"/>
    <s v="3 INDISTINTO"/>
  </r>
  <r>
    <s v="130322424215140134E087087826911133737137101111110119133"/>
    <s v="1303"/>
    <s v="2"/>
    <s v="24"/>
    <s v="242"/>
    <s v="1"/>
    <s v="5"/>
    <s v="14"/>
    <s v="01"/>
    <s v="34"/>
    <s v="E"/>
    <s v="087"/>
    <s v="087826"/>
    <s v="91"/>
    <s v="1"/>
    <s v="3"/>
    <s v="37"/>
    <s v="371"/>
    <s v="371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26 ACCESO Y DIFUSION DE LA CULTURA Y LAS ARTES "/>
    <s v="3000 SERVICIOS GENERALES"/>
    <s v="3700 SERVICIOS DE TRASLADO Y VIATICOS"/>
    <s v="371 PASAJES AEREOS"/>
    <s v="37101 PASAJES AEREOS"/>
    <n v="50000"/>
    <s v="1 NO ETIQUETADO"/>
    <s v="11 RECURSOS FISCALES"/>
    <s v="1101 RECURSOS MUNICIPALES"/>
    <s v="19 Ejercicio 2019"/>
    <s v="13 TODO EL TERRITORIO"/>
    <s v="3 INDISTINTO"/>
  </r>
  <r>
    <s v="030311717145160304E127127976911133737237201111110119133"/>
    <s v="0303"/>
    <s v="1"/>
    <s v="17"/>
    <s v="171"/>
    <s v="4"/>
    <s v="5"/>
    <s v="16"/>
    <s v="03"/>
    <s v="04"/>
    <s v="E"/>
    <s v="127"/>
    <s v="127976"/>
    <s v="91"/>
    <s v="1"/>
    <s v="3"/>
    <s v="37"/>
    <s v="372"/>
    <s v="37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3000 SERVICIOS GENERALES"/>
    <s v="3700 SERVICIOS DE TRASLADO Y VIATICOS"/>
    <s v="372 PASAJES TERRESTRES"/>
    <s v="37201 PASAJES TERRESTRES"/>
    <n v="85000"/>
    <s v="1 NO ETIQUETADO"/>
    <s v="11 RECURSOS FISCALES"/>
    <s v="1101 RECURSOS MUNICIPALES"/>
    <s v="19 Ejercicio 2019"/>
    <s v="13 TODO EL TERRITORIO"/>
    <s v="3 INDISTINTO"/>
  </r>
  <r>
    <s v="040111212246171906E032032167911133737237201111110119133"/>
    <s v="0401"/>
    <s v="1"/>
    <s v="12"/>
    <s v="122"/>
    <s v="4"/>
    <s v="6"/>
    <s v="17"/>
    <s v="19"/>
    <s v="06"/>
    <s v="E"/>
    <s v="032"/>
    <s v="032167"/>
    <s v="91"/>
    <s v="1"/>
    <s v="3"/>
    <s v="37"/>
    <s v="372"/>
    <s v="37201"/>
    <s v="1"/>
    <s v="11"/>
    <s v="1101"/>
    <s v="19"/>
    <s v="13"/>
    <s v="3"/>
    <s v="04 SINDICATURA DEL AYUNTAMIENTO"/>
    <s v="0401 DIRECCION JURIDICO CONTENCIOSO"/>
    <s v="122 PROCURACION DE JUSTICIA"/>
    <s v="1 GOBIERNO"/>
    <s v="12 JUSTICIA"/>
    <s v="4 UN GOBIERNO PARA LA CIUDADANÍA"/>
    <s v="6 ZAPOPAN CIUDADANO"/>
    <s v="17 GARANTIZAR UNA ADMINISTRACIÓN DE LOS RECURSOS PÚBLICOS AL SERVICIO DE LA CIUDADANÍA"/>
    <s v="19 B. TRANSPARENCIA Y RENDICIÓN DE CUENTAS"/>
    <x v="1"/>
    <s v="91 CIUDADANOS"/>
    <s v="1 GASTO CORRIENTE"/>
    <s v="06 CERTEZA JURÍDICA"/>
    <s v="032 ASESORÍA JURIDICA BRINDADA"/>
    <s v="032167 ASESORIA A PRESIDENTE Y REGIDORES"/>
    <s v="3000 SERVICIOS GENERALES"/>
    <s v="3700 SERVICIOS DE TRASLADO Y VIATICOS"/>
    <s v="372 PASAJES TERRESTRES"/>
    <s v="37201 PASAJES TERRESTRES"/>
    <n v="3000"/>
    <s v="1 NO ETIQUETADO"/>
    <s v="11 RECURSOS FISCALES"/>
    <s v="1101 RECURSOS MUNICIPALES"/>
    <s v="19 Ejercicio 2019"/>
    <s v="13 TODO EL TERRITORIO"/>
    <s v="3 INDISTINTO"/>
  </r>
  <r>
    <s v="060611515246172012M114114289911133737237201111110119133"/>
    <s v="0606"/>
    <s v="1"/>
    <s v="15"/>
    <s v="152"/>
    <s v="4"/>
    <s v="6"/>
    <s v="17"/>
    <s v="20"/>
    <s v="12"/>
    <s v="M"/>
    <s v="114"/>
    <s v="114289"/>
    <s v="91"/>
    <s v="1"/>
    <s v="3"/>
    <s v="37"/>
    <s v="372"/>
    <s v="372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114 REGISTRO CONTABLE  FINANCIERO Y PRESUPUESTADO REALIZADO"/>
    <s v="114289 PRESUPUESTO DE EGRESOS"/>
    <s v="3000 SERVICIOS GENERALES"/>
    <s v="3700 SERVICIOS DE TRASLADO Y VIATICOS"/>
    <s v="372 PASAJES TERRESTRES"/>
    <s v="37201 PASAJES TERRESTRES"/>
    <n v="5458.2"/>
    <s v="1 NO ETIQUETADO"/>
    <s v="11 RECURSOS FISCALES"/>
    <s v="1101 RECURSOS MUNICIPALES"/>
    <s v="19 Ejercicio 2019"/>
    <s v="13 TODO EL TERRITORIO"/>
    <s v="3 INDISTINTO"/>
  </r>
  <r>
    <s v="070711111246171913G006006311911133737237201111110119133"/>
    <s v="0707"/>
    <s v="1"/>
    <s v="11"/>
    <s v="112"/>
    <s v="4"/>
    <s v="6"/>
    <s v="17"/>
    <s v="19"/>
    <s v="13"/>
    <s v="G"/>
    <s v="006"/>
    <s v="006311"/>
    <s v="91"/>
    <s v="1"/>
    <s v="3"/>
    <s v="37"/>
    <s v="372"/>
    <s v="37201"/>
    <s v="1"/>
    <s v="11"/>
    <s v="1101"/>
    <s v="19"/>
    <s v="13"/>
    <s v="3"/>
    <s v="07 CONTRALORIA CIUDADANA"/>
    <s v="0707 CONTRALORIA CIUDADANA"/>
    <s v="112 FISCALIZACION"/>
    <s v="1 GOBIERNO"/>
    <s v="11 LEGISLACION"/>
    <s v="4 UN GOBIERNO PARA LA CIUDADANÍA"/>
    <s v="6 ZAPOPAN CIUDADANO"/>
    <s v="17 GARANTIZAR UNA ADMINISTRACIÓN DE LOS RECURSOS PÚBLICOS AL SERVICIO DE LA CIUDADANÍA"/>
    <s v="19 B. TRANSPARENCIA Y RENDICIÓN DE CUENTAS"/>
    <x v="6"/>
    <s v="91 CIUDADANOS"/>
    <s v="1 GASTO CORRIENTE"/>
    <s v="13 VIGILANCIA"/>
    <s v="006  DECLARACIONES PATRIMONIALES ASESORADAS"/>
    <s v="006311 ASESORIA PARA ELABORAR DECLARACION DE SITUACION PATRIMONIAL"/>
    <s v="3000 SERVICIOS GENERALES"/>
    <s v="3700 SERVICIOS DE TRASLADO Y VIATICOS"/>
    <s v="372 PASAJES TERRESTRES"/>
    <s v="37201 PASAJES TERRESTRES"/>
    <n v="5000"/>
    <s v="1 NO ETIQUETADO"/>
    <s v="11 RECURSOS FISCALES"/>
    <s v="1101 RECURSOS MUNICIPALES"/>
    <s v="19 Ejercicio 2019"/>
    <s v="13 TODO EL TERRITORIO"/>
    <s v="3 INDISTINTO"/>
  </r>
  <r>
    <s v="090211313446172019O132132902121133737237201111110119133"/>
    <s v="0902"/>
    <s v="1"/>
    <s v="13"/>
    <s v="134"/>
    <s v="4"/>
    <s v="6"/>
    <s v="17"/>
    <s v="20"/>
    <s v="19"/>
    <s v="O"/>
    <s v="132"/>
    <s v="132902"/>
    <s v="12"/>
    <s v="1"/>
    <s v="3"/>
    <s v="37"/>
    <s v="372"/>
    <s v="372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2 SISTEMAS IMPLEMENTADOS"/>
    <s v="132902 ESTRATEGIA DE CALIDAD "/>
    <s v="3000 SERVICIOS GENERALES"/>
    <s v="3700 SERVICIOS DE TRASLADO Y VIATICOS"/>
    <s v="372 PASAJES TERRESTRES"/>
    <s v="37201 PASAJES TERRESTRES"/>
    <n v="20000"/>
    <s v="1 NO ETIQUETADO"/>
    <s v="11 RECURSOS FISCALES"/>
    <s v="1101 RECURSOS MUNICIPALES"/>
    <s v="19 Ejercicio 2019"/>
    <s v="13 TODO EL TERRITORIO"/>
    <s v="3 INDISTINTO"/>
  </r>
  <r>
    <s v="090911313446172020O021021513121133737237201111110119133"/>
    <s v="0909"/>
    <s v="1"/>
    <s v="13"/>
    <s v="134"/>
    <s v="4"/>
    <s v="6"/>
    <s v="17"/>
    <s v="20"/>
    <s v="20"/>
    <s v="O"/>
    <s v="021"/>
    <s v="021513"/>
    <s v="12"/>
    <s v="1"/>
    <s v="3"/>
    <s v="37"/>
    <s v="372"/>
    <s v="37201"/>
    <s v="1"/>
    <s v="11"/>
    <s v="1101"/>
    <s v="19"/>
    <s v="13"/>
    <s v="3"/>
    <s v="09 COORDINACION GENERAL DE ADMINISTRACION E INNOVACION GUBERNAMENTAL"/>
    <s v="0909 COORDINACION GENERAL DE ADMINISTRACION 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3 DIAGNOSTICO ORGANIZACIONAL"/>
    <s v="3000 SERVICIOS GENERALES"/>
    <s v="3700 SERVICIOS DE TRASLADO Y VIATICOS"/>
    <s v="372 PASAJES TERRESTRES"/>
    <s v="37201 PASAJES TERRESTRES"/>
    <n v="25000"/>
    <s v="1 NO ETIQUETADO"/>
    <s v="11 RECURSOS FISCALES"/>
    <s v="1101 RECURSOS MUNICIPALES"/>
    <s v="19 Ejercicio 2019"/>
    <s v="13 TODO EL TERRITORIO"/>
    <s v="3 INDISTINTO"/>
  </r>
  <r>
    <s v="100733131123091524F103103543911133737237201111110119133"/>
    <s v="1007"/>
    <s v="3"/>
    <s v="31"/>
    <s v="311"/>
    <s v="2"/>
    <s v="3"/>
    <s v="09"/>
    <s v="15"/>
    <s v="24"/>
    <s v="F"/>
    <s v="103"/>
    <s v="103543"/>
    <s v="91"/>
    <s v="1"/>
    <s v="3"/>
    <s v="37"/>
    <s v="372"/>
    <s v="37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103 PRESTADORES DE SERVICIOS TURISTICOS CAPACITADOS"/>
    <s v="103543 ACTUALIZACION DE PRESTADORES DE SERVICIO "/>
    <s v="3000 SERVICIOS GENERALES"/>
    <s v="3700 SERVICIOS DE TRASLADO Y VIATICOS"/>
    <s v="372 PASAJES TERRESTRES"/>
    <s v="37201 PASAJES TERRESTRES"/>
    <n v="5000"/>
    <s v="1 NO ETIQUETADO"/>
    <s v="11 RECURSOS FISCALES"/>
    <s v="1101 RECURSOS MUNICIPALES"/>
    <s v="19 Ejercicio 2019"/>
    <s v="13 TODO EL TERRITORIO"/>
    <s v="3 INDISTINTO"/>
  </r>
  <r>
    <s v="100533131123091725F049049553911133737237201111110119133"/>
    <s v="1005"/>
    <s v="3"/>
    <s v="31"/>
    <s v="311"/>
    <s v="2"/>
    <s v="3"/>
    <s v="09"/>
    <s v="17"/>
    <s v="25"/>
    <s v="F"/>
    <s v="049"/>
    <s v="049553"/>
    <s v="91"/>
    <s v="1"/>
    <s v="3"/>
    <s v="37"/>
    <s v="372"/>
    <s v="372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9 COMERCIOS TRABAJANDO REGLAMENTADOS"/>
    <s v="049553 BAJA POR TITULAR Y BAJA POR PRESIDENCIA PARA TODO TIPO DE LICENCIA"/>
    <s v="3000 SERVICIOS GENERALES"/>
    <s v="3700 SERVICIOS DE TRASLADO Y VIATICOS"/>
    <s v="372 PASAJES TERRESTRES"/>
    <s v="37201 PASAJES TERRESTRES"/>
    <n v="5000"/>
    <s v="1 NO ETIQUETADO"/>
    <s v="11 RECURSOS FISCALES"/>
    <s v="1101 RECURSOS MUNICIPALES"/>
    <s v="19 Ejercicio 2019"/>
    <s v="13 TODO EL TERRITORIO"/>
    <s v="3 INDISTINTO"/>
  </r>
  <r>
    <s v="100533131123091725F043043930911133737237201111110119133"/>
    <s v="1005"/>
    <s v="3"/>
    <s v="31"/>
    <s v="311"/>
    <s v="2"/>
    <s v="3"/>
    <s v="09"/>
    <s v="17"/>
    <s v="25"/>
    <s v="F"/>
    <s v="043"/>
    <s v="043930"/>
    <s v="91"/>
    <s v="1"/>
    <s v="3"/>
    <s v="37"/>
    <s v="372"/>
    <s v="372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3 CAPACITACIONES A PERSONAS EN TEMAS DEL SECTOR EMPRESARIAL REALIZADAS"/>
    <s v="043930 LABORATORIO DE INNOVACION "/>
    <s v="3000 SERVICIOS GENERALES"/>
    <s v="3700 SERVICIOS DE TRASLADO Y VIATICOS"/>
    <s v="372 PASAJES TERRESTRES"/>
    <s v="37201 PASAJES TERRESTRES"/>
    <n v="5500"/>
    <s v="1 NO ETIQUETADO"/>
    <s v="11 RECURSOS FISCALES"/>
    <s v="1101 RECURSOS MUNICIPALES"/>
    <s v="19 Ejercicio 2019"/>
    <s v="13 TODO EL TERRITORIO"/>
    <s v="3 INDISTINTO"/>
  </r>
  <r>
    <s v="121222222122081331E078078704911133737237201111110119133"/>
    <s v="1212"/>
    <s v="2"/>
    <s v="22"/>
    <s v="221"/>
    <s v="2"/>
    <s v="2"/>
    <s v="08"/>
    <s v="13"/>
    <s v="31"/>
    <s v="E"/>
    <s v="078"/>
    <s v="078704"/>
    <s v="91"/>
    <s v="1"/>
    <s v="3"/>
    <s v="37"/>
    <s v="372"/>
    <s v="372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704 CERTIFICADO DE ALINEAMIENTO Y NUMERO OFICIAL"/>
    <s v="3000 SERVICIOS GENERALES"/>
    <s v="3700 SERVICIOS DE TRASLADO Y VIATICOS"/>
    <s v="372 PASAJES TERRESTRES"/>
    <s v="37201 PASAJES TERRESTRES"/>
    <n v="59000"/>
    <s v="1 NO ETIQUETADO"/>
    <s v="11 RECURSOS FISCALES"/>
    <s v="1101 RECURSOS MUNICIPALES"/>
    <s v="19 Ejercicio 2019"/>
    <s v="13 TODO EL TERRITORIO"/>
    <s v="3 INDISTINTO"/>
  </r>
  <r>
    <s v="010111313146172001P052052015911133737537501111110119133"/>
    <s v="0101"/>
    <s v="1"/>
    <s v="13"/>
    <s v="131"/>
    <s v="4"/>
    <s v="6"/>
    <s v="17"/>
    <s v="20"/>
    <s v="01"/>
    <s v="P"/>
    <s v="052"/>
    <s v="052015"/>
    <s v="91"/>
    <s v="1"/>
    <s v="3"/>
    <s v="37"/>
    <s v="375"/>
    <s v="37501"/>
    <s v="1"/>
    <s v="11"/>
    <s v="1101"/>
    <s v="19"/>
    <s v="13"/>
    <s v="3"/>
    <s v="01 PRESIDENCIA"/>
    <s v="0101 PRESIDENCIA"/>
    <s v="131 PRESIDENCIA/GUBERNATURA"/>
    <s v="1 GOBIERNO"/>
    <s v="13 COORDINACION DE LA POLITICA DE GOBIERNO"/>
    <s v="4 UN GOBIERNO PARA LA CIUDADANÍA"/>
    <s v="6 ZAPOPAN CIUDADANO"/>
    <s v="17 GARANTIZAR UNA ADMINISTRACIÓN DE LOS RECURSOS PÚBLICOS AL SERVICIO DE LA CIUDADANÍA"/>
    <s v="20 C. EFICIENCIA GUBERNAMENTAL"/>
    <x v="2"/>
    <s v="91 CIUDADANOS"/>
    <s v="1 GASTO CORRIENTE"/>
    <s v="01 GESTIÓN GUBERNAMENTAL"/>
    <s v="052 DESEMPEÑO Y EJECUCIÓN OPERATIVO- ADMINISTRATIVA DE LAS ÁREAS DE PRESIDENCIA PARA EL DESARROLLO DE PROYECTOS Y OPORTUNIDADES MEJORADAS"/>
    <s v="052015 DISEÑO E IMAGEN"/>
    <s v="3000 SERVICIOS GENERALES"/>
    <s v="3700 SERVICIOS DE TRASLADO Y VIATICOS"/>
    <s v="375 VIATICOS EN EL PAIS"/>
    <s v="37501 VIATICOS EN EL PAIS"/>
    <n v="25000"/>
    <s v="1 NO ETIQUETADO"/>
    <s v="11 RECURSOS FISCALES"/>
    <s v="1101 RECURSOS MUNICIPALES"/>
    <s v="19 Ejercicio 2019"/>
    <s v="13 TODO EL TERRITORIO"/>
    <s v="3 INDISTINTO"/>
  </r>
  <r>
    <s v="020211313246172002O101101920971133737537501111110119133"/>
    <s v="0202"/>
    <s v="1"/>
    <s v="13"/>
    <s v="132"/>
    <s v="4"/>
    <s v="6"/>
    <s v="17"/>
    <s v="20"/>
    <s v="02"/>
    <s v="O"/>
    <s v="101"/>
    <s v="101920"/>
    <s v="97"/>
    <s v="1"/>
    <s v="3"/>
    <s v="37"/>
    <s v="375"/>
    <s v="375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101 PLATAFORMA PARA LA DERIVACIÓN, MONITOREO Y SEGUIMIENTO DE ASUNTOS HASTA SU ATENCIÓN Y CONCLUSIÓN IMPLEMENTADA"/>
    <s v="101920 GESTION Y COORDINACION METROPOLITANA"/>
    <s v="3000 SERVICIOS GENERALES"/>
    <s v="3700 SERVICIOS DE TRASLADO Y VIATICOS"/>
    <s v="375 VIATICOS EN EL PAIS"/>
    <s v="37501 VIATICOS EN EL PAIS"/>
    <n v="50000"/>
    <s v="1 NO ETIQUETADO"/>
    <s v="11 RECURSOS FISCALES"/>
    <s v="1101 RECURSOS MUNICIPALES"/>
    <s v="19 Ejercicio 2019"/>
    <s v="13 TODO EL TERRITORIO"/>
    <s v="3 INDISTINTO"/>
  </r>
  <r>
    <s v="030311717145160304E127127976911133737537501111110119133"/>
    <s v="0303"/>
    <s v="1"/>
    <s v="17"/>
    <s v="171"/>
    <s v="4"/>
    <s v="5"/>
    <s v="16"/>
    <s v="03"/>
    <s v="04"/>
    <s v="E"/>
    <s v="127"/>
    <s v="127976"/>
    <s v="91"/>
    <s v="1"/>
    <s v="3"/>
    <s v="37"/>
    <s v="375"/>
    <s v="375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3000 SERVICIOS GENERALES"/>
    <s v="3700 SERVICIOS DE TRASLADO Y VIATICOS"/>
    <s v="375 VIATICOS EN EL PAIS"/>
    <s v="37501 VIATICOS EN EL PAIS"/>
    <n v="300000"/>
    <s v="1 NO ETIQUETADO"/>
    <s v="11 RECURSOS FISCALES"/>
    <s v="1101 RECURSOS MUNICIPALES"/>
    <s v="19 Ejercicio 2019"/>
    <s v="13 TODO EL TERRITORIO"/>
    <s v="3 INDISTINTO"/>
  </r>
  <r>
    <s v="060611515246172012M114114290911133737537501111110119133"/>
    <s v="0606"/>
    <s v="1"/>
    <s v="15"/>
    <s v="152"/>
    <s v="4"/>
    <s v="6"/>
    <s v="17"/>
    <s v="20"/>
    <s v="12"/>
    <s v="M"/>
    <s v="114"/>
    <s v="114290"/>
    <s v="91"/>
    <s v="1"/>
    <s v="3"/>
    <s v="37"/>
    <s v="375"/>
    <s v="375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114 REGISTRO CONTABLE  FINANCIERO Y PRESUPUESTADO REALIZADO"/>
    <s v="114290 MODIFICACION DEL PRESUPUESTO DE EGRESOS"/>
    <s v="3000 SERVICIOS GENERALES"/>
    <s v="3700 SERVICIOS DE TRASLADO Y VIATICOS"/>
    <s v="375 VIATICOS EN EL PAIS"/>
    <s v="37501 VIATICOS EN EL PAIS"/>
    <n v="17999.8"/>
    <s v="1 NO ETIQUETADO"/>
    <s v="11 RECURSOS FISCALES"/>
    <s v="1101 RECURSOS MUNICIPALES"/>
    <s v="19 Ejercicio 2019"/>
    <s v="13 TODO EL TERRITORIO"/>
    <s v="3 INDISTINTO"/>
  </r>
  <r>
    <s v="090211313446172019O132132921121133737537501111110119133"/>
    <s v="0902"/>
    <s v="1"/>
    <s v="13"/>
    <s v="134"/>
    <s v="4"/>
    <s v="6"/>
    <s v="17"/>
    <s v="20"/>
    <s v="19"/>
    <s v="O"/>
    <s v="132"/>
    <s v="132921"/>
    <s v="12"/>
    <s v="1"/>
    <s v="3"/>
    <s v="37"/>
    <s v="375"/>
    <s v="37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2 SISTEMAS IMPLEMENTADOS"/>
    <s v="132921 IMPLEMENTACION DEL SISTEMA DE GESTION PARA LA CALIDAD"/>
    <s v="3000 SERVICIOS GENERALES"/>
    <s v="3700 SERVICIOS DE TRASLADO Y VIATICOS"/>
    <s v="375 VIATICOS EN EL PAIS"/>
    <s v="37501 VIATICOS EN EL PAIS"/>
    <n v="50000"/>
    <s v="1 NO ETIQUETADO"/>
    <s v="11 RECURSOS FISCALES"/>
    <s v="1101 RECURSOS MUNICIPALES"/>
    <s v="19 Ejercicio 2019"/>
    <s v="13 TODO EL TERRITORIO"/>
    <s v="3 INDISTINTO"/>
  </r>
  <r>
    <s v="090911313446172020O021021514121133737537501111110119133"/>
    <s v="0909"/>
    <s v="1"/>
    <s v="13"/>
    <s v="134"/>
    <s v="4"/>
    <s v="6"/>
    <s v="17"/>
    <s v="20"/>
    <s v="20"/>
    <s v="O"/>
    <s v="021"/>
    <s v="021514"/>
    <s v="12"/>
    <s v="1"/>
    <s v="3"/>
    <s v="37"/>
    <s v="375"/>
    <s v="37501"/>
    <s v="1"/>
    <s v="11"/>
    <s v="1101"/>
    <s v="19"/>
    <s v="13"/>
    <s v="3"/>
    <s v="09 COORDINACION GENERAL DE ADMINISTRACION E INNOVACION GUBERNAMENTAL"/>
    <s v="0909 COORDINACION GENERAL DE ADMINISTRACION 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4 COMUNICACION INSTITUCIONAL"/>
    <s v="3000 SERVICIOS GENERALES"/>
    <s v="3700 SERVICIOS DE TRASLADO Y VIATICOS"/>
    <s v="375 VIATICOS EN EL PAIS"/>
    <s v="37501 VIATICOS EN EL PAIS"/>
    <n v="47000"/>
    <s v="1 NO ETIQUETADO"/>
    <s v="11 RECURSOS FISCALES"/>
    <s v="1101 RECURSOS MUNICIPALES"/>
    <s v="19 Ejercicio 2019"/>
    <s v="13 TODO EL TERRITORIO"/>
    <s v="3 INDISTINTO"/>
  </r>
  <r>
    <s v="100733131123091524F103103946911133737537501111110119133"/>
    <s v="1007"/>
    <s v="3"/>
    <s v="31"/>
    <s v="311"/>
    <s v="2"/>
    <s v="3"/>
    <s v="09"/>
    <s v="15"/>
    <s v="24"/>
    <s v="F"/>
    <s v="103"/>
    <s v="103946"/>
    <s v="91"/>
    <s v="1"/>
    <s v="3"/>
    <s v="37"/>
    <s v="375"/>
    <s v="375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103 PRESTADORES DE SERVICIOS TURISTICOS CAPACITADOS"/>
    <s v="103946 PERSONAS CAPACITADAS EN SERVICIOS TURISTICOS "/>
    <s v="3000 SERVICIOS GENERALES"/>
    <s v="3700 SERVICIOS DE TRASLADO Y VIATICOS"/>
    <s v="375 VIATICOS EN EL PAIS"/>
    <s v="37501 VIATICOS EN EL PAIS"/>
    <n v="30000"/>
    <s v="1 NO ETIQUETADO"/>
    <s v="11 RECURSOS FISCALES"/>
    <s v="1101 RECURSOS MUNICIPALES"/>
    <s v="19 Ejercicio 2019"/>
    <s v="13 TODO EL TERRITORIO"/>
    <s v="3 INDISTINTO"/>
  </r>
  <r>
    <s v="100533131123091725F049049554911133737537501111110119133"/>
    <s v="1005"/>
    <s v="3"/>
    <s v="31"/>
    <s v="311"/>
    <s v="2"/>
    <s v="3"/>
    <s v="09"/>
    <s v="17"/>
    <s v="25"/>
    <s v="F"/>
    <s v="049"/>
    <s v="049554"/>
    <s v="91"/>
    <s v="1"/>
    <s v="3"/>
    <s v="37"/>
    <s v="375"/>
    <s v="375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9 COMERCIOS TRABAJANDO REGLAMENTADOS"/>
    <s v="049554 PERMISO PARA EVENTOS Y ESPACTACULOS"/>
    <s v="3000 SERVICIOS GENERALES"/>
    <s v="3700 SERVICIOS DE TRASLADO Y VIATICOS"/>
    <s v="375 VIATICOS EN EL PAIS"/>
    <s v="37501 VIATICOS EN EL PAIS"/>
    <n v="30000"/>
    <s v="1 NO ETIQUETADO"/>
    <s v="11 RECURSOS FISCALES"/>
    <s v="1101 RECURSOS MUNICIPALES"/>
    <s v="19 Ejercicio 2019"/>
    <s v="13 TODO EL TERRITORIO"/>
    <s v="3 INDISTINTO"/>
  </r>
  <r>
    <s v="100533131123091725F043043942911133737537501111110119133"/>
    <s v="1005"/>
    <s v="3"/>
    <s v="31"/>
    <s v="311"/>
    <s v="2"/>
    <s v="3"/>
    <s v="09"/>
    <s v="17"/>
    <s v="25"/>
    <s v="F"/>
    <s v="043"/>
    <s v="043942"/>
    <s v="91"/>
    <s v="1"/>
    <s v="3"/>
    <s v="37"/>
    <s v="375"/>
    <s v="375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3 CAPACITACIONES A PERSONAS EN TEMAS DEL SECTOR EMPRESARIAL REALIZADAS"/>
    <s v="043942 PERSONAS ATENDIDAS EN HECHO ZAPOPAN"/>
    <s v="3000 SERVICIOS GENERALES"/>
    <s v="3700 SERVICIOS DE TRASLADO Y VIATICOS"/>
    <s v="375 VIATICOS EN EL PAIS"/>
    <s v="37501 VIATICOS EN EL PAIS"/>
    <n v="33000"/>
    <s v="1 NO ETIQUETADO"/>
    <s v="11 RECURSOS FISCALES"/>
    <s v="1101 RECURSOS MUNICIPALES"/>
    <s v="19 Ejercicio 2019"/>
    <s v="13 TODO EL TERRITORIO"/>
    <s v="3 INDISTINTO"/>
  </r>
  <r>
    <s v="121222222122081331E078078705911133737537501111110119133"/>
    <s v="1212"/>
    <s v="2"/>
    <s v="22"/>
    <s v="221"/>
    <s v="2"/>
    <s v="2"/>
    <s v="08"/>
    <s v="13"/>
    <s v="31"/>
    <s v="E"/>
    <s v="078"/>
    <s v="078705"/>
    <s v="91"/>
    <s v="1"/>
    <s v="3"/>
    <s v="37"/>
    <s v="375"/>
    <s v="375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705 CONSTANCIA DE NUMERO"/>
    <s v="3000 SERVICIOS GENERALES"/>
    <s v="3700 SERVICIOS DE TRASLADO Y VIATICOS"/>
    <s v="375 VIATICOS EN EL PAIS"/>
    <s v="37501 VIATICOS EN EL PAIS"/>
    <n v="38800"/>
    <s v="1 NO ETIQUETADO"/>
    <s v="11 RECURSOS FISCALES"/>
    <s v="1101 RECURSOS MUNICIPALES"/>
    <s v="19 Ejercicio 2019"/>
    <s v="13 TODO EL TERRITORIO"/>
    <s v="3 INDISTINTO"/>
  </r>
  <r>
    <s v="131522424215140132F019019717911133737537501111110119133"/>
    <s v="1315"/>
    <s v="2"/>
    <s v="24"/>
    <s v="242"/>
    <s v="1"/>
    <s v="5"/>
    <s v="14"/>
    <s v="01"/>
    <s v="32"/>
    <s v="F"/>
    <s v="019"/>
    <s v="019717"/>
    <s v="91"/>
    <s v="1"/>
    <s v="3"/>
    <s v="37"/>
    <s v="375"/>
    <s v="375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x v="7"/>
    <s v="91 CIUDADANOS"/>
    <s v="1 GASTO CORRIENTE"/>
    <s v="32 MAZ ARTE ZAPOPAN"/>
    <s v="019 ACTIVIDADES PARALELAS A LAS EXPOSICIONES PARA LA EXPERIENCIA COMPLETA DEL VISITANTE REALIZADAS"/>
    <s v="019717 PRESENTACION DE ACTIVIDADES ARTISTICO-CULTURALES PARALELAS A LAS EXPOSICIONES"/>
    <s v="3000 SERVICIOS GENERALES"/>
    <s v="3700 SERVICIOS DE TRASLADO Y VIATICOS"/>
    <s v="375 VIATICOS EN EL PAIS"/>
    <s v="37501 VIATICOS EN EL PAIS"/>
    <n v="15000"/>
    <s v="1 NO ETIQUETADO"/>
    <s v="11 RECURSOS FISCALES"/>
    <s v="1101 RECURSOS MUNICIPALES"/>
    <s v="19 Ejercicio 2019"/>
    <s v="13 TODO EL TERRITORIO"/>
    <s v="3 INDISTINTO"/>
  </r>
  <r>
    <s v="030311717145160304E127127976911133737637601111110119133"/>
    <s v="0303"/>
    <s v="1"/>
    <s v="17"/>
    <s v="171"/>
    <s v="4"/>
    <s v="5"/>
    <s v="16"/>
    <s v="03"/>
    <s v="04"/>
    <s v="E"/>
    <s v="127"/>
    <s v="127976"/>
    <s v="91"/>
    <s v="1"/>
    <s v="3"/>
    <s v="37"/>
    <s v="376"/>
    <s v="376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3000 SERVICIOS GENERALES"/>
    <s v="3700 SERVICIOS DE TRASLADO Y VIATICOS"/>
    <s v="376 VIATICOS EN EL EXTRANJERO"/>
    <s v="37601 VIATICOS EN EL EXTRANJERO"/>
    <n v="120000"/>
    <s v="1 NO ETIQUETADO"/>
    <s v="11 RECURSOS FISCALES"/>
    <s v="1101 RECURSOS MUNICIPALES"/>
    <s v="19 Ejercicio 2019"/>
    <s v="13 TODO EL TERRITORIO"/>
    <s v="3 INDISTINTO"/>
  </r>
  <r>
    <s v="090911313446172020O021021515121133737637601111110119133"/>
    <s v="0909"/>
    <s v="1"/>
    <s v="13"/>
    <s v="134"/>
    <s v="4"/>
    <s v="6"/>
    <s v="17"/>
    <s v="20"/>
    <s v="20"/>
    <s v="O"/>
    <s v="021"/>
    <s v="021515"/>
    <s v="12"/>
    <s v="1"/>
    <s v="3"/>
    <s v="37"/>
    <s v="376"/>
    <s v="37601"/>
    <s v="1"/>
    <s v="11"/>
    <s v="1101"/>
    <s v="19"/>
    <s v="13"/>
    <s v="3"/>
    <s v="09 COORDINACION GENERAL DE ADMINISTRACION E INNOVACION GUBERNAMENTAL"/>
    <s v="0909 COORDINACION GENERAL DE ADMINISTRACION 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5 ENTREGA DE APOYOS Y/O BENEFICIOS A LOS EMPLEADOS."/>
    <s v="3000 SERVICIOS GENERALES"/>
    <s v="3700 SERVICIOS DE TRASLADO Y VIATICOS"/>
    <s v="376 VIATICOS EN EL EXTRANJERO"/>
    <s v="37601 VIATICOS EN EL EXTRANJERO"/>
    <n v="100000"/>
    <s v="1 NO ETIQUETADO"/>
    <s v="11 RECURSOS FISCALES"/>
    <s v="1101 RECURSOS MUNICIPALES"/>
    <s v="19 Ejercicio 2019"/>
    <s v="13 TODO EL TERRITORIO"/>
    <s v="3 INDISTINTO"/>
  </r>
  <r>
    <s v="100533131123091725F049049555911133737637601111110119133"/>
    <s v="1005"/>
    <s v="3"/>
    <s v="31"/>
    <s v="311"/>
    <s v="2"/>
    <s v="3"/>
    <s v="09"/>
    <s v="17"/>
    <s v="25"/>
    <s v="F"/>
    <s v="049"/>
    <s v="049555"/>
    <s v="91"/>
    <s v="1"/>
    <s v="3"/>
    <s v="37"/>
    <s v="376"/>
    <s v="37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9 COMERCIOS TRABAJANDO REGLAMENTADOS"/>
    <s v="049555 PERMISO PARA HORAS EXTRAS, ISLAS, ACTIVIDADES EXTRACTIVAS, VALET PARKING"/>
    <s v="3000 SERVICIOS GENERALES"/>
    <s v="3700 SERVICIOS DE TRASLADO Y VIATICOS"/>
    <s v="376 VIATICOS EN EL EXTRANJERO"/>
    <s v="37601 VIATICOS EN EL EXTRANJERO"/>
    <n v="80000"/>
    <s v="1 NO ETIQUETADO"/>
    <s v="11 RECURSOS FISCALES"/>
    <s v="1101 RECURSOS MUNICIPALES"/>
    <s v="19 Ejercicio 2019"/>
    <s v="13 TODO EL TERRITORIO"/>
    <s v="3 INDISTINTO"/>
  </r>
  <r>
    <s v="100533131123091725F043043943911133737637601111110119133"/>
    <s v="1005"/>
    <s v="3"/>
    <s v="31"/>
    <s v="311"/>
    <s v="2"/>
    <s v="3"/>
    <s v="09"/>
    <s v="17"/>
    <s v="25"/>
    <s v="F"/>
    <s v="043"/>
    <s v="043943"/>
    <s v="91"/>
    <s v="1"/>
    <s v="3"/>
    <s v="37"/>
    <s v="376"/>
    <s v="376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3 CAPACITACIONES A PERSONAS EN TEMAS DEL SECTOR EMPRESARIAL REALIZADAS"/>
    <s v="043943 PERSONAS ATENDIDAS EN RETO KIDS"/>
    <s v="3000 SERVICIOS GENERALES"/>
    <s v="3700 SERVICIOS DE TRASLADO Y VIATICOS"/>
    <s v="376 VIATICOS EN EL EXTRANJERO"/>
    <s v="37601 VIATICOS EN EL EXTRANJERO"/>
    <n v="44000"/>
    <s v="1 NO ETIQUETADO"/>
    <s v="11 RECURSOS FISCALES"/>
    <s v="1101 RECURSOS MUNICIPALES"/>
    <s v="19 Ejercicio 2019"/>
    <s v="13 TODO EL TERRITORIO"/>
    <s v="3 INDISTINTO"/>
  </r>
  <r>
    <s v="131522424215140132F019019719911133737637601111110119133"/>
    <s v="1315"/>
    <s v="2"/>
    <s v="24"/>
    <s v="242"/>
    <s v="1"/>
    <s v="5"/>
    <s v="14"/>
    <s v="01"/>
    <s v="32"/>
    <s v="F"/>
    <s v="019"/>
    <s v="019719"/>
    <s v="91"/>
    <s v="1"/>
    <s v="3"/>
    <s v="37"/>
    <s v="376"/>
    <s v="376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x v="7"/>
    <s v="91 CIUDADANOS"/>
    <s v="1 GASTO CORRIENTE"/>
    <s v="32 MAZ ARTE ZAPOPAN"/>
    <s v="019 ACTIVIDADES PARALELAS A LAS EXPOSICIONES PARA LA EXPERIENCIA COMPLETA DEL VISITANTE REALIZADAS"/>
    <s v="019719 EVENTOS EN FORO JUAN JOSE ARREOLA"/>
    <s v="3000 SERVICIOS GENERALES"/>
    <s v="3700 SERVICIOS DE TRASLADO Y VIATICOS"/>
    <s v="376 VIATICOS EN EL EXTRANJERO"/>
    <s v="37601 VIATICOS EN EL EXTRANJERO"/>
    <n v="60000"/>
    <s v="1 NO ETIQUETADO"/>
    <s v="11 RECURSOS FISCALES"/>
    <s v="1101 RECURSOS MUNICIPALES"/>
    <s v="19 Ejercicio 2019"/>
    <s v="13 TODO EL TERRITORIO"/>
    <s v="3 INDISTINTO"/>
  </r>
  <r>
    <s v="060611515246172012M114114295911133737937901111110119133"/>
    <s v="0606"/>
    <s v="1"/>
    <s v="15"/>
    <s v="152"/>
    <s v="4"/>
    <s v="6"/>
    <s v="17"/>
    <s v="20"/>
    <s v="12"/>
    <s v="M"/>
    <s v="114"/>
    <s v="114295"/>
    <s v="91"/>
    <s v="1"/>
    <s v="3"/>
    <s v="37"/>
    <s v="379"/>
    <s v="379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114 REGISTRO CONTABLE  FINANCIERO Y PRESUPUESTADO REALIZADO"/>
    <s v="114295 CONTABILIDAD DEL EGRESO"/>
    <s v="3000 SERVICIOS GENERALES"/>
    <s v="3700 SERVICIOS DE TRASLADO Y VIATICOS"/>
    <s v="379 OTROS SERVICIOS DE TRASLADO Y HOSPEDAJE"/>
    <s v="37901 OTROS SERVICIOS DE TRASLADO Y HOSPEDAJE"/>
    <n v="12000"/>
    <s v="1 NO ETIQUETADO"/>
    <s v="11 RECURSOS FISCALES"/>
    <s v="1101 RECURSOS MUNICIPALES"/>
    <s v="19 Ejercicio 2019"/>
    <s v="13 TODO EL TERRITORIO"/>
    <s v="3 INDISTINTO"/>
  </r>
  <r>
    <s v="121222222122081331E078078707911133737937901111110119133"/>
    <s v="1212"/>
    <s v="2"/>
    <s v="22"/>
    <s v="221"/>
    <s v="2"/>
    <s v="2"/>
    <s v="08"/>
    <s v="13"/>
    <s v="31"/>
    <s v="E"/>
    <s v="078"/>
    <s v="078707"/>
    <s v="91"/>
    <s v="1"/>
    <s v="3"/>
    <s v="37"/>
    <s v="379"/>
    <s v="379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707 ASIGNACION DE NUMERO OFICIAL"/>
    <s v="3000 SERVICIOS GENERALES"/>
    <s v="3700 SERVICIOS DE TRASLADO Y VIATICOS"/>
    <s v="379 OTROS SERVICIOS DE TRASLADO Y HOSPEDAJE"/>
    <s v="37901 OTROS SERVICIOS DE TRASLADO Y HOSPEDAJE"/>
    <n v="112600"/>
    <s v="1 NO ETIQUETADO"/>
    <s v="11 RECURSOS FISCALES"/>
    <s v="1101 RECURSOS MUNICIPALES"/>
    <s v="19 Ejercicio 2019"/>
    <s v="13 TODO EL TERRITORIO"/>
    <s v="3 INDISTINTO"/>
  </r>
  <r>
    <s v="020311313246172002O016016015971133838138101111110119133"/>
    <s v="0203"/>
    <s v="1"/>
    <s v="13"/>
    <s v="132"/>
    <s v="4"/>
    <s v="6"/>
    <s v="17"/>
    <s v="20"/>
    <s v="02"/>
    <s v="O"/>
    <s v="016"/>
    <s v="016015"/>
    <s v="97"/>
    <s v="1"/>
    <s v="3"/>
    <s v="38"/>
    <s v="381"/>
    <s v="381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3000 SERVICIOS GENERALES"/>
    <s v="3800 SERVICIOS OFICIALES"/>
    <s v="381 GASTOS DE CEREMONIAL"/>
    <s v="38101 GASTOS DE CEREMONIAL"/>
    <n v="144000"/>
    <s v="1 NO ETIQUETADO"/>
    <s v="11 RECURSOS FISCALES"/>
    <s v="1101 RECURSOS MUNICIPALES"/>
    <s v="19 Ejercicio 2019"/>
    <s v="13 TODO EL TERRITORIO"/>
    <s v="3 INDISTINTO"/>
  </r>
  <r>
    <s v="020311313246172002O056056002971133838238201111110119133"/>
    <s v="0203"/>
    <s v="1"/>
    <s v="13"/>
    <s v="132"/>
    <s v="4"/>
    <s v="6"/>
    <s v="17"/>
    <s v="20"/>
    <s v="02"/>
    <s v="O"/>
    <s v="056"/>
    <s v="056002"/>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56 DISEÑO, PRODUCCIÓN Y DESARROLLO DE EVENTOS EFECTUADOS"/>
    <s v="056002 DIA DE REYES"/>
    <s v="3000 SERVICIOS GENERALES"/>
    <s v="3800 SERVICIOS OFICIALES"/>
    <s v="382 GASTOS DE ORDEN SOCIAL Y CULTURAL"/>
    <s v="38201 GASTOS DE ORDEN SOCIAL Y CULTURAL"/>
    <n v="122172.63"/>
    <s v="1 NO ETIQUETADO"/>
    <s v="11 RECURSOS FISCALES"/>
    <s v="1101 RECURSOS MUNICIPALES"/>
    <s v="19 Ejercicio 2019"/>
    <s v="13 TODO EL TERRITORIO"/>
    <s v="3 INDISTINTO"/>
  </r>
  <r>
    <s v="020311313246172002O056056004971133838238201111110119133"/>
    <s v="0203"/>
    <s v="1"/>
    <s v="13"/>
    <s v="132"/>
    <s v="4"/>
    <s v="6"/>
    <s v="17"/>
    <s v="20"/>
    <s v="02"/>
    <s v="O"/>
    <s v="056"/>
    <s v="056004"/>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56 DISEÑO, PRODUCCIÓN Y DESARROLLO DE EVENTOS EFECTUADOS"/>
    <s v="056004 FESTIVAL DEL NIÑO"/>
    <s v="3000 SERVICIOS GENERALES"/>
    <s v="3800 SERVICIOS OFICIALES"/>
    <s v="382 GASTOS DE ORDEN SOCIAL Y CULTURAL"/>
    <s v="38201 GASTOS DE ORDEN SOCIAL Y CULTURAL"/>
    <n v="1000000"/>
    <s v="1 NO ETIQUETADO"/>
    <s v="11 RECURSOS FISCALES"/>
    <s v="1101 RECURSOS MUNICIPALES"/>
    <s v="19 Ejercicio 2019"/>
    <s v="13 TODO EL TERRITORIO"/>
    <s v="3 INDISTINTO"/>
  </r>
  <r>
    <s v="020311313246172002O016016015971133838238201111110119133"/>
    <s v="0203"/>
    <s v="1"/>
    <s v="13"/>
    <s v="132"/>
    <s v="4"/>
    <s v="6"/>
    <s v="17"/>
    <s v="20"/>
    <s v="02"/>
    <s v="O"/>
    <s v="016"/>
    <s v="016015"/>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3000 SERVICIOS GENERALES"/>
    <s v="3800 SERVICIOS OFICIALES"/>
    <s v="382 GASTOS DE ORDEN SOCIAL Y CULTURAL"/>
    <s v="38201 GASTOS DE ORDEN SOCIAL Y CULTURAL"/>
    <n v="322108"/>
    <s v="1 NO ETIQUETADO"/>
    <s v="11 RECURSOS FISCALES"/>
    <s v="1101 RECURSOS MUNICIPALES"/>
    <s v="19 Ejercicio 2019"/>
    <s v="13 TODO EL TERRITORIO"/>
    <s v="3 INDISTINTO"/>
  </r>
  <r>
    <s v="020311313246172002O131131034971133838238201111110119133"/>
    <s v="0203"/>
    <s v="1"/>
    <s v="13"/>
    <s v="132"/>
    <s v="4"/>
    <s v="6"/>
    <s v="17"/>
    <s v="20"/>
    <s v="02"/>
    <s v="O"/>
    <s v="131"/>
    <s v="131034"/>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131 SISTEMA DE EVALUACIÓN DEL DESEMPEÑO IMPLEMENTADO"/>
    <s v="131034 INFORME DE GOBIERNO"/>
    <s v="3000 SERVICIOS GENERALES"/>
    <s v="3800 SERVICIOS OFICIALES"/>
    <s v="382 GASTOS DE ORDEN SOCIAL Y CULTURAL"/>
    <s v="38201 GASTOS DE ORDEN SOCIAL Y CULTURAL"/>
    <n v="292800"/>
    <s v="1 NO ETIQUETADO"/>
    <s v="11 RECURSOS FISCALES"/>
    <s v="1101 RECURSOS MUNICIPALES"/>
    <s v="19 Ejercicio 2019"/>
    <s v="13 TODO EL TERRITORIO"/>
    <s v="3 INDISTINTO"/>
  </r>
  <r>
    <s v="020311313246172002O056056007971133838238201111110119133"/>
    <s v="0203"/>
    <s v="1"/>
    <s v="13"/>
    <s v="132"/>
    <s v="4"/>
    <s v="6"/>
    <s v="17"/>
    <s v="20"/>
    <s v="02"/>
    <s v="O"/>
    <s v="056"/>
    <s v="056007"/>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56 DISEÑO, PRODUCCIÓN Y DESARROLLO DE EVENTOS EFECTUADOS"/>
    <s v="056007 GRITO DE INDEPENDENCIA Y VERBENA"/>
    <s v="3000 SERVICIOS GENERALES"/>
    <s v="3800 SERVICIOS OFICIALES"/>
    <s v="382 GASTOS DE ORDEN SOCIAL Y CULTURAL"/>
    <s v="38201 GASTOS DE ORDEN SOCIAL Y CULTURAL"/>
    <n v="312000"/>
    <s v="1 NO ETIQUETADO"/>
    <s v="11 RECURSOS FISCALES"/>
    <s v="1101 RECURSOS MUNICIPALES"/>
    <s v="19 Ejercicio 2019"/>
    <s v="13 TODO EL TERRITORIO"/>
    <s v="3 INDISTINTO"/>
  </r>
  <r>
    <s v="020311313246172002O056056006971133838238201111110119133"/>
    <s v="0203"/>
    <s v="1"/>
    <s v="13"/>
    <s v="132"/>
    <s v="4"/>
    <s v="6"/>
    <s v="17"/>
    <s v="20"/>
    <s v="02"/>
    <s v="O"/>
    <s v="056"/>
    <s v="056006"/>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56 DISEÑO, PRODUCCIÓN Y DESARROLLO DE EVENTOS EFECTUADOS"/>
    <s v="056006 CENA DEL REBOZO"/>
    <s v="3000 SERVICIOS GENERALES"/>
    <s v="3800 SERVICIOS OFICIALES"/>
    <s v="382 GASTOS DE ORDEN SOCIAL Y CULTURAL"/>
    <s v="38201 GASTOS DE ORDEN SOCIAL Y CULTURAL"/>
    <n v="133980"/>
    <s v="1 NO ETIQUETADO"/>
    <s v="11 RECURSOS FISCALES"/>
    <s v="1101 RECURSOS MUNICIPALES"/>
    <s v="19 Ejercicio 2019"/>
    <s v="13 TODO EL TERRITORIO"/>
    <s v="3 INDISTINTO"/>
  </r>
  <r>
    <s v="020311313246172002O056056007971133838238201111110119133"/>
    <s v="0203"/>
    <s v="1"/>
    <s v="13"/>
    <s v="132"/>
    <s v="4"/>
    <s v="6"/>
    <s v="17"/>
    <s v="20"/>
    <s v="02"/>
    <s v="O"/>
    <s v="056"/>
    <s v="056007"/>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56 DISEÑO, PRODUCCIÓN Y DESARROLLO DE EVENTOS EFECTUADOS"/>
    <s v="056007 GRITO DE INDEPENDENCIA Y VERBENA"/>
    <s v="3000 SERVICIOS GENERALES"/>
    <s v="3800 SERVICIOS OFICIALES"/>
    <s v="382 GASTOS DE ORDEN SOCIAL Y CULTURAL"/>
    <s v="38201 GASTOS DE ORDEN SOCIAL Y CULTURAL"/>
    <n v="1260000"/>
    <s v="1 NO ETIQUETADO"/>
    <s v="11 RECURSOS FISCALES"/>
    <s v="1101 RECURSOS MUNICIPALES"/>
    <s v="19 Ejercicio 2019"/>
    <s v="13 TODO EL TERRITORIO"/>
    <s v="3 INDISTINTO"/>
  </r>
  <r>
    <s v="020311313246172002O056056023971133838238201111110119133"/>
    <s v="0203"/>
    <s v="1"/>
    <s v="13"/>
    <s v="132"/>
    <s v="4"/>
    <s v="6"/>
    <s v="17"/>
    <s v="20"/>
    <s v="02"/>
    <s v="O"/>
    <s v="056"/>
    <s v="056023"/>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56 DISEÑO, PRODUCCIÓN Y DESARROLLO DE EVENTOS EFECTUADOS"/>
    <s v="056023 FIESTAS PATRIAS DELEGACIONES"/>
    <s v="3000 SERVICIOS GENERALES"/>
    <s v="3800 SERVICIOS OFICIALES"/>
    <s v="382 GASTOS DE ORDEN SOCIAL Y CULTURAL"/>
    <s v="38201 GASTOS DE ORDEN SOCIAL Y CULTURAL"/>
    <n v="1044000"/>
    <s v="1 NO ETIQUETADO"/>
    <s v="11 RECURSOS FISCALES"/>
    <s v="1101 RECURSOS MUNICIPALES"/>
    <s v="19 Ejercicio 2019"/>
    <s v="13 TODO EL TERRITORIO"/>
    <s v="3 INDISTINTO"/>
  </r>
  <r>
    <s v="020311313246172002O056056008971133838238201111110119133"/>
    <s v="0203"/>
    <s v="1"/>
    <s v="13"/>
    <s v="132"/>
    <s v="4"/>
    <s v="6"/>
    <s v="17"/>
    <s v="20"/>
    <s v="02"/>
    <s v="O"/>
    <s v="056"/>
    <s v="056008"/>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56 DISEÑO, PRODUCCIÓN Y DESARROLLO DE EVENTOS EFECTUADOS"/>
    <s v="056008 FIESTAS PATRIAS LAS AGUILAS"/>
    <s v="3000 SERVICIOS GENERALES"/>
    <s v="3800 SERVICIOS OFICIALES"/>
    <s v="382 GASTOS DE ORDEN SOCIAL Y CULTURAL"/>
    <s v="38201 GASTOS DE ORDEN SOCIAL Y CULTURAL"/>
    <n v="26448"/>
    <s v="1 NO ETIQUETADO"/>
    <s v="11 RECURSOS FISCALES"/>
    <s v="1101 RECURSOS MUNICIPALES"/>
    <s v="19 Ejercicio 2019"/>
    <s v="13 TODO EL TERRITORIO"/>
    <s v="3 INDISTINTO"/>
  </r>
  <r>
    <s v="020311313246172002O056056012971133838238201111110119133"/>
    <s v="0203"/>
    <s v="1"/>
    <s v="13"/>
    <s v="132"/>
    <s v="4"/>
    <s v="6"/>
    <s v="17"/>
    <s v="20"/>
    <s v="02"/>
    <s v="O"/>
    <s v="056"/>
    <s v="056012"/>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56 DISEÑO, PRODUCCIÓN Y DESARROLLO DE EVENTOS EFECTUADOS"/>
    <s v="056012 ORNAMENTACION NAVIDEÑA"/>
    <s v="3000 SERVICIOS GENERALES"/>
    <s v="3800 SERVICIOS OFICIALES"/>
    <s v="382 GASTOS DE ORDEN SOCIAL Y CULTURAL"/>
    <s v="38201 GASTOS DE ORDEN SOCIAL Y CULTURAL"/>
    <n v="700000"/>
    <s v="1 NO ETIQUETADO"/>
    <s v="11 RECURSOS FISCALES"/>
    <s v="1101 RECURSOS MUNICIPALES"/>
    <s v="19 Ejercicio 2019"/>
    <s v="13 TODO EL TERRITORIO"/>
    <s v="3 INDISTINTO"/>
  </r>
  <r>
    <s v="020311313246172002O056056908971133838238201111110119133"/>
    <s v="0203"/>
    <s v="1"/>
    <s v="13"/>
    <s v="132"/>
    <s v="4"/>
    <s v="6"/>
    <s v="17"/>
    <s v="20"/>
    <s v="02"/>
    <s v="O"/>
    <s v="056"/>
    <s v="056908"/>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56 DISEÑO, PRODUCCIÓN Y DESARROLLO DE EVENTOS EFECTUADOS"/>
    <s v="056908 EVENTOS NAVIDEÑOS"/>
    <s v="3000 SERVICIOS GENERALES"/>
    <s v="3800 SERVICIOS OFICIALES"/>
    <s v="382 GASTOS DE ORDEN SOCIAL Y CULTURAL"/>
    <s v="38201 GASTOS DE ORDEN SOCIAL Y CULTURAL"/>
    <n v="2500000"/>
    <s v="1 NO ETIQUETADO"/>
    <s v="11 RECURSOS FISCALES"/>
    <s v="1101 RECURSOS MUNICIPALES"/>
    <s v="19 Ejercicio 2019"/>
    <s v="13 TODO EL TERRITORIO"/>
    <s v="3 INDISTINTO"/>
  </r>
  <r>
    <s v="020311313246172002O056056908971133838238201111110119133"/>
    <s v="0203"/>
    <s v="1"/>
    <s v="13"/>
    <s v="132"/>
    <s v="4"/>
    <s v="6"/>
    <s v="17"/>
    <s v="20"/>
    <s v="02"/>
    <s v="O"/>
    <s v="056"/>
    <s v="056908"/>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56 DISEÑO, PRODUCCIÓN Y DESARROLLO DE EVENTOS EFECTUADOS"/>
    <s v="056908 EVENTOS NAVIDEÑOS"/>
    <s v="3000 SERVICIOS GENERALES"/>
    <s v="3800 SERVICIOS OFICIALES"/>
    <s v="382 GASTOS DE ORDEN SOCIAL Y CULTURAL"/>
    <s v="38201 GASTOS DE ORDEN SOCIAL Y CULTURAL"/>
    <n v="292320"/>
    <s v="1 NO ETIQUETADO"/>
    <s v="11 RECURSOS FISCALES"/>
    <s v="1101 RECURSOS MUNICIPALES"/>
    <s v="19 Ejercicio 2019"/>
    <s v="13 TODO EL TERRITORIO"/>
    <s v="3 INDISTINTO"/>
  </r>
  <r>
    <s v="020311313246172002O121121018971133838238201111110119133"/>
    <s v="0203"/>
    <s v="1"/>
    <s v="13"/>
    <s v="132"/>
    <s v="4"/>
    <s v="6"/>
    <s v="17"/>
    <s v="20"/>
    <s v="02"/>
    <s v="O"/>
    <s v="121"/>
    <s v="121018"/>
    <s v="97"/>
    <s v="1"/>
    <s v="3"/>
    <s v="38"/>
    <s v="382"/>
    <s v="38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121 SENSIBILIZACIÓN  EN RESPONSABILIDADES Y FUNCIONES REALIZADAS"/>
    <s v="121018 COBERTURA DE ACTIVIDADES DEL AYUNTAMIENTO"/>
    <s v="3000 SERVICIOS GENERALES"/>
    <s v="3800 SERVICIOS OFICIALES"/>
    <s v="382 GASTOS DE ORDEN SOCIAL Y CULTURAL"/>
    <s v="38201 GASTOS DE ORDEN SOCIAL Y CULTURAL"/>
    <n v="960000"/>
    <s v="1 NO ETIQUETADO"/>
    <s v="11 RECURSOS FISCALES"/>
    <s v="1101 RECURSOS MUNICIPALES"/>
    <s v="19 Ejercicio 2019"/>
    <s v="13 TODO EL TERRITORIO"/>
    <s v="3 INDISTINTO"/>
  </r>
  <r>
    <s v="020211313246172002O016016015971133838238201111110119133"/>
    <s v="0202"/>
    <s v="1"/>
    <s v="13"/>
    <s v="132"/>
    <s v="4"/>
    <s v="6"/>
    <s v="17"/>
    <s v="20"/>
    <s v="02"/>
    <s v="O"/>
    <s v="016"/>
    <s v="016015"/>
    <s v="97"/>
    <s v="1"/>
    <s v="3"/>
    <s v="38"/>
    <s v="382"/>
    <s v="38201"/>
    <s v="1"/>
    <s v="11"/>
    <s v="1101"/>
    <s v="19"/>
    <s v="13"/>
    <s v="3"/>
    <s v="02 JEFATURA DE GABINETE"/>
    <s v="0202 JEFATURA DE GABINETE"/>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3000 SERVICIOS GENERALES"/>
    <s v="3800 SERVICIOS OFICIALES"/>
    <s v="382 GASTOS DE ORDEN SOCIAL Y CULTURAL"/>
    <s v="38201 GASTOS DE ORDEN SOCIAL Y CULTURAL"/>
    <n v="5000000"/>
    <s v="1 NO ETIQUETADO"/>
    <s v="11 RECURSOS FISCALES"/>
    <s v="1101 RECURSOS MUNICIPALES"/>
    <s v="19 Ejercicio 2019"/>
    <s v="13 TODO EL TERRITORIO"/>
    <s v="3 INDISTINTO"/>
  </r>
  <r>
    <s v="030311717145160304E013013950911133838238201111110119133"/>
    <s v="0303"/>
    <s v="1"/>
    <s v="17"/>
    <s v="171"/>
    <s v="4"/>
    <s v="5"/>
    <s v="16"/>
    <s v="03"/>
    <s v="04"/>
    <s v="E"/>
    <s v="013"/>
    <s v="013950"/>
    <s v="91"/>
    <s v="1"/>
    <s v="3"/>
    <s v="38"/>
    <s v="382"/>
    <s v="38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013 ACCIONES DE PREVENCIÓN DEL DELITO REALIZADAS"/>
    <s v="013950 PLATICAS Y TALLERES EN MATERIA DE PREVENCION DEL DELITO"/>
    <s v="3000 SERVICIOS GENERALES"/>
    <s v="3800 SERVICIOS OFICIALES"/>
    <s v="382 GASTOS DE ORDEN SOCIAL Y CULTURAL"/>
    <s v="38201 GASTOS DE ORDEN SOCIAL Y CULTURAL"/>
    <n v="286000"/>
    <s v="1 NO ETIQUETADO"/>
    <s v="11 RECURSOS FISCALES"/>
    <s v="1101 RECURSOS MUNICIPALES"/>
    <s v="19 Ejercicio 2019"/>
    <s v="13 TODO EL TERRITORIO"/>
    <s v="3 INDISTINTO"/>
  </r>
  <r>
    <s v="050511818146172007B065065196911133838238201111110119133"/>
    <s v="0505"/>
    <s v="1"/>
    <s v="18"/>
    <s v="181"/>
    <s v="4"/>
    <s v="6"/>
    <s v="17"/>
    <s v="20"/>
    <s v="07"/>
    <s v="B"/>
    <s v="065"/>
    <s v="065196"/>
    <s v="91"/>
    <s v="1"/>
    <s v="3"/>
    <s v="38"/>
    <s v="382"/>
    <s v="38201"/>
    <s v="1"/>
    <s v="11"/>
    <s v="1101"/>
    <s v="19"/>
    <s v="13"/>
    <s v="3"/>
    <s v="05 SECRETARIA DEL AYUNTAMIENTO"/>
    <s v="0505 SECRETARIA DEL AYUNTAMIENTO"/>
    <s v="181 SERVICIOS REGISTRALES, ADMINISTRATIVOS Y PATRIMONIALES"/>
    <s v="1 GOBIERNO"/>
    <s v="18 OTROS SERVICIOS GENERALES"/>
    <s v="4 UN GOBIERNO PARA LA CIUDADANÍA"/>
    <s v="6 ZAPOPAN CIUDADANO"/>
    <s v="17 GARANTIZAR UNA ADMINISTRACIÓN DE LOS RECURSOS PÚBLICOS AL SERVICIO DE LA CIUDADANÍA"/>
    <s v="20 C. EFICIENCIA GUBERNAMENTAL"/>
    <x v="3"/>
    <s v="91 CIUDADANOS"/>
    <s v="1 GASTO CORRIENTE"/>
    <s v="07 EFICIENCIA GUBERNAMENTAL PARA LA POBLACIÓN"/>
    <s v="065 GACETA MUNICIPAL  PUBLICADA IMPRESAS Y DISTRIBUIDAS"/>
    <s v="065196 PUBLICACIONES DIVERSAS"/>
    <s v="3000 SERVICIOS GENERALES"/>
    <s v="3800 SERVICIOS OFICIALES"/>
    <s v="382 GASTOS DE ORDEN SOCIAL Y CULTURAL"/>
    <s v="38201 GASTOS DE ORDEN SOCIAL Y CULTURAL"/>
    <n v="550000"/>
    <s v="1 NO ETIQUETADO"/>
    <s v="11 RECURSOS FISCALES"/>
    <s v="1101 RECURSOS MUNICIPALES"/>
    <s v="19 Ejercicio 2019"/>
    <s v="13 TODO EL TERRITORIO"/>
    <s v="3 INDISTINTO"/>
  </r>
  <r>
    <s v="050511313446172008M084084247911133838238201111110119133"/>
    <s v="0505"/>
    <s v="1"/>
    <s v="13"/>
    <s v="134"/>
    <s v="4"/>
    <s v="6"/>
    <s v="17"/>
    <s v="20"/>
    <s v="08"/>
    <s v="M"/>
    <s v="084"/>
    <s v="084247"/>
    <s v="91"/>
    <s v="1"/>
    <s v="3"/>
    <s v="38"/>
    <s v="382"/>
    <s v="38201"/>
    <s v="1"/>
    <s v="11"/>
    <s v="1101"/>
    <s v="19"/>
    <s v="13"/>
    <s v="3"/>
    <s v="05 SECRETARIA DEL AYUNTAMIENTO"/>
    <s v="0505 SECRETARIA DEL AYUNTAMIENTO"/>
    <s v="134 FUNCION PUBLICA"/>
    <s v="1 GOBIERNO"/>
    <s v="13 COORDINACION DE LA POLITICA DE GOBIERNO"/>
    <s v="4 UN GOBIERNO PARA LA CIUDADANÍA"/>
    <s v="6 ZAPOPAN CIUDADANO"/>
    <s v="17 GARANTIZAR UNA ADMINISTRACIÓN DE LOS RECURSOS PÚBLICOS AL SERVICIO DE LA CIUDADANÍA"/>
    <s v="20 C. EFICIENCIA GUBERNAMENTAL"/>
    <x v="4"/>
    <s v="91 CIUDADANOS"/>
    <s v="1 GASTO CORRIENTE"/>
    <s v="08 GESTIÓN INTERNA EFICIENTE"/>
    <s v="084 NOTIFICACIONES A DEPENDENCIAS O PARTICULARES ENVIADAS"/>
    <s v="084247 ENVIO DE NOTIFICACIONES A DEPENDENCIAS O PARTICULARES"/>
    <s v="3000 SERVICIOS GENERALES"/>
    <s v="3800 SERVICIOS OFICIALES"/>
    <s v="382 GASTOS DE ORDEN SOCIAL Y CULTURAL"/>
    <s v="38201 GASTOS DE ORDEN SOCIAL Y CULTURAL"/>
    <n v="3000000"/>
    <s v="1 NO ETIQUETADO"/>
    <s v="11 RECURSOS FISCALES"/>
    <s v="1101 RECURSOS MUNICIPALES"/>
    <s v="19 Ejercicio 2019"/>
    <s v="13 TODO EL TERRITORIO"/>
    <s v="3 INDISTINTO"/>
  </r>
  <r>
    <s v="131422727116171835P080080760911122929629601111110119133"/>
    <s v="1314"/>
    <s v="2"/>
    <s v="27"/>
    <s v="271"/>
    <s v="1"/>
    <s v="6"/>
    <s v="17"/>
    <s v="18"/>
    <s v="35"/>
    <s v="P"/>
    <s v="080"/>
    <s v="080760"/>
    <s v="91"/>
    <s v="1"/>
    <s v="2"/>
    <s v="29"/>
    <s v="296"/>
    <s v="296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60 IMPLEMENTACION DE LOS MECANISMOS DE PARTICIPACION CIUDADANA"/>
    <s v="2000 MATERIALES Y SUMINISTROS"/>
    <s v="2900 HERRAMIENTAS, REFACCIONES Y ACCESORIOS MENORES"/>
    <s v="296 REFACCIONES Y ACCESORIOS MENORES DE EQUIPO DE TRANSPORTE"/>
    <s v="29601 REFACCIONES Y ACCESORIOS MENORES DE EQUIPO DE TRANSPORTE"/>
    <n v="65820"/>
    <s v="1 NO ETIQUETADO"/>
    <s v="11 RECURSOS FISCALES"/>
    <s v="1101 RECURSOS MUNICIPALES"/>
    <s v="19 Ejercicio 2019"/>
    <s v="13 TODO EL TERRITORIO"/>
    <s v="3 INDISTINTO"/>
  </r>
  <r>
    <s v="060611515246172011M025025279911133838238201111110119133"/>
    <s v="0606"/>
    <s v="1"/>
    <s v="15"/>
    <s v="152"/>
    <s v="4"/>
    <s v="6"/>
    <s v="17"/>
    <s v="20"/>
    <s v="11"/>
    <s v="M"/>
    <s v="025"/>
    <s v="025279"/>
    <s v="91"/>
    <s v="1"/>
    <s v="3"/>
    <s v="38"/>
    <s v="382"/>
    <s v="382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1 INGRESOS"/>
    <s v="025 ANTEPROYECTO DE LEY DE INGRESOS REALIZADO"/>
    <s v="025279 ANTEPROYECTO DE LEY DE INGRESOS"/>
    <s v="3000 SERVICIOS GENERALES"/>
    <s v="3800 SERVICIOS OFICIALES"/>
    <s v="382 GASTOS DE ORDEN SOCIAL Y CULTURAL"/>
    <s v="38201 GASTOS DE ORDEN SOCIAL Y CULTURAL"/>
    <n v="5700"/>
    <s v="1 NO ETIQUETADO"/>
    <s v="11 RECURSOS FISCALES"/>
    <s v="1101 RECURSOS MUNICIPALES"/>
    <s v="19 Ejercicio 2019"/>
    <s v="13 TODO EL TERRITORIO"/>
    <s v="3 INDISTINTO"/>
  </r>
  <r>
    <s v="080322222112130614E009009400911133838238201111110119133"/>
    <s v="0803"/>
    <s v="2"/>
    <s v="22"/>
    <s v="221"/>
    <s v="1"/>
    <s v="2"/>
    <s v="13"/>
    <s v="06"/>
    <s v="14"/>
    <s v="E"/>
    <s v="009"/>
    <s v="009400"/>
    <s v="91"/>
    <s v="1"/>
    <s v="3"/>
    <s v="38"/>
    <s v="382"/>
    <s v="38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400 VISTO BUENO DE LA RECEPCION DEL FRACCIONAMIENTO"/>
    <s v="3000 SERVICIOS GENERALES"/>
    <s v="3800 SERVICIOS OFICIALES"/>
    <s v="382 GASTOS DE ORDEN SOCIAL Y CULTURAL"/>
    <s v="38201 GASTOS DE ORDEN SOCIAL Y CULTURAL"/>
    <n v="50000"/>
    <s v="1 NO ETIQUETADO"/>
    <s v="11 RECURSOS FISCALES"/>
    <s v="1101 RECURSOS MUNICIPALES"/>
    <s v="19 Ejercicio 2019"/>
    <s v="13 TODO EL TERRITORIO"/>
    <s v="3 INDISTINTO"/>
  </r>
  <r>
    <s v="080422222112130614E059059798911133838238201111110119133"/>
    <s v="0804"/>
    <s v="2"/>
    <s v="22"/>
    <s v="221"/>
    <s v="1"/>
    <s v="2"/>
    <s v="13"/>
    <s v="06"/>
    <s v="14"/>
    <s v="E"/>
    <s v="059"/>
    <s v="059798"/>
    <s v="91"/>
    <s v="1"/>
    <s v="3"/>
    <s v="38"/>
    <s v="382"/>
    <s v="382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798 OBRA IMAGEN URBANA"/>
    <s v="3000 SERVICIOS GENERALES"/>
    <s v="3800 SERVICIOS OFICIALES"/>
    <s v="382 GASTOS DE ORDEN SOCIAL Y CULTURAL"/>
    <s v="38201 GASTOS DE ORDEN SOCIAL Y CULTURAL"/>
    <n v="90000"/>
    <s v="1 NO ETIQUETADO"/>
    <s v="11 RECURSOS FISCALES"/>
    <s v="1101 RECURSOS MUNICIPALES"/>
    <s v="19 Ejercicio 2019"/>
    <s v="13 TODO EL TERRITORIO"/>
    <s v="3 INDISTINTO"/>
  </r>
  <r>
    <s v="080422222112130614E060060324911133838238201111110119133"/>
    <s v="0804"/>
    <s v="2"/>
    <s v="22"/>
    <s v="221"/>
    <s v="1"/>
    <s v="2"/>
    <s v="13"/>
    <s v="06"/>
    <s v="14"/>
    <s v="E"/>
    <s v="060"/>
    <s v="060324"/>
    <s v="91"/>
    <s v="1"/>
    <s v="3"/>
    <s v="38"/>
    <s v="382"/>
    <s v="382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60 ESPACIOS PÚBLICOS ORDENADOS Y LIMPIOS ENTREGADOS"/>
    <s v="060324 SERVICIOS DE BARRIDO MANUAL EN CENTRO HISTORICO"/>
    <s v="3000 SERVICIOS GENERALES"/>
    <s v="3800 SERVICIOS OFICIALES"/>
    <s v="382 GASTOS DE ORDEN SOCIAL Y CULTURAL"/>
    <s v="38201 GASTOS DE ORDEN SOCIAL Y CULTURAL"/>
    <n v="70000"/>
    <s v="1 NO ETIQUETADO"/>
    <s v="11 RECURSOS FISCALES"/>
    <s v="1101 RECURSOS MUNICIPALES"/>
    <s v="19 Ejercicio 2019"/>
    <s v="13 TODO EL TERRITORIO"/>
    <s v="3 INDISTINTO"/>
  </r>
  <r>
    <s v="081222121412130615E061061355911133838238201111110119133"/>
    <s v="0812"/>
    <s v="2"/>
    <s v="21"/>
    <s v="214"/>
    <s v="1"/>
    <s v="2"/>
    <s v="13"/>
    <s v="06"/>
    <s v="15"/>
    <s v="E"/>
    <s v="061"/>
    <s v="061355"/>
    <s v="91"/>
    <s v="1"/>
    <s v="3"/>
    <s v="38"/>
    <s v="382"/>
    <s v="382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55 MANTENIMIENTO DE PAVIMENTOS"/>
    <s v="3000 SERVICIOS GENERALES"/>
    <s v="3800 SERVICIOS OFICIALES"/>
    <s v="382 GASTOS DE ORDEN SOCIAL Y CULTURAL"/>
    <s v="38201 GASTOS DE ORDEN SOCIAL Y CULTURAL"/>
    <n v="350000"/>
    <s v="1 NO ETIQUETADO"/>
    <s v="11 RECURSOS FISCALES"/>
    <s v="1101 RECURSOS MUNICIPALES"/>
    <s v="19 Ejercicio 2019"/>
    <s v="13 TODO EL TERRITORIO"/>
    <s v="3 INDISTINTO"/>
  </r>
  <r>
    <s v="080722121412130615E061061355911133838238201111110119133"/>
    <s v="0807"/>
    <s v="2"/>
    <s v="21"/>
    <s v="214"/>
    <s v="1"/>
    <s v="2"/>
    <s v="13"/>
    <s v="06"/>
    <s v="15"/>
    <s v="E"/>
    <s v="061"/>
    <s v="061355"/>
    <s v="91"/>
    <s v="1"/>
    <s v="3"/>
    <s v="38"/>
    <s v="382"/>
    <s v="382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55 MANTENIMIENTO DE PAVIMENTOS"/>
    <s v="3000 SERVICIOS GENERALES"/>
    <s v="3800 SERVICIOS OFICIALES"/>
    <s v="382 GASTOS DE ORDEN SOCIAL Y CULTURAL"/>
    <s v="38201 GASTOS DE ORDEN SOCIAL Y CULTURAL"/>
    <n v="100000"/>
    <s v="1 NO ETIQUETADO"/>
    <s v="11 RECURSOS FISCALES"/>
    <s v="1101 RECURSOS MUNICIPALES"/>
    <s v="19 Ejercicio 2019"/>
    <s v="13 TODO EL TERRITORIO"/>
    <s v="3 INDISTINTO"/>
  </r>
  <r>
    <s v="080822222112130417E079079417911133838238201111110119133"/>
    <s v="0808"/>
    <s v="2"/>
    <s v="22"/>
    <s v="221"/>
    <s v="1"/>
    <s v="2"/>
    <s v="13"/>
    <s v="04"/>
    <s v="17"/>
    <s v="E"/>
    <s v="079"/>
    <s v="079417"/>
    <s v="91"/>
    <s v="1"/>
    <s v="3"/>
    <s v="38"/>
    <s v="382"/>
    <s v="38201"/>
    <s v="1"/>
    <s v="11"/>
    <s v="1101"/>
    <s v="19"/>
    <s v="13"/>
    <s v="3"/>
    <s v="08 COORDINACION GENERAL DE SERVICIOS MUNICIPALES"/>
    <s v="0808 COORDINACION GENERAL DE SERVICIOS MUNICIPALES"/>
    <s v="221 URBANIZACION"/>
    <s v="2 DESARROLLO SOCIAL"/>
    <s v="22 VIVIENDA Y SERVICIOS A LA COMUNIDAD"/>
    <s v="1 INTEGRACIÓN SOCIAL Y CULTURAL"/>
    <s v="2 ZAPOPAN FUNCIONAL"/>
    <s v="13 MEJORAR EL ACCESO A SERVICIOS BÁSICOS Y OPORTUNIDADES DE DESARROLLO PERMANENTE"/>
    <s v="04 A. DESARROLLO EQUITATIVO E INCLUYENTE"/>
    <x v="1"/>
    <s v="91 CIUDADANOS"/>
    <s v="1 GASTO CORRIENTE"/>
    <s v="17 PLANEACIÓN Y PREVENCION"/>
    <s v="079 MANTENIMIENTO PREVENTIVO DE LOS SERVICIOS PÚBLICOS REALIZADO"/>
    <s v="079417 MANTENIMIENTO PREVENTIVO DE ARBOLADO"/>
    <s v="3000 SERVICIOS GENERALES"/>
    <s v="3800 SERVICIOS OFICIALES"/>
    <s v="382 GASTOS DE ORDEN SOCIAL Y CULTURAL"/>
    <s v="38201 GASTOS DE ORDEN SOCIAL Y CULTURAL"/>
    <n v="400000"/>
    <s v="1 NO ETIQUETADO"/>
    <s v="11 RECURSOS FISCALES"/>
    <s v="1101 RECURSOS MUNICIPALES"/>
    <s v="19 Ejercicio 2019"/>
    <s v="13 TODO EL TERRITORIO"/>
    <s v="3 INDISTINTO"/>
  </r>
  <r>
    <s v="090511313446172020O021021505121133838238201111110119133"/>
    <s v="0905"/>
    <s v="1"/>
    <s v="13"/>
    <s v="134"/>
    <s v="4"/>
    <s v="6"/>
    <s v="17"/>
    <s v="20"/>
    <s v="20"/>
    <s v="O"/>
    <s v="021"/>
    <s v="021505"/>
    <s v="12"/>
    <s v="1"/>
    <s v="3"/>
    <s v="38"/>
    <s v="382"/>
    <s v="38201"/>
    <s v="1"/>
    <s v="11"/>
    <s v="1101"/>
    <s v="19"/>
    <s v="13"/>
    <s v="3"/>
    <s v="09 COORDINACION GENERAL DE ADMINISTRACION E INNOVACION GUBERNAMENTAL"/>
    <s v="0905 DIRECCION DE ADQUISICIONE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05 ATENCION A SINDICATOS"/>
    <s v="3000 SERVICIOS GENERALES"/>
    <s v="3800 SERVICIOS OFICIALES"/>
    <s v="382 GASTOS DE ORDEN SOCIAL Y CULTURAL"/>
    <s v="38201 GASTOS DE ORDEN SOCIAL Y CULTURAL"/>
    <n v="90000"/>
    <s v="1 NO ETIQUETADO"/>
    <s v="11 RECURSOS FISCALES"/>
    <s v="1101 RECURSOS MUNICIPALES"/>
    <s v="19 Ejercicio 2019"/>
    <s v="13 TODO EL TERRITORIO"/>
    <s v="3 INDISTINTO"/>
  </r>
  <r>
    <s v="090411313446172020O021021464121133838238201111110119133"/>
    <s v="0904"/>
    <s v="1"/>
    <s v="13"/>
    <s v="134"/>
    <s v="4"/>
    <s v="6"/>
    <s v="17"/>
    <s v="20"/>
    <s v="20"/>
    <s v="O"/>
    <s v="021"/>
    <s v="021464"/>
    <s v="12"/>
    <s v="1"/>
    <s v="3"/>
    <s v="38"/>
    <s v="382"/>
    <s v="382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64 MOVIMIENTOS DE PERSONAL"/>
    <s v="3000 SERVICIOS GENERALES"/>
    <s v="3800 SERVICIOS OFICIALES"/>
    <s v="382 GASTOS DE ORDEN SOCIAL Y CULTURAL"/>
    <s v="38201 GASTOS DE ORDEN SOCIAL Y CULTURAL"/>
    <n v="27000"/>
    <s v="1 NO ETIQUETADO"/>
    <s v="11 RECURSOS FISCALES"/>
    <s v="1101 RECURSOS MUNICIPALES"/>
    <s v="19 Ejercicio 2019"/>
    <s v="13 TODO EL TERRITORIO"/>
    <s v="3 INDISTINTO"/>
  </r>
  <r>
    <s v="100222626823101722P045045881911133838238201111110119133"/>
    <s v="1002"/>
    <s v="2"/>
    <s v="26"/>
    <s v="268"/>
    <s v="2"/>
    <s v="3"/>
    <s v="10"/>
    <s v="17"/>
    <s v="22"/>
    <s v="P"/>
    <s v="045"/>
    <s v="045881"/>
    <s v="91"/>
    <s v="1"/>
    <s v="3"/>
    <s v="38"/>
    <s v="382"/>
    <s v="382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5 CAPACITACIONESA ZAPOPANOS A TRAVÉS DEL PROGRAMA DE ACADEMIAS MUNICIPALES ITINERANTES  OTORGADAS "/>
    <s v="045881 CURSOS IMPLEMENTADOS A ZAPOPANOS "/>
    <s v="3000 SERVICIOS GENERALES"/>
    <s v="3800 SERVICIOS OFICIALES"/>
    <s v="382 GASTOS DE ORDEN SOCIAL Y CULTURAL"/>
    <s v="38201 GASTOS DE ORDEN SOCIAL Y CULTURAL"/>
    <n v="100000"/>
    <s v="1 NO ETIQUETADO"/>
    <s v="11 RECURSOS FISCALES"/>
    <s v="1101 RECURSOS MUNICIPALES"/>
    <s v="19 Ejercicio 2019"/>
    <s v="13 TODO EL TERRITORIO"/>
    <s v="3 INDISTINTO"/>
  </r>
  <r>
    <s v="100222626823101722P045045945911133838238201111110119133"/>
    <s v="1002"/>
    <s v="2"/>
    <s v="26"/>
    <s v="268"/>
    <s v="2"/>
    <s v="3"/>
    <s v="10"/>
    <s v="17"/>
    <s v="22"/>
    <s v="P"/>
    <s v="045"/>
    <s v="045945"/>
    <s v="91"/>
    <s v="1"/>
    <s v="3"/>
    <s v="38"/>
    <s v="382"/>
    <s v="382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5 CAPACITACIONESA ZAPOPANOS A TRAVÉS DEL PROGRAMA DE ACADEMIAS MUNICIPALES ITINERANTES  OTORGADAS "/>
    <s v="045945 PERSONAS CAPACITADAS EN CURSOS"/>
    <s v="3000 SERVICIOS GENERALES"/>
    <s v="3800 SERVICIOS OFICIALES"/>
    <s v="382 GASTOS DE ORDEN SOCIAL Y CULTURAL"/>
    <s v="38201 GASTOS DE ORDEN SOCIAL Y CULTURAL"/>
    <n v="33000"/>
    <s v="1 NO ETIQUETADO"/>
    <s v="11 RECURSOS FISCALES"/>
    <s v="1101 RECURSOS MUNICIPALES"/>
    <s v="19 Ejercicio 2019"/>
    <s v="13 TODO EL TERRITORIO"/>
    <s v="3 INDISTINTO"/>
  </r>
  <r>
    <s v="100222626823101722P094094521911133838238201111110119133"/>
    <s v="1002"/>
    <s v="2"/>
    <s v="26"/>
    <s v="268"/>
    <s v="2"/>
    <s v="3"/>
    <s v="10"/>
    <s v="17"/>
    <s v="22"/>
    <s v="P"/>
    <s v="094"/>
    <s v="094521"/>
    <s v="91"/>
    <s v="1"/>
    <s v="3"/>
    <s v="38"/>
    <s v="382"/>
    <s v="382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94 PERSONAS BENEFICIADAS DE LAS ACADEMIAS MUNICIPALES OFERTADAS"/>
    <s v="094521 CAPACITACION EN ACADEMIAS MUNICIPALES "/>
    <s v="3000 SERVICIOS GENERALES"/>
    <s v="3800 SERVICIOS OFICIALES"/>
    <s v="382 GASTOS DE ORDEN SOCIAL Y CULTURAL"/>
    <s v="38201 GASTOS DE ORDEN SOCIAL Y CULTURAL"/>
    <n v="180000"/>
    <s v="1 NO ETIQUETADO"/>
    <s v="11 RECURSOS FISCALES"/>
    <s v="1101 RECURSOS MUNICIPALES"/>
    <s v="19 Ejercicio 2019"/>
    <s v="13 TODO EL TERRITORIO"/>
    <s v="3 INDISTINTO"/>
  </r>
  <r>
    <s v="100222626823101722P094094882911133838238201111110119133"/>
    <s v="1002"/>
    <s v="2"/>
    <s v="26"/>
    <s v="268"/>
    <s v="2"/>
    <s v="3"/>
    <s v="10"/>
    <s v="17"/>
    <s v="22"/>
    <s v="P"/>
    <s v="094"/>
    <s v="094882"/>
    <s v="91"/>
    <s v="1"/>
    <s v="3"/>
    <s v="38"/>
    <s v="382"/>
    <s v="382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94 PERSONAS BENEFICIADAS DE LAS ACADEMIAS MUNICIPALES OFERTADAS"/>
    <s v="094882 CURSOS IMPLEMENTADOS EN ACADEMIAS "/>
    <s v="3000 SERVICIOS GENERALES"/>
    <s v="3800 SERVICIOS OFICIALES"/>
    <s v="382 GASTOS DE ORDEN SOCIAL Y CULTURAL"/>
    <s v="38201 GASTOS DE ORDEN SOCIAL Y CULTURAL"/>
    <n v="80000"/>
    <s v="1 NO ETIQUETADO"/>
    <s v="11 RECURSOS FISCALES"/>
    <s v="1101 RECURSOS MUNICIPALES"/>
    <s v="19 Ejercicio 2019"/>
    <s v="13 TODO EL TERRITORIO"/>
    <s v="3 INDISTINTO"/>
  </r>
  <r>
    <s v="100733131123091524F107107544911133838238201111110119133"/>
    <s v="1007"/>
    <s v="3"/>
    <s v="31"/>
    <s v="311"/>
    <s v="2"/>
    <s v="3"/>
    <s v="09"/>
    <s v="15"/>
    <s v="24"/>
    <s v="F"/>
    <s v="107"/>
    <s v="107544"/>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107 PROYECTOS Y  REHABILITACIÓN DE PUNTOS TURÍSTICOS GESTIONADOS"/>
    <s v="107544 GESTION DE PROYECTOS Y REHABILITACION DE PUNTOS TURISTICOS"/>
    <s v="3000 SERVICIOS GENERALES"/>
    <s v="3800 SERVICIOS OFICIALES"/>
    <s v="382 GASTOS DE ORDEN SOCIAL Y CULTURAL"/>
    <s v="38201 GASTOS DE ORDEN SOCIAL Y CULTURAL"/>
    <n v="1500000"/>
    <s v="1 NO ETIQUETADO"/>
    <s v="11 RECURSOS FISCALES"/>
    <s v="1101 RECURSOS MUNICIPALES"/>
    <s v="19 Ejercicio 2019"/>
    <s v="13 TODO EL TERRITORIO"/>
    <s v="3 INDISTINTO"/>
  </r>
  <r>
    <s v="100733131123091524F110110542911133838238201111110119133"/>
    <s v="1007"/>
    <s v="3"/>
    <s v="31"/>
    <s v="311"/>
    <s v="2"/>
    <s v="3"/>
    <s v="09"/>
    <s v="15"/>
    <s v="24"/>
    <s v="F"/>
    <s v="110"/>
    <s v="110542"/>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110 RECORRIDOS TURÍSTICOS DE BUENA CALIDAD GUIADOS "/>
    <s v="110542 RECORRIDOS TURISTICOS GUIADOS"/>
    <s v="3000 SERVICIOS GENERALES"/>
    <s v="3800 SERVICIOS OFICIALES"/>
    <s v="382 GASTOS DE ORDEN SOCIAL Y CULTURAL"/>
    <s v="38201 GASTOS DE ORDEN SOCIAL Y CULTURAL"/>
    <n v="110000"/>
    <s v="1 NO ETIQUETADO"/>
    <s v="11 RECURSOS FISCALES"/>
    <s v="1101 RECURSOS MUNICIPALES"/>
    <s v="19 Ejercicio 2019"/>
    <s v="13 TODO EL TERRITORIO"/>
    <s v="3 INDISTINTO"/>
  </r>
  <r>
    <s v="100733131123091524F110110900911133838238201111110119133"/>
    <s v="1007"/>
    <s v="3"/>
    <s v="31"/>
    <s v="311"/>
    <s v="2"/>
    <s v="3"/>
    <s v="09"/>
    <s v="15"/>
    <s v="24"/>
    <s v="F"/>
    <s v="110"/>
    <s v="110900"/>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110 RECORRIDOS TURÍSTICOS DE BUENA CALIDAD GUIADOS "/>
    <s v="110900 ENCUESTAS DE SATISFACCION EN RECORRIDOS TURISTICOS GUIADOS"/>
    <s v="3000 SERVICIOS GENERALES"/>
    <s v="3800 SERVICIOS OFICIALES"/>
    <s v="382 GASTOS DE ORDEN SOCIAL Y CULTURAL"/>
    <s v="38201 GASTOS DE ORDEN SOCIAL Y CULTURAL"/>
    <n v="80000"/>
    <s v="1 NO ETIQUETADO"/>
    <s v="11 RECURSOS FISCALES"/>
    <s v="1101 RECURSOS MUNICIPALES"/>
    <s v="19 Ejercicio 2019"/>
    <s v="13 TODO EL TERRITORIO"/>
    <s v="3 INDISTINTO"/>
  </r>
  <r>
    <s v="100733131123091524F111111963911133838238201111110119133"/>
    <s v="1007"/>
    <s v="3"/>
    <s v="31"/>
    <s v="311"/>
    <s v="2"/>
    <s v="3"/>
    <s v="09"/>
    <s v="15"/>
    <s v="24"/>
    <s v="F"/>
    <s v="111"/>
    <s v="111963"/>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111 RECORRIDOS TURÍSTICOS Y TRASLADOS "/>
    <s v="111963 RECORRIDOS ESPECIALES "/>
    <s v="3000 SERVICIOS GENERALES"/>
    <s v="3800 SERVICIOS OFICIALES"/>
    <s v="382 GASTOS DE ORDEN SOCIAL Y CULTURAL"/>
    <s v="38201 GASTOS DE ORDEN SOCIAL Y CULTURAL"/>
    <n v="100000"/>
    <s v="1 NO ETIQUETADO"/>
    <s v="11 RECURSOS FISCALES"/>
    <s v="1101 RECURSOS MUNICIPALES"/>
    <s v="19 Ejercicio 2019"/>
    <s v="13 TODO EL TERRITORIO"/>
    <s v="3 INDISTINTO"/>
  </r>
  <r>
    <s v="100733131123091524F111111964911133838238201111110119133"/>
    <s v="1007"/>
    <s v="3"/>
    <s v="31"/>
    <s v="311"/>
    <s v="2"/>
    <s v="3"/>
    <s v="09"/>
    <s v="15"/>
    <s v="24"/>
    <s v="F"/>
    <s v="111"/>
    <s v="111964"/>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111 RECORRIDOS TURÍSTICOS Y TRASLADOS "/>
    <s v="111964 RECORRIDOS TURISTICOS PARA NIÑOS ANFITRIONES "/>
    <s v="3000 SERVICIOS GENERALES"/>
    <s v="3800 SERVICIOS OFICIALES"/>
    <s v="382 GASTOS DE ORDEN SOCIAL Y CULTURAL"/>
    <s v="38201 GASTOS DE ORDEN SOCIAL Y CULTURAL"/>
    <n v="300000"/>
    <s v="1 NO ETIQUETADO"/>
    <s v="11 RECURSOS FISCALES"/>
    <s v="1101 RECURSOS MUNICIPALES"/>
    <s v="19 Ejercicio 2019"/>
    <s v="13 TODO EL TERRITORIO"/>
    <s v="3 INDISTINTO"/>
  </r>
  <r>
    <s v="100733131123091524F030030536911133838238201111110119133"/>
    <s v="1007"/>
    <s v="3"/>
    <s v="31"/>
    <s v="311"/>
    <s v="2"/>
    <s v="3"/>
    <s v="09"/>
    <s v="15"/>
    <s v="24"/>
    <s v="F"/>
    <s v="030"/>
    <s v="030536"/>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030 APOYOS ECONÓMICOS OTORGADOS"/>
    <s v="030536 APOYO DE BECAS DE EDUCACION PARA ADULTOS"/>
    <s v="3000 SERVICIOS GENERALES"/>
    <s v="3800 SERVICIOS OFICIALES"/>
    <s v="382 GASTOS DE ORDEN SOCIAL Y CULTURAL"/>
    <s v="38201 GASTOS DE ORDEN SOCIAL Y CULTURAL"/>
    <n v="15000"/>
    <s v="1 NO ETIQUETADO"/>
    <s v="11 RECURSOS FISCALES"/>
    <s v="1101 RECURSOS MUNICIPALES"/>
    <s v="19 Ejercicio 2019"/>
    <s v="13 TODO EL TERRITORIO"/>
    <s v="3 INDISTINTO"/>
  </r>
  <r>
    <s v="100733131123091524F030030935911133838238201111110119133"/>
    <s v="1007"/>
    <s v="3"/>
    <s v="31"/>
    <s v="311"/>
    <s v="2"/>
    <s v="3"/>
    <s v="09"/>
    <s v="15"/>
    <s v="24"/>
    <s v="F"/>
    <s v="030"/>
    <s v="030935"/>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030 APOYOS ECONÓMICOS OTORGADOS"/>
    <s v="030935 MUJERES BENEFICIADAS CON HERRAMIENTAS PARA EL DESARROLLO DE PROYECTOS PRODUCTIVOS"/>
    <s v="3000 SERVICIOS GENERALES"/>
    <s v="3800 SERVICIOS OFICIALES"/>
    <s v="382 GASTOS DE ORDEN SOCIAL Y CULTURAL"/>
    <s v="38201 GASTOS DE ORDEN SOCIAL Y CULTURAL"/>
    <n v="100000"/>
    <s v="1 NO ETIQUETADO"/>
    <s v="11 RECURSOS FISCALES"/>
    <s v="1101 RECURSOS MUNICIPALES"/>
    <s v="19 Ejercicio 2019"/>
    <s v="13 TODO EL TERRITORIO"/>
    <s v="3 INDISTINTO"/>
  </r>
  <r>
    <s v="100733131123091524F030030947911133838238201111110119133"/>
    <s v="1007"/>
    <s v="3"/>
    <s v="31"/>
    <s v="311"/>
    <s v="2"/>
    <s v="3"/>
    <s v="09"/>
    <s v="15"/>
    <s v="24"/>
    <s v="F"/>
    <s v="030"/>
    <s v="030947"/>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030 APOYOS ECONÓMICOS OTORGADOS"/>
    <s v="030947 PINTEMOS ZAPOPAN (ESPACIOS REHABILITADOS POR MEDIO DE ARTE URBANO)"/>
    <s v="3000 SERVICIOS GENERALES"/>
    <s v="3800 SERVICIOS OFICIALES"/>
    <s v="382 GASTOS DE ORDEN SOCIAL Y CULTURAL"/>
    <s v="38201 GASTOS DE ORDEN SOCIAL Y CULTURAL"/>
    <n v="200000"/>
    <s v="1 NO ETIQUETADO"/>
    <s v="11 RECURSOS FISCALES"/>
    <s v="1101 RECURSOS MUNICIPALES"/>
    <s v="19 Ejercicio 2019"/>
    <s v="13 TODO EL TERRITORIO"/>
    <s v="3 INDISTINTO"/>
  </r>
  <r>
    <s v="100733131123091524F102102541911133838238201111110119133"/>
    <s v="1007"/>
    <s v="3"/>
    <s v="31"/>
    <s v="311"/>
    <s v="2"/>
    <s v="3"/>
    <s v="09"/>
    <s v="15"/>
    <s v="24"/>
    <s v="F"/>
    <s v="102"/>
    <s v="102541"/>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102 PRESENCIA DEL MUNICIPIO EN FERIAS, CONGRESOS Y CONVENCIONES  NACIONALES E INTERNACIONALES"/>
    <s v="102541 FERIAS Y EVENTOS INTERNACIONALES Y NACIONALES CON PRESENCIA DEL MUNICIPIO"/>
    <s v="3000 SERVICIOS GENERALES"/>
    <s v="3800 SERVICIOS OFICIALES"/>
    <s v="382 GASTOS DE ORDEN SOCIAL Y CULTURAL"/>
    <s v="38201 GASTOS DE ORDEN SOCIAL Y CULTURAL"/>
    <n v="330000"/>
    <s v="1 NO ETIQUETADO"/>
    <s v="11 RECURSOS FISCALES"/>
    <s v="1101 RECURSOS MUNICIPALES"/>
    <s v="19 Ejercicio 2019"/>
    <s v="13 TODO EL TERRITORIO"/>
    <s v="3 INDISTINTO"/>
  </r>
  <r>
    <s v="100733131123091524F102102842911133838238201111110119133"/>
    <s v="1007"/>
    <s v="3"/>
    <s v="31"/>
    <s v="311"/>
    <s v="2"/>
    <s v="3"/>
    <s v="09"/>
    <s v="15"/>
    <s v="24"/>
    <s v="F"/>
    <s v="102"/>
    <s v="102842"/>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102 PRESENCIA DEL MUNICIPIO EN FERIAS, CONGRESOS Y CONVENCIONES  NACIONALES E INTERNACIONALES"/>
    <s v="102842 ASISTENTES A FERIAS Y EVENTOS"/>
    <s v="3000 SERVICIOS GENERALES"/>
    <s v="3800 SERVICIOS OFICIALES"/>
    <s v="382 GASTOS DE ORDEN SOCIAL Y CULTURAL"/>
    <s v="38201 GASTOS DE ORDEN SOCIAL Y CULTURAL"/>
    <n v="100000"/>
    <s v="1 NO ETIQUETADO"/>
    <s v="11 RECURSOS FISCALES"/>
    <s v="1101 RECURSOS MUNICIPALES"/>
    <s v="19 Ejercicio 2019"/>
    <s v="13 TODO EL TERRITORIO"/>
    <s v="3 INDISTINTO"/>
  </r>
  <r>
    <s v="100733131123091524F102102843911133838238201111110119133"/>
    <s v="1007"/>
    <s v="3"/>
    <s v="31"/>
    <s v="311"/>
    <s v="2"/>
    <s v="3"/>
    <s v="09"/>
    <s v="15"/>
    <s v="24"/>
    <s v="F"/>
    <s v="102"/>
    <s v="102843"/>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102 PRESENCIA DEL MUNICIPIO EN FERIAS, CONGRESOS Y CONVENCIONES  NACIONALES E INTERNACIONALES"/>
    <s v="102843 ASISTTENTES A FERIAS Y EVENTOS "/>
    <s v="3000 SERVICIOS GENERALES"/>
    <s v="3800 SERVICIOS OFICIALES"/>
    <s v="382 GASTOS DE ORDEN SOCIAL Y CULTURAL"/>
    <s v="38201 GASTOS DE ORDEN SOCIAL Y CULTURAL"/>
    <n v="50000"/>
    <s v="1 NO ETIQUETADO"/>
    <s v="11 RECURSOS FISCALES"/>
    <s v="1101 RECURSOS MUNICIPALES"/>
    <s v="19 Ejercicio 2019"/>
    <s v="13 TODO EL TERRITORIO"/>
    <s v="3 INDISTINTO"/>
  </r>
  <r>
    <s v="100733131123091524F103103543911133838238201111110119133"/>
    <s v="1007"/>
    <s v="3"/>
    <s v="31"/>
    <s v="311"/>
    <s v="2"/>
    <s v="3"/>
    <s v="09"/>
    <s v="15"/>
    <s v="24"/>
    <s v="F"/>
    <s v="103"/>
    <s v="103543"/>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103 PRESTADORES DE SERVICIOS TURISTICOS CAPACITADOS"/>
    <s v="103543 ACTUALIZACION DE PRESTADORES DE SERVICIO "/>
    <s v="3000 SERVICIOS GENERALES"/>
    <s v="3800 SERVICIOS OFICIALES"/>
    <s v="382 GASTOS DE ORDEN SOCIAL Y CULTURAL"/>
    <s v="38201 GASTOS DE ORDEN SOCIAL Y CULTURAL"/>
    <n v="200000"/>
    <s v="1 NO ETIQUETADO"/>
    <s v="11 RECURSOS FISCALES"/>
    <s v="1101 RECURSOS MUNICIPALES"/>
    <s v="19 Ejercicio 2019"/>
    <s v="13 TODO EL TERRITORIO"/>
    <s v="3 INDISTINTO"/>
  </r>
  <r>
    <s v="100733131123091524F103103946911133838238201111110119133"/>
    <s v="1007"/>
    <s v="3"/>
    <s v="31"/>
    <s v="311"/>
    <s v="2"/>
    <s v="3"/>
    <s v="09"/>
    <s v="15"/>
    <s v="24"/>
    <s v="F"/>
    <s v="103"/>
    <s v="103946"/>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103 PRESTADORES DE SERVICIOS TURISTICOS CAPACITADOS"/>
    <s v="103946 PERSONAS CAPACITADAS EN SERVICIOS TURISTICOS "/>
    <s v="3000 SERVICIOS GENERALES"/>
    <s v="3800 SERVICIOS OFICIALES"/>
    <s v="382 GASTOS DE ORDEN SOCIAL Y CULTURAL"/>
    <s v="38201 GASTOS DE ORDEN SOCIAL Y CULTURAL"/>
    <n v="60000"/>
    <s v="1 NO ETIQUETADO"/>
    <s v="11 RECURSOS FISCALES"/>
    <s v="1101 RECURSOS MUNICIPALES"/>
    <s v="19 Ejercicio 2019"/>
    <s v="13 TODO EL TERRITORIO"/>
    <s v="3 INDISTINTO"/>
  </r>
  <r>
    <s v="100733131123091524F107107544911133838238201111110119133"/>
    <s v="1007"/>
    <s v="3"/>
    <s v="31"/>
    <s v="311"/>
    <s v="2"/>
    <s v="3"/>
    <s v="09"/>
    <s v="15"/>
    <s v="24"/>
    <s v="F"/>
    <s v="107"/>
    <s v="107544"/>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107 PROYECTOS Y  REHABILITACIÓN DE PUNTOS TURÍSTICOS GESTIONADOS"/>
    <s v="107544 GESTION DE PROYECTOS Y REHABILITACION DE PUNTOS TURISTICOS"/>
    <s v="3000 SERVICIOS GENERALES"/>
    <s v="3800 SERVICIOS OFICIALES"/>
    <s v="382 GASTOS DE ORDEN SOCIAL Y CULTURAL"/>
    <s v="38201 GASTOS DE ORDEN SOCIAL Y CULTURAL"/>
    <n v="80000"/>
    <s v="1 NO ETIQUETADO"/>
    <s v="11 RECURSOS FISCALES"/>
    <s v="1101 RECURSOS MUNICIPALES"/>
    <s v="19 Ejercicio 2019"/>
    <s v="13 TODO EL TERRITORIO"/>
    <s v="3 INDISTINTO"/>
  </r>
  <r>
    <s v="100733131123091524F110110542911133838238201111110119133"/>
    <s v="1007"/>
    <s v="3"/>
    <s v="31"/>
    <s v="311"/>
    <s v="2"/>
    <s v="3"/>
    <s v="09"/>
    <s v="15"/>
    <s v="24"/>
    <s v="F"/>
    <s v="110"/>
    <s v="110542"/>
    <s v="91"/>
    <s v="1"/>
    <s v="3"/>
    <s v="38"/>
    <s v="382"/>
    <s v="382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110 RECORRIDOS TURÍSTICOS DE BUENA CALIDAD GUIADOS "/>
    <s v="110542 RECORRIDOS TURISTICOS GUIADOS"/>
    <s v="3000 SERVICIOS GENERALES"/>
    <s v="3800 SERVICIOS OFICIALES"/>
    <s v="382 GASTOS DE ORDEN SOCIAL Y CULTURAL"/>
    <s v="38201 GASTOS DE ORDEN SOCIAL Y CULTURAL"/>
    <n v="300000"/>
    <s v="1 NO ETIQUETADO"/>
    <s v="11 RECURSOS FISCALES"/>
    <s v="1101 RECURSOS MUNICIPALES"/>
    <s v="19 Ejercicio 2019"/>
    <s v="13 TODO EL TERRITORIO"/>
    <s v="3 INDISTINTO"/>
  </r>
  <r>
    <s v="100533131123091725F029029962911133838238201111110119133"/>
    <s v="1005"/>
    <s v="3"/>
    <s v="31"/>
    <s v="311"/>
    <s v="2"/>
    <s v="3"/>
    <s v="09"/>
    <s v="17"/>
    <s v="25"/>
    <s v="F"/>
    <s v="029"/>
    <s v="029962"/>
    <s v="91"/>
    <s v="1"/>
    <s v="3"/>
    <s v="38"/>
    <s v="382"/>
    <s v="382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29 APOYOS AL SECTOR PRIMARIO ENTREGADOS"/>
    <s v="029962 RECONVERSION PRODUCTIVA (CULTIVOS REMUNERADOS ECONOMICAMENTE)"/>
    <s v="3000 SERVICIOS GENERALES"/>
    <s v="3800 SERVICIOS OFICIALES"/>
    <s v="382 GASTOS DE ORDEN SOCIAL Y CULTURAL"/>
    <s v="38201 GASTOS DE ORDEN SOCIAL Y CULTURAL"/>
    <n v="200000"/>
    <s v="1 NO ETIQUETADO"/>
    <s v="11 RECURSOS FISCALES"/>
    <s v="1101 RECURSOS MUNICIPALES"/>
    <s v="19 Ejercicio 2019"/>
    <s v="13 TODO EL TERRITORIO"/>
    <s v="3 INDISTINTO"/>
  </r>
  <r>
    <s v="100533131123091725F049049556911133838238201111110119133"/>
    <s v="1005"/>
    <s v="3"/>
    <s v="31"/>
    <s v="311"/>
    <s v="2"/>
    <s v="3"/>
    <s v="09"/>
    <s v="17"/>
    <s v="25"/>
    <s v="F"/>
    <s v="049"/>
    <s v="049556"/>
    <s v="91"/>
    <s v="1"/>
    <s v="3"/>
    <s v="38"/>
    <s v="382"/>
    <s v="382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9 COMERCIOS TRABAJANDO REGLAMENTADOS"/>
    <s v="049556 PERMISOS PARA ANUNCIOS"/>
    <s v="3000 SERVICIOS GENERALES"/>
    <s v="3800 SERVICIOS OFICIALES"/>
    <s v="382 GASTOS DE ORDEN SOCIAL Y CULTURAL"/>
    <s v="38201 GASTOS DE ORDEN SOCIAL Y CULTURAL"/>
    <n v="145000"/>
    <s v="1 NO ETIQUETADO"/>
    <s v="11 RECURSOS FISCALES"/>
    <s v="1101 RECURSOS MUNICIPALES"/>
    <s v="19 Ejercicio 2019"/>
    <s v="13 TODO EL TERRITORIO"/>
    <s v="3 INDISTINTO"/>
  </r>
  <r>
    <s v="111122222114120427E001001986911133838238201111110119133"/>
    <s v="1111"/>
    <s v="2"/>
    <s v="22"/>
    <s v="221"/>
    <s v="1"/>
    <s v="4"/>
    <s v="12"/>
    <s v="04"/>
    <s v="27"/>
    <s v="E"/>
    <s v="001"/>
    <s v="001986"/>
    <s v="91"/>
    <s v="1"/>
    <s v="3"/>
    <s v="38"/>
    <s v="382"/>
    <s v="38201"/>
    <s v="1"/>
    <s v="11"/>
    <s v="1101"/>
    <s v="19"/>
    <s v="13"/>
    <s v="3"/>
    <s v="11 COORDINACION GENERAL DE GESTION INTEGRAL DE LA CIUDAD"/>
    <s v="1111 COORDINACION GENERAL DE GESTION INTEGRAL DE LA CIUDAD"/>
    <s v="221 URBANIZACION"/>
    <s v="2 DESARROLLO SOCIAL"/>
    <s v="22 VIVIENDA Y SERVICIOS A LA COMUNIDAD"/>
    <s v="1 INTEGRACIÓN SOCIAL Y CULTURAL"/>
    <s v="4 ZAPOPAN EQUITATIVO"/>
    <s v="12 REDUCIR LAS DESIGUALDADES TERRITORIALES EN EL ACCESO A OPORTUNIDADES Y ESPACIOS PÚBLICOS DE CALIDAD"/>
    <s v="04 A. DESARROLLO EQUITATIVO E INCLUYENTE"/>
    <x v="1"/>
    <s v="91 CIUDADANOS"/>
    <s v="1 GASTO CORRIENTE"/>
    <s v="27 AUTORIDAD DEL ESPACIO PÚBLICO MUNICIPAL"/>
    <s v="001   DISEÑO DE NUEVAS COLMENAS"/>
    <s v="001986 SERVICIOS PROFESIONALES DE ACTIVACION Y EVALUACION DE PROYECTOS Y PROGRAMAS EN LOS PUIS (PROYECTOS URBANOS INTEGRALES SUSTENTABLES)."/>
    <s v="3000 SERVICIOS GENERALES"/>
    <s v="3800 SERVICIOS OFICIALES"/>
    <s v="382 GASTOS DE ORDEN SOCIAL Y CULTURAL"/>
    <s v="38201 GASTOS DE ORDEN SOCIAL Y CULTURAL"/>
    <n v="3300"/>
    <s v="1 NO ETIQUETADO"/>
    <s v="11 RECURSOS FISCALES"/>
    <s v="1101 RECURSOS MUNICIPALES"/>
    <s v="19 Ejercicio 2019"/>
    <s v="13 TODO EL TERRITORIO"/>
    <s v="3 INDISTINTO"/>
  </r>
  <r>
    <s v="130222525114130433E068068865031133838238201111110119133"/>
    <s v="1302"/>
    <s v="2"/>
    <s v="25"/>
    <s v="251"/>
    <s v="1"/>
    <s v="4"/>
    <s v="13"/>
    <s v="04"/>
    <s v="33"/>
    <s v="E"/>
    <s v="068"/>
    <s v="068865"/>
    <s v="03"/>
    <s v="1"/>
    <s v="3"/>
    <s v="38"/>
    <s v="382"/>
    <s v="38201"/>
    <s v="1"/>
    <s v="11"/>
    <s v="1101"/>
    <s v="19"/>
    <s v="13"/>
    <s v="3"/>
    <s v="13 COORDINACION GENERAL DE CONSTRUCCION DE LA COMUNIDAD"/>
    <s v="1302 DIRECCION DE EDUCACION"/>
    <s v="251 EDUCACION BASICA"/>
    <s v="2 DESARROLLO SOCIAL"/>
    <s v="25 EDUCACION"/>
    <s v="1 INTEGRACIÓN SOCIAL Y CULTURAL"/>
    <s v="4 ZAPOPAN EQUITATIVO"/>
    <s v="13 MEJORAR EL ACCESO A SERVICIOS BÁSICOS Y OPORTUNIDADES DE DESARROLLO PERMANENTE"/>
    <s v="04 A. DESARROLLO EQUITATIVO E INCLUYENTE"/>
    <x v="1"/>
    <s v="03 NIÑOS"/>
    <s v="1 GASTO CORRIENTE"/>
    <s v="33 EDUCACIÓN ZAPOPAN"/>
    <s v="068 IMPARTICIÓN DE CLASES DE REGULARIZACIÓN ACADÉMICA  A  ALUMNOS CON REZAGO EDUCATIVO DE NIVEL PRIMARIA."/>
    <s v="068865 CLASES DE REGULARIZACON ACADEMICA"/>
    <s v="3000 SERVICIOS GENERALES"/>
    <s v="3800 SERVICIOS OFICIALES"/>
    <s v="382 GASTOS DE ORDEN SOCIAL Y CULTURAL"/>
    <s v="38201 GASTOS DE ORDEN SOCIAL Y CULTURAL"/>
    <n v="80000"/>
    <s v="1 NO ETIQUETADO"/>
    <s v="11 RECURSOS FISCALES"/>
    <s v="1101 RECURSOS MUNICIPALES"/>
    <s v="19 Ejercicio 2019"/>
    <s v="13 TODO EL TERRITORIO"/>
    <s v="3 INDISTINTO"/>
  </r>
  <r>
    <s v="131622525114130433E089089852031133838238201111110119133"/>
    <s v="1316"/>
    <s v="2"/>
    <s v="25"/>
    <s v="251"/>
    <s v="1"/>
    <s v="4"/>
    <s v="13"/>
    <s v="04"/>
    <s v="33"/>
    <s v="E"/>
    <s v="089"/>
    <s v="089852"/>
    <s v="03"/>
    <s v="1"/>
    <s v="3"/>
    <s v="38"/>
    <s v="382"/>
    <s v="38201"/>
    <s v="1"/>
    <s v="11"/>
    <s v="1101"/>
    <s v="19"/>
    <s v="13"/>
    <s v="3"/>
    <s v="13 COORDINACION GENERAL DE CONSTRUCCION DE LA COMUNIDAD"/>
    <s v="1316 INSTITUTO MUNICIPAL DE ATENCION A LA JUVENTUD DE ZAPOPAN"/>
    <s v="251 EDUCACION BASICA"/>
    <s v="2 DESARROLLO SOCIAL"/>
    <s v="25 EDUCACION"/>
    <s v="1 INTEGRACIÓN SOCIAL Y CULTURAL"/>
    <s v="4 ZAPOPAN EQUITATIVO"/>
    <s v="13 MEJORAR EL ACCESO A SERVICIOS BÁSICOS Y OPORTUNIDADES DE DESARROLLO PERMANENTE"/>
    <s v="04 A. DESARROLLO EQUITATIVO E INCLUYENTE"/>
    <x v="1"/>
    <s v="03 NIÑOS"/>
    <s v="1 GASTO CORRIENTE"/>
    <s v="33 EDUCACIÓN ZAPOPAN"/>
    <s v="089 ORGANICACIÓN DE EVENTOS CIVICOS PARA FORTALECER LA IDENTIDAD DE LOS EDUCANDOS CON EL MUNICIPIO"/>
    <s v="089852 AYUNTAMIENTO INFANTIL Y JUVENIL "/>
    <s v="3000 SERVICIOS GENERALES"/>
    <s v="3800 SERVICIOS OFICIALES"/>
    <s v="382 GASTOS DE ORDEN SOCIAL Y CULTURAL"/>
    <s v="38201 GASTOS DE ORDEN SOCIAL Y CULTURAL"/>
    <n v="200000"/>
    <s v="1 NO ETIQUETADO"/>
    <s v="11 RECURSOS FISCALES"/>
    <s v="1101 RECURSOS MUNICIPALES"/>
    <s v="19 Ejercicio 2019"/>
    <s v="13 TODO EL TERRITORIO"/>
    <s v="3 INDISTINTO"/>
  </r>
  <r>
    <s v="131622525114130433E089089907031133838238201111110119133"/>
    <s v="1316"/>
    <s v="2"/>
    <s v="25"/>
    <s v="251"/>
    <s v="1"/>
    <s v="4"/>
    <s v="13"/>
    <s v="04"/>
    <s v="33"/>
    <s v="E"/>
    <s v="089"/>
    <s v="089907"/>
    <s v="03"/>
    <s v="1"/>
    <s v="3"/>
    <s v="38"/>
    <s v="382"/>
    <s v="38201"/>
    <s v="1"/>
    <s v="11"/>
    <s v="1101"/>
    <s v="19"/>
    <s v="13"/>
    <s v="3"/>
    <s v="13 COORDINACION GENERAL DE CONSTRUCCION DE LA COMUNIDAD"/>
    <s v="1316 INSTITUTO MUNICIPAL DE ATENCION A LA JUVENTUD DE ZAPOPAN"/>
    <s v="251 EDUCACION BASICA"/>
    <s v="2 DESARROLLO SOCIAL"/>
    <s v="25 EDUCACION"/>
    <s v="1 INTEGRACIÓN SOCIAL Y CULTURAL"/>
    <s v="4 ZAPOPAN EQUITATIVO"/>
    <s v="13 MEJORAR EL ACCESO A SERVICIOS BÁSICOS Y OPORTUNIDADES DE DESARROLLO PERMANENTE"/>
    <s v="04 A. DESARROLLO EQUITATIVO E INCLUYENTE"/>
    <x v="1"/>
    <s v="03 NIÑOS"/>
    <s v="1 GASTO CORRIENTE"/>
    <s v="33 EDUCACIÓN ZAPOPAN"/>
    <s v="089 ORGANICACIÓN DE EVENTOS CIVICOS PARA FORTALECER LA IDENTIDAD DE LOS EDUCANDOS CON EL MUNICIPIO"/>
    <s v="089907 EVENTOS CIVICOS"/>
    <s v="3000 SERVICIOS GENERALES"/>
    <s v="3800 SERVICIOS OFICIALES"/>
    <s v="382 GASTOS DE ORDEN SOCIAL Y CULTURAL"/>
    <s v="38201 GASTOS DE ORDEN SOCIAL Y CULTURAL"/>
    <n v="363000"/>
    <s v="1 NO ETIQUETADO"/>
    <s v="11 RECURSOS FISCALES"/>
    <s v="1101 RECURSOS MUNICIPALES"/>
    <s v="19 Ejercicio 2019"/>
    <s v="13 TODO EL TERRITORIO"/>
    <s v="3 INDISTINTO"/>
  </r>
  <r>
    <s v="130322424215140134E087087830911133838238201111110119133"/>
    <s v="1303"/>
    <s v="2"/>
    <s v="24"/>
    <s v="242"/>
    <s v="1"/>
    <s v="5"/>
    <s v="14"/>
    <s v="01"/>
    <s v="34"/>
    <s v="E"/>
    <s v="087"/>
    <s v="087830"/>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30 ACTIVIDADES DE TRANSVERSALIZACION DE LA CULTURA"/>
    <s v="3000 SERVICIOS GENERALES"/>
    <s v="3800 SERVICIOS OFICIALES"/>
    <s v="382 GASTOS DE ORDEN SOCIAL Y CULTURAL"/>
    <s v="38201 GASTOS DE ORDEN SOCIAL Y CULTURAL"/>
    <n v="5029616"/>
    <s v="1 NO ETIQUETADO"/>
    <s v="11 RECURSOS FISCALES"/>
    <s v="1101 RECURSOS MUNICIPALES"/>
    <s v="19 Ejercicio 2019"/>
    <s v="13 TODO EL TERRITORIO"/>
    <s v="3 INDISTINTO"/>
  </r>
  <r>
    <s v="130322424215140134E087087832911133838238201111110119133"/>
    <s v="1303"/>
    <s v="2"/>
    <s v="24"/>
    <s v="242"/>
    <s v="1"/>
    <s v="5"/>
    <s v="14"/>
    <s v="01"/>
    <s v="34"/>
    <s v="E"/>
    <s v="087"/>
    <s v="087832"/>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32 ACTIVIDADES LUDICO Y RECREATIVAS EN ESPACIOS PUBLICOS Y CENTROS CULTURALES"/>
    <s v="3000 SERVICIOS GENERALES"/>
    <s v="3800 SERVICIOS OFICIALES"/>
    <s v="382 GASTOS DE ORDEN SOCIAL Y CULTURAL"/>
    <s v="38201 GASTOS DE ORDEN SOCIAL Y CULTURAL"/>
    <n v="205000"/>
    <s v="1 NO ETIQUETADO"/>
    <s v="11 RECURSOS FISCALES"/>
    <s v="1101 RECURSOS MUNICIPALES"/>
    <s v="19 Ejercicio 2019"/>
    <s v="13 TODO EL TERRITORIO"/>
    <s v="3 INDISTINTO"/>
  </r>
  <r>
    <s v="130322424215140134E023023896911133838238201111110119133"/>
    <s v="1303"/>
    <s v="2"/>
    <s v="24"/>
    <s v="242"/>
    <s v="1"/>
    <s v="5"/>
    <s v="14"/>
    <s v="01"/>
    <s v="34"/>
    <s v="E"/>
    <s v="023"/>
    <s v="02389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23 AFORO A LAS PRESENTACIONES DE LAS COMPAÑÍAS MUNICIPALES CONSOLIDADO"/>
    <s v="023896 EDUCACION ARTISTICA FORMAL "/>
    <s v="3000 SERVICIOS GENERALES"/>
    <s v="3800 SERVICIOS OFICIALES"/>
    <s v="382 GASTOS DE ORDEN SOCIAL Y CULTURAL"/>
    <s v="38201 GASTOS DE ORDEN SOCIAL Y CULTURAL"/>
    <n v="115000"/>
    <s v="1 NO ETIQUETADO"/>
    <s v="11 RECURSOS FISCALES"/>
    <s v="1101 RECURSOS MUNICIPALES"/>
    <s v="19 Ejercicio 2019"/>
    <s v="13 TODO EL TERRITORIO"/>
    <s v="3 INDISTINTO"/>
  </r>
  <r>
    <s v="130322424215140134E023023977911133838238201111110119133"/>
    <s v="1303"/>
    <s v="2"/>
    <s v="24"/>
    <s v="242"/>
    <s v="1"/>
    <s v="5"/>
    <s v="14"/>
    <s v="01"/>
    <s v="34"/>
    <s v="E"/>
    <s v="023"/>
    <s v="023977"/>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23 AFORO A LAS PRESENTACIONES DE LAS COMPAÑÍAS MUNICIPALES CONSOLIDADO"/>
    <s v="023977 SERVICIOS BRINDADOS POR LAS COMPAÑIAS ARTISTICAS DE ZAPOPAN"/>
    <s v="3000 SERVICIOS GENERALES"/>
    <s v="3800 SERVICIOS OFICIALES"/>
    <s v="382 GASTOS DE ORDEN SOCIAL Y CULTURAL"/>
    <s v="38201 GASTOS DE ORDEN SOCIAL Y CULTURAL"/>
    <n v="46600"/>
    <s v="1 NO ETIQUETADO"/>
    <s v="11 RECURSOS FISCALES"/>
    <s v="1101 RECURSOS MUNICIPALES"/>
    <s v="19 Ejercicio 2019"/>
    <s v="13 TODO EL TERRITORIO"/>
    <s v="3 INDISTINTO"/>
  </r>
  <r>
    <s v="130322424215140134E018018746911133838238201111110119133"/>
    <s v="1303"/>
    <s v="2"/>
    <s v="24"/>
    <s v="242"/>
    <s v="1"/>
    <s v="5"/>
    <s v="14"/>
    <s v="01"/>
    <s v="34"/>
    <s v="E"/>
    <s v="018"/>
    <s v="01874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746 EXPOSICIONES TEMPORALES E ITINERANTES"/>
    <s v="3000 SERVICIOS GENERALES"/>
    <s v="3800 SERVICIOS OFICIALES"/>
    <s v="382 GASTOS DE ORDEN SOCIAL Y CULTURAL"/>
    <s v="38201 GASTOS DE ORDEN SOCIAL Y CULTURAL"/>
    <n v="25000"/>
    <s v="1 NO ETIQUETADO"/>
    <s v="11 RECURSOS FISCALES"/>
    <s v="1101 RECURSOS MUNICIPALES"/>
    <s v="19 Ejercicio 2019"/>
    <s v="13 TODO EL TERRITORIO"/>
    <s v="3 INDISTINTO"/>
  </r>
  <r>
    <s v="130322424215140134E018018829911133838238201111110119133"/>
    <s v="1303"/>
    <s v="2"/>
    <s v="24"/>
    <s v="242"/>
    <s v="1"/>
    <s v="5"/>
    <s v="14"/>
    <s v="01"/>
    <s v="34"/>
    <s v="E"/>
    <s v="018"/>
    <s v="018829"/>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829 ACTIVIDADES DE SENSIBILIZACION EN TORNO AL ARTE, LA CULTURA Y PATRIMONIO "/>
    <s v="3000 SERVICIOS GENERALES"/>
    <s v="3800 SERVICIOS OFICIALES"/>
    <s v="382 GASTOS DE ORDEN SOCIAL Y CULTURAL"/>
    <s v="38201 GASTOS DE ORDEN SOCIAL Y CULTURAL"/>
    <n v="38000"/>
    <s v="1 NO ETIQUETADO"/>
    <s v="11 RECURSOS FISCALES"/>
    <s v="1101 RECURSOS MUNICIPALES"/>
    <s v="19 Ejercicio 2019"/>
    <s v="13 TODO EL TERRITORIO"/>
    <s v="3 INDISTINTO"/>
  </r>
  <r>
    <s v="130322424215140134E018018864911133838238201111110119133"/>
    <s v="1303"/>
    <s v="2"/>
    <s v="24"/>
    <s v="242"/>
    <s v="1"/>
    <s v="5"/>
    <s v="14"/>
    <s v="01"/>
    <s v="34"/>
    <s v="E"/>
    <s v="018"/>
    <s v="018864"/>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864 CHARLA Y CONFERENCIA SOBRE ARTE Y CULTURA "/>
    <s v="3000 SERVICIOS GENERALES"/>
    <s v="3800 SERVICIOS OFICIALES"/>
    <s v="382 GASTOS DE ORDEN SOCIAL Y CULTURAL"/>
    <s v="38201 GASTOS DE ORDEN SOCIAL Y CULTURAL"/>
    <n v="350000"/>
    <s v="1 NO ETIQUETADO"/>
    <s v="11 RECURSOS FISCALES"/>
    <s v="1101 RECURSOS MUNICIPALES"/>
    <s v="19 Ejercicio 2019"/>
    <s v="13 TODO EL TERRITORIO"/>
    <s v="3 INDISTINTO"/>
  </r>
  <r>
    <s v="130322424215140134E018018912911133838238201111110119133"/>
    <s v="1303"/>
    <s v="2"/>
    <s v="24"/>
    <s v="242"/>
    <s v="1"/>
    <s v="5"/>
    <s v="14"/>
    <s v="01"/>
    <s v="34"/>
    <s v="E"/>
    <s v="018"/>
    <s v="018912"/>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912 FORMACION EN TALLERES ARTISTICO CULTURALES"/>
    <s v="3000 SERVICIOS GENERALES"/>
    <s v="3800 SERVICIOS OFICIALES"/>
    <s v="382 GASTOS DE ORDEN SOCIAL Y CULTURAL"/>
    <s v="38201 GASTOS DE ORDEN SOCIAL Y CULTURAL"/>
    <n v="250000"/>
    <s v="1 NO ETIQUETADO"/>
    <s v="11 RECURSOS FISCALES"/>
    <s v="1101 RECURSOS MUNICIPALES"/>
    <s v="19 Ejercicio 2019"/>
    <s v="13 TODO EL TERRITORIO"/>
    <s v="3 INDISTINTO"/>
  </r>
  <r>
    <s v="130322424215140134E018018974911133838238201111110119133"/>
    <s v="1303"/>
    <s v="2"/>
    <s v="24"/>
    <s v="242"/>
    <s v="1"/>
    <s v="5"/>
    <s v="14"/>
    <s v="01"/>
    <s v="34"/>
    <s v="E"/>
    <s v="018"/>
    <s v="018974"/>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974 SERVICIO DE BIBLIOTECAS Y SALAS DE LECTURA "/>
    <s v="3000 SERVICIOS GENERALES"/>
    <s v="3800 SERVICIOS OFICIALES"/>
    <s v="382 GASTOS DE ORDEN SOCIAL Y CULTURAL"/>
    <s v="38201 GASTOS DE ORDEN SOCIAL Y CULTURAL"/>
    <n v="140001"/>
    <s v="1 NO ETIQUETADO"/>
    <s v="11 RECURSOS FISCALES"/>
    <s v="1101 RECURSOS MUNICIPALES"/>
    <s v="19 Ejercicio 2019"/>
    <s v="13 TODO EL TERRITORIO"/>
    <s v="3 INDISTINTO"/>
  </r>
  <r>
    <s v="130322424215140134E023023896911133838238201111110119133"/>
    <s v="1303"/>
    <s v="2"/>
    <s v="24"/>
    <s v="242"/>
    <s v="1"/>
    <s v="5"/>
    <s v="14"/>
    <s v="01"/>
    <s v="34"/>
    <s v="E"/>
    <s v="023"/>
    <s v="02389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23 AFORO A LAS PRESENTACIONES DE LAS COMPAÑÍAS MUNICIPALES CONSOLIDADO"/>
    <s v="023896 EDUCACION ARTISTICA FORMAL "/>
    <s v="3000 SERVICIOS GENERALES"/>
    <s v="3800 SERVICIOS OFICIALES"/>
    <s v="382 GASTOS DE ORDEN SOCIAL Y CULTURAL"/>
    <s v="38201 GASTOS DE ORDEN SOCIAL Y CULTURAL"/>
    <n v="160000"/>
    <s v="1 NO ETIQUETADO"/>
    <s v="11 RECURSOS FISCALES"/>
    <s v="1101 RECURSOS MUNICIPALES"/>
    <s v="19 Ejercicio 2019"/>
    <s v="13 TODO EL TERRITORIO"/>
    <s v="3 INDISTINTO"/>
  </r>
  <r>
    <s v="130322424215140134E023023977911133838238201111110119133"/>
    <s v="1303"/>
    <s v="2"/>
    <s v="24"/>
    <s v="242"/>
    <s v="1"/>
    <s v="5"/>
    <s v="14"/>
    <s v="01"/>
    <s v="34"/>
    <s v="E"/>
    <s v="023"/>
    <s v="023977"/>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23 AFORO A LAS PRESENTACIONES DE LAS COMPAÑÍAS MUNICIPALES CONSOLIDADO"/>
    <s v="023977 SERVICIOS BRINDADOS POR LAS COMPAÑIAS ARTISTICAS DE ZAPOPAN"/>
    <s v="3000 SERVICIOS GENERALES"/>
    <s v="3800 SERVICIOS OFICIALES"/>
    <s v="382 GASTOS DE ORDEN SOCIAL Y CULTURAL"/>
    <s v="38201 GASTOS DE ORDEN SOCIAL Y CULTURAL"/>
    <n v="100000"/>
    <s v="1 NO ETIQUETADO"/>
    <s v="11 RECURSOS FISCALES"/>
    <s v="1101 RECURSOS MUNICIPALES"/>
    <s v="19 Ejercicio 2019"/>
    <s v="13 TODO EL TERRITORIO"/>
    <s v="3 INDISTINTO"/>
  </r>
  <r>
    <s v="130322424215140134E087087826911133838238201111110119133"/>
    <s v="1303"/>
    <s v="2"/>
    <s v="24"/>
    <s v="242"/>
    <s v="1"/>
    <s v="5"/>
    <s v="14"/>
    <s v="01"/>
    <s v="34"/>
    <s v="E"/>
    <s v="087"/>
    <s v="08782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26 ACCESO Y DIFUSION DE LA CULTURA Y LAS ARTES "/>
    <s v="3000 SERVICIOS GENERALES"/>
    <s v="3800 SERVICIOS OFICIALES"/>
    <s v="382 GASTOS DE ORDEN SOCIAL Y CULTURAL"/>
    <s v="38201 GASTOS DE ORDEN SOCIAL Y CULTURAL"/>
    <n v="50000"/>
    <s v="1 NO ETIQUETADO"/>
    <s v="11 RECURSOS FISCALES"/>
    <s v="1101 RECURSOS MUNICIPALES"/>
    <s v="19 Ejercicio 2019"/>
    <s v="13 TODO EL TERRITORIO"/>
    <s v="3 INDISTINTO"/>
  </r>
  <r>
    <s v="130322424215140134E087087830911133838238201111110119133"/>
    <s v="1303"/>
    <s v="2"/>
    <s v="24"/>
    <s v="242"/>
    <s v="1"/>
    <s v="5"/>
    <s v="14"/>
    <s v="01"/>
    <s v="34"/>
    <s v="E"/>
    <s v="087"/>
    <s v="087830"/>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30 ACTIVIDADES DE TRANSVERSALIZACION DE LA CULTURA"/>
    <s v="3000 SERVICIOS GENERALES"/>
    <s v="3800 SERVICIOS OFICIALES"/>
    <s v="382 GASTOS DE ORDEN SOCIAL Y CULTURAL"/>
    <s v="38201 GASTOS DE ORDEN SOCIAL Y CULTURAL"/>
    <n v="60000"/>
    <s v="1 NO ETIQUETADO"/>
    <s v="11 RECURSOS FISCALES"/>
    <s v="1101 RECURSOS MUNICIPALES"/>
    <s v="19 Ejercicio 2019"/>
    <s v="13 TODO EL TERRITORIO"/>
    <s v="3 INDISTINTO"/>
  </r>
  <r>
    <s v="130322424215140134E087087832911133838238201111110119133"/>
    <s v="1303"/>
    <s v="2"/>
    <s v="24"/>
    <s v="242"/>
    <s v="1"/>
    <s v="5"/>
    <s v="14"/>
    <s v="01"/>
    <s v="34"/>
    <s v="E"/>
    <s v="087"/>
    <s v="087832"/>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32 ACTIVIDADES LUDICO Y RECREATIVAS EN ESPACIOS PUBLICOS Y CENTROS CULTURALES"/>
    <s v="3000 SERVICIOS GENERALES"/>
    <s v="3800 SERVICIOS OFICIALES"/>
    <s v="382 GASTOS DE ORDEN SOCIAL Y CULTURAL"/>
    <s v="38201 GASTOS DE ORDEN SOCIAL Y CULTURAL"/>
    <n v="120000"/>
    <s v="1 NO ETIQUETADO"/>
    <s v="11 RECURSOS FISCALES"/>
    <s v="1101 RECURSOS MUNICIPALES"/>
    <s v="19 Ejercicio 2019"/>
    <s v="13 TODO EL TERRITORIO"/>
    <s v="3 INDISTINTO"/>
  </r>
  <r>
    <s v="130322424215140134E018018746911133838238201111110119133"/>
    <s v="1303"/>
    <s v="2"/>
    <s v="24"/>
    <s v="242"/>
    <s v="1"/>
    <s v="5"/>
    <s v="14"/>
    <s v="01"/>
    <s v="34"/>
    <s v="E"/>
    <s v="018"/>
    <s v="01874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746 EXPOSICIONES TEMPORALES E ITINERANTES"/>
    <s v="3000 SERVICIOS GENERALES"/>
    <s v="3800 SERVICIOS OFICIALES"/>
    <s v="382 GASTOS DE ORDEN SOCIAL Y CULTURAL"/>
    <s v="38201 GASTOS DE ORDEN SOCIAL Y CULTURAL"/>
    <n v="120000"/>
    <s v="1 NO ETIQUETADO"/>
    <s v="11 RECURSOS FISCALES"/>
    <s v="1101 RECURSOS MUNICIPALES"/>
    <s v="19 Ejercicio 2019"/>
    <s v="13 TODO EL TERRITORIO"/>
    <s v="3 INDISTINTO"/>
  </r>
  <r>
    <s v="130322424215140134E018018829911133838238201111110119133"/>
    <s v="1303"/>
    <s v="2"/>
    <s v="24"/>
    <s v="242"/>
    <s v="1"/>
    <s v="5"/>
    <s v="14"/>
    <s v="01"/>
    <s v="34"/>
    <s v="E"/>
    <s v="018"/>
    <s v="018829"/>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829 ACTIVIDADES DE SENSIBILIZACION EN TORNO AL ARTE, LA CULTURA Y PATRIMONIO "/>
    <s v="3000 SERVICIOS GENERALES"/>
    <s v="3800 SERVICIOS OFICIALES"/>
    <s v="382 GASTOS DE ORDEN SOCIAL Y CULTURAL"/>
    <s v="38201 GASTOS DE ORDEN SOCIAL Y CULTURAL"/>
    <n v="500000"/>
    <s v="1 NO ETIQUETADO"/>
    <s v="11 RECURSOS FISCALES"/>
    <s v="1101 RECURSOS MUNICIPALES"/>
    <s v="19 Ejercicio 2019"/>
    <s v="13 TODO EL TERRITORIO"/>
    <s v="3 INDISTINTO"/>
  </r>
  <r>
    <s v="130322424215140134E018018864911133838238201111110119133"/>
    <s v="1303"/>
    <s v="2"/>
    <s v="24"/>
    <s v="242"/>
    <s v="1"/>
    <s v="5"/>
    <s v="14"/>
    <s v="01"/>
    <s v="34"/>
    <s v="E"/>
    <s v="018"/>
    <s v="018864"/>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864 CHARLA Y CONFERENCIA SOBRE ARTE Y CULTURA "/>
    <s v="3000 SERVICIOS GENERALES"/>
    <s v="3800 SERVICIOS OFICIALES"/>
    <s v="382 GASTOS DE ORDEN SOCIAL Y CULTURAL"/>
    <s v="38201 GASTOS DE ORDEN SOCIAL Y CULTURAL"/>
    <n v="200000"/>
    <s v="1 NO ETIQUETADO"/>
    <s v="11 RECURSOS FISCALES"/>
    <s v="1101 RECURSOS MUNICIPALES"/>
    <s v="19 Ejercicio 2019"/>
    <s v="13 TODO EL TERRITORIO"/>
    <s v="3 INDISTINTO"/>
  </r>
  <r>
    <s v="130322424215140134E018018912911133838238201111110119133"/>
    <s v="1303"/>
    <s v="2"/>
    <s v="24"/>
    <s v="242"/>
    <s v="1"/>
    <s v="5"/>
    <s v="14"/>
    <s v="01"/>
    <s v="34"/>
    <s v="E"/>
    <s v="018"/>
    <s v="018912"/>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912 FORMACION EN TALLERES ARTISTICO CULTURALES"/>
    <s v="3000 SERVICIOS GENERALES"/>
    <s v="3800 SERVICIOS OFICIALES"/>
    <s v="382 GASTOS DE ORDEN SOCIAL Y CULTURAL"/>
    <s v="38201 GASTOS DE ORDEN SOCIAL Y CULTURAL"/>
    <n v="350000"/>
    <s v="1 NO ETIQUETADO"/>
    <s v="11 RECURSOS FISCALES"/>
    <s v="1101 RECURSOS MUNICIPALES"/>
    <s v="19 Ejercicio 2019"/>
    <s v="13 TODO EL TERRITORIO"/>
    <s v="3 INDISTINTO"/>
  </r>
  <r>
    <s v="130322424215140134E018018974911133838238201111110119133"/>
    <s v="1303"/>
    <s v="2"/>
    <s v="24"/>
    <s v="242"/>
    <s v="1"/>
    <s v="5"/>
    <s v="14"/>
    <s v="01"/>
    <s v="34"/>
    <s v="E"/>
    <s v="018"/>
    <s v="018974"/>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974 SERVICIO DE BIBLIOTECAS Y SALAS DE LECTURA "/>
    <s v="3000 SERVICIOS GENERALES"/>
    <s v="3800 SERVICIOS OFICIALES"/>
    <s v="382 GASTOS DE ORDEN SOCIAL Y CULTURAL"/>
    <s v="38201 GASTOS DE ORDEN SOCIAL Y CULTURAL"/>
    <n v="410000"/>
    <s v="1 NO ETIQUETADO"/>
    <s v="11 RECURSOS FISCALES"/>
    <s v="1101 RECURSOS MUNICIPALES"/>
    <s v="19 Ejercicio 2019"/>
    <s v="13 TODO EL TERRITORIO"/>
    <s v="3 INDISTINTO"/>
  </r>
  <r>
    <s v="130322424215140134E087087826911133838238201111110119133"/>
    <s v="1303"/>
    <s v="2"/>
    <s v="24"/>
    <s v="242"/>
    <s v="1"/>
    <s v="5"/>
    <s v="14"/>
    <s v="01"/>
    <s v="34"/>
    <s v="E"/>
    <s v="087"/>
    <s v="08782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26 ACCESO Y DIFUSION DE LA CULTURA Y LAS ARTES "/>
    <s v="3000 SERVICIOS GENERALES"/>
    <s v="3800 SERVICIOS OFICIALES"/>
    <s v="382 GASTOS DE ORDEN SOCIAL Y CULTURAL"/>
    <s v="38201 GASTOS DE ORDEN SOCIAL Y CULTURAL"/>
    <n v="320000"/>
    <s v="1 NO ETIQUETADO"/>
    <s v="11 RECURSOS FISCALES"/>
    <s v="1101 RECURSOS MUNICIPALES"/>
    <s v="19 Ejercicio 2019"/>
    <s v="13 TODO EL TERRITORIO"/>
    <s v="3 INDISTINTO"/>
  </r>
  <r>
    <s v="130322424215140134E087087830911133838238201111110119133"/>
    <s v="1303"/>
    <s v="2"/>
    <s v="24"/>
    <s v="242"/>
    <s v="1"/>
    <s v="5"/>
    <s v="14"/>
    <s v="01"/>
    <s v="34"/>
    <s v="E"/>
    <s v="087"/>
    <s v="087830"/>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30 ACTIVIDADES DE TRANSVERSALIZACION DE LA CULTURA"/>
    <s v="3000 SERVICIOS GENERALES"/>
    <s v="3800 SERVICIOS OFICIALES"/>
    <s v="382 GASTOS DE ORDEN SOCIAL Y CULTURAL"/>
    <s v="38201 GASTOS DE ORDEN SOCIAL Y CULTURAL"/>
    <n v="300000"/>
    <s v="1 NO ETIQUETADO"/>
    <s v="11 RECURSOS FISCALES"/>
    <s v="1101 RECURSOS MUNICIPALES"/>
    <s v="19 Ejercicio 2019"/>
    <s v="13 TODO EL TERRITORIO"/>
    <s v="3 INDISTINTO"/>
  </r>
  <r>
    <s v="130322424215140134E087087832911133838238201111110119133"/>
    <s v="1303"/>
    <s v="2"/>
    <s v="24"/>
    <s v="242"/>
    <s v="1"/>
    <s v="5"/>
    <s v="14"/>
    <s v="01"/>
    <s v="34"/>
    <s v="E"/>
    <s v="087"/>
    <s v="087832"/>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32 ACTIVIDADES LUDICO Y RECREATIVAS EN ESPACIOS PUBLICOS Y CENTROS CULTURALES"/>
    <s v="3000 SERVICIOS GENERALES"/>
    <s v="3800 SERVICIOS OFICIALES"/>
    <s v="382 GASTOS DE ORDEN SOCIAL Y CULTURAL"/>
    <s v="38201 GASTOS DE ORDEN SOCIAL Y CULTURAL"/>
    <n v="280000"/>
    <s v="1 NO ETIQUETADO"/>
    <s v="11 RECURSOS FISCALES"/>
    <s v="1101 RECURSOS MUNICIPALES"/>
    <s v="19 Ejercicio 2019"/>
    <s v="13 TODO EL TERRITORIO"/>
    <s v="3 INDISTINTO"/>
  </r>
  <r>
    <s v="130322424215140134E018018746911133838238201111110119133"/>
    <s v="1303"/>
    <s v="2"/>
    <s v="24"/>
    <s v="242"/>
    <s v="1"/>
    <s v="5"/>
    <s v="14"/>
    <s v="01"/>
    <s v="34"/>
    <s v="E"/>
    <s v="018"/>
    <s v="01874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746 EXPOSICIONES TEMPORALES E ITINERANTES"/>
    <s v="3000 SERVICIOS GENERALES"/>
    <s v="3800 SERVICIOS OFICIALES"/>
    <s v="382 GASTOS DE ORDEN SOCIAL Y CULTURAL"/>
    <s v="38201 GASTOS DE ORDEN SOCIAL Y CULTURAL"/>
    <n v="400000"/>
    <s v="1 NO ETIQUETADO"/>
    <s v="11 RECURSOS FISCALES"/>
    <s v="1101 RECURSOS MUNICIPALES"/>
    <s v="19 Ejercicio 2019"/>
    <s v="13 TODO EL TERRITORIO"/>
    <s v="3 INDISTINTO"/>
  </r>
  <r>
    <s v="130322424215140134E018018829911133838238201111110119133"/>
    <s v="1303"/>
    <s v="2"/>
    <s v="24"/>
    <s v="242"/>
    <s v="1"/>
    <s v="5"/>
    <s v="14"/>
    <s v="01"/>
    <s v="34"/>
    <s v="E"/>
    <s v="018"/>
    <s v="018829"/>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829 ACTIVIDADES DE SENSIBILIZACION EN TORNO AL ARTE, LA CULTURA Y PATRIMONIO "/>
    <s v="3000 SERVICIOS GENERALES"/>
    <s v="3800 SERVICIOS OFICIALES"/>
    <s v="382 GASTOS DE ORDEN SOCIAL Y CULTURAL"/>
    <s v="38201 GASTOS DE ORDEN SOCIAL Y CULTURAL"/>
    <n v="250000"/>
    <s v="1 NO ETIQUETADO"/>
    <s v="11 RECURSOS FISCALES"/>
    <s v="1101 RECURSOS MUNICIPALES"/>
    <s v="19 Ejercicio 2019"/>
    <s v="13 TODO EL TERRITORIO"/>
    <s v="3 INDISTINTO"/>
  </r>
  <r>
    <s v="130322424215140134E018018864911133838238201111110119133"/>
    <s v="1303"/>
    <s v="2"/>
    <s v="24"/>
    <s v="242"/>
    <s v="1"/>
    <s v="5"/>
    <s v="14"/>
    <s v="01"/>
    <s v="34"/>
    <s v="E"/>
    <s v="018"/>
    <s v="018864"/>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864 CHARLA Y CONFERENCIA SOBRE ARTE Y CULTURA "/>
    <s v="3000 SERVICIOS GENERALES"/>
    <s v="3800 SERVICIOS OFICIALES"/>
    <s v="382 GASTOS DE ORDEN SOCIAL Y CULTURAL"/>
    <s v="38201 GASTOS DE ORDEN SOCIAL Y CULTURAL"/>
    <n v="150000"/>
    <s v="1 NO ETIQUETADO"/>
    <s v="11 RECURSOS FISCALES"/>
    <s v="1101 RECURSOS MUNICIPALES"/>
    <s v="19 Ejercicio 2019"/>
    <s v="13 TODO EL TERRITORIO"/>
    <s v="3 INDISTINTO"/>
  </r>
  <r>
    <s v="130322424215140134E018018912911133838238201111110119133"/>
    <s v="1303"/>
    <s v="2"/>
    <s v="24"/>
    <s v="242"/>
    <s v="1"/>
    <s v="5"/>
    <s v="14"/>
    <s v="01"/>
    <s v="34"/>
    <s v="E"/>
    <s v="018"/>
    <s v="018912"/>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912 FORMACION EN TALLERES ARTISTICO CULTURALES"/>
    <s v="3000 SERVICIOS GENERALES"/>
    <s v="3800 SERVICIOS OFICIALES"/>
    <s v="382 GASTOS DE ORDEN SOCIAL Y CULTURAL"/>
    <s v="38201 GASTOS DE ORDEN SOCIAL Y CULTURAL"/>
    <n v="150000"/>
    <s v="1 NO ETIQUETADO"/>
    <s v="11 RECURSOS FISCALES"/>
    <s v="1101 RECURSOS MUNICIPALES"/>
    <s v="19 Ejercicio 2019"/>
    <s v="13 TODO EL TERRITORIO"/>
    <s v="3 INDISTINTO"/>
  </r>
  <r>
    <s v="130322424215140134E018018974911133838238201111110119133"/>
    <s v="1303"/>
    <s v="2"/>
    <s v="24"/>
    <s v="242"/>
    <s v="1"/>
    <s v="5"/>
    <s v="14"/>
    <s v="01"/>
    <s v="34"/>
    <s v="E"/>
    <s v="018"/>
    <s v="018974"/>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974 SERVICIO DE BIBLIOTECAS Y SALAS DE LECTURA "/>
    <s v="3000 SERVICIOS GENERALES"/>
    <s v="3800 SERVICIOS OFICIALES"/>
    <s v="382 GASTOS DE ORDEN SOCIAL Y CULTURAL"/>
    <s v="38201 GASTOS DE ORDEN SOCIAL Y CULTURAL"/>
    <n v="360000"/>
    <s v="1 NO ETIQUETADO"/>
    <s v="11 RECURSOS FISCALES"/>
    <s v="1101 RECURSOS MUNICIPALES"/>
    <s v="19 Ejercicio 2019"/>
    <s v="13 TODO EL TERRITORIO"/>
    <s v="3 INDISTINTO"/>
  </r>
  <r>
    <s v="130322424215140134E023023896911133838238201111110119133"/>
    <s v="1303"/>
    <s v="2"/>
    <s v="24"/>
    <s v="242"/>
    <s v="1"/>
    <s v="5"/>
    <s v="14"/>
    <s v="01"/>
    <s v="34"/>
    <s v="E"/>
    <s v="023"/>
    <s v="023896"/>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23 AFORO A LAS PRESENTACIONES DE LAS COMPAÑÍAS MUNICIPALES CONSOLIDADO"/>
    <s v="023896 EDUCACION ARTISTICA FORMAL "/>
    <s v="3000 SERVICIOS GENERALES"/>
    <s v="3800 SERVICIOS OFICIALES"/>
    <s v="382 GASTOS DE ORDEN SOCIAL Y CULTURAL"/>
    <s v="38201 GASTOS DE ORDEN SOCIAL Y CULTURAL"/>
    <n v="350000"/>
    <s v="1 NO ETIQUETADO"/>
    <s v="11 RECURSOS FISCALES"/>
    <s v="1101 RECURSOS MUNICIPALES"/>
    <s v="19 Ejercicio 2019"/>
    <s v="13 TODO EL TERRITORIO"/>
    <s v="3 INDISTINTO"/>
  </r>
  <r>
    <s v="130322424215140134E023023977911133838238201111110119133"/>
    <s v="1303"/>
    <s v="2"/>
    <s v="24"/>
    <s v="242"/>
    <s v="1"/>
    <s v="5"/>
    <s v="14"/>
    <s v="01"/>
    <s v="34"/>
    <s v="E"/>
    <s v="023"/>
    <s v="023977"/>
    <s v="91"/>
    <s v="1"/>
    <s v="3"/>
    <s v="38"/>
    <s v="382"/>
    <s v="38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23 AFORO A LAS PRESENTACIONES DE LAS COMPAÑÍAS MUNICIPALES CONSOLIDADO"/>
    <s v="023977 SERVICIOS BRINDADOS POR LAS COMPAÑIAS ARTISTICAS DE ZAPOPAN"/>
    <s v="3000 SERVICIOS GENERALES"/>
    <s v="3800 SERVICIOS OFICIALES"/>
    <s v="382 GASTOS DE ORDEN SOCIAL Y CULTURAL"/>
    <s v="38201 GASTOS DE ORDEN SOCIAL Y CULTURAL"/>
    <n v="180000"/>
    <s v="1 NO ETIQUETADO"/>
    <s v="11 RECURSOS FISCALES"/>
    <s v="1101 RECURSOS MUNICIPALES"/>
    <s v="19 Ejercicio 2019"/>
    <s v="13 TODO EL TERRITORIO"/>
    <s v="3 INDISTINTO"/>
  </r>
  <r>
    <s v="131322424215140134E018018974911133838238201111110119133"/>
    <s v="1313"/>
    <s v="2"/>
    <s v="24"/>
    <s v="242"/>
    <s v="1"/>
    <s v="5"/>
    <s v="14"/>
    <s v="01"/>
    <s v="34"/>
    <s v="E"/>
    <s v="018"/>
    <s v="018974"/>
    <s v="91"/>
    <s v="1"/>
    <s v="3"/>
    <s v="38"/>
    <s v="382"/>
    <s v="38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974 SERVICIO DE BIBLIOTECAS Y SALAS DE LECTURA "/>
    <s v="3000 SERVICIOS GENERALES"/>
    <s v="3800 SERVICIOS OFICIALES"/>
    <s v="382 GASTOS DE ORDEN SOCIAL Y CULTURAL"/>
    <s v="38201 GASTOS DE ORDEN SOCIAL Y CULTURAL"/>
    <n v="783000"/>
    <s v="1 NO ETIQUETADO"/>
    <s v="11 RECURSOS FISCALES"/>
    <s v="1101 RECURSOS MUNICIPALES"/>
    <s v="19 Ejercicio 2019"/>
    <s v="13 TODO EL TERRITORIO"/>
    <s v="3 INDISTINTO"/>
  </r>
  <r>
    <s v="131322424215140134E120120940911133838238201111110119133"/>
    <s v="1313"/>
    <s v="2"/>
    <s v="24"/>
    <s v="242"/>
    <s v="1"/>
    <s v="5"/>
    <s v="14"/>
    <s v="01"/>
    <s v="34"/>
    <s v="E"/>
    <s v="120"/>
    <s v="120940"/>
    <s v="91"/>
    <s v="1"/>
    <s v="3"/>
    <s v="38"/>
    <s v="382"/>
    <s v="38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120 ROMERIA ZAPOPAN ORGANIZADA Y REALIZADA"/>
    <s v="120940 OPERATIVO ROMERIA 2017"/>
    <s v="3000 SERVICIOS GENERALES"/>
    <s v="3800 SERVICIOS OFICIALES"/>
    <s v="382 GASTOS DE ORDEN SOCIAL Y CULTURAL"/>
    <s v="38201 GASTOS DE ORDEN SOCIAL Y CULTURAL"/>
    <n v="476000"/>
    <s v="1 NO ETIQUETADO"/>
    <s v="11 RECURSOS FISCALES"/>
    <s v="1101 RECURSOS MUNICIPALES"/>
    <s v="19 Ejercicio 2019"/>
    <s v="13 TODO EL TERRITORIO"/>
    <s v="3 INDISTINTO"/>
  </r>
  <r>
    <s v="131322424215140134E087087826911133838238201111110119133"/>
    <s v="1313"/>
    <s v="2"/>
    <s v="24"/>
    <s v="242"/>
    <s v="1"/>
    <s v="5"/>
    <s v="14"/>
    <s v="01"/>
    <s v="34"/>
    <s v="E"/>
    <s v="087"/>
    <s v="087826"/>
    <s v="91"/>
    <s v="1"/>
    <s v="3"/>
    <s v="38"/>
    <s v="382"/>
    <s v="38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26 ACCESO Y DIFUSION DE LA CULTURA Y LAS ARTES "/>
    <s v="3000 SERVICIOS GENERALES"/>
    <s v="3800 SERVICIOS OFICIALES"/>
    <s v="382 GASTOS DE ORDEN SOCIAL Y CULTURAL"/>
    <s v="38201 GASTOS DE ORDEN SOCIAL Y CULTURAL"/>
    <n v="480000"/>
    <s v="1 NO ETIQUETADO"/>
    <s v="11 RECURSOS FISCALES"/>
    <s v="1101 RECURSOS MUNICIPALES"/>
    <s v="19 Ejercicio 2019"/>
    <s v="13 TODO EL TERRITORIO"/>
    <s v="3 INDISTINTO"/>
  </r>
  <r>
    <s v="131322424215140134E087087826911133838238201111110119133"/>
    <s v="1313"/>
    <s v="2"/>
    <s v="24"/>
    <s v="242"/>
    <s v="1"/>
    <s v="5"/>
    <s v="14"/>
    <s v="01"/>
    <s v="34"/>
    <s v="E"/>
    <s v="087"/>
    <s v="087826"/>
    <s v="91"/>
    <s v="1"/>
    <s v="3"/>
    <s v="38"/>
    <s v="382"/>
    <s v="382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26 ACCESO Y DIFUSION DE LA CULTURA Y LAS ARTES "/>
    <s v="3000 SERVICIOS GENERALES"/>
    <s v="3800 SERVICIOS OFICIALES"/>
    <s v="382 GASTOS DE ORDEN SOCIAL Y CULTURAL"/>
    <s v="38201 GASTOS DE ORDEN SOCIAL Y CULTURAL"/>
    <n v="65000"/>
    <s v="1 NO ETIQUETADO"/>
    <s v="11 RECURSOS FISCALES"/>
    <s v="1101 RECURSOS MUNICIPALES"/>
    <s v="19 Ejercicio 2019"/>
    <s v="13 TODO EL TERRITORIO"/>
    <s v="3 INDISTINTO"/>
  </r>
  <r>
    <s v="130122727116171835P090090987911133131731701111110119133"/>
    <s v="1301"/>
    <s v="2"/>
    <s v="27"/>
    <s v="271"/>
    <s v="1"/>
    <s v="6"/>
    <s v="17"/>
    <s v="18"/>
    <s v="35"/>
    <s v="P"/>
    <s v="090"/>
    <s v="090987"/>
    <s v="91"/>
    <s v="1"/>
    <s v="3"/>
    <s v="31"/>
    <s v="317"/>
    <s v="317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0 ORGANISMOS SOCIALES PARA LA PARTICIPACIÓN CIUDADANA CONFORMADOS."/>
    <s v="090987 SESIONES DE LOS CONSEJOS DE PARTICIPACION CIUDADANA"/>
    <s v="3000 SERVICIOS GENERALES"/>
    <s v="3100 SERVICIOS BASICOS"/>
    <s v="317 SERVICIOS DE ACCESO DE INTERNET, REDES Y PROCESAMIENTO DE INFORMACION"/>
    <s v="31701 SERVICIOS DE ACCESO DE INTERNET, REDES Y PROCESAMIENTO DE INFORMACION"/>
    <n v="100000"/>
    <s v="1 NO ETIQUETADO"/>
    <s v="11 RECURSOS FISCALES"/>
    <s v="1101 RECURSOS MUNICIPALES"/>
    <s v="19 Ejercicio 2019"/>
    <s v="13 TODO EL TERRITORIO"/>
    <s v="3 INDISTINTO"/>
  </r>
  <r>
    <s v="130122727116171835P091091759911133232332301111110119133"/>
    <s v="1301"/>
    <s v="2"/>
    <s v="27"/>
    <s v="271"/>
    <s v="1"/>
    <s v="6"/>
    <s v="17"/>
    <s v="18"/>
    <s v="35"/>
    <s v="P"/>
    <s v="091"/>
    <s v="091759"/>
    <s v="91"/>
    <s v="1"/>
    <s v="3"/>
    <s v="32"/>
    <s v="323"/>
    <s v="323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1 ORGANIZACIÓN VECINAL A LAS DECISIONES MUNICIPALES VINCULADA Y DEMOCRATIZADA"/>
    <s v="091759 SEGUIMIENTO, ORIENTACION Y ASESORAMIENTO A CONSEJOS SOCIALES Y VECINOS DE ZAPOPAN"/>
    <s v="3000 SERVICIOS GENERALES"/>
    <s v="3200 SERVICIOS DE ARRENDAMIENTO"/>
    <s v="323 ARRENDAMIENTO DE MOBILIARIO Y EQUIPO DE ADMINISTRACION, EDUCACIONAL Y RECREATIVO"/>
    <s v="32301 ARRENDAMIENTO DE MOBILIARIO Y EQUIPO DE ADMINISTRACION, EDUCACIONAL Y RECREATIVO"/>
    <n v="60000"/>
    <s v="1 NO ETIQUETADO"/>
    <s v="11 RECURSOS FISCALES"/>
    <s v="1101 RECURSOS MUNICIPALES"/>
    <s v="19 Ejercicio 2019"/>
    <s v="13 TODO EL TERRITORIO"/>
    <s v="3 INDISTINTO"/>
  </r>
  <r>
    <s v="130122727116171835P091091765911133232932901111110119133"/>
    <s v="1301"/>
    <s v="2"/>
    <s v="27"/>
    <s v="271"/>
    <s v="1"/>
    <s v="6"/>
    <s v="17"/>
    <s v="18"/>
    <s v="35"/>
    <s v="P"/>
    <s v="091"/>
    <s v="091765"/>
    <s v="91"/>
    <s v="1"/>
    <s v="3"/>
    <s v="32"/>
    <s v="329"/>
    <s v="329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1 ORGANIZACIÓN VECINAL A LAS DECISIONES MUNICIPALES VINCULADA Y DEMOCRATIZADA"/>
    <s v="091765 CONSTITUCION Y RENOVACION DE MESAS DIRECTIVAS DE ASOCIACIONES VECINALES"/>
    <s v="3000 SERVICIOS GENERALES"/>
    <s v="3200 SERVICIOS DE ARRENDAMIENTO"/>
    <s v="329 OTROS ARRENDAMIENTOS"/>
    <s v="32901 OTROS ARRENDAMIENTOS"/>
    <n v="100000"/>
    <s v="1 NO ETIQUETADO"/>
    <s v="11 RECURSOS FISCALES"/>
    <s v="1101 RECURSOS MUNICIPALES"/>
    <s v="19 Ejercicio 2019"/>
    <s v="13 TODO EL TERRITORIO"/>
    <s v="3 INDISTINTO"/>
  </r>
  <r>
    <s v="130122727116171835P091091767911133333433401111110119133"/>
    <s v="1301"/>
    <s v="2"/>
    <s v="27"/>
    <s v="271"/>
    <s v="1"/>
    <s v="6"/>
    <s v="17"/>
    <s v="18"/>
    <s v="35"/>
    <s v="P"/>
    <s v="091"/>
    <s v="091767"/>
    <s v="91"/>
    <s v="1"/>
    <s v="3"/>
    <s v="33"/>
    <s v="334"/>
    <s v="334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1 ORGANIZACIÓN VECINAL A LAS DECISIONES MUNICIPALES VINCULADA Y DEMOCRATIZADA"/>
    <s v="091767 REGISTRO Y RECONOCIMIENTO DE ORGANIZACIONES VECINALES"/>
    <s v="3000 SERVICIOS GENERALES"/>
    <s v="3300 SERVICIOS PROFESIONALES, CIENTIFICOS, TECNICOS Y OTROS SERVICIOS"/>
    <s v="334 SERVICIOS DE CAPACITACION"/>
    <s v="33401 SERVICIOS DE CAPACITACION"/>
    <n v="500000"/>
    <s v="1 NO ETIQUETADO"/>
    <s v="11 RECURSOS FISCALES"/>
    <s v="1101 RECURSOS MUNICIPALES"/>
    <s v="19 Ejercicio 2019"/>
    <s v="13 TODO EL TERRITORIO"/>
    <s v="3 INDISTINTO"/>
  </r>
  <r>
    <s v="131422727116171835P091091765911133333633601111110119133"/>
    <s v="1314"/>
    <s v="2"/>
    <s v="27"/>
    <s v="271"/>
    <s v="1"/>
    <s v="6"/>
    <s v="17"/>
    <s v="18"/>
    <s v="35"/>
    <s v="P"/>
    <s v="091"/>
    <s v="091765"/>
    <s v="91"/>
    <s v="1"/>
    <s v="3"/>
    <s v="33"/>
    <s v="336"/>
    <s v="336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1 ORGANIZACIÓN VECINAL A LAS DECISIONES MUNICIPALES VINCULADA Y DEMOCRATIZADA"/>
    <s v="091765 CONSTITUCION Y RENOVACION DE MESAS DIRECTIVAS DE ASOCIACIONES VECINALES"/>
    <s v="3000 SERVICIOS GENERALES"/>
    <s v="3300 SERVICIOS PROFESIONALES, CIENTIFICOS, TECNICOS Y OTROS SERVICIOS"/>
    <s v="336 SERVICIOS DE APOYO ADMINISTRATIVO, TRADUCCION, FOTOCOPIADO E IMPRESION"/>
    <s v="33601 SERVICIOS DE APOYO ADMINISTRATIVO, TRADUCCION, FOTOCOPIADO E IMPRESION"/>
    <n v="80000"/>
    <s v="1 NO ETIQUETADO"/>
    <s v="11 RECURSOS FISCALES"/>
    <s v="1101 RECURSOS MUNICIPALES"/>
    <s v="19 Ejercicio 2019"/>
    <s v="13 TODO EL TERRITORIO"/>
    <s v="3 INDISTINTO"/>
  </r>
  <r>
    <s v="100733131123091524F110110900911133838338301111110119133"/>
    <s v="1007"/>
    <s v="3"/>
    <s v="31"/>
    <s v="311"/>
    <s v="2"/>
    <s v="3"/>
    <s v="09"/>
    <s v="15"/>
    <s v="24"/>
    <s v="F"/>
    <s v="110"/>
    <s v="110900"/>
    <s v="91"/>
    <s v="1"/>
    <s v="3"/>
    <s v="38"/>
    <s v="383"/>
    <s v="383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110 RECORRIDOS TURÍSTICOS DE BUENA CALIDAD GUIADOS "/>
    <s v="110900 ENCUESTAS DE SATISFACCION EN RECORRIDOS TURISTICOS GUIADOS"/>
    <s v="3000 SERVICIOS GENERALES"/>
    <s v="3800 SERVICIOS OFICIALES"/>
    <s v="383 CONGRESOS Y CONVENCIONES"/>
    <s v="38301 CONGRESOS Y CONVENCIONES"/>
    <n v="10000"/>
    <s v="1 NO ETIQUETADO"/>
    <s v="11 RECURSOS FISCALES"/>
    <s v="1101 RECURSOS MUNICIPALES"/>
    <s v="19 Ejercicio 2019"/>
    <s v="13 TODO EL TERRITORIO"/>
    <s v="3 INDISTINTO"/>
  </r>
  <r>
    <s v="131422727116171835P080080770911133333633601111110119133"/>
    <s v="1314"/>
    <s v="2"/>
    <s v="27"/>
    <s v="271"/>
    <s v="1"/>
    <s v="6"/>
    <s v="17"/>
    <s v="18"/>
    <s v="35"/>
    <s v="P"/>
    <s v="080"/>
    <s v="080770"/>
    <s v="91"/>
    <s v="1"/>
    <s v="3"/>
    <s v="33"/>
    <s v="336"/>
    <s v="336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70 PLANEACION Y SEGUIMIENTO DEL DESARROLLO MUNICIPAL"/>
    <s v="3000 SERVICIOS GENERALES"/>
    <s v="3300 SERVICIOS PROFESIONALES, CIENTIFICOS, TECNICOS Y OTROS SERVICIOS"/>
    <s v="336 SERVICIOS DE APOYO ADMINISTRATIVO, TRADUCCION, FOTOCOPIADO E IMPRESION"/>
    <s v="33601 SERVICIOS DE APOYO ADMINISTRATIVO, TRADUCCION, FOTOCOPIADO E IMPRESION"/>
    <n v="128200"/>
    <s v="1 NO ETIQUETADO"/>
    <s v="11 RECURSOS FISCALES"/>
    <s v="1101 RECURSOS MUNICIPALES"/>
    <s v="19 Ejercicio 2019"/>
    <s v="13 TODO EL TERRITORIO"/>
    <s v="3 INDISTINTO"/>
  </r>
  <r>
    <s v="131522424215140132F038038856911133838438401111110119133"/>
    <s v="1315"/>
    <s v="2"/>
    <s v="24"/>
    <s v="242"/>
    <s v="1"/>
    <s v="5"/>
    <s v="14"/>
    <s v="01"/>
    <s v="32"/>
    <s v="F"/>
    <s v="038"/>
    <s v="038856"/>
    <s v="91"/>
    <s v="1"/>
    <s v="3"/>
    <s v="38"/>
    <s v="384"/>
    <s v="384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x v="7"/>
    <s v="91 CIUDADANOS"/>
    <s v="1 GASTO CORRIENTE"/>
    <s v="32 MAZ ARTE ZAPOPAN"/>
    <s v="038 CAMPAÑA DE MEDIOS PARA DIFUNDIR EL MUSEO Y LAS EXPOSICIONES EFECTUADA"/>
    <s v="038856 CAMPAÑAS DE COMUNICACION E INFORMACION SOBRE LAS EXPOSICIONES Y ACTIVIDADES PARALELAS EN LA CUENTA DE FACEBOOK DEL MAZ"/>
    <s v="3000 SERVICIOS GENERALES"/>
    <s v="3800 SERVICIOS OFICIALES"/>
    <s v="384 EXPOSICIONES"/>
    <s v="38401 EXPOSICIONES"/>
    <n v="4700000"/>
    <s v="1 NO ETIQUETADO"/>
    <s v="11 RECURSOS FISCALES"/>
    <s v="1101 RECURSOS MUNICIPALES"/>
    <s v="19 Ejercicio 2019"/>
    <s v="13 TODO EL TERRITORIO"/>
    <s v="3 INDISTINTO"/>
  </r>
  <r>
    <s v="131522424215140132F038038857911133838438401111110119133"/>
    <s v="1315"/>
    <s v="2"/>
    <s v="24"/>
    <s v="242"/>
    <s v="1"/>
    <s v="5"/>
    <s v="14"/>
    <s v="01"/>
    <s v="32"/>
    <s v="F"/>
    <s v="038"/>
    <s v="038857"/>
    <s v="91"/>
    <s v="1"/>
    <s v="3"/>
    <s v="38"/>
    <s v="384"/>
    <s v="38401"/>
    <s v="1"/>
    <s v="11"/>
    <s v="1101"/>
    <s v="19"/>
    <s v="13"/>
    <s v="3"/>
    <s v="13 COORDINACION GENERAL DE CONSTRUCCION DE LA COMUNIDAD"/>
    <s v="1315 MUSEO MAZ"/>
    <s v="242 CULTURA"/>
    <s v="2 DESARROLLO SOCIAL"/>
    <s v="24 RECREACION CULTURA Y OTRAS MANIFESTACIONES SOCIALES"/>
    <s v="1 INTEGRACIÓN SOCIAL Y CULTURAL"/>
    <s v="5 ZAPOPAN EN PAZ"/>
    <s v="14 PRESERVAR Y PROMOVER EL PATRIMONIO Y DIVERSIDAD CULTURAL"/>
    <s v="01 A. FORTALECIMIENTO DEL TEJIDO SOCIAL"/>
    <x v="7"/>
    <s v="91 CIUDADANOS"/>
    <s v="1 GASTO CORRIENTE"/>
    <s v="32 MAZ ARTE ZAPOPAN"/>
    <s v="038 CAMPAÑA DE MEDIOS PARA DIFUNDIR EL MUSEO Y LAS EXPOSICIONES EFECTUADA"/>
    <s v="038857 CAMPAÑAS DE COMUNICACION E INFORMACION SOBRE LAS EXPOSICIONES Y ACTIVIDADES PARALELAS EN LA CUENTA DE INSTAGRAM DEL MAZ"/>
    <s v="3000 SERVICIOS GENERALES"/>
    <s v="3800 SERVICIOS OFICIALES"/>
    <s v="384 EXPOSICIONES"/>
    <s v="38401 EXPOSICIONES"/>
    <n v="300000"/>
    <s v="1 NO ETIQUETADO"/>
    <s v="11 RECURSOS FISCALES"/>
    <s v="1101 RECURSOS MUNICIPALES"/>
    <s v="19 Ejercicio 2019"/>
    <s v="13 TODO EL TERRITORIO"/>
    <s v="3 INDISTINTO"/>
  </r>
  <r>
    <s v="130322424215140134E087087826911133838438401111110119133"/>
    <s v="1303"/>
    <s v="2"/>
    <s v="24"/>
    <s v="242"/>
    <s v="1"/>
    <s v="5"/>
    <s v="14"/>
    <s v="01"/>
    <s v="34"/>
    <s v="E"/>
    <s v="087"/>
    <s v="087826"/>
    <s v="91"/>
    <s v="1"/>
    <s v="3"/>
    <s v="38"/>
    <s v="384"/>
    <s v="384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26 ACCESO Y DIFUSION DE LA CULTURA Y LAS ARTES "/>
    <s v="3000 SERVICIOS GENERALES"/>
    <s v="3800 SERVICIOS OFICIALES"/>
    <s v="384 EXPOSICIONES"/>
    <s v="38401 EXPOSICIONES"/>
    <n v="1600000"/>
    <s v="1 NO ETIQUETADO"/>
    <s v="11 RECURSOS FISCALES"/>
    <s v="1101 RECURSOS MUNICIPALES"/>
    <s v="19 Ejercicio 2019"/>
    <s v="13 TODO EL TERRITORIO"/>
    <s v="3 INDISTINTO"/>
  </r>
  <r>
    <s v="030311717145160304E127127976911133939239201111110119133"/>
    <s v="0303"/>
    <s v="1"/>
    <s v="17"/>
    <s v="171"/>
    <s v="4"/>
    <s v="5"/>
    <s v="16"/>
    <s v="03"/>
    <s v="04"/>
    <s v="E"/>
    <s v="127"/>
    <s v="127976"/>
    <s v="91"/>
    <s v="1"/>
    <s v="3"/>
    <s v="39"/>
    <s v="392"/>
    <s v="39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3000 SERVICIOS GENERALES"/>
    <s v="3900 OTROS SERVICIOS GENERALES"/>
    <s v="392 IMPUESTOS Y DERECHOS"/>
    <s v="39201 IMPUESTOS Y DERECHOS"/>
    <n v="37000"/>
    <s v="1 NO ETIQUETADO"/>
    <s v="11 RECURSOS FISCALES"/>
    <s v="1101 RECURSOS MUNICIPALES"/>
    <s v="19 Ejercicio 2019"/>
    <s v="13 TODO EL TERRITORIO"/>
    <s v="3 INDISTINTO"/>
  </r>
  <r>
    <s v="080122222112130614E059059415911133939239201225250219133"/>
    <s v="0801"/>
    <s v="2"/>
    <s v="22"/>
    <s v="221"/>
    <s v="1"/>
    <s v="2"/>
    <s v="13"/>
    <s v="06"/>
    <s v="14"/>
    <s v="E"/>
    <s v="059"/>
    <s v="059415"/>
    <s v="91"/>
    <s v="1"/>
    <s v="3"/>
    <s v="39"/>
    <s v="392"/>
    <s v="39201"/>
    <s v="2"/>
    <s v="25"/>
    <s v="2502"/>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415 REPARACION DE LINEA (CABLE)"/>
    <s v="3000 SERVICIOS GENERALES"/>
    <s v="3900 OTROS SERVICIOS GENERALES"/>
    <s v="392 IMPUESTOS Y DERECHOS"/>
    <s v="39201 IMPUESTOS Y DERECHOS"/>
    <n v="3100000"/>
    <s v="2 ETIQUETADO"/>
    <s v="25 RECURSOS FEDERALES"/>
    <s v="2502 FONDO DE FORTALECIMIENTO MUNICIPAL"/>
    <s v="19 Ejercicio 2019"/>
    <s v="13 TODO EL TERRITORIO"/>
    <s v="3 INDISTINTO"/>
  </r>
  <r>
    <s v="090111313446172020O021021473121133939239201111110119133"/>
    <s v="0901"/>
    <s v="1"/>
    <s v="13"/>
    <s v="134"/>
    <s v="4"/>
    <s v="6"/>
    <s v="17"/>
    <s v="20"/>
    <s v="20"/>
    <s v="O"/>
    <s v="021"/>
    <s v="021473"/>
    <s v="12"/>
    <s v="1"/>
    <s v="3"/>
    <s v="39"/>
    <s v="392"/>
    <s v="39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73 SUPERVISION Y REGISTRO DE LA NOMINA ADMINISTRATIVA"/>
    <s v="3000 SERVICIOS GENERALES"/>
    <s v="3900 OTROS SERVICIOS GENERALES"/>
    <s v="392 IMPUESTOS Y DERECHOS"/>
    <s v="39201 IMPUESTOS Y DERECHOS"/>
    <n v="1000000"/>
    <s v="1 NO ETIQUETADO"/>
    <s v="11 RECURSOS FISCALES"/>
    <s v="1101 RECURSOS MUNICIPALES"/>
    <s v="19 Ejercicio 2019"/>
    <s v="13 TODO EL TERRITORIO"/>
    <s v="3 INDISTINTO"/>
  </r>
  <r>
    <s v="090111313446172020O022022916121133939239201111110119133"/>
    <s v="0901"/>
    <s v="1"/>
    <s v="13"/>
    <s v="134"/>
    <s v="4"/>
    <s v="6"/>
    <s v="17"/>
    <s v="20"/>
    <s v="20"/>
    <s v="O"/>
    <s v="022"/>
    <s v="022916"/>
    <s v="12"/>
    <s v="1"/>
    <s v="3"/>
    <s v="39"/>
    <s v="392"/>
    <s v="39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916 GESTION DE ESCRITURACION "/>
    <s v="3000 SERVICIOS GENERALES"/>
    <s v="3900 OTROS SERVICIOS GENERALES"/>
    <s v="392 IMPUESTOS Y DERECHOS"/>
    <s v="39201 IMPUESTOS Y DERECHOS"/>
    <n v="600000"/>
    <s v="1 NO ETIQUETADO"/>
    <s v="11 RECURSOS FISCALES"/>
    <s v="1101 RECURSOS MUNICIPALES"/>
    <s v="19 Ejercicio 2019"/>
    <s v="13 TODO EL TERRITORIO"/>
    <s v="3 INDISTINTO"/>
  </r>
  <r>
    <s v="090111313446172020O022022917121133939239201111110119133"/>
    <s v="0901"/>
    <s v="1"/>
    <s v="13"/>
    <s v="134"/>
    <s v="4"/>
    <s v="6"/>
    <s v="17"/>
    <s v="20"/>
    <s v="20"/>
    <s v="O"/>
    <s v="022"/>
    <s v="022917"/>
    <s v="12"/>
    <s v="1"/>
    <s v="3"/>
    <s v="39"/>
    <s v="392"/>
    <s v="39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917 GESTION DE INMUEBLES "/>
    <s v="3000 SERVICIOS GENERALES"/>
    <s v="3900 OTROS SERVICIOS GENERALES"/>
    <s v="392 IMPUESTOS Y DERECHOS"/>
    <s v="39201 IMPUESTOS Y DERECHOS"/>
    <n v="600000"/>
    <s v="1 NO ETIQUETADO"/>
    <s v="11 RECURSOS FISCALES"/>
    <s v="1101 RECURSOS MUNICIPALES"/>
    <s v="19 Ejercicio 2019"/>
    <s v="13 TODO EL TERRITORIO"/>
    <s v="3 INDISTINTO"/>
  </r>
  <r>
    <s v="090111313446172020O022022994121133939239201111110119133"/>
    <s v="0901"/>
    <s v="1"/>
    <s v="13"/>
    <s v="134"/>
    <s v="4"/>
    <s v="6"/>
    <s v="17"/>
    <s v="20"/>
    <s v="20"/>
    <s v="O"/>
    <s v="022"/>
    <s v="022994"/>
    <s v="12"/>
    <s v="1"/>
    <s v="3"/>
    <s v="39"/>
    <s v="392"/>
    <s v="39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994 TRAMITE DE VEHICULOS"/>
    <s v="3000 SERVICIOS GENERALES"/>
    <s v="3900 OTROS SERVICIOS GENERALES"/>
    <s v="392 IMPUESTOS Y DERECHOS"/>
    <s v="39201 IMPUESTOS Y DERECHOS"/>
    <n v="300000"/>
    <s v="1 NO ETIQUETADO"/>
    <s v="11 RECURSOS FISCALES"/>
    <s v="1101 RECURSOS MUNICIPALES"/>
    <s v="19 Ejercicio 2019"/>
    <s v="13 TODO EL TERRITORIO"/>
    <s v="3 INDISTINTO"/>
  </r>
  <r>
    <s v="090111313446172020O020020503121133939239201111110119133"/>
    <s v="0901"/>
    <s v="1"/>
    <s v="13"/>
    <s v="134"/>
    <s v="4"/>
    <s v="6"/>
    <s v="17"/>
    <s v="20"/>
    <s v="20"/>
    <s v="O"/>
    <s v="020"/>
    <s v="020503"/>
    <s v="12"/>
    <s v="1"/>
    <s v="3"/>
    <s v="39"/>
    <s v="392"/>
    <s v="39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0 ADMINISTRACIÓN DE LOS RECURSOS FINANCIEROS PARA SOPORTE A LAS ÁREAS  EFICIENTADA"/>
    <s v="020503 COMISION DE ADQUISICIONES"/>
    <s v="3000 SERVICIOS GENERALES"/>
    <s v="3900 OTROS SERVICIOS GENERALES"/>
    <s v="392 IMPUESTOS Y DERECHOS"/>
    <s v="39201 IMPUESTOS Y DERECHOS"/>
    <n v="1500000"/>
    <s v="1 NO ETIQUETADO"/>
    <s v="11 RECURSOS FISCALES"/>
    <s v="1101 RECURSOS MUNICIPALES"/>
    <s v="19 Ejercicio 2019"/>
    <s v="13 TODO EL TERRITORIO"/>
    <s v="3 INDISTINTO"/>
  </r>
  <r>
    <s v="130322424215140134E087087830911133939239201111110119133"/>
    <s v="1303"/>
    <s v="2"/>
    <s v="24"/>
    <s v="242"/>
    <s v="1"/>
    <s v="5"/>
    <s v="14"/>
    <s v="01"/>
    <s v="34"/>
    <s v="E"/>
    <s v="087"/>
    <s v="087830"/>
    <s v="91"/>
    <s v="1"/>
    <s v="3"/>
    <s v="39"/>
    <s v="392"/>
    <s v="392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30 ACTIVIDADES DE TRANSVERSALIZACION DE LA CULTURA"/>
    <s v="3000 SERVICIOS GENERALES"/>
    <s v="3900 OTROS SERVICIOS GENERALES"/>
    <s v="392 IMPUESTOS Y DERECHOS"/>
    <s v="39201 IMPUESTOS Y DERECHOS"/>
    <n v="3000"/>
    <s v="1 NO ETIQUETADO"/>
    <s v="11 RECURSOS FISCALES"/>
    <s v="1101 RECURSOS MUNICIPALES"/>
    <s v="19 Ejercicio 2019"/>
    <s v="13 TODO EL TERRITORIO"/>
    <s v="3 INDISTINTO"/>
  </r>
  <r>
    <s v="040111212246171906E017017190911133939439401111110119133"/>
    <s v="0401"/>
    <s v="1"/>
    <s v="12"/>
    <s v="122"/>
    <s v="4"/>
    <s v="6"/>
    <s v="17"/>
    <s v="19"/>
    <s v="06"/>
    <s v="E"/>
    <s v="017"/>
    <s v="017190"/>
    <s v="91"/>
    <s v="1"/>
    <s v="3"/>
    <s v="39"/>
    <s v="394"/>
    <s v="39401"/>
    <s v="1"/>
    <s v="11"/>
    <s v="1101"/>
    <s v="19"/>
    <s v="13"/>
    <s v="3"/>
    <s v="04 SINDICATURA DEL AYUNTAMIENTO"/>
    <s v="0401 DIRECCION JURIDICO CONTENCIOSO"/>
    <s v="122 PROCURACION DE JUSTICIA"/>
    <s v="1 GOBIERNO"/>
    <s v="12 JUSTICIA"/>
    <s v="4 UN GOBIERNO PARA LA CIUDADANÍA"/>
    <s v="6 ZAPOPAN CIUDADANO"/>
    <s v="17 GARANTIZAR UNA ADMINISTRACIÓN DE LOS RECURSOS PÚBLICOS AL SERVICIO DE LA CIUDADANÍA"/>
    <s v="19 B. TRANSPARENCIA Y RENDICIÓN DE CUENTAS"/>
    <x v="1"/>
    <s v="91 CIUDADANOS"/>
    <s v="1 GASTO CORRIENTE"/>
    <s v="06 CERTEZA JURÍDICA"/>
    <s v="017 ACERVO PATRIMONIAL DE LA DEFENSA EN ASUNTOS, CIVILES, MERCANTILES, AMPARO, AGRARIO, CONTENSIOSO ADMINISTRATIVO, LABORAL, PENAL, TRANSPARENCIA  Y FISCAL PROTEGIDOS "/>
    <s v="017190 PROCEDIMIENTO DE RECURSO DE REVISION"/>
    <s v="3000 SERVICIOS GENERALES"/>
    <s v="3900 OTROS SERVICIOS GENERALES"/>
    <s v="394 SENTENCIAS Y RESOLUCIONES POR AUTORIDAD COMPETENTE"/>
    <s v="39401 SENTENCIAS Y RESOLUCIONES POR AUTORIDAD COMPETENTE"/>
    <n v="500000"/>
    <s v="1 NO ETIQUETADO"/>
    <s v="11 RECURSOS FISCALES"/>
    <s v="1101 RECURSOS MUNICIPALES"/>
    <s v="19 Ejercicio 2019"/>
    <s v="13 TODO EL TERRITORIO"/>
    <s v="3 INDISTINTO"/>
  </r>
  <r>
    <s v="060611515246172011M025025279911133939439401111110119133"/>
    <s v="0606"/>
    <s v="1"/>
    <s v="15"/>
    <s v="152"/>
    <s v="4"/>
    <s v="6"/>
    <s v="17"/>
    <s v="20"/>
    <s v="11"/>
    <s v="M"/>
    <s v="025"/>
    <s v="025279"/>
    <s v="91"/>
    <s v="1"/>
    <s v="3"/>
    <s v="39"/>
    <s v="394"/>
    <s v="394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1 INGRESOS"/>
    <s v="025 ANTEPROYECTO DE LEY DE INGRESOS REALIZADO"/>
    <s v="025279 ANTEPROYECTO DE LEY DE INGRESOS"/>
    <s v="3000 SERVICIOS GENERALES"/>
    <s v="3900 OTROS SERVICIOS GENERALES"/>
    <s v="394 SENTENCIAS Y RESOLUCIONES POR AUTORIDAD COMPETENTE"/>
    <s v="39401 SENTENCIAS Y RESOLUCIONES POR AUTORIDAD COMPETENTE"/>
    <n v="315176.64"/>
    <s v="1 NO ETIQUETADO"/>
    <s v="11 RECURSOS FISCALES"/>
    <s v="1101 RECURSOS MUNICIPALES"/>
    <s v="19 Ejercicio 2019"/>
    <s v="13 TODO EL TERRITORIO"/>
    <s v="3 INDISTINTO"/>
  </r>
  <r>
    <s v="040111212246171906E017017952911133939539501111110119133"/>
    <s v="0401"/>
    <s v="1"/>
    <s v="12"/>
    <s v="122"/>
    <s v="4"/>
    <s v="6"/>
    <s v="17"/>
    <s v="19"/>
    <s v="06"/>
    <s v="E"/>
    <s v="017"/>
    <s v="017952"/>
    <s v="91"/>
    <s v="1"/>
    <s v="3"/>
    <s v="39"/>
    <s v="395"/>
    <s v="39501"/>
    <s v="1"/>
    <s v="11"/>
    <s v="1101"/>
    <s v="19"/>
    <s v="13"/>
    <s v="3"/>
    <s v="04 SINDICATURA DEL AYUNTAMIENTO"/>
    <s v="0401 DIRECCION JURIDICO CONTENCIOSO"/>
    <s v="122 PROCURACION DE JUSTICIA"/>
    <s v="1 GOBIERNO"/>
    <s v="12 JUSTICIA"/>
    <s v="4 UN GOBIERNO PARA LA CIUDADANÍA"/>
    <s v="6 ZAPOPAN CIUDADANO"/>
    <s v="17 GARANTIZAR UNA ADMINISTRACIÓN DE LOS RECURSOS PÚBLICOS AL SERVICIO DE LA CIUDADANÍA"/>
    <s v="19 B. TRANSPARENCIA Y RENDICIÓN DE CUENTAS"/>
    <x v="1"/>
    <s v="91 CIUDADANOS"/>
    <s v="1 GASTO CORRIENTE"/>
    <s v="06 CERTEZA JURÍDICA"/>
    <s v="017 ACERVO PATRIMONIAL DE LA DEFENSA EN ASUNTOS, CIVILES, MERCANTILES, AMPARO, AGRARIO, CONTENSIOSO ADMINISTRATIVO, LABORAL, PENAL, TRANSPARENCIA  Y FISCAL PROTEGIDOS "/>
    <s v="017952 PROCEDIMIENTO DE ELABORACION DE CONTRATOS Y CONVENIOS"/>
    <s v="3000 SERVICIOS GENERALES"/>
    <s v="3900 OTROS SERVICIOS GENERALES"/>
    <s v="395 PENAS, MULTAS, ACCESORIOS Y ACTUALIZACIONES"/>
    <s v="39501 PENAS, MULTAS, ACCESORIOS Y ACTUALIZACIONES"/>
    <n v="180000"/>
    <s v="1 NO ETIQUETADO"/>
    <s v="11 RECURSOS FISCALES"/>
    <s v="1101 RECURSOS MUNICIPALES"/>
    <s v="19 Ejercicio 2019"/>
    <s v="13 TODO EL TERRITORIO"/>
    <s v="3 INDISTINTO"/>
  </r>
  <r>
    <s v="060611515246172012M114114460911133939539501111110119133"/>
    <s v="0606"/>
    <s v="1"/>
    <s v="15"/>
    <s v="152"/>
    <s v="4"/>
    <s v="6"/>
    <s v="17"/>
    <s v="20"/>
    <s v="12"/>
    <s v="M"/>
    <s v="114"/>
    <s v="114460"/>
    <s v="91"/>
    <s v="1"/>
    <s v="3"/>
    <s v="39"/>
    <s v="395"/>
    <s v="395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114 REGISTRO CONTABLE  FINANCIERO Y PRESUPUESTADO REALIZADO"/>
    <s v="114460 ALTA DE VEHICULOS EN INVENTARIO OFICIAL"/>
    <s v="3000 SERVICIOS GENERALES"/>
    <s v="3900 OTROS SERVICIOS GENERALES"/>
    <s v="395 PENAS, MULTAS, ACCESORIOS Y ACTUALIZACIONES"/>
    <s v="39501 PENAS, MULTAS, ACCESORIOS Y ACTUALIZACIONES"/>
    <n v="5081701.82"/>
    <s v="1 NO ETIQUETADO"/>
    <s v="11 RECURSOS FISCALES"/>
    <s v="1101 RECURSOS MUNICIPALES"/>
    <s v="19 Ejercicio 2019"/>
    <s v="13 TODO EL TERRITORIO"/>
    <s v="3 INDISTINTO"/>
  </r>
  <r>
    <s v="090411313446172020O021021473121133939539501111110119133"/>
    <s v="0904"/>
    <s v="1"/>
    <s v="13"/>
    <s v="134"/>
    <s v="4"/>
    <s v="6"/>
    <s v="17"/>
    <s v="20"/>
    <s v="20"/>
    <s v="O"/>
    <s v="021"/>
    <s v="021473"/>
    <s v="12"/>
    <s v="1"/>
    <s v="3"/>
    <s v="39"/>
    <s v="395"/>
    <s v="395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73 SUPERVISION Y REGISTRO DE LA NOMINA ADMINISTRATIVA"/>
    <s v="3000 SERVICIOS GENERALES"/>
    <s v="3900 OTROS SERVICIOS GENERALES"/>
    <s v="395 PENAS, MULTAS, ACCESORIOS Y ACTUALIZACIONES"/>
    <s v="39501 PENAS, MULTAS, ACCESORIOS Y ACTUALIZACIONES"/>
    <n v="7000000"/>
    <s v="1 NO ETIQUETADO"/>
    <s v="11 RECURSOS FISCALES"/>
    <s v="1101 RECURSOS MUNICIPALES"/>
    <s v="19 Ejercicio 2019"/>
    <s v="13 TODO EL TERRITORIO"/>
    <s v="3 INDISTINTO"/>
  </r>
  <r>
    <s v="040111212246171906E017017952911133939639601111110119133"/>
    <s v="0401"/>
    <s v="1"/>
    <s v="12"/>
    <s v="122"/>
    <s v="4"/>
    <s v="6"/>
    <s v="17"/>
    <s v="19"/>
    <s v="06"/>
    <s v="E"/>
    <s v="017"/>
    <s v="017952"/>
    <s v="91"/>
    <s v="1"/>
    <s v="3"/>
    <s v="39"/>
    <s v="396"/>
    <s v="39601"/>
    <s v="1"/>
    <s v="11"/>
    <s v="1101"/>
    <s v="19"/>
    <s v="13"/>
    <s v="3"/>
    <s v="04 SINDICATURA DEL AYUNTAMIENTO"/>
    <s v="0401 DIRECCION JURIDICO CONTENCIOSO"/>
    <s v="122 PROCURACION DE JUSTICIA"/>
    <s v="1 GOBIERNO"/>
    <s v="12 JUSTICIA"/>
    <s v="4 UN GOBIERNO PARA LA CIUDADANÍA"/>
    <s v="6 ZAPOPAN CIUDADANO"/>
    <s v="17 GARANTIZAR UNA ADMINISTRACIÓN DE LOS RECURSOS PÚBLICOS AL SERVICIO DE LA CIUDADANÍA"/>
    <s v="19 B. TRANSPARENCIA Y RENDICIÓN DE CUENTAS"/>
    <x v="1"/>
    <s v="91 CIUDADANOS"/>
    <s v="1 GASTO CORRIENTE"/>
    <s v="06 CERTEZA JURÍDICA"/>
    <s v="017 ACERVO PATRIMONIAL DE LA DEFENSA EN ASUNTOS, CIVILES, MERCANTILES, AMPARO, AGRARIO, CONTENSIOSO ADMINISTRATIVO, LABORAL, PENAL, TRANSPARENCIA  Y FISCAL PROTEGIDOS "/>
    <s v="017952 PROCEDIMIENTO DE ELABORACION DE CONTRATOS Y CONVENIOS"/>
    <s v="3000 SERVICIOS GENERALES"/>
    <s v="3900 OTROS SERVICIOS GENERALES"/>
    <s v="396 OTROS GASTOS POR RESPONSABILIDADES"/>
    <s v="39601 OTROS GASTOS POR RESPONSABILIDADES"/>
    <n v="600000"/>
    <s v="1 NO ETIQUETADO"/>
    <s v="11 RECURSOS FISCALES"/>
    <s v="1101 RECURSOS MUNICIPALES"/>
    <s v="19 Ejercicio 2019"/>
    <s v="13 TODO EL TERRITORIO"/>
    <s v="3 INDISTINTO"/>
  </r>
  <r>
    <s v="060611515246172012M073073298911133939639601111110119133"/>
    <s v="0606"/>
    <s v="1"/>
    <s v="15"/>
    <s v="152"/>
    <s v="4"/>
    <s v="6"/>
    <s v="17"/>
    <s v="20"/>
    <s v="12"/>
    <s v="M"/>
    <s v="073"/>
    <s v="073298"/>
    <s v="91"/>
    <s v="1"/>
    <s v="3"/>
    <s v="39"/>
    <s v="396"/>
    <s v="396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073 INFORMES FINANCIEROS Y CUENTAS PUBLICAS PRESENTADAS EN APEGO A LAS NORMAS"/>
    <s v="073298 MICROSITIO DE LA TESORERIA"/>
    <s v="3000 SERVICIOS GENERALES"/>
    <s v="3900 OTROS SERVICIOS GENERALES"/>
    <s v="396 OTROS GASTOS POR RESPONSABILIDADES"/>
    <s v="39601 OTROS GASTOS POR RESPONSABILIDADES"/>
    <n v="10146"/>
    <s v="1 NO ETIQUETADO"/>
    <s v="11 RECURSOS FISCALES"/>
    <s v="1101 RECURSOS MUNICIPALES"/>
    <s v="19 Ejercicio 2019"/>
    <s v="13 TODO EL TERRITORIO"/>
    <s v="3 INDISTINTO"/>
  </r>
  <r>
    <s v="090111313446172020O022022985121133939639601111110119133"/>
    <s v="0901"/>
    <s v="1"/>
    <s v="13"/>
    <s v="134"/>
    <s v="4"/>
    <s v="6"/>
    <s v="17"/>
    <s v="20"/>
    <s v="20"/>
    <s v="O"/>
    <s v="022"/>
    <s v="022985"/>
    <s v="12"/>
    <s v="1"/>
    <s v="3"/>
    <s v="39"/>
    <s v="396"/>
    <s v="396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985 SERVICIOS GENERALES EN LOS EDIFICIOS PUBLICOS "/>
    <s v="3000 SERVICIOS GENERALES"/>
    <s v="3900 OTROS SERVICIOS GENERALES"/>
    <s v="396 OTROS GASTOS POR RESPONSABILIDADES"/>
    <s v="39601 OTROS GASTOS POR RESPONSABILIDADES"/>
    <n v="1500000"/>
    <s v="1 NO ETIQUETADO"/>
    <s v="11 RECURSOS FISCALES"/>
    <s v="1101 RECURSOS MUNICIPALES"/>
    <s v="19 Ejercicio 2019"/>
    <s v="13 TODO EL TERRITORIO"/>
    <s v="3 INDISTINTO"/>
  </r>
  <r>
    <s v="100222626823101722P095095831911144141741701111110119133"/>
    <s v="1002"/>
    <s v="2"/>
    <s v="26"/>
    <s v="268"/>
    <s v="2"/>
    <s v="3"/>
    <s v="10"/>
    <s v="17"/>
    <s v="22"/>
    <s v="P"/>
    <s v="095"/>
    <s v="09583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95 PERSONAS BENEFICIADAS POR ACTIVIDADES EDUCATIVAS EN BIBLIOTECAS MUNICIPALES OTORGADAS"/>
    <s v="095831 ACTIVIDADES EN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300000"/>
    <s v="1 NO ETIQUETADO"/>
    <s v="11 RECURSOS FISCALES"/>
    <s v="1101 RECURSOS MUNICIPALES"/>
    <s v="19 Ejercicio 2019"/>
    <s v="13 TODO EL TERRITORIO"/>
    <s v="3 INDISTINTO"/>
  </r>
  <r>
    <s v="100222626823101722P095095841911144141741701111110119133"/>
    <s v="1002"/>
    <s v="2"/>
    <s v="26"/>
    <s v="268"/>
    <s v="2"/>
    <s v="3"/>
    <s v="10"/>
    <s v="17"/>
    <s v="22"/>
    <s v="P"/>
    <s v="095"/>
    <s v="09584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95 PERSONAS BENEFICIADAS POR ACTIVIDADES EDUCATIVAS EN BIBLIOTECAS MUNICIPALES OTORGADAS"/>
    <s v="095841 ASISTENTES A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408"/>
    <s v="1 NO ETIQUETADO"/>
    <s v="11 RECURSOS FISCALES"/>
    <s v="1101 RECURSOS MUNICIPALES"/>
    <s v="19 Ejercicio 2019"/>
    <s v="13 TODO EL TERRITORIO"/>
    <s v="3 INDISTINTO"/>
  </r>
  <r>
    <s v="100222626823101722P119119969911144141741701111110119133"/>
    <s v="1002"/>
    <s v="2"/>
    <s v="26"/>
    <s v="268"/>
    <s v="2"/>
    <s v="3"/>
    <s v="10"/>
    <s v="17"/>
    <s v="22"/>
    <s v="P"/>
    <s v="119"/>
    <s v="11996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119 RETOS EN MIZAPOPAN IMPLEMENTADOS"/>
    <s v="119969 RESPUESTAS A RETOS OBTENI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6400"/>
    <s v="1 NO ETIQUETADO"/>
    <s v="11 RECURSOS FISCALES"/>
    <s v="1101 RECURSOS MUNICIPALES"/>
    <s v="19 Ejercicio 2019"/>
    <s v="13 TODO EL TERRITORIO"/>
    <s v="3 INDISTINTO"/>
  </r>
  <r>
    <s v="100222626823101722P119119970911144141741701111110119133"/>
    <s v="1002"/>
    <s v="2"/>
    <s v="26"/>
    <s v="268"/>
    <s v="2"/>
    <s v="3"/>
    <s v="10"/>
    <s v="17"/>
    <s v="22"/>
    <s v="P"/>
    <s v="119"/>
    <s v="11997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119 RETOS EN MIZAPOPAN IMPLEMENTADOS"/>
    <s v="119970 RETOS MIZAPOPAN IMPLEMENTA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870"/>
    <s v="1 NO ETIQUETADO"/>
    <s v="11 RECURSOS FISCALES"/>
    <s v="1101 RECURSOS MUNICIPALES"/>
    <s v="19 Ejercicio 2019"/>
    <s v="13 TODO EL TERRITORIO"/>
    <s v="3 INDISTINTO"/>
  </r>
  <r>
    <s v="100222626823101722P008008899911144141741701111110119133"/>
    <s v="1002"/>
    <s v="2"/>
    <s v="26"/>
    <s v="268"/>
    <s v="2"/>
    <s v="3"/>
    <s v="10"/>
    <s v="17"/>
    <s v="22"/>
    <s v="P"/>
    <s v="008"/>
    <s v="00889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08  JÓVENES BENEFICIARIOS DE LOS CURSOS EN EL PROGRAMA AQUÍ HAY FUTURO SATISFECHOS"/>
    <s v="008899 ENCUESTAS DE SATISFACCION AQUI HAY FUTURO"/>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6864"/>
    <s v="1 NO ETIQUETADO"/>
    <s v="11 RECURSOS FISCALES"/>
    <s v="1101 RECURSOS MUNICIPALES"/>
    <s v="19 Ejercicio 2019"/>
    <s v="13 TODO EL TERRITORIO"/>
    <s v="3 INDISTINTO"/>
  </r>
  <r>
    <s v="100222626823101722P041041522911144141741701111110119133"/>
    <s v="1002"/>
    <s v="2"/>
    <s v="26"/>
    <s v="268"/>
    <s v="2"/>
    <s v="3"/>
    <s v="10"/>
    <s v="17"/>
    <s v="22"/>
    <s v="P"/>
    <s v="041"/>
    <s v="04152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1 CAPACITACIONES  A SERVIDORES PÚBLICOS DEL MUNICIPIO DE ZAPOPAN EN EL PROGRAMA DE FORMACIÓN INSTITUCIONAL OTORGADAS"/>
    <s v="041522 CAPACITACION EN ACADEMIAS MUNICIPALES"/>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250"/>
    <s v="1 NO ETIQUETADO"/>
    <s v="11 RECURSOS FISCALES"/>
    <s v="1101 RECURSOS MUNICIPALES"/>
    <s v="19 Ejercicio 2019"/>
    <s v="13 TODO EL TERRITORIO"/>
    <s v="3 INDISTINTO"/>
  </r>
  <r>
    <s v="100222626823101722P041041913911144141741701111110119133"/>
    <s v="1002"/>
    <s v="2"/>
    <s v="26"/>
    <s v="268"/>
    <s v="2"/>
    <s v="3"/>
    <s v="10"/>
    <s v="17"/>
    <s v="22"/>
    <s v="P"/>
    <s v="041"/>
    <s v="04191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1 CAPACITACIONES  A SERVIDORES PÚBLICOS DEL MUNICIPIO DE ZAPOPAN EN EL PROGRAMA DE FORMACIÓN INSTITUCIONAL OTORGADAS"/>
    <s v="041913 FORMACION INSTITUCIONAL"/>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45000"/>
    <s v="1 NO ETIQUETADO"/>
    <s v="11 RECURSOS FISCALES"/>
    <s v="1101 RECURSOS MUNICIPALES"/>
    <s v="19 Ejercicio 2019"/>
    <s v="13 TODO EL TERRITORIO"/>
    <s v="3 INDISTINTO"/>
  </r>
  <r>
    <s v="100222626823101722P042042524911144141741701111110119133"/>
    <s v="1002"/>
    <s v="2"/>
    <s v="26"/>
    <s v="268"/>
    <s v="2"/>
    <s v="3"/>
    <s v="10"/>
    <s v="17"/>
    <s v="22"/>
    <s v="P"/>
    <s v="042"/>
    <s v="042524"/>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2 CAPACITACIONES A JÓVENES DE 15 - 35 AÑOS DE EDAD EN EL PROGRAMA AQUÍ HAY FUTURO OTORGADAS "/>
    <s v="042524 BECAS AQUI HAY FUTURO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48000"/>
    <s v="1 NO ETIQUETADO"/>
    <s v="11 RECURSOS FISCALES"/>
    <s v="1101 RECURSOS MUNICIPALES"/>
    <s v="19 Ejercicio 2019"/>
    <s v="13 TODO EL TERRITORIO"/>
    <s v="3 INDISTINTO"/>
  </r>
  <r>
    <s v="100222626823101722P042042880911144141741701111110119133"/>
    <s v="1002"/>
    <s v="2"/>
    <s v="26"/>
    <s v="268"/>
    <s v="2"/>
    <s v="3"/>
    <s v="10"/>
    <s v="17"/>
    <s v="22"/>
    <s v="P"/>
    <s v="042"/>
    <s v="04288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2 CAPACITACIONES A JÓVENES DE 15 - 35 AÑOS DE EDAD EN EL PROGRAMA AQUÍ HAY FUTURO OTORGADAS "/>
    <s v="042880 CURSOS IMPLEMENTADOS A JOVENE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8900"/>
    <s v="1 NO ETIQUETADO"/>
    <s v="11 RECURSOS FISCALES"/>
    <s v="1101 RECURSOS MUNICIPALES"/>
    <s v="19 Ejercicio 2019"/>
    <s v="13 TODO EL TERRITORIO"/>
    <s v="3 INDISTINTO"/>
  </r>
  <r>
    <s v="100222626823101722P044044523911144141741701111110119133"/>
    <s v="1002"/>
    <s v="2"/>
    <s v="26"/>
    <s v="268"/>
    <s v="2"/>
    <s v="3"/>
    <s v="10"/>
    <s v="17"/>
    <s v="22"/>
    <s v="P"/>
    <s v="044"/>
    <s v="04452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4 CAPACITACIONES A ZAPOPANOS MAYORES DE 18 AÑOS  EN EL PROGRAMA TEJIDOS PRODUCTIVOS OTORGADAS"/>
    <s v="044523 DESARROLLO DE OPORTUNIDADES A TRAVES DE TEJIDOS PRODUCTIV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000"/>
    <s v="1 NO ETIQUETADO"/>
    <s v="11 RECURSOS FISCALES"/>
    <s v="1101 RECURSOS MUNICIPALES"/>
    <s v="19 Ejercicio 2019"/>
    <s v="13 TODO EL TERRITORIO"/>
    <s v="3 INDISTINTO"/>
  </r>
  <r>
    <s v="100222626823101722P045045881911144141741701111110119133"/>
    <s v="1002"/>
    <s v="2"/>
    <s v="26"/>
    <s v="268"/>
    <s v="2"/>
    <s v="3"/>
    <s v="10"/>
    <s v="17"/>
    <s v="22"/>
    <s v="P"/>
    <s v="045"/>
    <s v="04588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5 CAPACITACIONESA ZAPOPANOS A TRAVÉS DEL PROGRAMA DE ACADEMIAS MUNICIPALES ITINERANTES  OTORGADAS "/>
    <s v="045881 CURSOS IMPLEMENTADOS A ZAPOPAN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000"/>
    <s v="1 NO ETIQUETADO"/>
    <s v="11 RECURSOS FISCALES"/>
    <s v="1101 RECURSOS MUNICIPALES"/>
    <s v="19 Ejercicio 2019"/>
    <s v="13 TODO EL TERRITORIO"/>
    <s v="3 INDISTINTO"/>
  </r>
  <r>
    <s v="100222626823101722P045045945911144141741701111110119133"/>
    <s v="1002"/>
    <s v="2"/>
    <s v="26"/>
    <s v="268"/>
    <s v="2"/>
    <s v="3"/>
    <s v="10"/>
    <s v="17"/>
    <s v="22"/>
    <s v="P"/>
    <s v="045"/>
    <s v="045945"/>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5 CAPACITACIONESA ZAPOPANOS A TRAVÉS DEL PROGRAMA DE ACADEMIAS MUNICIPALES ITINERANTES  OTORGADAS "/>
    <s v="045945 PERSONAS CAPACITADAS EN CURSOS"/>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4800"/>
    <s v="1 NO ETIQUETADO"/>
    <s v="11 RECURSOS FISCALES"/>
    <s v="1101 RECURSOS MUNICIPALES"/>
    <s v="19 Ejercicio 2019"/>
    <s v="13 TODO EL TERRITORIO"/>
    <s v="3 INDISTINTO"/>
  </r>
  <r>
    <s v="100222626823101722P094094521911144141741701111110119133"/>
    <s v="1002"/>
    <s v="2"/>
    <s v="26"/>
    <s v="268"/>
    <s v="2"/>
    <s v="3"/>
    <s v="10"/>
    <s v="17"/>
    <s v="22"/>
    <s v="P"/>
    <s v="094"/>
    <s v="09452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94 PERSONAS BENEFICIADAS DE LAS ACADEMIAS MUNICIPALES OFERTADAS"/>
    <s v="094521 CAPACITACION EN ACADEMIAS MUNICIPALE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400000"/>
    <s v="1 NO ETIQUETADO"/>
    <s v="11 RECURSOS FISCALES"/>
    <s v="1101 RECURSOS MUNICIPALES"/>
    <s v="19 Ejercicio 2019"/>
    <s v="13 TODO EL TERRITORIO"/>
    <s v="3 INDISTINTO"/>
  </r>
  <r>
    <s v="100222626823101722P094094882911144141741701111110119133"/>
    <s v="1002"/>
    <s v="2"/>
    <s v="26"/>
    <s v="268"/>
    <s v="2"/>
    <s v="3"/>
    <s v="10"/>
    <s v="17"/>
    <s v="22"/>
    <s v="P"/>
    <s v="094"/>
    <s v="09488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94 PERSONAS BENEFICIADAS DE LAS ACADEMIAS MUNICIPALES OFERTADAS"/>
    <s v="094882 CURSOS IMPLEMENTADOS EN ACADEMI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00000"/>
    <s v="1 NO ETIQUETADO"/>
    <s v="11 RECURSOS FISCALES"/>
    <s v="1101 RECURSOS MUNICIPALES"/>
    <s v="19 Ejercicio 2019"/>
    <s v="13 TODO EL TERRITORIO"/>
    <s v="3 INDISTINTO"/>
  </r>
  <r>
    <s v="100222626823101722P095095831911144141741701111110119133"/>
    <s v="1002"/>
    <s v="2"/>
    <s v="26"/>
    <s v="268"/>
    <s v="2"/>
    <s v="3"/>
    <s v="10"/>
    <s v="17"/>
    <s v="22"/>
    <s v="P"/>
    <s v="095"/>
    <s v="09583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95 PERSONAS BENEFICIADAS POR ACTIVIDADES EDUCATIVAS EN BIBLIOTECAS MUNICIPALES OTORGADAS"/>
    <s v="095831 ACTIVIDADES EN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000000"/>
    <s v="1 NO ETIQUETADO"/>
    <s v="11 RECURSOS FISCALES"/>
    <s v="1101 RECURSOS MUNICIPALES"/>
    <s v="19 Ejercicio 2019"/>
    <s v="13 TODO EL TERRITORIO"/>
    <s v="3 INDISTINTO"/>
  </r>
  <r>
    <s v="100222626823101722P095095841911144141741701111110119133"/>
    <s v="1002"/>
    <s v="2"/>
    <s v="26"/>
    <s v="268"/>
    <s v="2"/>
    <s v="3"/>
    <s v="10"/>
    <s v="17"/>
    <s v="22"/>
    <s v="P"/>
    <s v="095"/>
    <s v="09584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95 PERSONAS BENEFICIADAS POR ACTIVIDADES EDUCATIVAS EN BIBLIOTECAS MUNICIPALES OTORGADAS"/>
    <s v="095841 ASISTENTES A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300000"/>
    <s v="1 NO ETIQUETADO"/>
    <s v="11 RECURSOS FISCALES"/>
    <s v="1101 RECURSOS MUNICIPALES"/>
    <s v="19 Ejercicio 2019"/>
    <s v="13 TODO EL TERRITORIO"/>
    <s v="3 INDISTINTO"/>
  </r>
  <r>
    <s v="100222626823101722P119119969911144141741701111110119133"/>
    <s v="1002"/>
    <s v="2"/>
    <s v="26"/>
    <s v="268"/>
    <s v="2"/>
    <s v="3"/>
    <s v="10"/>
    <s v="17"/>
    <s v="22"/>
    <s v="P"/>
    <s v="119"/>
    <s v="11996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119 RETOS EN MIZAPOPAN IMPLEMENTADOS"/>
    <s v="119969 RESPUESTAS A RETOS OBTENI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00000"/>
    <s v="1 NO ETIQUETADO"/>
    <s v="11 RECURSOS FISCALES"/>
    <s v="1101 RECURSOS MUNICIPALES"/>
    <s v="19 Ejercicio 2019"/>
    <s v="13 TODO EL TERRITORIO"/>
    <s v="3 INDISTINTO"/>
  </r>
  <r>
    <s v="100222626823101722P119119970911144141741701111110119133"/>
    <s v="1002"/>
    <s v="2"/>
    <s v="26"/>
    <s v="268"/>
    <s v="2"/>
    <s v="3"/>
    <s v="10"/>
    <s v="17"/>
    <s v="22"/>
    <s v="P"/>
    <s v="119"/>
    <s v="11997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119 RETOS EN MIZAPOPAN IMPLEMENTADOS"/>
    <s v="119970 RETOS MIZAPOPAN IMPLEMENTA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000000"/>
    <s v="1 NO ETIQUETADO"/>
    <s v="11 RECURSOS FISCALES"/>
    <s v="1101 RECURSOS MUNICIPALES"/>
    <s v="19 Ejercicio 2019"/>
    <s v="13 TODO EL TERRITORIO"/>
    <s v="3 INDISTINTO"/>
  </r>
  <r>
    <s v="100222626823101722P008008899911144141741701111110119133"/>
    <s v="1002"/>
    <s v="2"/>
    <s v="26"/>
    <s v="268"/>
    <s v="2"/>
    <s v="3"/>
    <s v="10"/>
    <s v="17"/>
    <s v="22"/>
    <s v="P"/>
    <s v="008"/>
    <s v="00889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08  JÓVENES BENEFICIARIOS DE LOS CURSOS EN EL PROGRAMA AQUÍ HAY FUTURO SATISFECHOS"/>
    <s v="008899 ENCUESTAS DE SATISFACCION AQUI HAY FUTURO"/>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0000"/>
    <s v="1 NO ETIQUETADO"/>
    <s v="11 RECURSOS FISCALES"/>
    <s v="1101 RECURSOS MUNICIPALES"/>
    <s v="19 Ejercicio 2019"/>
    <s v="13 TODO EL TERRITORIO"/>
    <s v="3 INDISTINTO"/>
  </r>
  <r>
    <s v="100222626823101722P041041522911144141741701111110119133"/>
    <s v="1002"/>
    <s v="2"/>
    <s v="26"/>
    <s v="268"/>
    <s v="2"/>
    <s v="3"/>
    <s v="10"/>
    <s v="17"/>
    <s v="22"/>
    <s v="P"/>
    <s v="041"/>
    <s v="04152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1 CAPACITACIONES  A SERVIDORES PÚBLICOS DEL MUNICIPIO DE ZAPOPAN EN EL PROGRAMA DE FORMACIÓN INSTITUCIONAL OTORGADAS"/>
    <s v="041522 CAPACITACION EN ACADEMIAS MUNICIPALES"/>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00000"/>
    <s v="1 NO ETIQUETADO"/>
    <s v="11 RECURSOS FISCALES"/>
    <s v="1101 RECURSOS MUNICIPALES"/>
    <s v="19 Ejercicio 2019"/>
    <s v="13 TODO EL TERRITORIO"/>
    <s v="3 INDISTINTO"/>
  </r>
  <r>
    <s v="100222626823101722P041041913911144141741701111110119133"/>
    <s v="1002"/>
    <s v="2"/>
    <s v="26"/>
    <s v="268"/>
    <s v="2"/>
    <s v="3"/>
    <s v="10"/>
    <s v="17"/>
    <s v="22"/>
    <s v="P"/>
    <s v="041"/>
    <s v="04191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1 CAPACITACIONES  A SERVIDORES PÚBLICOS DEL MUNICIPIO DE ZAPOPAN EN EL PROGRAMA DE FORMACIÓN INSTITUCIONAL OTORGADAS"/>
    <s v="041913 FORMACION INSTITUCIONAL"/>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8000"/>
    <s v="1 NO ETIQUETADO"/>
    <s v="11 RECURSOS FISCALES"/>
    <s v="1101 RECURSOS MUNICIPALES"/>
    <s v="19 Ejercicio 2019"/>
    <s v="13 TODO EL TERRITORIO"/>
    <s v="3 INDISTINTO"/>
  </r>
  <r>
    <s v="100222626823101722P042042524911144141741701111110119133"/>
    <s v="1002"/>
    <s v="2"/>
    <s v="26"/>
    <s v="268"/>
    <s v="2"/>
    <s v="3"/>
    <s v="10"/>
    <s v="17"/>
    <s v="22"/>
    <s v="P"/>
    <s v="042"/>
    <s v="042524"/>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2 CAPACITACIONES A JÓVENES DE 15 - 35 AÑOS DE EDAD EN EL PROGRAMA AQUÍ HAY FUTURO OTORGADAS "/>
    <s v="042524 BECAS AQUI HAY FUTURO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50000"/>
    <s v="1 NO ETIQUETADO"/>
    <s v="11 RECURSOS FISCALES"/>
    <s v="1101 RECURSOS MUNICIPALES"/>
    <s v="19 Ejercicio 2019"/>
    <s v="13 TODO EL TERRITORIO"/>
    <s v="3 INDISTINTO"/>
  </r>
  <r>
    <s v="100222626823101722P042042880911144141741701111110119133"/>
    <s v="1002"/>
    <s v="2"/>
    <s v="26"/>
    <s v="268"/>
    <s v="2"/>
    <s v="3"/>
    <s v="10"/>
    <s v="17"/>
    <s v="22"/>
    <s v="P"/>
    <s v="042"/>
    <s v="04288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2 CAPACITACIONES A JÓVENES DE 15 - 35 AÑOS DE EDAD EN EL PROGRAMA AQUÍ HAY FUTURO OTORGADAS "/>
    <s v="042880 CURSOS IMPLEMENTADOS A JOVENE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600000"/>
    <s v="1 NO ETIQUETADO"/>
    <s v="11 RECURSOS FISCALES"/>
    <s v="1101 RECURSOS MUNICIPALES"/>
    <s v="19 Ejercicio 2019"/>
    <s v="13 TODO EL TERRITORIO"/>
    <s v="3 INDISTINTO"/>
  </r>
  <r>
    <s v="100222626823101722P044044523911144141741701111110119133"/>
    <s v="1002"/>
    <s v="2"/>
    <s v="26"/>
    <s v="268"/>
    <s v="2"/>
    <s v="3"/>
    <s v="10"/>
    <s v="17"/>
    <s v="22"/>
    <s v="P"/>
    <s v="044"/>
    <s v="04452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4 CAPACITACIONES A ZAPOPANOS MAYORES DE 18 AÑOS  EN EL PROGRAMA TEJIDOS PRODUCTIVOS OTORGADAS"/>
    <s v="044523 DESARROLLO DE OPORTUNIDADES A TRAVES DE TEJIDOS PRODUCTIV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2000"/>
    <s v="1 NO ETIQUETADO"/>
    <s v="11 RECURSOS FISCALES"/>
    <s v="1101 RECURSOS MUNICIPALES"/>
    <s v="19 Ejercicio 2019"/>
    <s v="13 TODO EL TERRITORIO"/>
    <s v="3 INDISTINTO"/>
  </r>
  <r>
    <s v="100222626823101722P045045881911144141741701111110119133"/>
    <s v="1002"/>
    <s v="2"/>
    <s v="26"/>
    <s v="268"/>
    <s v="2"/>
    <s v="3"/>
    <s v="10"/>
    <s v="17"/>
    <s v="22"/>
    <s v="P"/>
    <s v="045"/>
    <s v="04588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5 CAPACITACIONESA ZAPOPANOS A TRAVÉS DEL PROGRAMA DE ACADEMIAS MUNICIPALES ITINERANTES  OTORGADAS "/>
    <s v="045881 CURSOS IMPLEMENTADOS A ZAPOPAN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7499.99"/>
    <s v="1 NO ETIQUETADO"/>
    <s v="11 RECURSOS FISCALES"/>
    <s v="1101 RECURSOS MUNICIPALES"/>
    <s v="19 Ejercicio 2019"/>
    <s v="13 TODO EL TERRITORIO"/>
    <s v="3 INDISTINTO"/>
  </r>
  <r>
    <s v="100222626823101722P045045945911144141741701111110119133"/>
    <s v="1002"/>
    <s v="2"/>
    <s v="26"/>
    <s v="268"/>
    <s v="2"/>
    <s v="3"/>
    <s v="10"/>
    <s v="17"/>
    <s v="22"/>
    <s v="P"/>
    <s v="045"/>
    <s v="045945"/>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5 CAPACITACIONESA ZAPOPANOS A TRAVÉS DEL PROGRAMA DE ACADEMIAS MUNICIPALES ITINERANTES  OTORGADAS "/>
    <s v="045945 PERSONAS CAPACITADAS EN CURSOS"/>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9000"/>
    <s v="1 NO ETIQUETADO"/>
    <s v="11 RECURSOS FISCALES"/>
    <s v="1101 RECURSOS MUNICIPALES"/>
    <s v="19 Ejercicio 2019"/>
    <s v="13 TODO EL TERRITORIO"/>
    <s v="3 INDISTINTO"/>
  </r>
  <r>
    <s v="100222626823101722P094094521911144141741701111110119133"/>
    <s v="1002"/>
    <s v="2"/>
    <s v="26"/>
    <s v="268"/>
    <s v="2"/>
    <s v="3"/>
    <s v="10"/>
    <s v="17"/>
    <s v="22"/>
    <s v="P"/>
    <s v="094"/>
    <s v="09452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94 PERSONAS BENEFICIADAS DE LAS ACADEMIAS MUNICIPALES OFERTADAS"/>
    <s v="094521 CAPACITACION EN ACADEMIAS MUNICIPALE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9890"/>
    <s v="1 NO ETIQUETADO"/>
    <s v="11 RECURSOS FISCALES"/>
    <s v="1101 RECURSOS MUNICIPALES"/>
    <s v="19 Ejercicio 2019"/>
    <s v="13 TODO EL TERRITORIO"/>
    <s v="3 INDISTINTO"/>
  </r>
  <r>
    <s v="100222626823101722P094094882911144141741701111110119133"/>
    <s v="1002"/>
    <s v="2"/>
    <s v="26"/>
    <s v="268"/>
    <s v="2"/>
    <s v="3"/>
    <s v="10"/>
    <s v="17"/>
    <s v="22"/>
    <s v="P"/>
    <s v="094"/>
    <s v="09488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94 PERSONAS BENEFICIADAS DE LAS ACADEMIAS MUNICIPALES OFERTADAS"/>
    <s v="094882 CURSOS IMPLEMENTADOS EN ACADEMI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60000"/>
    <s v="1 NO ETIQUETADO"/>
    <s v="11 RECURSOS FISCALES"/>
    <s v="1101 RECURSOS MUNICIPALES"/>
    <s v="19 Ejercicio 2019"/>
    <s v="13 TODO EL TERRITORIO"/>
    <s v="3 INDISTINTO"/>
  </r>
  <r>
    <s v="100222626823101722P095095831911144141741701111110119133"/>
    <s v="1002"/>
    <s v="2"/>
    <s v="26"/>
    <s v="268"/>
    <s v="2"/>
    <s v="3"/>
    <s v="10"/>
    <s v="17"/>
    <s v="22"/>
    <s v="P"/>
    <s v="095"/>
    <s v="09583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95 PERSONAS BENEFICIADAS POR ACTIVIDADES EDUCATIVAS EN BIBLIOTECAS MUNICIPALES OTORGADAS"/>
    <s v="095831 ACTIVIDADES EN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1250"/>
    <s v="1 NO ETIQUETADO"/>
    <s v="11 RECURSOS FISCALES"/>
    <s v="1101 RECURSOS MUNICIPALES"/>
    <s v="19 Ejercicio 2019"/>
    <s v="13 TODO EL TERRITORIO"/>
    <s v="3 INDISTINTO"/>
  </r>
  <r>
    <s v="100222626823101722P095095841911144141741701111110119133"/>
    <s v="1002"/>
    <s v="2"/>
    <s v="26"/>
    <s v="268"/>
    <s v="2"/>
    <s v="3"/>
    <s v="10"/>
    <s v="17"/>
    <s v="22"/>
    <s v="P"/>
    <s v="095"/>
    <s v="09584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95 PERSONAS BENEFICIADAS POR ACTIVIDADES EDUCATIVAS EN BIBLIOTECAS MUNICIPALES OTORGADAS"/>
    <s v="095841 ASISTENTES A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440000"/>
    <s v="1 NO ETIQUETADO"/>
    <s v="11 RECURSOS FISCALES"/>
    <s v="1101 RECURSOS MUNICIPALES"/>
    <s v="19 Ejercicio 2019"/>
    <s v="13 TODO EL TERRITORIO"/>
    <s v="3 INDISTINTO"/>
  </r>
  <r>
    <s v="100222626823101722P119119969911144141741701111110119133"/>
    <s v="1002"/>
    <s v="2"/>
    <s v="26"/>
    <s v="268"/>
    <s v="2"/>
    <s v="3"/>
    <s v="10"/>
    <s v="17"/>
    <s v="22"/>
    <s v="P"/>
    <s v="119"/>
    <s v="11996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119 RETOS EN MIZAPOPAN IMPLEMENTADOS"/>
    <s v="119969 RESPUESTAS A RETOS OBTENI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8000"/>
    <s v="1 NO ETIQUETADO"/>
    <s v="11 RECURSOS FISCALES"/>
    <s v="1101 RECURSOS MUNICIPALES"/>
    <s v="19 Ejercicio 2019"/>
    <s v="13 TODO EL TERRITORIO"/>
    <s v="3 INDISTINTO"/>
  </r>
  <r>
    <s v="100222626823101722P119119970911144141741701111110119133"/>
    <s v="1002"/>
    <s v="2"/>
    <s v="26"/>
    <s v="268"/>
    <s v="2"/>
    <s v="3"/>
    <s v="10"/>
    <s v="17"/>
    <s v="22"/>
    <s v="P"/>
    <s v="119"/>
    <s v="11997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119 RETOS EN MIZAPOPAN IMPLEMENTADOS"/>
    <s v="119970 RETOS MIZAPOPAN IMPLEMENTA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240"/>
    <s v="1 NO ETIQUETADO"/>
    <s v="11 RECURSOS FISCALES"/>
    <s v="1101 RECURSOS MUNICIPALES"/>
    <s v="19 Ejercicio 2019"/>
    <s v="13 TODO EL TERRITORIO"/>
    <s v="3 INDISTINTO"/>
  </r>
  <r>
    <s v="100222626823101722P008008899911144141741701111110119133"/>
    <s v="1002"/>
    <s v="2"/>
    <s v="26"/>
    <s v="268"/>
    <s v="2"/>
    <s v="3"/>
    <s v="10"/>
    <s v="17"/>
    <s v="22"/>
    <s v="P"/>
    <s v="008"/>
    <s v="00889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08  JÓVENES BENEFICIARIOS DE LOS CURSOS EN EL PROGRAMA AQUÍ HAY FUTURO SATISFECHOS"/>
    <s v="008899 ENCUESTAS DE SATISFACCION AQUI HAY FUTURO"/>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3320"/>
    <s v="1 NO ETIQUETADO"/>
    <s v="11 RECURSOS FISCALES"/>
    <s v="1101 RECURSOS MUNICIPALES"/>
    <s v="19 Ejercicio 2019"/>
    <s v="13 TODO EL TERRITORIO"/>
    <s v="3 INDISTINTO"/>
  </r>
  <r>
    <s v="100222626823101722P041041522911144141741701111110119133"/>
    <s v="1002"/>
    <s v="2"/>
    <s v="26"/>
    <s v="268"/>
    <s v="2"/>
    <s v="3"/>
    <s v="10"/>
    <s v="17"/>
    <s v="22"/>
    <s v="P"/>
    <s v="041"/>
    <s v="04152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1 CAPACITACIONES  A SERVIDORES PÚBLICOS DEL MUNICIPIO DE ZAPOPAN EN EL PROGRAMA DE FORMACIÓN INSTITUCIONAL OTORGADAS"/>
    <s v="041522 CAPACITACION EN ACADEMIAS MUNICIPALES"/>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5400"/>
    <s v="1 NO ETIQUETADO"/>
    <s v="11 RECURSOS FISCALES"/>
    <s v="1101 RECURSOS MUNICIPALES"/>
    <s v="19 Ejercicio 2019"/>
    <s v="13 TODO EL TERRITORIO"/>
    <s v="3 INDISTINTO"/>
  </r>
  <r>
    <s v="100222626823101722P041041913911144141741701111110119133"/>
    <s v="1002"/>
    <s v="2"/>
    <s v="26"/>
    <s v="268"/>
    <s v="2"/>
    <s v="3"/>
    <s v="10"/>
    <s v="17"/>
    <s v="22"/>
    <s v="P"/>
    <s v="041"/>
    <s v="04191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1 CAPACITACIONES  A SERVIDORES PÚBLICOS DEL MUNICIPIO DE ZAPOPAN EN EL PROGRAMA DE FORMACIÓN INSTITUCIONAL OTORGADAS"/>
    <s v="041913 FORMACION INSTITUCIONAL"/>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2000"/>
    <s v="1 NO ETIQUETADO"/>
    <s v="11 RECURSOS FISCALES"/>
    <s v="1101 RECURSOS MUNICIPALES"/>
    <s v="19 Ejercicio 2019"/>
    <s v="13 TODO EL TERRITORIO"/>
    <s v="3 INDISTINTO"/>
  </r>
  <r>
    <s v="100222626823101722P042042524911144141741701111110119133"/>
    <s v="1002"/>
    <s v="2"/>
    <s v="26"/>
    <s v="268"/>
    <s v="2"/>
    <s v="3"/>
    <s v="10"/>
    <s v="17"/>
    <s v="22"/>
    <s v="P"/>
    <s v="042"/>
    <s v="042524"/>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2 CAPACITACIONES A JÓVENES DE 15 - 35 AÑOS DE EDAD EN EL PROGRAMA AQUÍ HAY FUTURO OTORGADAS "/>
    <s v="042524 BECAS AQUI HAY FUTURO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4500"/>
    <s v="1 NO ETIQUETADO"/>
    <s v="11 RECURSOS FISCALES"/>
    <s v="1101 RECURSOS MUNICIPALES"/>
    <s v="19 Ejercicio 2019"/>
    <s v="13 TODO EL TERRITORIO"/>
    <s v="3 INDISTINTO"/>
  </r>
  <r>
    <s v="100222626823101722P042042880911144141741701111110119133"/>
    <s v="1002"/>
    <s v="2"/>
    <s v="26"/>
    <s v="268"/>
    <s v="2"/>
    <s v="3"/>
    <s v="10"/>
    <s v="17"/>
    <s v="22"/>
    <s v="P"/>
    <s v="042"/>
    <s v="04288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2 CAPACITACIONES A JÓVENES DE 15 - 35 AÑOS DE EDAD EN EL PROGRAMA AQUÍ HAY FUTURO OTORGADAS "/>
    <s v="042880 CURSOS IMPLEMENTADOS A JOVENE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7750"/>
    <s v="1 NO ETIQUETADO"/>
    <s v="11 RECURSOS FISCALES"/>
    <s v="1101 RECURSOS MUNICIPALES"/>
    <s v="19 Ejercicio 2019"/>
    <s v="13 TODO EL TERRITORIO"/>
    <s v="3 INDISTINTO"/>
  </r>
  <r>
    <s v="100222626823101722P044044523911144141741701111110119133"/>
    <s v="1002"/>
    <s v="2"/>
    <s v="26"/>
    <s v="268"/>
    <s v="2"/>
    <s v="3"/>
    <s v="10"/>
    <s v="17"/>
    <s v="22"/>
    <s v="P"/>
    <s v="044"/>
    <s v="04452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4 CAPACITACIONES A ZAPOPANOS MAYORES DE 18 AÑOS  EN EL PROGRAMA TEJIDOS PRODUCTIVOS OTORGADAS"/>
    <s v="044523 DESARROLLO DE OPORTUNIDADES A TRAVES DE TEJIDOS PRODUCTIV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8400"/>
    <s v="1 NO ETIQUETADO"/>
    <s v="11 RECURSOS FISCALES"/>
    <s v="1101 RECURSOS MUNICIPALES"/>
    <s v="19 Ejercicio 2019"/>
    <s v="13 TODO EL TERRITORIO"/>
    <s v="3 INDISTINTO"/>
  </r>
  <r>
    <s v="100222626823101722P045045881911144141741701111110119133"/>
    <s v="1002"/>
    <s v="2"/>
    <s v="26"/>
    <s v="268"/>
    <s v="2"/>
    <s v="3"/>
    <s v="10"/>
    <s v="17"/>
    <s v="22"/>
    <s v="P"/>
    <s v="045"/>
    <s v="04588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5 CAPACITACIONESA ZAPOPANOS A TRAVÉS DEL PROGRAMA DE ACADEMIAS MUNICIPALES ITINERANTES  OTORGADAS "/>
    <s v="045881 CURSOS IMPLEMENTADOS A ZAPOPAN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296"/>
    <s v="1 NO ETIQUETADO"/>
    <s v="11 RECURSOS FISCALES"/>
    <s v="1101 RECURSOS MUNICIPALES"/>
    <s v="19 Ejercicio 2019"/>
    <s v="13 TODO EL TERRITORIO"/>
    <s v="3 INDISTINTO"/>
  </r>
  <r>
    <s v="100222626823101722P045045945911144141741701111110119133"/>
    <s v="1002"/>
    <s v="2"/>
    <s v="26"/>
    <s v="268"/>
    <s v="2"/>
    <s v="3"/>
    <s v="10"/>
    <s v="17"/>
    <s v="22"/>
    <s v="P"/>
    <s v="045"/>
    <s v="045945"/>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5 CAPACITACIONESA ZAPOPANOS A TRAVÉS DEL PROGRAMA DE ACADEMIAS MUNICIPALES ITINERANTES  OTORGADAS "/>
    <s v="045945 PERSONAS CAPACITADAS EN CURSOS"/>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2266"/>
    <s v="1 NO ETIQUETADO"/>
    <s v="11 RECURSOS FISCALES"/>
    <s v="1101 RECURSOS MUNICIPALES"/>
    <s v="19 Ejercicio 2019"/>
    <s v="13 TODO EL TERRITORIO"/>
    <s v="3 INDISTINTO"/>
  </r>
  <r>
    <s v="100222626823101722P094094521911144141741701111110119133"/>
    <s v="1002"/>
    <s v="2"/>
    <s v="26"/>
    <s v="268"/>
    <s v="2"/>
    <s v="3"/>
    <s v="10"/>
    <s v="17"/>
    <s v="22"/>
    <s v="P"/>
    <s v="094"/>
    <s v="09452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94 PERSONAS BENEFICIADAS DE LAS ACADEMIAS MUNICIPALES OFERTADAS"/>
    <s v="094521 CAPACITACION EN ACADEMIAS MUNICIPALE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5200"/>
    <s v="1 NO ETIQUETADO"/>
    <s v="11 RECURSOS FISCALES"/>
    <s v="1101 RECURSOS MUNICIPALES"/>
    <s v="19 Ejercicio 2019"/>
    <s v="13 TODO EL TERRITORIO"/>
    <s v="3 INDISTINTO"/>
  </r>
  <r>
    <s v="100222626823101722P094094882911144141741701111110119133"/>
    <s v="1002"/>
    <s v="2"/>
    <s v="26"/>
    <s v="268"/>
    <s v="2"/>
    <s v="3"/>
    <s v="10"/>
    <s v="17"/>
    <s v="22"/>
    <s v="P"/>
    <s v="094"/>
    <s v="09488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94 PERSONAS BENEFICIADAS DE LAS ACADEMIAS MUNICIPALES OFERTADAS"/>
    <s v="094882 CURSOS IMPLEMENTADOS EN ACADEMI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4000"/>
    <s v="1 NO ETIQUETADO"/>
    <s v="11 RECURSOS FISCALES"/>
    <s v="1101 RECURSOS MUNICIPALES"/>
    <s v="19 Ejercicio 2019"/>
    <s v="13 TODO EL TERRITORIO"/>
    <s v="3 INDISTINTO"/>
  </r>
  <r>
    <s v="100222626823101722P095095831911144141741701111110119133"/>
    <s v="1002"/>
    <s v="2"/>
    <s v="26"/>
    <s v="268"/>
    <s v="2"/>
    <s v="3"/>
    <s v="10"/>
    <s v="17"/>
    <s v="22"/>
    <s v="P"/>
    <s v="095"/>
    <s v="09583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95 PERSONAS BENEFICIADAS POR ACTIVIDADES EDUCATIVAS EN BIBLIOTECAS MUNICIPALES OTORGADAS"/>
    <s v="095831 ACTIVIDADES EN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250"/>
    <s v="1 NO ETIQUETADO"/>
    <s v="11 RECURSOS FISCALES"/>
    <s v="1101 RECURSOS MUNICIPALES"/>
    <s v="19 Ejercicio 2019"/>
    <s v="13 TODO EL TERRITORIO"/>
    <s v="3 INDISTINTO"/>
  </r>
  <r>
    <s v="100222626823101722P095095841911144141741701111110119133"/>
    <s v="1002"/>
    <s v="2"/>
    <s v="26"/>
    <s v="268"/>
    <s v="2"/>
    <s v="3"/>
    <s v="10"/>
    <s v="17"/>
    <s v="22"/>
    <s v="P"/>
    <s v="095"/>
    <s v="09584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95 PERSONAS BENEFICIADAS POR ACTIVIDADES EDUCATIVAS EN BIBLIOTECAS MUNICIPALES OTORGADAS"/>
    <s v="095841 ASISTENTES A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60000"/>
    <s v="1 NO ETIQUETADO"/>
    <s v="11 RECURSOS FISCALES"/>
    <s v="1101 RECURSOS MUNICIPALES"/>
    <s v="19 Ejercicio 2019"/>
    <s v="13 TODO EL TERRITORIO"/>
    <s v="3 INDISTINTO"/>
  </r>
  <r>
    <s v="100222626823101722P119119969911144141741701111110119133"/>
    <s v="1002"/>
    <s v="2"/>
    <s v="26"/>
    <s v="268"/>
    <s v="2"/>
    <s v="3"/>
    <s v="10"/>
    <s v="17"/>
    <s v="22"/>
    <s v="P"/>
    <s v="119"/>
    <s v="11996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119 RETOS EN MIZAPOPAN IMPLEMENTADOS"/>
    <s v="119969 RESPUESTAS A RETOS OBTENI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7600"/>
    <s v="1 NO ETIQUETADO"/>
    <s v="11 RECURSOS FISCALES"/>
    <s v="1101 RECURSOS MUNICIPALES"/>
    <s v="19 Ejercicio 2019"/>
    <s v="13 TODO EL TERRITORIO"/>
    <s v="3 INDISTINTO"/>
  </r>
  <r>
    <s v="100222626823101722P119119970911144141741701111110119133"/>
    <s v="1002"/>
    <s v="2"/>
    <s v="26"/>
    <s v="268"/>
    <s v="2"/>
    <s v="3"/>
    <s v="10"/>
    <s v="17"/>
    <s v="22"/>
    <s v="P"/>
    <s v="119"/>
    <s v="11997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119 RETOS EN MIZAPOPAN IMPLEMENTADOS"/>
    <s v="119970 RETOS MIZAPOPAN IMPLEMENTA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84000"/>
    <s v="1 NO ETIQUETADO"/>
    <s v="11 RECURSOS FISCALES"/>
    <s v="1101 RECURSOS MUNICIPALES"/>
    <s v="19 Ejercicio 2019"/>
    <s v="13 TODO EL TERRITORIO"/>
    <s v="3 INDISTINTO"/>
  </r>
  <r>
    <s v="100222626823101722P008008899911144141741701111110119133"/>
    <s v="1002"/>
    <s v="2"/>
    <s v="26"/>
    <s v="268"/>
    <s v="2"/>
    <s v="3"/>
    <s v="10"/>
    <s v="17"/>
    <s v="22"/>
    <s v="P"/>
    <s v="008"/>
    <s v="00889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08  JÓVENES BENEFICIARIOS DE LOS CURSOS EN EL PROGRAMA AQUÍ HAY FUTURO SATISFECHOS"/>
    <s v="008899 ENCUESTAS DE SATISFACCION AQUI HAY FUTURO"/>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8000"/>
    <s v="1 NO ETIQUETADO"/>
    <s v="11 RECURSOS FISCALES"/>
    <s v="1101 RECURSOS MUNICIPALES"/>
    <s v="19 Ejercicio 2019"/>
    <s v="13 TODO EL TERRITORIO"/>
    <s v="3 INDISTINTO"/>
  </r>
  <r>
    <s v="100222626823101722P041041522911144141741701111110119133"/>
    <s v="1002"/>
    <s v="2"/>
    <s v="26"/>
    <s v="268"/>
    <s v="2"/>
    <s v="3"/>
    <s v="10"/>
    <s v="17"/>
    <s v="22"/>
    <s v="P"/>
    <s v="041"/>
    <s v="04152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1 CAPACITACIONES  A SERVIDORES PÚBLICOS DEL MUNICIPIO DE ZAPOPAN EN EL PROGRAMA DE FORMACIÓN INSTITUCIONAL OTORGADAS"/>
    <s v="041522 CAPACITACION EN ACADEMIAS MUNICIPALES"/>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5130"/>
    <s v="1 NO ETIQUETADO"/>
    <s v="11 RECURSOS FISCALES"/>
    <s v="1101 RECURSOS MUNICIPALES"/>
    <s v="19 Ejercicio 2019"/>
    <s v="13 TODO EL TERRITORIO"/>
    <s v="3 INDISTINTO"/>
  </r>
  <r>
    <s v="100222626823101722P041041913911144141741701111110119133"/>
    <s v="1002"/>
    <s v="2"/>
    <s v="26"/>
    <s v="268"/>
    <s v="2"/>
    <s v="3"/>
    <s v="10"/>
    <s v="17"/>
    <s v="22"/>
    <s v="P"/>
    <s v="041"/>
    <s v="04191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1 CAPACITACIONES  A SERVIDORES PÚBLICOS DEL MUNICIPIO DE ZAPOPAN EN EL PROGRAMA DE FORMACIÓN INSTITUCIONAL OTORGADAS"/>
    <s v="041913 FORMACION INSTITUCIONAL"/>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80000"/>
    <s v="1 NO ETIQUETADO"/>
    <s v="11 RECURSOS FISCALES"/>
    <s v="1101 RECURSOS MUNICIPALES"/>
    <s v="19 Ejercicio 2019"/>
    <s v="13 TODO EL TERRITORIO"/>
    <s v="3 INDISTINTO"/>
  </r>
  <r>
    <s v="100222626823101722P042042524911144141741701111110119133"/>
    <s v="1002"/>
    <s v="2"/>
    <s v="26"/>
    <s v="268"/>
    <s v="2"/>
    <s v="3"/>
    <s v="10"/>
    <s v="17"/>
    <s v="22"/>
    <s v="P"/>
    <s v="042"/>
    <s v="042524"/>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2 CAPACITACIONES A JÓVENES DE 15 - 35 AÑOS DE EDAD EN EL PROGRAMA AQUÍ HAY FUTURO OTORGADAS "/>
    <s v="042524 BECAS AQUI HAY FUTURO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90000"/>
    <s v="1 NO ETIQUETADO"/>
    <s v="11 RECURSOS FISCALES"/>
    <s v="1101 RECURSOS MUNICIPALES"/>
    <s v="19 Ejercicio 2019"/>
    <s v="13 TODO EL TERRITORIO"/>
    <s v="3 INDISTINTO"/>
  </r>
  <r>
    <s v="100222626823101722P042042880911144141741701111110119133"/>
    <s v="1002"/>
    <s v="2"/>
    <s v="26"/>
    <s v="268"/>
    <s v="2"/>
    <s v="3"/>
    <s v="10"/>
    <s v="17"/>
    <s v="22"/>
    <s v="P"/>
    <s v="042"/>
    <s v="04288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2 CAPACITACIONES A JÓVENES DE 15 - 35 AÑOS DE EDAD EN EL PROGRAMA AQUÍ HAY FUTURO OTORGADAS "/>
    <s v="042880 CURSOS IMPLEMENTADOS A JOVENE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80000"/>
    <s v="1 NO ETIQUETADO"/>
    <s v="11 RECURSOS FISCALES"/>
    <s v="1101 RECURSOS MUNICIPALES"/>
    <s v="19 Ejercicio 2019"/>
    <s v="13 TODO EL TERRITORIO"/>
    <s v="3 INDISTINTO"/>
  </r>
  <r>
    <s v="100222626823101722P044044523911144141741701111110119133"/>
    <s v="1002"/>
    <s v="2"/>
    <s v="26"/>
    <s v="268"/>
    <s v="2"/>
    <s v="3"/>
    <s v="10"/>
    <s v="17"/>
    <s v="22"/>
    <s v="P"/>
    <s v="044"/>
    <s v="044523"/>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4 CAPACITACIONES A ZAPOPANOS MAYORES DE 18 AÑOS  EN EL PROGRAMA TEJIDOS PRODUCTIVOS OTORGADAS"/>
    <s v="044523 DESARROLLO DE OPORTUNIDADES A TRAVES DE TEJIDOS PRODUCTIV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72200"/>
    <s v="1 NO ETIQUETADO"/>
    <s v="11 RECURSOS FISCALES"/>
    <s v="1101 RECURSOS MUNICIPALES"/>
    <s v="19 Ejercicio 2019"/>
    <s v="13 TODO EL TERRITORIO"/>
    <s v="3 INDISTINTO"/>
  </r>
  <r>
    <s v="100222626823101722P045045881911144141741701111110119133"/>
    <s v="1002"/>
    <s v="2"/>
    <s v="26"/>
    <s v="268"/>
    <s v="2"/>
    <s v="3"/>
    <s v="10"/>
    <s v="17"/>
    <s v="22"/>
    <s v="P"/>
    <s v="045"/>
    <s v="04588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5 CAPACITACIONESA ZAPOPANOS A TRAVÉS DEL PROGRAMA DE ACADEMIAS MUNICIPALES ITINERANTES  OTORGADAS "/>
    <s v="045881 CURSOS IMPLEMENTADOS A ZAPOPAN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1945"/>
    <s v="1 NO ETIQUETADO"/>
    <s v="11 RECURSOS FISCALES"/>
    <s v="1101 RECURSOS MUNICIPALES"/>
    <s v="19 Ejercicio 2019"/>
    <s v="13 TODO EL TERRITORIO"/>
    <s v="3 INDISTINTO"/>
  </r>
  <r>
    <s v="100222626823101722P045045945911144141741701111110119133"/>
    <s v="1002"/>
    <s v="2"/>
    <s v="26"/>
    <s v="268"/>
    <s v="2"/>
    <s v="3"/>
    <s v="10"/>
    <s v="17"/>
    <s v="22"/>
    <s v="P"/>
    <s v="045"/>
    <s v="045945"/>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45 CAPACITACIONESA ZAPOPANOS A TRAVÉS DEL PROGRAMA DE ACADEMIAS MUNICIPALES ITINERANTES  OTORGADAS "/>
    <s v="045945 PERSONAS CAPACITADAS EN CURSOS"/>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500000"/>
    <s v="1 NO ETIQUETADO"/>
    <s v="11 RECURSOS FISCALES"/>
    <s v="1101 RECURSOS MUNICIPALES"/>
    <s v="19 Ejercicio 2019"/>
    <s v="13 TODO EL TERRITORIO"/>
    <s v="3 INDISTINTO"/>
  </r>
  <r>
    <s v="100222626823101722P094094521911144141741701111110119133"/>
    <s v="1002"/>
    <s v="2"/>
    <s v="26"/>
    <s v="268"/>
    <s v="2"/>
    <s v="3"/>
    <s v="10"/>
    <s v="17"/>
    <s v="22"/>
    <s v="P"/>
    <s v="094"/>
    <s v="09452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94 PERSONAS BENEFICIADAS DE LAS ACADEMIAS MUNICIPALES OFERTADAS"/>
    <s v="094521 CAPACITACION EN ACADEMIAS MUNICIPALE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20000"/>
    <s v="1 NO ETIQUETADO"/>
    <s v="11 RECURSOS FISCALES"/>
    <s v="1101 RECURSOS MUNICIPALES"/>
    <s v="19 Ejercicio 2019"/>
    <s v="13 TODO EL TERRITORIO"/>
    <s v="3 INDISTINTO"/>
  </r>
  <r>
    <s v="100222626823101722P094094882911144141741701111110119133"/>
    <s v="1002"/>
    <s v="2"/>
    <s v="26"/>
    <s v="268"/>
    <s v="2"/>
    <s v="3"/>
    <s v="10"/>
    <s v="17"/>
    <s v="22"/>
    <s v="P"/>
    <s v="094"/>
    <s v="094882"/>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94 PERSONAS BENEFICIADAS DE LAS ACADEMIAS MUNICIPALES OFERTADAS"/>
    <s v="094882 CURSOS IMPLEMENTADOS EN ACADEMI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00000"/>
    <s v="1 NO ETIQUETADO"/>
    <s v="11 RECURSOS FISCALES"/>
    <s v="1101 RECURSOS MUNICIPALES"/>
    <s v="19 Ejercicio 2019"/>
    <s v="13 TODO EL TERRITORIO"/>
    <s v="3 INDISTINTO"/>
  </r>
  <r>
    <s v="100222626823101722P095095831911144141741701111110119133"/>
    <s v="1002"/>
    <s v="2"/>
    <s v="26"/>
    <s v="268"/>
    <s v="2"/>
    <s v="3"/>
    <s v="10"/>
    <s v="17"/>
    <s v="22"/>
    <s v="P"/>
    <s v="095"/>
    <s v="09583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95 PERSONAS BENEFICIADAS POR ACTIVIDADES EDUCATIVAS EN BIBLIOTECAS MUNICIPALES OTORGADAS"/>
    <s v="095831 ACTIVIDADES EN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0450"/>
    <s v="1 NO ETIQUETADO"/>
    <s v="11 RECURSOS FISCALES"/>
    <s v="1101 RECURSOS MUNICIPALES"/>
    <s v="19 Ejercicio 2019"/>
    <s v="13 TODO EL TERRITORIO"/>
    <s v="3 INDISTINTO"/>
  </r>
  <r>
    <s v="100222626823101722P095095841911144141741701111110119133"/>
    <s v="1002"/>
    <s v="2"/>
    <s v="26"/>
    <s v="268"/>
    <s v="2"/>
    <s v="3"/>
    <s v="10"/>
    <s v="17"/>
    <s v="22"/>
    <s v="P"/>
    <s v="095"/>
    <s v="09584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95 PERSONAS BENEFICIADAS POR ACTIVIDADES EDUCATIVAS EN BIBLIOTECAS MUNICIPALES OTORGADAS"/>
    <s v="095841 ASISTENTES A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500000"/>
    <s v="1 NO ETIQUETADO"/>
    <s v="11 RECURSOS FISCALES"/>
    <s v="1101 RECURSOS MUNICIPALES"/>
    <s v="19 Ejercicio 2019"/>
    <s v="13 TODO EL TERRITORIO"/>
    <s v="3 INDISTINTO"/>
  </r>
  <r>
    <s v="100222626823101722P119119969911144141741701111110119133"/>
    <s v="1002"/>
    <s v="2"/>
    <s v="26"/>
    <s v="268"/>
    <s v="2"/>
    <s v="3"/>
    <s v="10"/>
    <s v="17"/>
    <s v="22"/>
    <s v="P"/>
    <s v="119"/>
    <s v="11996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119 RETOS EN MIZAPOPAN IMPLEMENTADOS"/>
    <s v="119969 RESPUESTAS A RETOS OBTENI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4000"/>
    <s v="1 NO ETIQUETADO"/>
    <s v="11 RECURSOS FISCALES"/>
    <s v="1101 RECURSOS MUNICIPALES"/>
    <s v="19 Ejercicio 2019"/>
    <s v="13 TODO EL TERRITORIO"/>
    <s v="3 INDISTINTO"/>
  </r>
  <r>
    <s v="100222626823101722P119119970911144141741701111110119133"/>
    <s v="1002"/>
    <s v="2"/>
    <s v="26"/>
    <s v="268"/>
    <s v="2"/>
    <s v="3"/>
    <s v="10"/>
    <s v="17"/>
    <s v="22"/>
    <s v="P"/>
    <s v="119"/>
    <s v="11997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119 RETOS EN MIZAPOPAN IMPLEMENTADOS"/>
    <s v="119970 RETOS MIZAPOPAN IMPLEMENTA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6400"/>
    <s v="1 NO ETIQUETADO"/>
    <s v="11 RECURSOS FISCALES"/>
    <s v="1101 RECURSOS MUNICIPALES"/>
    <s v="19 Ejercicio 2019"/>
    <s v="13 TODO EL TERRITORIO"/>
    <s v="3 INDISTINTO"/>
  </r>
  <r>
    <s v="100222626823101722P095095831911144141741701111110119133"/>
    <s v="1002"/>
    <s v="2"/>
    <s v="26"/>
    <s v="268"/>
    <s v="2"/>
    <s v="3"/>
    <s v="10"/>
    <s v="17"/>
    <s v="22"/>
    <s v="P"/>
    <s v="095"/>
    <s v="09583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95 PERSONAS BENEFICIADAS POR ACTIVIDADES EDUCATIVAS EN BIBLIOTECAS MUNICIPALES OTORGADAS"/>
    <s v="095831 ACTIVIDADES EN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30240"/>
    <s v="1 NO ETIQUETADO"/>
    <s v="11 RECURSOS FISCALES"/>
    <s v="1101 RECURSOS MUNICIPALES"/>
    <s v="19 Ejercicio 2019"/>
    <s v="13 TODO EL TERRITORIO"/>
    <s v="3 INDISTINTO"/>
  </r>
  <r>
    <s v="100222626823101722P095095841911144141741701111110119133"/>
    <s v="1002"/>
    <s v="2"/>
    <s v="26"/>
    <s v="268"/>
    <s v="2"/>
    <s v="3"/>
    <s v="10"/>
    <s v="17"/>
    <s v="22"/>
    <s v="P"/>
    <s v="095"/>
    <s v="095841"/>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095 PERSONAS BENEFICIADAS POR ACTIVIDADES EDUCATIVAS EN BIBLIOTECAS MUNICIPALES OTORGADAS"/>
    <s v="095841 ASISTENTES A BIBLIOTECA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000000"/>
    <s v="1 NO ETIQUETADO"/>
    <s v="11 RECURSOS FISCALES"/>
    <s v="1101 RECURSOS MUNICIPALES"/>
    <s v="19 Ejercicio 2019"/>
    <s v="13 TODO EL TERRITORIO"/>
    <s v="3 INDISTINTO"/>
  </r>
  <r>
    <s v="100222626823101722P119119969911144141741701111110119133"/>
    <s v="1002"/>
    <s v="2"/>
    <s v="26"/>
    <s v="268"/>
    <s v="2"/>
    <s v="3"/>
    <s v="10"/>
    <s v="17"/>
    <s v="22"/>
    <s v="P"/>
    <s v="119"/>
    <s v="119969"/>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119 RETOS EN MIZAPOPAN IMPLEMENTADOS"/>
    <s v="119969 RESPUESTAS A RETOS OBTENI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500000"/>
    <s v="1 NO ETIQUETADO"/>
    <s v="11 RECURSOS FISCALES"/>
    <s v="1101 RECURSOS MUNICIPALES"/>
    <s v="19 Ejercicio 2019"/>
    <s v="13 TODO EL TERRITORIO"/>
    <s v="3 INDISTINTO"/>
  </r>
  <r>
    <s v="100222626823101722P119119970911144141741701111110119133"/>
    <s v="1002"/>
    <s v="2"/>
    <s v="26"/>
    <s v="268"/>
    <s v="2"/>
    <s v="3"/>
    <s v="10"/>
    <s v="17"/>
    <s v="22"/>
    <s v="P"/>
    <s v="119"/>
    <s v="119970"/>
    <s v="91"/>
    <s v="1"/>
    <s v="4"/>
    <s v="41"/>
    <s v="417"/>
    <s v="417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119 RETOS EN MIZAPOPAN IMPLEMENTADOS"/>
    <s v="119970 RETOS MIZAPOPAN IMPLEMENTADOS "/>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600000"/>
    <s v="1 NO ETIQUETADO"/>
    <s v="11 RECURSOS FISCALES"/>
    <s v="1101 RECURSOS MUNICIPALES"/>
    <s v="19 Ejercicio 2019"/>
    <s v="13 TODO EL TERRITORIO"/>
    <s v="3 INDISTINTO"/>
  </r>
  <r>
    <s v="100322626823101723P031031965911144141741701111110119133"/>
    <s v="1003"/>
    <s v="2"/>
    <s v="26"/>
    <s v="268"/>
    <s v="2"/>
    <s v="3"/>
    <s v="10"/>
    <s v="17"/>
    <s v="23"/>
    <s v="P"/>
    <s v="031"/>
    <s v="031965"/>
    <s v="91"/>
    <s v="1"/>
    <s v="4"/>
    <s v="41"/>
    <s v="417"/>
    <s v="417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1 APOYOS EN ESPECIE OTORGADOS "/>
    <s v="031965 RED MUNDIAL DE CIUDADES AMIGABLES CON EL ADULTO MAYOR"/>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000000"/>
    <s v="1 NO ETIQUETADO"/>
    <s v="11 RECURSOS FISCALES"/>
    <s v="1101 RECURSOS MUNICIPALES"/>
    <s v="19 Ejercicio 2019"/>
    <s v="13 TODO EL TERRITORIO"/>
    <s v="3 INDISTINTO"/>
  </r>
  <r>
    <s v="100533131123091725F049049557911144141741701111110119133"/>
    <s v="1005"/>
    <s v="3"/>
    <s v="31"/>
    <s v="311"/>
    <s v="2"/>
    <s v="3"/>
    <s v="09"/>
    <s v="17"/>
    <s v="25"/>
    <s v="F"/>
    <s v="049"/>
    <s v="049557"/>
    <s v="91"/>
    <s v="1"/>
    <s v="4"/>
    <s v="41"/>
    <s v="417"/>
    <s v="417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9 COMERCIOS TRABAJANDO REGLAMENTADOS"/>
    <s v="049557 PERSMISOS PROVISIONALES EN AUTORIZACION DE LICENCIA"/>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000000"/>
    <s v="1 NO ETIQUETADO"/>
    <s v="11 RECURSOS FISCALES"/>
    <s v="1101 RECURSOS MUNICIPALES"/>
    <s v="19 Ejercicio 2019"/>
    <s v="13 TODO EL TERRITORIO"/>
    <s v="3 INDISTINTO"/>
  </r>
  <r>
    <s v="100533131123091725F049049558911144141741701111110119133"/>
    <s v="1005"/>
    <s v="3"/>
    <s v="31"/>
    <s v="311"/>
    <s v="2"/>
    <s v="3"/>
    <s v="09"/>
    <s v="17"/>
    <s v="25"/>
    <s v="F"/>
    <s v="049"/>
    <s v="049558"/>
    <s v="91"/>
    <s v="1"/>
    <s v="4"/>
    <s v="41"/>
    <s v="417"/>
    <s v="417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9 COMERCIOS TRABAJANDO REGLAMENTADOS"/>
    <s v="049558 PERMISO NUEVO Y REFRENDO, PARA EL COMERCIO EN ESPACIOS ABIERTOS, PUBLICOS O PRIVADOS"/>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600000"/>
    <s v="1 NO ETIQUETADO"/>
    <s v="11 RECURSOS FISCALES"/>
    <s v="1101 RECURSOS MUNICIPALES"/>
    <s v="19 Ejercicio 2019"/>
    <s v="13 TODO EL TERRITORIO"/>
    <s v="3 INDISTINTO"/>
  </r>
  <r>
    <s v="100533131123091725F043043944911144141741701111110119133"/>
    <s v="1005"/>
    <s v="3"/>
    <s v="31"/>
    <s v="311"/>
    <s v="2"/>
    <s v="3"/>
    <s v="09"/>
    <s v="17"/>
    <s v="25"/>
    <s v="F"/>
    <s v="043"/>
    <s v="043944"/>
    <s v="91"/>
    <s v="1"/>
    <s v="4"/>
    <s v="41"/>
    <s v="417"/>
    <s v="417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3 CAPACITACIONES A PERSONAS EN TEMAS DEL SECTOR EMPRESARIAL REALIZADAS"/>
    <s v="043944 PERSONAS ATENDIDAS EN RETO ZAPOPAN"/>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4000000"/>
    <s v="1 NO ETIQUETADO"/>
    <s v="11 RECURSOS FISCALES"/>
    <s v="1101 RECURSOS MUNICIPALES"/>
    <s v="19 Ejercicio 2019"/>
    <s v="13 TODO EL TERRITORIO"/>
    <s v="3 INDISTINTO"/>
  </r>
  <r>
    <s v="100533131123091725F049049545911144141741701111110119133"/>
    <s v="1005"/>
    <s v="3"/>
    <s v="31"/>
    <s v="311"/>
    <s v="2"/>
    <s v="3"/>
    <s v="09"/>
    <s v="17"/>
    <s v="25"/>
    <s v="F"/>
    <s v="049"/>
    <s v="049545"/>
    <s v="91"/>
    <s v="1"/>
    <s v="4"/>
    <s v="41"/>
    <s v="417"/>
    <s v="417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9 COMERCIOS TRABAJANDO REGLAMENTADOS"/>
    <s v="049545 LICENCIAS DE COMERCIO TIPO A"/>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200000"/>
    <s v="1 NO ETIQUETADO"/>
    <s v="11 RECURSOS FISCALES"/>
    <s v="1101 RECURSOS MUNICIPALES"/>
    <s v="19 Ejercicio 2019"/>
    <s v="13 TODO EL TERRITORIO"/>
    <s v="3 INDISTINTO"/>
  </r>
  <r>
    <s v="110422121231010730E039039389911144141741701111110119133"/>
    <s v="1104"/>
    <s v="2"/>
    <s v="21"/>
    <s v="212"/>
    <s v="3"/>
    <s v="1"/>
    <s v="01"/>
    <s v="07"/>
    <s v="30"/>
    <s v="E"/>
    <s v="039"/>
    <s v="039389"/>
    <s v="91"/>
    <s v="1"/>
    <s v="4"/>
    <s v="41"/>
    <s v="417"/>
    <s v="417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039 CAMPAÑAS Y SENSIBILIZACIÓN DE PROTECCIÓN ANIMAL RECIBIDA"/>
    <s v="039389 CIRUGIA VETERINARIA"/>
    <s v="4000 TRANSFERENCIAS, ASIGNACIONES, SUBSIDIOS Y OTRAS AYUDAS"/>
    <s v="4100 TRANSFERENCIAS INTERNAS Y ASIGNACIONES AL SECTOR PUBLICO"/>
    <s v="417 TRANSFERENCIAS INTERNAS OTORGADAS A FIDEICOMISOS PUBLICOS EMPRESARIALES Y NO FINANCIEROS"/>
    <s v="41701 TRANSFERENCIAS INTERNAS OTORGADAS A FIDEICOMISOS PUBLICOS EMPRESARIALES Y NO FINANCIEROS"/>
    <n v="10000"/>
    <s v="1 NO ETIQUETADO"/>
    <s v="11 RECURSOS FISCALES"/>
    <s v="1101 RECURSOS MUNICIPALES"/>
    <s v="19 Ejercicio 2019"/>
    <s v="13 TODO EL TERRITORIO"/>
    <s v="3 INDISTINTO"/>
  </r>
  <r>
    <s v="060622323146172038U140139999912244242142101111110119133"/>
    <s v="0606"/>
    <s v="2"/>
    <s v="23"/>
    <s v="231"/>
    <s v="4"/>
    <s v="6"/>
    <s v="17"/>
    <s v="20"/>
    <s v="38"/>
    <s v="U"/>
    <s v="140"/>
    <s v="139999"/>
    <s v="91"/>
    <s v="2"/>
    <s v="4"/>
    <s v="42"/>
    <s v="421"/>
    <s v="42101"/>
    <s v="1"/>
    <s v="11"/>
    <s v="1101"/>
    <s v="19"/>
    <s v="13"/>
    <s v="3"/>
    <s v="06 TESORERIA"/>
    <s v="0606 TESORERIA MUNICIPAL"/>
    <s v="231 PRESTACIÓN DE SERVICIOS DE SALUD A LA COMUNIDAD"/>
    <s v="2 DESARROLLO SOCIAL"/>
    <s v="23 SALUD"/>
    <s v="4 UN GOBIERNO PARA LA CIUDADANÍA"/>
    <s v="6 ZAPOPAN CIUDADANO"/>
    <s v="17 GARANTIZAR UNA ADMINISTRACIÓN DE LOS RECURSOS PÚBLICOS AL SERVICIO DE LA CIUDADANÍA"/>
    <s v="20 C. EFICIENCIA GUBERNAMENTAL"/>
    <x v="9"/>
    <s v="91 CIUDADANOS"/>
    <s v="2 GASTO DE CAPITAL"/>
    <s v="38 SERVICIOS DE SALUD"/>
    <s v="140 SERVICIO DE SALUD"/>
    <s v="139999 GASTO NO PROGRAMABLE"/>
    <s v="4000 TRANSFERENCIAS, ASIGNACIONES, SUBSIDIOS Y OTRAS AYUDAS"/>
    <s v="4200 TRANSFERENCIAS AL RESTO DEL SECTOR PUBLICO"/>
    <s v="421 TRANSFERENCIAS OTORGADAS A ENTIDADES PARAESTATALES NO EMPRESARIALES Y NO FINANCIERAS"/>
    <s v="42101 TRANSFERENCIAS OTORGADAS A ENTIDADES PARAESTATALES NO EMPRESARIALES Y NO FINANCIERAS"/>
    <n v="429937666.66666669"/>
    <s v="1 NO ETIQUETADO"/>
    <s v="11 RECURSOS FISCALES"/>
    <s v="1101 RECURSOS MUNICIPALES"/>
    <s v="19 Ejercicio 2019"/>
    <s v="13 TODO EL TERRITORIO"/>
    <s v="3 INDISTINTO"/>
  </r>
  <r>
    <s v="060622626346172039U141139999912244242142101111110119133"/>
    <s v="0606"/>
    <s v="2"/>
    <s v="26"/>
    <s v="263"/>
    <s v="4"/>
    <s v="6"/>
    <s v="17"/>
    <s v="20"/>
    <s v="39"/>
    <s v="U"/>
    <s v="141"/>
    <s v="139999"/>
    <s v="91"/>
    <s v="2"/>
    <s v="4"/>
    <s v="42"/>
    <s v="421"/>
    <s v="42101"/>
    <s v="1"/>
    <s v="11"/>
    <s v="1101"/>
    <s v="19"/>
    <s v="13"/>
    <s v="3"/>
    <s v="06 TESORERIA"/>
    <s v="0606 TESORERIA MUNICIPAL"/>
    <s v="263 FAMILIA E HIJOS"/>
    <s v="2 DESARROLLO SOCIAL"/>
    <s v="26 PROTECCION SOCIAL"/>
    <s v="4 UN GOBIERNO PARA LA CIUDADANÍA"/>
    <s v="6 ZAPOPAN CIUDADANO"/>
    <s v="17 GARANTIZAR UNA ADMINISTRACIÓN DE LOS RECURSOS PÚBLICOS AL SERVICIO DE LA CIUDADANÍA"/>
    <s v="20 C. EFICIENCIA GUBERNAMENTAL"/>
    <x v="9"/>
    <s v="91 CIUDADANOS"/>
    <s v="2 GASTO DE CAPITAL"/>
    <s v="39 DESARROLLO INTEGRAL DE LA FAMILIA"/>
    <s v="141 DESARROLLO INTEGRAL DE LA FAMILIA"/>
    <s v="139999 GASTO NO PROGRAMABLE"/>
    <s v="4000 TRANSFERENCIAS, ASIGNACIONES, SUBSIDIOS Y OTRAS AYUDAS"/>
    <s v="4200 TRANSFERENCIAS AL RESTO DEL SECTOR PUBLICO"/>
    <s v="421 TRANSFERENCIAS OTORGADAS A ENTIDADES PARAESTATALES NO EMPRESARIALES Y NO FINANCIERAS"/>
    <s v="42101 TRANSFERENCIAS OTORGADAS A ENTIDADES PARAESTATALES NO EMPRESARIALES Y NO FINANCIERAS"/>
    <n v="295693643"/>
    <s v="1 NO ETIQUETADO"/>
    <s v="11 RECURSOS FISCALES"/>
    <s v="1101 RECURSOS MUNICIPALES"/>
    <s v="19 Ejercicio 2019"/>
    <s v="13 TODO EL TERRITORIO"/>
    <s v="3 INDISTINTO"/>
  </r>
  <r>
    <s v="060622424146172040U142139999912244242142101111110119133"/>
    <s v="0606"/>
    <s v="2"/>
    <s v="24"/>
    <s v="241"/>
    <s v="4"/>
    <s v="6"/>
    <s v="17"/>
    <s v="20"/>
    <s v="40"/>
    <s v="U"/>
    <s v="142"/>
    <s v="139999"/>
    <s v="91"/>
    <s v="2"/>
    <s v="4"/>
    <s v="42"/>
    <s v="421"/>
    <s v="42101"/>
    <s v="1"/>
    <s v="11"/>
    <s v="1101"/>
    <s v="19"/>
    <s v="13"/>
    <s v="3"/>
    <s v="06 TESORERIA"/>
    <s v="0606 TESORERIA MUNICIPAL"/>
    <s v="241 DEPORTE Y RECREACIÓN"/>
    <s v="2 DESARROLLO SOCIAL"/>
    <s v="24 RECREACION CULTURA Y OTRAS MANIFESTACIONES SOCIALES"/>
    <s v="4 UN GOBIERNO PARA LA CIUDADANÍA"/>
    <s v="6 ZAPOPAN CIUDADANO"/>
    <s v="17 GARANTIZAR UNA ADMINISTRACIÓN DE LOS RECURSOS PÚBLICOS AL SERVICIO DE LA CIUDADANÍA"/>
    <s v="20 C. EFICIENCIA GUBERNAMENTAL"/>
    <x v="9"/>
    <s v="91 CIUDADANOS"/>
    <s v="2 GASTO DE CAPITAL"/>
    <s v="40 CONSEJO MUNICIPAL DEL DEPORTE"/>
    <s v="142 CONSEJO MUNICIPAL DEL DEPORTE"/>
    <s v="139999 GASTO NO PROGRAMABLE"/>
    <s v="4000 TRANSFERENCIAS, ASIGNACIONES, SUBSIDIOS Y OTRAS AYUDAS"/>
    <s v="4200 TRANSFERENCIAS AL RESTO DEL SECTOR PUBLICO"/>
    <s v="421 TRANSFERENCIAS OTORGADAS A ENTIDADES PARAESTATALES NO EMPRESARIALES Y NO FINANCIERAS"/>
    <s v="42101 TRANSFERENCIAS OTORGADAS A ENTIDADES PARAESTATALES NO EMPRESARIALES Y NO FINANCIERAS"/>
    <n v="119066666.666667"/>
    <s v="1 NO ETIQUETADO"/>
    <s v="11 RECURSOS FISCALES"/>
    <s v="1101 RECURSOS MUNICIPALES"/>
    <s v="19 Ejercicio 2019"/>
    <s v="13 TODO EL TERRITORIO"/>
    <s v="3 INDISTINTO"/>
  </r>
  <r>
    <s v="060622626846172041U143139999912244242142101111110119133"/>
    <s v="0606"/>
    <s v="2"/>
    <s v="26"/>
    <s v="268"/>
    <s v="4"/>
    <s v="6"/>
    <s v="17"/>
    <s v="20"/>
    <s v="41"/>
    <s v="U"/>
    <s v="143"/>
    <s v="139999"/>
    <s v="91"/>
    <s v="2"/>
    <s v="4"/>
    <s v="42"/>
    <s v="421"/>
    <s v="42101"/>
    <s v="1"/>
    <s v="11"/>
    <s v="1101"/>
    <s v="19"/>
    <s v="13"/>
    <s v="3"/>
    <s v="06 TESORERIA"/>
    <s v="0606 TESORERIA MUNICIPAL"/>
    <s v="268 OTROS GRUPOS VULNERABLES"/>
    <s v="2 DESARROLLO SOCIAL"/>
    <s v="26 PROTECCION SOCIAL"/>
    <s v="4 UN GOBIERNO PARA LA CIUDADANÍA"/>
    <s v="6 ZAPOPAN CIUDADANO"/>
    <s v="17 GARANTIZAR UNA ADMINISTRACIÓN DE LOS RECURSOS PÚBLICOS AL SERVICIO DE LA CIUDADANÍA"/>
    <s v="20 C. EFICIENCIA GUBERNAMENTAL"/>
    <x v="9"/>
    <s v="91 CIUDADANOS"/>
    <s v="2 GASTO DE CAPITAL"/>
    <s v="41 INSTITUTO MUNICIPAL DE LAS MUJERES"/>
    <s v="143 INSTITUTO MUNICIPAL DE LAS MUJERES"/>
    <s v="139999 GASTO NO PROGRAMABLE"/>
    <s v="4000 TRANSFERENCIAS, ASIGNACIONES, SUBSIDIOS Y OTRAS AYUDAS"/>
    <s v="4200 TRANSFERENCIAS AL RESTO DEL SECTOR PUBLICO"/>
    <s v="421 TRANSFERENCIAS OTORGADAS A ENTIDADES PARAESTATALES NO EMPRESARIALES Y NO FINANCIERAS"/>
    <s v="42101 TRANSFERENCIAS OTORGADAS A ENTIDADES PARAESTATALES NO EMPRESARIALES Y NO FINANCIERAS"/>
    <n v="7000000"/>
    <s v="1 NO ETIQUETADO"/>
    <s v="11 RECURSOS FISCALES"/>
    <s v="1101 RECURSOS MUNICIPALES"/>
    <s v="19 Ejercicio 2019"/>
    <s v="13 TODO EL TERRITORIO"/>
    <s v="3 INDISTINTO"/>
  </r>
  <r>
    <s v="100322626823101723P027027529911144242442401111110119133"/>
    <s v="1003"/>
    <s v="2"/>
    <s v="26"/>
    <s v="268"/>
    <s v="2"/>
    <s v="3"/>
    <s v="10"/>
    <s v="17"/>
    <s v="23"/>
    <s v="P"/>
    <s v="027"/>
    <s v="027529"/>
    <s v="91"/>
    <s v="1"/>
    <s v="4"/>
    <s v="42"/>
    <s v="424"/>
    <s v="424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27 APOYO ECONÓMICO PARA ACCESO A ESTANCIAS INFANTILES OTORGADOS"/>
    <s v="027529 APOYO ECONOMICO -VALES-PARA ESTANCIAS INFANTILES (SONRIE ZAPOPAM)"/>
    <s v="4000 TRANSFERENCIAS, ASIGNACIONES, SUBSIDIOS Y OTRAS AYUDAS"/>
    <s v="4200 TRANSFERENCIAS AL RESTO DEL SECTOR PUBLICO"/>
    <s v="424 TRANSFERENCIAS OTORGADAS A ENTIDADES FEDERATIVAS Y MUNICIPIOS"/>
    <s v="42401 TRANSFERENCIAS OTORGADAS A ENTIDADES FEDERATIVAS Y MUNICIPIOS"/>
    <n v="250000"/>
    <s v="1 NO ETIQUETADO"/>
    <s v="11 RECURSOS FISCALES"/>
    <s v="1101 RECURSOS MUNICIPALES"/>
    <s v="19 Ejercicio 2019"/>
    <s v="13 TODO EL TERRITORIO"/>
    <s v="3 INDISTINTO"/>
  </r>
  <r>
    <s v="100322626823101723P027027901911144242442401111110119133"/>
    <s v="1003"/>
    <s v="2"/>
    <s v="26"/>
    <s v="268"/>
    <s v="2"/>
    <s v="3"/>
    <s v="10"/>
    <s v="17"/>
    <s v="23"/>
    <s v="P"/>
    <s v="027"/>
    <s v="027901"/>
    <s v="91"/>
    <s v="1"/>
    <s v="4"/>
    <s v="42"/>
    <s v="424"/>
    <s v="424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27 APOYO ECONÓMICO PARA ACCESO A ESTANCIAS INFANTILES OTORGADOS"/>
    <s v="027901 ESTANCIAS INFANTILES CON APOYOS ECONOMICOS RECIBIDOS "/>
    <s v="4000 TRANSFERENCIAS, ASIGNACIONES, SUBSIDIOS Y OTRAS AYUDAS"/>
    <s v="4200 TRANSFERENCIAS AL RESTO DEL SECTOR PUBLICO"/>
    <s v="424 TRANSFERENCIAS OTORGADAS A ENTIDADES FEDERATIVAS Y MUNICIPIOS"/>
    <s v="42401 TRANSFERENCIAS OTORGADAS A ENTIDADES FEDERATIVAS Y MUNICIPIOS"/>
    <n v="250000"/>
    <s v="1 NO ETIQUETADO"/>
    <s v="11 RECURSOS FISCALES"/>
    <s v="1101 RECURSOS MUNICIPALES"/>
    <s v="19 Ejercicio 2019"/>
    <s v="13 TODO EL TERRITORIO"/>
    <s v="3 INDISTINTO"/>
  </r>
  <r>
    <s v="100533131123091725F049049546911144242442401111110119133"/>
    <s v="1005"/>
    <s v="3"/>
    <s v="31"/>
    <s v="311"/>
    <s v="2"/>
    <s v="3"/>
    <s v="09"/>
    <s v="17"/>
    <s v="25"/>
    <s v="F"/>
    <s v="049"/>
    <s v="049546"/>
    <s v="91"/>
    <s v="1"/>
    <s v="4"/>
    <s v="42"/>
    <s v="424"/>
    <s v="424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9 COMERCIOS TRABAJANDO REGLAMENTADOS"/>
    <s v="049546 LICENCIAS DE COMERCIO TIPO B,C Y D"/>
    <s v="4000 TRANSFERENCIAS, ASIGNACIONES, SUBSIDIOS Y OTRAS AYUDAS"/>
    <s v="4200 TRANSFERENCIAS AL RESTO DEL SECTOR PUBLICO"/>
    <s v="424 TRANSFERENCIAS OTORGADAS A ENTIDADES FEDERATIVAS Y MUNICIPIOS"/>
    <s v="42401 TRANSFERENCIAS OTORGADAS A ENTIDADES FEDERATIVAS Y MUNICIPIOS"/>
    <n v="275000"/>
    <s v="1 NO ETIQUETADO"/>
    <s v="11 RECURSOS FISCALES"/>
    <s v="1101 RECURSOS MUNICIPALES"/>
    <s v="19 Ejercicio 2019"/>
    <s v="13 TODO EL TERRITORIO"/>
    <s v="3 INDISTINTO"/>
  </r>
  <r>
    <s v="100533131123091725F043043586911144343143101111110119133"/>
    <s v="1005"/>
    <s v="3"/>
    <s v="31"/>
    <s v="311"/>
    <s v="2"/>
    <s v="3"/>
    <s v="09"/>
    <s v="17"/>
    <s v="25"/>
    <s v="F"/>
    <s v="043"/>
    <s v="043586"/>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3 CAPACITACIONES A PERSONAS EN TEMAS DEL SECTOR EMPRESARIAL REALIZADAS"/>
    <s v="043586 CAPACITACION Y ACCESO A LA TECNOLOGIA PARA FOMENTAR EL EMPRENDIMIENTO EN NIÑOS Y NIÑAS ZAPOPANAS"/>
    <s v="4000 TRANSFERENCIAS, ASIGNACIONES, SUBSIDIOS Y OTRAS AYUDAS"/>
    <s v="4300 SUBSIDIOS Y SUBVENCIONES"/>
    <s v="431 SUBSIDIOS A LA PRODUCCION"/>
    <s v="43101 SUBSIDIOS A LA PRODUCCION"/>
    <n v="150000"/>
    <s v="1 NO ETIQUETADO"/>
    <s v="11 RECURSOS FISCALES"/>
    <s v="1101 RECURSOS MUNICIPALES"/>
    <s v="19 Ejercicio 2019"/>
    <s v="13 TODO EL TERRITORIO"/>
    <s v="3 INDISTINTO"/>
  </r>
  <r>
    <s v="100533131123091725F043043862911144343143101111110119133"/>
    <s v="1005"/>
    <s v="3"/>
    <s v="31"/>
    <s v="311"/>
    <s v="2"/>
    <s v="3"/>
    <s v="09"/>
    <s v="17"/>
    <s v="25"/>
    <s v="F"/>
    <s v="043"/>
    <s v="043862"/>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3 CAPACITACIONES A PERSONAS EN TEMAS DEL SECTOR EMPRESARIAL REALIZADAS"/>
    <s v="043862 CAPACITACION Y ACCESO A LA TECNOLOGIA DE PUNTA PARA EL ECOSISTEMA DE INNOVACION Y EMPRENDIMIENTO DE ZAPOPAN"/>
    <s v="4000 TRANSFERENCIAS, ASIGNACIONES, SUBSIDIOS Y OTRAS AYUDAS"/>
    <s v="4300 SUBSIDIOS Y SUBVENCIONES"/>
    <s v="431 SUBSIDIOS A LA PRODUCCION"/>
    <s v="43101 SUBSIDIOS A LA PRODUCCION"/>
    <n v="1060000"/>
    <s v="1 NO ETIQUETADO"/>
    <s v="11 RECURSOS FISCALES"/>
    <s v="1101 RECURSOS MUNICIPALES"/>
    <s v="19 Ejercicio 2019"/>
    <s v="13 TODO EL TERRITORIO"/>
    <s v="3 INDISTINTO"/>
  </r>
  <r>
    <s v="100533131123091725F043043873911144343143101111110119133"/>
    <s v="1005"/>
    <s v="3"/>
    <s v="31"/>
    <s v="311"/>
    <s v="2"/>
    <s v="3"/>
    <s v="09"/>
    <s v="17"/>
    <s v="25"/>
    <s v="F"/>
    <s v="043"/>
    <s v="043873"/>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3 CAPACITACIONES A PERSONAS EN TEMAS DEL SECTOR EMPRESARIAL REALIZADAS"/>
    <s v="043873 CONVOCATORIAS EN HECHO ZAPOPAN"/>
    <s v="4000 TRANSFERENCIAS, ASIGNACIONES, SUBSIDIOS Y OTRAS AYUDAS"/>
    <s v="4300 SUBSIDIOS Y SUBVENCIONES"/>
    <s v="431 SUBSIDIOS A LA PRODUCCION"/>
    <s v="43101 SUBSIDIOS A LA PRODUCCION"/>
    <n v="14234000"/>
    <s v="1 NO ETIQUETADO"/>
    <s v="11 RECURSOS FISCALES"/>
    <s v="1101 RECURSOS MUNICIPALES"/>
    <s v="19 Ejercicio 2019"/>
    <s v="13 TODO EL TERRITORIO"/>
    <s v="3 INDISTINTO"/>
  </r>
  <r>
    <s v="100533131123091725F043043874911144343143101111110119133"/>
    <s v="1005"/>
    <s v="3"/>
    <s v="31"/>
    <s v="311"/>
    <s v="2"/>
    <s v="3"/>
    <s v="09"/>
    <s v="17"/>
    <s v="25"/>
    <s v="F"/>
    <s v="043"/>
    <s v="043874"/>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3 CAPACITACIONES A PERSONAS EN TEMAS DEL SECTOR EMPRESARIAL REALIZADAS"/>
    <s v="043874 CONVOCATORIAS RETO KIDS"/>
    <s v="4000 TRANSFERENCIAS, ASIGNACIONES, SUBSIDIOS Y OTRAS AYUDAS"/>
    <s v="4300 SUBSIDIOS Y SUBVENCIONES"/>
    <s v="431 SUBSIDIOS A LA PRODUCCION"/>
    <s v="43101 SUBSIDIOS A LA PRODUCCION"/>
    <n v="500000"/>
    <s v="1 NO ETIQUETADO"/>
    <s v="11 RECURSOS FISCALES"/>
    <s v="1101 RECURSOS MUNICIPALES"/>
    <s v="19 Ejercicio 2019"/>
    <s v="13 TODO EL TERRITORIO"/>
    <s v="3 INDISTINTO"/>
  </r>
  <r>
    <s v="100533131123091725F043043875911144343143101111110119133"/>
    <s v="1005"/>
    <s v="3"/>
    <s v="31"/>
    <s v="311"/>
    <s v="2"/>
    <s v="3"/>
    <s v="09"/>
    <s v="17"/>
    <s v="25"/>
    <s v="F"/>
    <s v="043"/>
    <s v="043875"/>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3 CAPACITACIONES A PERSONAS EN TEMAS DEL SECTOR EMPRESARIAL REALIZADAS"/>
    <s v="043875 CONVOCATORIAS RETO ZAPOPAN"/>
    <s v="4000 TRANSFERENCIAS, ASIGNACIONES, SUBSIDIOS Y OTRAS AYUDAS"/>
    <s v="4300 SUBSIDIOS Y SUBVENCIONES"/>
    <s v="431 SUBSIDIOS A LA PRODUCCION"/>
    <s v="43101 SUBSIDIOS A LA PRODUCCION"/>
    <n v="1000"/>
    <s v="1 NO ETIQUETADO"/>
    <s v="11 RECURSOS FISCALES"/>
    <s v="1101 RECURSOS MUNICIPALES"/>
    <s v="19 Ejercicio 2019"/>
    <s v="13 TODO EL TERRITORIO"/>
    <s v="3 INDISTINTO"/>
  </r>
  <r>
    <s v="100533131123091725F043043930911144343143101111110119133"/>
    <s v="1005"/>
    <s v="3"/>
    <s v="31"/>
    <s v="311"/>
    <s v="2"/>
    <s v="3"/>
    <s v="09"/>
    <s v="17"/>
    <s v="25"/>
    <s v="F"/>
    <s v="043"/>
    <s v="043930"/>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3 CAPACITACIONES A PERSONAS EN TEMAS DEL SECTOR EMPRESARIAL REALIZADAS"/>
    <s v="043930 LABORATORIO DE INNOVACION "/>
    <s v="4000 TRANSFERENCIAS, ASIGNACIONES, SUBSIDIOS Y OTRAS AYUDAS"/>
    <s v="4300 SUBSIDIOS Y SUBVENCIONES"/>
    <s v="431 SUBSIDIOS A LA PRODUCCION"/>
    <s v="43101 SUBSIDIOS A LA PRODUCCION"/>
    <n v="800"/>
    <s v="1 NO ETIQUETADO"/>
    <s v="11 RECURSOS FISCALES"/>
    <s v="1101 RECURSOS MUNICIPALES"/>
    <s v="19 Ejercicio 2019"/>
    <s v="13 TODO EL TERRITORIO"/>
    <s v="3 INDISTINTO"/>
  </r>
  <r>
    <s v="100533131123091725F043043942911144343143101111110119133"/>
    <s v="1005"/>
    <s v="3"/>
    <s v="31"/>
    <s v="311"/>
    <s v="2"/>
    <s v="3"/>
    <s v="09"/>
    <s v="17"/>
    <s v="25"/>
    <s v="F"/>
    <s v="043"/>
    <s v="043942"/>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3 CAPACITACIONES A PERSONAS EN TEMAS DEL SECTOR EMPRESARIAL REALIZADAS"/>
    <s v="043942 PERSONAS ATENDIDAS EN HECHO ZAPOPAN"/>
    <s v="4000 TRANSFERENCIAS, ASIGNACIONES, SUBSIDIOS Y OTRAS AYUDAS"/>
    <s v="4300 SUBSIDIOS Y SUBVENCIONES"/>
    <s v="431 SUBSIDIOS A LA PRODUCCION"/>
    <s v="43101 SUBSIDIOS A LA PRODUCCION"/>
    <n v="1500"/>
    <s v="1 NO ETIQUETADO"/>
    <s v="11 RECURSOS FISCALES"/>
    <s v="1101 RECURSOS MUNICIPALES"/>
    <s v="19 Ejercicio 2019"/>
    <s v="13 TODO EL TERRITORIO"/>
    <s v="3 INDISTINTO"/>
  </r>
  <r>
    <s v="100533131123091725F043043943911144343143101111110119133"/>
    <s v="1005"/>
    <s v="3"/>
    <s v="31"/>
    <s v="311"/>
    <s v="2"/>
    <s v="3"/>
    <s v="09"/>
    <s v="17"/>
    <s v="25"/>
    <s v="F"/>
    <s v="043"/>
    <s v="043943"/>
    <s v="91"/>
    <s v="1"/>
    <s v="4"/>
    <s v="43"/>
    <s v="431"/>
    <s v="43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3 CAPACITACIONES A PERSONAS EN TEMAS DEL SECTOR EMPRESARIAL REALIZADAS"/>
    <s v="043943 PERSONAS ATENDIDAS EN RETO KIDS"/>
    <s v="4000 TRANSFERENCIAS, ASIGNACIONES, SUBSIDIOS Y OTRAS AYUDAS"/>
    <s v="4300 SUBSIDIOS Y SUBVENCIONES"/>
    <s v="431 SUBSIDIOS A LA PRODUCCION"/>
    <s v="43101 SUBSIDIOS A LA PRODUCCION"/>
    <n v="500"/>
    <s v="1 NO ETIQUETADO"/>
    <s v="11 RECURSOS FISCALES"/>
    <s v="1101 RECURSOS MUNICIPALES"/>
    <s v="19 Ejercicio 2019"/>
    <s v="13 TODO EL TERRITORIO"/>
    <s v="3 INDISTINTO"/>
  </r>
  <r>
    <s v="090411313446172020O021021475121144444144101111110119133"/>
    <s v="0904"/>
    <s v="1"/>
    <s v="13"/>
    <s v="134"/>
    <s v="4"/>
    <s v="6"/>
    <s v="17"/>
    <s v="20"/>
    <s v="20"/>
    <s v="O"/>
    <s v="021"/>
    <s v="021475"/>
    <s v="12"/>
    <s v="1"/>
    <s v="4"/>
    <s v="44"/>
    <s v="441"/>
    <s v="441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75 SERVICIO SOCIAL Y PRACTICAS PROFESIONALES"/>
    <s v="4000 TRANSFERENCIAS, ASIGNACIONES, SUBSIDIOS Y OTRAS AYUDAS"/>
    <s v="4400 AYUDAS SOCIALES"/>
    <s v="441 AYUDAS SOCIALES A PERSONAS"/>
    <s v="44101 AYUDAS SOCIALES A PERSONAS"/>
    <n v="4344516"/>
    <s v="1 NO ETIQUETADO"/>
    <s v="11 RECURSOS FISCALES"/>
    <s v="1101 RECURSOS MUNICIPALES"/>
    <s v="19 Ejercicio 2019"/>
    <s v="13 TODO EL TERRITORIO"/>
    <s v="3 INDISTINTO"/>
  </r>
  <r>
    <s v="100322626823101723P030030529911144444144101111110119133"/>
    <s v="1003"/>
    <s v="2"/>
    <s v="26"/>
    <s v="268"/>
    <s v="2"/>
    <s v="3"/>
    <s v="10"/>
    <s v="17"/>
    <s v="23"/>
    <s v="P"/>
    <s v="030"/>
    <s v="030529"/>
    <s v="91"/>
    <s v="1"/>
    <s v="4"/>
    <s v="44"/>
    <s v="441"/>
    <s v="4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0 APOYOS ECONÓMICOS OTORGADOS"/>
    <s v="030529 APOYO ECONOMICO - VALES- PARA ESTANCIAS INFANTILES (SONRIE ZAPOPAN)"/>
    <s v="4000 TRANSFERENCIAS, ASIGNACIONES, SUBSIDIOS Y OTRAS AYUDAS"/>
    <s v="4400 AYUDAS SOCIALES"/>
    <s v="441 AYUDAS SOCIALES A PERSONAS"/>
    <s v="44101 AYUDAS SOCIALES A PERSONAS"/>
    <n v="8000000"/>
    <s v="1 NO ETIQUETADO"/>
    <s v="11 RECURSOS FISCALES"/>
    <s v="1101 RECURSOS MUNICIPALES"/>
    <s v="19 Ejercicio 2019"/>
    <s v="13 TODO EL TERRITORIO"/>
    <s v="3 INDISTINTO"/>
  </r>
  <r>
    <s v="100322626823101723P030030535911144444144101111110119133"/>
    <s v="1003"/>
    <s v="2"/>
    <s v="26"/>
    <s v="268"/>
    <s v="2"/>
    <s v="3"/>
    <s v="10"/>
    <s v="17"/>
    <s v="23"/>
    <s v="P"/>
    <s v="030"/>
    <s v="030535"/>
    <s v="91"/>
    <s v="1"/>
    <s v="4"/>
    <s v="44"/>
    <s v="441"/>
    <s v="4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0 APOYOS ECONÓMICOS OTORGADOS"/>
    <s v="030535 APOYO ECONOMICO PARA ESTANCIAS INFANTILES (SONRIE ZAPOPAN)"/>
    <s v="4000 TRANSFERENCIAS, ASIGNACIONES, SUBSIDIOS Y OTRAS AYUDAS"/>
    <s v="4400 AYUDAS SOCIALES"/>
    <s v="441 AYUDAS SOCIALES A PERSONAS"/>
    <s v="44101 AYUDAS SOCIALES A PERSONAS"/>
    <n v="4000000"/>
    <s v="1 NO ETIQUETADO"/>
    <s v="11 RECURSOS FISCALES"/>
    <s v="1101 RECURSOS MUNICIPALES"/>
    <s v="19 Ejercicio 2019"/>
    <s v="13 TODO EL TERRITORIO"/>
    <s v="3 INDISTINTO"/>
  </r>
  <r>
    <s v="100322626823101723P030030536911144444144101111110119133"/>
    <s v="1003"/>
    <s v="2"/>
    <s v="26"/>
    <s v="268"/>
    <s v="2"/>
    <s v="3"/>
    <s v="10"/>
    <s v="17"/>
    <s v="23"/>
    <s v="P"/>
    <s v="030"/>
    <s v="030536"/>
    <s v="91"/>
    <s v="1"/>
    <s v="4"/>
    <s v="44"/>
    <s v="441"/>
    <s v="4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0 APOYOS ECONÓMICOS OTORGADOS"/>
    <s v="030536 APOYO DE BECAS DE EDUCACION PARA ADULTOS"/>
    <s v="4000 TRANSFERENCIAS, ASIGNACIONES, SUBSIDIOS Y OTRAS AYUDAS"/>
    <s v="4400 AYUDAS SOCIALES"/>
    <s v="441 AYUDAS SOCIALES A PERSONAS"/>
    <s v="44101 AYUDAS SOCIALES A PERSONAS"/>
    <n v="2000000"/>
    <s v="1 NO ETIQUETADO"/>
    <s v="11 RECURSOS FISCALES"/>
    <s v="1101 RECURSOS MUNICIPALES"/>
    <s v="19 Ejercicio 2019"/>
    <s v="13 TODO EL TERRITORIO"/>
    <s v="3 INDISTINTO"/>
  </r>
  <r>
    <s v="100322626823101723P030030935911144444144101111110119133"/>
    <s v="1003"/>
    <s v="2"/>
    <s v="26"/>
    <s v="268"/>
    <s v="2"/>
    <s v="3"/>
    <s v="10"/>
    <s v="17"/>
    <s v="23"/>
    <s v="P"/>
    <s v="030"/>
    <s v="030935"/>
    <s v="91"/>
    <s v="1"/>
    <s v="4"/>
    <s v="44"/>
    <s v="441"/>
    <s v="4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0 APOYOS ECONÓMICOS OTORGADOS"/>
    <s v="030935 MUJERES BENEFICIADAS CON HERRAMIENTAS PARA EL DESARROLLO DE PROYECTOS PRODUCTIVOS"/>
    <s v="4000 TRANSFERENCIAS, ASIGNACIONES, SUBSIDIOS Y OTRAS AYUDAS"/>
    <s v="4400 AYUDAS SOCIALES"/>
    <s v="441 AYUDAS SOCIALES A PERSONAS"/>
    <s v="44101 AYUDAS SOCIALES A PERSONAS"/>
    <n v="5600000"/>
    <s v="1 NO ETIQUETADO"/>
    <s v="11 RECURSOS FISCALES"/>
    <s v="1101 RECURSOS MUNICIPALES"/>
    <s v="19 Ejercicio 2019"/>
    <s v="13 TODO EL TERRITORIO"/>
    <s v="3 INDISTINTO"/>
  </r>
  <r>
    <s v="100322626823101723P030030947911144444144101111110119133"/>
    <s v="1003"/>
    <s v="2"/>
    <s v="26"/>
    <s v="268"/>
    <s v="2"/>
    <s v="3"/>
    <s v="10"/>
    <s v="17"/>
    <s v="23"/>
    <s v="P"/>
    <s v="030"/>
    <s v="030947"/>
    <s v="91"/>
    <s v="1"/>
    <s v="4"/>
    <s v="44"/>
    <s v="441"/>
    <s v="4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0 APOYOS ECONÓMICOS OTORGADOS"/>
    <s v="030947 PINTEMOS ZAPOPAN (ESPACIOS REHABILITADOS POR MEDIO DE ARTE URBANO)"/>
    <s v="4000 TRANSFERENCIAS, ASIGNACIONES, SUBSIDIOS Y OTRAS AYUDAS"/>
    <s v="4400 AYUDAS SOCIALES"/>
    <s v="441 AYUDAS SOCIALES A PERSONAS"/>
    <s v="44101 AYUDAS SOCIALES A PERSONAS"/>
    <n v="12000000"/>
    <s v="1 NO ETIQUETADO"/>
    <s v="11 RECURSOS FISCALES"/>
    <s v="1101 RECURSOS MUNICIPALES"/>
    <s v="19 Ejercicio 2019"/>
    <s v="13 TODO EL TERRITORIO"/>
    <s v="3 INDISTINTO"/>
  </r>
  <r>
    <s v="100322626823101723P028028527911144444144101111110119133"/>
    <s v="1003"/>
    <s v="2"/>
    <s v="26"/>
    <s v="268"/>
    <s v="2"/>
    <s v="3"/>
    <s v="10"/>
    <s v="17"/>
    <s v="23"/>
    <s v="P"/>
    <s v="028"/>
    <s v="028527"/>
    <s v="91"/>
    <s v="1"/>
    <s v="4"/>
    <s v="44"/>
    <s v="441"/>
    <s v="44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28 APOYOS A REHABILITACIÓN DE COLONIAS ENTREGADOS"/>
    <s v="028527 APOYOS EN ESPECIE PARA MEJORAMIENTO DE VIVIENDA(ZAPOPAN MI CASA)"/>
    <s v="4000 TRANSFERENCIAS, ASIGNACIONES, SUBSIDIOS Y OTRAS AYUDAS"/>
    <s v="4400 AYUDAS SOCIALES"/>
    <s v="441 AYUDAS SOCIALES A PERSONAS"/>
    <s v="44101 AYUDAS SOCIALES A PERSONAS"/>
    <n v="600000"/>
    <s v="1 NO ETIQUETADO"/>
    <s v="11 RECURSOS FISCALES"/>
    <s v="1101 RECURSOS MUNICIPALES"/>
    <s v="19 Ejercicio 2019"/>
    <s v="13 TODO EL TERRITORIO"/>
    <s v="3 INDISTINTO"/>
  </r>
  <r>
    <s v="100533131123091725F049049547911144444144101111110119133"/>
    <s v="1005"/>
    <s v="3"/>
    <s v="31"/>
    <s v="311"/>
    <s v="2"/>
    <s v="3"/>
    <s v="09"/>
    <s v="17"/>
    <s v="25"/>
    <s v="F"/>
    <s v="049"/>
    <s v="049547"/>
    <s v="91"/>
    <s v="1"/>
    <s v="4"/>
    <s v="44"/>
    <s v="441"/>
    <s v="44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9 COMERCIOS TRABAJANDO REGLAMENTADOS"/>
    <s v="049547 TRAMITE DE TRASPASO"/>
    <s v="4000 TRANSFERENCIAS, ASIGNACIONES, SUBSIDIOS Y OTRAS AYUDAS"/>
    <s v="4400 AYUDAS SOCIALES"/>
    <s v="441 AYUDAS SOCIALES A PERSONAS"/>
    <s v="44101 AYUDAS SOCIALES A PERSONAS"/>
    <n v="0"/>
    <s v="1 NO ETIQUETADO"/>
    <s v="11 RECURSOS FISCALES"/>
    <s v="1101 RECURSOS MUNICIPALES"/>
    <s v="19 Ejercicio 2019"/>
    <s v="13 TODO EL TERRITORIO"/>
    <s v="3 INDISTINTO"/>
  </r>
  <r>
    <s v="100533131123091725F049049548911144444144101111110119133"/>
    <s v="1005"/>
    <s v="3"/>
    <s v="31"/>
    <s v="311"/>
    <s v="2"/>
    <s v="3"/>
    <s v="09"/>
    <s v="17"/>
    <s v="25"/>
    <s v="F"/>
    <s v="049"/>
    <s v="049548"/>
    <s v="91"/>
    <s v="1"/>
    <s v="4"/>
    <s v="44"/>
    <s v="441"/>
    <s v="44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9 COMERCIOS TRABAJANDO REGLAMENTADOS"/>
    <s v="049548 TRAMITE DE AMPLIACION DE MEDIDAS"/>
    <s v="4000 TRANSFERENCIAS, ASIGNACIONES, SUBSIDIOS Y OTRAS AYUDAS"/>
    <s v="4400 AYUDAS SOCIALES"/>
    <s v="441 AYUDAS SOCIALES A PERSONAS"/>
    <s v="44101 AYUDAS SOCIALES A PERSONAS"/>
    <n v="0"/>
    <s v="1 NO ETIQUETADO"/>
    <s v="11 RECURSOS FISCALES"/>
    <s v="1101 RECURSOS MUNICIPALES"/>
    <s v="19 Ejercicio 2019"/>
    <s v="13 TODO EL TERRITORIO"/>
    <s v="3 INDISTINTO"/>
  </r>
  <r>
    <s v="130122727116171835P136136763911133333633601111110119133"/>
    <s v="1301"/>
    <s v="2"/>
    <s v="27"/>
    <s v="271"/>
    <s v="1"/>
    <s v="6"/>
    <s v="17"/>
    <s v="18"/>
    <s v="35"/>
    <s v="P"/>
    <s v="136"/>
    <s v="136763"/>
    <s v="91"/>
    <s v="1"/>
    <s v="3"/>
    <s v="33"/>
    <s v="336"/>
    <s v="336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136 TALLERES Y CURSOS DIRIGIDOS A  CIUDADANOS, ORGANISMOS SOCIALES Y FUNCIONARIOS ASÍ COMO EVENTOS PARA IMPULSAR CULTURA DE PARTICIPACIÓN CIUDADANA PARA LA GOBERNANZA IMPARTIDOS."/>
    <s v="136763 FOMENTO DE LA PARTICIPACION CIUDADANA MEDIANTE CURSOS Y TALLERES"/>
    <s v="3000 SERVICIOS GENERALES"/>
    <s v="3300 SERVICIOS PROFESIONALES, CIENTIFICOS, TECNICOS Y OTROS SERVICIOS"/>
    <s v="336 SERVICIOS DE APOYO ADMINISTRATIVO, TRADUCCION, FOTOCOPIADO E IMPRESION"/>
    <s v="33601 SERVICIOS DE APOYO ADMINISTRATIVO, TRADUCCION, FOTOCOPIADO E IMPRESION"/>
    <n v="180000"/>
    <s v="1 NO ETIQUETADO"/>
    <s v="11 RECURSOS FISCALES"/>
    <s v="1101 RECURSOS MUNICIPALES"/>
    <s v="19 Ejercicio 2019"/>
    <s v="13 TODO EL TERRITORIO"/>
    <s v="3 INDISTINTO"/>
  </r>
  <r>
    <s v="110422121231010730E037037683911144444144101111110119133"/>
    <s v="1104"/>
    <s v="2"/>
    <s v="21"/>
    <s v="212"/>
    <s v="3"/>
    <s v="1"/>
    <s v="01"/>
    <s v="07"/>
    <s v="30"/>
    <s v="E"/>
    <s v="037"/>
    <s v="037683"/>
    <s v="91"/>
    <s v="1"/>
    <s v="4"/>
    <s v="44"/>
    <s v="441"/>
    <s v="441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037 CAMBIO CLIMÁTICO MITIGADO"/>
    <s v="037683 PROGRAMA PILOTO DE GESTION SUSTENTABLE DE LADRILLERAS"/>
    <s v="4000 TRANSFERENCIAS, ASIGNACIONES, SUBSIDIOS Y OTRAS AYUDAS"/>
    <s v="4400 AYUDAS SOCIALES"/>
    <s v="441 AYUDAS SOCIALES A PERSONAS"/>
    <s v="44101 AYUDAS SOCIALES A PERSONAS"/>
    <n v="70000"/>
    <s v="1 NO ETIQUETADO"/>
    <s v="11 RECURSOS FISCALES"/>
    <s v="1101 RECURSOS MUNICIPALES"/>
    <s v="19 Ejercicio 2019"/>
    <s v="13 TODO EL TERRITORIO"/>
    <s v="3 INDISTINTO"/>
  </r>
  <r>
    <s v="131622525114130433E089089907031144444144101111110119133"/>
    <s v="1316"/>
    <s v="2"/>
    <s v="25"/>
    <s v="251"/>
    <s v="1"/>
    <s v="4"/>
    <s v="13"/>
    <s v="04"/>
    <s v="33"/>
    <s v="E"/>
    <s v="089"/>
    <s v="089907"/>
    <s v="03"/>
    <s v="1"/>
    <s v="4"/>
    <s v="44"/>
    <s v="441"/>
    <s v="44101"/>
    <s v="1"/>
    <s v="11"/>
    <s v="1101"/>
    <s v="19"/>
    <s v="13"/>
    <s v="3"/>
    <s v="13 COORDINACION GENERAL DE CONSTRUCCION DE LA COMUNIDAD"/>
    <s v="1316 INSTITUTO MUNICIPAL DE ATENCION A LA JUVENTUD DE ZAPOPAN"/>
    <s v="251 EDUCACION BASICA"/>
    <s v="2 DESARROLLO SOCIAL"/>
    <s v="25 EDUCACION"/>
    <s v="1 INTEGRACIÓN SOCIAL Y CULTURAL"/>
    <s v="4 ZAPOPAN EQUITATIVO"/>
    <s v="13 MEJORAR EL ACCESO A SERVICIOS BÁSICOS Y OPORTUNIDADES DE DESARROLLO PERMANENTE"/>
    <s v="04 A. DESARROLLO EQUITATIVO E INCLUYENTE"/>
    <x v="1"/>
    <s v="03 NIÑOS"/>
    <s v="1 GASTO CORRIENTE"/>
    <s v="33 EDUCACIÓN ZAPOPAN"/>
    <s v="089 ORGANICACIÓN DE EVENTOS CIVICOS PARA FORTALECER LA IDENTIDAD DE LOS EDUCANDOS CON EL MUNICIPIO"/>
    <s v="089907 EVENTOS CIVICOS"/>
    <s v="4000 TRANSFERENCIAS, ASIGNACIONES, SUBSIDIOS Y OTRAS AYUDAS"/>
    <s v="4400 AYUDAS SOCIALES"/>
    <s v="441 AYUDAS SOCIALES A PERSONAS"/>
    <s v="44101 AYUDAS SOCIALES A PERSONAS"/>
    <n v="100000"/>
    <s v="1 NO ETIQUETADO"/>
    <s v="11 RECURSOS FISCALES"/>
    <s v="1101 RECURSOS MUNICIPALES"/>
    <s v="19 Ejercicio 2019"/>
    <s v="13 TODO EL TERRITORIO"/>
    <s v="3 INDISTINTO"/>
  </r>
  <r>
    <s v="130322424215140134E087087832911144444144101111110119133"/>
    <s v="1303"/>
    <s v="2"/>
    <s v="24"/>
    <s v="242"/>
    <s v="1"/>
    <s v="5"/>
    <s v="14"/>
    <s v="01"/>
    <s v="34"/>
    <s v="E"/>
    <s v="087"/>
    <s v="087832"/>
    <s v="91"/>
    <s v="1"/>
    <s v="4"/>
    <s v="44"/>
    <s v="441"/>
    <s v="441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32 ACTIVIDADES LUDICO Y RECREATIVAS EN ESPACIOS PUBLICOS Y CENTROS CULTURALES"/>
    <s v="4000 TRANSFERENCIAS, ASIGNACIONES, SUBSIDIOS Y OTRAS AYUDAS"/>
    <s v="4400 AYUDAS SOCIALES"/>
    <s v="441 AYUDAS SOCIALES A PERSONAS"/>
    <s v="44101 AYUDAS SOCIALES A PERSONAS"/>
    <n v="7324080"/>
    <s v="1 NO ETIQUETADO"/>
    <s v="11 RECURSOS FISCALES"/>
    <s v="1101 RECURSOS MUNICIPALES"/>
    <s v="19 Ejercicio 2019"/>
    <s v="13 TODO EL TERRITORIO"/>
    <s v="3 INDISTINTO"/>
  </r>
  <r>
    <s v="131422727116171835P091091767911133333933901111110119133"/>
    <s v="1314"/>
    <s v="2"/>
    <s v="27"/>
    <s v="271"/>
    <s v="1"/>
    <s v="6"/>
    <s v="17"/>
    <s v="18"/>
    <s v="35"/>
    <s v="P"/>
    <s v="091"/>
    <s v="091767"/>
    <s v="91"/>
    <s v="1"/>
    <s v="3"/>
    <s v="33"/>
    <s v="339"/>
    <s v="339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1 ORGANIZACIÓN VECINAL A LAS DECISIONES MUNICIPALES VINCULADA Y DEMOCRATIZADA"/>
    <s v="091767 REGISTRO Y RECONOCIMIENTO DE ORGANIZACIONES VECINALES"/>
    <s v="3000 SERVICIOS GENERALES"/>
    <s v="3300 SERVICIOS PROFESIONALES, CIENTIFICOS, TECNICOS Y OTROS SERVICIOS"/>
    <s v="339 SERVICIOS PROFESIONALES, CIENTIFICOS Y TECNICOS INTEGRALES"/>
    <s v="33901 SERVICIOS PROFESIONALES, CIENTIFICOS Y TECNICOS INTEGRALES"/>
    <n v="500000"/>
    <s v="1 NO ETIQUETADO"/>
    <s v="11 RECURSOS FISCALES"/>
    <s v="1101 RECURSOS MUNICIPALES"/>
    <s v="19 Ejercicio 2019"/>
    <s v="13 TODO EL TERRITORIO"/>
    <s v="3 INDISTINTO"/>
  </r>
  <r>
    <s v="130222525114130433E070070726031144444344301111110119133"/>
    <s v="1302"/>
    <s v="2"/>
    <s v="25"/>
    <s v="251"/>
    <s v="1"/>
    <s v="4"/>
    <s v="13"/>
    <s v="04"/>
    <s v="33"/>
    <s v="E"/>
    <s v="070"/>
    <s v="070726"/>
    <s v="03"/>
    <s v="1"/>
    <s v="4"/>
    <s v="44"/>
    <s v="443"/>
    <s v="44301"/>
    <s v="1"/>
    <s v="11"/>
    <s v="1101"/>
    <s v="19"/>
    <s v="13"/>
    <s v="3"/>
    <s v="13 COORDINACION GENERAL DE CONSTRUCCION DE LA COMUNIDAD"/>
    <s v="1302 DIRECCION DE EDUCACION"/>
    <s v="251 EDUCACION BASICA"/>
    <s v="2 DESARROLLO SOCIAL"/>
    <s v="25 EDUCACION"/>
    <s v="1 INTEGRACIÓN SOCIAL Y CULTURAL"/>
    <s v="4 ZAPOPAN EQUITATIVO"/>
    <s v="13 MEJORAR EL ACCESO A SERVICIOS BÁSICOS Y OPORTUNIDADES DE DESARROLLO PERMANENTE"/>
    <s v="04 A. DESARROLLO EQUITATIVO E INCLUYENTE"/>
    <x v="1"/>
    <s v="03 NIÑOS"/>
    <s v="1 GASTO CORRIENTE"/>
    <s v="33 EDUCACIÓN ZAPOPAN"/>
    <s v="070 INCENTIVO A MAESTRO POR TRAYECTORIA MAGISTERIAL SOBRESALIENTE"/>
    <s v="070726 ENTREGA DE RECONOCIMIENTO (PRESEA MAGISTERIAL PROF. ERVIRO RAFAEL SALAZAR ALCAZAR)"/>
    <s v="4000 TRANSFERENCIAS, ASIGNACIONES, SUBSIDIOS Y OTRAS AYUDAS"/>
    <s v="4400 AYUDAS SOCIALES"/>
    <s v="443 AYUDAS SOCIALES A INSTITUCIONES DE ENSEÑANZA"/>
    <s v="44301 AYUDAS SOCIALES A INSTITUCIONES DE ENSEÑANZA"/>
    <n v="10000000"/>
    <s v="1 NO ETIQUETADO"/>
    <s v="11 RECURSOS FISCALES"/>
    <s v="1101 RECURSOS MUNICIPALES"/>
    <s v="19 Ejercicio 2019"/>
    <s v="13 TODO EL TERRITORIO"/>
    <s v="3 INDISTINTO"/>
  </r>
  <r>
    <s v="130222525114130433E089089852031144444344301111110119133"/>
    <s v="1302"/>
    <s v="2"/>
    <s v="25"/>
    <s v="251"/>
    <s v="1"/>
    <s v="4"/>
    <s v="13"/>
    <s v="04"/>
    <s v="33"/>
    <s v="E"/>
    <s v="089"/>
    <s v="089852"/>
    <s v="03"/>
    <s v="1"/>
    <s v="4"/>
    <s v="44"/>
    <s v="443"/>
    <s v="44301"/>
    <s v="1"/>
    <s v="11"/>
    <s v="1101"/>
    <s v="19"/>
    <s v="13"/>
    <s v="3"/>
    <s v="13 COORDINACION GENERAL DE CONSTRUCCION DE LA COMUNIDAD"/>
    <s v="1302 DIRECCION DE EDUCACION"/>
    <s v="251 EDUCACION BASICA"/>
    <s v="2 DESARROLLO SOCIAL"/>
    <s v="25 EDUCACION"/>
    <s v="1 INTEGRACIÓN SOCIAL Y CULTURAL"/>
    <s v="4 ZAPOPAN EQUITATIVO"/>
    <s v="13 MEJORAR EL ACCESO A SERVICIOS BÁSICOS Y OPORTUNIDADES DE DESARROLLO PERMANENTE"/>
    <s v="04 A. DESARROLLO EQUITATIVO E INCLUYENTE"/>
    <x v="1"/>
    <s v="03 NIÑOS"/>
    <s v="1 GASTO CORRIENTE"/>
    <s v="33 EDUCACIÓN ZAPOPAN"/>
    <s v="089 ORGANICACIÓN DE EVENTOS CIVICOS PARA FORTALECER LA IDENTIDAD DE LOS EDUCANDOS CON EL MUNICIPIO"/>
    <s v="089852 AYUNTAMIENTO INFANTIL Y JUVENIL "/>
    <s v="4000 TRANSFERENCIAS, ASIGNACIONES, SUBSIDIOS Y OTRAS AYUDAS"/>
    <s v="4400 AYUDAS SOCIALES"/>
    <s v="443 AYUDAS SOCIALES A INSTITUCIONES DE ENSEÑANZA"/>
    <s v="44301 AYUDAS SOCIALES A INSTITUCIONES DE ENSEÑANZA"/>
    <n v="200000"/>
    <s v="1 NO ETIQUETADO"/>
    <s v="11 RECURSOS FISCALES"/>
    <s v="1101 RECURSOS MUNICIPALES"/>
    <s v="19 Ejercicio 2019"/>
    <s v="13 TODO EL TERRITORIO"/>
    <s v="3 INDISTINTO"/>
  </r>
  <r>
    <s v="090411313446172020O021021484121144444544501111110119133"/>
    <s v="0904"/>
    <s v="1"/>
    <s v="13"/>
    <s v="134"/>
    <s v="4"/>
    <s v="6"/>
    <s v="17"/>
    <s v="20"/>
    <s v="20"/>
    <s v="O"/>
    <s v="021"/>
    <s v="021484"/>
    <s v="12"/>
    <s v="1"/>
    <s v="4"/>
    <s v="44"/>
    <s v="445"/>
    <s v="445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84 ELABORACION DE NOMBRAMIENTOS"/>
    <s v="4000 TRANSFERENCIAS, ASIGNACIONES, SUBSIDIOS Y OTRAS AYUDAS"/>
    <s v="4400 AYUDAS SOCIALES"/>
    <s v="445 AYUDAS SOCIALES A INSTITUCIONES SIN FINES DE LUCRO"/>
    <s v="44501 AYUDAS SOCIALES A INSTITUCIONES SIN FINES DE LUCRO"/>
    <n v="265000"/>
    <s v="1 NO ETIQUETADO"/>
    <s v="11 RECURSOS FISCALES"/>
    <s v="1101 RECURSOS MUNICIPALES"/>
    <s v="19 Ejercicio 2019"/>
    <s v="13 TODO EL TERRITORIO"/>
    <s v="3 INDISTINTO"/>
  </r>
  <r>
    <s v="100533131123091725F049049548911144444544501111110119133"/>
    <s v="1005"/>
    <s v="3"/>
    <s v="31"/>
    <s v="311"/>
    <s v="2"/>
    <s v="3"/>
    <s v="09"/>
    <s v="17"/>
    <s v="25"/>
    <s v="F"/>
    <s v="049"/>
    <s v="049548"/>
    <s v="91"/>
    <s v="1"/>
    <s v="4"/>
    <s v="44"/>
    <s v="445"/>
    <s v="445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9 COMERCIOS TRABAJANDO REGLAMENTADOS"/>
    <s v="049548 TRAMITE DE AMPLIACION DE MEDIDAS"/>
    <s v="4000 TRANSFERENCIAS, ASIGNACIONES, SUBSIDIOS Y OTRAS AYUDAS"/>
    <s v="4400 AYUDAS SOCIALES"/>
    <s v="445 AYUDAS SOCIALES A INSTITUCIONES SIN FINES DE LUCRO"/>
    <s v="44501 AYUDAS SOCIALES A INSTITUCIONES SIN FINES DE LUCRO"/>
    <n v="3062400"/>
    <s v="1 NO ETIQUETADO"/>
    <s v="11 RECURSOS FISCALES"/>
    <s v="1101 RECURSOS MUNICIPALES"/>
    <s v="19 Ejercicio 2019"/>
    <s v="13 TODO EL TERRITORIO"/>
    <s v="3 INDISTINTO"/>
  </r>
  <r>
    <s v="020411313246172002O101101895971144848148101111110119133"/>
    <s v="0204"/>
    <s v="1"/>
    <s v="13"/>
    <s v="132"/>
    <s v="4"/>
    <s v="6"/>
    <s v="17"/>
    <s v="20"/>
    <s v="02"/>
    <s v="O"/>
    <s v="101"/>
    <s v="101895"/>
    <s v="97"/>
    <s v="1"/>
    <s v="4"/>
    <s v="48"/>
    <s v="481"/>
    <s v="481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101 PLATAFORMA PARA LA DERIVACIÓN, MONITOREO Y SEGUIMIENTO DE ASUNTOS HASTA SU ATENCIÓN Y CONCLUSIÓN IMPLEMENTADA"/>
    <s v="101895 DONATIVOS Y AYUDAS SOCIALES A PERSONAS "/>
    <s v="4000 TRANSFERENCIAS, ASIGNACIONES, SUBSIDIOS Y OTRAS AYUDAS"/>
    <s v="4800 DONATIVOS"/>
    <s v="481 DONATIVOS A INSTITUCIONES SIN FINES DE LUCRO"/>
    <s v="48101 DONATIVOS A INSTITUCIONES SIN FINES DE LUCRO"/>
    <n v="30000"/>
    <s v="1 NO ETIQUETADO"/>
    <s v="11 RECURSOS FISCALES"/>
    <s v="1101 RECURSOS MUNICIPALES"/>
    <s v="19 Ejercicio 2019"/>
    <s v="13 TODO EL TERRITORIO"/>
    <s v="3 INDISTINTO"/>
  </r>
  <r>
    <s v="100322626823101723P031031988911144848148101111110119133"/>
    <s v="1003"/>
    <s v="2"/>
    <s v="26"/>
    <s v="268"/>
    <s v="2"/>
    <s v="3"/>
    <s v="10"/>
    <s v="17"/>
    <s v="23"/>
    <s v="P"/>
    <s v="031"/>
    <s v="031988"/>
    <s v="91"/>
    <s v="1"/>
    <s v="4"/>
    <s v="48"/>
    <s v="481"/>
    <s v="481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1 APOYOS EN ESPECIE OTORGADOS "/>
    <s v="031988 SISTEMA INTEGRAL DE CAPACITACION EMPRESARIAL (SICE)"/>
    <s v="4000 TRANSFERENCIAS, ASIGNACIONES, SUBSIDIOS Y OTRAS AYUDAS"/>
    <s v="4800 DONATIVOS"/>
    <s v="481 DONATIVOS A INSTITUCIONES SIN FINES DE LUCRO"/>
    <s v="48101 DONATIVOS A INSTITUCIONES SIN FINES DE LUCRO"/>
    <n v="17200000"/>
    <s v="1 NO ETIQUETADO"/>
    <s v="11 RECURSOS FISCALES"/>
    <s v="1101 RECURSOS MUNICIPALES"/>
    <s v="19 Ejercicio 2019"/>
    <s v="13 TODO EL TERRITORIO"/>
    <s v="3 INDISTINTO"/>
  </r>
  <r>
    <s v="101022626823101723P028028528911144848148101111110119133"/>
    <s v="1010"/>
    <s v="2"/>
    <s v="26"/>
    <s v="268"/>
    <s v="2"/>
    <s v="3"/>
    <s v="10"/>
    <s v="17"/>
    <s v="23"/>
    <s v="P"/>
    <s v="028"/>
    <s v="028528"/>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28 APOYOS A REHABILITACIÓN DE COLONIAS ENTREGADOS"/>
    <s v="028528 APOYOS PARA REHABILITACION DE COLONIAS (ZAPOPAN MI COLONIA)"/>
    <s v="4000 TRANSFERENCIAS, ASIGNACIONES, SUBSIDIOS Y OTRAS AYUDAS"/>
    <s v="4800 DONATIVOS"/>
    <s v="481 DONATIVOS A INSTITUCIONES SIN FINES DE LUCRO"/>
    <s v="48101 DONATIVOS A INSTITUCIONES SIN FINES DE LUCRO"/>
    <n v="2560000"/>
    <s v="1 NO ETIQUETADO"/>
    <s v="11 RECURSOS FISCALES"/>
    <s v="1101 RECURSOS MUNICIPALES"/>
    <s v="19 Ejercicio 2019"/>
    <s v="13 TODO EL TERRITORIO"/>
    <s v="3 INDISTINTO"/>
  </r>
  <r>
    <s v="101022626823101723P028028530911144848148101111110119133"/>
    <s v="1010"/>
    <s v="2"/>
    <s v="26"/>
    <s v="268"/>
    <s v="2"/>
    <s v="3"/>
    <s v="10"/>
    <s v="17"/>
    <s v="23"/>
    <s v="P"/>
    <s v="028"/>
    <s v="028530"/>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28 APOYOS A REHABILITACIÓN DE COLONIAS ENTREGADOS"/>
    <s v="028530 PREVENCION DEL DELITO (DEPORTE, CULTURA, ARTE - ZAPOPAN CIUDAD DE TODOS)"/>
    <s v="4000 TRANSFERENCIAS, ASIGNACIONES, SUBSIDIOS Y OTRAS AYUDAS"/>
    <s v="4800 DONATIVOS"/>
    <s v="481 DONATIVOS A INSTITUCIONES SIN FINES DE LUCRO"/>
    <s v="48101 DONATIVOS A INSTITUCIONES SIN FINES DE LUCRO"/>
    <n v="500000"/>
    <s v="1 NO ETIQUETADO"/>
    <s v="11 RECURSOS FISCALES"/>
    <s v="1101 RECURSOS MUNICIPALES"/>
    <s v="19 Ejercicio 2019"/>
    <s v="13 TODO EL TERRITORIO"/>
    <s v="3 INDISTINTO"/>
  </r>
  <r>
    <s v="101022626823101723P028028537911144848148101111110119133"/>
    <s v="1010"/>
    <s v="2"/>
    <s v="26"/>
    <s v="268"/>
    <s v="2"/>
    <s v="3"/>
    <s v="10"/>
    <s v="17"/>
    <s v="23"/>
    <s v="P"/>
    <s v="028"/>
    <s v="028537"/>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28 APOYOS A REHABILITACIÓN DE COLONIAS ENTREGADOS"/>
    <s v="028537 PINTA ZAPOPAN"/>
    <s v="4000 TRANSFERENCIAS, ASIGNACIONES, SUBSIDIOS Y OTRAS AYUDAS"/>
    <s v="4800 DONATIVOS"/>
    <s v="481 DONATIVOS A INSTITUCIONES SIN FINES DE LUCRO"/>
    <s v="48101 DONATIVOS A INSTITUCIONES SIN FINES DE LUCRO"/>
    <n v="2000000"/>
    <s v="1 NO ETIQUETADO"/>
    <s v="11 RECURSOS FISCALES"/>
    <s v="1101 RECURSOS MUNICIPALES"/>
    <s v="19 Ejercicio 2019"/>
    <s v="13 TODO EL TERRITORIO"/>
    <s v="3 INDISTINTO"/>
  </r>
  <r>
    <s v="101022626823101723P027027529911144848148101111110119133"/>
    <s v="1010"/>
    <s v="2"/>
    <s v="26"/>
    <s v="268"/>
    <s v="2"/>
    <s v="3"/>
    <s v="10"/>
    <s v="17"/>
    <s v="23"/>
    <s v="P"/>
    <s v="027"/>
    <s v="027529"/>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27 APOYO ECONÓMICO PARA ACCESO A ESTANCIAS INFANTILES OTORGADOS"/>
    <s v="027529 APOYO ECONOMICO -VALES-PARA ESTANCIAS INFANTILES (SONRIE ZAPOPAM)"/>
    <s v="4000 TRANSFERENCIAS, ASIGNACIONES, SUBSIDIOS Y OTRAS AYUDAS"/>
    <s v="4800 DONATIVOS"/>
    <s v="481 DONATIVOS A INSTITUCIONES SIN FINES DE LUCRO"/>
    <s v="48101 DONATIVOS A INSTITUCIONES SIN FINES DE LUCRO"/>
    <n v="760000"/>
    <s v="1 NO ETIQUETADO"/>
    <s v="11 RECURSOS FISCALES"/>
    <s v="1101 RECURSOS MUNICIPALES"/>
    <s v="19 Ejercicio 2019"/>
    <s v="13 TODO EL TERRITORIO"/>
    <s v="3 INDISTINTO"/>
  </r>
  <r>
    <s v="101022626823101723P027027901911144848148101111110119133"/>
    <s v="1010"/>
    <s v="2"/>
    <s v="26"/>
    <s v="268"/>
    <s v="2"/>
    <s v="3"/>
    <s v="10"/>
    <s v="17"/>
    <s v="23"/>
    <s v="P"/>
    <s v="027"/>
    <s v="027901"/>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27 APOYO ECONÓMICO PARA ACCESO A ESTANCIAS INFANTILES OTORGADOS"/>
    <s v="027901 ESTANCIAS INFANTILES CON APOYOS ECONOMICOS RECIBIDOS "/>
    <s v="4000 TRANSFERENCIAS, ASIGNACIONES, SUBSIDIOS Y OTRAS AYUDAS"/>
    <s v="4800 DONATIVOS"/>
    <s v="481 DONATIVOS A INSTITUCIONES SIN FINES DE LUCRO"/>
    <s v="48101 DONATIVOS A INSTITUCIONES SIN FINES DE LUCRO"/>
    <n v="3000000"/>
    <s v="1 NO ETIQUETADO"/>
    <s v="11 RECURSOS FISCALES"/>
    <s v="1101 RECURSOS MUNICIPALES"/>
    <s v="19 Ejercicio 2019"/>
    <s v="13 TODO EL TERRITORIO"/>
    <s v="3 INDISTINTO"/>
  </r>
  <r>
    <s v="101022626823101723P028028527911144848148101111110119133"/>
    <s v="1010"/>
    <s v="2"/>
    <s v="26"/>
    <s v="268"/>
    <s v="2"/>
    <s v="3"/>
    <s v="10"/>
    <s v="17"/>
    <s v="23"/>
    <s v="P"/>
    <s v="028"/>
    <s v="028527"/>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28 APOYOS A REHABILITACIÓN DE COLONIAS ENTREGADOS"/>
    <s v="028527 APOYOS EN ESPECIE PARA MEJORAMIENTO DE VIVIENDA(ZAPOPAN MI CASA)"/>
    <s v="4000 TRANSFERENCIAS, ASIGNACIONES, SUBSIDIOS Y OTRAS AYUDAS"/>
    <s v="4800 DONATIVOS"/>
    <s v="481 DONATIVOS A INSTITUCIONES SIN FINES DE LUCRO"/>
    <s v="48101 DONATIVOS A INSTITUCIONES SIN FINES DE LUCRO"/>
    <n v="12000000"/>
    <s v="1 NO ETIQUETADO"/>
    <s v="11 RECURSOS FISCALES"/>
    <s v="1101 RECURSOS MUNICIPALES"/>
    <s v="19 Ejercicio 2019"/>
    <s v="13 TODO EL TERRITORIO"/>
    <s v="3 INDISTINTO"/>
  </r>
  <r>
    <s v="101022626823101723P028028528911144848148101111110119133"/>
    <s v="1010"/>
    <s v="2"/>
    <s v="26"/>
    <s v="268"/>
    <s v="2"/>
    <s v="3"/>
    <s v="10"/>
    <s v="17"/>
    <s v="23"/>
    <s v="P"/>
    <s v="028"/>
    <s v="028528"/>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28 APOYOS A REHABILITACIÓN DE COLONIAS ENTREGADOS"/>
    <s v="028528 APOYOS PARA REHABILITACION DE COLONIAS (ZAPOPAN MI COLONIA)"/>
    <s v="4000 TRANSFERENCIAS, ASIGNACIONES, SUBSIDIOS Y OTRAS AYUDAS"/>
    <s v="4800 DONATIVOS"/>
    <s v="481 DONATIVOS A INSTITUCIONES SIN FINES DE LUCRO"/>
    <s v="48101 DONATIVOS A INSTITUCIONES SIN FINES DE LUCRO"/>
    <n v="250000"/>
    <s v="1 NO ETIQUETADO"/>
    <s v="11 RECURSOS FISCALES"/>
    <s v="1101 RECURSOS MUNICIPALES"/>
    <s v="19 Ejercicio 2019"/>
    <s v="13 TODO EL TERRITORIO"/>
    <s v="3 INDISTINTO"/>
  </r>
  <r>
    <s v="101022626823101723P028028530911144848148101111110119133"/>
    <s v="1010"/>
    <s v="2"/>
    <s v="26"/>
    <s v="268"/>
    <s v="2"/>
    <s v="3"/>
    <s v="10"/>
    <s v="17"/>
    <s v="23"/>
    <s v="P"/>
    <s v="028"/>
    <s v="028530"/>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28 APOYOS A REHABILITACIÓN DE COLONIAS ENTREGADOS"/>
    <s v="028530 PREVENCION DEL DELITO (DEPORTE, CULTURA, ARTE - ZAPOPAN CIUDAD DE TODOS)"/>
    <s v="4000 TRANSFERENCIAS, ASIGNACIONES, SUBSIDIOS Y OTRAS AYUDAS"/>
    <s v="4800 DONATIVOS"/>
    <s v="481 DONATIVOS A INSTITUCIONES SIN FINES DE LUCRO"/>
    <s v="48101 DONATIVOS A INSTITUCIONES SIN FINES DE LUCRO"/>
    <n v="25000000"/>
    <s v="1 NO ETIQUETADO"/>
    <s v="11 RECURSOS FISCALES"/>
    <s v="1101 RECURSOS MUNICIPALES"/>
    <s v="19 Ejercicio 2019"/>
    <s v="13 TODO EL TERRITORIO"/>
    <s v="3 INDISTINTO"/>
  </r>
  <r>
    <s v="101022626823101723P028028537911144848148101111110119133"/>
    <s v="1010"/>
    <s v="2"/>
    <s v="26"/>
    <s v="268"/>
    <s v="2"/>
    <s v="3"/>
    <s v="10"/>
    <s v="17"/>
    <s v="23"/>
    <s v="P"/>
    <s v="028"/>
    <s v="028537"/>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28 APOYOS A REHABILITACIÓN DE COLONIAS ENTREGADOS"/>
    <s v="028537 PINTA ZAPOPAN"/>
    <s v="4000 TRANSFERENCIAS, ASIGNACIONES, SUBSIDIOS Y OTRAS AYUDAS"/>
    <s v="4800 DONATIVOS"/>
    <s v="481 DONATIVOS A INSTITUCIONES SIN FINES DE LUCRO"/>
    <s v="48101 DONATIVOS A INSTITUCIONES SIN FINES DE LUCRO"/>
    <n v="1200000"/>
    <s v="1 NO ETIQUETADO"/>
    <s v="11 RECURSOS FISCALES"/>
    <s v="1101 RECURSOS MUNICIPALES"/>
    <s v="19 Ejercicio 2019"/>
    <s v="13 TODO EL TERRITORIO"/>
    <s v="3 INDISTINTO"/>
  </r>
  <r>
    <s v="101022626823101723P030030525911144848148101111110119133"/>
    <s v="1010"/>
    <s v="2"/>
    <s v="26"/>
    <s v="268"/>
    <s v="2"/>
    <s v="3"/>
    <s v="10"/>
    <s v="17"/>
    <s v="23"/>
    <s v="P"/>
    <s v="030"/>
    <s v="030525"/>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0 APOYOS ECONÓMICOS OTORGADOS"/>
    <s v="030525 ESTIMULOS ECONOMICO PARA CONTINUIDAD DE ESTUDIOS A NIVEL PREPARATORIA PARA JOVENES (AQUI TE PREPARAS)"/>
    <s v="4000 TRANSFERENCIAS, ASIGNACIONES, SUBSIDIOS Y OTRAS AYUDAS"/>
    <s v="4800 DONATIVOS"/>
    <s v="481 DONATIVOS A INSTITUCIONES SIN FINES DE LUCRO"/>
    <s v="48101 DONATIVOS A INSTITUCIONES SIN FINES DE LUCRO"/>
    <n v="300000"/>
    <s v="1 NO ETIQUETADO"/>
    <s v="11 RECURSOS FISCALES"/>
    <s v="1101 RECURSOS MUNICIPALES"/>
    <s v="19 Ejercicio 2019"/>
    <s v="13 TODO EL TERRITORIO"/>
    <s v="3 INDISTINTO"/>
  </r>
  <r>
    <s v="101022626823101723P030030529911144848148101111110119133"/>
    <s v="1010"/>
    <s v="2"/>
    <s v="26"/>
    <s v="268"/>
    <s v="2"/>
    <s v="3"/>
    <s v="10"/>
    <s v="17"/>
    <s v="23"/>
    <s v="P"/>
    <s v="030"/>
    <s v="030529"/>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0 APOYOS ECONÓMICOS OTORGADOS"/>
    <s v="030529 APOYO ECONOMICO - VALES- PARA ESTANCIAS INFANTILES (SONRIE ZAPOPAN)"/>
    <s v="4000 TRANSFERENCIAS, ASIGNACIONES, SUBSIDIOS Y OTRAS AYUDAS"/>
    <s v="4800 DONATIVOS"/>
    <s v="481 DONATIVOS A INSTITUCIONES SIN FINES DE LUCRO"/>
    <s v="48101 DONATIVOS A INSTITUCIONES SIN FINES DE LUCRO"/>
    <n v="500000"/>
    <s v="1 NO ETIQUETADO"/>
    <s v="11 RECURSOS FISCALES"/>
    <s v="1101 RECURSOS MUNICIPALES"/>
    <s v="19 Ejercicio 2019"/>
    <s v="13 TODO EL TERRITORIO"/>
    <s v="3 INDISTINTO"/>
  </r>
  <r>
    <s v="101022626823101723P030030535911144848148101111110119133"/>
    <s v="1010"/>
    <s v="2"/>
    <s v="26"/>
    <s v="268"/>
    <s v="2"/>
    <s v="3"/>
    <s v="10"/>
    <s v="17"/>
    <s v="23"/>
    <s v="P"/>
    <s v="030"/>
    <s v="030535"/>
    <s v="91"/>
    <s v="1"/>
    <s v="4"/>
    <s v="48"/>
    <s v="481"/>
    <s v="48101"/>
    <s v="1"/>
    <s v="11"/>
    <s v="1101"/>
    <s v="19"/>
    <s v="13"/>
    <s v="3"/>
    <s v="10 COORDINACION GENERAL DE DESARROLLO ECONOMICO Y COMBATE A LA DESIGUALDAD"/>
    <s v="1010 COORDINACION GENERAL DE DESARROLLO ECONOMICO Y COMBATE A LA DESIGUALDAD"/>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0 APOYOS ECONÓMICOS OTORGADOS"/>
    <s v="030535 APOYO ECONOMICO PARA ESTANCIAS INFANTILES (SONRIE ZAPOPAN)"/>
    <s v="4000 TRANSFERENCIAS, ASIGNACIONES, SUBSIDIOS Y OTRAS AYUDAS"/>
    <s v="4800 DONATIVOS"/>
    <s v="481 DONATIVOS A INSTITUCIONES SIN FINES DE LUCRO"/>
    <s v="48101 DONATIVOS A INSTITUCIONES SIN FINES DE LUCRO"/>
    <n v="300000"/>
    <s v="1 NO ETIQUETADO"/>
    <s v="11 RECURSOS FISCALES"/>
    <s v="1101 RECURSOS MUNICIPALES"/>
    <s v="19 Ejercicio 2019"/>
    <s v="13 TODO EL TERRITORIO"/>
    <s v="3 INDISTINTO"/>
  </r>
  <r>
    <s v="100533131123091725F049049548911144848148101111110119133"/>
    <s v="1005"/>
    <s v="3"/>
    <s v="31"/>
    <s v="311"/>
    <s v="2"/>
    <s v="3"/>
    <s v="09"/>
    <s v="17"/>
    <s v="25"/>
    <s v="F"/>
    <s v="049"/>
    <s v="049548"/>
    <s v="91"/>
    <s v="1"/>
    <s v="4"/>
    <s v="48"/>
    <s v="481"/>
    <s v="481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9 COMERCIOS TRABAJANDO REGLAMENTADOS"/>
    <s v="049548 TRAMITE DE AMPLIACION DE MEDIDAS"/>
    <s v="4000 TRANSFERENCIAS, ASIGNACIONES, SUBSIDIOS Y OTRAS AYUDAS"/>
    <s v="4800 DONATIVOS"/>
    <s v="481 DONATIVOS A INSTITUCIONES SIN FINES DE LUCRO"/>
    <s v="48101 DONATIVOS A INSTITUCIONES SIN FINES DE LUCRO"/>
    <n v="1192400"/>
    <s v="1 NO ETIQUETADO"/>
    <s v="11 RECURSOS FISCALES"/>
    <s v="1101 RECURSOS MUNICIPALES"/>
    <s v="19 Ejercicio 2019"/>
    <s v="13 TODO EL TERRITORIO"/>
    <s v="3 INDISTINTO"/>
  </r>
  <r>
    <s v="060611515246172012M073073299911144848448401111110119133"/>
    <s v="0606"/>
    <s v="1"/>
    <s v="15"/>
    <s v="152"/>
    <s v="4"/>
    <s v="6"/>
    <s v="17"/>
    <s v="20"/>
    <s v="12"/>
    <s v="M"/>
    <s v="073"/>
    <s v="073299"/>
    <s v="91"/>
    <s v="1"/>
    <s v="4"/>
    <s v="48"/>
    <s v="484"/>
    <s v="484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073 INFORMES FINANCIEROS Y CUENTAS PUBLICAS PRESENTADAS EN APEGO A LAS NORMAS"/>
    <s v="073299 INTEGRACION DE DOCUMENTACION COMPROBATORIA DEL GASTO Y EL INGRESO"/>
    <s v="4000 TRANSFERENCIAS, ASIGNACIONES, SUBSIDIOS Y OTRAS AYUDAS"/>
    <s v="4800 DONATIVOS"/>
    <s v="484 DONATIVOS A FIDEICOMISOS ESTATALES"/>
    <s v="48401 DONATIVOS A FIDEICOMISOS ESTATALES"/>
    <n v="28300783"/>
    <s v="1 NO ETIQUETADO"/>
    <s v="11 RECURSOS FISCALES"/>
    <s v="1101 RECURSOS MUNICIPALES"/>
    <s v="19 Ejercicio 2019"/>
    <s v="13 TODO EL TERRITORIO"/>
    <s v="3 INDISTINTO"/>
  </r>
  <r>
    <s v="020311313246172002O016016015971155151151101111110119133"/>
    <s v="0203"/>
    <s v="1"/>
    <s v="13"/>
    <s v="132"/>
    <s v="4"/>
    <s v="6"/>
    <s v="17"/>
    <s v="20"/>
    <s v="02"/>
    <s v="O"/>
    <s v="016"/>
    <s v="016015"/>
    <s v="97"/>
    <s v="1"/>
    <s v="5"/>
    <s v="51"/>
    <s v="511"/>
    <s v="511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5000 BIENES MUEBLES, INMUEBLES E INTANGIBLES"/>
    <s v="5100 MOBILIARIO Y EQUIPO DE ADMINISTRACION"/>
    <s v="511 MUEBLES DE OFICINA Y ESTANTERIA"/>
    <s v="51101 MUEBLES DE OFICINA Y ESTANTERIA"/>
    <n v="15000"/>
    <s v="1 NO ETIQUETADO"/>
    <s v="11 RECURSOS FISCALES"/>
    <s v="1101 RECURSOS MUNICIPALES"/>
    <s v="19 Ejercicio 2019"/>
    <s v="13 TODO EL TERRITORIO"/>
    <s v="3 INDISTINTO"/>
  </r>
  <r>
    <s v="030311717145160304E127127976911155151151101111110119133"/>
    <s v="0303"/>
    <s v="1"/>
    <s v="17"/>
    <s v="171"/>
    <s v="4"/>
    <s v="5"/>
    <s v="16"/>
    <s v="03"/>
    <s v="04"/>
    <s v="E"/>
    <s v="127"/>
    <s v="127976"/>
    <s v="91"/>
    <s v="1"/>
    <s v="5"/>
    <s v="51"/>
    <s v="511"/>
    <s v="51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5000 BIENES MUEBLES, INMUEBLES E INTANGIBLES"/>
    <s v="5100 MOBILIARIO Y EQUIPO DE ADMINISTRACION"/>
    <s v="511 MUEBLES DE OFICINA Y ESTANTERIA"/>
    <s v="51101 MUEBLES DE OFICINA Y ESTANTERIA"/>
    <n v="3000000"/>
    <s v="1 NO ETIQUETADO"/>
    <s v="11 RECURSOS FISCALES"/>
    <s v="1101 RECURSOS MUNICIPALES"/>
    <s v="19 Ejercicio 2019"/>
    <s v="13 TODO EL TERRITORIO"/>
    <s v="3 INDISTINTO"/>
  </r>
  <r>
    <s v="080122222112130614E088088322911155151151101111110119133"/>
    <s v="0801"/>
    <s v="2"/>
    <s v="22"/>
    <s v="221"/>
    <s v="1"/>
    <s v="2"/>
    <s v="13"/>
    <s v="06"/>
    <s v="14"/>
    <s v="E"/>
    <s v="088"/>
    <s v="088322"/>
    <s v="91"/>
    <s v="1"/>
    <s v="5"/>
    <s v="51"/>
    <s v="511"/>
    <s v="511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22 INTENDENCIA EN MERCADOS MUNICIPALES"/>
    <s v="5000 BIENES MUEBLES, INMUEBLES E INTANGIBLES"/>
    <s v="5100 MOBILIARIO Y EQUIPO DE ADMINISTRACION"/>
    <s v="511 MUEBLES DE OFICINA Y ESTANTERIA"/>
    <s v="51101 MUEBLES DE OFICINA Y ESTANTERIA"/>
    <n v="100000"/>
    <s v="1 NO ETIQUETADO"/>
    <s v="11 RECURSOS FISCALES"/>
    <s v="1101 RECURSOS MUNICIPALES"/>
    <s v="19 Ejercicio 2019"/>
    <s v="13 TODO EL TERRITORIO"/>
    <s v="3 INDISTINTO"/>
  </r>
  <r>
    <s v="080922222112130614E125125317911155151151101111110119133"/>
    <s v="0809"/>
    <s v="2"/>
    <s v="22"/>
    <s v="221"/>
    <s v="1"/>
    <s v="2"/>
    <s v="13"/>
    <s v="06"/>
    <s v="14"/>
    <s v="E"/>
    <s v="125"/>
    <s v="125317"/>
    <s v="91"/>
    <s v="1"/>
    <s v="5"/>
    <s v="51"/>
    <s v="511"/>
    <s v="511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17 MANTENIMIENTO DE AREAS COMUNES"/>
    <s v="5000 BIENES MUEBLES, INMUEBLES E INTANGIBLES"/>
    <s v="5100 MOBILIARIO Y EQUIPO DE ADMINISTRACION"/>
    <s v="511 MUEBLES DE OFICINA Y ESTANTERIA"/>
    <s v="51101 MUEBLES DE OFICINA Y ESTANTERIA"/>
    <n v="40000"/>
    <s v="1 NO ETIQUETADO"/>
    <s v="11 RECURSOS FISCALES"/>
    <s v="1101 RECURSOS MUNICIPALES"/>
    <s v="19 Ejercicio 2019"/>
    <s v="13 TODO EL TERRITORIO"/>
    <s v="3 INDISTINTO"/>
  </r>
  <r>
    <s v="080222222112130614E125125320911155151151101111110119133"/>
    <s v="0802"/>
    <s v="2"/>
    <s v="22"/>
    <s v="221"/>
    <s v="1"/>
    <s v="2"/>
    <s v="13"/>
    <s v="06"/>
    <s v="14"/>
    <s v="E"/>
    <s v="125"/>
    <s v="125320"/>
    <s v="91"/>
    <s v="1"/>
    <s v="5"/>
    <s v="51"/>
    <s v="511"/>
    <s v="511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20 MANTENIMIENTO DE MERCADOS MUNICIPALES"/>
    <s v="5000 BIENES MUEBLES, INMUEBLES E INTANGIBLES"/>
    <s v="5100 MOBILIARIO Y EQUIPO DE ADMINISTRACION"/>
    <s v="511 MUEBLES DE OFICINA Y ESTANTERIA"/>
    <s v="51101 MUEBLES DE OFICINA Y ESTANTERIA"/>
    <n v="50000"/>
    <s v="1 NO ETIQUETADO"/>
    <s v="11 RECURSOS FISCALES"/>
    <s v="1101 RECURSOS MUNICIPALES"/>
    <s v="19 Ejercicio 2019"/>
    <s v="13 TODO EL TERRITORIO"/>
    <s v="3 INDISTINTO"/>
  </r>
  <r>
    <s v="080422222112130614E125125381911155151151101111110119133"/>
    <s v="0804"/>
    <s v="2"/>
    <s v="22"/>
    <s v="221"/>
    <s v="1"/>
    <s v="2"/>
    <s v="13"/>
    <s v="06"/>
    <s v="14"/>
    <s v="E"/>
    <s v="125"/>
    <s v="125381"/>
    <s v="91"/>
    <s v="1"/>
    <s v="5"/>
    <s v="51"/>
    <s v="511"/>
    <s v="511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81 OPERATIVO DE CEMENTERIOS"/>
    <s v="5000 BIENES MUEBLES, INMUEBLES E INTANGIBLES"/>
    <s v="5100 MOBILIARIO Y EQUIPO DE ADMINISTRACION"/>
    <s v="511 MUEBLES DE OFICINA Y ESTANTERIA"/>
    <s v="51101 MUEBLES DE OFICINA Y ESTANTERIA"/>
    <n v="300000"/>
    <s v="1 NO ETIQUETADO"/>
    <s v="11 RECURSOS FISCALES"/>
    <s v="1101 RECURSOS MUNICIPALES"/>
    <s v="19 Ejercicio 2019"/>
    <s v="13 TODO EL TERRITORIO"/>
    <s v="3 INDISTINTO"/>
  </r>
  <r>
    <s v="080522222112130614E125125344911155151151101111110119133"/>
    <s v="0805"/>
    <s v="2"/>
    <s v="22"/>
    <s v="221"/>
    <s v="1"/>
    <s v="2"/>
    <s v="13"/>
    <s v="06"/>
    <s v="14"/>
    <s v="E"/>
    <s v="125"/>
    <s v="125344"/>
    <s v="91"/>
    <s v="1"/>
    <s v="5"/>
    <s v="51"/>
    <s v="511"/>
    <s v="511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44 FESTEJO DIA DE MUERTOS"/>
    <s v="5000 BIENES MUEBLES, INMUEBLES E INTANGIBLES"/>
    <s v="5100 MOBILIARIO Y EQUIPO DE ADMINISTRACION"/>
    <s v="511 MUEBLES DE OFICINA Y ESTANTERIA"/>
    <s v="51101 MUEBLES DE OFICINA Y ESTANTERIA"/>
    <n v="70000"/>
    <s v="1 NO ETIQUETADO"/>
    <s v="11 RECURSOS FISCALES"/>
    <s v="1101 RECURSOS MUNICIPALES"/>
    <s v="19 Ejercicio 2019"/>
    <s v="13 TODO EL TERRITORIO"/>
    <s v="3 INDISTINTO"/>
  </r>
  <r>
    <s v="081022222112130614E009009989911155151151101111110119133"/>
    <s v="0810"/>
    <s v="2"/>
    <s v="22"/>
    <s v="221"/>
    <s v="1"/>
    <s v="2"/>
    <s v="13"/>
    <s v="06"/>
    <s v="14"/>
    <s v="E"/>
    <s v="009"/>
    <s v="009989"/>
    <s v="91"/>
    <s v="1"/>
    <s v="5"/>
    <s v="51"/>
    <s v="511"/>
    <s v="511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989 SOLICITUD DE REVISION Y APROBACION DE PROYECTOS DE AGUA POTABLE, DRENAJE SANITARIO, DRENAJE PLUVIAL Y OBRAS DE INFRAESTRUCTURA"/>
    <s v="5000 BIENES MUEBLES, INMUEBLES E INTANGIBLES"/>
    <s v="5100 MOBILIARIO Y EQUIPO DE ADMINISTRACION"/>
    <s v="511 MUEBLES DE OFICINA Y ESTANTERIA"/>
    <s v="51101 MUEBLES DE OFICINA Y ESTANTERIA"/>
    <n v="103500"/>
    <s v="1 NO ETIQUETADO"/>
    <s v="11 RECURSOS FISCALES"/>
    <s v="1101 RECURSOS MUNICIPALES"/>
    <s v="19 Ejercicio 2019"/>
    <s v="13 TODO EL TERRITORIO"/>
    <s v="3 INDISTINTO"/>
  </r>
  <r>
    <s v="080822222212130616E010010323911155151151101111110119133"/>
    <s v="0808"/>
    <s v="2"/>
    <s v="22"/>
    <s v="222"/>
    <s v="1"/>
    <s v="2"/>
    <s v="13"/>
    <s v="06"/>
    <s v="16"/>
    <s v="E"/>
    <s v="010"/>
    <s v="010323"/>
    <s v="91"/>
    <s v="1"/>
    <s v="5"/>
    <s v="51"/>
    <s v="511"/>
    <s v="51101"/>
    <s v="1"/>
    <s v="11"/>
    <s v="1101"/>
    <s v="19"/>
    <s v="13"/>
    <s v="3"/>
    <s v="08 COORDINACION GENERAL DE SERVICIOS MUNICIPALES"/>
    <s v="0808 COORDINACION GENERAL DE SERVICIOS MUNICIPALES"/>
    <s v="222 DESARROLLO COMUNITARIO"/>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6 AMPLIACIÓN DE LA COBERTURA DE SERVICIOS PÚBLICOS"/>
    <s v="010 _x000a_MERCADOS PÚBLICOS ENTREGADOS "/>
    <s v="010323 ADMINISTRACION DE CONCESIONARIOS"/>
    <s v="5000 BIENES MUEBLES, INMUEBLES E INTANGIBLES"/>
    <s v="5100 MOBILIARIO Y EQUIPO DE ADMINISTRACION"/>
    <s v="511 MUEBLES DE OFICINA Y ESTANTERIA"/>
    <s v="51101 MUEBLES DE OFICINA Y ESTANTERIA"/>
    <n v="200000"/>
    <s v="1 NO ETIQUETADO"/>
    <s v="11 RECURSOS FISCALES"/>
    <s v="1101 RECURSOS MUNICIPALES"/>
    <s v="19 Ejercicio 2019"/>
    <s v="13 TODO EL TERRITORIO"/>
    <s v="3 INDISTINTO"/>
  </r>
  <r>
    <s v="090111313446172020O021021475121155151151101111110119133"/>
    <s v="0901"/>
    <s v="1"/>
    <s v="13"/>
    <s v="134"/>
    <s v="4"/>
    <s v="6"/>
    <s v="17"/>
    <s v="20"/>
    <s v="20"/>
    <s v="O"/>
    <s v="021"/>
    <s v="021475"/>
    <s v="12"/>
    <s v="1"/>
    <s v="5"/>
    <s v="51"/>
    <s v="511"/>
    <s v="51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75 SERVICIO SOCIAL Y PRACTICAS PROFESIONALES"/>
    <s v="5000 BIENES MUEBLES, INMUEBLES E INTANGIBLES"/>
    <s v="5100 MOBILIARIO Y EQUIPO DE ADMINISTRACION"/>
    <s v="511 MUEBLES DE OFICINA Y ESTANTERIA"/>
    <s v="51101 MUEBLES DE OFICINA Y ESTANTERIA"/>
    <n v="150000"/>
    <s v="1 NO ETIQUETADO"/>
    <s v="11 RECURSOS FISCALES"/>
    <s v="1101 RECURSOS MUNICIPALES"/>
    <s v="19 Ejercicio 2019"/>
    <s v="13 TODO EL TERRITORIO"/>
    <s v="3 INDISTINTO"/>
  </r>
  <r>
    <s v="090111313446172020O021021833121155151151101111110119133"/>
    <s v="0901"/>
    <s v="1"/>
    <s v="13"/>
    <s v="134"/>
    <s v="4"/>
    <s v="6"/>
    <s v="17"/>
    <s v="20"/>
    <s v="20"/>
    <s v="O"/>
    <s v="021"/>
    <s v="021833"/>
    <s v="12"/>
    <s v="1"/>
    <s v="5"/>
    <s v="51"/>
    <s v="511"/>
    <s v="51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833 ADMINISTRACION DE PERSONAL "/>
    <s v="5000 BIENES MUEBLES, INMUEBLES E INTANGIBLES"/>
    <s v="5100 MOBILIARIO Y EQUIPO DE ADMINISTRACION"/>
    <s v="511 MUEBLES DE OFICINA Y ESTANTERIA"/>
    <s v="51101 MUEBLES DE OFICINA Y ESTANTERIA"/>
    <n v="100000"/>
    <s v="1 NO ETIQUETADO"/>
    <s v="11 RECURSOS FISCALES"/>
    <s v="1101 RECURSOS MUNICIPALES"/>
    <s v="19 Ejercicio 2019"/>
    <s v="13 TODO EL TERRITORIO"/>
    <s v="3 INDISTINTO"/>
  </r>
  <r>
    <s v="100733131123091524F111111963911155151151101111110119133"/>
    <s v="1007"/>
    <s v="3"/>
    <s v="31"/>
    <s v="311"/>
    <s v="2"/>
    <s v="3"/>
    <s v="09"/>
    <s v="15"/>
    <s v="24"/>
    <s v="F"/>
    <s v="111"/>
    <s v="111963"/>
    <s v="91"/>
    <s v="1"/>
    <s v="5"/>
    <s v="51"/>
    <s v="511"/>
    <s v="511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111 RECORRIDOS TURÍSTICOS Y TRASLADOS "/>
    <s v="111963 RECORRIDOS ESPECIALES "/>
    <s v="5000 BIENES MUEBLES, INMUEBLES E INTANGIBLES"/>
    <s v="5100 MOBILIARIO Y EQUIPO DE ADMINISTRACION"/>
    <s v="511 MUEBLES DE OFICINA Y ESTANTERIA"/>
    <s v="51101 MUEBLES DE OFICINA Y ESTANTERIA"/>
    <n v="15000"/>
    <s v="1 NO ETIQUETADO"/>
    <s v="11 RECURSOS FISCALES"/>
    <s v="1101 RECURSOS MUNICIPALES"/>
    <s v="19 Ejercicio 2019"/>
    <s v="13 TODO EL TERRITORIO"/>
    <s v="3 INDISTINTO"/>
  </r>
  <r>
    <s v="131322424215140134E087087826911155151151101111110119133"/>
    <s v="1313"/>
    <s v="2"/>
    <s v="24"/>
    <s v="242"/>
    <s v="1"/>
    <s v="5"/>
    <s v="14"/>
    <s v="01"/>
    <s v="34"/>
    <s v="E"/>
    <s v="087"/>
    <s v="087826"/>
    <s v="91"/>
    <s v="1"/>
    <s v="5"/>
    <s v="51"/>
    <s v="511"/>
    <s v="51101"/>
    <s v="1"/>
    <s v="11"/>
    <s v="1101"/>
    <s v="19"/>
    <s v="13"/>
    <s v="3"/>
    <s v="13 COORDINACION GENERAL DE CONSTRUCCION DE LA COMUNIDAD"/>
    <s v="1313 COORDINACION GENERAL DE CONSTRUCCION DE COMUNIDAD"/>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87 OFERTA CONSTANTE DE CURSOS Y TALLERES EN LOS CENTROS CULTURALES"/>
    <s v="087826 ACCESO Y DIFUSION DE LA CULTURA Y LAS ARTES "/>
    <s v="5000 BIENES MUEBLES, INMUEBLES E INTANGIBLES"/>
    <s v="5100 MOBILIARIO Y EQUIPO DE ADMINISTRACION"/>
    <s v="511 MUEBLES DE OFICINA Y ESTANTERIA"/>
    <s v="51101 MUEBLES DE OFICINA Y ESTANTERIA"/>
    <n v="200000"/>
    <s v="1 NO ETIQUETADO"/>
    <s v="11 RECURSOS FISCALES"/>
    <s v="1101 RECURSOS MUNICIPALES"/>
    <s v="19 Ejercicio 2019"/>
    <s v="13 TODO EL TERRITORIO"/>
    <s v="3 INDISTINTO"/>
  </r>
  <r>
    <s v="131422727116171835P136136763911133838238201111110119133"/>
    <s v="1314"/>
    <s v="2"/>
    <s v="27"/>
    <s v="271"/>
    <s v="1"/>
    <s v="6"/>
    <s v="17"/>
    <s v="18"/>
    <s v="35"/>
    <s v="P"/>
    <s v="136"/>
    <s v="136763"/>
    <s v="91"/>
    <s v="1"/>
    <s v="3"/>
    <s v="38"/>
    <s v="382"/>
    <s v="382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136 TALLERES Y CURSOS DIRIGIDOS A  CIUDADANOS, ORGANISMOS SOCIALES Y FUNCIONARIOS ASÍ COMO EVENTOS PARA IMPULSAR CULTURA DE PARTICIPACIÓN CIUDADANA PARA LA GOBERNANZA IMPARTIDOS."/>
    <s v="136763 FOMENTO DE LA PARTICIPACION CIUDADANA MEDIANTE CURSOS Y TALLERES"/>
    <s v="3000 SERVICIOS GENERALES"/>
    <s v="3800 SERVICIOS OFICIALES"/>
    <s v="382 GASTOS DE ORDEN SOCIAL Y CULTURAL"/>
    <s v="38201 GASTOS DE ORDEN SOCIAL Y CULTURAL"/>
    <n v="450000"/>
    <s v="1 NO ETIQUETADO"/>
    <s v="11 RECURSOS FISCALES"/>
    <s v="1101 RECURSOS MUNICIPALES"/>
    <s v="19 Ejercicio 2019"/>
    <s v="13 TODO EL TERRITORIO"/>
    <s v="3 INDISTINTO"/>
  </r>
  <r>
    <s v="020311313246172002O016016015971155151251201111110119133"/>
    <s v="0203"/>
    <s v="1"/>
    <s v="13"/>
    <s v="132"/>
    <s v="4"/>
    <s v="6"/>
    <s v="17"/>
    <s v="20"/>
    <s v="02"/>
    <s v="O"/>
    <s v="016"/>
    <s v="016015"/>
    <s v="97"/>
    <s v="1"/>
    <s v="5"/>
    <s v="51"/>
    <s v="512"/>
    <s v="512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5000 BIENES MUEBLES, INMUEBLES E INTANGIBLES"/>
    <s v="5100 MOBILIARIO Y EQUIPO DE ADMINISTRACION"/>
    <s v="512 MUEBLES, EXCEPTO DE OFICINA Y ESTANTERIA"/>
    <s v="51201 MUEBLES, EXCEPTO DE OFICINA Y ESTANTERIA"/>
    <n v="25200"/>
    <s v="1 NO ETIQUETADO"/>
    <s v="11 RECURSOS FISCALES"/>
    <s v="1101 RECURSOS MUNICIPALES"/>
    <s v="19 Ejercicio 2019"/>
    <s v="13 TODO EL TERRITORIO"/>
    <s v="3 INDISTINTO"/>
  </r>
  <r>
    <s v="030311717145160304E127127976911155151251201111110119133"/>
    <s v="0303"/>
    <s v="1"/>
    <s v="17"/>
    <s v="171"/>
    <s v="4"/>
    <s v="5"/>
    <s v="16"/>
    <s v="03"/>
    <s v="04"/>
    <s v="E"/>
    <s v="127"/>
    <s v="127976"/>
    <s v="91"/>
    <s v="1"/>
    <s v="5"/>
    <s v="51"/>
    <s v="512"/>
    <s v="51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5000 BIENES MUEBLES, INMUEBLES E INTANGIBLES"/>
    <s v="5100 MOBILIARIO Y EQUIPO DE ADMINISTRACION"/>
    <s v="512 MUEBLES, EXCEPTO DE OFICINA Y ESTANTERIA"/>
    <s v="51201 MUEBLES, EXCEPTO DE OFICINA Y ESTANTERIA"/>
    <n v="230000"/>
    <s v="1 NO ETIQUETADO"/>
    <s v="11 RECURSOS FISCALES"/>
    <s v="1101 RECURSOS MUNICIPALES"/>
    <s v="19 Ejercicio 2019"/>
    <s v="13 TODO EL TERRITORIO"/>
    <s v="3 INDISTINTO"/>
  </r>
  <r>
    <s v="040711212246171906E032032167911155151251201111110119133"/>
    <s v="0407"/>
    <s v="1"/>
    <s v="12"/>
    <s v="122"/>
    <s v="4"/>
    <s v="6"/>
    <s v="17"/>
    <s v="19"/>
    <s v="06"/>
    <s v="E"/>
    <s v="032"/>
    <s v="032167"/>
    <s v="91"/>
    <s v="1"/>
    <s v="5"/>
    <s v="51"/>
    <s v="512"/>
    <s v="51201"/>
    <s v="1"/>
    <s v="11"/>
    <s v="1101"/>
    <s v="19"/>
    <s v="13"/>
    <s v="3"/>
    <s v="04 SINDICATURA DEL AYUNTAMIENTO"/>
    <s v="0407 DIRECCION DE JUZGADOS MUNICIPALES"/>
    <s v="122 PROCURACION DE JUSTICIA"/>
    <s v="1 GOBIERNO"/>
    <s v="12 JUSTICIA"/>
    <s v="4 UN GOBIERNO PARA LA CIUDADANÍA"/>
    <s v="6 ZAPOPAN CIUDADANO"/>
    <s v="17 GARANTIZAR UNA ADMINISTRACIÓN DE LOS RECURSOS PÚBLICOS AL SERVICIO DE LA CIUDADANÍA"/>
    <s v="19 B. TRANSPARENCIA Y RENDICIÓN DE CUENTAS"/>
    <x v="1"/>
    <s v="91 CIUDADANOS"/>
    <s v="1 GASTO CORRIENTE"/>
    <s v="06 CERTEZA JURÍDICA"/>
    <s v="032 ASESORÍA JURIDICA BRINDADA"/>
    <s v="032167 ASESORIA A PRESIDENTE Y REGIDORES"/>
    <s v="5000 BIENES MUEBLES, INMUEBLES E INTANGIBLES"/>
    <s v="5100 MOBILIARIO Y EQUIPO DE ADMINISTRACION"/>
    <s v="512 MUEBLES, EXCEPTO DE OFICINA Y ESTANTERIA"/>
    <s v="51201 MUEBLES, EXCEPTO DE OFICINA Y ESTANTERIA"/>
    <n v="40000"/>
    <s v="1 NO ETIQUETADO"/>
    <s v="11 RECURSOS FISCALES"/>
    <s v="1101 RECURSOS MUNICIPALES"/>
    <s v="19 Ejercicio 2019"/>
    <s v="13 TODO EL TERRITORIO"/>
    <s v="3 INDISTINTO"/>
  </r>
  <r>
    <s v="090111313446172020O021021973121155151251201111110119133"/>
    <s v="0901"/>
    <s v="1"/>
    <s v="13"/>
    <s v="134"/>
    <s v="4"/>
    <s v="6"/>
    <s v="17"/>
    <s v="20"/>
    <s v="20"/>
    <s v="O"/>
    <s v="021"/>
    <s v="021973"/>
    <s v="12"/>
    <s v="1"/>
    <s v="5"/>
    <s v="51"/>
    <s v="512"/>
    <s v="51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973 SEGURIDAD SOCIAL "/>
    <s v="5000 BIENES MUEBLES, INMUEBLES E INTANGIBLES"/>
    <s v="5100 MOBILIARIO Y EQUIPO DE ADMINISTRACION"/>
    <s v="512 MUEBLES, EXCEPTO DE OFICINA Y ESTANTERIA"/>
    <s v="51201 MUEBLES, EXCEPTO DE OFICINA Y ESTANTERIA"/>
    <n v="50000"/>
    <s v="1 NO ETIQUETADO"/>
    <s v="11 RECURSOS FISCALES"/>
    <s v="1101 RECURSOS MUNICIPALES"/>
    <s v="19 Ejercicio 2019"/>
    <s v="13 TODO EL TERRITORIO"/>
    <s v="3 INDISTINTO"/>
  </r>
  <r>
    <s v="020411313246172002O016016015971155151551501111110119133"/>
    <s v="0204"/>
    <s v="1"/>
    <s v="13"/>
    <s v="132"/>
    <s v="4"/>
    <s v="6"/>
    <s v="17"/>
    <s v="20"/>
    <s v="02"/>
    <s v="O"/>
    <s v="016"/>
    <s v="016015"/>
    <s v="97"/>
    <s v="1"/>
    <s v="5"/>
    <s v="51"/>
    <s v="515"/>
    <s v="515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5000 BIENES MUEBLES, INMUEBLES E INTANGIBLES"/>
    <s v="5100 MOBILIARIO Y EQUIPO DE ADMINISTRACION"/>
    <s v="515 EQUIPO DE COMPUTO Y DE TECNOLOGIAS DE LA INFORMACION"/>
    <s v="51501 EQUIPO DE COMPUTO Y DE TECNOLOGIAS DE LA INFORMACION"/>
    <n v="50000"/>
    <s v="1 NO ETIQUETADO"/>
    <s v="11 RECURSOS FISCALES"/>
    <s v="1101 RECURSOS MUNICIPALES"/>
    <s v="19 Ejercicio 2019"/>
    <s v="13 TODO EL TERRITORIO"/>
    <s v="3 INDISTINTO"/>
  </r>
  <r>
    <s v="020411313246172002O016016015971155151551501111110119133"/>
    <s v="0204"/>
    <s v="1"/>
    <s v="13"/>
    <s v="132"/>
    <s v="4"/>
    <s v="6"/>
    <s v="17"/>
    <s v="20"/>
    <s v="02"/>
    <s v="O"/>
    <s v="016"/>
    <s v="016015"/>
    <s v="97"/>
    <s v="1"/>
    <s v="5"/>
    <s v="51"/>
    <s v="515"/>
    <s v="51501"/>
    <s v="1"/>
    <s v="11"/>
    <s v="1101"/>
    <s v="19"/>
    <s v="13"/>
    <s v="3"/>
    <s v="02 JEFATURA DE GABINETE"/>
    <s v="0204 DIRECCION DE PROYECTOS ESTRATEGIC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5000 BIENES MUEBLES, INMUEBLES E INTANGIBLES"/>
    <s v="5100 MOBILIARIO Y EQUIPO DE ADMINISTRACION"/>
    <s v="515 EQUIPO DE COMPUTO Y DE TECNOLOGIAS DE LA INFORMACION"/>
    <s v="51501 EQUIPO DE COMPUTO Y DE TECNOLOGIAS DE LA INFORMACION"/>
    <n v="538996"/>
    <s v="1 NO ETIQUETADO"/>
    <s v="11 RECURSOS FISCALES"/>
    <s v="1101 RECURSOS MUNICIPALES"/>
    <s v="19 Ejercicio 2019"/>
    <s v="13 TODO EL TERRITORIO"/>
    <s v="3 INDISTINTO"/>
  </r>
  <r>
    <s v="030311717145160304E013013950911155151551501225250219133"/>
    <s v="0303"/>
    <s v="1"/>
    <s v="17"/>
    <s v="171"/>
    <s v="4"/>
    <s v="5"/>
    <s v="16"/>
    <s v="03"/>
    <s v="04"/>
    <s v="E"/>
    <s v="013"/>
    <s v="013950"/>
    <s v="91"/>
    <s v="1"/>
    <s v="5"/>
    <s v="51"/>
    <s v="515"/>
    <s v="51501"/>
    <s v="2"/>
    <s v="25"/>
    <s v="2502"/>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013 ACCIONES DE PREVENCIÓN DEL DELITO REALIZADAS"/>
    <s v="013950 PLATICAS Y TALLERES EN MATERIA DE PREVENCION DEL DELITO"/>
    <s v="5000 BIENES MUEBLES, INMUEBLES E INTANGIBLES"/>
    <s v="5100 MOBILIARIO Y EQUIPO DE ADMINISTRACION"/>
    <s v="515 EQUIPO DE COMPUTO Y DE TECNOLOGIAS DE LA INFORMACION"/>
    <s v="51501 EQUIPO DE COMPUTO Y DE TECNOLOGIAS DE LA INFORMACION"/>
    <n v="6037000"/>
    <s v="2 ETIQUETADO"/>
    <s v="25 RECURSOS FEDERALES"/>
    <s v="2502 FONDO DE FORTALECIMIENTO MUNICIPAL"/>
    <s v="19 Ejercicio 2019"/>
    <s v="13 TODO EL TERRITORIO"/>
    <s v="3 INDISTINTO"/>
  </r>
  <r>
    <s v="131422727116171835P080080772911133838238201111110119133"/>
    <s v="1314"/>
    <s v="2"/>
    <s v="27"/>
    <s v="271"/>
    <s v="1"/>
    <s v="6"/>
    <s v="17"/>
    <s v="18"/>
    <s v="35"/>
    <s v="P"/>
    <s v="080"/>
    <s v="080772"/>
    <s v="91"/>
    <s v="1"/>
    <s v="3"/>
    <s v="38"/>
    <s v="382"/>
    <s v="382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72 GESTION DE OBRA SOCIAL."/>
    <s v="3000 SERVICIOS GENERALES"/>
    <s v="3800 SERVICIOS OFICIALES"/>
    <s v="382 GASTOS DE ORDEN SOCIAL Y CULTURAL"/>
    <s v="38201 GASTOS DE ORDEN SOCIAL Y CULTURAL"/>
    <n v="797627.5"/>
    <s v="1 NO ETIQUETADO"/>
    <s v="11 RECURSOS FISCALES"/>
    <s v="1101 RECURSOS MUNICIPALES"/>
    <s v="19 Ejercicio 2019"/>
    <s v="13 TODO EL TERRITORIO"/>
    <s v="3 INDISTINTO"/>
  </r>
  <r>
    <s v="080122222112130614E088088323911155151551501111110119133"/>
    <s v="0801"/>
    <s v="2"/>
    <s v="22"/>
    <s v="221"/>
    <s v="1"/>
    <s v="2"/>
    <s v="13"/>
    <s v="06"/>
    <s v="14"/>
    <s v="E"/>
    <s v="088"/>
    <s v="088323"/>
    <s v="91"/>
    <s v="1"/>
    <s v="5"/>
    <s v="51"/>
    <s v="515"/>
    <s v="515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23 ADMINISTRACION DE CONCESIONARIOS"/>
    <s v="5000 BIENES MUEBLES, INMUEBLES E INTANGIBLES"/>
    <s v="5100 MOBILIARIO Y EQUIPO DE ADMINISTRACION"/>
    <s v="515 EQUIPO DE COMPUTO Y DE TECNOLOGIAS DE LA INFORMACION"/>
    <s v="51501 EQUIPO DE COMPUTO Y DE TECNOLOGIAS DE LA INFORMACION"/>
    <n v="100000"/>
    <s v="1 NO ETIQUETADO"/>
    <s v="11 RECURSOS FISCALES"/>
    <s v="1101 RECURSOS MUNICIPALES"/>
    <s v="19 Ejercicio 2019"/>
    <s v="13 TODO EL TERRITORIO"/>
    <s v="3 INDISTINTO"/>
  </r>
  <r>
    <s v="080322222112130614E009009407911155151551501111110119133"/>
    <s v="0803"/>
    <s v="2"/>
    <s v="22"/>
    <s v="221"/>
    <s v="1"/>
    <s v="2"/>
    <s v="13"/>
    <s v="06"/>
    <s v="14"/>
    <s v="E"/>
    <s v="009"/>
    <s v="009407"/>
    <s v="91"/>
    <s v="1"/>
    <s v="5"/>
    <s v="51"/>
    <s v="515"/>
    <s v="515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407 MANTENIMIENTO PREVENTIVO Y CORRECTIVO ELECTROMECANICO EN FUENTES DE ABASTECIMIENTO (POZOS) Y PLANTAS DE TRATAMIENTO."/>
    <s v="5000 BIENES MUEBLES, INMUEBLES E INTANGIBLES"/>
    <s v="5100 MOBILIARIO Y EQUIPO DE ADMINISTRACION"/>
    <s v="515 EQUIPO DE COMPUTO Y DE TECNOLOGIAS DE LA INFORMACION"/>
    <s v="51501 EQUIPO DE COMPUTO Y DE TECNOLOGIAS DE LA INFORMACION"/>
    <n v="200000"/>
    <s v="1 NO ETIQUETADO"/>
    <s v="11 RECURSOS FISCALES"/>
    <s v="1101 RECURSOS MUNICIPALES"/>
    <s v="19 Ejercicio 2019"/>
    <s v="13 TODO EL TERRITORIO"/>
    <s v="3 INDISTINTO"/>
  </r>
  <r>
    <s v="080222222112130614E125125321911155151551501111110119133"/>
    <s v="0802"/>
    <s v="2"/>
    <s v="22"/>
    <s v="221"/>
    <s v="1"/>
    <s v="2"/>
    <s v="13"/>
    <s v="06"/>
    <s v="14"/>
    <s v="E"/>
    <s v="125"/>
    <s v="125321"/>
    <s v="91"/>
    <s v="1"/>
    <s v="5"/>
    <s v="51"/>
    <s v="515"/>
    <s v="515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21 REHABILITACION EN MERCADOS MUNICIPALES"/>
    <s v="5000 BIENES MUEBLES, INMUEBLES E INTANGIBLES"/>
    <s v="5100 MOBILIARIO Y EQUIPO DE ADMINISTRACION"/>
    <s v="515 EQUIPO DE COMPUTO Y DE TECNOLOGIAS DE LA INFORMACION"/>
    <s v="51501 EQUIPO DE COMPUTO Y DE TECNOLOGIAS DE LA INFORMACION"/>
    <n v="50000"/>
    <s v="1 NO ETIQUETADO"/>
    <s v="11 RECURSOS FISCALES"/>
    <s v="1101 RECURSOS MUNICIPALES"/>
    <s v="19 Ejercicio 2019"/>
    <s v="13 TODO EL TERRITORIO"/>
    <s v="3 INDISTINTO"/>
  </r>
  <r>
    <s v="080422222112130614E125125411911155151551501111110119133"/>
    <s v="0804"/>
    <s v="2"/>
    <s v="22"/>
    <s v="221"/>
    <s v="1"/>
    <s v="2"/>
    <s v="13"/>
    <s v="06"/>
    <s v="14"/>
    <s v="E"/>
    <s v="125"/>
    <s v="125411"/>
    <s v="91"/>
    <s v="1"/>
    <s v="5"/>
    <s v="51"/>
    <s v="515"/>
    <s v="515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11 PROYECTO DE REPRODUCCION, CULTIVO, DESARROLLO DE PLANTAS, ARBOLADO PARA SU DONACION"/>
    <s v="5000 BIENES MUEBLES, INMUEBLES E INTANGIBLES"/>
    <s v="5100 MOBILIARIO Y EQUIPO DE ADMINISTRACION"/>
    <s v="515 EQUIPO DE COMPUTO Y DE TECNOLOGIAS DE LA INFORMACION"/>
    <s v="51501 EQUIPO DE COMPUTO Y DE TECNOLOGIAS DE LA INFORMACION"/>
    <n v="250000"/>
    <s v="1 NO ETIQUETADO"/>
    <s v="11 RECURSOS FISCALES"/>
    <s v="1101 RECURSOS MUNICIPALES"/>
    <s v="19 Ejercicio 2019"/>
    <s v="13 TODO EL TERRITORIO"/>
    <s v="3 INDISTINTO"/>
  </r>
  <r>
    <s v="080522222112130614E125125336911155151551501111110119133"/>
    <s v="0805"/>
    <s v="2"/>
    <s v="22"/>
    <s v="221"/>
    <s v="1"/>
    <s v="2"/>
    <s v="13"/>
    <s v="06"/>
    <s v="14"/>
    <s v="E"/>
    <s v="125"/>
    <s v="125336"/>
    <s v="91"/>
    <s v="1"/>
    <s v="5"/>
    <s v="51"/>
    <s v="515"/>
    <s v="515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36 MANTENIMIENTO DE AREAS VERDES URBANAS DE PROPIEDAD MUNICIPAL"/>
    <s v="5000 BIENES MUEBLES, INMUEBLES E INTANGIBLES"/>
    <s v="5100 MOBILIARIO Y EQUIPO DE ADMINISTRACION"/>
    <s v="515 EQUIPO DE COMPUTO Y DE TECNOLOGIAS DE LA INFORMACION"/>
    <s v="51501 EQUIPO DE COMPUTO Y DE TECNOLOGIAS DE LA INFORMACION"/>
    <n v="80000"/>
    <s v="1 NO ETIQUETADO"/>
    <s v="11 RECURSOS FISCALES"/>
    <s v="1101 RECURSOS MUNICIPALES"/>
    <s v="19 Ejercicio 2019"/>
    <s v="13 TODO EL TERRITORIO"/>
    <s v="3 INDISTINTO"/>
  </r>
  <r>
    <s v="081422222612130618E105105404911155151551501111110119133"/>
    <s v="0814"/>
    <s v="2"/>
    <s v="22"/>
    <s v="226"/>
    <s v="1"/>
    <s v="2"/>
    <s v="13"/>
    <s v="06"/>
    <s v="18"/>
    <s v="E"/>
    <s v="105"/>
    <s v="105404"/>
    <s v="91"/>
    <s v="1"/>
    <s v="5"/>
    <s v="51"/>
    <s v="515"/>
    <s v="51501"/>
    <s v="1"/>
    <s v="11"/>
    <s v="1101"/>
    <s v="19"/>
    <s v="13"/>
    <s v="3"/>
    <s v="08 COORDINACION GENERAL DE SERVICIOS MUNICIPALES"/>
    <s v="0814 DIRECCION DE SOCIALIZACION Y PROYECTOS"/>
    <s v="226 SERVICIOS COMUNALES"/>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8 SERVICIOS PÚBLICOS DE EXCELENCIA."/>
    <s v="105 PRODUCTOS CÁRNICOS PARA EL CONSUMO HUMANO PROCESADOS."/>
    <s v="105404 SERVICIO DE SACRIFICIO DE PORCINOS TIPO OBRADOR DEL RASTRO DE ATEMAJAC"/>
    <s v="5000 BIENES MUEBLES, INMUEBLES E INTANGIBLES"/>
    <s v="5100 MOBILIARIO Y EQUIPO DE ADMINISTRACION"/>
    <s v="515 EQUIPO DE COMPUTO Y DE TECNOLOGIAS DE LA INFORMACION"/>
    <s v="51501 EQUIPO DE COMPUTO Y DE TECNOLOGIAS DE LA INFORMACION"/>
    <n v="121993"/>
    <s v="1 NO ETIQUETADO"/>
    <s v="11 RECURSOS FISCALES"/>
    <s v="1101 RECURSOS MUNICIPALES"/>
    <s v="19 Ejercicio 2019"/>
    <s v="13 TODO EL TERRITORIO"/>
    <s v="3 INDISTINTO"/>
  </r>
  <r>
    <s v="090211313446172019O133133427121155151551501111110119133"/>
    <s v="0902"/>
    <s v="1"/>
    <s v="13"/>
    <s v="134"/>
    <s v="4"/>
    <s v="6"/>
    <s v="17"/>
    <s v="20"/>
    <s v="19"/>
    <s v="O"/>
    <s v="133"/>
    <s v="133427"/>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27 ADMINISTRACION DE LA RED DE VOZ Y RENOVACION DE EQUIPO"/>
    <s v="5000 BIENES MUEBLES, INMUEBLES E INTANGIBLES"/>
    <s v="5100 MOBILIARIO Y EQUIPO DE ADMINISTRACION"/>
    <s v="515 EQUIPO DE COMPUTO Y DE TECNOLOGIAS DE LA INFORMACION"/>
    <s v="51501 EQUIPO DE COMPUTO Y DE TECNOLOGIAS DE LA INFORMACION"/>
    <n v="145000"/>
    <s v="1 NO ETIQUETADO"/>
    <s v="11 RECURSOS FISCALES"/>
    <s v="1101 RECURSOS MUNICIPALES"/>
    <s v="19 Ejercicio 2019"/>
    <s v="13 TODO EL TERRITORIO"/>
    <s v="3 INDISTINTO"/>
  </r>
  <r>
    <s v="090211313446172019O133133508121155151551501111110119133"/>
    <s v="0902"/>
    <s v="1"/>
    <s v="13"/>
    <s v="134"/>
    <s v="4"/>
    <s v="6"/>
    <s v="17"/>
    <s v="20"/>
    <s v="19"/>
    <s v="O"/>
    <s v="133"/>
    <s v="133508"/>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508 MEJORA REGULATORIA"/>
    <s v="5000 BIENES MUEBLES, INMUEBLES E INTANGIBLES"/>
    <s v="5100 MOBILIARIO Y EQUIPO DE ADMINISTRACION"/>
    <s v="515 EQUIPO DE COMPUTO Y DE TECNOLOGIAS DE LA INFORMACION"/>
    <s v="51501 EQUIPO DE COMPUTO Y DE TECNOLOGIAS DE LA INFORMACION"/>
    <n v="429200"/>
    <s v="1 NO ETIQUETADO"/>
    <s v="11 RECURSOS FISCALES"/>
    <s v="1101 RECURSOS MUNICIPALES"/>
    <s v="19 Ejercicio 2019"/>
    <s v="13 TODO EL TERRITORIO"/>
    <s v="3 INDISTINTO"/>
  </r>
  <r>
    <s v="090211313446172019O132132425121155151551501111110119133"/>
    <s v="0902"/>
    <s v="1"/>
    <s v="13"/>
    <s v="134"/>
    <s v="4"/>
    <s v="6"/>
    <s v="17"/>
    <s v="20"/>
    <s v="19"/>
    <s v="O"/>
    <s v="132"/>
    <s v="132425"/>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2 SISTEMAS IMPLEMENTADOS"/>
    <s v="132425 DESARROLLO E IMPLEMENTACION DE SISTEMAS"/>
    <s v="5000 BIENES MUEBLES, INMUEBLES E INTANGIBLES"/>
    <s v="5100 MOBILIARIO Y EQUIPO DE ADMINISTRACION"/>
    <s v="515 EQUIPO DE COMPUTO Y DE TECNOLOGIAS DE LA INFORMACION"/>
    <s v="51501 EQUIPO DE COMPUTO Y DE TECNOLOGIAS DE LA INFORMACION"/>
    <n v="64960"/>
    <s v="1 NO ETIQUETADO"/>
    <s v="11 RECURSOS FISCALES"/>
    <s v="1101 RECURSOS MUNICIPALES"/>
    <s v="19 Ejercicio 2019"/>
    <s v="13 TODO EL TERRITORIO"/>
    <s v="3 INDISTINTO"/>
  </r>
  <r>
    <s v="090211313446172019O132132437121155151551501111110119133"/>
    <s v="0902"/>
    <s v="1"/>
    <s v="13"/>
    <s v="134"/>
    <s v="4"/>
    <s v="6"/>
    <s v="17"/>
    <s v="20"/>
    <s v="19"/>
    <s v="O"/>
    <s v="132"/>
    <s v="132437"/>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2 SISTEMAS IMPLEMENTADOS"/>
    <s v="132437 GEOPROCESAMIENTO E IMPLEMENTACIONDE SISTEMAS DE INFORMACION GEOGRAFICA"/>
    <s v="5000 BIENES MUEBLES, INMUEBLES E INTANGIBLES"/>
    <s v="5100 MOBILIARIO Y EQUIPO DE ADMINISTRACION"/>
    <s v="515 EQUIPO DE COMPUTO Y DE TECNOLOGIAS DE LA INFORMACION"/>
    <s v="51501 EQUIPO DE COMPUTO Y DE TECNOLOGIAS DE LA INFORMACION"/>
    <n v="185600"/>
    <s v="1 NO ETIQUETADO"/>
    <s v="11 RECURSOS FISCALES"/>
    <s v="1101 RECURSOS MUNICIPALES"/>
    <s v="19 Ejercicio 2019"/>
    <s v="13 TODO EL TERRITORIO"/>
    <s v="3 INDISTINTO"/>
  </r>
  <r>
    <s v="090211313446172019O132132441121155151551501111110119133"/>
    <s v="0902"/>
    <s v="1"/>
    <s v="13"/>
    <s v="134"/>
    <s v="4"/>
    <s v="6"/>
    <s v="17"/>
    <s v="20"/>
    <s v="19"/>
    <s v="O"/>
    <s v="132"/>
    <s v="132441"/>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2 SISTEMAS IMPLEMENTADOS"/>
    <s v="132441 SIMPLIFICA"/>
    <s v="5000 BIENES MUEBLES, INMUEBLES E INTANGIBLES"/>
    <s v="5100 MOBILIARIO Y EQUIPO DE ADMINISTRACION"/>
    <s v="515 EQUIPO DE COMPUTO Y DE TECNOLOGIAS DE LA INFORMACION"/>
    <s v="51501 EQUIPO DE COMPUTO Y DE TECNOLOGIAS DE LA INFORMACION"/>
    <n v="415114"/>
    <s v="1 NO ETIQUETADO"/>
    <s v="11 RECURSOS FISCALES"/>
    <s v="1101 RECURSOS MUNICIPALES"/>
    <s v="19 Ejercicio 2019"/>
    <s v="13 TODO EL TERRITORIO"/>
    <s v="3 INDISTINTO"/>
  </r>
  <r>
    <s v="090211313446172019O132132902121155151551501111110119133"/>
    <s v="0902"/>
    <s v="1"/>
    <s v="13"/>
    <s v="134"/>
    <s v="4"/>
    <s v="6"/>
    <s v="17"/>
    <s v="20"/>
    <s v="19"/>
    <s v="O"/>
    <s v="132"/>
    <s v="132902"/>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2 SISTEMAS IMPLEMENTADOS"/>
    <s v="132902 ESTRATEGIA DE CALIDAD "/>
    <s v="5000 BIENES MUEBLES, INMUEBLES E INTANGIBLES"/>
    <s v="5100 MOBILIARIO Y EQUIPO DE ADMINISTRACION"/>
    <s v="515 EQUIPO DE COMPUTO Y DE TECNOLOGIAS DE LA INFORMACION"/>
    <s v="51501 EQUIPO DE COMPUTO Y DE TECNOLOGIAS DE LA INFORMACION"/>
    <n v="466800"/>
    <s v="1 NO ETIQUETADO"/>
    <s v="11 RECURSOS FISCALES"/>
    <s v="1101 RECURSOS MUNICIPALES"/>
    <s v="19 Ejercicio 2019"/>
    <s v="13 TODO EL TERRITORIO"/>
    <s v="3 INDISTINTO"/>
  </r>
  <r>
    <s v="090211313446172019O051051431121155151551501111110119133"/>
    <s v="0902"/>
    <s v="1"/>
    <s v="13"/>
    <s v="134"/>
    <s v="4"/>
    <s v="6"/>
    <s v="17"/>
    <s v="20"/>
    <s v="19"/>
    <s v="O"/>
    <s v="051"/>
    <s v="051431"/>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051 CONTROL DE ACCESO A LOS SISTEMAS ADMINISTRADOS"/>
    <s v="051431 FIRMA ELECTRONICA"/>
    <s v="5000 BIENES MUEBLES, INMUEBLES E INTANGIBLES"/>
    <s v="5100 MOBILIARIO Y EQUIPO DE ADMINISTRACION"/>
    <s v="515 EQUIPO DE COMPUTO Y DE TECNOLOGIAS DE LA INFORMACION"/>
    <s v="51501 EQUIPO DE COMPUTO Y DE TECNOLOGIAS DE LA INFORMACION"/>
    <n v="50000"/>
    <s v="1 NO ETIQUETADO"/>
    <s v="11 RECURSOS FISCALES"/>
    <s v="1101 RECURSOS MUNICIPALES"/>
    <s v="19 Ejercicio 2019"/>
    <s v="13 TODO EL TERRITORIO"/>
    <s v="3 INDISTINTO"/>
  </r>
  <r>
    <s v="090211313446172019O133133428121155151551501111110119133"/>
    <s v="0902"/>
    <s v="1"/>
    <s v="13"/>
    <s v="134"/>
    <s v="4"/>
    <s v="6"/>
    <s v="17"/>
    <s v="20"/>
    <s v="19"/>
    <s v="O"/>
    <s v="133"/>
    <s v="133428"/>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28 ACTUALIZACION DE MANUALES DE ORGANIZACION"/>
    <s v="5000 BIENES MUEBLES, INMUEBLES E INTANGIBLES"/>
    <s v="5100 MOBILIARIO Y EQUIPO DE ADMINISTRACION"/>
    <s v="515 EQUIPO DE COMPUTO Y DE TECNOLOGIAS DE LA INFORMACION"/>
    <s v="51501 EQUIPO DE COMPUTO Y DE TECNOLOGIAS DE LA INFORMACION"/>
    <n v="223958.56"/>
    <s v="1 NO ETIQUETADO"/>
    <s v="11 RECURSOS FISCALES"/>
    <s v="1101 RECURSOS MUNICIPALES"/>
    <s v="19 Ejercicio 2019"/>
    <s v="13 TODO EL TERRITORIO"/>
    <s v="3 INDISTINTO"/>
  </r>
  <r>
    <s v="090211313446172019O133133429121155151551501111110119133"/>
    <s v="0902"/>
    <s v="1"/>
    <s v="13"/>
    <s v="134"/>
    <s v="4"/>
    <s v="6"/>
    <s v="17"/>
    <s v="20"/>
    <s v="19"/>
    <s v="O"/>
    <s v="133"/>
    <s v="133429"/>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29 ACTUALIZACION DE MANUALES DE PROCEDIMIENTOS"/>
    <s v="5000 BIENES MUEBLES, INMUEBLES E INTANGIBLES"/>
    <s v="5100 MOBILIARIO Y EQUIPO DE ADMINISTRACION"/>
    <s v="515 EQUIPO DE COMPUTO Y DE TECNOLOGIAS DE LA INFORMACION"/>
    <s v="51501 EQUIPO DE COMPUTO Y DE TECNOLOGIAS DE LA INFORMACION"/>
    <n v="1500000"/>
    <s v="1 NO ETIQUETADO"/>
    <s v="11 RECURSOS FISCALES"/>
    <s v="1101 RECURSOS MUNICIPALES"/>
    <s v="19 Ejercicio 2019"/>
    <s v="13 TODO EL TERRITORIO"/>
    <s v="3 INDISTINTO"/>
  </r>
  <r>
    <s v="090211313446172019O133133438121155151551501111110119133"/>
    <s v="0902"/>
    <s v="1"/>
    <s v="13"/>
    <s v="134"/>
    <s v="4"/>
    <s v="6"/>
    <s v="17"/>
    <s v="20"/>
    <s v="19"/>
    <s v="O"/>
    <s v="133"/>
    <s v="133438"/>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8 ATENCION A SOLICITUDES DE COMPRA, PRESTAMO, RENTA Y ACTUALIZACION DE EQUIPO DE COMPUTO GENERAL Y TELEFONICO"/>
    <s v="5000 BIENES MUEBLES, INMUEBLES E INTANGIBLES"/>
    <s v="5100 MOBILIARIO Y EQUIPO DE ADMINISTRACION"/>
    <s v="515 EQUIPO DE COMPUTO Y DE TECNOLOGIAS DE LA INFORMACION"/>
    <s v="51501 EQUIPO DE COMPUTO Y DE TECNOLOGIAS DE LA INFORMACION"/>
    <n v="0"/>
    <s v="1 NO ETIQUETADO"/>
    <s v="11 RECURSOS FISCALES"/>
    <s v="1101 RECURSOS MUNICIPALES"/>
    <s v="19 Ejercicio 2019"/>
    <s v="13 TODO EL TERRITORIO"/>
    <s v="3 INDISTINTO"/>
  </r>
  <r>
    <s v="090211313446172019O133133508121155151551501111110119133"/>
    <s v="0902"/>
    <s v="1"/>
    <s v="13"/>
    <s v="134"/>
    <s v="4"/>
    <s v="6"/>
    <s v="17"/>
    <s v="20"/>
    <s v="19"/>
    <s v="O"/>
    <s v="133"/>
    <s v="133508"/>
    <s v="12"/>
    <s v="1"/>
    <s v="5"/>
    <s v="51"/>
    <s v="515"/>
    <s v="51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508 MEJORA REGULATORIA"/>
    <s v="5000 BIENES MUEBLES, INMUEBLES E INTANGIBLES"/>
    <s v="5100 MOBILIARIO Y EQUIPO DE ADMINISTRACION"/>
    <s v="515 EQUIPO DE COMPUTO Y DE TECNOLOGIAS DE LA INFORMACION"/>
    <s v="51501 EQUIPO DE COMPUTO Y DE TECNOLOGIAS DE LA INFORMACION"/>
    <n v="450000"/>
    <s v="1 NO ETIQUETADO"/>
    <s v="11 RECURSOS FISCALES"/>
    <s v="1101 RECURSOS MUNICIPALES"/>
    <s v="19 Ejercicio 2019"/>
    <s v="13 TODO EL TERRITORIO"/>
    <s v="3 INDISTINTO"/>
  </r>
  <r>
    <s v="090511313446172020O021021513121155151551501111110119133"/>
    <s v="0905"/>
    <s v="1"/>
    <s v="13"/>
    <s v="134"/>
    <s v="4"/>
    <s v="6"/>
    <s v="17"/>
    <s v="20"/>
    <s v="20"/>
    <s v="O"/>
    <s v="021"/>
    <s v="021513"/>
    <s v="12"/>
    <s v="1"/>
    <s v="5"/>
    <s v="51"/>
    <s v="515"/>
    <s v="51501"/>
    <s v="1"/>
    <s v="11"/>
    <s v="1101"/>
    <s v="19"/>
    <s v="13"/>
    <s v="3"/>
    <s v="09 COORDINACION GENERAL DE ADMINISTRACION E INNOVACION GUBERNAMENTAL"/>
    <s v="0905 DIRECCION DE ADQUISICIONE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3 DIAGNOSTICO ORGANIZACIONAL"/>
    <s v="5000 BIENES MUEBLES, INMUEBLES E INTANGIBLES"/>
    <s v="5100 MOBILIARIO Y EQUIPO DE ADMINISTRACION"/>
    <s v="515 EQUIPO DE COMPUTO Y DE TECNOLOGIAS DE LA INFORMACION"/>
    <s v="51501 EQUIPO DE COMPUTO Y DE TECNOLOGIAS DE LA INFORMACION"/>
    <n v="250000"/>
    <s v="1 NO ETIQUETADO"/>
    <s v="11 RECURSOS FISCALES"/>
    <s v="1101 RECURSOS MUNICIPALES"/>
    <s v="19 Ejercicio 2019"/>
    <s v="13 TODO EL TERRITORIO"/>
    <s v="3 INDISTINTO"/>
  </r>
  <r>
    <s v="090511313446172020O021021515121155151551501111110119133"/>
    <s v="0905"/>
    <s v="1"/>
    <s v="13"/>
    <s v="134"/>
    <s v="4"/>
    <s v="6"/>
    <s v="17"/>
    <s v="20"/>
    <s v="20"/>
    <s v="O"/>
    <s v="021"/>
    <s v="021515"/>
    <s v="12"/>
    <s v="1"/>
    <s v="5"/>
    <s v="51"/>
    <s v="515"/>
    <s v="51501"/>
    <s v="1"/>
    <s v="11"/>
    <s v="1101"/>
    <s v="19"/>
    <s v="13"/>
    <s v="3"/>
    <s v="09 COORDINACION GENERAL DE ADMINISTRACION E INNOVACION GUBERNAMENTAL"/>
    <s v="0905 DIRECCION DE ADQUISICIONE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5 ENTREGA DE APOYOS Y/O BENEFICIOS A LOS EMPLEADOS."/>
    <s v="5000 BIENES MUEBLES, INMUEBLES E INTANGIBLES"/>
    <s v="5100 MOBILIARIO Y EQUIPO DE ADMINISTRACION"/>
    <s v="515 EQUIPO DE COMPUTO Y DE TECNOLOGIAS DE LA INFORMACION"/>
    <s v="51501 EQUIPO DE COMPUTO Y DE TECNOLOGIAS DE LA INFORMACION"/>
    <n v="35000"/>
    <s v="1 NO ETIQUETADO"/>
    <s v="11 RECURSOS FISCALES"/>
    <s v="1101 RECURSOS MUNICIPALES"/>
    <s v="19 Ejercicio 2019"/>
    <s v="13 TODO EL TERRITORIO"/>
    <s v="3 INDISTINTO"/>
  </r>
  <r>
    <s v="090111313446172020O021021473121155151551501111110119133"/>
    <s v="0901"/>
    <s v="1"/>
    <s v="13"/>
    <s v="134"/>
    <s v="4"/>
    <s v="6"/>
    <s v="17"/>
    <s v="20"/>
    <s v="20"/>
    <s v="O"/>
    <s v="021"/>
    <s v="021473"/>
    <s v="12"/>
    <s v="1"/>
    <s v="5"/>
    <s v="51"/>
    <s v="515"/>
    <s v="515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73 SUPERVISION Y REGISTRO DE LA NOMINA ADMINISTRATIVA"/>
    <s v="5000 BIENES MUEBLES, INMUEBLES E INTANGIBLES"/>
    <s v="5100 MOBILIARIO Y EQUIPO DE ADMINISTRACION"/>
    <s v="515 EQUIPO DE COMPUTO Y DE TECNOLOGIAS DE LA INFORMACION"/>
    <s v="51501 EQUIPO DE COMPUTO Y DE TECNOLOGIAS DE LA INFORMACION"/>
    <n v="200000"/>
    <s v="1 NO ETIQUETADO"/>
    <s v="11 RECURSOS FISCALES"/>
    <s v="1101 RECURSOS MUNICIPALES"/>
    <s v="19 Ejercicio 2019"/>
    <s v="13 TODO EL TERRITORIO"/>
    <s v="3 INDISTINTO"/>
  </r>
  <r>
    <s v="090411313446172020O021021488121155151551501111110119133"/>
    <s v="0904"/>
    <s v="1"/>
    <s v="13"/>
    <s v="134"/>
    <s v="4"/>
    <s v="6"/>
    <s v="17"/>
    <s v="20"/>
    <s v="20"/>
    <s v="O"/>
    <s v="021"/>
    <s v="021488"/>
    <s v="12"/>
    <s v="1"/>
    <s v="5"/>
    <s v="51"/>
    <s v="515"/>
    <s v="51501"/>
    <s v="1"/>
    <s v="11"/>
    <s v="1101"/>
    <s v="19"/>
    <s v="13"/>
    <s v="3"/>
    <s v="09 COORDINACION GENERAL DE ADMINISTRACION E INNOVACION GUBERNAMENTAL"/>
    <s v="0904 DIRECCION DE RECURSOS HUMANO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88 CONTROL DE LA ESTRUCTURA DE PERSONAL"/>
    <s v="5000 BIENES MUEBLES, INMUEBLES E INTANGIBLES"/>
    <s v="5100 MOBILIARIO Y EQUIPO DE ADMINISTRACION"/>
    <s v="515 EQUIPO DE COMPUTO Y DE TECNOLOGIAS DE LA INFORMACION"/>
    <s v="51501 EQUIPO DE COMPUTO Y DE TECNOLOGIAS DE LA INFORMACION"/>
    <n v="69000"/>
    <s v="1 NO ETIQUETADO"/>
    <s v="11 RECURSOS FISCALES"/>
    <s v="1101 RECURSOS MUNICIPALES"/>
    <s v="19 Ejercicio 2019"/>
    <s v="13 TODO EL TERRITORIO"/>
    <s v="3 INDISTINTO"/>
  </r>
  <r>
    <s v="100533131123091725F096096591911155151551501111110119133"/>
    <s v="1005"/>
    <s v="3"/>
    <s v="31"/>
    <s v="311"/>
    <s v="2"/>
    <s v="3"/>
    <s v="09"/>
    <s v="17"/>
    <s v="25"/>
    <s v="F"/>
    <s v="096"/>
    <s v="096591"/>
    <s v="91"/>
    <s v="1"/>
    <s v="5"/>
    <s v="51"/>
    <s v="515"/>
    <s v="515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96 PERSONAS Y EMPRESAS VINCULADAS"/>
    <s v="096591 BOLSA DE TRABAJO"/>
    <s v="5000 BIENES MUEBLES, INMUEBLES E INTANGIBLES"/>
    <s v="5100 MOBILIARIO Y EQUIPO DE ADMINISTRACION"/>
    <s v="515 EQUIPO DE COMPUTO Y DE TECNOLOGIAS DE LA INFORMACION"/>
    <s v="51501 EQUIPO DE COMPUTO Y DE TECNOLOGIAS DE LA INFORMACION"/>
    <n v="150000"/>
    <s v="1 NO ETIQUETADO"/>
    <s v="11 RECURSOS FISCALES"/>
    <s v="1101 RECURSOS MUNICIPALES"/>
    <s v="19 Ejercicio 2019"/>
    <s v="13 TODO EL TERRITORIO"/>
    <s v="3 INDISTINTO"/>
  </r>
  <r>
    <s v="110322222122071329E129129888911155151551501111110119133"/>
    <s v="1103"/>
    <s v="2"/>
    <s v="22"/>
    <s v="221"/>
    <s v="2"/>
    <s v="2"/>
    <s v="07"/>
    <s v="13"/>
    <s v="29"/>
    <s v="E"/>
    <s v="129"/>
    <s v="129888"/>
    <s v="91"/>
    <s v="1"/>
    <s v="5"/>
    <s v="51"/>
    <s v="515"/>
    <s v="51501"/>
    <s v="1"/>
    <s v="11"/>
    <s v="1101"/>
    <s v="19"/>
    <s v="13"/>
    <s v="3"/>
    <s v="11 COORDINACION GENERAL DE GESTION INTEGRAL DE LA CIUDAD"/>
    <s v="1103 DIRECCION DE MOVILIDAD Y TRANSPORTE"/>
    <s v="221 URBANIZACION"/>
    <s v="2 DESARROLLO SOCIAL"/>
    <s v="22 VIVIENDA Y SERVICIOS A LA COMUNIDAD"/>
    <s v="2 ARTICULACIÓN DE REDES TERRITORIALES Y PRODUCTIVAS"/>
    <s v="2 ZAPOPAN FUNCIONAL"/>
    <s v="07 IMPULSAR LA MOVILIDAD EQUITATIVA Y SUSTENTABLE"/>
    <s v="13 B. ESTRUCTURACIÓN DE REDES TERRITORIALES"/>
    <x v="1"/>
    <s v="91 CIUDADANOS"/>
    <s v="1 GASTO CORRIENTE"/>
    <s v="29 MOVILIDAD Y TRANSPORTE"/>
    <s v="129 SERVICIOS PARA LA GESTIÓN DE LA MOVILIDAD APLICADA         "/>
    <s v="129888 DICTAMEN SOBRE PROYECTOS DE INGRESOS Y SALIDAS Y/O INTEGRACION A LA VIALIDAD"/>
    <s v="5000 BIENES MUEBLES, INMUEBLES E INTANGIBLES"/>
    <s v="5100 MOBILIARIO Y EQUIPO DE ADMINISTRACION"/>
    <s v="515 EQUIPO DE COMPUTO Y DE TECNOLOGIAS DE LA INFORMACION"/>
    <s v="51501 EQUIPO DE COMPUTO Y DE TECNOLOGIAS DE LA INFORMACION"/>
    <n v="60000"/>
    <s v="1 NO ETIQUETADO"/>
    <s v="11 RECURSOS FISCALES"/>
    <s v="1101 RECURSOS MUNICIPALES"/>
    <s v="19 Ejercicio 2019"/>
    <s v="13 TODO EL TERRITORIO"/>
    <s v="3 INDISTINTO"/>
  </r>
  <r>
    <s v="111322121231010730E116116966911155151551501111110119133"/>
    <s v="1113"/>
    <s v="2"/>
    <s v="21"/>
    <s v="212"/>
    <s v="3"/>
    <s v="1"/>
    <s v="01"/>
    <s v="07"/>
    <s v="30"/>
    <s v="E"/>
    <s v="116"/>
    <s v="116966"/>
    <s v="91"/>
    <s v="1"/>
    <s v="5"/>
    <s v="51"/>
    <s v="515"/>
    <s v="515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16 RESIDUOS ACORDE A LA NORMATIVIDAD DE MANERA INTEGRAL GESTIONADOS"/>
    <s v="116966 REGULARIZACION EN MATERIA DE RESIDUOS EN COMERCIOS Y SERVICIOS"/>
    <s v="5000 BIENES MUEBLES, INMUEBLES E INTANGIBLES"/>
    <s v="5100 MOBILIARIO Y EQUIPO DE ADMINISTRACION"/>
    <s v="515 EQUIPO DE COMPUTO Y DE TECNOLOGIAS DE LA INFORMACION"/>
    <s v="51501 EQUIPO DE COMPUTO Y DE TECNOLOGIAS DE LA INFORMACION"/>
    <n v="300000"/>
    <s v="1 NO ETIQUETADO"/>
    <s v="11 RECURSOS FISCALES"/>
    <s v="1101 RECURSOS MUNICIPALES"/>
    <s v="19 Ejercicio 2019"/>
    <s v="13 TODO EL TERRITORIO"/>
    <s v="3 INDISTINTO"/>
  </r>
  <r>
    <s v="121222222122081331E078078709911155151551501111110119133"/>
    <s v="1212"/>
    <s v="2"/>
    <s v="22"/>
    <s v="221"/>
    <s v="2"/>
    <s v="2"/>
    <s v="08"/>
    <s v="13"/>
    <s v="31"/>
    <s v="E"/>
    <s v="078"/>
    <s v="078709"/>
    <s v="91"/>
    <s v="1"/>
    <s v="5"/>
    <s v="51"/>
    <s v="515"/>
    <s v="515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709 CAMBIO DE DIRECTOR RESPONSABLE"/>
    <s v="5000 BIENES MUEBLES, INMUEBLES E INTANGIBLES"/>
    <s v="5100 MOBILIARIO Y EQUIPO DE ADMINISTRACION"/>
    <s v="515 EQUIPO DE COMPUTO Y DE TECNOLOGIAS DE LA INFORMACION"/>
    <s v="51501 EQUIPO DE COMPUTO Y DE TECNOLOGIAS DE LA INFORMACION"/>
    <n v="560000"/>
    <s v="1 NO ETIQUETADO"/>
    <s v="11 RECURSOS FISCALES"/>
    <s v="1101 RECURSOS MUNICIPALES"/>
    <s v="19 Ejercicio 2019"/>
    <s v="13 TODO EL TERRITORIO"/>
    <s v="3 INDISTINTO"/>
  </r>
  <r>
    <s v="131322727116171835P080080770911133838238201111110119133"/>
    <s v="1313"/>
    <s v="2"/>
    <s v="27"/>
    <s v="271"/>
    <s v="1"/>
    <s v="6"/>
    <s v="17"/>
    <s v="18"/>
    <s v="35"/>
    <s v="P"/>
    <s v="080"/>
    <s v="080770"/>
    <s v="91"/>
    <s v="1"/>
    <s v="3"/>
    <s v="38"/>
    <s v="382"/>
    <s v="38201"/>
    <s v="1"/>
    <s v="11"/>
    <s v="1101"/>
    <s v="19"/>
    <s v="13"/>
    <s v="3"/>
    <s v="13 COORDINACION GENERAL DE CONSTRUCCION DE LA COMUNIDAD"/>
    <s v="1313 COORDINACION GENERAL DE CONSTRUCCION DE COMUNIDAD"/>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70 PLANEACION Y SEGUIMIENTO DEL DESARROLLO MUNICIPAL"/>
    <s v="3000 SERVICIOS GENERALES"/>
    <s v="3800 SERVICIOS OFICIALES"/>
    <s v="382 GASTOS DE ORDEN SOCIAL Y CULTURAL"/>
    <s v="38201 GASTOS DE ORDEN SOCIAL Y CULTURAL"/>
    <n v="1450000"/>
    <s v="1 NO ETIQUETADO"/>
    <s v="11 RECURSOS FISCALES"/>
    <s v="1101 RECURSOS MUNICIPALES"/>
    <s v="19 Ejercicio 2019"/>
    <s v="13 TODO EL TERRITORIO"/>
    <s v="3 INDISTINTO"/>
  </r>
  <r>
    <s v="131322727116171835P080080770911133838238201111110119133"/>
    <s v="1313"/>
    <s v="2"/>
    <s v="27"/>
    <s v="271"/>
    <s v="1"/>
    <s v="6"/>
    <s v="17"/>
    <s v="18"/>
    <s v="35"/>
    <s v="P"/>
    <s v="080"/>
    <s v="080770"/>
    <s v="91"/>
    <s v="1"/>
    <s v="3"/>
    <s v="38"/>
    <s v="382"/>
    <s v="38201"/>
    <s v="1"/>
    <s v="11"/>
    <s v="1101"/>
    <s v="19"/>
    <s v="13"/>
    <s v="3"/>
    <s v="13 COORDINACION GENERAL DE CONSTRUCCION DE LA COMUNIDAD"/>
    <s v="1313 COORDINACION GENERAL DE CONSTRUCCION DE COMUNIDAD"/>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70 PLANEACION Y SEGUIMIENTO DEL DESARROLLO MUNICIPAL"/>
    <s v="3000 SERVICIOS GENERALES"/>
    <s v="3800 SERVICIOS OFICIALES"/>
    <s v="382 GASTOS DE ORDEN SOCIAL Y CULTURAL"/>
    <s v="38201 GASTOS DE ORDEN SOCIAL Y CULTURAL"/>
    <n v="4500000"/>
    <s v="1 NO ETIQUETADO"/>
    <s v="11 RECURSOS FISCALES"/>
    <s v="1101 RECURSOS MUNICIPALES"/>
    <s v="19 Ejercicio 2019"/>
    <s v="13 TODO EL TERRITORIO"/>
    <s v="3 INDISTINTO"/>
  </r>
  <r>
    <s v="020311313246172002O016016015971155151951901111110119133"/>
    <s v="0203"/>
    <s v="1"/>
    <s v="13"/>
    <s v="132"/>
    <s v="4"/>
    <s v="6"/>
    <s v="17"/>
    <s v="20"/>
    <s v="02"/>
    <s v="O"/>
    <s v="016"/>
    <s v="016015"/>
    <s v="97"/>
    <s v="1"/>
    <s v="5"/>
    <s v="51"/>
    <s v="519"/>
    <s v="51901"/>
    <s v="1"/>
    <s v="11"/>
    <s v="1101"/>
    <s v="19"/>
    <s v="13"/>
    <s v="3"/>
    <s v="02 JEFATURA DE GABINETE"/>
    <s v="0203 RELACIONES PUBLICAS, PROTOCOLO Y EVENTOS"/>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5000 BIENES MUEBLES, INMUEBLES E INTANGIBLES"/>
    <s v="5100 MOBILIARIO Y EQUIPO DE ADMINISTRACION"/>
    <s v="519 OTROS MOBILIARIOS Y EQUIPOS DE ADMINISTRACION"/>
    <s v="51901 OTROS MOBILIARIOS Y EQUIPOS DE ADMINISTRACION"/>
    <n v="40000"/>
    <s v="1 NO ETIQUETADO"/>
    <s v="11 RECURSOS FISCALES"/>
    <s v="1101 RECURSOS MUNICIPALES"/>
    <s v="19 Ejercicio 2019"/>
    <s v="13 TODO EL TERRITORIO"/>
    <s v="3 INDISTINTO"/>
  </r>
  <r>
    <s v="030311717145160304E127127976911155151951901111110119133"/>
    <s v="0303"/>
    <s v="1"/>
    <s v="17"/>
    <s v="171"/>
    <s v="4"/>
    <s v="5"/>
    <s v="16"/>
    <s v="03"/>
    <s v="04"/>
    <s v="E"/>
    <s v="127"/>
    <s v="127976"/>
    <s v="91"/>
    <s v="1"/>
    <s v="5"/>
    <s v="51"/>
    <s v="519"/>
    <s v="519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5000 BIENES MUEBLES, INMUEBLES E INTANGIBLES"/>
    <s v="5100 MOBILIARIO Y EQUIPO DE ADMINISTRACION"/>
    <s v="519 OTROS MOBILIARIOS Y EQUIPOS DE ADMINISTRACION"/>
    <s v="51901 OTROS MOBILIARIOS Y EQUIPOS DE ADMINISTRACION"/>
    <n v="322000"/>
    <s v="1 NO ETIQUETADO"/>
    <s v="11 RECURSOS FISCALES"/>
    <s v="1101 RECURSOS MUNICIPALES"/>
    <s v="19 Ejercicio 2019"/>
    <s v="13 TODO EL TERRITORIO"/>
    <s v="3 INDISTINTO"/>
  </r>
  <r>
    <s v="040711212246171906E017017952911155151951901111110119133"/>
    <s v="0407"/>
    <s v="1"/>
    <s v="12"/>
    <s v="122"/>
    <s v="4"/>
    <s v="6"/>
    <s v="17"/>
    <s v="19"/>
    <s v="06"/>
    <s v="E"/>
    <s v="017"/>
    <s v="017952"/>
    <s v="91"/>
    <s v="1"/>
    <s v="5"/>
    <s v="51"/>
    <s v="519"/>
    <s v="51901"/>
    <s v="1"/>
    <s v="11"/>
    <s v="1101"/>
    <s v="19"/>
    <s v="13"/>
    <s v="3"/>
    <s v="04 SINDICATURA DEL AYUNTAMIENTO"/>
    <s v="0407 DIRECCION DE JUZGADOS MUNICIPALES"/>
    <s v="122 PROCURACION DE JUSTICIA"/>
    <s v="1 GOBIERNO"/>
    <s v="12 JUSTICIA"/>
    <s v="4 UN GOBIERNO PARA LA CIUDADANÍA"/>
    <s v="6 ZAPOPAN CIUDADANO"/>
    <s v="17 GARANTIZAR UNA ADMINISTRACIÓN DE LOS RECURSOS PÚBLICOS AL SERVICIO DE LA CIUDADANÍA"/>
    <s v="19 B. TRANSPARENCIA Y RENDICIÓN DE CUENTAS"/>
    <x v="1"/>
    <s v="91 CIUDADANOS"/>
    <s v="1 GASTO CORRIENTE"/>
    <s v="06 CERTEZA JURÍDICA"/>
    <s v="017 ACERVO PATRIMONIAL DE LA DEFENSA EN ASUNTOS, CIVILES, MERCANTILES, AMPARO, AGRARIO, CONTENSIOSO ADMINISTRATIVO, LABORAL, PENAL, TRANSPARENCIA  Y FISCAL PROTEGIDOS "/>
    <s v="017952 PROCEDIMIENTO DE ELABORACION DE CONTRATOS Y CONVENIOS"/>
    <s v="5000 BIENES MUEBLES, INMUEBLES E INTANGIBLES"/>
    <s v="5100 MOBILIARIO Y EQUIPO DE ADMINISTRACION"/>
    <s v="519 OTROS MOBILIARIOS Y EQUIPOS DE ADMINISTRACION"/>
    <s v="51901 OTROS MOBILIARIOS Y EQUIPOS DE ADMINISTRACION"/>
    <n v="100000"/>
    <s v="1 NO ETIQUETADO"/>
    <s v="11 RECURSOS FISCALES"/>
    <s v="1101 RECURSOS MUNICIPALES"/>
    <s v="19 Ejercicio 2019"/>
    <s v="13 TODO EL TERRITORIO"/>
    <s v="3 INDISTINTO"/>
  </r>
  <r>
    <s v="131322727116171835P080080770911133838238201111110119133"/>
    <s v="1313"/>
    <s v="2"/>
    <s v="27"/>
    <s v="271"/>
    <s v="1"/>
    <s v="6"/>
    <s v="17"/>
    <s v="18"/>
    <s v="35"/>
    <s v="P"/>
    <s v="080"/>
    <s v="080770"/>
    <s v="91"/>
    <s v="1"/>
    <s v="3"/>
    <s v="38"/>
    <s v="382"/>
    <s v="38201"/>
    <s v="1"/>
    <s v="11"/>
    <s v="1101"/>
    <s v="19"/>
    <s v="13"/>
    <s v="3"/>
    <s v="13 COORDINACION GENERAL DE CONSTRUCCION DE LA COMUNIDAD"/>
    <s v="1313 COORDINACION GENERAL DE CONSTRUCCION DE COMUNIDAD"/>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70 PLANEACION Y SEGUIMIENTO DEL DESARROLLO MUNICIPAL"/>
    <s v="3000 SERVICIOS GENERALES"/>
    <s v="3800 SERVICIOS OFICIALES"/>
    <s v="382 GASTOS DE ORDEN SOCIAL Y CULTURAL"/>
    <s v="38201 GASTOS DE ORDEN SOCIAL Y CULTURAL"/>
    <n v="400000"/>
    <s v="1 NO ETIQUETADO"/>
    <s v="11 RECURSOS FISCALES"/>
    <s v="1101 RECURSOS MUNICIPALES"/>
    <s v="19 Ejercicio 2019"/>
    <s v="13 TODO EL TERRITORIO"/>
    <s v="3 INDISTINTO"/>
  </r>
  <r>
    <s v="060611515246172012M112112286911155151951901111110119133"/>
    <s v="0606"/>
    <s v="1"/>
    <s v="15"/>
    <s v="152"/>
    <s v="4"/>
    <s v="6"/>
    <s v="17"/>
    <s v="20"/>
    <s v="12"/>
    <s v="M"/>
    <s v="112"/>
    <s v="112286"/>
    <s v="91"/>
    <s v="1"/>
    <s v="5"/>
    <s v="51"/>
    <s v="519"/>
    <s v="51901"/>
    <s v="1"/>
    <s v="11"/>
    <s v="1101"/>
    <s v="19"/>
    <s v="13"/>
    <s v="3"/>
    <s v="06 TESORERIA"/>
    <s v="0606 TESORERIA MUNICIPAL"/>
    <s v="152 ASUNTOS HACENDARIOS"/>
    <s v="1 GOBIERNO"/>
    <s v="15 ASUNTOS FINANCIEROS Y HACENDARIOS"/>
    <s v="4 UN GOBIERNO PARA LA CIUDADANÍA"/>
    <s v="6 ZAPOPAN CIUDADANO"/>
    <s v="17 GARANTIZAR UNA ADMINISTRACIÓN DE LOS RECURSOS PÚBLICOS AL SERVICIO DE LA CIUDADANÍA"/>
    <s v="20 C. EFICIENCIA GUBERNAMENTAL"/>
    <x v="4"/>
    <s v="91 CIUDADANOS"/>
    <s v="1 GASTO CORRIENTE"/>
    <s v="12 CONTABILIDAD Y EGRESOS"/>
    <s v="112 RECURSOS FEDERALES REALIZADOS, VALIDADOS Y ENTERADOS"/>
    <s v="112286 SEGUIMIENTO Y CONTROL FINANCIERO DE PROGRAMAS MUNICIPALES Y/O ESTATALES Y/O FEDERALES"/>
    <s v="5000 BIENES MUEBLES, INMUEBLES E INTANGIBLES"/>
    <s v="5100 MOBILIARIO Y EQUIPO DE ADMINISTRACION"/>
    <s v="519 OTROS MOBILIARIOS Y EQUIPOS DE ADMINISTRACION"/>
    <s v="51901 OTROS MOBILIARIOS Y EQUIPOS DE ADMINISTRACION"/>
    <n v="5846.4"/>
    <s v="1 NO ETIQUETADO"/>
    <s v="11 RECURSOS FISCALES"/>
    <s v="1101 RECURSOS MUNICIPALES"/>
    <s v="19 Ejercicio 2019"/>
    <s v="13 TODO EL TERRITORIO"/>
    <s v="3 INDISTINTO"/>
  </r>
  <r>
    <s v="080122222112130614E088088351911155151951901111110119133"/>
    <s v="0801"/>
    <s v="2"/>
    <s v="22"/>
    <s v="221"/>
    <s v="1"/>
    <s v="2"/>
    <s v="13"/>
    <s v="06"/>
    <s v="14"/>
    <s v="E"/>
    <s v="088"/>
    <s v="088351"/>
    <s v="91"/>
    <s v="1"/>
    <s v="5"/>
    <s v="51"/>
    <s v="519"/>
    <s v="519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51 BALIZAMIENTO DE ESPACIOS PARA COMERCIO EN TIANGUIS"/>
    <s v="5000 BIENES MUEBLES, INMUEBLES E INTANGIBLES"/>
    <s v="5100 MOBILIARIO Y EQUIPO DE ADMINISTRACION"/>
    <s v="519 OTROS MOBILIARIOS Y EQUIPOS DE ADMINISTRACION"/>
    <s v="51901 OTROS MOBILIARIOS Y EQUIPOS DE ADMINISTRACION"/>
    <n v="25000"/>
    <s v="1 NO ETIQUETADO"/>
    <s v="11 RECURSOS FISCALES"/>
    <s v="1101 RECURSOS MUNICIPALES"/>
    <s v="19 Ejercicio 2019"/>
    <s v="13 TODO EL TERRITORIO"/>
    <s v="3 INDISTINTO"/>
  </r>
  <r>
    <s v="081122222112130614E125125404911155151951901111110119133"/>
    <s v="0811"/>
    <s v="2"/>
    <s v="22"/>
    <s v="221"/>
    <s v="1"/>
    <s v="2"/>
    <s v="13"/>
    <s v="06"/>
    <s v="14"/>
    <s v="E"/>
    <s v="125"/>
    <s v="125404"/>
    <s v="91"/>
    <s v="1"/>
    <s v="5"/>
    <s v="51"/>
    <s v="519"/>
    <s v="519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404 SERVICIO DE SACRIFICIO DE PORCINOS TIPO OBRADOR DEL RASTRO DE ATEMAJAC"/>
    <s v="5000 BIENES MUEBLES, INMUEBLES E INTANGIBLES"/>
    <s v="5100 MOBILIARIO Y EQUIPO DE ADMINISTRACION"/>
    <s v="519 OTROS MOBILIARIOS Y EQUIPOS DE ADMINISTRACION"/>
    <s v="51901 OTROS MOBILIARIOS Y EQUIPOS DE ADMINISTRACION"/>
    <n v="70000"/>
    <s v="1 NO ETIQUETADO"/>
    <s v="11 RECURSOS FISCALES"/>
    <s v="1101 RECURSOS MUNICIPALES"/>
    <s v="19 Ejercicio 2019"/>
    <s v="13 TODO EL TERRITORIO"/>
    <s v="3 INDISTINTO"/>
  </r>
  <r>
    <s v="080922222112130614E125125319911155151951901111110119133"/>
    <s v="0809"/>
    <s v="2"/>
    <s v="22"/>
    <s v="221"/>
    <s v="1"/>
    <s v="2"/>
    <s v="13"/>
    <s v="06"/>
    <s v="14"/>
    <s v="E"/>
    <s v="125"/>
    <s v="125319"/>
    <s v="91"/>
    <s v="1"/>
    <s v="5"/>
    <s v="51"/>
    <s v="519"/>
    <s v="519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19 MANTENIMIENTO DE CEMENTERIOS"/>
    <s v="5000 BIENES MUEBLES, INMUEBLES E INTANGIBLES"/>
    <s v="5100 MOBILIARIO Y EQUIPO DE ADMINISTRACION"/>
    <s v="519 OTROS MOBILIARIOS Y EQUIPOS DE ADMINISTRACION"/>
    <s v="51901 OTROS MOBILIARIOS Y EQUIPOS DE ADMINISTRACION"/>
    <n v="15000"/>
    <s v="1 NO ETIQUETADO"/>
    <s v="11 RECURSOS FISCALES"/>
    <s v="1101 RECURSOS MUNICIPALES"/>
    <s v="19 Ejercicio 2019"/>
    <s v="13 TODO EL TERRITORIO"/>
    <s v="3 INDISTINTO"/>
  </r>
  <r>
    <s v="080322222112130614E009009989911155151951901111110119133"/>
    <s v="0803"/>
    <s v="2"/>
    <s v="22"/>
    <s v="221"/>
    <s v="1"/>
    <s v="2"/>
    <s v="13"/>
    <s v="06"/>
    <s v="14"/>
    <s v="E"/>
    <s v="009"/>
    <s v="009989"/>
    <s v="91"/>
    <s v="1"/>
    <s v="5"/>
    <s v="51"/>
    <s v="519"/>
    <s v="519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09  ABASTECIMIENTO DE AGUA POTABLE APEGADA A LAS NORMATIVAS ENTREGADA"/>
    <s v="009989 SOLICITUD DE REVISION Y APROBACION DE PROYECTOS DE AGUA POTABLE, DRENAJE SANITARIO, DRENAJE PLUVIAL Y OBRAS DE INFRAESTRUCTURA"/>
    <s v="5000 BIENES MUEBLES, INMUEBLES E INTANGIBLES"/>
    <s v="5100 MOBILIARIO Y EQUIPO DE ADMINISTRACION"/>
    <s v="519 OTROS MOBILIARIOS Y EQUIPOS DE ADMINISTRACION"/>
    <s v="51901 OTROS MOBILIARIOS Y EQUIPOS DE ADMINISTRACION"/>
    <n v="250000"/>
    <s v="1 NO ETIQUETADO"/>
    <s v="11 RECURSOS FISCALES"/>
    <s v="1101 RECURSOS MUNICIPALES"/>
    <s v="19 Ejercicio 2019"/>
    <s v="13 TODO EL TERRITORIO"/>
    <s v="3 INDISTINTO"/>
  </r>
  <r>
    <s v="080522222112130614E125125343911155151951901111110119133"/>
    <s v="0805"/>
    <s v="2"/>
    <s v="22"/>
    <s v="221"/>
    <s v="1"/>
    <s v="2"/>
    <s v="13"/>
    <s v="06"/>
    <s v="14"/>
    <s v="E"/>
    <s v="125"/>
    <s v="125343"/>
    <s v="91"/>
    <s v="1"/>
    <s v="5"/>
    <s v="51"/>
    <s v="519"/>
    <s v="519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43 EVENTO DIA DEL JARDINERO"/>
    <s v="5000 BIENES MUEBLES, INMUEBLES E INTANGIBLES"/>
    <s v="5100 MOBILIARIO Y EQUIPO DE ADMINISTRACION"/>
    <s v="519 OTROS MOBILIARIOS Y EQUIPOS DE ADMINISTRACION"/>
    <s v="51901 OTROS MOBILIARIOS Y EQUIPOS DE ADMINISTRACION"/>
    <n v="75000"/>
    <s v="1 NO ETIQUETADO"/>
    <s v="11 RECURSOS FISCALES"/>
    <s v="1101 RECURSOS MUNICIPALES"/>
    <s v="19 Ejercicio 2019"/>
    <s v="13 TODO EL TERRITORIO"/>
    <s v="3 INDISTINTO"/>
  </r>
  <r>
    <s v="081022222112130614E125125317911155151951901111110119133"/>
    <s v="0810"/>
    <s v="2"/>
    <s v="22"/>
    <s v="221"/>
    <s v="1"/>
    <s v="2"/>
    <s v="13"/>
    <s v="06"/>
    <s v="14"/>
    <s v="E"/>
    <s v="125"/>
    <s v="125317"/>
    <s v="91"/>
    <s v="1"/>
    <s v="5"/>
    <s v="51"/>
    <s v="519"/>
    <s v="519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17 MANTENIMIENTO DE AREAS COMUNES"/>
    <s v="5000 BIENES MUEBLES, INMUEBLES E INTANGIBLES"/>
    <s v="5100 MOBILIARIO Y EQUIPO DE ADMINISTRACION"/>
    <s v="519 OTROS MOBILIARIOS Y EQUIPOS DE ADMINISTRACION"/>
    <s v="51901 OTROS MOBILIARIOS Y EQUIPOS DE ADMINISTRACION"/>
    <n v="2000"/>
    <s v="1 NO ETIQUETADO"/>
    <s v="11 RECURSOS FISCALES"/>
    <s v="1101 RECURSOS MUNICIPALES"/>
    <s v="19 Ejercicio 2019"/>
    <s v="13 TODO EL TERRITORIO"/>
    <s v="3 INDISTINTO"/>
  </r>
  <r>
    <s v="081222121412130615E061061370911155151951901111110119133"/>
    <s v="0812"/>
    <s v="2"/>
    <s v="21"/>
    <s v="214"/>
    <s v="1"/>
    <s v="2"/>
    <s v="13"/>
    <s v="06"/>
    <s v="15"/>
    <s v="E"/>
    <s v="061"/>
    <s v="061370"/>
    <s v="91"/>
    <s v="1"/>
    <s v="5"/>
    <s v="51"/>
    <s v="519"/>
    <s v="519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70 SERVICIO DE INHUMACION"/>
    <s v="5000 BIENES MUEBLES, INMUEBLES E INTANGIBLES"/>
    <s v="5100 MOBILIARIO Y EQUIPO DE ADMINISTRACION"/>
    <s v="519 OTROS MOBILIARIOS Y EQUIPOS DE ADMINISTRACION"/>
    <s v="51901 OTROS MOBILIARIOS Y EQUIPOS DE ADMINISTRACION"/>
    <n v="31900"/>
    <s v="1 NO ETIQUETADO"/>
    <s v="11 RECURSOS FISCALES"/>
    <s v="1101 RECURSOS MUNICIPALES"/>
    <s v="19 Ejercicio 2019"/>
    <s v="13 TODO EL TERRITORIO"/>
    <s v="3 INDISTINTO"/>
  </r>
  <r>
    <s v="080722121412130615E061061373911155151951901111110119133"/>
    <s v="0807"/>
    <s v="2"/>
    <s v="21"/>
    <s v="214"/>
    <s v="1"/>
    <s v="2"/>
    <s v="13"/>
    <s v="06"/>
    <s v="15"/>
    <s v="E"/>
    <s v="061"/>
    <s v="061373"/>
    <s v="91"/>
    <s v="1"/>
    <s v="5"/>
    <s v="51"/>
    <s v="519"/>
    <s v="519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73 SERVICIO DE CREMACION"/>
    <s v="5000 BIENES MUEBLES, INMUEBLES E INTANGIBLES"/>
    <s v="5100 MOBILIARIO Y EQUIPO DE ADMINISTRACION"/>
    <s v="519 OTROS MOBILIARIOS Y EQUIPOS DE ADMINISTRACION"/>
    <s v="51901 OTROS MOBILIARIOS Y EQUIPOS DE ADMINISTRACION"/>
    <n v="350000"/>
    <s v="1 NO ETIQUETADO"/>
    <s v="11 RECURSOS FISCALES"/>
    <s v="1101 RECURSOS MUNICIPALES"/>
    <s v="19 Ejercicio 2019"/>
    <s v="13 TODO EL TERRITORIO"/>
    <s v="3 INDISTINTO"/>
  </r>
  <r>
    <s v="090111313446172020O021021484121155151951901111110119133"/>
    <s v="0901"/>
    <s v="1"/>
    <s v="13"/>
    <s v="134"/>
    <s v="4"/>
    <s v="6"/>
    <s v="17"/>
    <s v="20"/>
    <s v="20"/>
    <s v="O"/>
    <s v="021"/>
    <s v="021484"/>
    <s v="12"/>
    <s v="1"/>
    <s v="5"/>
    <s v="51"/>
    <s v="519"/>
    <s v="51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84 ELABORACION DE NOMBRAMIENTOS"/>
    <s v="5000 BIENES MUEBLES, INMUEBLES E INTANGIBLES"/>
    <s v="5100 MOBILIARIO Y EQUIPO DE ADMINISTRACION"/>
    <s v="519 OTROS MOBILIARIOS Y EQUIPOS DE ADMINISTRACION"/>
    <s v="51901 OTROS MOBILIARIOS Y EQUIPOS DE ADMINISTRACION"/>
    <n v="250000"/>
    <s v="1 NO ETIQUETADO"/>
    <s v="11 RECURSOS FISCALES"/>
    <s v="1101 RECURSOS MUNICIPALES"/>
    <s v="19 Ejercicio 2019"/>
    <s v="13 TODO EL TERRITORIO"/>
    <s v="3 INDISTINTO"/>
  </r>
  <r>
    <s v="090111313446172020O022022443121155151951901111110119133"/>
    <s v="0901"/>
    <s v="1"/>
    <s v="13"/>
    <s v="134"/>
    <s v="4"/>
    <s v="6"/>
    <s v="17"/>
    <s v="20"/>
    <s v="20"/>
    <s v="O"/>
    <s v="022"/>
    <s v="022443"/>
    <s v="12"/>
    <s v="1"/>
    <s v="5"/>
    <s v="51"/>
    <s v="519"/>
    <s v="51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43 ATENCION A SOLICITUDES DE REPARACION/ SERVICIOS MENORES EN EDIFICIOS PUBLICOS"/>
    <s v="5000 BIENES MUEBLES, INMUEBLES E INTANGIBLES"/>
    <s v="5100 MOBILIARIO Y EQUIPO DE ADMINISTRACION"/>
    <s v="519 OTROS MOBILIARIOS Y EQUIPOS DE ADMINISTRACION"/>
    <s v="51901 OTROS MOBILIARIOS Y EQUIPOS DE ADMINISTRACION"/>
    <n v="30000"/>
    <s v="1 NO ETIQUETADO"/>
    <s v="11 RECURSOS FISCALES"/>
    <s v="1101 RECURSOS MUNICIPALES"/>
    <s v="19 Ejercicio 2019"/>
    <s v="13 TODO EL TERRITORIO"/>
    <s v="3 INDISTINTO"/>
  </r>
  <r>
    <s v="111322121231010730E126126382911155151951901111110119133"/>
    <s v="1113"/>
    <s v="2"/>
    <s v="21"/>
    <s v="212"/>
    <s v="3"/>
    <s v="1"/>
    <s v="01"/>
    <s v="07"/>
    <s v="30"/>
    <s v="E"/>
    <s v="126"/>
    <s v="126382"/>
    <s v="91"/>
    <s v="1"/>
    <s v="5"/>
    <s v="51"/>
    <s v="519"/>
    <s v="519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26 SERVICIOS DE PREVENCIÓN ANIMAL ENTREGADOS"/>
    <s v="126382 ATENCION A QUEJAS DE AGRESION"/>
    <s v="5000 BIENES MUEBLES, INMUEBLES E INTANGIBLES"/>
    <s v="5100 MOBILIARIO Y EQUIPO DE ADMINISTRACION"/>
    <s v="519 OTROS MOBILIARIOS Y EQUIPOS DE ADMINISTRACION"/>
    <s v="51901 OTROS MOBILIARIOS Y EQUIPOS DE ADMINISTRACION"/>
    <n v="300000"/>
    <s v="1 NO ETIQUETADO"/>
    <s v="11 RECURSOS FISCALES"/>
    <s v="1101 RECURSOS MUNICIPALES"/>
    <s v="19 Ejercicio 2019"/>
    <s v="13 TODO EL TERRITORIO"/>
    <s v="3 INDISTINTO"/>
  </r>
  <r>
    <s v="121222222122081331E078078844911155151951901111110119133"/>
    <s v="1212"/>
    <s v="2"/>
    <s v="22"/>
    <s v="221"/>
    <s v="2"/>
    <s v="2"/>
    <s v="08"/>
    <s v="13"/>
    <s v="31"/>
    <s v="E"/>
    <s v="078"/>
    <s v="078844"/>
    <s v="91"/>
    <s v="1"/>
    <s v="5"/>
    <s v="51"/>
    <s v="519"/>
    <s v="519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78 LICENCIAS DE EDIFICACIÓN OTORGADAS"/>
    <s v="078844 ATENCION A CONTROVERSIAS Y DEMANDAS CONTRA LOS PROCEDIMIENTOS Y CRITERIOS EN LA EXPEDICION DE LICENCIAS DE CONSTRUCCION O PERMISOS EN LA VIA PUBLICA"/>
    <s v="5000 BIENES MUEBLES, INMUEBLES E INTANGIBLES"/>
    <s v="5100 MOBILIARIO Y EQUIPO DE ADMINISTRACION"/>
    <s v="519 OTROS MOBILIARIOS Y EQUIPOS DE ADMINISTRACION"/>
    <s v="51901 OTROS MOBILIARIOS Y EQUIPOS DE ADMINISTRACION"/>
    <n v="111000"/>
    <s v="1 NO ETIQUETADO"/>
    <s v="11 RECURSOS FISCALES"/>
    <s v="1101 RECURSOS MUNICIPALES"/>
    <s v="19 Ejercicio 2019"/>
    <s v="13 TODO EL TERRITORIO"/>
    <s v="3 INDISTINTO"/>
  </r>
  <r>
    <s v="130322424215140134E018018746911155151951901111110119133"/>
    <s v="1303"/>
    <s v="2"/>
    <s v="24"/>
    <s v="242"/>
    <s v="1"/>
    <s v="5"/>
    <s v="14"/>
    <s v="01"/>
    <s v="34"/>
    <s v="E"/>
    <s v="018"/>
    <s v="018746"/>
    <s v="91"/>
    <s v="1"/>
    <s v="5"/>
    <s v="51"/>
    <s v="519"/>
    <s v="519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746 EXPOSICIONES TEMPORALES E ITINERANTES"/>
    <s v="5000 BIENES MUEBLES, INMUEBLES E INTANGIBLES"/>
    <s v="5100 MOBILIARIO Y EQUIPO DE ADMINISTRACION"/>
    <s v="519 OTROS MOBILIARIOS Y EQUIPOS DE ADMINISTRACION"/>
    <s v="51901 OTROS MOBILIARIOS Y EQUIPOS DE ADMINISTRACION"/>
    <n v="80000"/>
    <s v="1 NO ETIQUETADO"/>
    <s v="11 RECURSOS FISCALES"/>
    <s v="1101 RECURSOS MUNICIPALES"/>
    <s v="19 Ejercicio 2019"/>
    <s v="13 TODO EL TERRITORIO"/>
    <s v="3 INDISTINTO"/>
  </r>
  <r>
    <s v="130122727116171835P136136764911133838338301111110119133"/>
    <s v="1301"/>
    <s v="2"/>
    <s v="27"/>
    <s v="271"/>
    <s v="1"/>
    <s v="6"/>
    <s v="17"/>
    <s v="18"/>
    <s v="35"/>
    <s v="P"/>
    <s v="136"/>
    <s v="136764"/>
    <s v="91"/>
    <s v="1"/>
    <s v="3"/>
    <s v="38"/>
    <s v="383"/>
    <s v="383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136 TALLERES Y CURSOS DIRIGIDOS A  CIUDADANOS, ORGANISMOS SOCIALES Y FUNCIONARIOS ASÍ COMO EVENTOS PARA IMPULSAR CULTURA DE PARTICIPACIÓN CIUDADANA PARA LA GOBERNANZA IMPARTIDOS."/>
    <s v="136764 JORNADAS DE FORMACION EN GOBERNANZA PARA NIÑOS Y JOVENES"/>
    <s v="3000 SERVICIOS GENERALES"/>
    <s v="3800 SERVICIOS OFICIALES"/>
    <s v="383 CONGRESOS Y CONVENCIONES"/>
    <s v="38301 CONGRESOS Y CONVENCIONES"/>
    <n v="600000"/>
    <s v="1 NO ETIQUETADO"/>
    <s v="11 RECURSOS FISCALES"/>
    <s v="1101 RECURSOS MUNICIPALES"/>
    <s v="19 Ejercicio 2019"/>
    <s v="13 TODO EL TERRITORIO"/>
    <s v="3 INDISTINTO"/>
  </r>
  <r>
    <s v="131422727116171835P080080770911144444144101111110119133"/>
    <s v="1314"/>
    <s v="2"/>
    <s v="27"/>
    <s v="271"/>
    <s v="1"/>
    <s v="6"/>
    <s v="17"/>
    <s v="18"/>
    <s v="35"/>
    <s v="P"/>
    <s v="080"/>
    <s v="080770"/>
    <s v="91"/>
    <s v="1"/>
    <s v="4"/>
    <s v="44"/>
    <s v="441"/>
    <s v="44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70 PLANEACION Y SEGUIMIENTO DEL DESARROLLO MUNICIPAL"/>
    <s v="4000 TRANSFERENCIAS, ASIGNACIONES, SUBSIDIOS Y OTRAS AYUDAS"/>
    <s v="4400 AYUDAS SOCIALES"/>
    <s v="441 AYUDAS SOCIALES A PERSONAS"/>
    <s v="44101 AYUDAS SOCIALES A PERSONAS"/>
    <n v="3000000"/>
    <s v="1 NO ETIQUETADO"/>
    <s v="11 RECURSOS FISCALES"/>
    <s v="1101 RECURSOS MUNICIPALES"/>
    <s v="19 Ejercicio 2019"/>
    <s v="13 TODO EL TERRITORIO"/>
    <s v="3 INDISTINTO"/>
  </r>
  <r>
    <s v="080322222112130614E125125317911155252152101111110119133"/>
    <s v="0803"/>
    <s v="2"/>
    <s v="22"/>
    <s v="221"/>
    <s v="1"/>
    <s v="2"/>
    <s v="13"/>
    <s v="06"/>
    <s v="14"/>
    <s v="E"/>
    <s v="125"/>
    <s v="125317"/>
    <s v="91"/>
    <s v="1"/>
    <s v="5"/>
    <s v="52"/>
    <s v="521"/>
    <s v="52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17 MANTENIMIENTO DE AREAS COMUNES"/>
    <s v="5000 BIENES MUEBLES, INMUEBLES E INTANGIBLES"/>
    <s v="5200 MOBILIARIO Y EQUIPO EDUCACIONAL Y RECREATIVO"/>
    <s v="521 EQUIPOS Y APARATOS AUDIOVISUALES"/>
    <s v="52101 EQUIPOS Y APARATOS AUDIOVISUALES"/>
    <n v="32000"/>
    <s v="1 NO ETIQUETADO"/>
    <s v="11 RECURSOS FISCALES"/>
    <s v="1101 RECURSOS MUNICIPALES"/>
    <s v="19 Ejercicio 2019"/>
    <s v="13 TODO EL TERRITORIO"/>
    <s v="3 INDISTINTO"/>
  </r>
  <r>
    <s v="080822222212130616E010010410911155252152101111110119133"/>
    <s v="0808"/>
    <s v="2"/>
    <s v="22"/>
    <s v="222"/>
    <s v="1"/>
    <s v="2"/>
    <s v="13"/>
    <s v="06"/>
    <s v="16"/>
    <s v="E"/>
    <s v="010"/>
    <s v="010410"/>
    <s v="91"/>
    <s v="1"/>
    <s v="5"/>
    <s v="52"/>
    <s v="521"/>
    <s v="52101"/>
    <s v="1"/>
    <s v="11"/>
    <s v="1101"/>
    <s v="19"/>
    <s v="13"/>
    <s v="3"/>
    <s v="08 COORDINACION GENERAL DE SERVICIOS MUNICIPALES"/>
    <s v="0808 COORDINACION GENERAL DE SERVICIOS MUNICIPALES"/>
    <s v="222 DESARROLLO COMUNITARIO"/>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6 AMPLIACIÓN DE LA COBERTURA DE SERVICIOS PÚBLICOS"/>
    <s v="010 _x000a_MERCADOS PÚBLICOS ENTREGADOS "/>
    <s v="010410 CONSTRUCCION DE NUEVO MERCADO EN COPARTICIPACION EL SECTOR PRIVADO"/>
    <s v="5000 BIENES MUEBLES, INMUEBLES E INTANGIBLES"/>
    <s v="5200 MOBILIARIO Y EQUIPO EDUCACIONAL Y RECREATIVO"/>
    <s v="521 EQUIPOS Y APARATOS AUDIOVISUALES"/>
    <s v="52101 EQUIPOS Y APARATOS AUDIOVISUALES"/>
    <n v="20000"/>
    <s v="1 NO ETIQUETADO"/>
    <s v="11 RECURSOS FISCALES"/>
    <s v="1101 RECURSOS MUNICIPALES"/>
    <s v="19 Ejercicio 2019"/>
    <s v="13 TODO EL TERRITORIO"/>
    <s v="3 INDISTINTO"/>
  </r>
  <r>
    <s v="090111313446172020O021021488121155252152101111110119133"/>
    <s v="0901"/>
    <s v="1"/>
    <s v="13"/>
    <s v="134"/>
    <s v="4"/>
    <s v="6"/>
    <s v="17"/>
    <s v="20"/>
    <s v="20"/>
    <s v="O"/>
    <s v="021"/>
    <s v="021488"/>
    <s v="12"/>
    <s v="1"/>
    <s v="5"/>
    <s v="52"/>
    <s v="521"/>
    <s v="52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88 CONTROL DE LA ESTRUCTURA DE PERSONAL"/>
    <s v="5000 BIENES MUEBLES, INMUEBLES E INTANGIBLES"/>
    <s v="5200 MOBILIARIO Y EQUIPO EDUCACIONAL Y RECREATIVO"/>
    <s v="521 EQUIPOS Y APARATOS AUDIOVISUALES"/>
    <s v="52101 EQUIPOS Y APARATOS AUDIOVISUALES"/>
    <n v="50000"/>
    <s v="1 NO ETIQUETADO"/>
    <s v="11 RECURSOS FISCALES"/>
    <s v="1101 RECURSOS MUNICIPALES"/>
    <s v="19 Ejercicio 2019"/>
    <s v="13 TODO EL TERRITORIO"/>
    <s v="3 INDISTINTO"/>
  </r>
  <r>
    <s v="100222626823101722P119119970911155252152101111110119133"/>
    <s v="1002"/>
    <s v="2"/>
    <s v="26"/>
    <s v="268"/>
    <s v="2"/>
    <s v="3"/>
    <s v="10"/>
    <s v="17"/>
    <s v="22"/>
    <s v="P"/>
    <s v="119"/>
    <s v="119970"/>
    <s v="91"/>
    <s v="1"/>
    <s v="5"/>
    <s v="52"/>
    <s v="521"/>
    <s v="52101"/>
    <s v="1"/>
    <s v="11"/>
    <s v="1101"/>
    <s v="19"/>
    <s v="13"/>
    <s v="3"/>
    <s v="10 COORDINACION GENERAL DE DESARROLLO ECONOMICO Y COMBATE A LA DESIGUALDAD"/>
    <s v="1002 INSTITUTO DE CAPACITACION Y OFERTA EDUCATIVA"/>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2 ACCESO AL MERCADO LABORAL"/>
    <s v="119 RETOS EN MIZAPOPAN IMPLEMENTADOS"/>
    <s v="119970 RETOS MIZAPOPAN IMPLEMENTADOS "/>
    <s v="5000 BIENES MUEBLES, INMUEBLES E INTANGIBLES"/>
    <s v="5200 MOBILIARIO Y EQUIPO EDUCACIONAL Y RECREATIVO"/>
    <s v="521 EQUIPOS Y APARATOS AUDIOVISUALES"/>
    <s v="52101 EQUIPOS Y APARATOS AUDIOVISUALES"/>
    <n v="15000"/>
    <s v="1 NO ETIQUETADO"/>
    <s v="11 RECURSOS FISCALES"/>
    <s v="1101 RECURSOS MUNICIPALES"/>
    <s v="19 Ejercicio 2019"/>
    <s v="13 TODO EL TERRITORIO"/>
    <s v="3 INDISTINTO"/>
  </r>
  <r>
    <s v="100733131123091524F111111964911155252152101111110119133"/>
    <s v="1007"/>
    <s v="3"/>
    <s v="31"/>
    <s v="311"/>
    <s v="2"/>
    <s v="3"/>
    <s v="09"/>
    <s v="15"/>
    <s v="24"/>
    <s v="F"/>
    <s v="111"/>
    <s v="111964"/>
    <s v="91"/>
    <s v="1"/>
    <s v="5"/>
    <s v="52"/>
    <s v="521"/>
    <s v="521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111 RECORRIDOS TURÍSTICOS Y TRASLADOS "/>
    <s v="111964 RECORRIDOS TURISTICOS PARA NIÑOS ANFITRIONES "/>
    <s v="5000 BIENES MUEBLES, INMUEBLES E INTANGIBLES"/>
    <s v="5200 MOBILIARIO Y EQUIPO EDUCACIONAL Y RECREATIVO"/>
    <s v="521 EQUIPOS Y APARATOS AUDIOVISUALES"/>
    <s v="52101 EQUIPOS Y APARATOS AUDIOVISUALES"/>
    <n v="30000"/>
    <s v="1 NO ETIQUETADO"/>
    <s v="11 RECURSOS FISCALES"/>
    <s v="1101 RECURSOS MUNICIPALES"/>
    <s v="19 Ejercicio 2019"/>
    <s v="13 TODO EL TERRITORIO"/>
    <s v="3 INDISTINTO"/>
  </r>
  <r>
    <s v="111222222122051228E098098918911155252152101111110119133"/>
    <s v="1112"/>
    <s v="2"/>
    <s v="22"/>
    <s v="221"/>
    <s v="2"/>
    <s v="2"/>
    <s v="05"/>
    <s v="12"/>
    <s v="28"/>
    <s v="E"/>
    <s v="098"/>
    <s v="098918"/>
    <s v="91"/>
    <s v="1"/>
    <s v="5"/>
    <s v="52"/>
    <s v="521"/>
    <s v="521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x v="1"/>
    <s v="91 CIUDADANOS"/>
    <s v="1 GASTO CORRIENTE"/>
    <s v="28 ORDENAMIENTO DEL TERRITORIO"/>
    <s v="098 PLANEACIÓN DE LA CIUDAD ENTREGADA "/>
    <s v="098918 GESTION DE OBRA SOCIAL"/>
    <s v="5000 BIENES MUEBLES, INMUEBLES E INTANGIBLES"/>
    <s v="5200 MOBILIARIO Y EQUIPO EDUCACIONAL Y RECREATIVO"/>
    <s v="521 EQUIPOS Y APARATOS AUDIOVISUALES"/>
    <s v="52101 EQUIPOS Y APARATOS AUDIOVISUALES"/>
    <n v="8500"/>
    <s v="1 NO ETIQUETADO"/>
    <s v="11 RECURSOS FISCALES"/>
    <s v="1101 RECURSOS MUNICIPALES"/>
    <s v="19 Ejercicio 2019"/>
    <s v="13 TODO EL TERRITORIO"/>
    <s v="3 INDISTINTO"/>
  </r>
  <r>
    <s v="111222222122051228E098098948911155252152101111110119133"/>
    <s v="1112"/>
    <s v="2"/>
    <s v="22"/>
    <s v="221"/>
    <s v="2"/>
    <s v="2"/>
    <s v="05"/>
    <s v="12"/>
    <s v="28"/>
    <s v="E"/>
    <s v="098"/>
    <s v="098948"/>
    <s v="91"/>
    <s v="1"/>
    <s v="5"/>
    <s v="52"/>
    <s v="521"/>
    <s v="521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x v="1"/>
    <s v="91 CIUDADANOS"/>
    <s v="1 GASTO CORRIENTE"/>
    <s v="28 ORDENAMIENTO DEL TERRITORIO"/>
    <s v="098 PLANEACIÓN DE LA CIUDAD ENTREGADA "/>
    <s v="098948 PLANEACION Y ASESORIA, PARA LAS PETICIONES DE OBRA"/>
    <s v="5000 BIENES MUEBLES, INMUEBLES E INTANGIBLES"/>
    <s v="5200 MOBILIARIO Y EQUIPO EDUCACIONAL Y RECREATIVO"/>
    <s v="521 EQUIPOS Y APARATOS AUDIOVISUALES"/>
    <s v="52101 EQUIPOS Y APARATOS AUDIOVISUALES"/>
    <n v="2500"/>
    <s v="1 NO ETIQUETADO"/>
    <s v="11 RECURSOS FISCALES"/>
    <s v="1101 RECURSOS MUNICIPALES"/>
    <s v="19 Ejercicio 2019"/>
    <s v="13 TODO EL TERRITORIO"/>
    <s v="3 INDISTINTO"/>
  </r>
  <r>
    <s v="130322424215140134E018018829911155252152101111110119133"/>
    <s v="1303"/>
    <s v="2"/>
    <s v="24"/>
    <s v="242"/>
    <s v="1"/>
    <s v="5"/>
    <s v="14"/>
    <s v="01"/>
    <s v="34"/>
    <s v="E"/>
    <s v="018"/>
    <s v="018829"/>
    <s v="91"/>
    <s v="1"/>
    <s v="5"/>
    <s v="52"/>
    <s v="521"/>
    <s v="521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829 ACTIVIDADES DE SENSIBILIZACION EN TORNO AL ARTE, LA CULTURA Y PATRIMONIO "/>
    <s v="5000 BIENES MUEBLES, INMUEBLES E INTANGIBLES"/>
    <s v="5200 MOBILIARIO Y EQUIPO EDUCACIONAL Y RECREATIVO"/>
    <s v="521 EQUIPOS Y APARATOS AUDIOVISUALES"/>
    <s v="52101 EQUIPOS Y APARATOS AUDIOVISUALES"/>
    <n v="13000"/>
    <s v="1 NO ETIQUETADO"/>
    <s v="11 RECURSOS FISCALES"/>
    <s v="1101 RECURSOS MUNICIPALES"/>
    <s v="19 Ejercicio 2019"/>
    <s v="13 TODO EL TERRITORIO"/>
    <s v="3 INDISTINTO"/>
  </r>
  <r>
    <s v="130322424215140134E018018864911155252152101111110119133"/>
    <s v="1303"/>
    <s v="2"/>
    <s v="24"/>
    <s v="242"/>
    <s v="1"/>
    <s v="5"/>
    <s v="14"/>
    <s v="01"/>
    <s v="34"/>
    <s v="E"/>
    <s v="018"/>
    <s v="018864"/>
    <s v="91"/>
    <s v="1"/>
    <s v="5"/>
    <s v="52"/>
    <s v="521"/>
    <s v="521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864 CHARLA Y CONFERENCIA SOBRE ARTE Y CULTURA "/>
    <s v="5000 BIENES MUEBLES, INMUEBLES E INTANGIBLES"/>
    <s v="5200 MOBILIARIO Y EQUIPO EDUCACIONAL Y RECREATIVO"/>
    <s v="521 EQUIPOS Y APARATOS AUDIOVISUALES"/>
    <s v="52101 EQUIPOS Y APARATOS AUDIOVISUALES"/>
    <n v="15000"/>
    <s v="1 NO ETIQUETADO"/>
    <s v="11 RECURSOS FISCALES"/>
    <s v="1101 RECURSOS MUNICIPALES"/>
    <s v="19 Ejercicio 2019"/>
    <s v="13 TODO EL TERRITORIO"/>
    <s v="3 INDISTINTO"/>
  </r>
  <r>
    <s v="130122727116171835P080080770911155151151101111110119133"/>
    <s v="1301"/>
    <s v="2"/>
    <s v="27"/>
    <s v="271"/>
    <s v="1"/>
    <s v="6"/>
    <s v="17"/>
    <s v="18"/>
    <s v="35"/>
    <s v="P"/>
    <s v="080"/>
    <s v="080770"/>
    <s v="91"/>
    <s v="1"/>
    <s v="5"/>
    <s v="51"/>
    <s v="511"/>
    <s v="51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70 PLANEACION Y SEGUIMIENTO DEL DESARROLLO MUNICIPAL"/>
    <s v="5000 BIENES MUEBLES, INMUEBLES E INTANGIBLES"/>
    <s v="5100 MOBILIARIO Y EQUIPO DE ADMINISTRACION"/>
    <s v="511 MUEBLES DE OFICINA Y ESTANTERIA"/>
    <s v="51101 MUEBLES DE OFICINA Y ESTANTERIA"/>
    <n v="50000"/>
    <s v="1 NO ETIQUETADO"/>
    <s v="11 RECURSOS FISCALES"/>
    <s v="1101 RECURSOS MUNICIPALES"/>
    <s v="19 Ejercicio 2019"/>
    <s v="13 TODO EL TERRITORIO"/>
    <s v="3 INDISTINTO"/>
  </r>
  <r>
    <s v="131422727116171835P136136764911155151551501111110119133"/>
    <s v="1314"/>
    <s v="2"/>
    <s v="27"/>
    <s v="271"/>
    <s v="1"/>
    <s v="6"/>
    <s v="17"/>
    <s v="18"/>
    <s v="35"/>
    <s v="P"/>
    <s v="136"/>
    <s v="136764"/>
    <s v="91"/>
    <s v="1"/>
    <s v="5"/>
    <s v="51"/>
    <s v="515"/>
    <s v="515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136 TALLERES Y CURSOS DIRIGIDOS A  CIUDADANOS, ORGANISMOS SOCIALES Y FUNCIONARIOS ASÍ COMO EVENTOS PARA IMPULSAR CULTURA DE PARTICIPACIÓN CIUDADANA PARA LA GOBERNANZA IMPARTIDOS."/>
    <s v="136764 JORNADAS DE FORMACION EN GOBERNANZA PARA NIÑOS Y JOVENES"/>
    <s v="5000 BIENES MUEBLES, INMUEBLES E INTANGIBLES"/>
    <s v="5100 MOBILIARIO Y EQUIPO DE ADMINISTRACION"/>
    <s v="515 EQUIPO DE COMPUTO Y DE TECNOLOGIAS DE LA INFORMACION"/>
    <s v="51501 EQUIPO DE COMPUTO Y DE TECNOLOGIAS DE LA INFORMACION"/>
    <n v="300000"/>
    <s v="1 NO ETIQUETADO"/>
    <s v="11 RECURSOS FISCALES"/>
    <s v="1101 RECURSOS MUNICIPALES"/>
    <s v="19 Ejercicio 2019"/>
    <s v="13 TODO EL TERRITORIO"/>
    <s v="3 INDISTINTO"/>
  </r>
  <r>
    <s v="131422727116171835P080080780911155151551501111110119133"/>
    <s v="1314"/>
    <s v="2"/>
    <s v="27"/>
    <s v="271"/>
    <s v="1"/>
    <s v="6"/>
    <s v="17"/>
    <s v="18"/>
    <s v="35"/>
    <s v="P"/>
    <s v="080"/>
    <s v="080780"/>
    <s v="91"/>
    <s v="1"/>
    <s v="5"/>
    <s v="51"/>
    <s v="515"/>
    <s v="515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80 PLANEACION Y ASESORIA, PARA LAS PETICIONES DE OBRA."/>
    <s v="5000 BIENES MUEBLES, INMUEBLES E INTANGIBLES"/>
    <s v="5100 MOBILIARIO Y EQUIPO DE ADMINISTRACION"/>
    <s v="515 EQUIPO DE COMPUTO Y DE TECNOLOGIAS DE LA INFORMACION"/>
    <s v="51501 EQUIPO DE COMPUTO Y DE TECNOLOGIAS DE LA INFORMACION"/>
    <n v="30000"/>
    <s v="1 NO ETIQUETADO"/>
    <s v="11 RECURSOS FISCALES"/>
    <s v="1101 RECURSOS MUNICIPALES"/>
    <s v="19 Ejercicio 2019"/>
    <s v="13 TODO EL TERRITORIO"/>
    <s v="3 INDISTINTO"/>
  </r>
  <r>
    <s v="100322626823101723P030030525911155252252201111110119133"/>
    <s v="1003"/>
    <s v="2"/>
    <s v="26"/>
    <s v="268"/>
    <s v="2"/>
    <s v="3"/>
    <s v="10"/>
    <s v="17"/>
    <s v="23"/>
    <s v="P"/>
    <s v="030"/>
    <s v="030525"/>
    <s v="91"/>
    <s v="1"/>
    <s v="5"/>
    <s v="52"/>
    <s v="522"/>
    <s v="52201"/>
    <s v="1"/>
    <s v="11"/>
    <s v="1101"/>
    <s v="19"/>
    <s v="13"/>
    <s v="3"/>
    <s v="10 COORDINACION GENERAL DE DESARROLLO ECONOMICO Y COMBATE A LA DESIGUALDAD"/>
    <s v="1003 DIRECCION DE PROGRAMAS SOCIALES MUNICIPALES"/>
    <s v="268 OTROS GRUPOS VULNERABLES"/>
    <s v="2 DESARROLLO SOCIAL"/>
    <s v="26 PROTECCION SOCIAL"/>
    <s v="2 ARTICULACIÓN DE REDES TERRITORIALES Y PRODUCTIVAS"/>
    <s v="3 ZAPOPAN EMPRENDEDOR"/>
    <s v="10 DESARROLLAR LAS CAPACIDADES DE BASE LOCAL PARA EL EMPLEO DIGNO Y EL EMPRENDIMIENTO"/>
    <s v="17 C. FORMACIÓN Y DESARROLLO DE CAPACIDADES PARA LA INTEGRACIÓN ECONÓMICA"/>
    <x v="2"/>
    <s v="91 CIUDADANOS"/>
    <s v="1 GASTO CORRIENTE"/>
    <s v="23 COMBATE A LA DESIGUALDAD"/>
    <s v="030 APOYOS ECONÓMICOS OTORGADOS"/>
    <s v="030525 ESTIMULOS ECONOMICO PARA CONTINUIDAD DE ESTUDIOS A NIVEL PREPARATORIA PARA JOVENES (AQUI TE PREPARAS)"/>
    <s v="5000 BIENES MUEBLES, INMUEBLES E INTANGIBLES"/>
    <s v="5200 MOBILIARIO Y EQUIPO EDUCACIONAL Y RECREATIVO"/>
    <s v="522 APARATOS DEPORTIVOS"/>
    <s v="52201 APARATOS DEPORTIVOS"/>
    <n v="2500000"/>
    <s v="1 NO ETIQUETADO"/>
    <s v="11 RECURSOS FISCALES"/>
    <s v="1101 RECURSOS MUNICIPALES"/>
    <s v="19 Ejercicio 2019"/>
    <s v="13 TODO EL TERRITORIO"/>
    <s v="3 INDISTINTO"/>
  </r>
  <r>
    <s v="020111313246172002O016016015971155252352301111110119133"/>
    <s v="0201"/>
    <s v="1"/>
    <s v="13"/>
    <s v="132"/>
    <s v="4"/>
    <s v="6"/>
    <s v="17"/>
    <s v="20"/>
    <s v="02"/>
    <s v="O"/>
    <s v="016"/>
    <s v="016015"/>
    <s v="97"/>
    <s v="1"/>
    <s v="5"/>
    <s v="52"/>
    <s v="523"/>
    <s v="52301"/>
    <s v="1"/>
    <s v="11"/>
    <s v="1101"/>
    <s v="19"/>
    <s v="13"/>
    <s v="3"/>
    <s v="02 JEFATURA DE GABINETE"/>
    <s v="0201 COORDINACION DE ANALISIS ESTRATEGICO Y COMUNICACION"/>
    <s v="132 POLITICA INTERIOR"/>
    <s v="1 GOBIERNO"/>
    <s v="13 COORDINACION DE LA POLITICA DE GOBIERNO"/>
    <s v="4 UN GOBIERNO PARA LA CIUDADANÍA"/>
    <s v="6 ZAPOPAN CIUDADANO"/>
    <s v="17 GARANTIZAR UNA ADMINISTRACIÓN DE LOS RECURSOS PÚBLICOS AL SERVICIO DE LA CIUDADANÍA"/>
    <s v="20 C. EFICIENCIA GUBERNAMENTAL"/>
    <x v="0"/>
    <s v="97 INDISTINTO"/>
    <s v="1 GASTO CORRIENTE"/>
    <s v="02 APOYO A LA FUNCIÓN PUBLICA Y AL MEJORAMIENTO DE LA GESTIÓN"/>
    <s v="016 ACCIONES Y ACTIVIDADES GUBERNAMENTALES EN EL MUNICIPIO DE ZAPOPAN DIFUNDIDAS"/>
    <s v="016015 DISEÑO E IMAGEN"/>
    <s v="5000 BIENES MUEBLES, INMUEBLES E INTANGIBLES"/>
    <s v="5200 MOBILIARIO Y EQUIPO EDUCACIONAL Y RECREATIVO"/>
    <s v="523 CAMARAS FOTOGRAFICAS Y DE VIDEO"/>
    <s v="52301 CAMARAS FOTOGRAFICAS Y DE VIDEO"/>
    <n v="100000"/>
    <s v="1 NO ETIQUETADO"/>
    <s v="11 RECURSOS FISCALES"/>
    <s v="1101 RECURSOS MUNICIPALES"/>
    <s v="19 Ejercicio 2019"/>
    <s v="13 TODO EL TERRITORIO"/>
    <s v="3 INDISTINTO"/>
  </r>
  <r>
    <s v="030311717145160304E127127976911155252352301111110119133"/>
    <s v="0303"/>
    <s v="1"/>
    <s v="17"/>
    <s v="171"/>
    <s v="4"/>
    <s v="5"/>
    <s v="16"/>
    <s v="03"/>
    <s v="04"/>
    <s v="E"/>
    <s v="127"/>
    <s v="127976"/>
    <s v="91"/>
    <s v="1"/>
    <s v="5"/>
    <s v="52"/>
    <s v="523"/>
    <s v="523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5000 BIENES MUEBLES, INMUEBLES E INTANGIBLES"/>
    <s v="5200 MOBILIARIO Y EQUIPO EDUCACIONAL Y RECREATIVO"/>
    <s v="523 CAMARAS FOTOGRAFICAS Y DE VIDEO"/>
    <s v="52301 CAMARAS FOTOGRAFICAS Y DE VIDEO"/>
    <n v="73000"/>
    <s v="1 NO ETIQUETADO"/>
    <s v="11 RECURSOS FISCALES"/>
    <s v="1101 RECURSOS MUNICIPALES"/>
    <s v="19 Ejercicio 2019"/>
    <s v="13 TODO EL TERRITORIO"/>
    <s v="3 INDISTINTO"/>
  </r>
  <r>
    <s v="081122222112130614E125125368911155252352301111110119133"/>
    <s v="0811"/>
    <s v="2"/>
    <s v="22"/>
    <s v="221"/>
    <s v="1"/>
    <s v="2"/>
    <s v="13"/>
    <s v="06"/>
    <s v="14"/>
    <s v="E"/>
    <s v="125"/>
    <s v="125368"/>
    <s v="91"/>
    <s v="1"/>
    <s v="5"/>
    <s v="52"/>
    <s v="523"/>
    <s v="523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68 SERVICIO DE DESAZOLVE DE FOSA SEPTICAS COLONIAS"/>
    <s v="5000 BIENES MUEBLES, INMUEBLES E INTANGIBLES"/>
    <s v="5200 MOBILIARIO Y EQUIPO EDUCACIONAL Y RECREATIVO"/>
    <s v="523 CAMARAS FOTOGRAFICAS Y DE VIDEO"/>
    <s v="52301 CAMARAS FOTOGRAFICAS Y DE VIDEO"/>
    <n v="165880"/>
    <s v="1 NO ETIQUETADO"/>
    <s v="11 RECURSOS FISCALES"/>
    <s v="1101 RECURSOS MUNICIPALES"/>
    <s v="19 Ejercicio 2019"/>
    <s v="13 TODO EL TERRITORIO"/>
    <s v="3 INDISTINTO"/>
  </r>
  <r>
    <s v="080822222212130616E063063411911155252352301111110119133"/>
    <s v="0808"/>
    <s v="2"/>
    <s v="22"/>
    <s v="222"/>
    <s v="1"/>
    <s v="2"/>
    <s v="13"/>
    <s v="06"/>
    <s v="16"/>
    <s v="E"/>
    <s v="063"/>
    <s v="063411"/>
    <s v="91"/>
    <s v="1"/>
    <s v="5"/>
    <s v="52"/>
    <s v="523"/>
    <s v="52301"/>
    <s v="1"/>
    <s v="11"/>
    <s v="1101"/>
    <s v="19"/>
    <s v="13"/>
    <s v="3"/>
    <s v="08 COORDINACION GENERAL DE SERVICIOS MUNICIPALES"/>
    <s v="0808 COORDINACION GENERAL DE SERVICIOS MUNICIPALES"/>
    <s v="222 DESARROLLO COMUNITARIO"/>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6 AMPLIACIÓN DE LA COBERTURA DE SERVICIOS PÚBLICOS"/>
    <s v="063 ESTUDIOS Y PROYECTOS REALIZADOS"/>
    <s v="063411 PROYECTO DE REPRODUCCION, CULTIVO, DESARROLLO DE PLANTAS, ARBOLADO PARA SU DONACION"/>
    <s v="5000 BIENES MUEBLES, INMUEBLES E INTANGIBLES"/>
    <s v="5200 MOBILIARIO Y EQUIPO EDUCACIONAL Y RECREATIVO"/>
    <s v="523 CAMARAS FOTOGRAFICAS Y DE VIDEO"/>
    <s v="52301 CAMARAS FOTOGRAFICAS Y DE VIDEO"/>
    <n v="25000"/>
    <s v="1 NO ETIQUETADO"/>
    <s v="11 RECURSOS FISCALES"/>
    <s v="1101 RECURSOS MUNICIPALES"/>
    <s v="19 Ejercicio 2019"/>
    <s v="13 TODO EL TERRITORIO"/>
    <s v="3 INDISTINTO"/>
  </r>
  <r>
    <s v="090111313446172019O133133433121155252352301225250219133"/>
    <s v="0901"/>
    <s v="1"/>
    <s v="13"/>
    <s v="134"/>
    <s v="4"/>
    <s v="6"/>
    <s v="17"/>
    <s v="20"/>
    <s v="19"/>
    <s v="O"/>
    <s v="133"/>
    <s v="133433"/>
    <s v="12"/>
    <s v="1"/>
    <s v="5"/>
    <s v="52"/>
    <s v="523"/>
    <s v="52301"/>
    <s v="2"/>
    <s v="25"/>
    <s v="2502"/>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3 ATENCION A SOLICITUDES DE REPARACION, MANTENIMIENTO E INSTALACION DE EQUIPO DE COMPUTO EN GENERAL Y TELEFONICO."/>
    <s v="5000 BIENES MUEBLES, INMUEBLES E INTANGIBLES"/>
    <s v="5200 MOBILIARIO Y EQUIPO EDUCACIONAL Y RECREATIVO"/>
    <s v="523 CAMARAS FOTOGRAFICAS Y DE VIDEO"/>
    <s v="52301 CAMARAS FOTOGRAFICAS Y DE VIDEO"/>
    <n v="5000000"/>
    <s v="2 ETIQUETADO"/>
    <s v="25 RECURSOS FEDERALES"/>
    <s v="2502 FONDO DE FORTALECIMIENTO MUNICIPAL"/>
    <s v="19 Ejercicio 2019"/>
    <s v="13 TODO EL TERRITORIO"/>
    <s v="3 INDISTINTO"/>
  </r>
  <r>
    <s v="090111313446172020O022022444121155252352301111110119133"/>
    <s v="0901"/>
    <s v="1"/>
    <s v="13"/>
    <s v="134"/>
    <s v="4"/>
    <s v="6"/>
    <s v="17"/>
    <s v="20"/>
    <s v="20"/>
    <s v="O"/>
    <s v="022"/>
    <s v="022444"/>
    <s v="12"/>
    <s v="1"/>
    <s v="5"/>
    <s v="52"/>
    <s v="523"/>
    <s v="523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2 ADMINISTRACIÓN Y MANTENIMIENTO DE LOS BIENES MUEBLES E INMUEBLES EFICIENTADA"/>
    <s v="022444 ATENCION A SOLICITUDES DE REMODELACION Y/O SERVICIO MAYOR EN EDIFICIOS PUBLICOS"/>
    <s v="5000 BIENES MUEBLES, INMUEBLES E INTANGIBLES"/>
    <s v="5200 MOBILIARIO Y EQUIPO EDUCACIONAL Y RECREATIVO"/>
    <s v="523 CAMARAS FOTOGRAFICAS Y DE VIDEO"/>
    <s v="52301 CAMARAS FOTOGRAFICAS Y DE VIDEO"/>
    <n v="100000"/>
    <s v="1 NO ETIQUETADO"/>
    <s v="11 RECURSOS FISCALES"/>
    <s v="1101 RECURSOS MUNICIPALES"/>
    <s v="19 Ejercicio 2019"/>
    <s v="13 TODO EL TERRITORIO"/>
    <s v="3 INDISTINTO"/>
  </r>
  <r>
    <s v="100733131123091524F030030935911155252352301111110119133"/>
    <s v="1007"/>
    <s v="3"/>
    <s v="31"/>
    <s v="311"/>
    <s v="2"/>
    <s v="3"/>
    <s v="09"/>
    <s v="15"/>
    <s v="24"/>
    <s v="F"/>
    <s v="030"/>
    <s v="030935"/>
    <s v="91"/>
    <s v="1"/>
    <s v="5"/>
    <s v="52"/>
    <s v="523"/>
    <s v="52301"/>
    <s v="1"/>
    <s v="11"/>
    <s v="1101"/>
    <s v="19"/>
    <s v="13"/>
    <s v="3"/>
    <s v="10 COORDINACION GENERAL DE DESARROLLO ECONOMICO Y COMBATE A LA DESIGUALDAD"/>
    <s v="1007 DIRECCION DE TURISMO Y CENTRO HISTORICO"/>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5 A. ENCADENAMIENTOS PRODUCTIVOS"/>
    <x v="7"/>
    <s v="91 CIUDADANOS"/>
    <s v="1 GASTO CORRIENTE"/>
    <s v="24 TURISMO"/>
    <s v="030 APOYOS ECONÓMICOS OTORGADOS"/>
    <s v="030935 MUJERES BENEFICIADAS CON HERRAMIENTAS PARA EL DESARROLLO DE PROYECTOS PRODUCTIVOS"/>
    <s v="5000 BIENES MUEBLES, INMUEBLES E INTANGIBLES"/>
    <s v="5200 MOBILIARIO Y EQUIPO EDUCACIONAL Y RECREATIVO"/>
    <s v="523 CAMARAS FOTOGRAFICAS Y DE VIDEO"/>
    <s v="52301 CAMARAS FOTOGRAFICAS Y DE VIDEO"/>
    <n v="30000"/>
    <s v="1 NO ETIQUETADO"/>
    <s v="11 RECURSOS FISCALES"/>
    <s v="1101 RECURSOS MUNICIPALES"/>
    <s v="19 Ejercicio 2019"/>
    <s v="13 TODO EL TERRITORIO"/>
    <s v="3 INDISTINTO"/>
  </r>
  <r>
    <s v="121222222122081331E086086700911155252352301111110119133"/>
    <s v="1212"/>
    <s v="2"/>
    <s v="22"/>
    <s v="221"/>
    <s v="2"/>
    <s v="2"/>
    <s v="08"/>
    <s v="13"/>
    <s v="31"/>
    <s v="E"/>
    <s v="086"/>
    <s v="086700"/>
    <s v="91"/>
    <s v="1"/>
    <s v="5"/>
    <s v="52"/>
    <s v="523"/>
    <s v="523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86 OBRA PÚBLICA EJECUTADA"/>
    <s v="086700 INSTALACION DE TAPIALES Y ANDAMIOS EN LA VIA PUBLICA"/>
    <s v="5000 BIENES MUEBLES, INMUEBLES E INTANGIBLES"/>
    <s v="5200 MOBILIARIO Y EQUIPO EDUCACIONAL Y RECREATIVO"/>
    <s v="523 CAMARAS FOTOGRAFICAS Y DE VIDEO"/>
    <s v="52301 CAMARAS FOTOGRAFICAS Y DE VIDEO"/>
    <n v="12000"/>
    <s v="1 NO ETIQUETADO"/>
    <s v="11 RECURSOS FISCALES"/>
    <s v="1101 RECURSOS MUNICIPALES"/>
    <s v="19 Ejercicio 2019"/>
    <s v="13 TODO EL TERRITORIO"/>
    <s v="3 INDISTINTO"/>
  </r>
  <r>
    <s v="130322424215140134E018018912911155252352301111110119133"/>
    <s v="1303"/>
    <s v="2"/>
    <s v="24"/>
    <s v="242"/>
    <s v="1"/>
    <s v="5"/>
    <s v="14"/>
    <s v="01"/>
    <s v="34"/>
    <s v="E"/>
    <s v="018"/>
    <s v="018912"/>
    <s v="91"/>
    <s v="1"/>
    <s v="5"/>
    <s v="52"/>
    <s v="523"/>
    <s v="523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912 FORMACION EN TALLERES ARTISTICO CULTURALES"/>
    <s v="5000 BIENES MUEBLES, INMUEBLES E INTANGIBLES"/>
    <s v="5200 MOBILIARIO Y EQUIPO EDUCACIONAL Y RECREATIVO"/>
    <s v="523 CAMARAS FOTOGRAFICAS Y DE VIDEO"/>
    <s v="52301 CAMARAS FOTOGRAFICAS Y DE VIDEO"/>
    <n v="138295"/>
    <s v="1 NO ETIQUETADO"/>
    <s v="11 RECURSOS FISCALES"/>
    <s v="1101 RECURSOS MUNICIPALES"/>
    <s v="19 Ejercicio 2019"/>
    <s v="13 TODO EL TERRITORIO"/>
    <s v="3 INDISTINTO"/>
  </r>
  <r>
    <s v="131422727116171835P076076778911155151951901111110119133"/>
    <s v="1314"/>
    <s v="2"/>
    <s v="27"/>
    <s v="271"/>
    <s v="1"/>
    <s v="6"/>
    <s v="17"/>
    <s v="18"/>
    <s v="35"/>
    <s v="P"/>
    <s v="076"/>
    <s v="076778"/>
    <s v="91"/>
    <s v="1"/>
    <s v="5"/>
    <s v="51"/>
    <s v="519"/>
    <s v="519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76 INSTRUMENTOS TECNOLÓGICOS Y METODOLÓGICOS DE INNOVACIÓN SOCIAL PARA LA VINCULACIÓN, DIVULGACIÓN E INTERACCIÓN ENTRE CIUDADANÍA Y MUNICIPIO PARA LA GOBERNANZA IMPLEMENTADOS."/>
    <s v="076778 FOROS DE INNOVACION SOCIAL"/>
    <s v="5000 BIENES MUEBLES, INMUEBLES E INTANGIBLES"/>
    <s v="5100 MOBILIARIO Y EQUIPO DE ADMINISTRACION"/>
    <s v="519 OTROS MOBILIARIOS Y EQUIPOS DE ADMINISTRACION"/>
    <s v="51901 OTROS MOBILIARIOS Y EQUIPOS DE ADMINISTRACION"/>
    <n v="300000"/>
    <s v="1 NO ETIQUETADO"/>
    <s v="11 RECURSOS FISCALES"/>
    <s v="1101 RECURSOS MUNICIPALES"/>
    <s v="19 Ejercicio 2019"/>
    <s v="13 TODO EL TERRITORIO"/>
    <s v="3 INDISTINTO"/>
  </r>
  <r>
    <s v="030311717145160304E013013950911155252952901111110119133"/>
    <s v="0303"/>
    <s v="1"/>
    <s v="17"/>
    <s v="171"/>
    <s v="4"/>
    <s v="5"/>
    <s v="16"/>
    <s v="03"/>
    <s v="04"/>
    <s v="E"/>
    <s v="013"/>
    <s v="013950"/>
    <s v="91"/>
    <s v="1"/>
    <s v="5"/>
    <s v="52"/>
    <s v="529"/>
    <s v="529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013 ACCIONES DE PREVENCIÓN DEL DELITO REALIZADAS"/>
    <s v="013950 PLATICAS Y TALLERES EN MATERIA DE PREVENCION DEL DELITO"/>
    <s v="5000 BIENES MUEBLES, INMUEBLES E INTANGIBLES"/>
    <s v="5200 MOBILIARIO Y EQUIPO EDUCACIONAL Y RECREATIVO"/>
    <s v="529 OTRO MOBILIARIO Y EQUIPO EDUCACIONAL Y RECREATIVO"/>
    <s v="52901 OTRO MOBILIARIO Y EQUIPO EDUCACIONAL Y RECREATIVO"/>
    <n v="69000"/>
    <s v="1 NO ETIQUETADO"/>
    <s v="11 RECURSOS FISCALES"/>
    <s v="1101 RECURSOS MUNICIPALES"/>
    <s v="19 Ejercicio 2019"/>
    <s v="13 TODO EL TERRITORIO"/>
    <s v="3 INDISTINTO"/>
  </r>
  <r>
    <s v="111222222122051228E098098949911155252952901111110119133"/>
    <s v="1112"/>
    <s v="2"/>
    <s v="22"/>
    <s v="221"/>
    <s v="2"/>
    <s v="2"/>
    <s v="05"/>
    <s v="12"/>
    <s v="28"/>
    <s v="E"/>
    <s v="098"/>
    <s v="098949"/>
    <s v="91"/>
    <s v="1"/>
    <s v="5"/>
    <s v="52"/>
    <s v="529"/>
    <s v="529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x v="1"/>
    <s v="91 CIUDADANOS"/>
    <s v="1 GASTO CORRIENTE"/>
    <s v="28 ORDENAMIENTO DEL TERRITORIO"/>
    <s v="098 PLANEACIÓN DE LA CIUDAD ENTREGADA "/>
    <s v="098949 PLANEACION, SOCIALIZACION, VISITA A CONSEJOS DE COLONIA"/>
    <s v="5000 BIENES MUEBLES, INMUEBLES E INTANGIBLES"/>
    <s v="5200 MOBILIARIO Y EQUIPO EDUCACIONAL Y RECREATIVO"/>
    <s v="529 OTRO MOBILIARIO Y EQUIPO EDUCACIONAL Y RECREATIVO"/>
    <s v="52901 OTRO MOBILIARIO Y EQUIPO EDUCACIONAL Y RECREATIVO"/>
    <n v="2000"/>
    <s v="1 NO ETIQUETADO"/>
    <s v="11 RECURSOS FISCALES"/>
    <s v="1101 RECURSOS MUNICIPALES"/>
    <s v="19 Ejercicio 2019"/>
    <s v="13 TODO EL TERRITORIO"/>
    <s v="3 INDISTINTO"/>
  </r>
  <r>
    <s v="111222222122051228E098098763911155252952901111110119133"/>
    <s v="1112"/>
    <s v="2"/>
    <s v="22"/>
    <s v="221"/>
    <s v="2"/>
    <s v="2"/>
    <s v="05"/>
    <s v="12"/>
    <s v="28"/>
    <s v="E"/>
    <s v="098"/>
    <s v="098763"/>
    <s v="91"/>
    <s v="1"/>
    <s v="5"/>
    <s v="52"/>
    <s v="529"/>
    <s v="529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x v="1"/>
    <s v="91 CIUDADANOS"/>
    <s v="1 GASTO CORRIENTE"/>
    <s v="28 ORDENAMIENTO DEL TERRITORIO"/>
    <s v="098 PLANEACIÓN DE LA CIUDAD ENTREGADA "/>
    <s v="098763 FOMENTO DE LA PARTICIPACION CIUDADANA MEDIANTE CURSOS Y TALLERES"/>
    <s v="5000 BIENES MUEBLES, INMUEBLES E INTANGIBLES"/>
    <s v="5200 MOBILIARIO Y EQUIPO EDUCACIONAL Y RECREATIVO"/>
    <s v="529 OTRO MOBILIARIO Y EQUIPO EDUCACIONAL Y RECREATIVO"/>
    <s v="52901 OTRO MOBILIARIO Y EQUIPO EDUCACIONAL Y RECREATIVO"/>
    <n v="800"/>
    <s v="1 NO ETIQUETADO"/>
    <s v="11 RECURSOS FISCALES"/>
    <s v="1101 RECURSOS MUNICIPALES"/>
    <s v="19 Ejercicio 2019"/>
    <s v="13 TODO EL TERRITORIO"/>
    <s v="3 INDISTINTO"/>
  </r>
  <r>
    <s v="111222222122051228E098098768911155252952901111110119133"/>
    <s v="1112"/>
    <s v="2"/>
    <s v="22"/>
    <s v="221"/>
    <s v="2"/>
    <s v="2"/>
    <s v="05"/>
    <s v="12"/>
    <s v="28"/>
    <s v="E"/>
    <s v="098"/>
    <s v="098768"/>
    <s v="91"/>
    <s v="1"/>
    <s v="5"/>
    <s v="52"/>
    <s v="529"/>
    <s v="52901"/>
    <s v="1"/>
    <s v="11"/>
    <s v="1101"/>
    <s v="19"/>
    <s v="13"/>
    <s v="3"/>
    <s v="11 COORDINACION GENERAL DE GESTION INTEGRAL DE LA CIUDAD"/>
    <s v="1112 DIRECCION DE COPLADEMUN"/>
    <s v="221 URBANIZACION"/>
    <s v="2 DESARROLLO SOCIAL"/>
    <s v="22 VIVIENDA Y SERVICIOS A LA COMUNIDAD"/>
    <s v="2 ARTICULACIÓN DE REDES TERRITORIALES Y PRODUCTIVAS"/>
    <s v="2 ZAPOPAN FUNCIONAL"/>
    <s v="05 REORIENTAR LA GESTIÓN DEL TERRITORIO HACIA EL DESARROLLO URBANO EQUITATIVO, SUSTENTABLE Y CON PERSPECTIVA METROPOLITANA"/>
    <s v="12 A. ORDENACIÓN DEL CRECIMIENTO"/>
    <x v="1"/>
    <s v="91 CIUDADANOS"/>
    <s v="1 GASTO CORRIENTE"/>
    <s v="28 ORDENAMIENTO DEL TERRITORIO"/>
    <s v="098 PLANEACIÓN DE LA CIUDAD ENTREGADA "/>
    <s v="098768 ENCUESTAS Y CONSULTAS CIUDADANAS"/>
    <s v="5000 BIENES MUEBLES, INMUEBLES E INTANGIBLES"/>
    <s v="5200 MOBILIARIO Y EQUIPO EDUCACIONAL Y RECREATIVO"/>
    <s v="529 OTRO MOBILIARIO Y EQUIPO EDUCACIONAL Y RECREATIVO"/>
    <s v="52901 OTRO MOBILIARIO Y EQUIPO EDUCACIONAL Y RECREATIVO"/>
    <n v="6450"/>
    <s v="1 NO ETIQUETADO"/>
    <s v="11 RECURSOS FISCALES"/>
    <s v="1101 RECURSOS MUNICIPALES"/>
    <s v="19 Ejercicio 2019"/>
    <s v="13 TODO EL TERRITORIO"/>
    <s v="3 INDISTINTO"/>
  </r>
  <r>
    <s v="110422121231010730E039039387911155252952901111110119133"/>
    <s v="1104"/>
    <s v="2"/>
    <s v="21"/>
    <s v="212"/>
    <s v="3"/>
    <s v="1"/>
    <s v="01"/>
    <s v="07"/>
    <s v="30"/>
    <s v="E"/>
    <s v="039"/>
    <s v="039387"/>
    <s v="91"/>
    <s v="1"/>
    <s v="5"/>
    <s v="52"/>
    <s v="529"/>
    <s v="52901"/>
    <s v="1"/>
    <s v="11"/>
    <s v="1101"/>
    <s v="19"/>
    <s v="13"/>
    <s v="3"/>
    <s v="11 COORDINACION GENERAL DE GESTION INTEGRAL DE LA CIUDAD"/>
    <s v="1104 DIRECCION DE MEDIO AMBIENTE"/>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039 CAMPAÑAS Y SENSIBILIZACIÓN DE PROTECCIÓN ANIMAL RECIBIDA"/>
    <s v="039387 CAMPAÑA DE VACUNACION ANTIRRABICA"/>
    <s v="5000 BIENES MUEBLES, INMUEBLES E INTANGIBLES"/>
    <s v="5200 MOBILIARIO Y EQUIPO EDUCACIONAL Y RECREATIVO"/>
    <s v="529 OTRO MOBILIARIO Y EQUIPO EDUCACIONAL Y RECREATIVO"/>
    <s v="52901 OTRO MOBILIARIO Y EQUIPO EDUCACIONAL Y RECREATIVO"/>
    <n v="10000"/>
    <s v="1 NO ETIQUETADO"/>
    <s v="11 RECURSOS FISCALES"/>
    <s v="1101 RECURSOS MUNICIPALES"/>
    <s v="19 Ejercicio 2019"/>
    <s v="13 TODO EL TERRITORIO"/>
    <s v="3 INDISTINTO"/>
  </r>
  <r>
    <s v="130322424215140134E018018974911155252952901111110119133"/>
    <s v="1303"/>
    <s v="2"/>
    <s v="24"/>
    <s v="242"/>
    <s v="1"/>
    <s v="5"/>
    <s v="14"/>
    <s v="01"/>
    <s v="34"/>
    <s v="E"/>
    <s v="018"/>
    <s v="018974"/>
    <s v="91"/>
    <s v="1"/>
    <s v="5"/>
    <s v="52"/>
    <s v="529"/>
    <s v="529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974 SERVICIO DE BIBLIOTECAS Y SALAS DE LECTURA "/>
    <s v="5000 BIENES MUEBLES, INMUEBLES E INTANGIBLES"/>
    <s v="5200 MOBILIARIO Y EQUIPO EDUCACIONAL Y RECREATIVO"/>
    <s v="529 OTRO MOBILIARIO Y EQUIPO EDUCACIONAL Y RECREATIVO"/>
    <s v="52901 OTRO MOBILIARIO Y EQUIPO EDUCACIONAL Y RECREATIVO"/>
    <n v="1110000"/>
    <s v="1 NO ETIQUETADO"/>
    <s v="11 RECURSOS FISCALES"/>
    <s v="1101 RECURSOS MUNICIPALES"/>
    <s v="19 Ejercicio 2019"/>
    <s v="13 TODO EL TERRITORIO"/>
    <s v="3 INDISTINTO"/>
  </r>
  <r>
    <s v="130322424215140134E018018974911155252952901111110119133"/>
    <s v="1303"/>
    <s v="2"/>
    <s v="24"/>
    <s v="242"/>
    <s v="1"/>
    <s v="5"/>
    <s v="14"/>
    <s v="01"/>
    <s v="34"/>
    <s v="E"/>
    <s v="018"/>
    <s v="018974"/>
    <s v="91"/>
    <s v="1"/>
    <s v="5"/>
    <s v="52"/>
    <s v="529"/>
    <s v="529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974 SERVICIO DE BIBLIOTECAS Y SALAS DE LECTURA "/>
    <s v="5000 BIENES MUEBLES, INMUEBLES E INTANGIBLES"/>
    <s v="5200 MOBILIARIO Y EQUIPO EDUCACIONAL Y RECREATIVO"/>
    <s v="529 OTRO MOBILIARIO Y EQUIPO EDUCACIONAL Y RECREATIVO"/>
    <s v="52901 OTRO MOBILIARIO Y EQUIPO EDUCACIONAL Y RECREATIVO"/>
    <n v="56700"/>
    <s v="1 NO ETIQUETADO"/>
    <s v="11 RECURSOS FISCALES"/>
    <s v="1101 RECURSOS MUNICIPALES"/>
    <s v="19 Ejercicio 2019"/>
    <s v="13 TODO EL TERRITORIO"/>
    <s v="3 INDISTINTO"/>
  </r>
  <r>
    <s v="131422727116171835P080080781911155151951901111110119133"/>
    <s v="1314"/>
    <s v="2"/>
    <s v="27"/>
    <s v="271"/>
    <s v="1"/>
    <s v="6"/>
    <s v="17"/>
    <s v="18"/>
    <s v="35"/>
    <s v="P"/>
    <s v="080"/>
    <s v="080781"/>
    <s v="91"/>
    <s v="1"/>
    <s v="5"/>
    <s v="51"/>
    <s v="519"/>
    <s v="519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81 PLANEACION, SOCIALIZACION, VISITA A CONSEJOS DE COLONIA."/>
    <s v="5000 BIENES MUEBLES, INMUEBLES E INTANGIBLES"/>
    <s v="5100 MOBILIARIO Y EQUIPO DE ADMINISTRACION"/>
    <s v="519 OTROS MOBILIARIOS Y EQUIPOS DE ADMINISTRACION"/>
    <s v="51901 OTROS MOBILIARIOS Y EQUIPOS DE ADMINISTRACION"/>
    <n v="1290000"/>
    <s v="1 NO ETIQUETADO"/>
    <s v="11 RECURSOS FISCALES"/>
    <s v="1101 RECURSOS MUNICIPALES"/>
    <s v="19 Ejercicio 2019"/>
    <s v="13 TODO EL TERRITORIO"/>
    <s v="3 INDISTINTO"/>
  </r>
  <r>
    <s v="030311717145160304E127127976911155353153101111110119133"/>
    <s v="0303"/>
    <s v="1"/>
    <s v="17"/>
    <s v="171"/>
    <s v="4"/>
    <s v="5"/>
    <s v="16"/>
    <s v="03"/>
    <s v="04"/>
    <s v="E"/>
    <s v="127"/>
    <s v="127976"/>
    <s v="91"/>
    <s v="1"/>
    <s v="5"/>
    <s v="53"/>
    <s v="531"/>
    <s v="53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5000 BIENES MUEBLES, INMUEBLES E INTANGIBLES"/>
    <s v="5300 EQUIPO E INSTRUMENTAL MEDICO Y DE LABORATORIO"/>
    <s v="531 EQUIPO MEDICO Y DE LABORATORIO"/>
    <s v="53101 EQUIPO MEDICO Y DE LABORATORIO"/>
    <n v="358000"/>
    <s v="1 NO ETIQUETADO"/>
    <s v="11 RECURSOS FISCALES"/>
    <s v="1101 RECURSOS MUNICIPALES"/>
    <s v="19 Ejercicio 2019"/>
    <s v="13 TODO EL TERRITORIO"/>
    <s v="3 INDISTINTO"/>
  </r>
  <r>
    <s v="040711212245150205E047047162911155353153101111110119133"/>
    <s v="0407"/>
    <s v="1"/>
    <s v="12"/>
    <s v="122"/>
    <s v="4"/>
    <s v="5"/>
    <s v="15"/>
    <s v="02"/>
    <s v="05"/>
    <s v="E"/>
    <s v="047"/>
    <s v="047162"/>
    <s v="91"/>
    <s v="1"/>
    <s v="5"/>
    <s v="53"/>
    <s v="531"/>
    <s v="531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x v="1"/>
    <s v="91 CIUDADANOS"/>
    <s v="1 GASTO CORRIENTE"/>
    <s v="05 PROCURACIÓN DE JUSTICIA"/>
    <s v="047 CERTEZA JURÍDICA A LOS DETENIDOS Y PARTES AFECTADAS BRINDADA"/>
    <s v="047162 ATENCION PSICOLOGICA AL DETENIDO"/>
    <s v="5000 BIENES MUEBLES, INMUEBLES E INTANGIBLES"/>
    <s v="5300 EQUIPO E INSTRUMENTAL MEDICO Y DE LABORATORIO"/>
    <s v="531 EQUIPO MEDICO Y DE LABORATORIO"/>
    <s v="53101 EQUIPO MEDICO Y DE LABORATORIO"/>
    <n v="5000"/>
    <s v="1 NO ETIQUETADO"/>
    <s v="11 RECURSOS FISCALES"/>
    <s v="1101 RECURSOS MUNICIPALES"/>
    <s v="19 Ejercicio 2019"/>
    <s v="13 TODO EL TERRITORIO"/>
    <s v="3 INDISTINTO"/>
  </r>
  <r>
    <s v="080322222112130614E125125319911155353153101111110119133"/>
    <s v="0803"/>
    <s v="2"/>
    <s v="22"/>
    <s v="221"/>
    <s v="1"/>
    <s v="2"/>
    <s v="13"/>
    <s v="06"/>
    <s v="14"/>
    <s v="E"/>
    <s v="125"/>
    <s v="125319"/>
    <s v="91"/>
    <s v="1"/>
    <s v="5"/>
    <s v="53"/>
    <s v="531"/>
    <s v="531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19 MANTENIMIENTO DE CEMENTERIOS"/>
    <s v="5000 BIENES MUEBLES, INMUEBLES E INTANGIBLES"/>
    <s v="5300 EQUIPO E INSTRUMENTAL MEDICO Y DE LABORATORIO"/>
    <s v="531 EQUIPO MEDICO Y DE LABORATORIO"/>
    <s v="53101 EQUIPO MEDICO Y DE LABORATORIO"/>
    <n v="15000"/>
    <s v="1 NO ETIQUETADO"/>
    <s v="11 RECURSOS FISCALES"/>
    <s v="1101 RECURSOS MUNICIPALES"/>
    <s v="19 Ejercicio 2019"/>
    <s v="13 TODO EL TERRITORIO"/>
    <s v="3 INDISTINTO"/>
  </r>
  <r>
    <s v="111322121231010730E126126383911155353153101111110119133"/>
    <s v="1113"/>
    <s v="2"/>
    <s v="21"/>
    <s v="212"/>
    <s v="3"/>
    <s v="1"/>
    <s v="01"/>
    <s v="07"/>
    <s v="30"/>
    <s v="E"/>
    <s v="126"/>
    <s v="126383"/>
    <s v="91"/>
    <s v="1"/>
    <s v="5"/>
    <s v="53"/>
    <s v="531"/>
    <s v="531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26 SERVICIOS DE PREVENCIÓN ANIMAL ENTREGADOS"/>
    <s v="126383 VINCULACION PARA ADOPCION"/>
    <s v="5000 BIENES MUEBLES, INMUEBLES E INTANGIBLES"/>
    <s v="5300 EQUIPO E INSTRUMENTAL MEDICO Y DE LABORATORIO"/>
    <s v="531 EQUIPO MEDICO Y DE LABORATORIO"/>
    <s v="53101 EQUIPO MEDICO Y DE LABORATORIO"/>
    <n v="1500000"/>
    <s v="1 NO ETIQUETADO"/>
    <s v="11 RECURSOS FISCALES"/>
    <s v="1101 RECURSOS MUNICIPALES"/>
    <s v="19 Ejercicio 2019"/>
    <s v="13 TODO EL TERRITORIO"/>
    <s v="3 INDISTINTO"/>
  </r>
  <r>
    <s v="131422727116171835P076076779911155252152101111110119133"/>
    <s v="1314"/>
    <s v="2"/>
    <s v="27"/>
    <s v="271"/>
    <s v="1"/>
    <s v="6"/>
    <s v="17"/>
    <s v="18"/>
    <s v="35"/>
    <s v="P"/>
    <s v="076"/>
    <s v="076779"/>
    <s v="91"/>
    <s v="1"/>
    <s v="5"/>
    <s v="52"/>
    <s v="521"/>
    <s v="52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76 INSTRUMENTOS TECNOLÓGICOS Y METODOLÓGICOS DE INNOVACIÓN SOCIAL PARA LA VINCULACIÓN, DIVULGACIÓN E INTERACCIÓN ENTRE CIUDADANÍA Y MUNICIPIO PARA LA GOBERNANZA IMPLEMENTADOS."/>
    <s v="076779 INSTRUMENTOS DE INNOVACION SOCIAL PARA LA CIUDADANIA EN ZAPOPAN"/>
    <s v="5000 BIENES MUEBLES, INMUEBLES E INTANGIBLES"/>
    <s v="5200 MOBILIARIO Y EQUIPO EDUCACIONAL Y RECREATIVO"/>
    <s v="521 EQUIPOS Y APARATOS AUDIOVISUALES"/>
    <s v="52101 EQUIPOS Y APARATOS AUDIOVISUALES"/>
    <n v="210000"/>
    <s v="1 NO ETIQUETADO"/>
    <s v="11 RECURSOS FISCALES"/>
    <s v="1101 RECURSOS MUNICIPALES"/>
    <s v="19 Ejercicio 2019"/>
    <s v="13 TODO EL TERRITORIO"/>
    <s v="3 INDISTINTO"/>
  </r>
  <r>
    <s v="040711212245150205E047047162911155353253201111110119133"/>
    <s v="0407"/>
    <s v="1"/>
    <s v="12"/>
    <s v="122"/>
    <s v="4"/>
    <s v="5"/>
    <s v="15"/>
    <s v="02"/>
    <s v="05"/>
    <s v="E"/>
    <s v="047"/>
    <s v="047162"/>
    <s v="91"/>
    <s v="1"/>
    <s v="5"/>
    <s v="53"/>
    <s v="532"/>
    <s v="532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x v="1"/>
    <s v="91 CIUDADANOS"/>
    <s v="1 GASTO CORRIENTE"/>
    <s v="05 PROCURACIÓN DE JUSTICIA"/>
    <s v="047 CERTEZA JURÍDICA A LOS DETENIDOS Y PARTES AFECTADAS BRINDADA"/>
    <s v="047162 ATENCION PSICOLOGICA AL DETENIDO"/>
    <s v="5000 BIENES MUEBLES, INMUEBLES E INTANGIBLES"/>
    <s v="5300 EQUIPO E INSTRUMENTAL MEDICO Y DE LABORATORIO"/>
    <s v="532 INSTRUMENTAL MEDICO Y DE LABORATORIO"/>
    <s v="53201 INSTRUMENTAL MEDICO Y DE LABORATORIO"/>
    <n v="1000"/>
    <s v="1 NO ETIQUETADO"/>
    <s v="11 RECURSOS FISCALES"/>
    <s v="1101 RECURSOS MUNICIPALES"/>
    <s v="19 Ejercicio 2019"/>
    <s v="13 TODO EL TERRITORIO"/>
    <s v="3 INDISTINTO"/>
  </r>
  <r>
    <s v="111322121231010730E126126383911155353253201111110119133"/>
    <s v="1113"/>
    <s v="2"/>
    <s v="21"/>
    <s v="212"/>
    <s v="3"/>
    <s v="1"/>
    <s v="01"/>
    <s v="07"/>
    <s v="30"/>
    <s v="E"/>
    <s v="126"/>
    <s v="126383"/>
    <s v="91"/>
    <s v="1"/>
    <s v="5"/>
    <s v="53"/>
    <s v="532"/>
    <s v="532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26 SERVICIOS DE PREVENCIÓN ANIMAL ENTREGADOS"/>
    <s v="126383 VINCULACION PARA ADOPCION"/>
    <s v="5000 BIENES MUEBLES, INMUEBLES E INTANGIBLES"/>
    <s v="5300 EQUIPO E INSTRUMENTAL MEDICO Y DE LABORATORIO"/>
    <s v="532 INSTRUMENTAL MEDICO Y DE LABORATORIO"/>
    <s v="53201 INSTRUMENTAL MEDICO Y DE LABORATORIO"/>
    <n v="200000"/>
    <s v="1 NO ETIQUETADO"/>
    <s v="11 RECURSOS FISCALES"/>
    <s v="1101 RECURSOS MUNICIPALES"/>
    <s v="19 Ejercicio 2019"/>
    <s v="13 TODO EL TERRITORIO"/>
    <s v="3 INDISTINTO"/>
  </r>
  <r>
    <s v="081222121412130615E061061373911155454154101225250219133"/>
    <s v="0812"/>
    <s v="2"/>
    <s v="21"/>
    <s v="214"/>
    <s v="1"/>
    <s v="2"/>
    <s v="13"/>
    <s v="06"/>
    <s v="15"/>
    <s v="E"/>
    <s v="061"/>
    <s v="061373"/>
    <s v="91"/>
    <s v="1"/>
    <s v="5"/>
    <s v="54"/>
    <s v="541"/>
    <s v="54101"/>
    <s v="2"/>
    <s v="25"/>
    <s v="2502"/>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73 SERVICIO DE CREMACION"/>
    <s v="5000 BIENES MUEBLES, INMUEBLES E INTANGIBLES"/>
    <s v="5400 VEHICULOS Y EQUIPO DE TRANSPORTE"/>
    <s v="541 VEHICULOS Y EQUIPO TERRESTRE"/>
    <s v="54101 VEHICULOS Y EQUIPO TERRESTRE"/>
    <n v="9600000"/>
    <s v="2 ETIQUETADO"/>
    <s v="25 RECURSOS FEDERALES"/>
    <s v="2502 FONDO DE FORTALECIMIENTO MUNICIPAL"/>
    <s v="19 Ejercicio 2019"/>
    <s v="13 TODO EL TERRITORIO"/>
    <s v="3 INDISTINTO"/>
  </r>
  <r>
    <s v="080322222112130614E125125320911155454254201111110119133"/>
    <s v="0803"/>
    <s v="2"/>
    <s v="22"/>
    <s v="221"/>
    <s v="1"/>
    <s v="2"/>
    <s v="13"/>
    <s v="06"/>
    <s v="14"/>
    <s v="E"/>
    <s v="125"/>
    <s v="125320"/>
    <s v="91"/>
    <s v="1"/>
    <s v="5"/>
    <s v="54"/>
    <s v="542"/>
    <s v="542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20 MANTENIMIENTO DE MERCADOS MUNICIPALES"/>
    <s v="5000 BIENES MUEBLES, INMUEBLES E INTANGIBLES"/>
    <s v="5400 VEHICULOS Y EQUIPO DE TRANSPORTE"/>
    <s v="542 CARROCERIAS Y REMOLQUES"/>
    <s v="54201 CARROCERIAS Y REMOLQUES"/>
    <n v="500000"/>
    <s v="1 NO ETIQUETADO"/>
    <s v="11 RECURSOS FISCALES"/>
    <s v="1101 RECURSOS MUNICIPALES"/>
    <s v="19 Ejercicio 2019"/>
    <s v="13 TODO EL TERRITORIO"/>
    <s v="3 INDISTINTO"/>
  </r>
  <r>
    <s v="131422727116171835P090090762911155252152101111110119133"/>
    <s v="1314"/>
    <s v="2"/>
    <s v="27"/>
    <s v="271"/>
    <s v="1"/>
    <s v="6"/>
    <s v="17"/>
    <s v="18"/>
    <s v="35"/>
    <s v="P"/>
    <s v="090"/>
    <s v="090762"/>
    <s v="91"/>
    <s v="1"/>
    <s v="5"/>
    <s v="52"/>
    <s v="521"/>
    <s v="52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0 ORGANISMOS SOCIALES PARA LA PARTICIPACIÓN CIUDADANA CONFORMADOS."/>
    <s v="090762 BRIGADAS ITINERANTES PARA EL FOMENTO DE LA PARTICIPACION CIUDADANA Y GOBERNANZA."/>
    <s v="5000 BIENES MUEBLES, INMUEBLES E INTANGIBLES"/>
    <s v="5200 MOBILIARIO Y EQUIPO EDUCACIONAL Y RECREATIVO"/>
    <s v="521 EQUIPOS Y APARATOS AUDIOVISUALES"/>
    <s v="52101 EQUIPOS Y APARATOS AUDIOVISUALES"/>
    <n v="22510"/>
    <s v="1 NO ETIQUETADO"/>
    <s v="11 RECURSOS FISCALES"/>
    <s v="1101 RECURSOS MUNICIPALES"/>
    <s v="19 Ejercicio 2019"/>
    <s v="13 TODO EL TERRITORIO"/>
    <s v="3 INDISTINTO"/>
  </r>
  <r>
    <s v="081222121412130615E061061381911155454554501111110119133"/>
    <s v="0812"/>
    <s v="2"/>
    <s v="21"/>
    <s v="214"/>
    <s v="1"/>
    <s v="2"/>
    <s v="13"/>
    <s v="06"/>
    <s v="15"/>
    <s v="E"/>
    <s v="061"/>
    <s v="061381"/>
    <s v="91"/>
    <s v="1"/>
    <s v="5"/>
    <s v="54"/>
    <s v="545"/>
    <s v="545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81 OPERATIVO DE CEMENTERIOS"/>
    <s v="5000 BIENES MUEBLES, INMUEBLES E INTANGIBLES"/>
    <s v="5400 VEHICULOS Y EQUIPO DE TRANSPORTE"/>
    <s v="545 EMBARCACIONES"/>
    <s v="54501 EMBARCACIONES"/>
    <n v="76000"/>
    <s v="1 NO ETIQUETADO"/>
    <s v="11 RECURSOS FISCALES"/>
    <s v="1101 RECURSOS MUNICIPALES"/>
    <s v="19 Ejercicio 2019"/>
    <s v="13 TODO EL TERRITORIO"/>
    <s v="3 INDISTINTO"/>
  </r>
  <r>
    <s v="030311717145160304E127127976911155454954901111110119133"/>
    <s v="0303"/>
    <s v="1"/>
    <s v="17"/>
    <s v="171"/>
    <s v="4"/>
    <s v="5"/>
    <s v="16"/>
    <s v="03"/>
    <s v="04"/>
    <s v="E"/>
    <s v="127"/>
    <s v="127976"/>
    <s v="91"/>
    <s v="1"/>
    <s v="5"/>
    <s v="54"/>
    <s v="549"/>
    <s v="549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5000 BIENES MUEBLES, INMUEBLES E INTANGIBLES"/>
    <s v="5400 VEHICULOS Y EQUIPO DE TRANSPORTE"/>
    <s v="549 OTROS EQUIPOS DE TRANSPORTE"/>
    <s v="54901 OTROS EQUIPOS DE TRANSPORTE"/>
    <n v="72000"/>
    <s v="1 NO ETIQUETADO"/>
    <s v="11 RECURSOS FISCALES"/>
    <s v="1101 RECURSOS MUNICIPALES"/>
    <s v="19 Ejercicio 2019"/>
    <s v="13 TODO EL TERRITORIO"/>
    <s v="3 INDISTINTO"/>
  </r>
  <r>
    <s v="130122727116171835P080080770911155252152101111110119133"/>
    <s v="1301"/>
    <s v="2"/>
    <s v="27"/>
    <s v="271"/>
    <s v="1"/>
    <s v="6"/>
    <s v="17"/>
    <s v="18"/>
    <s v="35"/>
    <s v="P"/>
    <s v="080"/>
    <s v="080770"/>
    <s v="91"/>
    <s v="1"/>
    <s v="5"/>
    <s v="52"/>
    <s v="521"/>
    <s v="52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70 PLANEACION Y SEGUIMIENTO DEL DESARROLLO MUNICIPAL"/>
    <s v="5000 BIENES MUEBLES, INMUEBLES E INTANGIBLES"/>
    <s v="5200 MOBILIARIO Y EQUIPO EDUCACIONAL Y RECREATIVO"/>
    <s v="521 EQUIPOS Y APARATOS AUDIOVISUALES"/>
    <s v="52101 EQUIPOS Y APARATOS AUDIOVISUALES"/>
    <n v="10000"/>
    <s v="1 NO ETIQUETADO"/>
    <s v="11 RECURSOS FISCALES"/>
    <s v="1101 RECURSOS MUNICIPALES"/>
    <s v="19 Ejercicio 2019"/>
    <s v="13 TODO EL TERRITORIO"/>
    <s v="3 INDISTINTO"/>
  </r>
  <r>
    <s v="030311717145160304E127127976911155555155101225250219133"/>
    <s v="0303"/>
    <s v="1"/>
    <s v="17"/>
    <s v="171"/>
    <s v="4"/>
    <s v="5"/>
    <s v="16"/>
    <s v="03"/>
    <s v="04"/>
    <s v="E"/>
    <s v="127"/>
    <s v="127976"/>
    <s v="91"/>
    <s v="1"/>
    <s v="5"/>
    <s v="55"/>
    <s v="551"/>
    <s v="55101"/>
    <s v="2"/>
    <s v="25"/>
    <s v="2502"/>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5000 BIENES MUEBLES, INMUEBLES E INTANGIBLES"/>
    <s v="5500 EQUIPO DE DEFENSA Y SEGURIDAD"/>
    <s v="551 EQUIPO DE DEFENSA Y SEGURIDAD"/>
    <s v="55101 EQUIPO DE DEFENSA Y SEGURIDAD"/>
    <n v="9380000"/>
    <s v="2 ETIQUETADO"/>
    <s v="25 RECURSOS FEDERALES"/>
    <s v="2502 FONDO DE FORTALECIMIENTO MUNICIPAL"/>
    <s v="19 Ejercicio 2019"/>
    <s v="13 TODO EL TERRITORIO"/>
    <s v="3 INDISTINTO"/>
  </r>
  <r>
    <s v="040711212245150205E047047164911155555155101111110119133"/>
    <s v="0407"/>
    <s v="1"/>
    <s v="12"/>
    <s v="122"/>
    <s v="4"/>
    <s v="5"/>
    <s v="15"/>
    <s v="02"/>
    <s v="05"/>
    <s v="E"/>
    <s v="047"/>
    <s v="047164"/>
    <s v="91"/>
    <s v="1"/>
    <s v="5"/>
    <s v="55"/>
    <s v="551"/>
    <s v="551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x v="1"/>
    <s v="91 CIUDADANOS"/>
    <s v="1 GASTO CORRIENTE"/>
    <s v="05 PROCURACIÓN DE JUSTICIA"/>
    <s v="047 CERTEZA JURÍDICA A LOS DETENIDOS Y PARTES AFECTADAS BRINDADA"/>
    <s v="047164 DEFENSORIA DE OFICIO"/>
    <s v="5000 BIENES MUEBLES, INMUEBLES E INTANGIBLES"/>
    <s v="5500 EQUIPO DE DEFENSA Y SEGURIDAD"/>
    <s v="551 EQUIPO DE DEFENSA Y SEGURIDAD"/>
    <s v="55101 EQUIPO DE DEFENSA Y SEGURIDAD"/>
    <n v="8000"/>
    <s v="1 NO ETIQUETADO"/>
    <s v="11 RECURSOS FISCALES"/>
    <s v="1101 RECURSOS MUNICIPALES"/>
    <s v="19 Ejercicio 2019"/>
    <s v="13 TODO EL TERRITORIO"/>
    <s v="3 INDISTINTO"/>
  </r>
  <r>
    <s v="030311717145160304E127127976911155656156101111110119133"/>
    <s v="0303"/>
    <s v="1"/>
    <s v="17"/>
    <s v="171"/>
    <s v="4"/>
    <s v="5"/>
    <s v="16"/>
    <s v="03"/>
    <s v="04"/>
    <s v="E"/>
    <s v="127"/>
    <s v="127976"/>
    <s v="91"/>
    <s v="1"/>
    <s v="5"/>
    <s v="56"/>
    <s v="561"/>
    <s v="561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5000 BIENES MUEBLES, INMUEBLES E INTANGIBLES"/>
    <s v="5600 MAQUINARIA, OTROS EQUIPOS Y HERRAMIENTAS"/>
    <s v="561 MAQUINARIA Y EQUIPO AGROPECUARIO"/>
    <s v="56101 MAQUINARIA Y EQUIPO AGROPECUARIO"/>
    <n v="35600"/>
    <s v="1 NO ETIQUETADO"/>
    <s v="11 RECURSOS FISCALES"/>
    <s v="1101 RECURSOS MUNICIPALES"/>
    <s v="19 Ejercicio 2019"/>
    <s v="13 TODO EL TERRITORIO"/>
    <s v="3 INDISTINTO"/>
  </r>
  <r>
    <s v="081222121412130615E061061408911155656156101111110119133"/>
    <s v="0812"/>
    <s v="2"/>
    <s v="21"/>
    <s v="214"/>
    <s v="1"/>
    <s v="2"/>
    <s v="13"/>
    <s v="06"/>
    <s v="15"/>
    <s v="E"/>
    <s v="061"/>
    <s v="061408"/>
    <s v="91"/>
    <s v="1"/>
    <s v="5"/>
    <s v="56"/>
    <s v="561"/>
    <s v="561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408 MANTENIMIENTO Y LIMPIEZA DE LAS INSTALACIONES EN PLANTAS DE TRATAMIENTO."/>
    <s v="5000 BIENES MUEBLES, INMUEBLES E INTANGIBLES"/>
    <s v="5600 MAQUINARIA, OTROS EQUIPOS Y HERRAMIENTAS"/>
    <s v="561 MAQUINARIA Y EQUIPO AGROPECUARIO"/>
    <s v="56101 MAQUINARIA Y EQUIPO AGROPECUARIO"/>
    <n v="138852"/>
    <s v="1 NO ETIQUETADO"/>
    <s v="11 RECURSOS FISCALES"/>
    <s v="1101 RECURSOS MUNICIPALES"/>
    <s v="19 Ejercicio 2019"/>
    <s v="13 TODO EL TERRITORIO"/>
    <s v="3 INDISTINTO"/>
  </r>
  <r>
    <s v="030311717145160304E127127976911155656256201111110119133"/>
    <s v="0303"/>
    <s v="1"/>
    <s v="17"/>
    <s v="171"/>
    <s v="4"/>
    <s v="5"/>
    <s v="16"/>
    <s v="03"/>
    <s v="04"/>
    <s v="E"/>
    <s v="127"/>
    <s v="127976"/>
    <s v="91"/>
    <s v="1"/>
    <s v="5"/>
    <s v="56"/>
    <s v="562"/>
    <s v="562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5000 BIENES MUEBLES, INMUEBLES E INTANGIBLES"/>
    <s v="5600 MAQUINARIA, OTROS EQUIPOS Y HERRAMIENTAS"/>
    <s v="562 MAQUINARIA Y EQUIPO INDUSTRIAL"/>
    <s v="56201 MAQUINARIA Y EQUIPO INDUSTRIAL"/>
    <n v="28600"/>
    <s v="1 NO ETIQUETADO"/>
    <s v="11 RECURSOS FISCALES"/>
    <s v="1101 RECURSOS MUNICIPALES"/>
    <s v="19 Ejercicio 2019"/>
    <s v="13 TODO EL TERRITORIO"/>
    <s v="3 INDISTINTO"/>
  </r>
  <r>
    <s v="080122222112130614E059059414911155656256201111110119133"/>
    <s v="0801"/>
    <s v="2"/>
    <s v="22"/>
    <s v="221"/>
    <s v="1"/>
    <s v="2"/>
    <s v="13"/>
    <s v="06"/>
    <s v="14"/>
    <s v="E"/>
    <s v="059"/>
    <s v="059414"/>
    <s v="91"/>
    <s v="1"/>
    <s v="5"/>
    <s v="56"/>
    <s v="562"/>
    <s v="562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414 REPARACION DE LUMINARIA"/>
    <s v="5000 BIENES MUEBLES, INMUEBLES E INTANGIBLES"/>
    <s v="5600 MAQUINARIA, OTROS EQUIPOS Y HERRAMIENTAS"/>
    <s v="562 MAQUINARIA Y EQUIPO INDUSTRIAL"/>
    <s v="56201 MAQUINARIA Y EQUIPO INDUSTRIAL"/>
    <n v="6261000"/>
    <s v="1 NO ETIQUETADO"/>
    <s v="11 RECURSOS FISCALES"/>
    <s v="1101 RECURSOS MUNICIPALES"/>
    <s v="19 Ejercicio 2019"/>
    <s v="13 TODO EL TERRITORIO"/>
    <s v="3 INDISTINTO"/>
  </r>
  <r>
    <s v="080422222112130614E060060324911155656256201111110119133"/>
    <s v="0804"/>
    <s v="2"/>
    <s v="22"/>
    <s v="221"/>
    <s v="1"/>
    <s v="2"/>
    <s v="13"/>
    <s v="06"/>
    <s v="14"/>
    <s v="E"/>
    <s v="060"/>
    <s v="060324"/>
    <s v="91"/>
    <s v="1"/>
    <s v="5"/>
    <s v="56"/>
    <s v="562"/>
    <s v="562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60 ESPACIOS PÚBLICOS ORDENADOS Y LIMPIOS ENTREGADOS"/>
    <s v="060324 SERVICIOS DE BARRIDO MANUAL EN CENTRO HISTORICO"/>
    <s v="5000 BIENES MUEBLES, INMUEBLES E INTANGIBLES"/>
    <s v="5600 MAQUINARIA, OTROS EQUIPOS Y HERRAMIENTAS"/>
    <s v="562 MAQUINARIA Y EQUIPO INDUSTRIAL"/>
    <s v="56201 MAQUINARIA Y EQUIPO INDUSTRIAL"/>
    <n v="30000"/>
    <s v="1 NO ETIQUETADO"/>
    <s v="11 RECURSOS FISCALES"/>
    <s v="1101 RECURSOS MUNICIPALES"/>
    <s v="19 Ejercicio 2019"/>
    <s v="13 TODO EL TERRITORIO"/>
    <s v="3 INDISTINTO"/>
  </r>
  <r>
    <s v="081222121412130615E061061411911155656256201111110119133"/>
    <s v="0812"/>
    <s v="2"/>
    <s v="21"/>
    <s v="214"/>
    <s v="1"/>
    <s v="2"/>
    <s v="13"/>
    <s v="06"/>
    <s v="15"/>
    <s v="E"/>
    <s v="061"/>
    <s v="061411"/>
    <s v="91"/>
    <s v="1"/>
    <s v="5"/>
    <s v="56"/>
    <s v="562"/>
    <s v="562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411 PROYECTO DE REPRODUCCION, CULTIVO, DESARROLLO DE PLANTAS, ARBOLADO PARA SU DONACION"/>
    <s v="5000 BIENES MUEBLES, INMUEBLES E INTANGIBLES"/>
    <s v="5600 MAQUINARIA, OTROS EQUIPOS Y HERRAMIENTAS"/>
    <s v="562 MAQUINARIA Y EQUIPO INDUSTRIAL"/>
    <s v="56201 MAQUINARIA Y EQUIPO INDUSTRIAL"/>
    <n v="509120"/>
    <s v="1 NO ETIQUETADO"/>
    <s v="11 RECURSOS FISCALES"/>
    <s v="1101 RECURSOS MUNICIPALES"/>
    <s v="19 Ejercicio 2019"/>
    <s v="13 TODO EL TERRITORIO"/>
    <s v="3 INDISTINTO"/>
  </r>
  <r>
    <s v="080722121412130615E061061381911155656256201111110119133"/>
    <s v="0807"/>
    <s v="2"/>
    <s v="21"/>
    <s v="214"/>
    <s v="1"/>
    <s v="2"/>
    <s v="13"/>
    <s v="06"/>
    <s v="15"/>
    <s v="E"/>
    <s v="061"/>
    <s v="061381"/>
    <s v="91"/>
    <s v="1"/>
    <s v="5"/>
    <s v="56"/>
    <s v="562"/>
    <s v="56201"/>
    <s v="1"/>
    <s v="11"/>
    <s v="1101"/>
    <s v="19"/>
    <s v="13"/>
    <s v="3"/>
    <s v="08 COORDINACION GENERAL DE SERVICIOS MUNICIPALES"/>
    <s v="0807 DIRECCION DE RASTRO MUNICIPAL"/>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381 OPERATIVO DE CEMENTERIOS"/>
    <s v="5000 BIENES MUEBLES, INMUEBLES E INTANGIBLES"/>
    <s v="5600 MAQUINARIA, OTROS EQUIPOS Y HERRAMIENTAS"/>
    <s v="562 MAQUINARIA Y EQUIPO INDUSTRIAL"/>
    <s v="56201 MAQUINARIA Y EQUIPO INDUSTRIAL"/>
    <n v="1000000"/>
    <s v="1 NO ETIQUETADO"/>
    <s v="11 RECURSOS FISCALES"/>
    <s v="1101 RECURSOS MUNICIPALES"/>
    <s v="19 Ejercicio 2019"/>
    <s v="13 TODO EL TERRITORIO"/>
    <s v="3 INDISTINTO"/>
  </r>
  <r>
    <s v="090111313446172020O021021505121155656256201111110119133"/>
    <s v="0901"/>
    <s v="1"/>
    <s v="13"/>
    <s v="134"/>
    <s v="4"/>
    <s v="6"/>
    <s v="17"/>
    <s v="20"/>
    <s v="20"/>
    <s v="O"/>
    <s v="021"/>
    <s v="021505"/>
    <s v="12"/>
    <s v="1"/>
    <s v="5"/>
    <s v="56"/>
    <s v="562"/>
    <s v="562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05 ATENCION A SINDICATOS"/>
    <s v="5000 BIENES MUEBLES, INMUEBLES E INTANGIBLES"/>
    <s v="5600 MAQUINARIA, OTROS EQUIPOS Y HERRAMIENTAS"/>
    <s v="562 MAQUINARIA Y EQUIPO INDUSTRIAL"/>
    <s v="56201 MAQUINARIA Y EQUIPO INDUSTRIAL"/>
    <n v="100000"/>
    <s v="1 NO ETIQUETADO"/>
    <s v="11 RECURSOS FISCALES"/>
    <s v="1101 RECURSOS MUNICIPALES"/>
    <s v="19 Ejercicio 2019"/>
    <s v="13 TODO EL TERRITORIO"/>
    <s v="3 INDISTINTO"/>
  </r>
  <r>
    <s v="030311717145160304E127127976911155656356301111110119133"/>
    <s v="0303"/>
    <s v="1"/>
    <s v="17"/>
    <s v="171"/>
    <s v="4"/>
    <s v="5"/>
    <s v="16"/>
    <s v="03"/>
    <s v="04"/>
    <s v="E"/>
    <s v="127"/>
    <s v="127976"/>
    <s v="91"/>
    <s v="1"/>
    <s v="5"/>
    <s v="56"/>
    <s v="563"/>
    <s v="563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5000 BIENES MUEBLES, INMUEBLES E INTANGIBLES"/>
    <s v="5600 MAQUINARIA, OTROS EQUIPOS Y HERRAMIENTAS"/>
    <s v="563 MAQUINARIA Y EQUIPO DE CONSTRUCCION"/>
    <s v="56301 MAQUINARIA Y EQUIPO DE CONSTRUCCION"/>
    <n v="44000"/>
    <s v="1 NO ETIQUETADO"/>
    <s v="11 RECURSOS FISCALES"/>
    <s v="1101 RECURSOS MUNICIPALES"/>
    <s v="19 Ejercicio 2019"/>
    <s v="13 TODO EL TERRITORIO"/>
    <s v="3 INDISTINTO"/>
  </r>
  <r>
    <s v="080522222112130614E088088348911155656356301225250219133"/>
    <s v="0805"/>
    <s v="2"/>
    <s v="22"/>
    <s v="221"/>
    <s v="1"/>
    <s v="2"/>
    <s v="13"/>
    <s v="06"/>
    <s v="14"/>
    <s v="E"/>
    <s v="088"/>
    <s v="088348"/>
    <s v="91"/>
    <s v="1"/>
    <s v="5"/>
    <s v="56"/>
    <s v="563"/>
    <s v="56301"/>
    <s v="2"/>
    <s v="25"/>
    <s v="2502"/>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48 ASIGNACION DE ESPACIOS DE ROLL EN COMERCIO EN TIANGUIS"/>
    <s v="5000 BIENES MUEBLES, INMUEBLES E INTANGIBLES"/>
    <s v="5600 MAQUINARIA, OTROS EQUIPOS Y HERRAMIENTAS"/>
    <s v="563 MAQUINARIA Y EQUIPO DE CONSTRUCCION"/>
    <s v="56301 MAQUINARIA Y EQUIPO DE CONSTRUCCION"/>
    <n v="10000000"/>
    <s v="2 ETIQUETADO"/>
    <s v="25 RECURSOS FEDERALES"/>
    <s v="2502 FONDO DE FORTALECIMIENTO MUNICIPAL"/>
    <s v="19 Ejercicio 2019"/>
    <s v="13 TODO EL TERRITORIO"/>
    <s v="3 INDISTINTO"/>
  </r>
  <r>
    <s v="030311717145160304E127127976911155656456401111110119133"/>
    <s v="0303"/>
    <s v="1"/>
    <s v="17"/>
    <s v="171"/>
    <s v="4"/>
    <s v="5"/>
    <s v="16"/>
    <s v="03"/>
    <s v="04"/>
    <s v="E"/>
    <s v="127"/>
    <s v="127976"/>
    <s v="91"/>
    <s v="1"/>
    <s v="5"/>
    <s v="56"/>
    <s v="564"/>
    <s v="564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5000 BIENES MUEBLES, INMUEBLES E INTANGIBLES"/>
    <s v="5600 MAQUINARIA, OTROS EQUIPOS Y HERRAMIENTAS"/>
    <s v="564 SISTEMAS DE AIRE ACONDICIONADO, CALEFACCION Y DE REFRIGERACION INDUSTRIAL Y COMERCIAL"/>
    <s v="56401 SISTEMAS DE AIRE ACONDICIONADO, CALEFACCION Y DE REFRIGERACION INDUSTRIAL Y COMERCIAL"/>
    <n v="12000"/>
    <s v="1 NO ETIQUETADO"/>
    <s v="11 RECURSOS FISCALES"/>
    <s v="1101 RECURSOS MUNICIPALES"/>
    <s v="19 Ejercicio 2019"/>
    <s v="13 TODO EL TERRITORIO"/>
    <s v="3 INDISTINTO"/>
  </r>
  <r>
    <s v="090111313446172020O021021513121155656456401111110119133"/>
    <s v="0901"/>
    <s v="1"/>
    <s v="13"/>
    <s v="134"/>
    <s v="4"/>
    <s v="6"/>
    <s v="17"/>
    <s v="20"/>
    <s v="20"/>
    <s v="O"/>
    <s v="021"/>
    <s v="021513"/>
    <s v="12"/>
    <s v="1"/>
    <s v="5"/>
    <s v="56"/>
    <s v="564"/>
    <s v="564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3 DIAGNOSTICO ORGANIZACIONAL"/>
    <s v="5000 BIENES MUEBLES, INMUEBLES E INTANGIBLES"/>
    <s v="5600 MAQUINARIA, OTROS EQUIPOS Y HERRAMIENTAS"/>
    <s v="564 SISTEMAS DE AIRE ACONDICIONADO, CALEFACCION Y DE REFRIGERACION INDUSTRIAL Y COMERCIAL"/>
    <s v="56401 SISTEMAS DE AIRE ACONDICIONADO, CALEFACCION Y DE REFRIGERACION INDUSTRIAL Y COMERCIAL"/>
    <n v="500000"/>
    <s v="1 NO ETIQUETADO"/>
    <s v="11 RECURSOS FISCALES"/>
    <s v="1101 RECURSOS MUNICIPALES"/>
    <s v="19 Ejercicio 2019"/>
    <s v="13 TODO EL TERRITORIO"/>
    <s v="3 INDISTINTO"/>
  </r>
  <r>
    <s v="080322222112130614E125125321911155656556501111110119133"/>
    <s v="0803"/>
    <s v="2"/>
    <s v="22"/>
    <s v="221"/>
    <s v="1"/>
    <s v="2"/>
    <s v="13"/>
    <s v="06"/>
    <s v="14"/>
    <s v="E"/>
    <s v="125"/>
    <s v="125321"/>
    <s v="91"/>
    <s v="1"/>
    <s v="5"/>
    <s v="56"/>
    <s v="565"/>
    <s v="565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21 REHABILITACION EN MERCADOS MUNICIPALES"/>
    <s v="5000 BIENES MUEBLES, INMUEBLES E INTANGIBLES"/>
    <s v="5600 MAQUINARIA, OTROS EQUIPOS Y HERRAMIENTAS"/>
    <s v="565 EQUIPO DE COMUNICACION Y TELECOMUNICACION"/>
    <s v="56501 EQUIPO DE COMUNICACION Y TELECOMUNICACION"/>
    <n v="160000"/>
    <s v="1 NO ETIQUETADO"/>
    <s v="11 RECURSOS FISCALES"/>
    <s v="1101 RECURSOS MUNICIPALES"/>
    <s v="19 Ejercicio 2019"/>
    <s v="13 TODO EL TERRITORIO"/>
    <s v="3 INDISTINTO"/>
  </r>
  <r>
    <s v="090211313446172019O051051431121155656556501111110119133"/>
    <s v="0902"/>
    <s v="1"/>
    <s v="13"/>
    <s v="134"/>
    <s v="4"/>
    <s v="6"/>
    <s v="17"/>
    <s v="20"/>
    <s v="19"/>
    <s v="O"/>
    <s v="051"/>
    <s v="051431"/>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051 CONTROL DE ACCESO A LOS SISTEMAS ADMINISTRADOS"/>
    <s v="051431 FIRMA ELECTRONICA"/>
    <s v="5000 BIENES MUEBLES, INMUEBLES E INTANGIBLES"/>
    <s v="5600 MAQUINARIA, OTROS EQUIPOS Y HERRAMIENTAS"/>
    <s v="565 EQUIPO DE COMUNICACION Y TELECOMUNICACION"/>
    <s v="56501 EQUIPO DE COMUNICACION Y TELECOMUNICACION"/>
    <n v="216371"/>
    <s v="1 NO ETIQUETADO"/>
    <s v="11 RECURSOS FISCALES"/>
    <s v="1101 RECURSOS MUNICIPALES"/>
    <s v="19 Ejercicio 2019"/>
    <s v="13 TODO EL TERRITORIO"/>
    <s v="3 INDISTINTO"/>
  </r>
  <r>
    <s v="090211313446172019O132132425121155656556501111110119133"/>
    <s v="0902"/>
    <s v="1"/>
    <s v="13"/>
    <s v="134"/>
    <s v="4"/>
    <s v="6"/>
    <s v="17"/>
    <s v="20"/>
    <s v="19"/>
    <s v="O"/>
    <s v="132"/>
    <s v="132425"/>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2 SISTEMAS IMPLEMENTADOS"/>
    <s v="132425 DESARROLLO E IMPLEMENTACION DE SISTEMAS"/>
    <s v="5000 BIENES MUEBLES, INMUEBLES E INTANGIBLES"/>
    <s v="5600 MAQUINARIA, OTROS EQUIPOS Y HERRAMIENTAS"/>
    <s v="565 EQUIPO DE COMUNICACION Y TELECOMUNICACION"/>
    <s v="56501 EQUIPO DE COMUNICACION Y TELECOMUNICACION"/>
    <n v="991666.67"/>
    <s v="1 NO ETIQUETADO"/>
    <s v="11 RECURSOS FISCALES"/>
    <s v="1101 RECURSOS MUNICIPALES"/>
    <s v="19 Ejercicio 2019"/>
    <s v="13 TODO EL TERRITORIO"/>
    <s v="3 INDISTINTO"/>
  </r>
  <r>
    <s v="090211313446172019O132132437121155656556501111110119133"/>
    <s v="0902"/>
    <s v="1"/>
    <s v="13"/>
    <s v="134"/>
    <s v="4"/>
    <s v="6"/>
    <s v="17"/>
    <s v="20"/>
    <s v="19"/>
    <s v="O"/>
    <s v="132"/>
    <s v="132437"/>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2 SISTEMAS IMPLEMENTADOS"/>
    <s v="132437 GEOPROCESAMIENTO E IMPLEMENTACIONDE SISTEMAS DE INFORMACION GEOGRAFICA"/>
    <s v="5000 BIENES MUEBLES, INMUEBLES E INTANGIBLES"/>
    <s v="5600 MAQUINARIA, OTROS EQUIPOS Y HERRAMIENTAS"/>
    <s v="565 EQUIPO DE COMUNICACION Y TELECOMUNICACION"/>
    <s v="56501 EQUIPO DE COMUNICACION Y TELECOMUNICACION"/>
    <n v="666666.67000000004"/>
    <s v="1 NO ETIQUETADO"/>
    <s v="11 RECURSOS FISCALES"/>
    <s v="1101 RECURSOS MUNICIPALES"/>
    <s v="19 Ejercicio 2019"/>
    <s v="13 TODO EL TERRITORIO"/>
    <s v="3 INDISTINTO"/>
  </r>
  <r>
    <s v="090211313446172019O132132441121155656556501111110119133"/>
    <s v="0902"/>
    <s v="1"/>
    <s v="13"/>
    <s v="134"/>
    <s v="4"/>
    <s v="6"/>
    <s v="17"/>
    <s v="20"/>
    <s v="19"/>
    <s v="O"/>
    <s v="132"/>
    <s v="132441"/>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2 SISTEMAS IMPLEMENTADOS"/>
    <s v="132441 SIMPLIFICA"/>
    <s v="5000 BIENES MUEBLES, INMUEBLES E INTANGIBLES"/>
    <s v="5600 MAQUINARIA, OTROS EQUIPOS Y HERRAMIENTAS"/>
    <s v="565 EQUIPO DE COMUNICACION Y TELECOMUNICACION"/>
    <s v="56501 EQUIPO DE COMUNICACION Y TELECOMUNICACION"/>
    <n v="366666.67"/>
    <s v="1 NO ETIQUETADO"/>
    <s v="11 RECURSOS FISCALES"/>
    <s v="1101 RECURSOS MUNICIPALES"/>
    <s v="19 Ejercicio 2019"/>
    <s v="13 TODO EL TERRITORIO"/>
    <s v="3 INDISTINTO"/>
  </r>
  <r>
    <s v="090211313446172019O132132902121155656556501111110119133"/>
    <s v="0902"/>
    <s v="1"/>
    <s v="13"/>
    <s v="134"/>
    <s v="4"/>
    <s v="6"/>
    <s v="17"/>
    <s v="20"/>
    <s v="19"/>
    <s v="O"/>
    <s v="132"/>
    <s v="132902"/>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2 SISTEMAS IMPLEMENTADOS"/>
    <s v="132902 ESTRATEGIA DE CALIDAD "/>
    <s v="5000 BIENES MUEBLES, INMUEBLES E INTANGIBLES"/>
    <s v="5600 MAQUINARIA, OTROS EQUIPOS Y HERRAMIENTAS"/>
    <s v="565 EQUIPO DE COMUNICACION Y TELECOMUNICACION"/>
    <s v="56501 EQUIPO DE COMUNICACION Y TELECOMUNICACION"/>
    <n v="426666.67"/>
    <s v="1 NO ETIQUETADO"/>
    <s v="11 RECURSOS FISCALES"/>
    <s v="1101 RECURSOS MUNICIPALES"/>
    <s v="19 Ejercicio 2019"/>
    <s v="13 TODO EL TERRITORIO"/>
    <s v="3 INDISTINTO"/>
  </r>
  <r>
    <s v="090211313446172019O132132921121155656556501111110119133"/>
    <s v="0902"/>
    <s v="1"/>
    <s v="13"/>
    <s v="134"/>
    <s v="4"/>
    <s v="6"/>
    <s v="17"/>
    <s v="20"/>
    <s v="19"/>
    <s v="O"/>
    <s v="132"/>
    <s v="132921"/>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2 SISTEMAS IMPLEMENTADOS"/>
    <s v="132921 IMPLEMENTACION DEL SISTEMA DE GESTION PARA LA CALIDAD"/>
    <s v="5000 BIENES MUEBLES, INMUEBLES E INTANGIBLES"/>
    <s v="5600 MAQUINARIA, OTROS EQUIPOS Y HERRAMIENTAS"/>
    <s v="565 EQUIPO DE COMUNICACION Y TELECOMUNICACION"/>
    <s v="56501 EQUIPO DE COMUNICACION Y TELECOMUNICACION"/>
    <n v="166666.67000000001"/>
    <s v="1 NO ETIQUETADO"/>
    <s v="11 RECURSOS FISCALES"/>
    <s v="1101 RECURSOS MUNICIPALES"/>
    <s v="19 Ejercicio 2019"/>
    <s v="13 TODO EL TERRITORIO"/>
    <s v="3 INDISTINTO"/>
  </r>
  <r>
    <s v="090211313446172019O133133428121155656556501111110119133"/>
    <s v="0902"/>
    <s v="1"/>
    <s v="13"/>
    <s v="134"/>
    <s v="4"/>
    <s v="6"/>
    <s v="17"/>
    <s v="20"/>
    <s v="19"/>
    <s v="O"/>
    <s v="133"/>
    <s v="133428"/>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28 ACTUALIZACION DE MANUALES DE ORGANIZACION"/>
    <s v="5000 BIENES MUEBLES, INMUEBLES E INTANGIBLES"/>
    <s v="5600 MAQUINARIA, OTROS EQUIPOS Y HERRAMIENTAS"/>
    <s v="565 EQUIPO DE COMUNICACION Y TELECOMUNICACION"/>
    <s v="56501 EQUIPO DE COMUNICACION Y TELECOMUNICACION"/>
    <n v="1843500"/>
    <s v="1 NO ETIQUETADO"/>
    <s v="11 RECURSOS FISCALES"/>
    <s v="1101 RECURSOS MUNICIPALES"/>
    <s v="19 Ejercicio 2019"/>
    <s v="13 TODO EL TERRITORIO"/>
    <s v="3 INDISTINTO"/>
  </r>
  <r>
    <s v="090211313446172019O133133429121155656556501111110119133"/>
    <s v="0902"/>
    <s v="1"/>
    <s v="13"/>
    <s v="134"/>
    <s v="4"/>
    <s v="6"/>
    <s v="17"/>
    <s v="20"/>
    <s v="19"/>
    <s v="O"/>
    <s v="133"/>
    <s v="133429"/>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29 ACTUALIZACION DE MANUALES DE PROCEDIMIENTOS"/>
    <s v="5000 BIENES MUEBLES, INMUEBLES E INTANGIBLES"/>
    <s v="5600 MAQUINARIA, OTROS EQUIPOS Y HERRAMIENTAS"/>
    <s v="565 EQUIPO DE COMUNICACION Y TELECOMUNICACION"/>
    <s v="56501 EQUIPO DE COMUNICACION Y TELECOMUNICACION"/>
    <n v="182000"/>
    <s v="1 NO ETIQUETADO"/>
    <s v="11 RECURSOS FISCALES"/>
    <s v="1101 RECURSOS MUNICIPALES"/>
    <s v="19 Ejercicio 2019"/>
    <s v="13 TODO EL TERRITORIO"/>
    <s v="3 INDISTINTO"/>
  </r>
  <r>
    <s v="090211313446172019O133133433121155656556501111110119133"/>
    <s v="0902"/>
    <s v="1"/>
    <s v="13"/>
    <s v="134"/>
    <s v="4"/>
    <s v="6"/>
    <s v="17"/>
    <s v="20"/>
    <s v="19"/>
    <s v="O"/>
    <s v="133"/>
    <s v="133433"/>
    <s v="12"/>
    <s v="1"/>
    <s v="5"/>
    <s v="56"/>
    <s v="565"/>
    <s v="565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3 ATENCION A SOLICITUDES DE REPARACION, MANTENIMIENTO E INSTALACION DE EQUIPO DE COMPUTO EN GENERAL Y TELEFONICO."/>
    <s v="5000 BIENES MUEBLES, INMUEBLES E INTANGIBLES"/>
    <s v="5600 MAQUINARIA, OTROS EQUIPOS Y HERRAMIENTAS"/>
    <s v="565 EQUIPO DE COMUNICACION Y TELECOMUNICACION"/>
    <s v="56501 EQUIPO DE COMUNICACION Y TELECOMUNICACION"/>
    <n v="17500"/>
    <s v="1 NO ETIQUETADO"/>
    <s v="11 RECURSOS FISCALES"/>
    <s v="1101 RECURSOS MUNICIPALES"/>
    <s v="19 Ejercicio 2019"/>
    <s v="13 TODO EL TERRITORIO"/>
    <s v="3 INDISTINTO"/>
  </r>
  <r>
    <s v="121222222122081331E086086701911155656556501111110119133"/>
    <s v="1212"/>
    <s v="2"/>
    <s v="22"/>
    <s v="221"/>
    <s v="2"/>
    <s v="2"/>
    <s v="08"/>
    <s v="13"/>
    <s v="31"/>
    <s v="E"/>
    <s v="086"/>
    <s v="086701"/>
    <s v="91"/>
    <s v="1"/>
    <s v="5"/>
    <s v="56"/>
    <s v="565"/>
    <s v="565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86 OBRA PÚBLICA EJECUTADA"/>
    <s v="086701 RUPTURA DE PAVIMENTOS PARA INSTALACIONES SUBTERRANEAS"/>
    <s v="5000 BIENES MUEBLES, INMUEBLES E INTANGIBLES"/>
    <s v="5600 MAQUINARIA, OTROS EQUIPOS Y HERRAMIENTAS"/>
    <s v="565 EQUIPO DE COMUNICACION Y TELECOMUNICACION"/>
    <s v="56501 EQUIPO DE COMUNICACION Y TELECOMUNICACION"/>
    <n v="127000"/>
    <s v="1 NO ETIQUETADO"/>
    <s v="11 RECURSOS FISCALES"/>
    <s v="1101 RECURSOS MUNICIPALES"/>
    <s v="19 Ejercicio 2019"/>
    <s v="13 TODO EL TERRITORIO"/>
    <s v="3 INDISTINTO"/>
  </r>
  <r>
    <s v="131422727116171835P080080760911155252352301111110119133"/>
    <s v="1314"/>
    <s v="2"/>
    <s v="27"/>
    <s v="271"/>
    <s v="1"/>
    <s v="6"/>
    <s v="17"/>
    <s v="18"/>
    <s v="35"/>
    <s v="P"/>
    <s v="080"/>
    <s v="080760"/>
    <s v="91"/>
    <s v="1"/>
    <s v="5"/>
    <s v="52"/>
    <s v="523"/>
    <s v="523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60 IMPLEMENTACION DE LOS MECANISMOS DE PARTICIPACION CIUDADANA"/>
    <s v="5000 BIENES MUEBLES, INMUEBLES E INTANGIBLES"/>
    <s v="5200 MOBILIARIO Y EQUIPO EDUCACIONAL Y RECREATIVO"/>
    <s v="523 CAMARAS FOTOGRAFICAS Y DE VIDEO"/>
    <s v="52301 CAMARAS FOTOGRAFICAS Y DE VIDEO"/>
    <n v="150000"/>
    <s v="1 NO ETIQUETADO"/>
    <s v="11 RECURSOS FISCALES"/>
    <s v="1101 RECURSOS MUNICIPALES"/>
    <s v="19 Ejercicio 2019"/>
    <s v="13 TODO EL TERRITORIO"/>
    <s v="3 INDISTINTO"/>
  </r>
  <r>
    <s v="080122222112130614E059059315911155656656601111110119133"/>
    <s v="0801"/>
    <s v="2"/>
    <s v="22"/>
    <s v="221"/>
    <s v="1"/>
    <s v="2"/>
    <s v="13"/>
    <s v="06"/>
    <s v="14"/>
    <s v="E"/>
    <s v="059"/>
    <s v="059315"/>
    <s v="91"/>
    <s v="1"/>
    <s v="5"/>
    <s v="56"/>
    <s v="566"/>
    <s v="566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315 PAGO DEL SERVICIO DE ALUMBRADO PUBLICO"/>
    <s v="5000 BIENES MUEBLES, INMUEBLES E INTANGIBLES"/>
    <s v="5600 MAQUINARIA, OTROS EQUIPOS Y HERRAMIENTAS"/>
    <s v="566 EQUIPOS DE GENERACION ELECTRICA, APARATOS Y ACCESORIOS ELECTRICOS"/>
    <s v="56601 EQUIPOS DE GENERACION ELECTRICA, APARATOS Y ACCESORIOS ELECTRICOS"/>
    <n v="6870000"/>
    <s v="1 NO ETIQUETADO"/>
    <s v="11 RECURSOS FISCALES"/>
    <s v="1101 RECURSOS MUNICIPALES"/>
    <s v="19 Ejercicio 2019"/>
    <s v="13 TODO EL TERRITORIO"/>
    <s v="3 INDISTINTO"/>
  </r>
  <r>
    <s v="081122222112130614E125125355911155656656601111110119133"/>
    <s v="0811"/>
    <s v="2"/>
    <s v="22"/>
    <s v="221"/>
    <s v="1"/>
    <s v="2"/>
    <s v="13"/>
    <s v="06"/>
    <s v="14"/>
    <s v="E"/>
    <s v="125"/>
    <s v="125355"/>
    <s v="91"/>
    <s v="1"/>
    <s v="5"/>
    <s v="56"/>
    <s v="566"/>
    <s v="566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55 MANTENIMIENTO DE PAVIMENTOS"/>
    <s v="5000 BIENES MUEBLES, INMUEBLES E INTANGIBLES"/>
    <s v="5600 MAQUINARIA, OTROS EQUIPOS Y HERRAMIENTAS"/>
    <s v="566 EQUIPOS DE GENERACION ELECTRICA, APARATOS Y ACCESORIOS ELECTRICOS"/>
    <s v="56601 EQUIPOS DE GENERACION ELECTRICA, APARATOS Y ACCESORIOS ELECTRICOS"/>
    <n v="1000000"/>
    <s v="1 NO ETIQUETADO"/>
    <s v="11 RECURSOS FISCALES"/>
    <s v="1101 RECURSOS MUNICIPALES"/>
    <s v="19 Ejercicio 2019"/>
    <s v="13 TODO EL TERRITORIO"/>
    <s v="3 INDISTINTO"/>
  </r>
  <r>
    <s v="080922222112130614E059059798911155656656601111110119133"/>
    <s v="0809"/>
    <s v="2"/>
    <s v="22"/>
    <s v="221"/>
    <s v="1"/>
    <s v="2"/>
    <s v="13"/>
    <s v="06"/>
    <s v="14"/>
    <s v="E"/>
    <s v="059"/>
    <s v="059798"/>
    <s v="91"/>
    <s v="1"/>
    <s v="5"/>
    <s v="56"/>
    <s v="566"/>
    <s v="566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59 ESPACIOS PÚBLICOS ILUMINADOS ENTREGADOS"/>
    <s v="059798 OBRA IMAGEN URBANA"/>
    <s v="5000 BIENES MUEBLES, INMUEBLES E INTANGIBLES"/>
    <s v="5600 MAQUINARIA, OTROS EQUIPOS Y HERRAMIENTAS"/>
    <s v="566 EQUIPOS DE GENERACION ELECTRICA, APARATOS Y ACCESORIOS ELECTRICOS"/>
    <s v="56601 EQUIPOS DE GENERACION ELECTRICA, APARATOS Y ACCESORIOS ELECTRICOS"/>
    <n v="300000"/>
    <s v="1 NO ETIQUETADO"/>
    <s v="11 RECURSOS FISCALES"/>
    <s v="1101 RECURSOS MUNICIPALES"/>
    <s v="19 Ejercicio 2019"/>
    <s v="13 TODO EL TERRITORIO"/>
    <s v="3 INDISTINTO"/>
  </r>
  <r>
    <s v="080822222212130616E130130336911155656656601111110119133"/>
    <s v="0808"/>
    <s v="2"/>
    <s v="22"/>
    <s v="222"/>
    <s v="1"/>
    <s v="2"/>
    <s v="13"/>
    <s v="06"/>
    <s v="16"/>
    <s v="E"/>
    <s v="130"/>
    <s v="130336"/>
    <s v="91"/>
    <s v="1"/>
    <s v="5"/>
    <s v="56"/>
    <s v="566"/>
    <s v="56601"/>
    <s v="1"/>
    <s v="11"/>
    <s v="1101"/>
    <s v="19"/>
    <s v="13"/>
    <s v="3"/>
    <s v="08 COORDINACION GENERAL DE SERVICIOS MUNICIPALES"/>
    <s v="0808 COORDINACION GENERAL DE SERVICIOS MUNICIPALES"/>
    <s v="222 DESARROLLO COMUNITARIO"/>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6 AMPLIACIÓN DE LA COBERTURA DE SERVICIOS PÚBLICOS"/>
    <s v="130 SERVICIOS PÚBLICOS ELEMENTALES A LA POBLACIÓN QUE SE UBICA EN ZONAS ALEJADAS DEL CENTRO BRINDADOS"/>
    <s v="130336 MANTENIMIENTO DE AREAS VERDES URBANAS DE PROPIEDAD MUNICIPAL"/>
    <s v="5000 BIENES MUEBLES, INMUEBLES E INTANGIBLES"/>
    <s v="5600 MAQUINARIA, OTROS EQUIPOS Y HERRAMIENTAS"/>
    <s v="566 EQUIPOS DE GENERACION ELECTRICA, APARATOS Y ACCESORIOS ELECTRICOS"/>
    <s v="56601 EQUIPOS DE GENERACION ELECTRICA, APARATOS Y ACCESORIOS ELECTRICOS"/>
    <n v="100000"/>
    <s v="1 NO ETIQUETADO"/>
    <s v="11 RECURSOS FISCALES"/>
    <s v="1101 RECURSOS MUNICIPALES"/>
    <s v="19 Ejercicio 2019"/>
    <s v="13 TODO EL TERRITORIO"/>
    <s v="3 INDISTINTO"/>
  </r>
  <r>
    <s v="121222222122081331E086086711911155656656601111110119133"/>
    <s v="1212"/>
    <s v="2"/>
    <s v="22"/>
    <s v="221"/>
    <s v="2"/>
    <s v="2"/>
    <s v="08"/>
    <s v="13"/>
    <s v="31"/>
    <s v="E"/>
    <s v="086"/>
    <s v="086711"/>
    <s v="91"/>
    <s v="1"/>
    <s v="5"/>
    <s v="56"/>
    <s v="566"/>
    <s v="566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086 OBRA PÚBLICA EJECUTADA"/>
    <s v="086711 GESTION DE OBRA PUBLICA MUNICIPAL"/>
    <s v="5000 BIENES MUEBLES, INMUEBLES E INTANGIBLES"/>
    <s v="5600 MAQUINARIA, OTROS EQUIPOS Y HERRAMIENTAS"/>
    <s v="566 EQUIPOS DE GENERACION ELECTRICA, APARATOS Y ACCESORIOS ELECTRICOS"/>
    <s v="56601 EQUIPOS DE GENERACION ELECTRICA, APARATOS Y ACCESORIOS ELECTRICOS"/>
    <n v="14800"/>
    <s v="1 NO ETIQUETADO"/>
    <s v="11 RECURSOS FISCALES"/>
    <s v="1101 RECURSOS MUNICIPALES"/>
    <s v="19 Ejercicio 2019"/>
    <s v="13 TODO EL TERRITORIO"/>
    <s v="3 INDISTINTO"/>
  </r>
  <r>
    <s v="131422727116171835P090090771911155252952901111110119133"/>
    <s v="1314"/>
    <s v="2"/>
    <s v="27"/>
    <s v="271"/>
    <s v="1"/>
    <s v="6"/>
    <s v="17"/>
    <s v="18"/>
    <s v="35"/>
    <s v="P"/>
    <s v="090"/>
    <s v="090771"/>
    <s v="91"/>
    <s v="1"/>
    <s v="5"/>
    <s v="52"/>
    <s v="529"/>
    <s v="529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0 ORGANISMOS SOCIALES PARA LA PARTICIPACIÓN CIUDADANA CONFORMADOS."/>
    <s v="090771 CREACION, RATIFICACION Y REESTRUCTURACION DE CONSEJOS DE COLONIA."/>
    <s v="5000 BIENES MUEBLES, INMUEBLES E INTANGIBLES"/>
    <s v="5200 MOBILIARIO Y EQUIPO EDUCACIONAL Y RECREATIVO"/>
    <s v="529 OTRO MOBILIARIO Y EQUIPO EDUCACIONAL Y RECREATIVO"/>
    <s v="52901 OTRO MOBILIARIO Y EQUIPO EDUCACIONAL Y RECREATIVO"/>
    <n v="701070"/>
    <s v="1 NO ETIQUETADO"/>
    <s v="11 RECURSOS FISCALES"/>
    <s v="1101 RECURSOS MUNICIPALES"/>
    <s v="19 Ejercicio 2019"/>
    <s v="13 TODO EL TERRITORIO"/>
    <s v="3 INDISTINTO"/>
  </r>
  <r>
    <s v="030311717145160304E127127976911155656756701111110119133"/>
    <s v="0303"/>
    <s v="1"/>
    <s v="17"/>
    <s v="171"/>
    <s v="4"/>
    <s v="5"/>
    <s v="16"/>
    <s v="03"/>
    <s v="04"/>
    <s v="E"/>
    <s v="127"/>
    <s v="127976"/>
    <s v="91"/>
    <s v="1"/>
    <s v="5"/>
    <s v="56"/>
    <s v="567"/>
    <s v="567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5000 BIENES MUEBLES, INMUEBLES E INTANGIBLES"/>
    <s v="5600 MAQUINARIA, OTROS EQUIPOS Y HERRAMIENTAS"/>
    <s v="567 HERRAMIENTAS Y MAQUINAS¿HERRAMIENTA"/>
    <s v="56701 HERRAMIENTAS Y MAQUINAS¿HERRAMIENTA"/>
    <n v="33000"/>
    <s v="1 NO ETIQUETADO"/>
    <s v="11 RECURSOS FISCALES"/>
    <s v="1101 RECURSOS MUNICIPALES"/>
    <s v="19 Ejercicio 2019"/>
    <s v="13 TODO EL TERRITORIO"/>
    <s v="3 INDISTINTO"/>
  </r>
  <r>
    <s v="040711212245150205E050050158911155656756701111110119133"/>
    <s v="0407"/>
    <s v="1"/>
    <s v="12"/>
    <s v="122"/>
    <s v="4"/>
    <s v="5"/>
    <s v="15"/>
    <s v="02"/>
    <s v="05"/>
    <s v="E"/>
    <s v="050"/>
    <s v="050158"/>
    <s v="91"/>
    <s v="1"/>
    <s v="5"/>
    <s v="56"/>
    <s v="567"/>
    <s v="56701"/>
    <s v="1"/>
    <s v="11"/>
    <s v="1101"/>
    <s v="19"/>
    <s v="13"/>
    <s v="3"/>
    <s v="04 SINDICATURA DEL AYUNTAMIENTO"/>
    <s v="0407 DIRECCION DE JUZGADOS MUNICIPALES"/>
    <s v="122 PROCURACION DE JUSTICIA"/>
    <s v="1 GOBIERNO"/>
    <s v="12 JUSTICIA"/>
    <s v="4 UN GOBIERNO PARA LA CIUDADANÍA"/>
    <s v="5 ZAPOPAN EN PAZ"/>
    <s v="15 PROMOVER LA CONVIVENCIA PACÍFICA Y EQUITATIVA ENTRE GÉNEROS"/>
    <s v="02 B. PREVENCIÓN DE LAS VIOLENCIAS"/>
    <x v="1"/>
    <s v="91 CIUDADANOS"/>
    <s v="1 GASTO CORRIENTE"/>
    <s v="05 PROCURACIÓN DE JUSTICIA"/>
    <s v="050 CONFLICTOS DEL CENTRO DE MEDIACIÓN ATENDIDOS"/>
    <s v="050158 MEDIACION"/>
    <s v="5000 BIENES MUEBLES, INMUEBLES E INTANGIBLES"/>
    <s v="5600 MAQUINARIA, OTROS EQUIPOS Y HERRAMIENTAS"/>
    <s v="567 HERRAMIENTAS Y MAQUINAS¿HERRAMIENTA"/>
    <s v="56701 HERRAMIENTAS Y MAQUINAS¿HERRAMIENTA"/>
    <n v="5000"/>
    <s v="1 NO ETIQUETADO"/>
    <s v="11 RECURSOS FISCALES"/>
    <s v="1101 RECURSOS MUNICIPALES"/>
    <s v="19 Ejercicio 2019"/>
    <s v="13 TODO EL TERRITORIO"/>
    <s v="3 INDISTINTO"/>
  </r>
  <r>
    <s v="131422727116171835P080080770911155353153101111110119133"/>
    <s v="1314"/>
    <s v="2"/>
    <s v="27"/>
    <s v="271"/>
    <s v="1"/>
    <s v="6"/>
    <s v="17"/>
    <s v="18"/>
    <s v="35"/>
    <s v="P"/>
    <s v="080"/>
    <s v="080770"/>
    <s v="91"/>
    <s v="1"/>
    <s v="5"/>
    <s v="53"/>
    <s v="531"/>
    <s v="53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70 PLANEACION Y SEGUIMIENTO DEL DESARROLLO MUNICIPAL"/>
    <s v="5000 BIENES MUEBLES, INMUEBLES E INTANGIBLES"/>
    <s v="5300 EQUIPO E INSTRUMENTAL MEDICO Y DE LABORATORIO"/>
    <s v="531 EQUIPO MEDICO Y DE LABORATORIO"/>
    <s v="53101 EQUIPO MEDICO Y DE LABORATORIO"/>
    <n v="300000"/>
    <s v="1 NO ETIQUETADO"/>
    <s v="11 RECURSOS FISCALES"/>
    <s v="1101 RECURSOS MUNICIPALES"/>
    <s v="19 Ejercicio 2019"/>
    <s v="13 TODO EL TERRITORIO"/>
    <s v="3 INDISTINTO"/>
  </r>
  <r>
    <s v="080122222112130614E060060329911155656756701111110119133"/>
    <s v="0801"/>
    <s v="2"/>
    <s v="22"/>
    <s v="221"/>
    <s v="1"/>
    <s v="2"/>
    <s v="13"/>
    <s v="06"/>
    <s v="14"/>
    <s v="E"/>
    <s v="060"/>
    <s v="060329"/>
    <s v="91"/>
    <s v="1"/>
    <s v="5"/>
    <s v="56"/>
    <s v="567"/>
    <s v="567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60 ESPACIOS PÚBLICOS ORDENADOS Y LIMPIOS ENTREGADOS"/>
    <s v="060329 RETIRO DE GRAFFITI"/>
    <s v="5000 BIENES MUEBLES, INMUEBLES E INTANGIBLES"/>
    <s v="5600 MAQUINARIA, OTROS EQUIPOS Y HERRAMIENTAS"/>
    <s v="567 HERRAMIENTAS Y MAQUINAS¿HERRAMIENTA"/>
    <s v="56701 HERRAMIENTAS Y MAQUINAS¿HERRAMIENTA"/>
    <n v="225000"/>
    <s v="1 NO ETIQUETADO"/>
    <s v="11 RECURSOS FISCALES"/>
    <s v="1101 RECURSOS MUNICIPALES"/>
    <s v="19 Ejercicio 2019"/>
    <s v="13 TODO EL TERRITORIO"/>
    <s v="3 INDISTINTO"/>
  </r>
  <r>
    <s v="081122222112130614E125125363911155656756701111110119133"/>
    <s v="0811"/>
    <s v="2"/>
    <s v="22"/>
    <s v="221"/>
    <s v="1"/>
    <s v="2"/>
    <s v="13"/>
    <s v="06"/>
    <s v="14"/>
    <s v="E"/>
    <s v="125"/>
    <s v="125363"/>
    <s v="91"/>
    <s v="1"/>
    <s v="5"/>
    <s v="56"/>
    <s v="567"/>
    <s v="56701"/>
    <s v="1"/>
    <s v="11"/>
    <s v="1101"/>
    <s v="19"/>
    <s v="13"/>
    <s v="3"/>
    <s v="08 COORDINACION GENERAL DE SERVICIOS MUNICIPALES"/>
    <s v="0811 DIRECCION DE ALUMBRADO PUBLIC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63 SERVICIO DE MANTENIMIENTO, CONSERVACION Y LIMPIEZA DE REDES E INFRAESTRUCTURA HIDRAULICA."/>
    <s v="5000 BIENES MUEBLES, INMUEBLES E INTANGIBLES"/>
    <s v="5600 MAQUINARIA, OTROS EQUIPOS Y HERRAMIENTAS"/>
    <s v="567 HERRAMIENTAS Y MAQUINAS¿HERRAMIENTA"/>
    <s v="56701 HERRAMIENTAS Y MAQUINAS¿HERRAMIENTA"/>
    <n v="200000"/>
    <s v="1 NO ETIQUETADO"/>
    <s v="11 RECURSOS FISCALES"/>
    <s v="1101 RECURSOS MUNICIPALES"/>
    <s v="19 Ejercicio 2019"/>
    <s v="13 TODO EL TERRITORIO"/>
    <s v="3 INDISTINTO"/>
  </r>
  <r>
    <s v="080922222112130614E088088323911155656756701111110119133"/>
    <s v="0809"/>
    <s v="2"/>
    <s v="22"/>
    <s v="221"/>
    <s v="1"/>
    <s v="2"/>
    <s v="13"/>
    <s v="06"/>
    <s v="14"/>
    <s v="E"/>
    <s v="088"/>
    <s v="088323"/>
    <s v="91"/>
    <s v="1"/>
    <s v="5"/>
    <s v="56"/>
    <s v="567"/>
    <s v="56701"/>
    <s v="1"/>
    <s v="11"/>
    <s v="1101"/>
    <s v="19"/>
    <s v="13"/>
    <s v="3"/>
    <s v="08 COORDINACION GENERAL DE SERVICIOS MUNICIPALES"/>
    <s v="0809 DIRECCION DE CEMENTERI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23 ADMINISTRACION DE CONCESIONARIOS"/>
    <s v="5000 BIENES MUEBLES, INMUEBLES E INTANGIBLES"/>
    <s v="5600 MAQUINARIA, OTROS EQUIPOS Y HERRAMIENTAS"/>
    <s v="567 HERRAMIENTAS Y MAQUINAS¿HERRAMIENTA"/>
    <s v="56701 HERRAMIENTAS Y MAQUINAS¿HERRAMIENTA"/>
    <n v="400000"/>
    <s v="1 NO ETIQUETADO"/>
    <s v="11 RECURSOS FISCALES"/>
    <s v="1101 RECURSOS MUNICIPALES"/>
    <s v="19 Ejercicio 2019"/>
    <s v="13 TODO EL TERRITORIO"/>
    <s v="3 INDISTINTO"/>
  </r>
  <r>
    <s v="080322222112130614E125125327911155656756701111110119133"/>
    <s v="0803"/>
    <s v="2"/>
    <s v="22"/>
    <s v="221"/>
    <s v="1"/>
    <s v="2"/>
    <s v="13"/>
    <s v="06"/>
    <s v="14"/>
    <s v="E"/>
    <s v="125"/>
    <s v="125327"/>
    <s v="91"/>
    <s v="1"/>
    <s v="5"/>
    <s v="56"/>
    <s v="567"/>
    <s v="56701"/>
    <s v="1"/>
    <s v="11"/>
    <s v="1101"/>
    <s v="19"/>
    <s v="13"/>
    <s v="3"/>
    <s v="08 COORDINACION GENERAL DE SERVICIOS MUNICIPALES"/>
    <s v="0803 DIRECCION DE MEJORAMIENTO URBANO"/>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27 REHABILITACION DE MOBILIARIO URBANO EN PLAZAS MUNICIPALES Y ESPACIOS PUBLICOS"/>
    <s v="5000 BIENES MUEBLES, INMUEBLES E INTANGIBLES"/>
    <s v="5600 MAQUINARIA, OTROS EQUIPOS Y HERRAMIENTAS"/>
    <s v="567 HERRAMIENTAS Y MAQUINAS¿HERRAMIENTA"/>
    <s v="56701 HERRAMIENTAS Y MAQUINAS¿HERRAMIENTA"/>
    <n v="2500000"/>
    <s v="1 NO ETIQUETADO"/>
    <s v="11 RECURSOS FISCALES"/>
    <s v="1101 RECURSOS MUNICIPALES"/>
    <s v="19 Ejercicio 2019"/>
    <s v="13 TODO EL TERRITORIO"/>
    <s v="3 INDISTINTO"/>
  </r>
  <r>
    <s v="080222222112130614E125125327911155656756701111110119133"/>
    <s v="0802"/>
    <s v="2"/>
    <s v="22"/>
    <s v="221"/>
    <s v="1"/>
    <s v="2"/>
    <s v="13"/>
    <s v="06"/>
    <s v="14"/>
    <s v="E"/>
    <s v="125"/>
    <s v="125327"/>
    <s v="91"/>
    <s v="1"/>
    <s v="5"/>
    <s v="56"/>
    <s v="567"/>
    <s v="56701"/>
    <s v="1"/>
    <s v="11"/>
    <s v="1101"/>
    <s v="19"/>
    <s v="13"/>
    <s v="3"/>
    <s v="08 COORDINACION GENERAL DE SERVICIOS MUNICIPALES"/>
    <s v="0802 DIRECCION DE MERCAD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27 REHABILITACION DE MOBILIARIO URBANO EN PLAZAS MUNICIPALES Y ESPACIOS PUBLICOS"/>
    <s v="5000 BIENES MUEBLES, INMUEBLES E INTANGIBLES"/>
    <s v="5600 MAQUINARIA, OTROS EQUIPOS Y HERRAMIENTAS"/>
    <s v="567 HERRAMIENTAS Y MAQUINAS¿HERRAMIENTA"/>
    <s v="56701 HERRAMIENTAS Y MAQUINAS¿HERRAMIENTA"/>
    <n v="80000"/>
    <s v="1 NO ETIQUETADO"/>
    <s v="11 RECURSOS FISCALES"/>
    <s v="1101 RECURSOS MUNICIPALES"/>
    <s v="19 Ejercicio 2019"/>
    <s v="13 TODO EL TERRITORIO"/>
    <s v="3 INDISTINTO"/>
  </r>
  <r>
    <s v="080422222112130614E125125336911155656756701111110119133"/>
    <s v="0804"/>
    <s v="2"/>
    <s v="22"/>
    <s v="221"/>
    <s v="1"/>
    <s v="2"/>
    <s v="13"/>
    <s v="06"/>
    <s v="14"/>
    <s v="E"/>
    <s v="125"/>
    <s v="125336"/>
    <s v="91"/>
    <s v="1"/>
    <s v="5"/>
    <s v="56"/>
    <s v="567"/>
    <s v="56701"/>
    <s v="1"/>
    <s v="11"/>
    <s v="1101"/>
    <s v="19"/>
    <s v="13"/>
    <s v="3"/>
    <s v="08 COORDINACION GENERAL DE SERVICIOS MUNICIPALES"/>
    <s v="0804 DIRECCION DE PARQUES Y JARDINE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36 MANTENIMIENTO DE AREAS VERDES URBANAS DE PROPIEDAD MUNICIPAL"/>
    <s v="5000 BIENES MUEBLES, INMUEBLES E INTANGIBLES"/>
    <s v="5600 MAQUINARIA, OTROS EQUIPOS Y HERRAMIENTAS"/>
    <s v="567 HERRAMIENTAS Y MAQUINAS¿HERRAMIENTA"/>
    <s v="56701 HERRAMIENTAS Y MAQUINAS¿HERRAMIENTA"/>
    <n v="4000000"/>
    <s v="1 NO ETIQUETADO"/>
    <s v="11 RECURSOS FISCALES"/>
    <s v="1101 RECURSOS MUNICIPALES"/>
    <s v="19 Ejercicio 2019"/>
    <s v="13 TODO EL TERRITORIO"/>
    <s v="3 INDISTINTO"/>
  </r>
  <r>
    <s v="080522222112130614E088088351911155656756701111110119133"/>
    <s v="0805"/>
    <s v="2"/>
    <s v="22"/>
    <s v="221"/>
    <s v="1"/>
    <s v="2"/>
    <s v="13"/>
    <s v="06"/>
    <s v="14"/>
    <s v="E"/>
    <s v="088"/>
    <s v="088351"/>
    <s v="91"/>
    <s v="1"/>
    <s v="5"/>
    <s v="56"/>
    <s v="567"/>
    <s v="567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51 BALIZAMIENTO DE ESPACIOS PARA COMERCIO EN TIANGUIS"/>
    <s v="5000 BIENES MUEBLES, INMUEBLES E INTANGIBLES"/>
    <s v="5600 MAQUINARIA, OTROS EQUIPOS Y HERRAMIENTAS"/>
    <s v="567 HERRAMIENTAS Y MAQUINAS¿HERRAMIENTA"/>
    <s v="56701 HERRAMIENTAS Y MAQUINAS¿HERRAMIENTA"/>
    <n v="1500000"/>
    <s v="1 NO ETIQUETADO"/>
    <s v="11 RECURSOS FISCALES"/>
    <s v="1101 RECURSOS MUNICIPALES"/>
    <s v="19 Ejercicio 2019"/>
    <s v="13 TODO EL TERRITORIO"/>
    <s v="3 INDISTINTO"/>
  </r>
  <r>
    <s v="081022222112130614E125125317911155656756701111110119133"/>
    <s v="0810"/>
    <s v="2"/>
    <s v="22"/>
    <s v="221"/>
    <s v="1"/>
    <s v="2"/>
    <s v="13"/>
    <s v="06"/>
    <s v="14"/>
    <s v="E"/>
    <s v="125"/>
    <s v="125317"/>
    <s v="91"/>
    <s v="1"/>
    <s v="5"/>
    <s v="56"/>
    <s v="567"/>
    <s v="56701"/>
    <s v="1"/>
    <s v="11"/>
    <s v="1101"/>
    <s v="19"/>
    <s v="13"/>
    <s v="3"/>
    <s v="08 COORDINACION GENERAL DE SERVICIOS MUNICIPALES"/>
    <s v="0810 DIRECCION DE TIANGUIS Y COMERCIO EN ESPACIOS ABIER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125 SERVICIOS DE MANTENIMIENTO CORRECTIVO Y PREVENTIVO EN ESPACIOS PÚBLICOS REALIZADOS "/>
    <s v="125317 MANTENIMIENTO DE AREAS COMUNES"/>
    <s v="5000 BIENES MUEBLES, INMUEBLES E INTANGIBLES"/>
    <s v="5600 MAQUINARIA, OTROS EQUIPOS Y HERRAMIENTAS"/>
    <s v="567 HERRAMIENTAS Y MAQUINAS¿HERRAMIENTA"/>
    <s v="56701 HERRAMIENTAS Y MAQUINAS¿HERRAMIENTA"/>
    <n v="10500"/>
    <s v="1 NO ETIQUETADO"/>
    <s v="11 RECURSOS FISCALES"/>
    <s v="1101 RECURSOS MUNICIPALES"/>
    <s v="19 Ejercicio 2019"/>
    <s v="13 TODO EL TERRITORIO"/>
    <s v="3 INDISTINTO"/>
  </r>
  <r>
    <s v="081222121412130615E061061414911155656756701111110119133"/>
    <s v="0812"/>
    <s v="2"/>
    <s v="21"/>
    <s v="214"/>
    <s v="1"/>
    <s v="2"/>
    <s v="13"/>
    <s v="06"/>
    <s v="15"/>
    <s v="E"/>
    <s v="061"/>
    <s v="061414"/>
    <s v="91"/>
    <s v="1"/>
    <s v="5"/>
    <s v="56"/>
    <s v="567"/>
    <s v="56701"/>
    <s v="1"/>
    <s v="11"/>
    <s v="1101"/>
    <s v="19"/>
    <s v="13"/>
    <s v="3"/>
    <s v="08 COORDINACION GENERAL DE SERVICIOS MUNICIPALES"/>
    <s v="0812 DIRECCION DE ASEO PUBLICO"/>
    <s v="214 REDUCCION DE LA CONTAMINACION"/>
    <s v="2 DESARROLLO SOCIAL"/>
    <s v="21 PROTECCION AMBIENTAL"/>
    <s v="1 INTEGRACIÓN SOCIAL Y CULTURAL"/>
    <s v="2 ZAPOPAN FUNCIONAL"/>
    <s v="13 MEJORAR EL ACCESO A SERVICIOS BÁSICOS Y OPORTUNIDADES DE DESARROLLO PERMANENTE"/>
    <s v="06 C. INTERVENCIÓN INTEGRAL EN ESPACIOS PÚBLICOS Y COMUNITARIOS"/>
    <x v="1"/>
    <s v="91 CIUDADANOS"/>
    <s v="1 GASTO CORRIENTE"/>
    <s v="15 ESPACIOS PÚBLICOS SEGUROS Y SALUBRES"/>
    <s v="061 ESPACIOS PÚBLICOS SALUBRES ENTREGADOS."/>
    <s v="061414 REPARACION DE LUMINARIA"/>
    <s v="5000 BIENES MUEBLES, INMUEBLES E INTANGIBLES"/>
    <s v="5600 MAQUINARIA, OTROS EQUIPOS Y HERRAMIENTAS"/>
    <s v="567 HERRAMIENTAS Y MAQUINAS¿HERRAMIENTA"/>
    <s v="56701 HERRAMIENTAS Y MAQUINAS¿HERRAMIENTA"/>
    <n v="48427.1"/>
    <s v="1 NO ETIQUETADO"/>
    <s v="11 RECURSOS FISCALES"/>
    <s v="1101 RECURSOS MUNICIPALES"/>
    <s v="19 Ejercicio 2019"/>
    <s v="13 TODO EL TERRITORIO"/>
    <s v="3 INDISTINTO"/>
  </r>
  <r>
    <s v="080822222212130616E130130417911155656756701111110119133"/>
    <s v="0808"/>
    <s v="2"/>
    <s v="22"/>
    <s v="222"/>
    <s v="1"/>
    <s v="2"/>
    <s v="13"/>
    <s v="06"/>
    <s v="16"/>
    <s v="E"/>
    <s v="130"/>
    <s v="130417"/>
    <s v="91"/>
    <s v="1"/>
    <s v="5"/>
    <s v="56"/>
    <s v="567"/>
    <s v="56701"/>
    <s v="1"/>
    <s v="11"/>
    <s v="1101"/>
    <s v="19"/>
    <s v="13"/>
    <s v="3"/>
    <s v="08 COORDINACION GENERAL DE SERVICIOS MUNICIPALES"/>
    <s v="0808 COORDINACION GENERAL DE SERVICIOS MUNICIPALES"/>
    <s v="222 DESARROLLO COMUNITARIO"/>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6 AMPLIACIÓN DE LA COBERTURA DE SERVICIOS PÚBLICOS"/>
    <s v="130 SERVICIOS PÚBLICOS ELEMENTALES A LA POBLACIÓN QUE SE UBICA EN ZONAS ALEJADAS DEL CENTRO BRINDADOS"/>
    <s v="130417 MANTENIMIENTO PREVENTIVO DE ARBOLADO"/>
    <s v="5000 BIENES MUEBLES, INMUEBLES E INTANGIBLES"/>
    <s v="5600 MAQUINARIA, OTROS EQUIPOS Y HERRAMIENTAS"/>
    <s v="567 HERRAMIENTAS Y MAQUINAS¿HERRAMIENTA"/>
    <s v="56701 HERRAMIENTAS Y MAQUINAS¿HERRAMIENTA"/>
    <n v="100000"/>
    <s v="1 NO ETIQUETADO"/>
    <s v="11 RECURSOS FISCALES"/>
    <s v="1101 RECURSOS MUNICIPALES"/>
    <s v="19 Ejercicio 2019"/>
    <s v="13 TODO EL TERRITORIO"/>
    <s v="3 INDISTINTO"/>
  </r>
  <r>
    <s v="090111313446172020O021021511121155656756701111110119133"/>
    <s v="0901"/>
    <s v="1"/>
    <s v="13"/>
    <s v="134"/>
    <s v="4"/>
    <s v="6"/>
    <s v="17"/>
    <s v="20"/>
    <s v="20"/>
    <s v="O"/>
    <s v="021"/>
    <s v="021511"/>
    <s v="12"/>
    <s v="1"/>
    <s v="5"/>
    <s v="56"/>
    <s v="567"/>
    <s v="56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1 CREDENCIALIZACION OFICIAL DE EMPLEADOS"/>
    <s v="5000 BIENES MUEBLES, INMUEBLES E INTANGIBLES"/>
    <s v="5600 MAQUINARIA, OTROS EQUIPOS Y HERRAMIENTAS"/>
    <s v="567 HERRAMIENTAS Y MAQUINAS¿HERRAMIENTA"/>
    <s v="56701 HERRAMIENTAS Y MAQUINAS¿HERRAMIENTA"/>
    <n v="170000"/>
    <s v="1 NO ETIQUETADO"/>
    <s v="11 RECURSOS FISCALES"/>
    <s v="1101 RECURSOS MUNICIPALES"/>
    <s v="19 Ejercicio 2019"/>
    <s v="13 TODO EL TERRITORIO"/>
    <s v="3 INDISTINTO"/>
  </r>
  <r>
    <s v="090111313446172020O021021475121155656756701111110119133"/>
    <s v="0901"/>
    <s v="1"/>
    <s v="13"/>
    <s v="134"/>
    <s v="4"/>
    <s v="6"/>
    <s v="17"/>
    <s v="20"/>
    <s v="20"/>
    <s v="O"/>
    <s v="021"/>
    <s v="021475"/>
    <s v="12"/>
    <s v="1"/>
    <s v="5"/>
    <s v="56"/>
    <s v="567"/>
    <s v="567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75 SERVICIO SOCIAL Y PRACTICAS PROFESIONALES"/>
    <s v="5000 BIENES MUEBLES, INMUEBLES E INTANGIBLES"/>
    <s v="5600 MAQUINARIA, OTROS EQUIPOS Y HERRAMIENTAS"/>
    <s v="567 HERRAMIENTAS Y MAQUINAS¿HERRAMIENTA"/>
    <s v="56701 HERRAMIENTAS Y MAQUINAS¿HERRAMIENTA"/>
    <n v="2000000"/>
    <s v="1 NO ETIQUETADO"/>
    <s v="11 RECURSOS FISCALES"/>
    <s v="1101 RECURSOS MUNICIPALES"/>
    <s v="19 Ejercicio 2019"/>
    <s v="13 TODO EL TERRITORIO"/>
    <s v="3 INDISTINTO"/>
  </r>
  <r>
    <s v="111322121231010730E126126383911155656756701111110119133"/>
    <s v="1113"/>
    <s v="2"/>
    <s v="21"/>
    <s v="212"/>
    <s v="3"/>
    <s v="1"/>
    <s v="01"/>
    <s v="07"/>
    <s v="30"/>
    <s v="E"/>
    <s v="126"/>
    <s v="126383"/>
    <s v="91"/>
    <s v="1"/>
    <s v="5"/>
    <s v="56"/>
    <s v="567"/>
    <s v="567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26 SERVICIOS DE PREVENCIÓN ANIMAL ENTREGADOS"/>
    <s v="126383 VINCULACION PARA ADOPCION"/>
    <s v="5000 BIENES MUEBLES, INMUEBLES E INTANGIBLES"/>
    <s v="5600 MAQUINARIA, OTROS EQUIPOS Y HERRAMIENTAS"/>
    <s v="567 HERRAMIENTAS Y MAQUINAS¿HERRAMIENTA"/>
    <s v="56701 HERRAMIENTAS Y MAQUINAS¿HERRAMIENTA"/>
    <n v="35000"/>
    <s v="1 NO ETIQUETADO"/>
    <s v="11 RECURSOS FISCALES"/>
    <s v="1101 RECURSOS MUNICIPALES"/>
    <s v="19 Ejercicio 2019"/>
    <s v="13 TODO EL TERRITORIO"/>
    <s v="3 INDISTINTO"/>
  </r>
  <r>
    <s v="121222222122081331E135135698911155656756701111110119133"/>
    <s v="1212"/>
    <s v="2"/>
    <s v="22"/>
    <s v="221"/>
    <s v="2"/>
    <s v="2"/>
    <s v="08"/>
    <s v="13"/>
    <s v="31"/>
    <s v="E"/>
    <s v="135"/>
    <s v="135698"/>
    <s v="91"/>
    <s v="1"/>
    <s v="5"/>
    <s v="56"/>
    <s v="567"/>
    <s v="567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135 SUPERVISIÓN DE OBRA CONTRATADA"/>
    <s v="135698 SUSPENSION Y REINICIO DE OBRA DE EDIFICACION"/>
    <s v="5000 BIENES MUEBLES, INMUEBLES E INTANGIBLES"/>
    <s v="5600 MAQUINARIA, OTROS EQUIPOS Y HERRAMIENTAS"/>
    <s v="567 HERRAMIENTAS Y MAQUINAS¿HERRAMIENTA"/>
    <s v="56701 HERRAMIENTAS Y MAQUINAS¿HERRAMIENTA"/>
    <n v="159500"/>
    <s v="1 NO ETIQUETADO"/>
    <s v="11 RECURSOS FISCALES"/>
    <s v="1101 RECURSOS MUNICIPALES"/>
    <s v="19 Ejercicio 2019"/>
    <s v="13 TODO EL TERRITORIO"/>
    <s v="3 INDISTINTO"/>
  </r>
  <r>
    <s v="131422727116171835P090090987911155454254201111110119133"/>
    <s v="1314"/>
    <s v="2"/>
    <s v="27"/>
    <s v="271"/>
    <s v="1"/>
    <s v="6"/>
    <s v="17"/>
    <s v="18"/>
    <s v="35"/>
    <s v="P"/>
    <s v="090"/>
    <s v="090987"/>
    <s v="91"/>
    <s v="1"/>
    <s v="5"/>
    <s v="54"/>
    <s v="542"/>
    <s v="542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0 ORGANISMOS SOCIALES PARA LA PARTICIPACIÓN CIUDADANA CONFORMADOS."/>
    <s v="090987 SESIONES DE LOS CONSEJOS DE PARTICIPACION CIUDADANA"/>
    <s v="5000 BIENES MUEBLES, INMUEBLES E INTANGIBLES"/>
    <s v="5400 VEHICULOS Y EQUIPO DE TRANSPORTE"/>
    <s v="542 CARROCERIAS Y REMOLQUES"/>
    <s v="54201 CARROCERIAS Y REMOLQUES"/>
    <n v="536000"/>
    <s v="1 NO ETIQUETADO"/>
    <s v="11 RECURSOS FISCALES"/>
    <s v="1101 RECURSOS MUNICIPALES"/>
    <s v="19 Ejercicio 2019"/>
    <s v="13 TODO EL TERRITORIO"/>
    <s v="3 INDISTINTO"/>
  </r>
  <r>
    <s v="131422727116171835P091091759911155454954901111110119133"/>
    <s v="1314"/>
    <s v="2"/>
    <s v="27"/>
    <s v="271"/>
    <s v="1"/>
    <s v="6"/>
    <s v="17"/>
    <s v="18"/>
    <s v="35"/>
    <s v="P"/>
    <s v="091"/>
    <s v="091759"/>
    <s v="91"/>
    <s v="1"/>
    <s v="5"/>
    <s v="54"/>
    <s v="549"/>
    <s v="549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1 ORGANIZACIÓN VECINAL A LAS DECISIONES MUNICIPALES VINCULADA Y DEMOCRATIZADA"/>
    <s v="091759 SEGUIMIENTO, ORIENTACION Y ASESORAMIENTO A CONSEJOS SOCIALES Y VECINOS DE ZAPOPAN"/>
    <s v="5000 BIENES MUEBLES, INMUEBLES E INTANGIBLES"/>
    <s v="5400 VEHICULOS Y EQUIPO DE TRANSPORTE"/>
    <s v="549 OTROS EQUIPOS DE TRANSPORTE"/>
    <s v="54901 OTROS EQUIPOS DE TRANSPORTE"/>
    <n v="665000"/>
    <s v="1 NO ETIQUETADO"/>
    <s v="11 RECURSOS FISCALES"/>
    <s v="1101 RECURSOS MUNICIPALES"/>
    <s v="19 Ejercicio 2019"/>
    <s v="13 TODO EL TERRITORIO"/>
    <s v="3 INDISTINTO"/>
  </r>
  <r>
    <s v="080122222112130614E060060328911155656956901111110119133"/>
    <s v="0801"/>
    <s v="2"/>
    <s v="22"/>
    <s v="221"/>
    <s v="1"/>
    <s v="2"/>
    <s v="13"/>
    <s v="06"/>
    <s v="14"/>
    <s v="E"/>
    <s v="060"/>
    <s v="060328"/>
    <s v="91"/>
    <s v="1"/>
    <s v="5"/>
    <s v="56"/>
    <s v="569"/>
    <s v="56901"/>
    <s v="1"/>
    <s v="11"/>
    <s v="1101"/>
    <s v="19"/>
    <s v="13"/>
    <s v="3"/>
    <s v="08 COORDINACION GENERAL DE SERVICIOS MUNICIPALES"/>
    <s v="0801 DIRECCION DE GESTION INTEGRAL DEL AGUA Y DRENAJE"/>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60 ESPACIOS PÚBLICOS ORDENADOS Y LIMPIOS ENTREGADOS"/>
    <s v="060328 RETIRO DE PROPAGANDA EN MOBILIARIO URBANO"/>
    <s v="5000 BIENES MUEBLES, INMUEBLES E INTANGIBLES"/>
    <s v="5600 MAQUINARIA, OTROS EQUIPOS Y HERRAMIENTAS"/>
    <s v="569 OTROS EQUIPOS"/>
    <s v="56901 OTROS EQUIPOS"/>
    <n v="250000"/>
    <s v="1 NO ETIQUETADO"/>
    <s v="11 RECURSOS FISCALES"/>
    <s v="1101 RECURSOS MUNICIPALES"/>
    <s v="19 Ejercicio 2019"/>
    <s v="13 TODO EL TERRITORIO"/>
    <s v="3 INDISTINTO"/>
  </r>
  <r>
    <s v="080522222112130614E088088352911155656956901111110119133"/>
    <s v="0805"/>
    <s v="2"/>
    <s v="22"/>
    <s v="221"/>
    <s v="1"/>
    <s v="2"/>
    <s v="13"/>
    <s v="06"/>
    <s v="14"/>
    <s v="E"/>
    <s v="088"/>
    <s v="088352"/>
    <s v="91"/>
    <s v="1"/>
    <s v="5"/>
    <s v="56"/>
    <s v="569"/>
    <s v="56901"/>
    <s v="1"/>
    <s v="11"/>
    <s v="1101"/>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1 GASTO CORRIENTE"/>
    <s v="14 IMAGEN URBANA"/>
    <s v="088 ORDENAMIENTO DEL COMERCIO EN VÍA PÚBLICA Y MERCADOS MUNICIPALES LOGRADO."/>
    <s v="088352 CREDENCIALIZACION DE COMERCIANTES EN TIANGUIS"/>
    <s v="5000 BIENES MUEBLES, INMUEBLES E INTANGIBLES"/>
    <s v="5600 MAQUINARIA, OTROS EQUIPOS Y HERRAMIENTAS"/>
    <s v="569 OTROS EQUIPOS"/>
    <s v="56901 OTROS EQUIPOS"/>
    <n v="1500000"/>
    <s v="1 NO ETIQUETADO"/>
    <s v="11 RECURSOS FISCALES"/>
    <s v="1101 RECURSOS MUNICIPALES"/>
    <s v="19 Ejercicio 2019"/>
    <s v="13 TODO EL TERRITORIO"/>
    <s v="3 INDISTINTO"/>
  </r>
  <r>
    <s v="100533131123091725F043043944911155656956901111110119133"/>
    <s v="1005"/>
    <s v="3"/>
    <s v="31"/>
    <s v="311"/>
    <s v="2"/>
    <s v="3"/>
    <s v="09"/>
    <s v="17"/>
    <s v="25"/>
    <s v="F"/>
    <s v="043"/>
    <s v="043944"/>
    <s v="91"/>
    <s v="1"/>
    <s v="5"/>
    <s v="56"/>
    <s v="569"/>
    <s v="569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3 CAPACITACIONES A PERSONAS EN TEMAS DEL SECTOR EMPRESARIAL REALIZADAS"/>
    <s v="043944 PERSONAS ATENDIDAS EN RETO ZAPOPAN"/>
    <s v="5000 BIENES MUEBLES, INMUEBLES E INTANGIBLES"/>
    <s v="5600 MAQUINARIA, OTROS EQUIPOS Y HERRAMIENTAS"/>
    <s v="569 OTROS EQUIPOS"/>
    <s v="56901 OTROS EQUIPOS"/>
    <n v="50000"/>
    <s v="1 NO ETIQUETADO"/>
    <s v="11 RECURSOS FISCALES"/>
    <s v="1101 RECURSOS MUNICIPALES"/>
    <s v="19 Ejercicio 2019"/>
    <s v="13 TODO EL TERRITORIO"/>
    <s v="3 INDISTINTO"/>
  </r>
  <r>
    <s v="100533131123091725F049049548911155656956901111110119133"/>
    <s v="1005"/>
    <s v="3"/>
    <s v="31"/>
    <s v="311"/>
    <s v="2"/>
    <s v="3"/>
    <s v="09"/>
    <s v="17"/>
    <s v="25"/>
    <s v="F"/>
    <s v="049"/>
    <s v="049548"/>
    <s v="91"/>
    <s v="1"/>
    <s v="5"/>
    <s v="56"/>
    <s v="569"/>
    <s v="56901"/>
    <s v="1"/>
    <s v="11"/>
    <s v="1101"/>
    <s v="19"/>
    <s v="13"/>
    <s v="3"/>
    <s v="10 COORDINACION GENERAL DE DESARROLLO ECONOMICO Y COMBATE A LA DESIGUALDAD"/>
    <s v="1005 DIRECCION DE PROMOCION ECONOMICA"/>
    <s v="311 ASUNTOS ECONOMICOS Y COMERCIALES EN GENERAL"/>
    <s v="3 DESARROLLO ECONOMICO"/>
    <s v="31 ASUNTOS ECONOMICOS, COMERCIALES Y LABORALES EN GENERAL"/>
    <s v="2 ARTICULACIÓN DE REDES TERRITORIALES Y PRODUCTIVAS"/>
    <s v="3 ZAPOPAN EMPRENDEDOR"/>
    <s v="09 FOMENTAR UN DESARROLLO ECONÓMICO INCLUYENTE CON PERSPECTIVA REGIONAL, BASADA EN LAS VOCACIONES Y POTENCIALIDADES LOCALES"/>
    <s v="17 C. FORMACIÓN Y DESARROLLO DE CAPACIDADES PARA LA INTEGRACIÓN ECONÓMICA"/>
    <x v="7"/>
    <s v="91 CIUDADANOS"/>
    <s v="1 GASTO CORRIENTE"/>
    <s v="25 EMPRENDEDORES"/>
    <s v="049 COMERCIOS TRABAJANDO REGLAMENTADOS"/>
    <s v="049548 TRAMITE DE AMPLIACION DE MEDIDAS"/>
    <s v="5000 BIENES MUEBLES, INMUEBLES E INTANGIBLES"/>
    <s v="5600 MAQUINARIA, OTROS EQUIPOS Y HERRAMIENTAS"/>
    <s v="569 OTROS EQUIPOS"/>
    <s v="56901 OTROS EQUIPOS"/>
    <n v="110000"/>
    <s v="1 NO ETIQUETADO"/>
    <s v="11 RECURSOS FISCALES"/>
    <s v="1101 RECURSOS MUNICIPALES"/>
    <s v="19 Ejercicio 2019"/>
    <s v="13 TODO EL TERRITORIO"/>
    <s v="3 INDISTINTO"/>
  </r>
  <r>
    <s v="111322121231010730E126126383911155656956901111110119133"/>
    <s v="1113"/>
    <s v="2"/>
    <s v="21"/>
    <s v="212"/>
    <s v="3"/>
    <s v="1"/>
    <s v="01"/>
    <s v="07"/>
    <s v="30"/>
    <s v="E"/>
    <s v="126"/>
    <s v="126383"/>
    <s v="91"/>
    <s v="1"/>
    <s v="5"/>
    <s v="56"/>
    <s v="569"/>
    <s v="56901"/>
    <s v="1"/>
    <s v="11"/>
    <s v="1101"/>
    <s v="19"/>
    <s v="13"/>
    <s v="3"/>
    <s v="11 COORDINACION GENERAL DE GESTION INTEGRAL DE LA CIUDAD"/>
    <s v="1113 DIRECCION DE PROTECCION ANIMAL"/>
    <s v="212 ADMINISTRACION DEL AGUA"/>
    <s v="2 DESARROLLO SOCIAL"/>
    <s v="21 PROTECCION AMBIENTAL"/>
    <s v="3 GESTIÓN SUSTENTABLE DE LOS ECOSISTEMAS"/>
    <s v="1 ZAPOPAN VERDE Y SUSTENTABLE"/>
    <s v="01 CONSERVAR Y MANEJAR SUSTENTABLEMENTE LOS ECOSISTEMAS"/>
    <s v="07 A. GESTIÓN Y PROTECCIÓN AL MEDIO AMBIENTE EN CONTEXTO DE CAMBIO CLIMÁTICO"/>
    <x v="1"/>
    <s v="91 CIUDADANOS"/>
    <s v="1 GASTO CORRIENTE"/>
    <s v="30 MEDIO AMBIENTE"/>
    <s v="126 SERVICIOS DE PREVENCIÓN ANIMAL ENTREGADOS"/>
    <s v="126383 VINCULACION PARA ADOPCION"/>
    <s v="5000 BIENES MUEBLES, INMUEBLES E INTANGIBLES"/>
    <s v="5600 MAQUINARIA, OTROS EQUIPOS Y HERRAMIENTAS"/>
    <s v="569 OTROS EQUIPOS"/>
    <s v="56901 OTROS EQUIPOS"/>
    <n v="210000"/>
    <s v="1 NO ETIQUETADO"/>
    <s v="11 RECURSOS FISCALES"/>
    <s v="1101 RECURSOS MUNICIPALES"/>
    <s v="19 Ejercicio 2019"/>
    <s v="13 TODO EL TERRITORIO"/>
    <s v="3 INDISTINTO"/>
  </r>
  <r>
    <s v="030311717145160304E127127976911155757757701111110119133"/>
    <s v="0303"/>
    <s v="1"/>
    <s v="17"/>
    <s v="171"/>
    <s v="4"/>
    <s v="5"/>
    <s v="16"/>
    <s v="03"/>
    <s v="04"/>
    <s v="E"/>
    <s v="127"/>
    <s v="127976"/>
    <s v="91"/>
    <s v="1"/>
    <s v="5"/>
    <s v="57"/>
    <s v="577"/>
    <s v="57701"/>
    <s v="1"/>
    <s v="11"/>
    <s v="1101"/>
    <s v="19"/>
    <s v="13"/>
    <s v="3"/>
    <s v="03 COMISARIA GENERAL DE SEGURIDAD PUBLICA"/>
    <s v="0303 COMISARIA GENERAL DE SEGURIDAD PUBLICA"/>
    <s v="171 POLICIA"/>
    <s v="1 GOBIERNO"/>
    <s v="17 ASUNTOS DE ORDEN PUBLICO Y SEGURIDAD INTERIOR"/>
    <s v="4 UN GOBIERNO PARA LA CIUDADANÍA"/>
    <s v="5 ZAPOPAN EN PAZ"/>
    <s v="16 PREVENIR Y ATENDER LAS PRÁCTICAS DELICTIVAS QUE AMENAZAN LA SEGURIDAD"/>
    <s v="03 C. ATENCIÓN Y PROXIMIDAD DE LOS CUERPOS DE SEGURIDAD Y PROCURACIÓN DE JUSTICIA"/>
    <x v="1"/>
    <s v="91 CIUDADANOS"/>
    <s v="1 GASTO CORRIENTE"/>
    <s v="04 SEGURIDAD PÚBLICA"/>
    <s v="127 SERVICIOS DE PROXIMIDAD ENTREGADOS"/>
    <s v="127976 SERVICIOS ADMINISTRATIVOS DE LA COMISARIA"/>
    <s v="5000 BIENES MUEBLES, INMUEBLES E INTANGIBLES"/>
    <s v="5700 ACTIVOS BIOLOGICOS"/>
    <s v="577 ESPECIES MENORES Y DE ZOOLOGICO"/>
    <s v="57701 ESPECIES MENORES Y DE ZOOLOGICO"/>
    <n v="675000"/>
    <s v="1 NO ETIQUETADO"/>
    <s v="11 RECURSOS FISCALES"/>
    <s v="1101 RECURSOS MUNICIPALES"/>
    <s v="19 Ejercicio 2019"/>
    <s v="13 TODO EL TERRITORIO"/>
    <s v="3 INDISTINTO"/>
  </r>
  <r>
    <s v="090111313446172020O021021484121155757857801111110119133"/>
    <s v="0901"/>
    <s v="1"/>
    <s v="13"/>
    <s v="134"/>
    <s v="4"/>
    <s v="6"/>
    <s v="17"/>
    <s v="20"/>
    <s v="20"/>
    <s v="O"/>
    <s v="021"/>
    <s v="021484"/>
    <s v="12"/>
    <s v="1"/>
    <s v="5"/>
    <s v="57"/>
    <s v="578"/>
    <s v="578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484 ELABORACION DE NOMBRAMIENTOS"/>
    <s v="5000 BIENES MUEBLES, INMUEBLES E INTANGIBLES"/>
    <s v="5700 ACTIVOS BIOLOGICOS"/>
    <s v="578 ÁRBOLES Y PLANTAS"/>
    <s v="57801 ÁRBOLES Y PLANTAS"/>
    <n v="5000"/>
    <s v="1 NO ETIQUETADO"/>
    <s v="11 RECURSOS FISCALES"/>
    <s v="1101 RECURSOS MUNICIPALES"/>
    <s v="19 Ejercicio 2019"/>
    <s v="13 TODO EL TERRITORIO"/>
    <s v="3 INDISTINTO"/>
  </r>
  <r>
    <s v="090111313446172020O021021833121155858158101111110119133"/>
    <s v="0901"/>
    <s v="1"/>
    <s v="13"/>
    <s v="134"/>
    <s v="4"/>
    <s v="6"/>
    <s v="17"/>
    <s v="20"/>
    <s v="20"/>
    <s v="O"/>
    <s v="021"/>
    <s v="021833"/>
    <s v="12"/>
    <s v="1"/>
    <s v="5"/>
    <s v="58"/>
    <s v="581"/>
    <s v="581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833 ADMINISTRACION DE PERSONAL "/>
    <s v="5000 BIENES MUEBLES, INMUEBLES E INTANGIBLES"/>
    <s v="5800 BIENES INMUEBLES"/>
    <s v="581 TERRENOS"/>
    <s v="58101 TERRENOS"/>
    <n v="5000000"/>
    <s v="1 NO ETIQUETADO"/>
    <s v="11 RECURSOS FISCALES"/>
    <s v="1101 RECURSOS MUNICIPALES"/>
    <s v="19 Ejercicio 2019"/>
    <s v="13 TODO EL TERRITORIO"/>
    <s v="3 INDISTINTO"/>
  </r>
  <r>
    <s v="090111313446172020O021021973121155858958901111110119133"/>
    <s v="0901"/>
    <s v="1"/>
    <s v="13"/>
    <s v="134"/>
    <s v="4"/>
    <s v="6"/>
    <s v="17"/>
    <s v="20"/>
    <s v="20"/>
    <s v="O"/>
    <s v="021"/>
    <s v="021973"/>
    <s v="12"/>
    <s v="1"/>
    <s v="5"/>
    <s v="58"/>
    <s v="589"/>
    <s v="58901"/>
    <s v="1"/>
    <s v="11"/>
    <s v="1101"/>
    <s v="19"/>
    <s v="13"/>
    <s v="3"/>
    <s v="09 COORDINACION GENERAL DE ADMINISTRACION E INNOVACION GUBERNAMENTAL"/>
    <s v="0901 DIRECCION DE ADMINISTRACION"/>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973 SEGURIDAD SOCIAL "/>
    <s v="5000 BIENES MUEBLES, INMUEBLES E INTANGIBLES"/>
    <s v="5800 BIENES INMUEBLES"/>
    <s v="589 OTROS BIENES INMUEBLES"/>
    <s v="58901 OTROS BIENES INMUEBLES"/>
    <n v="2500000"/>
    <s v="1 NO ETIQUETADO"/>
    <s v="11 RECURSOS FISCALES"/>
    <s v="1101 RECURSOS MUNICIPALES"/>
    <s v="19 Ejercicio 2019"/>
    <s v="13 TODO EL TERRITORIO"/>
    <s v="3 INDISTINTO"/>
  </r>
  <r>
    <s v="090211313446172019O133133438121155959159101111110119133"/>
    <s v="0902"/>
    <s v="1"/>
    <s v="13"/>
    <s v="134"/>
    <s v="4"/>
    <s v="6"/>
    <s v="17"/>
    <s v="20"/>
    <s v="19"/>
    <s v="O"/>
    <s v="133"/>
    <s v="133438"/>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8 ATENCION A SOLICITUDES DE COMPRA, PRESTAMO, RENTA Y ACTUALIZACION DE EQUIPO DE COMPUTO GENERAL Y TELEFONICO"/>
    <s v="5000 BIENES MUEBLES, INMUEBLES E INTANGIBLES"/>
    <s v="5900 ACTIVOS INTANGIBLES"/>
    <s v="591 SOFTWARE"/>
    <s v="59101 SOFTWARE"/>
    <n v="3712000"/>
    <s v="1 NO ETIQUETADO"/>
    <s v="11 RECURSOS FISCALES"/>
    <s v="1101 RECURSOS MUNICIPALES"/>
    <s v="19 Ejercicio 2019"/>
    <s v="13 TODO EL TERRITORIO"/>
    <s v="3 INDISTINTO"/>
  </r>
  <r>
    <s v="090211313446172019O133133438121155959159101111110119133"/>
    <s v="0902"/>
    <s v="1"/>
    <s v="13"/>
    <s v="134"/>
    <s v="4"/>
    <s v="6"/>
    <s v="17"/>
    <s v="20"/>
    <s v="19"/>
    <s v="O"/>
    <s v="133"/>
    <s v="133438"/>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8 ATENCION A SOLICITUDES DE COMPRA, PRESTAMO, RENTA Y ACTUALIZACION DE EQUIPO DE COMPUTO GENERAL Y TELEFONICO"/>
    <s v="5000 BIENES MUEBLES, INMUEBLES E INTANGIBLES"/>
    <s v="5900 ACTIVOS INTANGIBLES"/>
    <s v="591 SOFTWARE"/>
    <s v="59101 SOFTWARE"/>
    <n v="15000"/>
    <s v="1 NO ETIQUETADO"/>
    <s v="11 RECURSOS FISCALES"/>
    <s v="1101 RECURSOS MUNICIPALES"/>
    <s v="19 Ejercicio 2019"/>
    <s v="13 TODO EL TERRITORIO"/>
    <s v="3 INDISTINTO"/>
  </r>
  <r>
    <s v="090211313446172019O132132437121155959159101111110119133"/>
    <s v="0902"/>
    <s v="1"/>
    <s v="13"/>
    <s v="134"/>
    <s v="4"/>
    <s v="6"/>
    <s v="17"/>
    <s v="20"/>
    <s v="19"/>
    <s v="O"/>
    <s v="132"/>
    <s v="132437"/>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2 SISTEMAS IMPLEMENTADOS"/>
    <s v="132437 GEOPROCESAMIENTO E IMPLEMENTACIONDE SISTEMAS DE INFORMACION GEOGRAFICA"/>
    <s v="5000 BIENES MUEBLES, INMUEBLES E INTANGIBLES"/>
    <s v="5900 ACTIVOS INTANGIBLES"/>
    <s v="591 SOFTWARE"/>
    <s v="59101 SOFTWARE"/>
    <n v="450000"/>
    <s v="1 NO ETIQUETADO"/>
    <s v="11 RECURSOS FISCALES"/>
    <s v="1101 RECURSOS MUNICIPALES"/>
    <s v="19 Ejercicio 2019"/>
    <s v="13 TODO EL TERRITORIO"/>
    <s v="3 INDISTINTO"/>
  </r>
  <r>
    <s v="090211313446172019O133133436121155959159101111110119133"/>
    <s v="0902"/>
    <s v="1"/>
    <s v="13"/>
    <s v="134"/>
    <s v="4"/>
    <s v="6"/>
    <s v="17"/>
    <s v="20"/>
    <s v="19"/>
    <s v="O"/>
    <s v="133"/>
    <s v="133436"/>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6 ADMINISTRACION DE RED DE DATOS Y RENOVACION DE EQUIPO"/>
    <s v="5000 BIENES MUEBLES, INMUEBLES E INTANGIBLES"/>
    <s v="5900 ACTIVOS INTANGIBLES"/>
    <s v="591 SOFTWARE"/>
    <s v="59101 SOFTWARE"/>
    <n v="38000"/>
    <s v="1 NO ETIQUETADO"/>
    <s v="11 RECURSOS FISCALES"/>
    <s v="1101 RECURSOS MUNICIPALES"/>
    <s v="19 Ejercicio 2019"/>
    <s v="13 TODO EL TERRITORIO"/>
    <s v="3 INDISTINTO"/>
  </r>
  <r>
    <s v="090211313446172019O132132425121155959159101111110119133"/>
    <s v="0902"/>
    <s v="1"/>
    <s v="13"/>
    <s v="134"/>
    <s v="4"/>
    <s v="6"/>
    <s v="17"/>
    <s v="20"/>
    <s v="19"/>
    <s v="O"/>
    <s v="132"/>
    <s v="132425"/>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2 SISTEMAS IMPLEMENTADOS"/>
    <s v="132425 DESARROLLO E IMPLEMENTACION DE SISTEMAS"/>
    <s v="5000 BIENES MUEBLES, INMUEBLES E INTANGIBLES"/>
    <s v="5900 ACTIVOS INTANGIBLES"/>
    <s v="591 SOFTWARE"/>
    <s v="59101 SOFTWARE"/>
    <n v="200000"/>
    <s v="1 NO ETIQUETADO"/>
    <s v="11 RECURSOS FISCALES"/>
    <s v="1101 RECURSOS MUNICIPALES"/>
    <s v="19 Ejercicio 2019"/>
    <s v="13 TODO EL TERRITORIO"/>
    <s v="3 INDISTINTO"/>
  </r>
  <r>
    <s v="090211313446172019O132132441121155959159101111110119133"/>
    <s v="0902"/>
    <s v="1"/>
    <s v="13"/>
    <s v="134"/>
    <s v="4"/>
    <s v="6"/>
    <s v="17"/>
    <s v="20"/>
    <s v="19"/>
    <s v="O"/>
    <s v="132"/>
    <s v="132441"/>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2 SISTEMAS IMPLEMENTADOS"/>
    <s v="132441 SIMPLIFICA"/>
    <s v="5000 BIENES MUEBLES, INMUEBLES E INTANGIBLES"/>
    <s v="5900 ACTIVOS INTANGIBLES"/>
    <s v="591 SOFTWARE"/>
    <s v="59101 SOFTWARE"/>
    <n v="3000000"/>
    <s v="1 NO ETIQUETADO"/>
    <s v="11 RECURSOS FISCALES"/>
    <s v="1101 RECURSOS MUNICIPALES"/>
    <s v="19 Ejercicio 2019"/>
    <s v="13 TODO EL TERRITORIO"/>
    <s v="3 INDISTINTO"/>
  </r>
  <r>
    <s v="090211313446172019O132132902121155959159101111110119133"/>
    <s v="0902"/>
    <s v="1"/>
    <s v="13"/>
    <s v="134"/>
    <s v="4"/>
    <s v="6"/>
    <s v="17"/>
    <s v="20"/>
    <s v="19"/>
    <s v="O"/>
    <s v="132"/>
    <s v="132902"/>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2 SISTEMAS IMPLEMENTADOS"/>
    <s v="132902 ESTRATEGIA DE CALIDAD "/>
    <s v="5000 BIENES MUEBLES, INMUEBLES E INTANGIBLES"/>
    <s v="5900 ACTIVOS INTANGIBLES"/>
    <s v="591 SOFTWARE"/>
    <s v="59101 SOFTWARE"/>
    <n v="12200000"/>
    <s v="1 NO ETIQUETADO"/>
    <s v="11 RECURSOS FISCALES"/>
    <s v="1101 RECURSOS MUNICIPALES"/>
    <s v="19 Ejercicio 2019"/>
    <s v="13 TODO EL TERRITORIO"/>
    <s v="3 INDISTINTO"/>
  </r>
  <r>
    <s v="090211313446172019O133133427121155959159101225250219133"/>
    <s v="0902"/>
    <s v="1"/>
    <s v="13"/>
    <s v="134"/>
    <s v="4"/>
    <s v="6"/>
    <s v="17"/>
    <s v="20"/>
    <s v="19"/>
    <s v="O"/>
    <s v="133"/>
    <s v="133427"/>
    <s v="12"/>
    <s v="1"/>
    <s v="5"/>
    <s v="59"/>
    <s v="591"/>
    <s v="59101"/>
    <s v="2"/>
    <s v="25"/>
    <s v="2502"/>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27 ADMINISTRACION DE LA RED DE VOZ Y RENOVACION DE EQUIPO"/>
    <s v="5000 BIENES MUEBLES, INMUEBLES E INTANGIBLES"/>
    <s v="5900 ACTIVOS INTANGIBLES"/>
    <s v="591 SOFTWARE"/>
    <s v="59101 SOFTWARE"/>
    <n v="7700000"/>
    <s v="2 ETIQUETADO"/>
    <s v="25 RECURSOS FEDERALES"/>
    <s v="2502 FONDO DE FORTALECIMIENTO MUNICIPAL"/>
    <s v="19 Ejercicio 2019"/>
    <s v="13 TODO EL TERRITORIO"/>
    <s v="3 INDISTINTO"/>
  </r>
  <r>
    <s v="090211313446172019O133133428121155959159101111110119133"/>
    <s v="0902"/>
    <s v="1"/>
    <s v="13"/>
    <s v="134"/>
    <s v="4"/>
    <s v="6"/>
    <s v="17"/>
    <s v="20"/>
    <s v="19"/>
    <s v="O"/>
    <s v="133"/>
    <s v="133428"/>
    <s v="12"/>
    <s v="1"/>
    <s v="5"/>
    <s v="59"/>
    <s v="591"/>
    <s v="591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28 ACTUALIZACION DE MANUALES DE ORGANIZACION"/>
    <s v="5000 BIENES MUEBLES, INMUEBLES E INTANGIBLES"/>
    <s v="5900 ACTIVOS INTANGIBLES"/>
    <s v="591 SOFTWARE"/>
    <s v="59101 SOFTWARE"/>
    <n v="1260000"/>
    <s v="1 NO ETIQUETADO"/>
    <s v="11 RECURSOS FISCALES"/>
    <s v="1101 RECURSOS MUNICIPALES"/>
    <s v="19 Ejercicio 2019"/>
    <s v="13 TODO EL TERRITORIO"/>
    <s v="3 INDISTINTO"/>
  </r>
  <r>
    <s v="130322424215140134E018018829911155959159101111110119133"/>
    <s v="1303"/>
    <s v="2"/>
    <s v="24"/>
    <s v="242"/>
    <s v="1"/>
    <s v="5"/>
    <s v="14"/>
    <s v="01"/>
    <s v="34"/>
    <s v="E"/>
    <s v="018"/>
    <s v="018829"/>
    <s v="91"/>
    <s v="1"/>
    <s v="5"/>
    <s v="59"/>
    <s v="591"/>
    <s v="591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829 ACTIVIDADES DE SENSIBILIZACION EN TORNO AL ARTE, LA CULTURA Y PATRIMONIO "/>
    <s v="5000 BIENES MUEBLES, INMUEBLES E INTANGIBLES"/>
    <s v="5900 ACTIVOS INTANGIBLES"/>
    <s v="591 SOFTWARE"/>
    <s v="59101 SOFTWARE"/>
    <n v="30000"/>
    <s v="1 NO ETIQUETADO"/>
    <s v="11 RECURSOS FISCALES"/>
    <s v="1101 RECURSOS MUNICIPALES"/>
    <s v="19 Ejercicio 2019"/>
    <s v="13 TODO EL TERRITORIO"/>
    <s v="3 INDISTINTO"/>
  </r>
  <r>
    <s v="131422727116171835P091091765911155656656601111110119133"/>
    <s v="1314"/>
    <s v="2"/>
    <s v="27"/>
    <s v="271"/>
    <s v="1"/>
    <s v="6"/>
    <s v="17"/>
    <s v="18"/>
    <s v="35"/>
    <s v="P"/>
    <s v="091"/>
    <s v="091765"/>
    <s v="91"/>
    <s v="1"/>
    <s v="5"/>
    <s v="56"/>
    <s v="566"/>
    <s v="566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1 ORGANIZACIÓN VECINAL A LAS DECISIONES MUNICIPALES VINCULADA Y DEMOCRATIZADA"/>
    <s v="091765 CONSTITUCION Y RENOVACION DE MESAS DIRECTIVAS DE ASOCIACIONES VECINALES"/>
    <s v="5000 BIENES MUEBLES, INMUEBLES E INTANGIBLES"/>
    <s v="5600 MAQUINARIA, OTROS EQUIPOS Y HERRAMIENTAS"/>
    <s v="566 EQUIPOS DE GENERACION ELECTRICA, APARATOS Y ACCESORIOS ELECTRICOS"/>
    <s v="56601 EQUIPOS DE GENERACION ELECTRICA, APARATOS Y ACCESORIOS ELECTRICOS"/>
    <n v="15000"/>
    <s v="1 NO ETIQUETADO"/>
    <s v="11 RECURSOS FISCALES"/>
    <s v="1101 RECURSOS MUNICIPALES"/>
    <s v="19 Ejercicio 2019"/>
    <s v="13 TODO EL TERRITORIO"/>
    <s v="3 INDISTINTO"/>
  </r>
  <r>
    <s v="131422727116171835P080080772911155656756701111110119133"/>
    <s v="1314"/>
    <s v="2"/>
    <s v="27"/>
    <s v="271"/>
    <s v="1"/>
    <s v="6"/>
    <s v="17"/>
    <s v="18"/>
    <s v="35"/>
    <s v="P"/>
    <s v="080"/>
    <s v="080772"/>
    <s v="91"/>
    <s v="1"/>
    <s v="5"/>
    <s v="56"/>
    <s v="567"/>
    <s v="567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72 GESTION DE OBRA SOCIAL."/>
    <s v="5000 BIENES MUEBLES, INMUEBLES E INTANGIBLES"/>
    <s v="5600 MAQUINARIA, OTROS EQUIPOS Y HERRAMIENTAS"/>
    <s v="567 HERRAMIENTAS Y MAQUINAS¿HERRAMIENTA"/>
    <s v="56701 HERRAMIENTAS Y MAQUINAS¿HERRAMIENTA"/>
    <n v="180000"/>
    <s v="1 NO ETIQUETADO"/>
    <s v="11 RECURSOS FISCALES"/>
    <s v="1101 RECURSOS MUNICIPALES"/>
    <s v="19 Ejercicio 2019"/>
    <s v="13 TODO EL TERRITORIO"/>
    <s v="3 INDISTINTO"/>
  </r>
  <r>
    <s v="131422727116171835P091091767911155656756701111110119133"/>
    <s v="1314"/>
    <s v="2"/>
    <s v="27"/>
    <s v="271"/>
    <s v="1"/>
    <s v="6"/>
    <s v="17"/>
    <s v="18"/>
    <s v="35"/>
    <s v="P"/>
    <s v="091"/>
    <s v="091767"/>
    <s v="91"/>
    <s v="1"/>
    <s v="5"/>
    <s v="56"/>
    <s v="567"/>
    <s v="567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91 ORGANIZACIÓN VECINAL A LAS DECISIONES MUNICIPALES VINCULADA Y DEMOCRATIZADA"/>
    <s v="091767 REGISTRO Y RECONOCIMIENTO DE ORGANIZACIONES VECINALES"/>
    <s v="5000 BIENES MUEBLES, INMUEBLES E INTANGIBLES"/>
    <s v="5600 MAQUINARIA, OTROS EQUIPOS Y HERRAMIENTAS"/>
    <s v="567 HERRAMIENTAS Y MAQUINAS¿HERRAMIENTA"/>
    <s v="56701 HERRAMIENTAS Y MAQUINAS¿HERRAMIENTA"/>
    <n v="71471.899999999994"/>
    <s v="1 NO ETIQUETADO"/>
    <s v="11 RECURSOS FISCALES"/>
    <s v="1101 RECURSOS MUNICIPALES"/>
    <s v="19 Ejercicio 2019"/>
    <s v="13 TODO EL TERRITORIO"/>
    <s v="3 INDISTINTO"/>
  </r>
  <r>
    <s v="131422727116171835P136136763911155959159101111110119133"/>
    <s v="1314"/>
    <s v="2"/>
    <s v="27"/>
    <s v="271"/>
    <s v="1"/>
    <s v="6"/>
    <s v="17"/>
    <s v="18"/>
    <s v="35"/>
    <s v="P"/>
    <s v="136"/>
    <s v="136763"/>
    <s v="91"/>
    <s v="1"/>
    <s v="5"/>
    <s v="59"/>
    <s v="591"/>
    <s v="59101"/>
    <s v="1"/>
    <s v="11"/>
    <s v="1101"/>
    <s v="19"/>
    <s v="13"/>
    <s v="3"/>
    <s v="13 COORDINACION GENERAL DE CONSTRUCCION DE LA COMUNIDAD"/>
    <s v="1314 DIRECCION DE DESARROLLO COMUNITARIO"/>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136 TALLERES Y CURSOS DIRIGIDOS A  CIUDADANOS, ORGANISMOS SOCIALES Y FUNCIONARIOS ASÍ COMO EVENTOS PARA IMPULSAR CULTURA DE PARTICIPACIÓN CIUDADANA PARA LA GOBERNANZA IMPARTIDOS."/>
    <s v="136763 FOMENTO DE LA PARTICIPACION CIUDADANA MEDIANTE CURSOS Y TALLERES"/>
    <s v="5000 BIENES MUEBLES, INMUEBLES E INTANGIBLES"/>
    <s v="5900 ACTIVOS INTANGIBLES"/>
    <s v="591 SOFTWARE"/>
    <s v="59101 SOFTWARE"/>
    <n v="2400"/>
    <s v="1 NO ETIQUETADO"/>
    <s v="11 RECURSOS FISCALES"/>
    <s v="1101 RECURSOS MUNICIPALES"/>
    <s v="19 Ejercicio 2019"/>
    <s v="13 TODO EL TERRITORIO"/>
    <s v="3 INDISTINTO"/>
  </r>
  <r>
    <s v="090211313446172019O133133433121155959759701111110119133"/>
    <s v="0902"/>
    <s v="1"/>
    <s v="13"/>
    <s v="134"/>
    <s v="4"/>
    <s v="6"/>
    <s v="17"/>
    <s v="20"/>
    <s v="19"/>
    <s v="O"/>
    <s v="133"/>
    <s v="133433"/>
    <s v="12"/>
    <s v="1"/>
    <s v="5"/>
    <s v="59"/>
    <s v="597"/>
    <s v="59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3 ATENCION A SOLICITUDES DE REPARACION, MANTENIMIENTO E INSTALACION DE EQUIPO DE COMPUTO EN GENERAL Y TELEFONICO."/>
    <s v="5000 BIENES MUEBLES, INMUEBLES E INTANGIBLES"/>
    <s v="5900 ACTIVOS INTANGIBLES"/>
    <s v="597 LICENCIAS INFORMATICAS E INTELECTUALES"/>
    <s v="59701 LICENCIAS INFORMATICAS E INTELECTUALES"/>
    <n v="32000"/>
    <s v="1 NO ETIQUETADO"/>
    <s v="11 RECURSOS FISCALES"/>
    <s v="1101 RECURSOS MUNICIPALES"/>
    <s v="19 Ejercicio 2019"/>
    <s v="13 TODO EL TERRITORIO"/>
    <s v="3 INDISTINTO"/>
  </r>
  <r>
    <s v="090211313446172019O133133427121155959759701111110119133"/>
    <s v="0902"/>
    <s v="1"/>
    <s v="13"/>
    <s v="134"/>
    <s v="4"/>
    <s v="6"/>
    <s v="17"/>
    <s v="20"/>
    <s v="19"/>
    <s v="O"/>
    <s v="133"/>
    <s v="133427"/>
    <s v="12"/>
    <s v="1"/>
    <s v="5"/>
    <s v="59"/>
    <s v="597"/>
    <s v="59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27 ADMINISTRACION DE LA RED DE VOZ Y RENOVACION DE EQUIPO"/>
    <s v="5000 BIENES MUEBLES, INMUEBLES E INTANGIBLES"/>
    <s v="5900 ACTIVOS INTANGIBLES"/>
    <s v="597 LICENCIAS INFORMATICAS E INTELECTUALES"/>
    <s v="59701 LICENCIAS INFORMATICAS E INTELECTUALES"/>
    <n v="2600000"/>
    <s v="1 NO ETIQUETADO"/>
    <s v="11 RECURSOS FISCALES"/>
    <s v="1101 RECURSOS MUNICIPALES"/>
    <s v="19 Ejercicio 2019"/>
    <s v="13 TODO EL TERRITORIO"/>
    <s v="3 INDISTINTO"/>
  </r>
  <r>
    <s v="090211313446172019O133133428121155959759701111110119133"/>
    <s v="0902"/>
    <s v="1"/>
    <s v="13"/>
    <s v="134"/>
    <s v="4"/>
    <s v="6"/>
    <s v="17"/>
    <s v="20"/>
    <s v="19"/>
    <s v="O"/>
    <s v="133"/>
    <s v="133428"/>
    <s v="12"/>
    <s v="1"/>
    <s v="5"/>
    <s v="59"/>
    <s v="597"/>
    <s v="59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28 ACTUALIZACION DE MANUALES DE ORGANIZACION"/>
    <s v="5000 BIENES MUEBLES, INMUEBLES E INTANGIBLES"/>
    <s v="5900 ACTIVOS INTANGIBLES"/>
    <s v="597 LICENCIAS INFORMATICAS E INTELECTUALES"/>
    <s v="59701 LICENCIAS INFORMATICAS E INTELECTUALES"/>
    <n v="212000"/>
    <s v="1 NO ETIQUETADO"/>
    <s v="11 RECURSOS FISCALES"/>
    <s v="1101 RECURSOS MUNICIPALES"/>
    <s v="19 Ejercicio 2019"/>
    <s v="13 TODO EL TERRITORIO"/>
    <s v="3 INDISTINTO"/>
  </r>
  <r>
    <s v="090211313446172019O133133429121155959759701111110119133"/>
    <s v="0902"/>
    <s v="1"/>
    <s v="13"/>
    <s v="134"/>
    <s v="4"/>
    <s v="6"/>
    <s v="17"/>
    <s v="20"/>
    <s v="19"/>
    <s v="O"/>
    <s v="133"/>
    <s v="133429"/>
    <s v="12"/>
    <s v="1"/>
    <s v="5"/>
    <s v="59"/>
    <s v="597"/>
    <s v="59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29 ACTUALIZACION DE MANUALES DE PROCEDIMIENTOS"/>
    <s v="5000 BIENES MUEBLES, INMUEBLES E INTANGIBLES"/>
    <s v="5900 ACTIVOS INTANGIBLES"/>
    <s v="597 LICENCIAS INFORMATICAS E INTELECTUALES"/>
    <s v="59701 LICENCIAS INFORMATICAS E INTELECTUALES"/>
    <n v="1937400"/>
    <s v="1 NO ETIQUETADO"/>
    <s v="11 RECURSOS FISCALES"/>
    <s v="1101 RECURSOS MUNICIPALES"/>
    <s v="19 Ejercicio 2019"/>
    <s v="13 TODO EL TERRITORIO"/>
    <s v="3 INDISTINTO"/>
  </r>
  <r>
    <s v="090211313446172019O133133433121155959759701111110119133"/>
    <s v="0902"/>
    <s v="1"/>
    <s v="13"/>
    <s v="134"/>
    <s v="4"/>
    <s v="6"/>
    <s v="17"/>
    <s v="20"/>
    <s v="19"/>
    <s v="O"/>
    <s v="133"/>
    <s v="133433"/>
    <s v="12"/>
    <s v="1"/>
    <s v="5"/>
    <s v="59"/>
    <s v="597"/>
    <s v="59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3 ATENCION A SOLICITUDES DE REPARACION, MANTENIMIENTO E INSTALACION DE EQUIPO DE COMPUTO EN GENERAL Y TELEFONICO."/>
    <s v="5000 BIENES MUEBLES, INMUEBLES E INTANGIBLES"/>
    <s v="5900 ACTIVOS INTANGIBLES"/>
    <s v="597 LICENCIAS INFORMATICAS E INTELECTUALES"/>
    <s v="59701 LICENCIAS INFORMATICAS E INTELECTUALES"/>
    <n v="8200"/>
    <s v="1 NO ETIQUETADO"/>
    <s v="11 RECURSOS FISCALES"/>
    <s v="1101 RECURSOS MUNICIPALES"/>
    <s v="19 Ejercicio 2019"/>
    <s v="13 TODO EL TERRITORIO"/>
    <s v="3 INDISTINTO"/>
  </r>
  <r>
    <s v="090211313446172019O133133436121155959759701111110119133"/>
    <s v="0902"/>
    <s v="1"/>
    <s v="13"/>
    <s v="134"/>
    <s v="4"/>
    <s v="6"/>
    <s v="17"/>
    <s v="20"/>
    <s v="19"/>
    <s v="O"/>
    <s v="133"/>
    <s v="133436"/>
    <s v="12"/>
    <s v="1"/>
    <s v="5"/>
    <s v="59"/>
    <s v="597"/>
    <s v="59701"/>
    <s v="1"/>
    <s v="11"/>
    <s v="1101"/>
    <s v="19"/>
    <s v="13"/>
    <s v="3"/>
    <s v="09 COORDINACION GENERAL DE ADMINISTRACION E INNOVACION GUBERNAMENTAL"/>
    <s v="0902 DIRECCION DE INNOVACION GUBERNAMENTAL"/>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19 TECNOLOGIAS DE LA INFORMACION Y LA COMUNICACIÓN."/>
    <s v="133 SISTEMAS Y/O REDES CONSERVADOS"/>
    <s v="133436 ADMINISTRACION DE RED DE DATOS Y RENOVACION DE EQUIPO"/>
    <s v="5000 BIENES MUEBLES, INMUEBLES E INTANGIBLES"/>
    <s v="5900 ACTIVOS INTANGIBLES"/>
    <s v="597 LICENCIAS INFORMATICAS E INTELECTUALES"/>
    <s v="59701 LICENCIAS INFORMATICAS E INTELECTUALES"/>
    <n v="2544000"/>
    <s v="1 NO ETIQUETADO"/>
    <s v="11 RECURSOS FISCALES"/>
    <s v="1101 RECURSOS MUNICIPALES"/>
    <s v="19 Ejercicio 2019"/>
    <s v="13 TODO EL TERRITORIO"/>
    <s v="3 INDISTINTO"/>
  </r>
  <r>
    <s v="090511313446172020O021021514121155959759701111110119133"/>
    <s v="0905"/>
    <s v="1"/>
    <s v="13"/>
    <s v="134"/>
    <s v="4"/>
    <s v="6"/>
    <s v="17"/>
    <s v="20"/>
    <s v="20"/>
    <s v="O"/>
    <s v="021"/>
    <s v="021514"/>
    <s v="12"/>
    <s v="1"/>
    <s v="5"/>
    <s v="59"/>
    <s v="597"/>
    <s v="59701"/>
    <s v="1"/>
    <s v="11"/>
    <s v="1101"/>
    <s v="19"/>
    <s v="13"/>
    <s v="3"/>
    <s v="09 COORDINACION GENERAL DE ADMINISTRACION E INNOVACION GUBERNAMENTAL"/>
    <s v="0905 DIRECCION DE ADQUISICIONES"/>
    <s v="134 FUNCION PUBLICA"/>
    <s v="1 GOBIERNO"/>
    <s v="13 COORDINACION DE LA POLITICA DE GOBIERNO"/>
    <s v="4 UN GOBIERNO PARA LA CIUDADANÍA"/>
    <s v="6 ZAPOPAN CIUDADANO"/>
    <s v="17 GARANTIZAR UNA ADMINISTRACIÓN DE LOS RECURSOS PÚBLICOS AL SERVICIO DE LA CIUDADANÍA"/>
    <s v="20 C. EFICIENCIA GUBERNAMENTAL"/>
    <x v="0"/>
    <s v="12 SECTOR PÚBLICO"/>
    <s v="1 GASTO CORRIENTE"/>
    <s v="20 MANTENIMIENTO"/>
    <s v="021 ADMINISTRACIÓN DE LOS RECURSOS HUMANOS EFICIENTADA"/>
    <s v="021514 COMUNICACION INSTITUCIONAL"/>
    <s v="5000 BIENES MUEBLES, INMUEBLES E INTANGIBLES"/>
    <s v="5900 ACTIVOS INTANGIBLES"/>
    <s v="597 LICENCIAS INFORMATICAS E INTELECTUALES"/>
    <s v="59701 LICENCIAS INFORMATICAS E INTELECTUALES"/>
    <n v="1000000"/>
    <s v="1 NO ETIQUETADO"/>
    <s v="11 RECURSOS FISCALES"/>
    <s v="1101 RECURSOS MUNICIPALES"/>
    <s v="19 Ejercicio 2019"/>
    <s v="13 TODO EL TERRITORIO"/>
    <s v="3 INDISTINTO"/>
  </r>
  <r>
    <s v="121222222122081331E135135708911155959759701111110119133"/>
    <s v="1212"/>
    <s v="2"/>
    <s v="22"/>
    <s v="221"/>
    <s v="2"/>
    <s v="2"/>
    <s v="08"/>
    <s v="13"/>
    <s v="31"/>
    <s v="E"/>
    <s v="135"/>
    <s v="135708"/>
    <s v="91"/>
    <s v="1"/>
    <s v="5"/>
    <s v="59"/>
    <s v="597"/>
    <s v="597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1 GASTO CORRIENTE"/>
    <s v="31 OBRA PÚBLICA MUNICIPAL"/>
    <s v="135 SUPERVISIÓN DE OBRA CONTRATADA"/>
    <s v="135708 VERIFICACION PARA RECONSIDERAR NORMAS DE CONTROL"/>
    <s v="5000 BIENES MUEBLES, INMUEBLES E INTANGIBLES"/>
    <s v="5900 ACTIVOS INTANGIBLES"/>
    <s v="597 LICENCIAS INFORMATICAS E INTELECTUALES"/>
    <s v="59701 LICENCIAS INFORMATICAS E INTELECTUALES"/>
    <n v="305100"/>
    <s v="1 NO ETIQUETADO"/>
    <s v="11 RECURSOS FISCALES"/>
    <s v="1101 RECURSOS MUNICIPALES"/>
    <s v="19 Ejercicio 2019"/>
    <s v="13 TODO EL TERRITORIO"/>
    <s v="3 INDISTINTO"/>
  </r>
  <r>
    <s v="130322424215140134E018018746911155959759701111110119133"/>
    <s v="1303"/>
    <s v="2"/>
    <s v="24"/>
    <s v="242"/>
    <s v="1"/>
    <s v="5"/>
    <s v="14"/>
    <s v="01"/>
    <s v="34"/>
    <s v="E"/>
    <s v="018"/>
    <s v="018746"/>
    <s v="91"/>
    <s v="1"/>
    <s v="5"/>
    <s v="59"/>
    <s v="597"/>
    <s v="59701"/>
    <s v="1"/>
    <s v="11"/>
    <s v="1101"/>
    <s v="19"/>
    <s v="13"/>
    <s v="3"/>
    <s v="13 COORDINACION GENERAL DE CONSTRUCCION DE LA COMUNIDAD"/>
    <s v="1303 DIRECCION DE CULTURA"/>
    <s v="242 CULTURA"/>
    <s v="2 DESARROLLO SOCIAL"/>
    <s v="24 RECREACION CULTURA Y OTRAS MANIFESTACIONES SOCIALES"/>
    <s v="1 INTEGRACIÓN SOCIAL Y CULTURAL"/>
    <s v="5 ZAPOPAN EN PAZ"/>
    <s v="14 PRESERVAR Y PROMOVER EL PATRIMONIO Y DIVERSIDAD CULTURAL"/>
    <s v="01 A. FORTALECIMIENTO DEL TEJIDO SOCIAL"/>
    <x v="1"/>
    <s v="91 CIUDADANOS"/>
    <s v="1 GASTO CORRIENTE"/>
    <s v="34 CULTURA PARA TODOS"/>
    <s v="018 ACTIVIDADES CULTURALES RECIBIDAS"/>
    <s v="018746 EXPOSICIONES TEMPORALES E ITINERANTES"/>
    <s v="5000 BIENES MUEBLES, INMUEBLES E INTANGIBLES"/>
    <s v="5900 ACTIVOS INTANGIBLES"/>
    <s v="597 LICENCIAS INFORMATICAS E INTELECTUALES"/>
    <s v="59701 LICENCIAS INFORMATICAS E INTELECTUALES"/>
    <n v="540000"/>
    <s v="1 NO ETIQUETADO"/>
    <s v="11 RECURSOS FISCALES"/>
    <s v="1101 RECURSOS MUNICIPALES"/>
    <s v="19 Ejercicio 2019"/>
    <s v="13 TODO EL TERRITORIO"/>
    <s v="3 INDISTINTO"/>
  </r>
  <r>
    <s v="121222222122081331E135135708912266161161101111110119133"/>
    <s v="1212"/>
    <s v="2"/>
    <s v="22"/>
    <s v="221"/>
    <s v="2"/>
    <s v="2"/>
    <s v="08"/>
    <s v="13"/>
    <s v="31"/>
    <s v="E"/>
    <s v="135"/>
    <s v="135708"/>
    <s v="91"/>
    <s v="2"/>
    <s v="6"/>
    <s v="61"/>
    <s v="611"/>
    <s v="611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2 GASTO CAPITAL"/>
    <s v="31 OBRA PÚBLICA MUNICIPAL"/>
    <s v="135 SUPERVISIÓN DE OBRA CONTRATADA"/>
    <s v="135708 VERIFICACION PARA RECONSIDERAR NORMAS DE CONTROL"/>
    <s v="6000 INVERSION PUBLICA"/>
    <s v="6100 OBRA PUBLICA EN BIENES DE DOMINIO PUBLICO"/>
    <s v="611 EDIFICACION HABITACIONAL"/>
    <s v="61101 EDIFICACION HABITACIONAL"/>
    <n v="657008.52834038867"/>
    <s v="1 NO ETIQUETADO"/>
    <s v="11 RECURSOS FISCALES"/>
    <s v="1101 RECURSOS MUNICIPALES"/>
    <s v="19 Ejercicio 2019"/>
    <s v="13 TODO EL TERRITORIO"/>
    <s v="3 INDISTINTO"/>
  </r>
  <r>
    <s v="121222222122081331E135135708912266161261201111110119133"/>
    <s v="1212"/>
    <s v="2"/>
    <s v="22"/>
    <s v="221"/>
    <s v="2"/>
    <s v="2"/>
    <s v="08"/>
    <s v="13"/>
    <s v="31"/>
    <s v="E"/>
    <s v="135"/>
    <s v="135708"/>
    <s v="91"/>
    <s v="2"/>
    <s v="6"/>
    <s v="61"/>
    <s v="612"/>
    <s v="612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2 GASTO CAPITAL"/>
    <s v="31 OBRA PÚBLICA MUNICIPAL"/>
    <s v="135 SUPERVISIÓN DE OBRA CONTRATADA"/>
    <s v="135708 VERIFICACION PARA RECONSIDERAR NORMAS DE CONTROL"/>
    <s v="6000 INVERSION PUBLICA"/>
    <s v="6100 OBRA PUBLICA EN BIENES DE DOMINIO PUBLICO"/>
    <s v="612 EDIFICACION NO HABITACIONAL"/>
    <s v="61201 EDIFICACION NO HABITACIONAL"/>
    <n v="146082881.71373492"/>
    <s v="1 NO ETIQUETADO"/>
    <s v="11 RECURSOS FISCALES"/>
    <s v="1101 RECURSOS MUNICIPALES"/>
    <s v="19 Ejercicio 2019"/>
    <s v="13 TODO EL TERRITORIO"/>
    <s v="3 INDISTINTO"/>
  </r>
  <r>
    <s v="121222222122081331E135135708912266161361301225250119133"/>
    <s v="1212"/>
    <s v="2"/>
    <s v="22"/>
    <s v="221"/>
    <s v="2"/>
    <s v="2"/>
    <s v="08"/>
    <s v="13"/>
    <s v="31"/>
    <s v="E"/>
    <s v="135"/>
    <s v="135708"/>
    <s v="91"/>
    <s v="2"/>
    <s v="6"/>
    <s v="61"/>
    <s v="613"/>
    <s v="61301"/>
    <s v="2"/>
    <s v="25"/>
    <s v="25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2 GASTO CAPITAL"/>
    <s v="31 OBRA PÚBLICA MUNICIPAL"/>
    <s v="135 SUPERVISIÓN DE OBRA CONTRATADA"/>
    <s v="135708 VERIFICACION PARA RECONSIDERAR NORMAS DE CONTROL"/>
    <s v="6000 INVERSION PUBLICA"/>
    <s v="6100 OBRA PUBLICA EN BIENES DE DOMINIO PUBLICO"/>
    <s v="613 CONSTRUCCION DE OBRAS PARA EL ABASTECIMIENTO DE AGUA, PETROLEO, GAS, ELECTRICIDAD Y TELECOMUNICACIONES"/>
    <s v="61301 CONSTRUCCION DE OBRAS PARA EL ABASTECIMIENTO DE AGUA, PETROLEO, GAS, ELECTRICIDAD Y TELECOMUNICACIONES"/>
    <n v="83824129"/>
    <s v="2 ETIQUETADO"/>
    <s v="25 RECURSOS FEDERALES"/>
    <s v="2501 FONDO DE INFRESTRUCTURA SOCIAL MUNICIPAL"/>
    <s v="19 Ejercicio 2019"/>
    <s v="13 TODO EL TERRITORIO"/>
    <s v="3 INDISTINTO"/>
  </r>
  <r>
    <s v="080522222112130614E088088346912266161461401225250219133"/>
    <s v="0805"/>
    <s v="2"/>
    <s v="22"/>
    <s v="221"/>
    <s v="1"/>
    <s v="2"/>
    <s v="13"/>
    <s v="06"/>
    <s v="14"/>
    <s v="E"/>
    <s v="088"/>
    <s v="088346"/>
    <s v="91"/>
    <s v="2"/>
    <s v="6"/>
    <s v="61"/>
    <s v="614"/>
    <s v="61401"/>
    <s v="2"/>
    <s v="25"/>
    <s v="2502"/>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2 GASTO CAPITAL"/>
    <s v="14 IMAGEN URBANA"/>
    <s v="088 ORDENAMIENTO DEL COMERCIO EN VÍA PÚBLICA Y MERCADOS MUNICIPALES LOGRADO."/>
    <s v="088346 MODIFICACION AL PADRON DEL COMERCIO EN TIANGUIS"/>
    <s v="6000 INVERSION PUBLICA"/>
    <s v="6100 OBRA PUBLICA EN BIENES DE DOMINIO PUBLICO"/>
    <s v="614 DIVISION DE TERRENOS Y CONSTRUCCION DE OBRAS DE URBANIZACION"/>
    <s v="61401 DIVISION DE TERRENOS Y CONSTRUCCION DE OBRAS DE URBANIZACION"/>
    <n v="45000000"/>
    <s v="2 ETIQUETADO"/>
    <s v="25 RECURSOS FEDERALES"/>
    <s v="2502 FONDO DE FORTALECIMIENTO MUNICIPAL"/>
    <s v="19 Ejercicio 2019"/>
    <s v="13 TODO EL TERRITORIO"/>
    <s v="3 INDISTINTO"/>
  </r>
  <r>
    <s v="080522222112130614E088088347912266161461401225250219133"/>
    <s v="0805"/>
    <s v="2"/>
    <s v="22"/>
    <s v="221"/>
    <s v="1"/>
    <s v="2"/>
    <s v="13"/>
    <s v="06"/>
    <s v="14"/>
    <s v="E"/>
    <s v="088"/>
    <s v="088347"/>
    <s v="91"/>
    <s v="2"/>
    <s v="6"/>
    <s v="61"/>
    <s v="614"/>
    <s v="61401"/>
    <s v="2"/>
    <s v="25"/>
    <s v="2502"/>
    <s v="19"/>
    <s v="13"/>
    <s v="3"/>
    <s v="08 COORDINACION GENERAL DE SERVICIOS MUNICIPALES"/>
    <s v="0805 DIRECCION DE PAVIMENTOS"/>
    <s v="221 URBANIZACION"/>
    <s v="2 DESARROLLO SOCIAL"/>
    <s v="22 VIVIENDA Y SERVICIOS A LA COMUNIDAD"/>
    <s v="1 INTEGRACIÓN SOCIAL Y CULTURAL"/>
    <s v="2 ZAPOPAN FUNCIONAL"/>
    <s v="13 MEJORAR EL ACCESO A SERVICIOS BÁSICOS Y OPORTUNIDADES DE DESARROLLO PERMANENTE"/>
    <s v="06 C. INTERVENCIÓN INTEGRAL EN ESPACIOS PÚBLICOS Y COMUNITARIOS"/>
    <x v="1"/>
    <s v="91 CIUDADANOS"/>
    <s v="2 GASTO CAPITAL"/>
    <s v="14 IMAGEN URBANA"/>
    <s v="088 ORDENAMIENTO DEL COMERCIO EN VÍA PÚBLICA Y MERCADOS MUNICIPALES LOGRADO."/>
    <s v="088347 PERMISO DE AUSENCIA TEMPORAL EN COMERCIO EN TIANGUIS"/>
    <s v="6000 INVERSION PUBLICA"/>
    <s v="6100 OBRA PUBLICA EN BIENES DE DOMINIO PUBLICO"/>
    <s v="614 DIVISION DE TERRENOS Y CONSTRUCCION DE OBRAS DE URBANIZACION"/>
    <s v="61401 DIVISION DE TERRENOS Y CONSTRUCCION DE OBRAS DE URBANIZACION"/>
    <n v="33264000"/>
    <s v="2 ETIQUETADO"/>
    <s v="25 RECURSOS FEDERALES"/>
    <s v="2502 FONDO DE FORTALECIMIENTO MUNICIPAL"/>
    <s v="19 Ejercicio 2019"/>
    <s v="13 TODO EL TERRITORIO"/>
    <s v="3 INDISTINTO"/>
  </r>
  <r>
    <s v="121222222122081331E135135708912266161461401111110119133"/>
    <s v="1212"/>
    <s v="2"/>
    <s v="22"/>
    <s v="221"/>
    <s v="2"/>
    <s v="2"/>
    <s v="08"/>
    <s v="13"/>
    <s v="31"/>
    <s v="E"/>
    <s v="135"/>
    <s v="135708"/>
    <s v="91"/>
    <s v="2"/>
    <s v="6"/>
    <s v="61"/>
    <s v="614"/>
    <s v="614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2 GASTO CAPITAL"/>
    <s v="31 OBRA PÚBLICA MUNICIPAL"/>
    <s v="135 SUPERVISIÓN DE OBRA CONTRATADA"/>
    <s v="135708 VERIFICACION PARA RECONSIDERAR NORMAS DE CONTROL"/>
    <s v="6000 INVERSION PUBLICA"/>
    <s v="6100 OBRA PUBLICA EN BIENES DE DOMINIO PUBLICO"/>
    <s v="614 DIVISION DE TERRENOS Y CONSTRUCCION DE OBRAS DE URBANIZACION"/>
    <s v="61401 DIVISION DE TERRENOS Y CONSTRUCCION DE OBRAS DE URBANIZACION"/>
    <n v="115355623.02032039"/>
    <s v="1 NO ETIQUETADO"/>
    <s v="11 RECURSOS FISCALES"/>
    <s v="1101 RECURSOS MUNICIPALES"/>
    <s v="19 Ejercicio 2019"/>
    <s v="13 TODO EL TERRITORIO"/>
    <s v="3 INDISTINTO"/>
  </r>
  <r>
    <s v="121222222122081331E135135708912266161461401225250219133"/>
    <s v="1212"/>
    <s v="2"/>
    <s v="22"/>
    <s v="221"/>
    <s v="2"/>
    <s v="2"/>
    <s v="08"/>
    <s v="13"/>
    <s v="31"/>
    <s v="E"/>
    <s v="135"/>
    <s v="135708"/>
    <s v="91"/>
    <s v="2"/>
    <s v="6"/>
    <s v="61"/>
    <s v="614"/>
    <s v="61401"/>
    <s v="2"/>
    <s v="25"/>
    <s v="2502"/>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2 GASTO CAPITAL"/>
    <s v="31 OBRA PÚBLICA MUNICIPAL"/>
    <s v="135 SUPERVISIÓN DE OBRA CONTRATADA"/>
    <s v="135708 VERIFICACION PARA RECONSIDERAR NORMAS DE CONTROL"/>
    <s v="6000 INVERSION PUBLICA"/>
    <s v="6100 OBRA PUBLICA EN BIENES DE DOMINIO PUBLICO"/>
    <s v="614 DIVISION DE TERRENOS Y CONSTRUCCION DE OBRAS DE URBANIZACION"/>
    <s v="61401 DIVISION DE TERRENOS Y CONSTRUCCION DE OBRAS DE URBANIZACION"/>
    <n v="42874389.970000006"/>
    <s v="2 ETIQUETADO"/>
    <s v="25 RECURSOS FEDERALES"/>
    <s v="2502 FONDO DE FORTALECIMIENTO MUNICIPAL"/>
    <s v="19 Ejercicio 2019"/>
    <s v="13 TODO EL TERRITORIO"/>
    <s v="3 INDISTINTO"/>
  </r>
  <r>
    <s v="121222222122081331E086086711912266161461401111110119133"/>
    <s v="1212"/>
    <s v="2"/>
    <s v="22"/>
    <s v="221"/>
    <s v="2"/>
    <s v="2"/>
    <s v="08"/>
    <s v="13"/>
    <s v="31"/>
    <s v="E"/>
    <s v="086"/>
    <s v="086711"/>
    <s v="91"/>
    <s v="2"/>
    <s v="6"/>
    <s v="61"/>
    <s v="614"/>
    <s v="614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2 GASTO CAPITAL"/>
    <s v="31 OBRA PÚBLICA MUNICIPAL"/>
    <s v="086 OBRA PÚBLICA EJECUTADA"/>
    <s v="086711 GESTION DE OBRA PUBLICA MUNICIPAL"/>
    <s v="6000 INVERSION PUBLICA"/>
    <s v="6100 OBRA PUBLICA EN BIENES DE DOMINIO PUBLICO"/>
    <s v="614 DIVISION DE TERRENOS Y CONSTRUCCION DE OBRAS DE URBANIZACION"/>
    <s v="61401 DIVISION DE TERRENOS Y CONSTRUCCION DE OBRAS DE URBANIZACION"/>
    <n v="10000000"/>
    <s v="1 NO ETIQUETADO"/>
    <s v="11 RECURSOS FISCALES"/>
    <s v="1101 RECURSOS MUNICIPALES"/>
    <s v="19 Ejercicio 2019"/>
    <s v="13 TODO EL TERRITORIO"/>
    <s v="3 INDISTINTO"/>
  </r>
  <r>
    <s v="121222222122081331E135135708912266161561501111110119133"/>
    <s v="1212"/>
    <s v="2"/>
    <s v="22"/>
    <s v="221"/>
    <s v="2"/>
    <s v="2"/>
    <s v="08"/>
    <s v="13"/>
    <s v="31"/>
    <s v="E"/>
    <s v="135"/>
    <s v="135708"/>
    <s v="91"/>
    <s v="2"/>
    <s v="6"/>
    <s v="61"/>
    <s v="615"/>
    <s v="615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2 GASTO CAPITAL"/>
    <s v="31 OBRA PÚBLICA MUNICIPAL"/>
    <s v="135 SUPERVISIÓN DE OBRA CONTRATADA"/>
    <s v="135708 VERIFICACION PARA RECONSIDERAR NORMAS DE CONTROL"/>
    <s v="6000 INVERSION PUBLICA"/>
    <s v="6100 OBRA PUBLICA EN BIENES DE DOMINIO PUBLICO"/>
    <s v="615 CONSTRUCCION DE VIAS DE COMUNICACION"/>
    <s v="61501 CONSTRUCCION DE VIAS DE COMUNICACION"/>
    <n v="134058.85923667508"/>
    <s v="1 NO ETIQUETADO"/>
    <s v="11 RECURSOS FISCALES"/>
    <s v="1101 RECURSOS MUNICIPALES"/>
    <s v="19 Ejercicio 2019"/>
    <s v="13 TODO EL TERRITORIO"/>
    <s v="3 INDISTINTO"/>
  </r>
  <r>
    <s v="121222222122081331E135135708912266262262201111110119133"/>
    <s v="1212"/>
    <s v="2"/>
    <s v="22"/>
    <s v="221"/>
    <s v="2"/>
    <s v="2"/>
    <s v="08"/>
    <s v="13"/>
    <s v="31"/>
    <s v="E"/>
    <s v="135"/>
    <s v="135708"/>
    <s v="91"/>
    <s v="2"/>
    <s v="6"/>
    <s v="62"/>
    <s v="622"/>
    <s v="62201"/>
    <s v="1"/>
    <s v="11"/>
    <s v="1101"/>
    <s v="19"/>
    <s v="13"/>
    <s v="3"/>
    <s v="12 DIRECCION DE OBRAS PUBLICAS E INFRAESTRUCTURA"/>
    <s v="1212 DIRECCION DE OBRAS PUBLICAS E INFRAESTRUCTURA"/>
    <s v="221 URBANIZACION"/>
    <s v="2 DESARROLLO SOCIAL"/>
    <s v="22 VIVIENDA Y SERVICIOS A LA COMUNIDAD"/>
    <s v="2 ARTICULACIÓN DE REDES TERRITORIALES Y PRODUCTIVAS"/>
    <s v="2 ZAPOPAN FUNCIONAL"/>
    <s v="08 CONSOLIDAR CENTRALIDADES URBANAS CON EQUIPAMIENTO, MEZCLA DE USOS Y UNA ÓPTIMA DENSIDAD DE VIVIENDA ACCESIBLE PARA REVERTIR LA EXPANSIÓN URBANA"/>
    <s v="13 B. ESTRUCTURACIÓN DE REDES TERRITORIALES"/>
    <x v="1"/>
    <s v="91 CIUDADANOS"/>
    <s v="2 GASTO CAPITAL"/>
    <s v="31 OBRA PÚBLICA MUNICIPAL"/>
    <s v="135 SUPERVISIÓN DE OBRA CONTRATADA"/>
    <s v="135708 VERIFICACION PARA RECONSIDERAR NORMAS DE CONTROL"/>
    <s v="6000 INVERSION PUBLICA"/>
    <s v="6200 OBRA PUBLICA EN BIENES PROPIOS"/>
    <s v="622 EDIFICACION NO HABITACIONAL"/>
    <s v="62201 EDIFICACION NO HABITACIONAL"/>
    <n v="205423214.66384238"/>
    <s v="1 NO ETIQUETADO"/>
    <s v="11 RECURSOS FISCALES"/>
    <s v="1101 RECURSOS MUNICIPALES"/>
    <s v="19 Ejercicio 2019"/>
    <s v="13 TODO EL TERRITORIO"/>
    <s v="3 INDISTINTO"/>
  </r>
  <r>
    <s v="130122727116171835P080080770911155959159101111110119133"/>
    <s v="1301"/>
    <s v="2"/>
    <s v="27"/>
    <s v="271"/>
    <s v="1"/>
    <s v="6"/>
    <s v="17"/>
    <s v="18"/>
    <s v="35"/>
    <s v="P"/>
    <s v="080"/>
    <s v="080770"/>
    <s v="91"/>
    <s v="1"/>
    <s v="5"/>
    <s v="59"/>
    <s v="591"/>
    <s v="59101"/>
    <s v="1"/>
    <s v="11"/>
    <s v="1101"/>
    <s v="19"/>
    <s v="13"/>
    <s v="3"/>
    <s v="13 COORDINACION GENERAL DE CONSTRUCCION DE LA COMUNIDAD"/>
    <s v="1301 DIRECCION DE PARTICIPACION CIUDADANA"/>
    <s v="271 OTROS ASUNTOS SOCIALES"/>
    <s v="2 DESARROLLO SOCIAL"/>
    <s v="27 OTROS ASUNTOS SOCIALES"/>
    <s v="1 INTEGRACIÓN SOCIAL Y CULTURAL"/>
    <s v="6 ZAPOPAN CIUDADANO"/>
    <s v="17 GARANTIZAR UNA ADMINISTRACIÓN DE LOS RECURSOS PÚBLICOS AL SERVICIO DE LA CIUDADANÍA"/>
    <s v="18 A. PARTICIPACIÓN EFECTIVA"/>
    <x v="2"/>
    <s v="91 CIUDADANOS"/>
    <s v="1 GASTO CORRIENTE"/>
    <s v="35 PARTICIPACIÓN CIUDADANA"/>
    <s v="080 MECANISMOS DE PARTICIPACIÓN CIUDADANA INSTRUMENTADOS"/>
    <s v="080770 PLANEACION Y SEGUIMIENTO DEL DESARROLLO MUNICIPAL"/>
    <s v="5000 BIENES MUEBLES, INMUEBLES E INTANGIBLES"/>
    <s v="5900 ACTIVOS INTANGIBLES"/>
    <s v="591 SOFTWARE"/>
    <s v="59101 SOFTWARE"/>
    <n v="180000"/>
    <s v="1 NO ETIQUETADO"/>
    <s v="11 RECURSOS FISCALES"/>
    <s v="1101 RECURSOS MUNICIPALES"/>
    <s v="19 Ejercicio 2019"/>
    <s v="13 TODO EL TERRITORIO"/>
    <s v="3 INDISTINTO"/>
  </r>
  <r>
    <s v="060644141199999937D139139999913399191191101225250219133"/>
    <s v="0606"/>
    <s v="4"/>
    <s v="41"/>
    <s v="411"/>
    <s v="9"/>
    <s v="9"/>
    <s v="99"/>
    <s v="99"/>
    <s v="37"/>
    <s v="D"/>
    <s v="139"/>
    <s v="139999"/>
    <s v="91"/>
    <s v="3"/>
    <s v="9"/>
    <s v="91"/>
    <s v="911"/>
    <s v="91101"/>
    <s v="2"/>
    <s v="25"/>
    <s v="2502"/>
    <s v="19"/>
    <s v="13"/>
    <s v="3"/>
    <s v="06 TESORERIA"/>
    <s v="0606 TESORERIA MUNICIPAL"/>
    <s v="411 DEUDA PÚBLICA INTERNA"/>
    <s v="4 OTRAS NO CLASIFICADAS EN FUNCIONES ANTERIORES"/>
    <s v="41 TRANSACCIONES DE LA DEUDA PUBLICA / COSTO FINANCIERO DE LA DEUDA"/>
    <s v="9 GASTO NO PROGRAMABLE"/>
    <s v="99 GASTO NO PROGRAMABLE"/>
    <s v="99 GASTO NO PROGRAMABLE"/>
    <s v="99 A. GASTO NO PROGRAMABLE"/>
    <x v="10"/>
    <s v="91 CIUDADANOS"/>
    <s v="3 AMORTIZACIÓN DE LA DEUDA Y DISMINUCIÓN DE PASIVOS"/>
    <s v="37 DEUDA PÚBLICA"/>
    <s v="139 SERVICIO DE LA DEUDA"/>
    <s v="139999 GASTO NO PROGRAMABLE"/>
    <s v="9000 DEUDA PUBLICA"/>
    <s v="9100 AMORTIZACION DE LA DEUDA PUBLICA"/>
    <s v="911 AMORTIZACION DE LA DEUDA INTERNA CON INSTITUCIONES DE CREDITO"/>
    <s v="91101 AMORTIZACION DE LA DEUDA INTERNA CON INSTITUCIONES DE CREDITO"/>
    <n v="41396469.219999999"/>
    <s v="2 ETIQUETADO"/>
    <s v="25 RECURSOS FEDERALES"/>
    <s v="2502 FONDO DE FORTALECIMIENTO MUNICIPAL"/>
    <s v="19 Ejercicio 2019"/>
    <s v="13 TODO EL TERRITORIO"/>
    <s v="3 INDISTINTO"/>
  </r>
  <r>
    <s v="060644141199999937D139139999913399292192101225250219133"/>
    <s v="0606"/>
    <s v="4"/>
    <s v="41"/>
    <s v="411"/>
    <s v="9"/>
    <s v="9"/>
    <s v="99"/>
    <s v="99"/>
    <s v="37"/>
    <s v="D"/>
    <s v="139"/>
    <s v="139999"/>
    <s v="91"/>
    <s v="3"/>
    <s v="9"/>
    <s v="92"/>
    <s v="921"/>
    <s v="92101"/>
    <s v="2"/>
    <s v="25"/>
    <s v="2502"/>
    <s v="19"/>
    <s v="13"/>
    <s v="3"/>
    <s v="06 TESORERIA"/>
    <s v="0606 TESORERIA MUNICIPAL"/>
    <s v="411 DEUDA PÚBLICA INTERNA"/>
    <s v="4 OTRAS NO CLASIFICADAS EN FUNCIONES ANTERIORES"/>
    <s v="41 TRANSACCIONES DE LA DEUDA PUBLICA / COSTO FINANCIERO DE LA DEUDA"/>
    <s v="9 GASTO NO PROGRAMABLE"/>
    <s v="99 GASTO NO PROGRAMABLE"/>
    <s v="99 GASTO NO PROGRAMABLE"/>
    <s v="99 A. GASTO NO PROGRAMABLE"/>
    <x v="10"/>
    <s v="91 CIUDADANOS"/>
    <s v="3 AMORTIZACIÓN DE LA DEUDA Y DISMINUCIÓN DE PASIVOS"/>
    <s v="37 DEUDA PÚBLICA"/>
    <s v="139 SERVICIO DE LA DEUDA"/>
    <s v="139999 GASTO NO PROGRAMABLE"/>
    <s v="9000 DEUDA PUBLICA"/>
    <s v="9200 INTERESES DE LA DEUDA PÚBLICA"/>
    <s v="921 INTERESES DE LA DEUDA INTERNA CON INSTITUCIONES DE CRÉDITO"/>
    <s v="92101 INTERESES DE LA DEUDA INTERNA CON INSTITUCIONES DE CRÉDITO"/>
    <n v="72698141.579999998"/>
    <s v="2 ETIQUETADO"/>
    <s v="25 RECURSOS FEDERALES"/>
    <s v="2502 FONDO DE FORTALECIMIENTO MUNICIPAL"/>
    <s v="19 Ejercicio 2019"/>
    <s v="13 TODO EL TERRITORIO"/>
    <s v="3 INDISTINTO"/>
  </r>
  <r>
    <s v="060644141199999937D139139999913399494194101225250219133"/>
    <s v="0606"/>
    <s v="4"/>
    <s v="41"/>
    <s v="411"/>
    <s v="9"/>
    <s v="9"/>
    <s v="99"/>
    <s v="99"/>
    <s v="37"/>
    <s v="D"/>
    <s v="139"/>
    <s v="139999"/>
    <s v="91"/>
    <s v="3"/>
    <s v="9"/>
    <s v="94"/>
    <s v="941"/>
    <s v="94101"/>
    <s v="2"/>
    <s v="25"/>
    <s v="2502"/>
    <s v="19"/>
    <s v="13"/>
    <s v="3"/>
    <s v="06 TESORERIA"/>
    <s v="0606 TESORERIA MUNICIPAL"/>
    <s v="411 DEUDA PÚBLICA INTERNA"/>
    <s v="4 OTRAS NO CLASIFICADAS EN FUNCIONES ANTERIORES"/>
    <s v="41 TRANSACCIONES DE LA DEUDA PUBLICA / COSTO FINANCIERO DE LA DEUDA"/>
    <s v="9 GASTO NO PROGRAMABLE"/>
    <s v="99 GASTO NO PROGRAMABLE"/>
    <s v="99 GASTO NO PROGRAMABLE"/>
    <s v="99 A. GASTO NO PROGRAMABLE"/>
    <x v="10"/>
    <s v="91 CIUDADANOS"/>
    <s v="3 AMORTIZACIÓN DE LA DEUDA Y DISMINUCIÓN DE PASIVOS"/>
    <s v="37 DEUDA PÚBLICA"/>
    <s v="139 SERVICIO DE LA DEUDA"/>
    <s v="139999 GASTO NO PROGRAMABLE"/>
    <s v="9000 DEUDA PUBLICA"/>
    <s v="9400 GASTOS DE LA DEUDA PÚBLICA"/>
    <s v="941 GASTOS DE LA DEUDA PÚBLICA INTERNA"/>
    <s v="94101 GASTOS DE LA DEUDA PÚBLICA INTERNA"/>
    <n v="1548486.4"/>
    <s v="2 ETIQUETADO"/>
    <s v="25 RECURSOS FEDERALES"/>
    <s v="2502 FONDO DE FORTALECIMIENTO MUNICIPAL"/>
    <s v="19 Ejercicio 2019"/>
    <s v="13 TODO EL TERRITORIO"/>
    <s v="3 INDISTINT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laDinámica2" cacheId="10"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location ref="A3:D26" firstHeaderRow="0" firstDataRow="1" firstDataCol="1"/>
  <pivotFields count="21">
    <pivotField showAll="0"/>
    <pivotField showAll="0"/>
    <pivotField showAll="0" defaultSubtotal="0"/>
    <pivotField showAll="0"/>
    <pivotField showAll="0"/>
    <pivotField axis="axisRow" showAll="0">
      <items count="27">
        <item x="9"/>
        <item x="4"/>
        <item x="0"/>
        <item x="1"/>
        <item x="6"/>
        <item x="8"/>
        <item x="3"/>
        <item x="7"/>
        <item x="5"/>
        <item x="2"/>
        <item x="14"/>
        <item x="17"/>
        <item x="11"/>
        <item x="10"/>
        <item x="12"/>
        <item x="13"/>
        <item m="1" x="22"/>
        <item m="1" x="23"/>
        <item x="18"/>
        <item x="19"/>
        <item m="1" x="25"/>
        <item m="1" x="24"/>
        <item x="15"/>
        <item x="20"/>
        <item x="16"/>
        <item x="21"/>
        <item t="default"/>
      </items>
    </pivotField>
    <pivotField showAll="0"/>
    <pivotField showAll="0" sortType="ascending"/>
    <pivotField showAll="0"/>
    <pivotField showAll="0"/>
    <pivotField showAll="0"/>
    <pivotField showAll="0"/>
    <pivotField showAll="0"/>
    <pivotField showAll="0"/>
    <pivotField dataField="1" numFmtId="166" showAll="0"/>
    <pivotField dataField="1" numFmtId="166" showAll="0"/>
    <pivotField dataField="1" numFmtId="166" showAll="0"/>
    <pivotField numFmtId="166" showAll="0"/>
    <pivotField numFmtId="166" showAll="0"/>
    <pivotField showAll="0"/>
    <pivotField showAll="0"/>
  </pivotFields>
  <rowFields count="1">
    <field x="5"/>
  </rowFields>
  <rowItems count="23">
    <i>
      <x/>
    </i>
    <i>
      <x v="1"/>
    </i>
    <i>
      <x v="2"/>
    </i>
    <i>
      <x v="3"/>
    </i>
    <i>
      <x v="4"/>
    </i>
    <i>
      <x v="5"/>
    </i>
    <i>
      <x v="6"/>
    </i>
    <i>
      <x v="7"/>
    </i>
    <i>
      <x v="8"/>
    </i>
    <i>
      <x v="9"/>
    </i>
    <i>
      <x v="10"/>
    </i>
    <i>
      <x v="11"/>
    </i>
    <i>
      <x v="12"/>
    </i>
    <i>
      <x v="13"/>
    </i>
    <i>
      <x v="14"/>
    </i>
    <i>
      <x v="15"/>
    </i>
    <i>
      <x v="18"/>
    </i>
    <i>
      <x v="19"/>
    </i>
    <i>
      <x v="22"/>
    </i>
    <i>
      <x v="23"/>
    </i>
    <i>
      <x v="24"/>
    </i>
    <i>
      <x v="25"/>
    </i>
    <i t="grand">
      <x/>
    </i>
  </rowItems>
  <colFields count="1">
    <field x="-2"/>
  </colFields>
  <colItems count="3">
    <i>
      <x/>
    </i>
    <i i="1">
      <x v="1"/>
    </i>
    <i i="2">
      <x v="2"/>
    </i>
  </colItems>
  <dataFields count="3">
    <dataField name="Suma de SOLICITADO" fld="14" baseField="1" baseItem="0" numFmtId="3"/>
    <dataField name="Suma de APROBADO" fld="15" baseField="1" baseItem="0" numFmtId="3"/>
    <dataField name="Suma de INTERNO" fld="16" baseField="1"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1C00-000000000000}" name="Tabla dinámica1"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30" firstHeaderRow="1" firstDataRow="1" firstDataCol="1"/>
  <pivotFields count="5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7">
        <item x="10"/>
        <item x="6"/>
        <item x="2"/>
        <item x="4"/>
        <item x="0"/>
        <item x="9"/>
        <item x="5"/>
        <item x="8"/>
        <item x="7"/>
        <item x="3"/>
        <item x="18"/>
        <item x="14"/>
        <item x="11"/>
        <item x="1"/>
        <item x="23"/>
        <item x="17"/>
        <item x="20"/>
        <item x="22"/>
        <item x="15"/>
        <item x="16"/>
        <item x="21"/>
        <item x="12"/>
        <item x="19"/>
        <item x="13"/>
        <item x="24"/>
        <item x="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1">
    <field x="27"/>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dataFields count="1">
    <dataField name="Suma de APROBADO" fld="44" baseField="25"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1D00-000000000000}" name="Tabla dinámica1"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72" firstHeaderRow="1" firstDataRow="1" firstDataCol="1"/>
  <pivotFields count="51">
    <pivotField showAll="0"/>
    <pivotField showAll="0">
      <items count="55">
        <item x="4"/>
        <item x="5"/>
        <item x="42"/>
        <item x="7"/>
        <item x="6"/>
        <item x="37"/>
        <item x="8"/>
        <item x="43"/>
        <item x="51"/>
        <item x="9"/>
        <item x="44"/>
        <item x="11"/>
        <item x="10"/>
        <item x="47"/>
        <item x="48"/>
        <item x="12"/>
        <item x="13"/>
        <item x="14"/>
        <item x="16"/>
        <item x="15"/>
        <item x="17"/>
        <item x="18"/>
        <item x="20"/>
        <item x="21"/>
        <item x="2"/>
        <item x="19"/>
        <item x="1"/>
        <item x="46"/>
        <item x="38"/>
        <item x="39"/>
        <item x="40"/>
        <item x="0"/>
        <item x="41"/>
        <item x="22"/>
        <item x="23"/>
        <item x="24"/>
        <item x="26"/>
        <item x="25"/>
        <item x="52"/>
        <item x="28"/>
        <item x="29"/>
        <item x="30"/>
        <item x="3"/>
        <item x="27"/>
        <item x="31"/>
        <item x="32"/>
        <item x="50"/>
        <item x="34"/>
        <item x="45"/>
        <item x="36"/>
        <item x="49"/>
        <item x="33"/>
        <item x="35"/>
        <item x="5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5">
        <item x="3"/>
        <item x="4"/>
        <item x="5"/>
        <item x="6"/>
        <item x="7"/>
        <item x="8"/>
        <item x="9"/>
        <item x="1"/>
        <item x="0"/>
        <item x="10"/>
        <item x="2"/>
        <item x="11"/>
        <item x="12"/>
        <item x="13"/>
        <item t="default"/>
      </items>
    </pivotField>
    <pivotField axis="axisRow" showAll="0">
      <items count="56">
        <item x="4"/>
        <item x="5"/>
        <item x="42"/>
        <item x="7"/>
        <item x="6"/>
        <item x="37"/>
        <item x="8"/>
        <item x="43"/>
        <item x="51"/>
        <item x="9"/>
        <item x="44"/>
        <item x="11"/>
        <item x="10"/>
        <item x="47"/>
        <item x="48"/>
        <item x="12"/>
        <item x="13"/>
        <item x="14"/>
        <item x="16"/>
        <item x="15"/>
        <item x="17"/>
        <item x="18"/>
        <item x="20"/>
        <item x="21"/>
        <item x="2"/>
        <item x="19"/>
        <item x="1"/>
        <item x="46"/>
        <item x="38"/>
        <item x="39"/>
        <item x="40"/>
        <item x="0"/>
        <item x="41"/>
        <item x="22"/>
        <item x="23"/>
        <item x="24"/>
        <item x="26"/>
        <item x="25"/>
        <item x="52"/>
        <item x="28"/>
        <item x="29"/>
        <item x="30"/>
        <item x="3"/>
        <item x="27"/>
        <item x="31"/>
        <item x="32"/>
        <item x="50"/>
        <item x="34"/>
        <item x="45"/>
        <item x="36"/>
        <item x="49"/>
        <item m="1" x="54"/>
        <item x="33"/>
        <item x="35"/>
        <item x="5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2">
    <field x="25"/>
    <field x="26"/>
  </rowFields>
  <rowItems count="69">
    <i>
      <x/>
    </i>
    <i r="1">
      <x/>
    </i>
    <i r="1">
      <x v="1"/>
    </i>
    <i>
      <x v="1"/>
    </i>
    <i r="1">
      <x v="2"/>
    </i>
    <i r="1">
      <x v="3"/>
    </i>
    <i r="1">
      <x v="4"/>
    </i>
    <i r="1">
      <x v="5"/>
    </i>
    <i>
      <x v="2"/>
    </i>
    <i r="1">
      <x v="6"/>
    </i>
    <i>
      <x v="3"/>
    </i>
    <i r="1">
      <x v="7"/>
    </i>
    <i r="1">
      <x v="8"/>
    </i>
    <i r="1">
      <x v="9"/>
    </i>
    <i r="1">
      <x v="10"/>
    </i>
    <i>
      <x v="4"/>
    </i>
    <i r="1">
      <x v="11"/>
    </i>
    <i r="1">
      <x v="12"/>
    </i>
    <i r="1">
      <x v="13"/>
    </i>
    <i>
      <x v="5"/>
    </i>
    <i r="1">
      <x v="14"/>
    </i>
    <i r="1">
      <x v="15"/>
    </i>
    <i>
      <x v="6"/>
    </i>
    <i r="1">
      <x v="16"/>
    </i>
    <i>
      <x v="7"/>
    </i>
    <i r="1">
      <x v="17"/>
    </i>
    <i r="1">
      <x v="18"/>
    </i>
    <i r="1">
      <x v="19"/>
    </i>
    <i r="1">
      <x v="20"/>
    </i>
    <i r="1">
      <x v="21"/>
    </i>
    <i r="1">
      <x v="22"/>
    </i>
    <i r="1">
      <x v="23"/>
    </i>
    <i r="1">
      <x v="24"/>
    </i>
    <i r="1">
      <x v="25"/>
    </i>
    <i r="1">
      <x v="26"/>
    </i>
    <i r="1">
      <x v="27"/>
    </i>
    <i r="1">
      <x v="28"/>
    </i>
    <i>
      <x v="8"/>
    </i>
    <i r="1">
      <x v="29"/>
    </i>
    <i r="1">
      <x v="30"/>
    </i>
    <i r="1">
      <x v="31"/>
    </i>
    <i r="1">
      <x v="32"/>
    </i>
    <i r="1">
      <x v="33"/>
    </i>
    <i>
      <x v="9"/>
    </i>
    <i r="1">
      <x v="34"/>
    </i>
    <i r="1">
      <x v="35"/>
    </i>
    <i r="1">
      <x v="36"/>
    </i>
    <i r="1">
      <x v="37"/>
    </i>
    <i r="1">
      <x v="38"/>
    </i>
    <i>
      <x v="10"/>
    </i>
    <i r="1">
      <x v="39"/>
    </i>
    <i r="1">
      <x v="40"/>
    </i>
    <i r="1">
      <x v="41"/>
    </i>
    <i r="1">
      <x v="42"/>
    </i>
    <i r="1">
      <x v="43"/>
    </i>
    <i r="1">
      <x v="44"/>
    </i>
    <i>
      <x v="11"/>
    </i>
    <i r="1">
      <x v="45"/>
    </i>
    <i>
      <x v="12"/>
    </i>
    <i r="1">
      <x v="46"/>
    </i>
    <i r="1">
      <x v="47"/>
    </i>
    <i r="1">
      <x v="48"/>
    </i>
    <i r="1">
      <x v="49"/>
    </i>
    <i r="1">
      <x v="50"/>
    </i>
    <i r="1">
      <x v="52"/>
    </i>
    <i r="1">
      <x v="53"/>
    </i>
    <i>
      <x v="13"/>
    </i>
    <i r="1">
      <x v="54"/>
    </i>
    <i t="grand">
      <x/>
    </i>
  </rowItems>
  <colItems count="1">
    <i/>
  </colItems>
  <dataFields count="1">
    <dataField name="Suma de APROBADO" fld="44" baseField="26" baseItem="2"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2B00-000000000000}" name="TablaDinámica2" cacheId="10"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location ref="A3:B1496" firstHeaderRow="1" firstDataRow="1" firstDataCol="1"/>
  <pivotFields count="21">
    <pivotField showAll="0"/>
    <pivotField showAll="0"/>
    <pivotField showAll="0" defaultSubtotal="0"/>
    <pivotField showAll="0"/>
    <pivotField showAll="0"/>
    <pivotField axis="axisRow" showAll="0">
      <items count="27">
        <item x="9"/>
        <item x="4"/>
        <item x="0"/>
        <item x="1"/>
        <item x="6"/>
        <item x="8"/>
        <item x="3"/>
        <item x="7"/>
        <item x="5"/>
        <item x="2"/>
        <item x="14"/>
        <item x="17"/>
        <item x="11"/>
        <item x="10"/>
        <item x="12"/>
        <item x="13"/>
        <item m="1" x="22"/>
        <item m="1" x="23"/>
        <item x="18"/>
        <item x="19"/>
        <item m="1" x="25"/>
        <item m="1" x="24"/>
        <item x="15"/>
        <item x="20"/>
        <item x="16"/>
        <item x="21"/>
        <item t="default"/>
      </items>
    </pivotField>
    <pivotField axis="axisRow" showAll="0">
      <items count="13">
        <item x="3"/>
        <item x="9"/>
        <item x="2"/>
        <item x="7"/>
        <item x="6"/>
        <item m="1" x="11"/>
        <item x="4"/>
        <item x="5"/>
        <item x="1"/>
        <item x="0"/>
        <item x="8"/>
        <item m="1" x="10"/>
        <item t="default"/>
      </items>
    </pivotField>
    <pivotField showAll="0" sortType="ascending"/>
    <pivotField showAll="0"/>
    <pivotField showAll="0"/>
    <pivotField showAll="0"/>
    <pivotField showAll="0"/>
    <pivotField showAll="0"/>
    <pivotField axis="axisRow" showAll="0">
      <items count="164">
        <item x="128"/>
        <item x="129"/>
        <item x="130"/>
        <item x="102"/>
        <item x="131"/>
        <item x="132"/>
        <item x="104"/>
        <item x="133"/>
        <item x="134"/>
        <item x="135"/>
        <item x="37"/>
        <item x="136"/>
        <item x="137"/>
        <item x="138"/>
        <item x="139"/>
        <item x="0"/>
        <item x="34"/>
        <item x="103"/>
        <item x="1"/>
        <item x="11"/>
        <item x="38"/>
        <item x="39"/>
        <item x="82"/>
        <item x="2"/>
        <item x="40"/>
        <item x="12"/>
        <item x="41"/>
        <item x="42"/>
        <item x="43"/>
        <item x="44"/>
        <item x="45"/>
        <item x="3"/>
        <item x="13"/>
        <item x="83"/>
        <item x="14"/>
        <item x="84"/>
        <item x="105"/>
        <item x="46"/>
        <item x="47"/>
        <item x="48"/>
        <item x="49"/>
        <item x="85"/>
        <item x="50"/>
        <item x="76"/>
        <item x="51"/>
        <item x="52"/>
        <item x="15"/>
        <item x="16"/>
        <item x="53"/>
        <item x="54"/>
        <item x="4"/>
        <item x="5"/>
        <item x="6"/>
        <item x="7"/>
        <item x="55"/>
        <item x="86"/>
        <item x="114"/>
        <item x="87"/>
        <item x="143"/>
        <item x="140"/>
        <item x="97"/>
        <item x="56"/>
        <item x="57"/>
        <item x="8"/>
        <item x="115"/>
        <item x="141"/>
        <item x="121"/>
        <item x="125"/>
        <item x="75"/>
        <item x="106"/>
        <item x="107"/>
        <item x="17"/>
        <item x="78"/>
        <item x="96"/>
        <item x="119"/>
        <item x="58"/>
        <item x="35"/>
        <item x="23"/>
        <item x="112"/>
        <item x="59"/>
        <item x="24"/>
        <item x="89"/>
        <item x="90"/>
        <item x="91"/>
        <item x="92"/>
        <item x="142"/>
        <item x="146"/>
        <item x="31"/>
        <item x="32"/>
        <item x="60"/>
        <item x="93"/>
        <item x="150"/>
        <item x="61"/>
        <item x="99"/>
        <item x="100"/>
        <item x="111"/>
        <item x="25"/>
        <item x="26"/>
        <item x="27"/>
        <item x="28"/>
        <item x="29"/>
        <item x="9"/>
        <item x="62"/>
        <item x="10"/>
        <item x="63"/>
        <item x="94"/>
        <item x="18"/>
        <item x="22"/>
        <item x="148"/>
        <item x="156"/>
        <item x="64"/>
        <item x="80"/>
        <item x="81"/>
        <item x="79"/>
        <item x="144"/>
        <item m="1" x="162"/>
        <item x="145"/>
        <item x="149"/>
        <item x="126"/>
        <item x="157"/>
        <item x="127"/>
        <item x="36"/>
        <item x="95"/>
        <item x="21"/>
        <item x="19"/>
        <item x="33"/>
        <item x="20"/>
        <item x="108"/>
        <item x="147"/>
        <item x="30"/>
        <item x="65"/>
        <item x="66"/>
        <item x="77"/>
        <item x="116"/>
        <item x="109"/>
        <item x="117"/>
        <item x="67"/>
        <item x="68"/>
        <item x="69"/>
        <item x="70"/>
        <item x="71"/>
        <item x="72"/>
        <item x="110"/>
        <item x="98"/>
        <item x="73"/>
        <item x="101"/>
        <item x="74"/>
        <item x="122"/>
        <item x="123"/>
        <item x="124"/>
        <item x="118"/>
        <item x="120"/>
        <item x="151"/>
        <item x="152"/>
        <item x="153"/>
        <item x="113"/>
        <item x="154"/>
        <item x="155"/>
        <item x="88"/>
        <item x="158"/>
        <item x="159"/>
        <item x="160"/>
        <item m="1" x="161"/>
        <item t="default"/>
      </items>
    </pivotField>
    <pivotField numFmtId="166" showAll="0"/>
    <pivotField dataField="1" numFmtId="166" showAll="0"/>
    <pivotField numFmtId="166" showAll="0"/>
    <pivotField numFmtId="166" showAll="0"/>
    <pivotField numFmtId="166" showAll="0"/>
    <pivotField showAll="0"/>
    <pivotField showAll="0"/>
  </pivotFields>
  <rowFields count="3">
    <field x="13"/>
    <field x="5"/>
    <field x="6"/>
  </rowFields>
  <rowItems count="1493">
    <i>
      <x/>
    </i>
    <i r="1">
      <x v="4"/>
    </i>
    <i r="2">
      <x v="8"/>
    </i>
    <i>
      <x v="1"/>
    </i>
    <i r="1">
      <x v="4"/>
    </i>
    <i r="2">
      <x v="8"/>
    </i>
    <i r="1">
      <x v="13"/>
    </i>
    <i r="2">
      <x v="2"/>
    </i>
    <i>
      <x v="2"/>
    </i>
    <i r="1">
      <x v="4"/>
    </i>
    <i r="2">
      <x v="8"/>
    </i>
    <i>
      <x v="3"/>
    </i>
    <i r="1">
      <x v="4"/>
    </i>
    <i r="2">
      <x v="8"/>
    </i>
    <i r="1">
      <x v="13"/>
    </i>
    <i r="2">
      <x v="2"/>
    </i>
    <i>
      <x v="4"/>
    </i>
    <i r="1">
      <x v="4"/>
    </i>
    <i r="2">
      <x v="8"/>
    </i>
    <i>
      <x v="5"/>
    </i>
    <i r="1">
      <x v="4"/>
    </i>
    <i r="2">
      <x v="8"/>
    </i>
    <i>
      <x v="6"/>
    </i>
    <i r="1">
      <x v="13"/>
    </i>
    <i r="2">
      <x v="2"/>
    </i>
    <i>
      <x v="7"/>
    </i>
    <i r="1">
      <x v="4"/>
    </i>
    <i r="2">
      <x v="8"/>
    </i>
    <i>
      <x v="8"/>
    </i>
    <i r="1">
      <x v="4"/>
    </i>
    <i r="2">
      <x v="8"/>
    </i>
    <i>
      <x v="9"/>
    </i>
    <i r="1">
      <x v="4"/>
    </i>
    <i r="2">
      <x v="8"/>
    </i>
    <i>
      <x v="10"/>
    </i>
    <i r="1">
      <x v="4"/>
    </i>
    <i r="2">
      <x v="8"/>
    </i>
    <i r="1">
      <x v="6"/>
    </i>
    <i r="2">
      <x v="2"/>
    </i>
    <i>
      <x v="11"/>
    </i>
    <i r="1">
      <x v="4"/>
    </i>
    <i r="2">
      <x v="8"/>
    </i>
    <i>
      <x v="12"/>
    </i>
    <i r="1">
      <x v="4"/>
    </i>
    <i r="2">
      <x v="8"/>
    </i>
    <i>
      <x v="13"/>
    </i>
    <i r="1">
      <x v="4"/>
    </i>
    <i r="2">
      <x v="8"/>
    </i>
    <i>
      <x v="14"/>
    </i>
    <i r="1">
      <x v="4"/>
    </i>
    <i r="2">
      <x v="8"/>
    </i>
    <i>
      <x v="15"/>
    </i>
    <i r="1">
      <x/>
    </i>
    <i r="2">
      <x v="4"/>
    </i>
    <i r="1">
      <x v="1"/>
    </i>
    <i r="2">
      <x v="2"/>
    </i>
    <i r="1">
      <x v="2"/>
    </i>
    <i r="2">
      <x v="9"/>
    </i>
    <i r="1">
      <x v="3"/>
    </i>
    <i r="2">
      <x v="8"/>
    </i>
    <i r="1">
      <x v="4"/>
    </i>
    <i r="2">
      <x v="6"/>
    </i>
    <i r="2">
      <x v="8"/>
    </i>
    <i r="1">
      <x v="5"/>
    </i>
    <i r="2">
      <x v="6"/>
    </i>
    <i r="1">
      <x v="6"/>
    </i>
    <i r="2">
      <x v="2"/>
    </i>
    <i r="1">
      <x v="7"/>
    </i>
    <i r="2">
      <x v="7"/>
    </i>
    <i r="1">
      <x v="8"/>
    </i>
    <i r="2">
      <x/>
    </i>
    <i r="1">
      <x v="9"/>
    </i>
    <i r="2">
      <x v="8"/>
    </i>
    <i r="1">
      <x v="11"/>
    </i>
    <i r="2">
      <x v="2"/>
    </i>
    <i r="1">
      <x v="12"/>
    </i>
    <i r="2">
      <x v="2"/>
    </i>
    <i r="1">
      <x v="13"/>
    </i>
    <i r="2">
      <x v="2"/>
    </i>
    <i r="1">
      <x v="18"/>
    </i>
    <i r="2">
      <x v="2"/>
    </i>
    <i r="2">
      <x v="3"/>
    </i>
    <i r="1">
      <x v="19"/>
    </i>
    <i r="2">
      <x v="2"/>
    </i>
    <i r="1">
      <x v="22"/>
    </i>
    <i r="2">
      <x v="9"/>
    </i>
    <i r="1">
      <x v="23"/>
    </i>
    <i r="2">
      <x v="10"/>
    </i>
    <i r="1">
      <x v="24"/>
    </i>
    <i r="2">
      <x v="3"/>
    </i>
    <i>
      <x v="16"/>
    </i>
    <i r="1">
      <x v="1"/>
    </i>
    <i r="2">
      <x v="2"/>
    </i>
    <i r="1">
      <x v="3"/>
    </i>
    <i r="2">
      <x v="8"/>
    </i>
    <i r="1">
      <x v="4"/>
    </i>
    <i r="2">
      <x v="8"/>
    </i>
    <i r="1">
      <x v="7"/>
    </i>
    <i r="2">
      <x v="7"/>
    </i>
    <i r="1">
      <x v="8"/>
    </i>
    <i r="2">
      <x/>
    </i>
    <i r="1">
      <x v="13"/>
    </i>
    <i r="2">
      <x v="2"/>
    </i>
    <i r="1">
      <x v="15"/>
    </i>
    <i r="2">
      <x v="2"/>
    </i>
    <i>
      <x v="17"/>
    </i>
    <i r="1">
      <x v="13"/>
    </i>
    <i r="2">
      <x v="2"/>
    </i>
    <i>
      <x v="18"/>
    </i>
    <i r="1">
      <x/>
    </i>
    <i r="2">
      <x v="4"/>
    </i>
    <i r="1">
      <x v="2"/>
    </i>
    <i r="2">
      <x v="9"/>
    </i>
    <i r="1">
      <x v="4"/>
    </i>
    <i r="2">
      <x v="6"/>
    </i>
    <i r="2">
      <x v="8"/>
    </i>
    <i r="1">
      <x v="5"/>
    </i>
    <i r="2">
      <x v="6"/>
    </i>
    <i r="1">
      <x v="6"/>
    </i>
    <i r="2">
      <x v="2"/>
    </i>
    <i r="1">
      <x v="7"/>
    </i>
    <i r="2">
      <x v="7"/>
    </i>
    <i r="1">
      <x v="8"/>
    </i>
    <i r="2">
      <x/>
    </i>
    <i r="1">
      <x v="10"/>
    </i>
    <i r="2">
      <x v="4"/>
    </i>
    <i r="1">
      <x v="13"/>
    </i>
    <i r="2">
      <x v="2"/>
    </i>
    <i r="1">
      <x v="22"/>
    </i>
    <i r="2">
      <x v="9"/>
    </i>
    <i r="1">
      <x v="23"/>
    </i>
    <i r="2">
      <x v="10"/>
    </i>
    <i>
      <x v="19"/>
    </i>
    <i r="1">
      <x v="1"/>
    </i>
    <i r="2">
      <x v="2"/>
    </i>
    <i r="1">
      <x v="3"/>
    </i>
    <i r="2">
      <x v="8"/>
    </i>
    <i r="1">
      <x v="4"/>
    </i>
    <i r="2">
      <x v="8"/>
    </i>
    <i r="1">
      <x v="5"/>
    </i>
    <i r="2">
      <x v="6"/>
    </i>
    <i r="1">
      <x v="6"/>
    </i>
    <i r="2">
      <x v="2"/>
    </i>
    <i r="1">
      <x v="7"/>
    </i>
    <i r="2">
      <x v="7"/>
    </i>
    <i r="1">
      <x v="8"/>
    </i>
    <i r="2">
      <x/>
    </i>
    <i r="1">
      <x v="10"/>
    </i>
    <i r="2">
      <x v="4"/>
    </i>
    <i r="1">
      <x v="11"/>
    </i>
    <i r="2">
      <x v="2"/>
    </i>
    <i r="1">
      <x v="12"/>
    </i>
    <i r="2">
      <x v="2"/>
    </i>
    <i r="1">
      <x v="13"/>
    </i>
    <i r="2">
      <x v="2"/>
    </i>
    <i r="1">
      <x v="15"/>
    </i>
    <i r="2">
      <x v="2"/>
    </i>
    <i r="1">
      <x v="18"/>
    </i>
    <i r="2">
      <x v="2"/>
    </i>
    <i r="1">
      <x v="22"/>
    </i>
    <i r="2">
      <x v="9"/>
    </i>
    <i r="1">
      <x v="23"/>
    </i>
    <i r="2">
      <x v="10"/>
    </i>
    <i r="1">
      <x v="24"/>
    </i>
    <i r="2">
      <x v="3"/>
    </i>
    <i>
      <x v="20"/>
    </i>
    <i r="1">
      <x v="1"/>
    </i>
    <i r="2">
      <x v="2"/>
    </i>
    <i r="1">
      <x v="4"/>
    </i>
    <i r="2">
      <x v="8"/>
    </i>
    <i r="1">
      <x v="6"/>
    </i>
    <i r="2">
      <x v="2"/>
    </i>
    <i r="1">
      <x v="7"/>
    </i>
    <i r="2">
      <x v="7"/>
    </i>
    <i r="1">
      <x v="8"/>
    </i>
    <i r="2">
      <x/>
    </i>
    <i r="1">
      <x v="11"/>
    </i>
    <i r="2">
      <x v="2"/>
    </i>
    <i r="1">
      <x v="12"/>
    </i>
    <i r="2">
      <x v="2"/>
    </i>
    <i r="1">
      <x v="13"/>
    </i>
    <i r="2">
      <x v="2"/>
    </i>
    <i r="1">
      <x v="18"/>
    </i>
    <i r="2">
      <x v="2"/>
    </i>
    <i r="2">
      <x v="3"/>
    </i>
    <i r="1">
      <x v="19"/>
    </i>
    <i r="2">
      <x v="2"/>
    </i>
    <i r="1">
      <x v="22"/>
    </i>
    <i r="2">
      <x v="9"/>
    </i>
    <i r="1">
      <x v="23"/>
    </i>
    <i r="2">
      <x v="10"/>
    </i>
    <i r="1">
      <x v="24"/>
    </i>
    <i r="2">
      <x v="3"/>
    </i>
    <i>
      <x v="21"/>
    </i>
    <i r="1">
      <x v="1"/>
    </i>
    <i r="2">
      <x v="2"/>
    </i>
    <i r="1">
      <x v="6"/>
    </i>
    <i r="2">
      <x v="2"/>
    </i>
    <i r="1">
      <x v="11"/>
    </i>
    <i r="2">
      <x v="2"/>
    </i>
    <i r="1">
      <x v="13"/>
    </i>
    <i r="2">
      <x v="2"/>
    </i>
    <i r="1">
      <x v="18"/>
    </i>
    <i r="2">
      <x v="2"/>
    </i>
    <i r="1">
      <x v="19"/>
    </i>
    <i r="2">
      <x v="2"/>
    </i>
    <i r="1">
      <x v="23"/>
    </i>
    <i r="2">
      <x v="10"/>
    </i>
    <i>
      <x v="22"/>
    </i>
    <i r="1">
      <x v="7"/>
    </i>
    <i r="2">
      <x v="7"/>
    </i>
    <i r="1">
      <x v="13"/>
    </i>
    <i r="2">
      <x v="2"/>
    </i>
    <i>
      <x v="23"/>
    </i>
    <i r="1">
      <x v="1"/>
    </i>
    <i r="2">
      <x v="2"/>
    </i>
    <i r="1">
      <x v="2"/>
    </i>
    <i r="2">
      <x v="9"/>
    </i>
    <i r="1">
      <x v="3"/>
    </i>
    <i r="2">
      <x v="8"/>
    </i>
    <i r="1">
      <x v="4"/>
    </i>
    <i r="2">
      <x v="8"/>
    </i>
    <i r="1">
      <x v="7"/>
    </i>
    <i r="2">
      <x v="7"/>
    </i>
    <i r="1">
      <x v="8"/>
    </i>
    <i r="2">
      <x/>
    </i>
    <i r="1">
      <x v="10"/>
    </i>
    <i r="2">
      <x v="4"/>
    </i>
    <i r="1">
      <x v="11"/>
    </i>
    <i r="2">
      <x v="2"/>
    </i>
    <i r="1">
      <x v="13"/>
    </i>
    <i r="2">
      <x v="2"/>
    </i>
    <i r="1">
      <x v="18"/>
    </i>
    <i r="2">
      <x v="2"/>
    </i>
    <i r="1">
      <x v="23"/>
    </i>
    <i r="2">
      <x v="10"/>
    </i>
    <i>
      <x v="24"/>
    </i>
    <i r="1">
      <x v="6"/>
    </i>
    <i r="2">
      <x v="2"/>
    </i>
    <i r="1">
      <x v="7"/>
    </i>
    <i r="2">
      <x v="7"/>
    </i>
    <i r="1">
      <x v="11"/>
    </i>
    <i r="2">
      <x v="2"/>
    </i>
    <i r="1">
      <x v="13"/>
    </i>
    <i r="2">
      <x v="2"/>
    </i>
    <i r="1">
      <x v="23"/>
    </i>
    <i r="2">
      <x v="10"/>
    </i>
    <i>
      <x v="25"/>
    </i>
    <i r="1">
      <x v="1"/>
    </i>
    <i r="2">
      <x v="2"/>
    </i>
    <i r="1">
      <x v="3"/>
    </i>
    <i r="2">
      <x v="8"/>
    </i>
    <i r="1">
      <x v="7"/>
    </i>
    <i r="2">
      <x v="7"/>
    </i>
    <i r="1">
      <x v="10"/>
    </i>
    <i r="2">
      <x v="4"/>
    </i>
    <i r="1">
      <x v="11"/>
    </i>
    <i r="2">
      <x v="2"/>
    </i>
    <i r="1">
      <x v="23"/>
    </i>
    <i r="2">
      <x v="10"/>
    </i>
    <i>
      <x v="26"/>
    </i>
    <i r="1">
      <x v="4"/>
    </i>
    <i r="2">
      <x v="8"/>
    </i>
    <i r="1">
      <x v="6"/>
    </i>
    <i r="2">
      <x v="2"/>
    </i>
    <i r="1">
      <x v="12"/>
    </i>
    <i r="2">
      <x v="2"/>
    </i>
    <i r="1">
      <x v="13"/>
    </i>
    <i r="2">
      <x v="2"/>
    </i>
    <i>
      <x v="27"/>
    </i>
    <i r="1">
      <x v="4"/>
    </i>
    <i r="2">
      <x v="8"/>
    </i>
    <i r="1">
      <x v="6"/>
    </i>
    <i r="2">
      <x v="2"/>
    </i>
    <i r="1">
      <x v="7"/>
    </i>
    <i r="2">
      <x v="7"/>
    </i>
    <i r="1">
      <x v="12"/>
    </i>
    <i r="2">
      <x v="2"/>
    </i>
    <i r="1">
      <x v="13"/>
    </i>
    <i r="2">
      <x v="2"/>
    </i>
    <i r="1">
      <x v="18"/>
    </i>
    <i r="2">
      <x v="2"/>
    </i>
    <i r="1">
      <x v="22"/>
    </i>
    <i r="2">
      <x v="9"/>
    </i>
    <i>
      <x v="28"/>
    </i>
    <i r="1">
      <x v="4"/>
    </i>
    <i r="2">
      <x v="8"/>
    </i>
    <i r="1">
      <x v="6"/>
    </i>
    <i r="2">
      <x v="2"/>
    </i>
    <i r="1">
      <x v="7"/>
    </i>
    <i r="2">
      <x v="7"/>
    </i>
    <i r="1">
      <x v="13"/>
    </i>
    <i r="2">
      <x v="2"/>
    </i>
    <i r="1">
      <x v="18"/>
    </i>
    <i r="2">
      <x v="2"/>
    </i>
    <i r="1">
      <x v="22"/>
    </i>
    <i r="2">
      <x v="9"/>
    </i>
    <i>
      <x v="29"/>
    </i>
    <i r="1">
      <x v="4"/>
    </i>
    <i r="2">
      <x v="8"/>
    </i>
    <i r="1">
      <x v="6"/>
    </i>
    <i r="2">
      <x v="2"/>
    </i>
    <i r="1">
      <x v="7"/>
    </i>
    <i r="2">
      <x v="7"/>
    </i>
    <i r="1">
      <x v="12"/>
    </i>
    <i r="2">
      <x v="2"/>
    </i>
    <i r="1">
      <x v="13"/>
    </i>
    <i r="2">
      <x v="2"/>
    </i>
    <i>
      <x v="30"/>
    </i>
    <i r="1">
      <x v="4"/>
    </i>
    <i r="2">
      <x v="8"/>
    </i>
    <i r="1">
      <x v="6"/>
    </i>
    <i r="2">
      <x v="2"/>
    </i>
    <i r="1">
      <x v="7"/>
    </i>
    <i r="2">
      <x v="7"/>
    </i>
    <i r="1">
      <x v="13"/>
    </i>
    <i r="2">
      <x v="2"/>
    </i>
    <i r="1">
      <x v="18"/>
    </i>
    <i r="2">
      <x v="2"/>
    </i>
    <i>
      <x v="31"/>
    </i>
    <i r="1">
      <x v="2"/>
    </i>
    <i r="2">
      <x v="9"/>
    </i>
    <i r="1">
      <x v="3"/>
    </i>
    <i r="2">
      <x v="8"/>
    </i>
    <i r="1">
      <x v="4"/>
    </i>
    <i r="2">
      <x v="8"/>
    </i>
    <i r="1">
      <x v="6"/>
    </i>
    <i r="2">
      <x v="2"/>
    </i>
    <i r="1">
      <x v="7"/>
    </i>
    <i r="2">
      <x v="7"/>
    </i>
    <i r="1">
      <x v="10"/>
    </i>
    <i r="2">
      <x v="4"/>
    </i>
    <i r="1">
      <x v="11"/>
    </i>
    <i r="2">
      <x v="2"/>
    </i>
    <i r="1">
      <x v="12"/>
    </i>
    <i r="2">
      <x v="2"/>
    </i>
    <i r="1">
      <x v="13"/>
    </i>
    <i r="2">
      <x v="2"/>
    </i>
    <i r="1">
      <x v="18"/>
    </i>
    <i r="2">
      <x v="2"/>
    </i>
    <i r="1">
      <x v="23"/>
    </i>
    <i r="2">
      <x v="10"/>
    </i>
    <i>
      <x v="32"/>
    </i>
    <i r="1">
      <x v="3"/>
    </i>
    <i r="2">
      <x v="8"/>
    </i>
    <i r="1">
      <x v="4"/>
    </i>
    <i r="2">
      <x v="8"/>
    </i>
    <i r="1">
      <x v="6"/>
    </i>
    <i r="2">
      <x v="2"/>
    </i>
    <i r="1">
      <x v="7"/>
    </i>
    <i r="2">
      <x v="7"/>
    </i>
    <i r="1">
      <x v="11"/>
    </i>
    <i r="2">
      <x v="2"/>
    </i>
    <i r="1">
      <x v="12"/>
    </i>
    <i r="2">
      <x v="2"/>
    </i>
    <i r="1">
      <x v="13"/>
    </i>
    <i r="2">
      <x v="2"/>
    </i>
    <i r="1">
      <x v="18"/>
    </i>
    <i r="2">
      <x v="2"/>
    </i>
    <i r="1">
      <x v="22"/>
    </i>
    <i r="2">
      <x v="9"/>
    </i>
    <i r="1">
      <x v="24"/>
    </i>
    <i r="2">
      <x v="3"/>
    </i>
    <i>
      <x v="33"/>
    </i>
    <i r="1">
      <x v="4"/>
    </i>
    <i r="2">
      <x v="8"/>
    </i>
    <i r="1">
      <x v="7"/>
    </i>
    <i r="2">
      <x v="7"/>
    </i>
    <i r="1">
      <x v="23"/>
    </i>
    <i r="2">
      <x v="10"/>
    </i>
    <i>
      <x v="34"/>
    </i>
    <i r="1">
      <x v="3"/>
    </i>
    <i r="2">
      <x v="8"/>
    </i>
    <i r="1">
      <x v="4"/>
    </i>
    <i r="2">
      <x v="8"/>
    </i>
    <i r="1">
      <x v="6"/>
    </i>
    <i r="2">
      <x v="2"/>
    </i>
    <i r="1">
      <x v="7"/>
    </i>
    <i r="2">
      <x v="7"/>
    </i>
    <i r="1">
      <x v="11"/>
    </i>
    <i r="2">
      <x v="2"/>
    </i>
    <i r="1">
      <x v="12"/>
    </i>
    <i r="2">
      <x v="2"/>
    </i>
    <i r="1">
      <x v="13"/>
    </i>
    <i r="2">
      <x v="2"/>
    </i>
    <i r="1">
      <x v="18"/>
    </i>
    <i r="2">
      <x v="2"/>
    </i>
    <i r="1">
      <x v="22"/>
    </i>
    <i r="2">
      <x v="9"/>
    </i>
    <i r="1">
      <x v="23"/>
    </i>
    <i r="2">
      <x v="10"/>
    </i>
    <i>
      <x v="35"/>
    </i>
    <i r="1">
      <x v="7"/>
    </i>
    <i r="2">
      <x v="7"/>
    </i>
    <i r="1">
      <x v="12"/>
    </i>
    <i r="2">
      <x v="2"/>
    </i>
    <i r="1">
      <x v="13"/>
    </i>
    <i r="2">
      <x v="2"/>
    </i>
    <i>
      <x v="36"/>
    </i>
    <i r="1">
      <x v="13"/>
    </i>
    <i r="2">
      <x v="2"/>
    </i>
    <i>
      <x v="37"/>
    </i>
    <i r="1">
      <x v="4"/>
    </i>
    <i r="2">
      <x v="8"/>
    </i>
    <i r="1">
      <x v="6"/>
    </i>
    <i r="2">
      <x v="2"/>
    </i>
    <i r="1">
      <x v="7"/>
    </i>
    <i r="2">
      <x v="7"/>
    </i>
    <i r="1">
      <x v="11"/>
    </i>
    <i r="2">
      <x v="2"/>
    </i>
    <i r="1">
      <x v="12"/>
    </i>
    <i r="2">
      <x v="2"/>
    </i>
    <i r="1">
      <x v="13"/>
    </i>
    <i r="2">
      <x v="2"/>
    </i>
    <i r="1">
      <x v="23"/>
    </i>
    <i r="2">
      <x v="10"/>
    </i>
    <i>
      <x v="38"/>
    </i>
    <i r="1">
      <x v="1"/>
    </i>
    <i r="2">
      <x v="2"/>
    </i>
    <i r="1">
      <x v="4"/>
    </i>
    <i r="2">
      <x v="8"/>
    </i>
    <i r="1">
      <x v="6"/>
    </i>
    <i r="2">
      <x v="2"/>
    </i>
    <i r="1">
      <x v="7"/>
    </i>
    <i r="2">
      <x v="7"/>
    </i>
    <i r="1">
      <x v="8"/>
    </i>
    <i r="2">
      <x/>
    </i>
    <i r="1">
      <x v="11"/>
    </i>
    <i r="2">
      <x v="2"/>
    </i>
    <i r="1">
      <x v="12"/>
    </i>
    <i r="2">
      <x v="2"/>
    </i>
    <i r="1">
      <x v="13"/>
    </i>
    <i r="2">
      <x v="2"/>
    </i>
    <i r="1">
      <x v="23"/>
    </i>
    <i r="2">
      <x v="10"/>
    </i>
    <i r="1">
      <x v="24"/>
    </i>
    <i r="2">
      <x v="3"/>
    </i>
    <i>
      <x v="39"/>
    </i>
    <i r="1">
      <x v="6"/>
    </i>
    <i r="2">
      <x v="2"/>
    </i>
    <i r="1">
      <x v="11"/>
    </i>
    <i r="2">
      <x v="2"/>
    </i>
    <i r="1">
      <x v="13"/>
    </i>
    <i r="2">
      <x v="2"/>
    </i>
    <i>
      <x v="40"/>
    </i>
    <i r="1">
      <x v="4"/>
    </i>
    <i r="2">
      <x v="8"/>
    </i>
    <i r="1">
      <x v="6"/>
    </i>
    <i r="2">
      <x v="2"/>
    </i>
    <i r="1">
      <x v="7"/>
    </i>
    <i r="2">
      <x v="7"/>
    </i>
    <i r="1">
      <x v="10"/>
    </i>
    <i r="2">
      <x v="4"/>
    </i>
    <i r="1">
      <x v="11"/>
    </i>
    <i r="2">
      <x v="2"/>
    </i>
    <i r="1">
      <x v="12"/>
    </i>
    <i r="2">
      <x v="2"/>
    </i>
    <i r="1">
      <x v="13"/>
    </i>
    <i r="2">
      <x v="2"/>
    </i>
    <i r="1">
      <x v="18"/>
    </i>
    <i r="2">
      <x v="2"/>
    </i>
    <i r="1">
      <x v="23"/>
    </i>
    <i r="2">
      <x v="10"/>
    </i>
    <i r="1">
      <x v="24"/>
    </i>
    <i r="2">
      <x v="3"/>
    </i>
    <i>
      <x v="41"/>
    </i>
    <i r="1">
      <x v="7"/>
    </i>
    <i r="2">
      <x v="7"/>
    </i>
    <i r="1">
      <x v="12"/>
    </i>
    <i r="2">
      <x v="2"/>
    </i>
    <i r="1">
      <x v="13"/>
    </i>
    <i r="2">
      <x v="2"/>
    </i>
    <i>
      <x v="42"/>
    </i>
    <i r="1">
      <x v="4"/>
    </i>
    <i r="2">
      <x v="8"/>
    </i>
    <i r="1">
      <x v="6"/>
    </i>
    <i r="2">
      <x v="2"/>
    </i>
    <i r="1">
      <x v="7"/>
    </i>
    <i r="2">
      <x v="7"/>
    </i>
    <i r="1">
      <x v="12"/>
    </i>
    <i r="2">
      <x v="2"/>
    </i>
    <i r="1">
      <x v="13"/>
    </i>
    <i r="2">
      <x v="2"/>
    </i>
    <i r="1">
      <x v="15"/>
    </i>
    <i r="2">
      <x v="2"/>
    </i>
    <i r="1">
      <x v="23"/>
    </i>
    <i r="2">
      <x v="10"/>
    </i>
    <i>
      <x v="43"/>
    </i>
    <i r="1">
      <x v="1"/>
    </i>
    <i r="2">
      <x v="2"/>
    </i>
    <i r="1">
      <x v="4"/>
    </i>
    <i r="2">
      <x v="8"/>
    </i>
    <i r="1">
      <x v="5"/>
    </i>
    <i r="2">
      <x v="6"/>
    </i>
    <i r="1">
      <x v="7"/>
    </i>
    <i r="2">
      <x v="7"/>
    </i>
    <i r="1">
      <x v="8"/>
    </i>
    <i r="2">
      <x/>
    </i>
    <i r="1">
      <x v="10"/>
    </i>
    <i r="2">
      <x v="4"/>
    </i>
    <i r="1">
      <x v="11"/>
    </i>
    <i r="2">
      <x v="2"/>
    </i>
    <i r="1">
      <x v="12"/>
    </i>
    <i r="2">
      <x v="2"/>
    </i>
    <i r="1">
      <x v="13"/>
    </i>
    <i r="2">
      <x v="2"/>
    </i>
    <i r="1">
      <x v="15"/>
    </i>
    <i r="2">
      <x v="2"/>
    </i>
    <i r="1">
      <x v="18"/>
    </i>
    <i r="2">
      <x v="2"/>
    </i>
    <i r="1">
      <x v="22"/>
    </i>
    <i r="2">
      <x v="9"/>
    </i>
    <i r="1">
      <x v="23"/>
    </i>
    <i r="2">
      <x v="10"/>
    </i>
    <i r="1">
      <x v="24"/>
    </i>
    <i r="2">
      <x v="3"/>
    </i>
    <i>
      <x v="44"/>
    </i>
    <i r="1">
      <x v="4"/>
    </i>
    <i r="2">
      <x v="8"/>
    </i>
    <i r="1">
      <x v="6"/>
    </i>
    <i r="2">
      <x v="2"/>
    </i>
    <i r="1">
      <x v="7"/>
    </i>
    <i r="2">
      <x v="7"/>
    </i>
    <i r="1">
      <x v="8"/>
    </i>
    <i r="2">
      <x/>
    </i>
    <i r="1">
      <x v="10"/>
    </i>
    <i r="2">
      <x v="4"/>
    </i>
    <i r="1">
      <x v="11"/>
    </i>
    <i r="2">
      <x v="2"/>
    </i>
    <i r="1">
      <x v="12"/>
    </i>
    <i r="2">
      <x v="2"/>
    </i>
    <i r="1">
      <x v="13"/>
    </i>
    <i r="2">
      <x v="2"/>
    </i>
    <i r="1">
      <x v="22"/>
    </i>
    <i r="2">
      <x v="9"/>
    </i>
    <i r="1">
      <x v="23"/>
    </i>
    <i r="2">
      <x v="10"/>
    </i>
    <i r="1">
      <x v="24"/>
    </i>
    <i r="2">
      <x v="3"/>
    </i>
    <i>
      <x v="45"/>
    </i>
    <i r="1">
      <x v="6"/>
    </i>
    <i r="2">
      <x v="2"/>
    </i>
    <i r="1">
      <x v="7"/>
    </i>
    <i r="2">
      <x v="7"/>
    </i>
    <i r="1">
      <x v="10"/>
    </i>
    <i r="2">
      <x v="4"/>
    </i>
    <i r="1">
      <x v="23"/>
    </i>
    <i r="2">
      <x v="10"/>
    </i>
    <i>
      <x v="46"/>
    </i>
    <i r="1">
      <x v="1"/>
    </i>
    <i r="2">
      <x v="2"/>
    </i>
    <i r="1">
      <x v="3"/>
    </i>
    <i r="2">
      <x v="8"/>
    </i>
    <i r="1">
      <x v="7"/>
    </i>
    <i r="2">
      <x v="7"/>
    </i>
    <i r="1">
      <x v="10"/>
    </i>
    <i r="2">
      <x v="4"/>
    </i>
    <i r="1">
      <x v="11"/>
    </i>
    <i r="2">
      <x v="2"/>
    </i>
    <i r="1">
      <x v="12"/>
    </i>
    <i r="2">
      <x v="2"/>
    </i>
    <i>
      <x v="47"/>
    </i>
    <i r="1">
      <x v="1"/>
    </i>
    <i r="2">
      <x v="2"/>
    </i>
    <i r="1">
      <x v="3"/>
    </i>
    <i r="2">
      <x v="8"/>
    </i>
    <i r="1">
      <x v="7"/>
    </i>
    <i r="2">
      <x v="7"/>
    </i>
    <i r="1">
      <x v="11"/>
    </i>
    <i r="2">
      <x v="2"/>
    </i>
    <i>
      <x v="48"/>
    </i>
    <i r="1">
      <x v="6"/>
    </i>
    <i r="2">
      <x v="2"/>
    </i>
    <i>
      <x v="49"/>
    </i>
    <i r="1">
      <x v="1"/>
    </i>
    <i r="2">
      <x v="2"/>
    </i>
    <i r="1">
      <x v="4"/>
    </i>
    <i r="2">
      <x v="8"/>
    </i>
    <i r="1">
      <x v="5"/>
    </i>
    <i r="2">
      <x v="6"/>
    </i>
    <i r="1">
      <x v="6"/>
    </i>
    <i r="2">
      <x v="2"/>
    </i>
    <i r="1">
      <x v="7"/>
    </i>
    <i r="2">
      <x v="7"/>
    </i>
    <i r="1">
      <x v="8"/>
    </i>
    <i r="2">
      <x/>
    </i>
    <i r="1">
      <x v="11"/>
    </i>
    <i r="2">
      <x v="2"/>
    </i>
    <i r="1">
      <x v="12"/>
    </i>
    <i r="2">
      <x v="2"/>
    </i>
    <i r="1">
      <x v="13"/>
    </i>
    <i r="2">
      <x v="2"/>
    </i>
    <i r="1">
      <x v="18"/>
    </i>
    <i r="2">
      <x v="2"/>
    </i>
    <i r="1">
      <x v="23"/>
    </i>
    <i r="2">
      <x v="10"/>
    </i>
    <i r="1">
      <x v="24"/>
    </i>
    <i r="2">
      <x v="3"/>
    </i>
    <i>
      <x v="50"/>
    </i>
    <i r="1">
      <x v="1"/>
    </i>
    <i r="2">
      <x v="2"/>
    </i>
    <i r="1">
      <x v="2"/>
    </i>
    <i r="2">
      <x v="9"/>
    </i>
    <i r="1">
      <x v="4"/>
    </i>
    <i r="2">
      <x v="8"/>
    </i>
    <i r="1">
      <x v="5"/>
    </i>
    <i r="2">
      <x v="6"/>
    </i>
    <i r="1">
      <x v="6"/>
    </i>
    <i r="2">
      <x v="2"/>
    </i>
    <i r="1">
      <x v="7"/>
    </i>
    <i r="2">
      <x v="7"/>
    </i>
    <i r="1">
      <x v="8"/>
    </i>
    <i r="2">
      <x/>
    </i>
    <i r="1">
      <x v="11"/>
    </i>
    <i r="2">
      <x v="2"/>
    </i>
    <i r="1">
      <x v="13"/>
    </i>
    <i r="2">
      <x v="2"/>
    </i>
    <i r="1">
      <x v="18"/>
    </i>
    <i r="2">
      <x v="2"/>
    </i>
    <i r="1">
      <x v="23"/>
    </i>
    <i r="2">
      <x v="10"/>
    </i>
    <i r="1">
      <x v="24"/>
    </i>
    <i r="2">
      <x v="3"/>
    </i>
    <i>
      <x v="51"/>
    </i>
    <i r="1">
      <x v="2"/>
    </i>
    <i r="2">
      <x v="9"/>
    </i>
    <i r="1">
      <x v="4"/>
    </i>
    <i r="2">
      <x v="8"/>
    </i>
    <i r="1">
      <x v="5"/>
    </i>
    <i r="2">
      <x v="6"/>
    </i>
    <i r="1">
      <x v="6"/>
    </i>
    <i r="2">
      <x v="2"/>
    </i>
    <i r="1">
      <x v="7"/>
    </i>
    <i r="2">
      <x v="7"/>
    </i>
    <i r="1">
      <x v="8"/>
    </i>
    <i r="2">
      <x/>
    </i>
    <i r="1">
      <x v="10"/>
    </i>
    <i r="2">
      <x v="4"/>
    </i>
    <i r="1">
      <x v="13"/>
    </i>
    <i r="2">
      <x v="2"/>
    </i>
    <i r="1">
      <x v="23"/>
    </i>
    <i r="2">
      <x v="10"/>
    </i>
    <i>
      <x v="52"/>
    </i>
    <i r="1">
      <x v="2"/>
    </i>
    <i r="2">
      <x v="9"/>
    </i>
    <i r="1">
      <x v="4"/>
    </i>
    <i r="2">
      <x v="8"/>
    </i>
    <i r="1">
      <x v="6"/>
    </i>
    <i r="2">
      <x v="2"/>
    </i>
    <i r="1">
      <x v="7"/>
    </i>
    <i r="2">
      <x v="7"/>
    </i>
    <i r="1">
      <x v="10"/>
    </i>
    <i r="2">
      <x v="4"/>
    </i>
    <i r="1">
      <x v="13"/>
    </i>
    <i r="2">
      <x v="2"/>
    </i>
    <i r="1">
      <x v="23"/>
    </i>
    <i r="2">
      <x v="10"/>
    </i>
    <i>
      <x v="53"/>
    </i>
    <i r="1">
      <x v="2"/>
    </i>
    <i r="2">
      <x v="9"/>
    </i>
    <i r="1">
      <x v="4"/>
    </i>
    <i r="2">
      <x v="8"/>
    </i>
    <i r="1">
      <x v="7"/>
    </i>
    <i r="2">
      <x v="7"/>
    </i>
    <i r="1">
      <x v="8"/>
    </i>
    <i r="2">
      <x/>
    </i>
    <i r="1">
      <x v="10"/>
    </i>
    <i r="2">
      <x v="4"/>
    </i>
    <i r="1">
      <x v="12"/>
    </i>
    <i r="2">
      <x v="2"/>
    </i>
    <i r="1">
      <x v="13"/>
    </i>
    <i r="2">
      <x v="2"/>
    </i>
    <i r="1">
      <x v="15"/>
    </i>
    <i r="2">
      <x v="2"/>
    </i>
    <i r="1">
      <x v="23"/>
    </i>
    <i r="2">
      <x v="10"/>
    </i>
    <i>
      <x v="54"/>
    </i>
    <i r="1">
      <x v="4"/>
    </i>
    <i r="2">
      <x v="8"/>
    </i>
    <i r="1">
      <x v="6"/>
    </i>
    <i r="2">
      <x v="2"/>
    </i>
    <i r="1">
      <x v="7"/>
    </i>
    <i r="2">
      <x v="7"/>
    </i>
    <i r="1">
      <x v="10"/>
    </i>
    <i r="2">
      <x v="4"/>
    </i>
    <i r="1">
      <x v="11"/>
    </i>
    <i r="2">
      <x v="2"/>
    </i>
    <i r="1">
      <x v="12"/>
    </i>
    <i r="2">
      <x v="2"/>
    </i>
    <i r="1">
      <x v="13"/>
    </i>
    <i r="2">
      <x v="2"/>
    </i>
    <i>
      <x v="55"/>
    </i>
    <i r="1">
      <x v="7"/>
    </i>
    <i r="2">
      <x v="7"/>
    </i>
    <i>
      <x v="56"/>
    </i>
    <i r="1">
      <x v="4"/>
    </i>
    <i r="2">
      <x v="8"/>
    </i>
    <i r="1">
      <x v="13"/>
    </i>
    <i r="2">
      <x v="2"/>
    </i>
    <i>
      <x v="57"/>
    </i>
    <i r="1">
      <x v="4"/>
    </i>
    <i r="2">
      <x v="8"/>
    </i>
    <i r="1">
      <x v="7"/>
    </i>
    <i r="2">
      <x v="7"/>
    </i>
    <i r="1">
      <x v="13"/>
    </i>
    <i r="2">
      <x v="2"/>
    </i>
    <i>
      <x v="58"/>
    </i>
    <i r="1">
      <x v="4"/>
    </i>
    <i r="2">
      <x v="8"/>
    </i>
    <i>
      <x v="59"/>
    </i>
    <i r="1">
      <x v="4"/>
    </i>
    <i r="2">
      <x v="8"/>
    </i>
    <i>
      <x v="60"/>
    </i>
    <i r="1">
      <x/>
    </i>
    <i r="2">
      <x v="4"/>
    </i>
    <i r="1">
      <x v="13"/>
    </i>
    <i r="2">
      <x v="2"/>
    </i>
    <i>
      <x v="61"/>
    </i>
    <i r="1">
      <x v="6"/>
    </i>
    <i r="2">
      <x v="2"/>
    </i>
    <i r="1">
      <x v="13"/>
    </i>
    <i r="2">
      <x v="2"/>
    </i>
    <i>
      <x v="62"/>
    </i>
    <i r="1">
      <x v="4"/>
    </i>
    <i r="2">
      <x v="8"/>
    </i>
    <i r="1">
      <x v="6"/>
    </i>
    <i r="2">
      <x v="2"/>
    </i>
    <i r="1">
      <x v="10"/>
    </i>
    <i r="2">
      <x v="4"/>
    </i>
    <i r="1">
      <x v="23"/>
    </i>
    <i r="2">
      <x v="10"/>
    </i>
    <i>
      <x v="63"/>
    </i>
    <i r="1">
      <x/>
    </i>
    <i r="2">
      <x v="4"/>
    </i>
    <i r="1">
      <x v="1"/>
    </i>
    <i r="2">
      <x v="2"/>
    </i>
    <i r="1">
      <x v="2"/>
    </i>
    <i r="2">
      <x v="9"/>
    </i>
    <i r="1">
      <x v="5"/>
    </i>
    <i r="2">
      <x v="6"/>
    </i>
    <i r="1">
      <x v="6"/>
    </i>
    <i r="2">
      <x v="2"/>
    </i>
    <i r="1">
      <x v="13"/>
    </i>
    <i r="2">
      <x v="2"/>
    </i>
    <i r="1">
      <x v="24"/>
    </i>
    <i r="2">
      <x v="3"/>
    </i>
    <i>
      <x v="64"/>
    </i>
    <i r="1">
      <x v="12"/>
    </i>
    <i r="2">
      <x v="2"/>
    </i>
    <i>
      <x v="65"/>
    </i>
    <i r="1">
      <x v="4"/>
    </i>
    <i r="2">
      <x v="8"/>
    </i>
    <i r="1">
      <x v="18"/>
    </i>
    <i r="2">
      <x v="2"/>
    </i>
    <i>
      <x v="66"/>
    </i>
    <i r="1">
      <x v="4"/>
    </i>
    <i r="2">
      <x v="8"/>
    </i>
    <i r="1">
      <x v="23"/>
    </i>
    <i r="2">
      <x v="10"/>
    </i>
    <i>
      <x v="67"/>
    </i>
    <i r="1">
      <x v="4"/>
    </i>
    <i r="2">
      <x v="8"/>
    </i>
    <i>
      <x v="68"/>
    </i>
    <i r="1">
      <x v="4"/>
    </i>
    <i r="2">
      <x v="8"/>
    </i>
    <i r="1">
      <x v="6"/>
    </i>
    <i r="2">
      <x v="2"/>
    </i>
    <i r="1">
      <x v="10"/>
    </i>
    <i r="2">
      <x v="4"/>
    </i>
    <i r="1">
      <x v="11"/>
    </i>
    <i r="2">
      <x v="2"/>
    </i>
    <i r="1">
      <x v="13"/>
    </i>
    <i r="2">
      <x v="2"/>
    </i>
    <i>
      <x v="69"/>
    </i>
    <i r="1">
      <x v="12"/>
    </i>
    <i r="2">
      <x v="2"/>
    </i>
    <i r="1">
      <x v="13"/>
    </i>
    <i r="2">
      <x v="2"/>
    </i>
    <i r="1">
      <x v="18"/>
    </i>
    <i r="2">
      <x v="2"/>
    </i>
    <i r="1">
      <x v="22"/>
    </i>
    <i r="2">
      <x v="9"/>
    </i>
    <i r="1">
      <x v="24"/>
    </i>
    <i r="2">
      <x v="3"/>
    </i>
    <i>
      <x v="70"/>
    </i>
    <i r="1">
      <x v="4"/>
    </i>
    <i r="2">
      <x v="8"/>
    </i>
    <i r="1">
      <x v="13"/>
    </i>
    <i r="2">
      <x v="2"/>
    </i>
    <i>
      <x v="71"/>
    </i>
    <i r="1">
      <x v="3"/>
    </i>
    <i r="2">
      <x v="8"/>
    </i>
    <i r="1">
      <x v="4"/>
    </i>
    <i r="2">
      <x v="8"/>
    </i>
    <i r="1">
      <x v="7"/>
    </i>
    <i r="2">
      <x v="7"/>
    </i>
    <i r="1">
      <x v="13"/>
    </i>
    <i r="2">
      <x v="2"/>
    </i>
    <i r="1">
      <x v="18"/>
    </i>
    <i r="2">
      <x v="2"/>
    </i>
    <i r="1">
      <x v="22"/>
    </i>
    <i r="2">
      <x v="9"/>
    </i>
    <i r="1">
      <x v="23"/>
    </i>
    <i r="2">
      <x v="10"/>
    </i>
    <i r="1">
      <x v="24"/>
    </i>
    <i r="2">
      <x v="3"/>
    </i>
    <i>
      <x v="72"/>
    </i>
    <i r="1">
      <x v="1"/>
    </i>
    <i r="2">
      <x v="2"/>
    </i>
    <i r="1">
      <x v="4"/>
    </i>
    <i r="2">
      <x v="8"/>
    </i>
    <i r="1">
      <x v="5"/>
    </i>
    <i r="2">
      <x v="6"/>
    </i>
    <i r="1">
      <x v="13"/>
    </i>
    <i r="2">
      <x v="2"/>
    </i>
    <i>
      <x v="73"/>
    </i>
    <i r="1">
      <x/>
    </i>
    <i r="2">
      <x v="4"/>
    </i>
    <i>
      <x v="74"/>
    </i>
    <i r="1">
      <x v="4"/>
    </i>
    <i r="2">
      <x v="8"/>
    </i>
    <i>
      <x v="75"/>
    </i>
    <i r="1">
      <x/>
    </i>
    <i r="2">
      <x v="4"/>
    </i>
    <i r="1">
      <x v="1"/>
    </i>
    <i r="2">
      <x v="2"/>
    </i>
    <i r="1">
      <x v="5"/>
    </i>
    <i r="2">
      <x v="6"/>
    </i>
    <i r="1">
      <x v="6"/>
    </i>
    <i r="2">
      <x v="2"/>
    </i>
    <i r="1">
      <x v="7"/>
    </i>
    <i r="2">
      <x v="7"/>
    </i>
    <i r="1">
      <x v="11"/>
    </i>
    <i r="2">
      <x v="2"/>
    </i>
    <i r="1">
      <x v="12"/>
    </i>
    <i r="2">
      <x v="2"/>
    </i>
    <i r="1">
      <x v="13"/>
    </i>
    <i r="2">
      <x v="2"/>
    </i>
    <i r="1">
      <x v="23"/>
    </i>
    <i r="2">
      <x v="10"/>
    </i>
    <i>
      <x v="76"/>
    </i>
    <i r="1">
      <x v="3"/>
    </i>
    <i r="2">
      <x v="8"/>
    </i>
    <i r="1">
      <x v="6"/>
    </i>
    <i r="2">
      <x v="2"/>
    </i>
    <i>
      <x v="77"/>
    </i>
    <i r="1">
      <x/>
    </i>
    <i r="2">
      <x v="4"/>
    </i>
    <i r="1">
      <x v="1"/>
    </i>
    <i r="2">
      <x v="2"/>
    </i>
    <i r="1">
      <x v="3"/>
    </i>
    <i r="2">
      <x v="8"/>
    </i>
    <i r="1">
      <x v="4"/>
    </i>
    <i r="2">
      <x v="8"/>
    </i>
    <i r="1">
      <x v="5"/>
    </i>
    <i r="2">
      <x v="6"/>
    </i>
    <i r="1">
      <x v="6"/>
    </i>
    <i r="2">
      <x v="2"/>
    </i>
    <i r="1">
      <x v="10"/>
    </i>
    <i r="2">
      <x v="4"/>
    </i>
    <i r="1">
      <x v="11"/>
    </i>
    <i r="2">
      <x v="2"/>
    </i>
    <i r="1">
      <x v="13"/>
    </i>
    <i r="2">
      <x v="2"/>
    </i>
    <i r="1">
      <x v="15"/>
    </i>
    <i r="2">
      <x v="2"/>
    </i>
    <i r="1">
      <x v="18"/>
    </i>
    <i r="2">
      <x v="2"/>
    </i>
    <i r="1">
      <x v="19"/>
    </i>
    <i r="2">
      <x v="2"/>
    </i>
    <i r="1">
      <x v="22"/>
    </i>
    <i r="2">
      <x v="9"/>
    </i>
    <i r="1">
      <x v="23"/>
    </i>
    <i r="2">
      <x v="10"/>
    </i>
    <i r="1">
      <x v="24"/>
    </i>
    <i r="2">
      <x v="3"/>
    </i>
    <i>
      <x v="78"/>
    </i>
    <i r="1">
      <x v="13"/>
    </i>
    <i r="2">
      <x v="2"/>
    </i>
    <i>
      <x v="79"/>
    </i>
    <i r="1">
      <x v="6"/>
    </i>
    <i r="2">
      <x v="2"/>
    </i>
    <i>
      <x v="80"/>
    </i>
    <i r="1">
      <x v="3"/>
    </i>
    <i r="2">
      <x v="8"/>
    </i>
    <i r="1">
      <x v="4"/>
    </i>
    <i r="2">
      <x v="8"/>
    </i>
    <i r="1">
      <x v="7"/>
    </i>
    <i r="2">
      <x v="7"/>
    </i>
    <i r="1">
      <x v="8"/>
    </i>
    <i r="2">
      <x/>
    </i>
    <i r="2">
      <x v="6"/>
    </i>
    <i r="1">
      <x v="10"/>
    </i>
    <i r="2">
      <x v="4"/>
    </i>
    <i r="1">
      <x v="11"/>
    </i>
    <i r="2">
      <x v="2"/>
    </i>
    <i r="1">
      <x v="12"/>
    </i>
    <i r="2">
      <x v="2"/>
    </i>
    <i r="1">
      <x v="13"/>
    </i>
    <i r="2">
      <x v="2"/>
    </i>
    <i r="1">
      <x v="18"/>
    </i>
    <i r="2">
      <x v="2"/>
    </i>
    <i r="1">
      <x v="19"/>
    </i>
    <i r="2">
      <x v="2"/>
    </i>
    <i r="1">
      <x v="22"/>
    </i>
    <i r="2">
      <x v="9"/>
    </i>
    <i r="1">
      <x v="23"/>
    </i>
    <i r="2">
      <x v="10"/>
    </i>
    <i r="1">
      <x v="24"/>
    </i>
    <i r="2">
      <x v="3"/>
    </i>
    <i>
      <x v="81"/>
    </i>
    <i r="1">
      <x v="4"/>
    </i>
    <i r="2">
      <x v="8"/>
    </i>
    <i r="1">
      <x v="5"/>
    </i>
    <i r="2">
      <x v="6"/>
    </i>
    <i r="1">
      <x v="22"/>
    </i>
    <i r="2">
      <x v="9"/>
    </i>
    <i>
      <x v="82"/>
    </i>
    <i r="1">
      <x v="5"/>
    </i>
    <i r="2">
      <x v="6"/>
    </i>
    <i>
      <x v="83"/>
    </i>
    <i r="1">
      <x v="5"/>
    </i>
    <i r="2">
      <x v="6"/>
    </i>
    <i>
      <x v="84"/>
    </i>
    <i r="1">
      <x v="5"/>
    </i>
    <i r="2">
      <x v="6"/>
    </i>
    <i>
      <x v="85"/>
    </i>
    <i r="1">
      <x v="4"/>
    </i>
    <i r="2">
      <x v="8"/>
    </i>
    <i>
      <x v="86"/>
    </i>
    <i r="1">
      <x v="22"/>
    </i>
    <i r="2">
      <x v="9"/>
    </i>
    <i>
      <x v="87"/>
    </i>
    <i r="1">
      <x v="3"/>
    </i>
    <i r="2">
      <x v="8"/>
    </i>
    <i r="1">
      <x v="4"/>
    </i>
    <i r="2">
      <x v="8"/>
    </i>
    <i r="1">
      <x v="5"/>
    </i>
    <i r="2">
      <x v="6"/>
    </i>
    <i r="1">
      <x v="6"/>
    </i>
    <i r="2">
      <x v="2"/>
    </i>
    <i r="1">
      <x v="10"/>
    </i>
    <i r="2">
      <x v="4"/>
    </i>
    <i r="1">
      <x v="22"/>
    </i>
    <i r="2">
      <x v="9"/>
    </i>
    <i r="1">
      <x v="24"/>
    </i>
    <i r="2">
      <x v="3"/>
    </i>
    <i>
      <x v="88"/>
    </i>
    <i r="1">
      <x v="3"/>
    </i>
    <i r="2">
      <x v="8"/>
    </i>
    <i r="1">
      <x v="4"/>
    </i>
    <i r="2">
      <x v="8"/>
    </i>
    <i r="1">
      <x v="5"/>
    </i>
    <i r="2">
      <x v="6"/>
    </i>
    <i r="1">
      <x v="12"/>
    </i>
    <i r="2">
      <x v="2"/>
    </i>
    <i r="1">
      <x v="13"/>
    </i>
    <i r="2">
      <x v="2"/>
    </i>
    <i r="1">
      <x v="24"/>
    </i>
    <i r="2">
      <x v="3"/>
    </i>
    <i>
      <x v="89"/>
    </i>
    <i r="1">
      <x v="4"/>
    </i>
    <i r="2">
      <x v="8"/>
    </i>
    <i r="1">
      <x v="5"/>
    </i>
    <i r="2">
      <x v="6"/>
    </i>
    <i r="1">
      <x v="6"/>
    </i>
    <i r="2">
      <x v="2"/>
    </i>
    <i r="1">
      <x v="13"/>
    </i>
    <i r="2">
      <x v="2"/>
    </i>
    <i r="1">
      <x v="18"/>
    </i>
    <i r="2">
      <x v="2"/>
    </i>
    <i>
      <x v="90"/>
    </i>
    <i r="1">
      <x v="4"/>
    </i>
    <i r="2">
      <x v="8"/>
    </i>
    <i r="1">
      <x v="5"/>
    </i>
    <i r="2">
      <x v="6"/>
    </i>
    <i r="1">
      <x v="12"/>
    </i>
    <i r="2">
      <x v="2"/>
    </i>
    <i r="1">
      <x v="13"/>
    </i>
    <i r="2">
      <x v="2"/>
    </i>
    <i>
      <x v="91"/>
    </i>
    <i r="1">
      <x v="11"/>
    </i>
    <i r="2">
      <x v="2"/>
    </i>
    <i>
      <x v="92"/>
    </i>
    <i r="1">
      <x v="4"/>
    </i>
    <i r="2">
      <x v="6"/>
    </i>
    <i r="2">
      <x v="8"/>
    </i>
    <i r="1">
      <x v="6"/>
    </i>
    <i r="2">
      <x v="2"/>
    </i>
    <i r="1">
      <x v="8"/>
    </i>
    <i r="2">
      <x/>
    </i>
    <i r="1">
      <x v="13"/>
    </i>
    <i r="2">
      <x v="2"/>
    </i>
    <i r="1">
      <x v="15"/>
    </i>
    <i r="2">
      <x v="2"/>
    </i>
    <i>
      <x v="93"/>
    </i>
    <i r="1">
      <x v="4"/>
    </i>
    <i r="2">
      <x v="8"/>
    </i>
    <i r="1">
      <x v="12"/>
    </i>
    <i r="2">
      <x v="2"/>
    </i>
    <i r="1">
      <x v="13"/>
    </i>
    <i r="2">
      <x v="2"/>
    </i>
    <i>
      <x v="94"/>
    </i>
    <i r="1">
      <x v="4"/>
    </i>
    <i r="2">
      <x v="8"/>
    </i>
    <i r="1">
      <x v="11"/>
    </i>
    <i r="2">
      <x v="2"/>
    </i>
    <i r="1">
      <x v="12"/>
    </i>
    <i r="2">
      <x v="2"/>
    </i>
    <i r="1">
      <x v="13"/>
    </i>
    <i r="2">
      <x v="2"/>
    </i>
    <i>
      <x v="95"/>
    </i>
    <i r="1">
      <x v="4"/>
    </i>
    <i r="2">
      <x v="8"/>
    </i>
    <i r="1">
      <x v="13"/>
    </i>
    <i r="2">
      <x v="2"/>
    </i>
    <i>
      <x v="96"/>
    </i>
    <i r="1">
      <x v="3"/>
    </i>
    <i r="2">
      <x v="8"/>
    </i>
    <i r="1">
      <x v="15"/>
    </i>
    <i r="2">
      <x v="2"/>
    </i>
    <i>
      <x v="97"/>
    </i>
    <i r="1">
      <x v="3"/>
    </i>
    <i r="2">
      <x v="8"/>
    </i>
    <i>
      <x v="98"/>
    </i>
    <i r="1">
      <x v="3"/>
    </i>
    <i r="2">
      <x v="8"/>
    </i>
    <i>
      <x v="99"/>
    </i>
    <i r="1">
      <x v="3"/>
    </i>
    <i r="2">
      <x v="8"/>
    </i>
    <i r="1">
      <x v="15"/>
    </i>
    <i r="2">
      <x v="2"/>
    </i>
    <i>
      <x v="100"/>
    </i>
    <i r="1">
      <x v="3"/>
    </i>
    <i r="2">
      <x v="8"/>
    </i>
    <i r="1">
      <x v="15"/>
    </i>
    <i r="2">
      <x v="2"/>
    </i>
    <i>
      <x v="101"/>
    </i>
    <i r="1">
      <x/>
    </i>
    <i r="2">
      <x v="4"/>
    </i>
    <i r="1">
      <x v="2"/>
    </i>
    <i r="2">
      <x v="9"/>
    </i>
    <i r="1">
      <x v="3"/>
    </i>
    <i r="2">
      <x v="8"/>
    </i>
    <i r="1">
      <x v="4"/>
    </i>
    <i r="2">
      <x v="8"/>
    </i>
    <i r="1">
      <x v="5"/>
    </i>
    <i r="2">
      <x v="6"/>
    </i>
    <i r="1">
      <x v="6"/>
    </i>
    <i r="2">
      <x v="2"/>
    </i>
    <i r="1">
      <x v="13"/>
    </i>
    <i r="2">
      <x v="2"/>
    </i>
    <i r="1">
      <x v="18"/>
    </i>
    <i r="2">
      <x v="2"/>
    </i>
    <i r="2">
      <x v="3"/>
    </i>
    <i r="1">
      <x v="24"/>
    </i>
    <i r="2">
      <x v="3"/>
    </i>
    <i>
      <x v="102"/>
    </i>
    <i r="1">
      <x/>
    </i>
    <i r="2">
      <x v="4"/>
    </i>
    <i r="1">
      <x v="1"/>
    </i>
    <i r="2">
      <x v="2"/>
    </i>
    <i r="1">
      <x v="4"/>
    </i>
    <i r="2">
      <x v="8"/>
    </i>
    <i r="1">
      <x v="5"/>
    </i>
    <i r="2">
      <x v="6"/>
    </i>
    <i r="1">
      <x v="6"/>
    </i>
    <i r="2">
      <x v="2"/>
    </i>
    <i r="1">
      <x v="13"/>
    </i>
    <i r="2">
      <x v="2"/>
    </i>
    <i r="1">
      <x v="24"/>
    </i>
    <i r="2">
      <x v="3"/>
    </i>
    <i>
      <x v="103"/>
    </i>
    <i r="1">
      <x v="2"/>
    </i>
    <i r="2">
      <x v="9"/>
    </i>
    <i r="1">
      <x v="3"/>
    </i>
    <i r="2">
      <x v="8"/>
    </i>
    <i r="1">
      <x v="4"/>
    </i>
    <i r="2">
      <x v="8"/>
    </i>
    <i r="1">
      <x v="5"/>
    </i>
    <i r="2">
      <x v="6"/>
    </i>
    <i r="1">
      <x v="6"/>
    </i>
    <i r="2">
      <x v="2"/>
    </i>
    <i r="1">
      <x v="13"/>
    </i>
    <i r="2">
      <x v="2"/>
    </i>
    <i r="1">
      <x v="18"/>
    </i>
    <i r="2">
      <x v="3"/>
    </i>
    <i r="1">
      <x v="24"/>
    </i>
    <i r="2">
      <x v="3"/>
    </i>
    <i>
      <x v="104"/>
    </i>
    <i r="1">
      <x v="4"/>
    </i>
    <i r="2">
      <x v="8"/>
    </i>
    <i r="1">
      <x v="6"/>
    </i>
    <i r="2">
      <x v="2"/>
    </i>
    <i r="1">
      <x v="18"/>
    </i>
    <i r="2">
      <x v="3"/>
    </i>
    <i r="1">
      <x v="24"/>
    </i>
    <i r="2">
      <x v="3"/>
    </i>
    <i>
      <x v="105"/>
    </i>
    <i r="1">
      <x v="5"/>
    </i>
    <i r="2">
      <x v="6"/>
    </i>
    <i r="1">
      <x v="13"/>
    </i>
    <i r="2">
      <x v="2"/>
    </i>
    <i>
      <x v="106"/>
    </i>
    <i r="1">
      <x v="3"/>
    </i>
    <i r="2">
      <x v="8"/>
    </i>
    <i>
      <x v="107"/>
    </i>
    <i r="1">
      <x v="3"/>
    </i>
    <i r="2">
      <x v="8"/>
    </i>
    <i r="1">
      <x v="4"/>
    </i>
    <i r="2">
      <x v="6"/>
    </i>
    <i r="2">
      <x v="8"/>
    </i>
    <i r="1">
      <x v="5"/>
    </i>
    <i r="2">
      <x v="6"/>
    </i>
    <i r="1">
      <x v="6"/>
    </i>
    <i r="2">
      <x v="2"/>
    </i>
    <i r="1">
      <x v="7"/>
    </i>
    <i r="2">
      <x v="7"/>
    </i>
    <i r="1">
      <x v="8"/>
    </i>
    <i r="2">
      <x/>
    </i>
    <i r="1">
      <x v="12"/>
    </i>
    <i r="2">
      <x v="2"/>
    </i>
    <i r="1">
      <x v="13"/>
    </i>
    <i r="2">
      <x v="2"/>
    </i>
    <i r="1">
      <x v="18"/>
    </i>
    <i r="2">
      <x v="2"/>
    </i>
    <i r="1">
      <x v="19"/>
    </i>
    <i r="2">
      <x v="2"/>
    </i>
    <i r="1">
      <x v="22"/>
    </i>
    <i r="2">
      <x v="9"/>
    </i>
    <i r="1">
      <x v="23"/>
    </i>
    <i r="2">
      <x v="10"/>
    </i>
    <i r="1">
      <x v="24"/>
    </i>
    <i r="2">
      <x v="3"/>
    </i>
    <i>
      <x v="108"/>
    </i>
    <i r="1">
      <x v="23"/>
    </i>
    <i r="2">
      <x v="10"/>
    </i>
    <i r="1">
      <x v="24"/>
    </i>
    <i r="2">
      <x v="3"/>
    </i>
    <i>
      <x v="109"/>
    </i>
    <i r="1">
      <x v="18"/>
    </i>
    <i r="2">
      <x v="2"/>
    </i>
    <i r="2">
      <x v="3"/>
    </i>
    <i>
      <x v="110"/>
    </i>
    <i r="1">
      <x v="4"/>
    </i>
    <i r="2">
      <x v="8"/>
    </i>
    <i r="1">
      <x v="6"/>
    </i>
    <i r="2">
      <x v="2"/>
    </i>
    <i r="1">
      <x v="13"/>
    </i>
    <i r="2">
      <x v="2"/>
    </i>
    <i r="1">
      <x v="18"/>
    </i>
    <i r="2">
      <x v="2"/>
    </i>
    <i>
      <x v="111"/>
    </i>
    <i r="1">
      <x v="1"/>
    </i>
    <i r="2">
      <x v="2"/>
    </i>
    <i r="1">
      <x v="5"/>
    </i>
    <i r="2">
      <x v="6"/>
    </i>
    <i>
      <x v="112"/>
    </i>
    <i r="1">
      <x v="1"/>
    </i>
    <i r="2">
      <x v="2"/>
    </i>
    <i r="1">
      <x v="4"/>
    </i>
    <i r="2">
      <x v="8"/>
    </i>
    <i r="1">
      <x v="5"/>
    </i>
    <i r="2">
      <x v="6"/>
    </i>
    <i>
      <x v="113"/>
    </i>
    <i r="1">
      <x v="1"/>
    </i>
    <i r="2">
      <x v="2"/>
    </i>
    <i r="1">
      <x v="4"/>
    </i>
    <i r="2">
      <x v="8"/>
    </i>
    <i r="1">
      <x v="5"/>
    </i>
    <i r="2">
      <x v="6"/>
    </i>
    <i>
      <x v="114"/>
    </i>
    <i r="1">
      <x v="11"/>
    </i>
    <i r="2">
      <x v="2"/>
    </i>
    <i r="1">
      <x v="22"/>
    </i>
    <i r="2">
      <x v="9"/>
    </i>
    <i r="1">
      <x v="24"/>
    </i>
    <i r="2">
      <x v="3"/>
    </i>
    <i>
      <x v="116"/>
    </i>
    <i r="1">
      <x v="22"/>
    </i>
    <i r="2">
      <x v="9"/>
    </i>
    <i r="1">
      <x v="24"/>
    </i>
    <i r="2">
      <x v="3"/>
    </i>
    <i>
      <x v="117"/>
    </i>
    <i r="1">
      <x v="24"/>
    </i>
    <i r="2">
      <x v="3"/>
    </i>
    <i>
      <x v="118"/>
    </i>
    <i r="1">
      <x v="4"/>
    </i>
    <i r="2">
      <x v="8"/>
    </i>
    <i r="1">
      <x v="11"/>
    </i>
    <i r="2">
      <x v="2"/>
    </i>
    <i r="1">
      <x v="18"/>
    </i>
    <i r="2">
      <x v="2"/>
    </i>
    <i r="1">
      <x v="19"/>
    </i>
    <i r="2">
      <x v="2"/>
    </i>
    <i r="1">
      <x v="22"/>
    </i>
    <i r="2">
      <x v="9"/>
    </i>
    <i r="1">
      <x v="23"/>
    </i>
    <i r="2">
      <x v="10"/>
    </i>
    <i r="1">
      <x v="24"/>
    </i>
    <i r="2">
      <x v="3"/>
    </i>
    <i>
      <x v="119"/>
    </i>
    <i r="1">
      <x v="19"/>
    </i>
    <i r="2">
      <x v="2"/>
    </i>
    <i>
      <x v="120"/>
    </i>
    <i r="1">
      <x v="4"/>
    </i>
    <i r="2">
      <x v="8"/>
    </i>
    <i r="1">
      <x v="24"/>
    </i>
    <i r="2">
      <x v="3"/>
    </i>
    <i>
      <x v="121"/>
    </i>
    <i r="1">
      <x v="3"/>
    </i>
    <i r="2">
      <x v="8"/>
    </i>
    <i r="1">
      <x v="22"/>
    </i>
    <i r="2">
      <x v="9"/>
    </i>
    <i r="1">
      <x v="24"/>
    </i>
    <i r="2">
      <x v="3"/>
    </i>
    <i>
      <x v="122"/>
    </i>
    <i r="1">
      <x v="5"/>
    </i>
    <i r="2">
      <x v="6"/>
    </i>
    <i>
      <x v="123"/>
    </i>
    <i r="1">
      <x v="3"/>
    </i>
    <i r="2">
      <x v="8"/>
    </i>
    <i r="1">
      <x v="4"/>
    </i>
    <i r="2">
      <x v="8"/>
    </i>
    <i r="1">
      <x v="6"/>
    </i>
    <i r="2">
      <x v="2"/>
    </i>
    <i r="1">
      <x v="13"/>
    </i>
    <i r="2">
      <x v="2"/>
    </i>
    <i r="1">
      <x v="14"/>
    </i>
    <i r="2">
      <x v="2"/>
    </i>
    <i r="1">
      <x v="18"/>
    </i>
    <i r="2">
      <x v="2"/>
    </i>
    <i r="1">
      <x v="23"/>
    </i>
    <i r="2">
      <x v="10"/>
    </i>
    <i r="1">
      <x v="24"/>
    </i>
    <i r="2">
      <x v="3"/>
    </i>
    <i>
      <x v="124"/>
    </i>
    <i r="1">
      <x v="1"/>
    </i>
    <i r="2">
      <x v="2"/>
    </i>
    <i r="1">
      <x v="3"/>
    </i>
    <i r="2">
      <x v="8"/>
    </i>
    <i r="1">
      <x v="4"/>
    </i>
    <i r="2">
      <x v="8"/>
    </i>
    <i r="1">
      <x v="6"/>
    </i>
    <i r="2">
      <x v="2"/>
    </i>
    <i>
      <x v="125"/>
    </i>
    <i r="1">
      <x v="3"/>
    </i>
    <i r="2">
      <x v="8"/>
    </i>
    <i r="1">
      <x v="4"/>
    </i>
    <i r="2">
      <x v="8"/>
    </i>
    <i r="1">
      <x v="6"/>
    </i>
    <i r="2">
      <x v="2"/>
    </i>
    <i r="1">
      <x v="10"/>
    </i>
    <i r="2">
      <x v="4"/>
    </i>
    <i r="1">
      <x v="11"/>
    </i>
    <i r="2">
      <x v="2"/>
    </i>
    <i r="1">
      <x v="13"/>
    </i>
    <i r="2">
      <x v="2"/>
    </i>
    <i r="1">
      <x v="15"/>
    </i>
    <i r="2">
      <x v="2"/>
    </i>
    <i r="1">
      <x v="23"/>
    </i>
    <i r="2">
      <x v="10"/>
    </i>
    <i r="1">
      <x v="24"/>
    </i>
    <i r="2">
      <x v="3"/>
    </i>
    <i>
      <x v="126"/>
    </i>
    <i r="1">
      <x v="1"/>
    </i>
    <i r="2">
      <x v="2"/>
    </i>
    <i r="1">
      <x v="3"/>
    </i>
    <i r="2">
      <x v="8"/>
    </i>
    <i r="1">
      <x v="4"/>
    </i>
    <i r="2">
      <x v="8"/>
    </i>
    <i r="1">
      <x v="5"/>
    </i>
    <i r="2">
      <x v="6"/>
    </i>
    <i r="1">
      <x v="6"/>
    </i>
    <i r="2">
      <x v="2"/>
    </i>
    <i r="1">
      <x v="10"/>
    </i>
    <i r="2">
      <x v="4"/>
    </i>
    <i r="1">
      <x v="11"/>
    </i>
    <i r="2">
      <x v="2"/>
    </i>
    <i r="1">
      <x v="12"/>
    </i>
    <i r="2">
      <x v="2"/>
    </i>
    <i r="1">
      <x v="13"/>
    </i>
    <i r="2">
      <x v="2"/>
    </i>
    <i r="1">
      <x v="18"/>
    </i>
    <i r="2">
      <x v="2"/>
    </i>
    <i r="1">
      <x v="23"/>
    </i>
    <i r="2">
      <x v="10"/>
    </i>
    <i>
      <x v="127"/>
    </i>
    <i r="1">
      <x v="4"/>
    </i>
    <i r="2">
      <x v="8"/>
    </i>
    <i r="1">
      <x v="13"/>
    </i>
    <i r="2">
      <x v="2"/>
    </i>
    <i r="1">
      <x v="14"/>
    </i>
    <i r="2">
      <x v="2"/>
    </i>
    <i r="1">
      <x v="18"/>
    </i>
    <i r="2">
      <x v="2"/>
    </i>
    <i r="1">
      <x v="22"/>
    </i>
    <i r="2">
      <x v="9"/>
    </i>
    <i r="1">
      <x v="23"/>
    </i>
    <i r="2">
      <x v="10"/>
    </i>
    <i r="1">
      <x v="24"/>
    </i>
    <i r="2">
      <x v="3"/>
    </i>
    <i>
      <x v="128"/>
    </i>
    <i r="1">
      <x v="22"/>
    </i>
    <i r="2">
      <x v="9"/>
    </i>
    <i>
      <x v="129"/>
    </i>
    <i r="1">
      <x v="3"/>
    </i>
    <i r="2">
      <x v="8"/>
    </i>
    <i r="1">
      <x v="4"/>
    </i>
    <i r="2">
      <x v="8"/>
    </i>
    <i r="1">
      <x v="6"/>
    </i>
    <i r="2">
      <x v="2"/>
    </i>
    <i r="1">
      <x v="13"/>
    </i>
    <i r="2">
      <x v="2"/>
    </i>
    <i r="1">
      <x v="14"/>
    </i>
    <i r="2">
      <x v="2"/>
    </i>
    <i r="1">
      <x v="18"/>
    </i>
    <i r="2">
      <x v="2"/>
    </i>
    <i r="1">
      <x v="23"/>
    </i>
    <i r="2">
      <x v="10"/>
    </i>
    <i r="1">
      <x v="24"/>
    </i>
    <i r="2">
      <x v="3"/>
    </i>
    <i>
      <x v="130"/>
    </i>
    <i r="1">
      <x v="6"/>
    </i>
    <i r="2">
      <x v="2"/>
    </i>
    <i r="1">
      <x v="11"/>
    </i>
    <i r="2">
      <x v="2"/>
    </i>
    <i r="1">
      <x v="13"/>
    </i>
    <i r="2">
      <x v="2"/>
    </i>
    <i r="1">
      <x v="18"/>
    </i>
    <i r="2">
      <x v="2"/>
    </i>
    <i r="1">
      <x v="23"/>
    </i>
    <i r="2">
      <x v="10"/>
    </i>
    <i>
      <x v="131"/>
    </i>
    <i r="1">
      <x v="1"/>
    </i>
    <i r="2">
      <x v="2"/>
    </i>
    <i r="1">
      <x v="6"/>
    </i>
    <i r="2">
      <x v="2"/>
    </i>
    <i r="1">
      <x v="11"/>
    </i>
    <i r="2">
      <x v="2"/>
    </i>
    <i r="1">
      <x v="13"/>
    </i>
    <i r="2">
      <x v="2"/>
    </i>
    <i r="1">
      <x v="23"/>
    </i>
    <i r="2">
      <x v="10"/>
    </i>
    <i>
      <x v="132"/>
    </i>
    <i r="1">
      <x v="1"/>
    </i>
    <i r="2">
      <x v="2"/>
    </i>
    <i r="1">
      <x v="11"/>
    </i>
    <i r="2">
      <x v="2"/>
    </i>
    <i>
      <x v="133"/>
    </i>
    <i r="1">
      <x v="12"/>
    </i>
    <i r="2">
      <x v="2"/>
    </i>
    <i>
      <x v="134"/>
    </i>
    <i r="1">
      <x v="13"/>
    </i>
    <i r="2">
      <x v="2"/>
    </i>
    <i r="1">
      <x v="23"/>
    </i>
    <i r="2">
      <x v="10"/>
    </i>
    <i>
      <x v="135"/>
    </i>
    <i r="1">
      <x v="12"/>
    </i>
    <i r="2">
      <x v="2"/>
    </i>
    <i>
      <x v="136"/>
    </i>
    <i r="1">
      <x v="6"/>
    </i>
    <i r="2">
      <x v="2"/>
    </i>
    <i r="1">
      <x v="23"/>
    </i>
    <i r="2">
      <x v="10"/>
    </i>
    <i>
      <x v="137"/>
    </i>
    <i r="1">
      <x v="1"/>
    </i>
    <i r="2">
      <x v="2"/>
    </i>
    <i r="1">
      <x v="6"/>
    </i>
    <i r="2">
      <x v="2"/>
    </i>
    <i>
      <x v="138"/>
    </i>
    <i r="1">
      <x v="6"/>
    </i>
    <i r="2">
      <x v="2"/>
    </i>
    <i r="1">
      <x v="12"/>
    </i>
    <i r="2">
      <x v="2"/>
    </i>
    <i>
      <x v="139"/>
    </i>
    <i r="1">
      <x v="4"/>
    </i>
    <i r="2">
      <x v="8"/>
    </i>
    <i r="1">
      <x v="6"/>
    </i>
    <i r="2">
      <x v="2"/>
    </i>
    <i r="1">
      <x v="12"/>
    </i>
    <i r="2">
      <x v="2"/>
    </i>
    <i r="1">
      <x v="13"/>
    </i>
    <i r="2">
      <x v="2"/>
    </i>
    <i>
      <x v="140"/>
    </i>
    <i r="1">
      <x v="6"/>
    </i>
    <i r="2">
      <x v="2"/>
    </i>
    <i r="1">
      <x v="13"/>
    </i>
    <i r="2">
      <x v="2"/>
    </i>
    <i>
      <x v="141"/>
    </i>
    <i r="1">
      <x v="4"/>
    </i>
    <i r="2">
      <x v="8"/>
    </i>
    <i r="1">
      <x v="6"/>
    </i>
    <i r="2">
      <x v="2"/>
    </i>
    <i>
      <x v="142"/>
    </i>
    <i r="1">
      <x v="4"/>
    </i>
    <i r="2">
      <x v="8"/>
    </i>
    <i r="1">
      <x v="13"/>
    </i>
    <i r="2">
      <x v="2"/>
    </i>
    <i>
      <x v="143"/>
    </i>
    <i r="1">
      <x v="10"/>
    </i>
    <i r="2">
      <x v="4"/>
    </i>
    <i r="1">
      <x v="13"/>
    </i>
    <i r="2">
      <x v="2"/>
    </i>
    <i r="1">
      <x v="14"/>
    </i>
    <i r="2">
      <x v="2"/>
    </i>
    <i r="1">
      <x v="23"/>
    </i>
    <i r="2">
      <x v="10"/>
    </i>
    <i>
      <x v="144"/>
    </i>
    <i r="1">
      <x v="1"/>
    </i>
    <i r="2">
      <x v="2"/>
    </i>
    <i r="1">
      <x v="4"/>
    </i>
    <i r="2">
      <x v="8"/>
    </i>
    <i r="1">
      <x v="6"/>
    </i>
    <i r="2">
      <x v="2"/>
    </i>
    <i r="1">
      <x v="10"/>
    </i>
    <i r="2">
      <x v="4"/>
    </i>
    <i r="1">
      <x v="11"/>
    </i>
    <i r="2">
      <x v="2"/>
    </i>
    <i r="1">
      <x v="12"/>
    </i>
    <i r="2">
      <x v="2"/>
    </i>
    <i r="1">
      <x v="13"/>
    </i>
    <i r="2">
      <x v="2"/>
    </i>
    <i r="1">
      <x v="14"/>
    </i>
    <i r="2">
      <x v="2"/>
    </i>
    <i r="1">
      <x v="23"/>
    </i>
    <i r="2">
      <x v="10"/>
    </i>
    <i>
      <x v="145"/>
    </i>
    <i r="1">
      <x v="11"/>
    </i>
    <i r="2">
      <x v="2"/>
    </i>
    <i r="1">
      <x v="13"/>
    </i>
    <i r="2">
      <x v="2"/>
    </i>
    <i r="1">
      <x v="24"/>
    </i>
    <i r="2">
      <x v="3"/>
    </i>
    <i>
      <x v="146"/>
    </i>
    <i r="1">
      <x v="6"/>
    </i>
    <i r="2">
      <x v="2"/>
    </i>
    <i>
      <x v="147"/>
    </i>
    <i r="1">
      <x v="4"/>
    </i>
    <i r="2">
      <x v="8"/>
    </i>
    <i>
      <x v="148"/>
    </i>
    <i r="1">
      <x v="4"/>
    </i>
    <i r="2">
      <x v="8"/>
    </i>
    <i>
      <x v="149"/>
    </i>
    <i r="1">
      <x v="4"/>
    </i>
    <i r="2">
      <x v="8"/>
    </i>
    <i>
      <x v="150"/>
    </i>
    <i r="1">
      <x v="4"/>
    </i>
    <i r="2">
      <x v="8"/>
    </i>
    <i r="1">
      <x v="18"/>
    </i>
    <i r="2">
      <x v="2"/>
    </i>
    <i r="1">
      <x v="23"/>
    </i>
    <i r="2">
      <x v="10"/>
    </i>
    <i>
      <x v="151"/>
    </i>
    <i r="1">
      <x v="4"/>
    </i>
    <i r="2">
      <x v="8"/>
    </i>
    <i r="1">
      <x v="10"/>
    </i>
    <i r="2">
      <x v="4"/>
    </i>
    <i r="1">
      <x v="13"/>
    </i>
    <i r="2">
      <x v="2"/>
    </i>
    <i r="1">
      <x v="18"/>
    </i>
    <i r="2">
      <x v="2"/>
    </i>
    <i>
      <x v="152"/>
    </i>
    <i r="1">
      <x v="13"/>
    </i>
    <i r="2">
      <x v="2"/>
    </i>
    <i>
      <x v="153"/>
    </i>
    <i r="1">
      <x v="13"/>
    </i>
    <i r="2">
      <x v="2"/>
    </i>
    <i>
      <x v="154"/>
    </i>
    <i r="1">
      <x v="13"/>
    </i>
    <i r="2">
      <x v="2"/>
    </i>
    <i>
      <x v="155"/>
    </i>
    <i r="1">
      <x v="13"/>
    </i>
    <i r="2">
      <x v="2"/>
    </i>
    <i>
      <x v="156"/>
    </i>
    <i r="1">
      <x v="13"/>
    </i>
    <i r="2">
      <x v="2"/>
    </i>
    <i>
      <x v="157"/>
    </i>
    <i r="1">
      <x v="13"/>
    </i>
    <i r="2">
      <x v="2"/>
    </i>
    <i>
      <x v="158"/>
    </i>
    <i r="1">
      <x v="7"/>
    </i>
    <i r="2">
      <x v="7"/>
    </i>
    <i>
      <x v="159"/>
    </i>
    <i r="1">
      <x v="25"/>
    </i>
    <i r="2">
      <x v="1"/>
    </i>
    <i>
      <x v="160"/>
    </i>
    <i r="1">
      <x v="25"/>
    </i>
    <i r="2">
      <x v="1"/>
    </i>
    <i>
      <x v="161"/>
    </i>
    <i r="1">
      <x v="25"/>
    </i>
    <i r="2">
      <x v="1"/>
    </i>
    <i t="grand">
      <x/>
    </i>
  </rowItems>
  <colItems count="1">
    <i/>
  </colItems>
  <dataFields count="1">
    <dataField name="Suma de APROBADO" fld="15" baseField="13"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 dinámica3"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15" firstHeaderRow="1" firstDataRow="1" firstDataCol="1"/>
  <pivotFields count="5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2">
        <item x="3"/>
        <item x="10"/>
        <item x="1"/>
        <item x="7"/>
        <item x="6"/>
        <item x="4"/>
        <item x="5"/>
        <item x="0"/>
        <item x="2"/>
        <item x="8"/>
        <item x="9"/>
        <item t="default"/>
      </items>
    </pivotField>
    <pivotField showAll="0"/>
    <pivotField showAll="0"/>
    <pivotField showAll="0"/>
    <pivotField showAll="0"/>
    <pivotField showAll="0"/>
    <pivotField showAll="0"/>
    <pivotField showAll="0"/>
    <pivotField showAll="0"/>
    <pivotField showAll="0"/>
    <pivotField dataField="1" numFmtId="43" showAll="0"/>
    <pivotField showAll="0"/>
    <pivotField showAll="0"/>
    <pivotField showAll="0"/>
    <pivotField showAll="0"/>
    <pivotField showAll="0"/>
    <pivotField showAll="0"/>
  </pivotFields>
  <rowFields count="1">
    <field x="34"/>
  </rowFields>
  <rowItems count="12">
    <i>
      <x/>
    </i>
    <i>
      <x v="1"/>
    </i>
    <i>
      <x v="2"/>
    </i>
    <i>
      <x v="3"/>
    </i>
    <i>
      <x v="4"/>
    </i>
    <i>
      <x v="5"/>
    </i>
    <i>
      <x v="6"/>
    </i>
    <i>
      <x v="7"/>
    </i>
    <i>
      <x v="8"/>
    </i>
    <i>
      <x v="9"/>
    </i>
    <i>
      <x v="10"/>
    </i>
    <i t="grand">
      <x/>
    </i>
  </rowItems>
  <colItems count="1">
    <i/>
  </colItems>
  <dataFields count="1">
    <dataField name="Suma de APROBADO" fld="44" baseField="34" baseItem="6"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Dinámica2" cacheId="11"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location ref="A3:D166" firstHeaderRow="0" firstDataRow="1" firstDataCol="1"/>
  <pivotFields count="21">
    <pivotField showAll="0"/>
    <pivotField axis="axisRow" showAll="0">
      <items count="14">
        <item x="0"/>
        <item x="1"/>
        <item x="2"/>
        <item x="3"/>
        <item x="4"/>
        <item x="5"/>
        <item x="6"/>
        <item x="7"/>
        <item x="8"/>
        <item x="9"/>
        <item x="10"/>
        <item x="11"/>
        <item x="12"/>
        <item t="default"/>
      </items>
    </pivotField>
    <pivotField showAll="0" defaultSubtotal="0"/>
    <pivotField showAll="0"/>
    <pivotField showAll="0"/>
    <pivotField showAll="0"/>
    <pivotField showAll="0"/>
    <pivotField showAll="0"/>
    <pivotField showAll="0"/>
    <pivotField showAll="0"/>
    <pivotField showAll="0"/>
    <pivotField showAll="0" sortType="ascending"/>
    <pivotField showAll="0" sortType="ascending"/>
    <pivotField axis="axisRow" showAll="0">
      <items count="163">
        <item sd="0" x="128"/>
        <item sd="0" x="129"/>
        <item sd="0" x="130"/>
        <item sd="0" x="102"/>
        <item sd="0" x="131"/>
        <item sd="0" x="132"/>
        <item sd="0" x="104"/>
        <item sd="0" x="133"/>
        <item sd="0" x="134"/>
        <item sd="0" x="135"/>
        <item sd="0" x="37"/>
        <item sd="0" x="136"/>
        <item sd="0" x="137"/>
        <item sd="0" x="138"/>
        <item sd="0" x="139"/>
        <item sd="0" x="0"/>
        <item sd="0" x="34"/>
        <item sd="0" x="103"/>
        <item sd="0" x="1"/>
        <item sd="0" x="11"/>
        <item sd="0" x="38"/>
        <item sd="0" x="39"/>
        <item sd="0" x="82"/>
        <item sd="0" x="2"/>
        <item sd="0" x="40"/>
        <item sd="0" x="12"/>
        <item sd="0" x="41"/>
        <item sd="0" x="42"/>
        <item sd="0" x="43"/>
        <item sd="0" x="44"/>
        <item sd="0" x="45"/>
        <item sd="0" x="3"/>
        <item sd="0" x="13"/>
        <item sd="0" x="83"/>
        <item sd="0" x="14"/>
        <item sd="0" x="84"/>
        <item sd="0" x="105"/>
        <item sd="0" x="46"/>
        <item sd="0" x="47"/>
        <item sd="0" x="48"/>
        <item sd="0" x="49"/>
        <item sd="0" x="85"/>
        <item sd="0" x="50"/>
        <item sd="0" x="76"/>
        <item sd="0" x="51"/>
        <item sd="0" x="52"/>
        <item sd="0" x="15"/>
        <item sd="0" x="16"/>
        <item sd="0" x="53"/>
        <item sd="0" x="54"/>
        <item sd="0" x="4"/>
        <item sd="0" x="5"/>
        <item sd="0" x="6"/>
        <item sd="0" x="7"/>
        <item sd="0" x="55"/>
        <item sd="0" x="86"/>
        <item sd="0" x="114"/>
        <item sd="0" x="87"/>
        <item sd="0" x="143"/>
        <item sd="0" x="140"/>
        <item sd="0" x="97"/>
        <item sd="0" x="56"/>
        <item sd="0" x="57"/>
        <item sd="0" x="8"/>
        <item sd="0" x="115"/>
        <item sd="0" x="141"/>
        <item sd="0" x="121"/>
        <item sd="0" x="125"/>
        <item sd="0" x="75"/>
        <item sd="0" x="106"/>
        <item sd="0" x="107"/>
        <item sd="0" x="17"/>
        <item sd="0" x="78"/>
        <item sd="0" x="96"/>
        <item sd="0" x="119"/>
        <item sd="0" x="58"/>
        <item sd="0" x="35"/>
        <item sd="0" x="23"/>
        <item sd="0" x="112"/>
        <item sd="0" x="59"/>
        <item sd="0" x="24"/>
        <item sd="0" x="89"/>
        <item sd="0" x="90"/>
        <item sd="0" x="91"/>
        <item sd="0" x="92"/>
        <item sd="0" x="142"/>
        <item sd="0" x="146"/>
        <item sd="0" x="31"/>
        <item sd="0" x="32"/>
        <item sd="0" x="60"/>
        <item sd="0" x="93"/>
        <item sd="0" x="150"/>
        <item sd="0" x="61"/>
        <item sd="0" x="99"/>
        <item sd="0" x="100"/>
        <item sd="0" x="111"/>
        <item sd="0" x="25"/>
        <item sd="0" x="26"/>
        <item sd="0" x="27"/>
        <item sd="0" x="28"/>
        <item sd="0" x="29"/>
        <item sd="0" x="9"/>
        <item sd="0" x="62"/>
        <item sd="0" x="10"/>
        <item sd="0" x="63"/>
        <item sd="0" x="94"/>
        <item sd="0" x="18"/>
        <item sd="0" x="22"/>
        <item sd="0" x="148"/>
        <item sd="0" x="156"/>
        <item sd="0" x="64"/>
        <item sd="0" x="80"/>
        <item sd="0" x="81"/>
        <item sd="0" x="79"/>
        <item sd="0" x="144"/>
        <item sd="0" x="161"/>
        <item sd="0" x="145"/>
        <item sd="0" x="149"/>
        <item sd="0" x="126"/>
        <item sd="0" x="157"/>
        <item sd="0" x="127"/>
        <item sd="0" x="36"/>
        <item sd="0" x="95"/>
        <item sd="0" x="21"/>
        <item sd="0" x="19"/>
        <item sd="0" x="33"/>
        <item sd="0" x="20"/>
        <item sd="0" x="108"/>
        <item sd="0" x="147"/>
        <item sd="0" x="30"/>
        <item sd="0" x="65"/>
        <item sd="0" x="66"/>
        <item sd="0" x="77"/>
        <item sd="0" x="116"/>
        <item sd="0" x="109"/>
        <item sd="0" x="117"/>
        <item sd="0" x="67"/>
        <item sd="0" x="68"/>
        <item sd="0" x="69"/>
        <item sd="0" x="70"/>
        <item sd="0" x="71"/>
        <item sd="0" x="72"/>
        <item sd="0" x="110"/>
        <item sd="0" x="98"/>
        <item sd="0" x="73"/>
        <item sd="0" x="101"/>
        <item sd="0" x="74"/>
        <item sd="0" x="122"/>
        <item sd="0" x="123"/>
        <item sd="0" x="124"/>
        <item sd="0" x="118"/>
        <item sd="0" x="120"/>
        <item sd="0" x="151"/>
        <item sd="0" x="152"/>
        <item sd="0" x="153"/>
        <item sd="0" x="113"/>
        <item sd="0" x="154"/>
        <item sd="0" x="155"/>
        <item sd="0" x="88"/>
        <item sd="0" x="158"/>
        <item sd="0" x="159"/>
        <item sd="0" x="160"/>
        <item t="default" sd="0"/>
      </items>
    </pivotField>
    <pivotField dataField="1" numFmtId="166" showAll="0"/>
    <pivotField dataField="1" numFmtId="166" showAll="0"/>
    <pivotField dataField="1" numFmtId="166" showAll="0"/>
    <pivotField numFmtId="166" showAll="0"/>
    <pivotField numFmtId="166" showAll="0"/>
    <pivotField showAll="0"/>
    <pivotField showAll="0"/>
  </pivotFields>
  <rowFields count="2">
    <field x="13"/>
    <field x="1"/>
  </rowFields>
  <rowItems count="1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t="grand">
      <x/>
    </i>
  </rowItems>
  <colFields count="1">
    <field x="-2"/>
  </colFields>
  <colItems count="3">
    <i>
      <x/>
    </i>
    <i i="1">
      <x v="1"/>
    </i>
    <i i="2">
      <x v="2"/>
    </i>
  </colItems>
  <dataFields count="3">
    <dataField name="Suma de SOLICITADO" fld="14" baseField="1" baseItem="0" numFmtId="3"/>
    <dataField name="Suma de APROBADO" fld="15" baseField="1" baseItem="0" numFmtId="3"/>
    <dataField name="Suma de INTERNO" fld="16" baseField="1"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Tabla dinámica1" cacheId="13"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17" firstHeaderRow="1" firstDataRow="1" firstDataCol="1"/>
  <pivotFields count="21">
    <pivotField showAll="0"/>
    <pivotField axis="axisRow" showAll="0">
      <items count="14">
        <item x="0"/>
        <item x="1"/>
        <item x="2"/>
        <item x="3"/>
        <item x="4"/>
        <item x="5"/>
        <item x="6"/>
        <item x="7"/>
        <item x="8"/>
        <item x="9"/>
        <item x="10"/>
        <item x="11"/>
        <item x="12"/>
        <item t="default"/>
      </items>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showAll="0"/>
  </pivotFields>
  <rowFields count="1">
    <field x="1"/>
  </rowFields>
  <rowItems count="14">
    <i>
      <x/>
    </i>
    <i>
      <x v="1"/>
    </i>
    <i>
      <x v="2"/>
    </i>
    <i>
      <x v="3"/>
    </i>
    <i>
      <x v="4"/>
    </i>
    <i>
      <x v="5"/>
    </i>
    <i>
      <x v="6"/>
    </i>
    <i>
      <x v="7"/>
    </i>
    <i>
      <x v="8"/>
    </i>
    <i>
      <x v="9"/>
    </i>
    <i>
      <x v="10"/>
    </i>
    <i>
      <x v="11"/>
    </i>
    <i>
      <x v="12"/>
    </i>
    <i t="grand">
      <x/>
    </i>
  </rowItems>
  <colItems count="1">
    <i/>
  </colItems>
  <dataFields count="1">
    <dataField name="Suma de APROBADO" fld="15" baseField="1"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TablaDinámica4" cacheId="14"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location ref="A3:B664" firstHeaderRow="1" firstDataRow="1" firstDataCol="1"/>
  <pivotFields count="49">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defaultSubtotal="0"/>
    <pivotField showAll="0"/>
    <pivotField showAll="0"/>
    <pivotField showAll="0"/>
    <pivotField showAl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axis="axisRow" showAll="0">
      <items count="43">
        <item x="3"/>
        <item x="5"/>
        <item x="4"/>
        <item x="6"/>
        <item x="28"/>
        <item x="7"/>
        <item x="8"/>
        <item x="9"/>
        <item x="10"/>
        <item x="33"/>
        <item x="30"/>
        <item x="11"/>
        <item x="12"/>
        <item x="1"/>
        <item x="13"/>
        <item x="38"/>
        <item x="14"/>
        <item x="26"/>
        <item x="27"/>
        <item x="0"/>
        <item x="29"/>
        <item x="15"/>
        <item x="16"/>
        <item x="17"/>
        <item x="18"/>
        <item x="31"/>
        <item x="2"/>
        <item x="19"/>
        <item x="20"/>
        <item x="21"/>
        <item x="22"/>
        <item x="23"/>
        <item x="24"/>
        <item x="25"/>
        <item x="32"/>
        <item x="39"/>
        <item x="34"/>
        <item x="35"/>
        <item x="36"/>
        <item x="37"/>
        <item x="40"/>
        <item m="1" x="41"/>
        <item t="default"/>
      </items>
    </pivotField>
    <pivotField axis="axisRow" showAll="0">
      <items count="134">
        <item x="5"/>
        <item m="1" x="131"/>
        <item x="59"/>
        <item x="129"/>
        <item x="7"/>
        <item m="1" x="130"/>
        <item x="60"/>
        <item x="98"/>
        <item x="61"/>
        <item x="6"/>
        <item x="99"/>
        <item x="8"/>
        <item x="53"/>
        <item x="86"/>
        <item x="46"/>
        <item x="54"/>
        <item x="9"/>
        <item x="91"/>
        <item x="107"/>
        <item x="10"/>
        <item x="41"/>
        <item x="100"/>
        <item x="11"/>
        <item x="110"/>
        <item x="12"/>
        <item x="35"/>
        <item x="36"/>
        <item x="42"/>
        <item x="40"/>
        <item x="64"/>
        <item x="69"/>
        <item x="70"/>
        <item x="101"/>
        <item x="71"/>
        <item x="104"/>
        <item x="111"/>
        <item x="13"/>
        <item x="43"/>
        <item x="87"/>
        <item x="103"/>
        <item x="105"/>
        <item x="14"/>
        <item x="15"/>
        <item x="90"/>
        <item x="68"/>
        <item x="3"/>
        <item x="55"/>
        <item x="16"/>
        <item x="2"/>
        <item x="47"/>
        <item x="62"/>
        <item x="17"/>
        <item x="48"/>
        <item x="125"/>
        <item x="126"/>
        <item x="127"/>
        <item x="18"/>
        <item x="49"/>
        <item x="106"/>
        <item x="82"/>
        <item x="83"/>
        <item x="38"/>
        <item x="1"/>
        <item x="0"/>
        <item x="37"/>
        <item x="19"/>
        <item x="92"/>
        <item x="93"/>
        <item x="94"/>
        <item x="112"/>
        <item x="113"/>
        <item x="118"/>
        <item x="119"/>
        <item x="124"/>
        <item x="20"/>
        <item x="21"/>
        <item x="65"/>
        <item x="95"/>
        <item x="96"/>
        <item x="108"/>
        <item x="114"/>
        <item x="115"/>
        <item x="116"/>
        <item x="22"/>
        <item x="97"/>
        <item x="89"/>
        <item x="23"/>
        <item x="24"/>
        <item x="44"/>
        <item x="66"/>
        <item x="76"/>
        <item x="77"/>
        <item x="78"/>
        <item x="4"/>
        <item x="50"/>
        <item x="25"/>
        <item x="45"/>
        <item x="72"/>
        <item x="26"/>
        <item x="27"/>
        <item x="39"/>
        <item x="67"/>
        <item x="56"/>
        <item x="74"/>
        <item x="73"/>
        <item x="28"/>
        <item x="29"/>
        <item x="57"/>
        <item x="30"/>
        <item x="75"/>
        <item x="84"/>
        <item x="51"/>
        <item x="109"/>
        <item x="117"/>
        <item x="31"/>
        <item x="52"/>
        <item x="102"/>
        <item x="32"/>
        <item x="58"/>
        <item x="63"/>
        <item x="34"/>
        <item x="33"/>
        <item x="79"/>
        <item x="80"/>
        <item x="85"/>
        <item x="88"/>
        <item x="81"/>
        <item m="1" x="132"/>
        <item x="128"/>
        <item x="120"/>
        <item x="121"/>
        <item x="122"/>
        <item x="123"/>
        <item t="default"/>
      </items>
    </pivotField>
    <pivotField axis="axisRow" showAll="0">
      <items count="455">
        <item x="17"/>
        <item x="68"/>
        <item x="396"/>
        <item x="397"/>
        <item x="351"/>
        <item x="132"/>
        <item x="399"/>
        <item x="401"/>
        <item x="131"/>
        <item x="161"/>
        <item m="1" x="450"/>
        <item x="445"/>
        <item x="19"/>
        <item x="398"/>
        <item x="400"/>
        <item x="402"/>
        <item x="403"/>
        <item x="84"/>
        <item x="350"/>
        <item x="140"/>
        <item x="352"/>
        <item x="353"/>
        <item x="436"/>
        <item x="18"/>
        <item x="354"/>
        <item x="355"/>
        <item x="20"/>
        <item x="121"/>
        <item x="299"/>
        <item x="108"/>
        <item x="231"/>
        <item x="122"/>
        <item x="442"/>
        <item x="21"/>
        <item x="422"/>
        <item x="421"/>
        <item x="324"/>
        <item x="381"/>
        <item x="22"/>
        <item x="85"/>
        <item x="356"/>
        <item x="404"/>
        <item x="23"/>
        <item x="69"/>
        <item x="405"/>
        <item x="24"/>
        <item x="58"/>
        <item x="59"/>
        <item x="70"/>
        <item x="71"/>
        <item x="86"/>
        <item x="107"/>
        <item x="83"/>
        <item x="169"/>
        <item x="213"/>
        <item x="222"/>
        <item x="223"/>
        <item x="224"/>
        <item x="357"/>
        <item x="232"/>
        <item x="367"/>
        <item x="406"/>
        <item x="322"/>
        <item x="25"/>
        <item x="72"/>
        <item x="87"/>
        <item x="256"/>
        <item x="268"/>
        <item x="272"/>
        <item x="303"/>
        <item x="319"/>
        <item x="325"/>
        <item x="363"/>
        <item x="364"/>
        <item x="365"/>
        <item x="366"/>
        <item x="369"/>
        <item x="371"/>
        <item x="372"/>
        <item x="375"/>
        <item x="382"/>
        <item x="387"/>
        <item x="395"/>
        <item x="423"/>
        <item x="26"/>
        <item x="27"/>
        <item x="304"/>
        <item x="320"/>
        <item x="323"/>
        <item x="326"/>
        <item x="202"/>
        <item x="112"/>
        <item x="284"/>
        <item x="170"/>
        <item x="7"/>
        <item x="242"/>
        <item x="146"/>
        <item x="124"/>
        <item x="123"/>
        <item x="138"/>
        <item x="171"/>
        <item x="148"/>
        <item x="183"/>
        <item x="194"/>
        <item x="203"/>
        <item x="214"/>
        <item x="228"/>
        <item x="182"/>
        <item x="28"/>
        <item x="142"/>
        <item x="109"/>
        <item x="292"/>
        <item x="226"/>
        <item x="88"/>
        <item x="153"/>
        <item x="201"/>
        <item x="211"/>
        <item x="30"/>
        <item x="73"/>
        <item x="89"/>
        <item x="3"/>
        <item x="74"/>
        <item x="110"/>
        <item x="143"/>
        <item x="147"/>
        <item x="162"/>
        <item x="32"/>
        <item x="184"/>
        <item x="157"/>
        <item x="185"/>
        <item x="163"/>
        <item x="29"/>
        <item x="144"/>
        <item x="90"/>
        <item x="204"/>
        <item x="227"/>
        <item x="33"/>
        <item x="31"/>
        <item x="66"/>
        <item x="370"/>
        <item x="215"/>
        <item x="111"/>
        <item x="291"/>
        <item x="154"/>
        <item x="164"/>
        <item x="186"/>
        <item x="196"/>
        <item x="195"/>
        <item x="205"/>
        <item x="225"/>
        <item x="230"/>
        <item x="234"/>
        <item x="244"/>
        <item x="253"/>
        <item x="258"/>
        <item x="293"/>
        <item x="311"/>
        <item x="60"/>
        <item x="172"/>
        <item x="93"/>
        <item x="193"/>
        <item x="206"/>
        <item x="216"/>
        <item x="229"/>
        <item x="233"/>
        <item x="243"/>
        <item x="257"/>
        <item x="285"/>
        <item x="34"/>
        <item x="91"/>
        <item x="113"/>
        <item x="145"/>
        <item x="149"/>
        <item x="158"/>
        <item x="165"/>
        <item x="437"/>
        <item x="439"/>
        <item x="440"/>
        <item x="443"/>
        <item x="444"/>
        <item x="35"/>
        <item x="67"/>
        <item x="75"/>
        <item x="92"/>
        <item x="114"/>
        <item x="133"/>
        <item x="150"/>
        <item x="155"/>
        <item x="374"/>
        <item x="276"/>
        <item x="277"/>
        <item x="313"/>
        <item x="438"/>
        <item x="76"/>
        <item x="376"/>
        <item x="383"/>
        <item x="321"/>
        <item x="301"/>
        <item x="327"/>
        <item x="278"/>
        <item x="279"/>
        <item x="307"/>
        <item x="314"/>
        <item x="2"/>
        <item x="4"/>
        <item x="5"/>
        <item x="6"/>
        <item x="9"/>
        <item x="10"/>
        <item x="11"/>
        <item x="12"/>
        <item x="13"/>
        <item x="14"/>
        <item x="15"/>
        <item x="16"/>
        <item x="173"/>
        <item x="0"/>
        <item x="1"/>
        <item x="77"/>
        <item x="134"/>
        <item x="197"/>
        <item x="61"/>
        <item x="94"/>
        <item x="259"/>
        <item x="286"/>
        <item x="294"/>
        <item x="302"/>
        <item x="36"/>
        <item x="328"/>
        <item x="329"/>
        <item x="330"/>
        <item x="331"/>
        <item x="332"/>
        <item x="407"/>
        <item x="408"/>
        <item x="409"/>
        <item x="410"/>
        <item x="424"/>
        <item x="425"/>
        <item x="426"/>
        <item x="427"/>
        <item x="433"/>
        <item x="434"/>
        <item x="37"/>
        <item x="38"/>
        <item x="39"/>
        <item x="40"/>
        <item x="78"/>
        <item x="79"/>
        <item x="95"/>
        <item x="41"/>
        <item x="151"/>
        <item x="156"/>
        <item x="174"/>
        <item x="187"/>
        <item x="235"/>
        <item x="245"/>
        <item x="312"/>
        <item x="316"/>
        <item x="333"/>
        <item x="334"/>
        <item x="335"/>
        <item x="336"/>
        <item x="358"/>
        <item x="377"/>
        <item x="384"/>
        <item x="388"/>
        <item x="411"/>
        <item x="412"/>
        <item x="413"/>
        <item x="414"/>
        <item x="415"/>
        <item x="42"/>
        <item x="207"/>
        <item x="337"/>
        <item x="416"/>
        <item x="318"/>
        <item x="340"/>
        <item x="359"/>
        <item x="368"/>
        <item x="379"/>
        <item x="386"/>
        <item x="390"/>
        <item x="393"/>
        <item x="430"/>
        <item x="43"/>
        <item x="115"/>
        <item x="305"/>
        <item x="306"/>
        <item x="317"/>
        <item x="338"/>
        <item x="339"/>
        <item m="1" x="453"/>
        <item x="385"/>
        <item x="389"/>
        <item x="392"/>
        <item x="417"/>
        <item x="428"/>
        <item x="429"/>
        <item x="44"/>
        <item x="96"/>
        <item x="97"/>
        <item x="175"/>
        <item x="176"/>
        <item x="208"/>
        <item x="265"/>
        <item x="266"/>
        <item x="267"/>
        <item x="45"/>
        <item x="8"/>
        <item x="116"/>
        <item x="342"/>
        <item x="46"/>
        <item x="98"/>
        <item x="130"/>
        <item x="236"/>
        <item x="237"/>
        <item x="246"/>
        <item x="247"/>
        <item x="248"/>
        <item x="249"/>
        <item x="47"/>
        <item x="80"/>
        <item x="62"/>
        <item x="48"/>
        <item m="1" x="451"/>
        <item x="63"/>
        <item x="64"/>
        <item x="81"/>
        <item x="99"/>
        <item m="1" x="446"/>
        <item x="101"/>
        <item x="102"/>
        <item x="103"/>
        <item x="104"/>
        <item x="177"/>
        <item x="178"/>
        <item x="188"/>
        <item x="189"/>
        <item x="190"/>
        <item x="217"/>
        <item x="218"/>
        <item x="238"/>
        <item x="260"/>
        <item x="280"/>
        <item x="298"/>
        <item m="1" x="449"/>
        <item x="344"/>
        <item x="345"/>
        <item x="346"/>
        <item x="360"/>
        <item x="361"/>
        <item x="135"/>
        <item x="435"/>
        <item x="191"/>
        <item x="125"/>
        <item x="347"/>
        <item x="441"/>
        <item x="431"/>
        <item x="261"/>
        <item x="373"/>
        <item x="348"/>
        <item x="310"/>
        <item x="239"/>
        <item x="250"/>
        <item x="269"/>
        <item x="295"/>
        <item x="49"/>
        <item x="262"/>
        <item x="50"/>
        <item x="105"/>
        <item x="117"/>
        <item x="126"/>
        <item x="136"/>
        <item x="139"/>
        <item x="141"/>
        <item x="166"/>
        <item x="179"/>
        <item x="198"/>
        <item x="209"/>
        <item x="212"/>
        <item x="219"/>
        <item x="240"/>
        <item x="251"/>
        <item x="254"/>
        <item x="255"/>
        <item x="51"/>
        <item x="65"/>
        <item x="82"/>
        <item x="106"/>
        <item x="159"/>
        <item x="167"/>
        <item x="180"/>
        <item x="192"/>
        <item x="199"/>
        <item x="210"/>
        <item x="220"/>
        <item x="241"/>
        <item x="252"/>
        <item x="263"/>
        <item x="270"/>
        <item x="273"/>
        <item x="281"/>
        <item x="287"/>
        <item m="1" x="447"/>
        <item x="52"/>
        <item x="53"/>
        <item x="118"/>
        <item x="380"/>
        <item x="391"/>
        <item x="394"/>
        <item x="419"/>
        <item x="420"/>
        <item x="54"/>
        <item x="119"/>
        <item x="127"/>
        <item x="349"/>
        <item x="120"/>
        <item x="362"/>
        <item x="418"/>
        <item x="55"/>
        <item x="128"/>
        <item x="129"/>
        <item x="137"/>
        <item x="152"/>
        <item x="160"/>
        <item x="168"/>
        <item x="181"/>
        <item x="57"/>
        <item x="221"/>
        <item x="264"/>
        <item x="56"/>
        <item x="271"/>
        <item x="282"/>
        <item x="288"/>
        <item x="289"/>
        <item x="297"/>
        <item x="274"/>
        <item x="283"/>
        <item x="290"/>
        <item x="296"/>
        <item x="300"/>
        <item x="308"/>
        <item x="309"/>
        <item x="315"/>
        <item x="341"/>
        <item x="275"/>
        <item m="1" x="452"/>
        <item x="200"/>
        <item m="1" x="448"/>
        <item x="432"/>
        <item x="100"/>
        <item x="343"/>
        <item x="378"/>
        <item t="default"/>
      </items>
    </pivotField>
    <pivotField showAll="0"/>
    <pivotField showAll="0"/>
    <pivotField showAll="0" defaultSubtotal="0"/>
    <pivotField showAll="0" defaultSubtotal="0"/>
    <pivotField dataField="1" showAll="0"/>
    <pivotField showAll="0" defaultSubtotal="0"/>
    <pivotField showAll="0" defaultSubtotal="0"/>
    <pivotField showAll="0" defaultSubtotal="0"/>
    <pivotField showAll="0" defaultSubtotal="0"/>
  </pivotFields>
  <rowFields count="3">
    <field x="37"/>
    <field x="38"/>
    <field x="39"/>
  </rowFields>
  <rowItems count="661">
    <i>
      <x/>
    </i>
    <i r="1">
      <x/>
    </i>
    <i r="2">
      <x/>
    </i>
    <i r="2">
      <x v="1"/>
    </i>
    <i r="1">
      <x v="2"/>
    </i>
    <i r="2">
      <x v="8"/>
    </i>
    <i r="2">
      <x v="9"/>
    </i>
    <i>
      <x v="1"/>
    </i>
    <i r="1">
      <x/>
    </i>
    <i r="2">
      <x/>
    </i>
    <i r="1">
      <x v="2"/>
    </i>
    <i r="2">
      <x v="8"/>
    </i>
    <i r="1">
      <x v="4"/>
    </i>
    <i r="2">
      <x v="12"/>
    </i>
    <i r="2">
      <x v="17"/>
    </i>
    <i r="1">
      <x v="6"/>
    </i>
    <i r="2">
      <x v="2"/>
    </i>
    <i r="2">
      <x v="3"/>
    </i>
    <i r="2">
      <x v="4"/>
    </i>
    <i r="2">
      <x v="5"/>
    </i>
    <i r="2">
      <x v="6"/>
    </i>
    <i r="2">
      <x v="7"/>
    </i>
    <i r="2">
      <x v="14"/>
    </i>
    <i r="2">
      <x v="15"/>
    </i>
    <i r="2">
      <x v="16"/>
    </i>
    <i r="1">
      <x v="7"/>
    </i>
    <i r="2">
      <x v="13"/>
    </i>
    <i r="2">
      <x v="18"/>
    </i>
    <i r="2">
      <x v="20"/>
    </i>
    <i r="2">
      <x v="21"/>
    </i>
    <i r="1">
      <x v="8"/>
    </i>
    <i r="2">
      <x v="19"/>
    </i>
    <i r="2">
      <x v="22"/>
    </i>
    <i r="1">
      <x v="10"/>
    </i>
    <i r="2">
      <x v="24"/>
    </i>
    <i r="2">
      <x v="25"/>
    </i>
    <i>
      <x v="2"/>
    </i>
    <i r="1">
      <x v="9"/>
    </i>
    <i r="2">
      <x v="23"/>
    </i>
    <i>
      <x v="3"/>
    </i>
    <i r="1">
      <x v="11"/>
    </i>
    <i r="2">
      <x v="26"/>
    </i>
    <i r="1">
      <x v="12"/>
    </i>
    <i r="2">
      <x v="27"/>
    </i>
    <i r="1">
      <x v="13"/>
    </i>
    <i r="2">
      <x v="28"/>
    </i>
    <i>
      <x v="4"/>
    </i>
    <i r="1">
      <x v="14"/>
    </i>
    <i r="2">
      <x v="29"/>
    </i>
    <i r="1">
      <x v="15"/>
    </i>
    <i r="2">
      <x v="30"/>
    </i>
    <i r="2">
      <x v="31"/>
    </i>
    <i r="2">
      <x v="32"/>
    </i>
    <i>
      <x v="5"/>
    </i>
    <i r="1">
      <x v="16"/>
    </i>
    <i r="2">
      <x v="33"/>
    </i>
    <i r="1">
      <x v="17"/>
    </i>
    <i r="2">
      <x v="34"/>
    </i>
    <i r="2">
      <x v="35"/>
    </i>
    <i r="2">
      <x v="36"/>
    </i>
    <i r="1">
      <x v="18"/>
    </i>
    <i r="2">
      <x v="37"/>
    </i>
    <i>
      <x v="6"/>
    </i>
    <i r="1">
      <x v="19"/>
    </i>
    <i r="2">
      <x v="38"/>
    </i>
    <i r="1">
      <x v="20"/>
    </i>
    <i r="2">
      <x v="39"/>
    </i>
    <i r="2">
      <x v="41"/>
    </i>
    <i r="1">
      <x v="21"/>
    </i>
    <i r="2">
      <x v="40"/>
    </i>
    <i>
      <x v="7"/>
    </i>
    <i r="1">
      <x v="22"/>
    </i>
    <i r="2">
      <x v="42"/>
    </i>
    <i r="2">
      <x v="43"/>
    </i>
    <i r="1">
      <x v="23"/>
    </i>
    <i r="2">
      <x v="44"/>
    </i>
    <i>
      <x v="8"/>
    </i>
    <i r="1">
      <x v="24"/>
    </i>
    <i r="2">
      <x v="45"/>
    </i>
    <i r="2">
      <x v="48"/>
    </i>
    <i r="2">
      <x v="49"/>
    </i>
    <i r="1">
      <x v="25"/>
    </i>
    <i r="2">
      <x v="46"/>
    </i>
    <i r="1">
      <x v="26"/>
    </i>
    <i r="2">
      <x v="47"/>
    </i>
    <i r="2">
      <x v="448"/>
    </i>
    <i r="1">
      <x v="27"/>
    </i>
    <i r="2">
      <x v="50"/>
    </i>
    <i r="2">
      <x v="51"/>
    </i>
    <i r="1">
      <x v="28"/>
    </i>
    <i r="2">
      <x v="52"/>
    </i>
    <i r="1">
      <x v="29"/>
    </i>
    <i r="2">
      <x v="53"/>
    </i>
    <i>
      <x v="9"/>
    </i>
    <i r="1">
      <x v="32"/>
    </i>
    <i r="2">
      <x v="58"/>
    </i>
    <i>
      <x v="10"/>
    </i>
    <i r="1">
      <x v="33"/>
    </i>
    <i r="2">
      <x v="59"/>
    </i>
    <i r="1">
      <x v="34"/>
    </i>
    <i r="2">
      <x v="60"/>
    </i>
    <i r="1">
      <x v="35"/>
    </i>
    <i r="2">
      <x v="61"/>
    </i>
    <i>
      <x v="11"/>
    </i>
    <i r="1">
      <x v="36"/>
    </i>
    <i r="2">
      <x v="62"/>
    </i>
    <i r="2">
      <x v="63"/>
    </i>
    <i r="2">
      <x v="64"/>
    </i>
    <i r="1">
      <x v="37"/>
    </i>
    <i r="2">
      <x v="65"/>
    </i>
    <i r="2">
      <x v="66"/>
    </i>
    <i r="2">
      <x v="67"/>
    </i>
    <i r="2">
      <x v="68"/>
    </i>
    <i r="1">
      <x v="38"/>
    </i>
    <i r="2">
      <x v="69"/>
    </i>
    <i r="2">
      <x v="70"/>
    </i>
    <i r="2">
      <x v="71"/>
    </i>
    <i r="2">
      <x v="72"/>
    </i>
    <i r="2">
      <x v="73"/>
    </i>
    <i r="1">
      <x v="39"/>
    </i>
    <i r="2">
      <x v="74"/>
    </i>
    <i r="2">
      <x v="75"/>
    </i>
    <i r="2">
      <x v="76"/>
    </i>
    <i r="1">
      <x v="40"/>
    </i>
    <i r="2">
      <x v="77"/>
    </i>
    <i r="2">
      <x v="78"/>
    </i>
    <i r="2">
      <x v="79"/>
    </i>
    <i r="2">
      <x v="80"/>
    </i>
    <i r="2">
      <x v="81"/>
    </i>
    <i r="2">
      <x v="82"/>
    </i>
    <i r="2">
      <x v="83"/>
    </i>
    <i>
      <x v="12"/>
    </i>
    <i r="1">
      <x v="41"/>
    </i>
    <i r="2">
      <x v="84"/>
    </i>
    <i r="1">
      <x v="42"/>
    </i>
    <i r="2">
      <x v="85"/>
    </i>
    <i r="2">
      <x v="86"/>
    </i>
    <i r="2">
      <x v="87"/>
    </i>
    <i r="2">
      <x v="89"/>
    </i>
    <i r="1">
      <x v="43"/>
    </i>
    <i r="2">
      <x v="88"/>
    </i>
    <i r="1">
      <x v="44"/>
    </i>
    <i r="2">
      <x v="90"/>
    </i>
    <i>
      <x v="13"/>
    </i>
    <i r="1">
      <x v="42"/>
    </i>
    <i r="2">
      <x v="142"/>
    </i>
    <i r="1">
      <x v="44"/>
    </i>
    <i r="2">
      <x v="90"/>
    </i>
    <i r="1">
      <x v="45"/>
    </i>
    <i r="2">
      <x v="91"/>
    </i>
    <i r="2">
      <x v="92"/>
    </i>
    <i r="2">
      <x v="93"/>
    </i>
    <i r="2">
      <x v="94"/>
    </i>
    <i r="1">
      <x v="46"/>
    </i>
    <i r="2">
      <x v="95"/>
    </i>
    <i r="2">
      <x v="96"/>
    </i>
    <i r="2">
      <x v="97"/>
    </i>
    <i r="2">
      <x v="98"/>
    </i>
    <i r="2">
      <x v="99"/>
    </i>
    <i r="2">
      <x v="100"/>
    </i>
    <i r="2">
      <x v="101"/>
    </i>
    <i r="1">
      <x v="47"/>
    </i>
    <i r="2">
      <x v="102"/>
    </i>
    <i r="2">
      <x v="103"/>
    </i>
    <i r="2">
      <x v="104"/>
    </i>
    <i r="2">
      <x v="105"/>
    </i>
    <i r="2">
      <x v="106"/>
    </i>
    <i r="2">
      <x v="107"/>
    </i>
    <i r="2">
      <x v="108"/>
    </i>
    <i r="2">
      <x v="109"/>
    </i>
    <i r="2">
      <x v="110"/>
    </i>
    <i r="2">
      <x v="111"/>
    </i>
    <i r="2">
      <x v="112"/>
    </i>
    <i r="2">
      <x v="113"/>
    </i>
    <i r="2">
      <x v="114"/>
    </i>
    <i r="1">
      <x v="48"/>
    </i>
    <i r="2">
      <x v="115"/>
    </i>
    <i r="2">
      <x v="116"/>
    </i>
    <i r="2">
      <x v="117"/>
    </i>
    <i r="2">
      <x v="118"/>
    </i>
    <i r="2">
      <x v="119"/>
    </i>
    <i r="2">
      <x v="120"/>
    </i>
    <i r="2">
      <x v="121"/>
    </i>
    <i r="2">
      <x v="122"/>
    </i>
    <i r="2">
      <x v="123"/>
    </i>
    <i r="2">
      <x v="124"/>
    </i>
    <i r="2">
      <x v="125"/>
    </i>
    <i r="2">
      <x v="126"/>
    </i>
    <i r="2">
      <x v="127"/>
    </i>
    <i r="2">
      <x v="128"/>
    </i>
    <i r="2">
      <x v="129"/>
    </i>
    <i r="2">
      <x v="130"/>
    </i>
    <i r="2">
      <x v="131"/>
    </i>
    <i r="2">
      <x v="132"/>
    </i>
    <i r="2">
      <x v="133"/>
    </i>
    <i r="2">
      <x v="134"/>
    </i>
    <i r="2">
      <x v="135"/>
    </i>
    <i r="2">
      <x v="136"/>
    </i>
    <i r="2">
      <x v="137"/>
    </i>
    <i r="2">
      <x v="138"/>
    </i>
    <i r="1">
      <x v="49"/>
    </i>
    <i r="2">
      <x v="139"/>
    </i>
    <i r="2">
      <x v="140"/>
    </i>
    <i r="2">
      <x v="141"/>
    </i>
    <i r="1">
      <x v="50"/>
    </i>
    <i r="2">
      <x v="143"/>
    </i>
    <i r="2">
      <x v="144"/>
    </i>
    <i r="2">
      <x v="145"/>
    </i>
    <i r="2">
      <x v="146"/>
    </i>
    <i r="2">
      <x v="147"/>
    </i>
    <i r="2">
      <x v="148"/>
    </i>
    <i r="2">
      <x v="149"/>
    </i>
    <i r="2">
      <x v="150"/>
    </i>
    <i r="2">
      <x v="151"/>
    </i>
    <i r="2">
      <x v="152"/>
    </i>
    <i r="2">
      <x v="153"/>
    </i>
    <i r="2">
      <x v="154"/>
    </i>
    <i r="2">
      <x v="155"/>
    </i>
    <i r="2">
      <x v="156"/>
    </i>
    <i>
      <x v="14"/>
    </i>
    <i r="1">
      <x v="50"/>
    </i>
    <i r="2">
      <x v="143"/>
    </i>
    <i r="2">
      <x v="144"/>
    </i>
    <i r="2">
      <x v="145"/>
    </i>
    <i r="2">
      <x v="146"/>
    </i>
    <i r="2">
      <x v="147"/>
    </i>
    <i r="2">
      <x v="148"/>
    </i>
    <i r="2">
      <x v="149"/>
    </i>
    <i r="2">
      <x v="150"/>
    </i>
    <i r="2">
      <x v="151"/>
    </i>
    <i r="2">
      <x v="152"/>
    </i>
    <i r="2">
      <x v="153"/>
    </i>
    <i r="2">
      <x v="154"/>
    </i>
    <i r="2">
      <x v="155"/>
    </i>
    <i r="2">
      <x v="156"/>
    </i>
    <i r="1">
      <x v="51"/>
    </i>
    <i r="2">
      <x v="157"/>
    </i>
    <i r="2">
      <x v="158"/>
    </i>
    <i r="2">
      <x v="159"/>
    </i>
    <i r="2">
      <x v="160"/>
    </i>
    <i r="2">
      <x v="161"/>
    </i>
    <i r="2">
      <x v="162"/>
    </i>
    <i r="2">
      <x v="163"/>
    </i>
    <i r="2">
      <x v="164"/>
    </i>
    <i r="2">
      <x v="165"/>
    </i>
    <i r="2">
      <x v="166"/>
    </i>
    <i r="2">
      <x v="167"/>
    </i>
    <i r="2">
      <x v="168"/>
    </i>
    <i r="2">
      <x v="169"/>
    </i>
    <i r="1">
      <x v="52"/>
    </i>
    <i r="2">
      <x v="170"/>
    </i>
    <i r="2">
      <x v="171"/>
    </i>
    <i r="2">
      <x v="172"/>
    </i>
    <i r="2">
      <x v="173"/>
    </i>
    <i r="2">
      <x v="174"/>
    </i>
    <i>
      <x v="15"/>
    </i>
    <i r="1">
      <x v="53"/>
    </i>
    <i r="2">
      <x v="175"/>
    </i>
    <i r="2">
      <x v="176"/>
    </i>
    <i r="1">
      <x v="54"/>
    </i>
    <i r="2">
      <x v="177"/>
    </i>
    <i r="1">
      <x v="55"/>
    </i>
    <i r="2">
      <x v="178"/>
    </i>
    <i r="2">
      <x v="179"/>
    </i>
    <i>
      <x v="16"/>
    </i>
    <i r="1">
      <x v="56"/>
    </i>
    <i r="2">
      <x v="180"/>
    </i>
    <i r="2">
      <x v="181"/>
    </i>
    <i r="2">
      <x v="182"/>
    </i>
    <i r="2">
      <x v="183"/>
    </i>
    <i r="1">
      <x v="57"/>
    </i>
    <i r="2">
      <x v="184"/>
    </i>
    <i r="2">
      <x v="185"/>
    </i>
    <i r="2">
      <x v="186"/>
    </i>
    <i r="2">
      <x v="187"/>
    </i>
    <i>
      <x v="17"/>
    </i>
    <i r="1">
      <x v="51"/>
    </i>
    <i r="2">
      <x v="157"/>
    </i>
    <i r="2">
      <x v="159"/>
    </i>
    <i r="2">
      <x v="160"/>
    </i>
    <i r="2">
      <x v="161"/>
    </i>
    <i r="2">
      <x v="162"/>
    </i>
    <i r="2">
      <x v="163"/>
    </i>
    <i r="2">
      <x v="164"/>
    </i>
    <i r="2">
      <x v="165"/>
    </i>
    <i r="1">
      <x v="52"/>
    </i>
    <i r="2">
      <x v="172"/>
    </i>
    <i r="2">
      <x v="173"/>
    </i>
    <i r="1">
      <x v="58"/>
    </i>
    <i r="2">
      <x v="188"/>
    </i>
    <i>
      <x v="18"/>
    </i>
    <i r="1">
      <x v="59"/>
    </i>
    <i r="2">
      <x v="189"/>
    </i>
    <i r="2">
      <x v="197"/>
    </i>
    <i r="2">
      <x v="198"/>
    </i>
    <i r="2">
      <x v="199"/>
    </i>
    <i r="2">
      <x v="200"/>
    </i>
    <i r="2">
      <x v="201"/>
    </i>
    <i r="2">
      <x v="202"/>
    </i>
    <i r="1">
      <x v="60"/>
    </i>
    <i r="2">
      <x v="190"/>
    </i>
    <i r="2">
      <x v="191"/>
    </i>
    <i r="1">
      <x v="61"/>
    </i>
    <i r="2">
      <x v="192"/>
    </i>
    <i r="2">
      <x v="193"/>
    </i>
    <i r="2">
      <x v="194"/>
    </i>
    <i r="2">
      <x v="195"/>
    </i>
    <i r="2">
      <x v="196"/>
    </i>
    <i>
      <x v="19"/>
    </i>
    <i r="1">
      <x v="62"/>
    </i>
    <i r="2">
      <x v="203"/>
    </i>
    <i r="2">
      <x v="204"/>
    </i>
    <i r="2">
      <x v="205"/>
    </i>
    <i r="1">
      <x v="63"/>
    </i>
    <i r="2">
      <x v="206"/>
    </i>
    <i r="2">
      <x v="207"/>
    </i>
    <i r="2">
      <x v="208"/>
    </i>
    <i r="2">
      <x v="209"/>
    </i>
    <i r="2">
      <x v="210"/>
    </i>
    <i r="2">
      <x v="211"/>
    </i>
    <i r="2">
      <x v="212"/>
    </i>
    <i r="2">
      <x v="213"/>
    </i>
    <i r="2">
      <x v="214"/>
    </i>
    <i r="2">
      <x v="215"/>
    </i>
    <i r="2">
      <x v="216"/>
    </i>
    <i r="2">
      <x v="217"/>
    </i>
    <i r="1">
      <x v="64"/>
    </i>
    <i r="2">
      <x v="218"/>
    </i>
    <i r="2">
      <x v="219"/>
    </i>
    <i r="2">
      <x v="220"/>
    </i>
    <i r="2">
      <x v="221"/>
    </i>
    <i r="2">
      <x v="222"/>
    </i>
    <i r="2">
      <x v="223"/>
    </i>
    <i r="2">
      <x v="224"/>
    </i>
    <i r="2">
      <x v="225"/>
    </i>
    <i r="2">
      <x v="226"/>
    </i>
    <i>
      <x v="20"/>
    </i>
    <i r="1">
      <x v="30"/>
    </i>
    <i r="2">
      <x v="54"/>
    </i>
    <i r="2">
      <x v="55"/>
    </i>
    <i r="1">
      <x v="31"/>
    </i>
    <i r="2">
      <x v="56"/>
    </i>
    <i r="2">
      <x v="57"/>
    </i>
    <i>
      <x v="21"/>
    </i>
    <i r="1">
      <x v="65"/>
    </i>
    <i r="2">
      <x v="227"/>
    </i>
    <i r="1">
      <x v="66"/>
    </i>
    <i r="2">
      <x v="228"/>
    </i>
    <i r="2">
      <x v="229"/>
    </i>
    <i r="1">
      <x v="67"/>
    </i>
    <i r="2">
      <x v="230"/>
    </i>
    <i r="2">
      <x v="231"/>
    </i>
    <i r="1">
      <x v="68"/>
    </i>
    <i r="2">
      <x v="232"/>
    </i>
    <i r="1">
      <x v="69"/>
    </i>
    <i r="2">
      <x v="233"/>
    </i>
    <i r="2">
      <x v="234"/>
    </i>
    <i r="1">
      <x v="70"/>
    </i>
    <i r="2">
      <x v="235"/>
    </i>
    <i r="2">
      <x v="236"/>
    </i>
    <i r="1">
      <x v="71"/>
    </i>
    <i r="2">
      <x v="237"/>
    </i>
    <i r="2">
      <x v="238"/>
    </i>
    <i r="1">
      <x v="72"/>
    </i>
    <i r="2">
      <x v="239"/>
    </i>
    <i r="2">
      <x v="240"/>
    </i>
    <i>
      <x v="22"/>
    </i>
    <i r="1">
      <x v="73"/>
    </i>
    <i r="2">
      <x v="241"/>
    </i>
    <i r="2">
      <x v="242"/>
    </i>
    <i r="1">
      <x v="74"/>
    </i>
    <i r="2">
      <x v="243"/>
    </i>
    <i r="2">
      <x v="244"/>
    </i>
    <i r="2">
      <x v="245"/>
    </i>
    <i r="2">
      <x v="246"/>
    </i>
    <i r="1">
      <x v="75"/>
    </i>
    <i r="2">
      <x v="247"/>
    </i>
    <i r="2">
      <x v="248"/>
    </i>
    <i r="2">
      <x v="249"/>
    </i>
    <i r="2">
      <x v="250"/>
    </i>
    <i r="2">
      <x v="251"/>
    </i>
    <i r="2">
      <x v="252"/>
    </i>
    <i r="1">
      <x v="76"/>
    </i>
    <i r="2">
      <x v="253"/>
    </i>
    <i r="2">
      <x v="254"/>
    </i>
    <i r="2">
      <x v="255"/>
    </i>
    <i r="2">
      <x v="256"/>
    </i>
    <i r="2">
      <x v="257"/>
    </i>
    <i r="2">
      <x v="258"/>
    </i>
    <i r="2">
      <x v="259"/>
    </i>
    <i r="2">
      <x v="260"/>
    </i>
    <i r="1">
      <x v="77"/>
    </i>
    <i r="2">
      <x v="261"/>
    </i>
    <i>
      <x v="23"/>
    </i>
    <i r="1">
      <x v="75"/>
    </i>
    <i r="2">
      <x v="250"/>
    </i>
    <i r="2">
      <x v="251"/>
    </i>
    <i r="2">
      <x v="252"/>
    </i>
    <i r="1">
      <x v="78"/>
    </i>
    <i r="2">
      <x v="262"/>
    </i>
    <i r="2">
      <x v="263"/>
    </i>
    <i r="2">
      <x v="264"/>
    </i>
    <i r="1">
      <x v="79"/>
    </i>
    <i r="2">
      <x v="265"/>
    </i>
    <i r="2">
      <x v="266"/>
    </i>
    <i r="1">
      <x v="80"/>
    </i>
    <i r="2">
      <x v="267"/>
    </i>
    <i r="1">
      <x v="81"/>
    </i>
    <i r="2">
      <x v="268"/>
    </i>
    <i r="2">
      <x v="269"/>
    </i>
    <i r="1">
      <x v="82"/>
    </i>
    <i r="2">
      <x v="270"/>
    </i>
    <i r="2">
      <x v="271"/>
    </i>
    <i>
      <x v="24"/>
    </i>
    <i r="1">
      <x v="83"/>
    </i>
    <i r="2">
      <x v="272"/>
    </i>
    <i r="2">
      <x v="273"/>
    </i>
    <i r="1">
      <x v="84"/>
    </i>
    <i r="2">
      <x v="274"/>
    </i>
    <i r="2">
      <x v="275"/>
    </i>
    <i r="1">
      <x v="85"/>
    </i>
    <i r="2">
      <x v="276"/>
    </i>
    <i r="2">
      <x v="277"/>
    </i>
    <i r="2">
      <x v="278"/>
    </i>
    <i r="2">
      <x v="279"/>
    </i>
    <i r="2">
      <x v="280"/>
    </i>
    <i r="2">
      <x v="281"/>
    </i>
    <i r="2">
      <x v="282"/>
    </i>
    <i r="2">
      <x v="283"/>
    </i>
    <i r="2">
      <x v="284"/>
    </i>
    <i r="1">
      <x v="86"/>
    </i>
    <i r="2">
      <x v="285"/>
    </i>
    <i r="2">
      <x v="286"/>
    </i>
    <i r="2">
      <x v="287"/>
    </i>
    <i r="2">
      <x v="288"/>
    </i>
    <i r="2">
      <x v="289"/>
    </i>
    <i r="2">
      <x v="290"/>
    </i>
    <i r="2">
      <x v="291"/>
    </i>
    <i r="2">
      <x v="293"/>
    </i>
    <i r="2">
      <x v="294"/>
    </i>
    <i r="2">
      <x v="295"/>
    </i>
    <i r="2">
      <x v="296"/>
    </i>
    <i r="2">
      <x v="297"/>
    </i>
    <i r="2">
      <x v="298"/>
    </i>
    <i r="2">
      <x v="453"/>
    </i>
    <i r="1">
      <x v="87"/>
    </i>
    <i r="2">
      <x v="299"/>
    </i>
    <i r="2">
      <x v="300"/>
    </i>
    <i r="1">
      <x v="88"/>
    </i>
    <i r="2">
      <x v="301"/>
    </i>
    <i r="2">
      <x v="302"/>
    </i>
    <i r="1">
      <x v="89"/>
    </i>
    <i r="2">
      <x v="303"/>
    </i>
    <i r="2">
      <x v="304"/>
    </i>
    <i>
      <x v="25"/>
    </i>
    <i r="1">
      <x v="90"/>
    </i>
    <i r="2">
      <x v="305"/>
    </i>
    <i r="1">
      <x v="91"/>
    </i>
    <i r="2">
      <x v="306"/>
    </i>
    <i r="1">
      <x v="92"/>
    </i>
    <i r="2">
      <x v="307"/>
    </i>
    <i>
      <x v="26"/>
    </i>
    <i r="1">
      <x v="93"/>
    </i>
    <i r="2">
      <x v="308"/>
    </i>
    <i r="2">
      <x v="309"/>
    </i>
    <i r="1">
      <x v="94"/>
    </i>
    <i r="2">
      <x v="310"/>
    </i>
    <i r="2">
      <x v="311"/>
    </i>
    <i>
      <x v="27"/>
    </i>
    <i r="1">
      <x v="95"/>
    </i>
    <i r="2">
      <x v="312"/>
    </i>
    <i r="1">
      <x v="96"/>
    </i>
    <i r="2">
      <x v="313"/>
    </i>
    <i r="2">
      <x v="314"/>
    </i>
    <i r="1">
      <x v="97"/>
    </i>
    <i r="2">
      <x v="315"/>
    </i>
    <i r="1">
      <x v="98"/>
    </i>
    <i r="2">
      <x v="316"/>
    </i>
    <i r="2">
      <x v="317"/>
    </i>
    <i r="2">
      <x v="318"/>
    </i>
    <i r="2">
      <x v="319"/>
    </i>
    <i r="2">
      <x v="320"/>
    </i>
    <i r="2">
      <x v="321"/>
    </i>
    <i r="2">
      <x v="322"/>
    </i>
    <i r="2">
      <x v="323"/>
    </i>
    <i>
      <x v="28"/>
    </i>
    <i r="1">
      <x v="99"/>
    </i>
    <i r="2">
      <x v="324"/>
    </i>
    <i r="2">
      <x v="326"/>
    </i>
    <i r="2">
      <x v="327"/>
    </i>
    <i r="1">
      <x v="100"/>
    </i>
    <i r="2">
      <x v="328"/>
    </i>
    <i r="2">
      <x v="329"/>
    </i>
    <i r="2">
      <x v="331"/>
    </i>
    <i r="2">
      <x v="332"/>
    </i>
    <i r="2">
      <x v="333"/>
    </i>
    <i r="2">
      <x v="334"/>
    </i>
    <i r="2">
      <x v="335"/>
    </i>
    <i r="2">
      <x v="451"/>
    </i>
    <i r="1">
      <x v="101"/>
    </i>
    <i r="2">
      <x v="336"/>
    </i>
    <i r="2">
      <x v="337"/>
    </i>
    <i r="2">
      <x v="338"/>
    </i>
    <i r="2">
      <x v="339"/>
    </i>
    <i r="2">
      <x v="340"/>
    </i>
    <i r="2">
      <x v="341"/>
    </i>
    <i r="2">
      <x v="342"/>
    </i>
    <i r="2">
      <x v="343"/>
    </i>
    <i r="2">
      <x v="344"/>
    </i>
    <i r="2">
      <x v="345"/>
    </i>
    <i r="2">
      <x v="347"/>
    </i>
    <i r="2">
      <x v="348"/>
    </i>
    <i r="2">
      <x v="349"/>
    </i>
    <i r="2">
      <x v="350"/>
    </i>
    <i r="2">
      <x v="351"/>
    </i>
    <i r="2">
      <x v="452"/>
    </i>
    <i>
      <x v="29"/>
    </i>
    <i r="1">
      <x v="102"/>
    </i>
    <i r="2">
      <x v="352"/>
    </i>
    <i r="2">
      <x v="353"/>
    </i>
    <i r="2">
      <x v="354"/>
    </i>
    <i r="2">
      <x v="355"/>
    </i>
    <i r="1">
      <x v="103"/>
    </i>
    <i r="2">
      <x v="356"/>
    </i>
    <i r="2">
      <x v="357"/>
    </i>
    <i r="2">
      <x v="358"/>
    </i>
    <i r="2">
      <x v="359"/>
    </i>
    <i r="2">
      <x v="360"/>
    </i>
    <i r="1">
      <x v="104"/>
    </i>
    <i r="2">
      <x v="361"/>
    </i>
    <i r="2">
      <x v="362"/>
    </i>
    <i r="2">
      <x v="363"/>
    </i>
    <i r="2">
      <x v="364"/>
    </i>
    <i r="1">
      <x v="105"/>
    </i>
    <i r="2">
      <x v="365"/>
    </i>
    <i r="2">
      <x v="366"/>
    </i>
    <i r="2">
      <x v="367"/>
    </i>
    <i r="2">
      <x v="368"/>
    </i>
    <i r="1">
      <x v="106"/>
    </i>
    <i r="2">
      <x v="369"/>
    </i>
    <i r="2">
      <x v="370"/>
    </i>
    <i r="2">
      <x v="371"/>
    </i>
    <i r="1">
      <x v="107"/>
    </i>
    <i r="2">
      <x v="372"/>
    </i>
    <i r="2">
      <x v="373"/>
    </i>
    <i r="2">
      <x v="374"/>
    </i>
    <i r="2">
      <x v="375"/>
    </i>
    <i r="2">
      <x v="376"/>
    </i>
    <i r="2">
      <x v="377"/>
    </i>
    <i r="2">
      <x v="378"/>
    </i>
    <i r="2">
      <x v="379"/>
    </i>
    <i r="2">
      <x v="380"/>
    </i>
    <i r="2">
      <x v="381"/>
    </i>
    <i r="2">
      <x v="382"/>
    </i>
    <i r="2">
      <x v="383"/>
    </i>
    <i r="2">
      <x v="384"/>
    </i>
    <i r="2">
      <x v="385"/>
    </i>
    <i>
      <x v="30"/>
    </i>
    <i r="1">
      <x v="108"/>
    </i>
    <i r="2">
      <x v="386"/>
    </i>
    <i r="2">
      <x v="387"/>
    </i>
    <i r="2">
      <x v="388"/>
    </i>
    <i r="2">
      <x v="389"/>
    </i>
    <i r="2">
      <x v="390"/>
    </i>
    <i r="2">
      <x v="391"/>
    </i>
    <i r="2">
      <x v="392"/>
    </i>
    <i r="2">
      <x v="393"/>
    </i>
    <i r="2">
      <x v="394"/>
    </i>
    <i r="2">
      <x v="395"/>
    </i>
    <i r="2">
      <x v="396"/>
    </i>
    <i r="2">
      <x v="397"/>
    </i>
    <i r="2">
      <x v="398"/>
    </i>
    <i r="1">
      <x v="109"/>
    </i>
    <i r="2">
      <x v="399"/>
    </i>
    <i r="2">
      <x v="400"/>
    </i>
    <i r="2">
      <x v="401"/>
    </i>
    <i r="1">
      <x v="110"/>
    </i>
    <i r="2">
      <x v="402"/>
    </i>
    <i r="2">
      <x v="403"/>
    </i>
    <i>
      <x v="31"/>
    </i>
    <i r="1">
      <x v="41"/>
    </i>
    <i r="2">
      <x v="405"/>
    </i>
    <i r="2">
      <x v="406"/>
    </i>
    <i r="1">
      <x v="111"/>
    </i>
    <i r="2">
      <x v="407"/>
    </i>
    <i r="2">
      <x v="408"/>
    </i>
    <i r="1">
      <x v="112"/>
    </i>
    <i r="2">
      <x v="409"/>
    </i>
    <i r="2">
      <x v="410"/>
    </i>
    <i r="1">
      <x v="113"/>
    </i>
    <i r="2">
      <x v="411"/>
    </i>
    <i r="2">
      <x v="412"/>
    </i>
    <i>
      <x v="32"/>
    </i>
    <i r="1">
      <x v="114"/>
    </i>
    <i r="2">
      <x v="413"/>
    </i>
    <i r="2">
      <x v="414"/>
    </i>
    <i r="2">
      <x v="415"/>
    </i>
    <i r="1">
      <x v="115"/>
    </i>
    <i r="2">
      <x v="416"/>
    </i>
    <i r="2">
      <x v="417"/>
    </i>
    <i r="1">
      <x v="116"/>
    </i>
    <i r="2">
      <x v="418"/>
    </i>
    <i r="1">
      <x v="117"/>
    </i>
    <i r="2">
      <x v="419"/>
    </i>
    <i r="2">
      <x v="420"/>
    </i>
    <i>
      <x v="33"/>
    </i>
    <i r="1">
      <x v="118"/>
    </i>
    <i r="2">
      <x v="421"/>
    </i>
    <i r="2">
      <x v="422"/>
    </i>
    <i r="2">
      <x v="423"/>
    </i>
    <i r="2">
      <x v="424"/>
    </i>
    <i r="2">
      <x v="425"/>
    </i>
    <i r="1">
      <x v="119"/>
    </i>
    <i r="2">
      <x v="426"/>
    </i>
    <i r="2">
      <x v="427"/>
    </i>
    <i r="1">
      <x v="120"/>
    </i>
    <i r="2">
      <x v="428"/>
    </i>
    <i r="2">
      <x v="429"/>
    </i>
    <i r="2">
      <x v="430"/>
    </i>
    <i r="1">
      <x v="121"/>
    </i>
    <i r="2">
      <x v="431"/>
    </i>
    <i>
      <x v="34"/>
    </i>
    <i r="1">
      <x v="122"/>
    </i>
    <i r="2">
      <x v="432"/>
    </i>
    <i r="2">
      <x v="433"/>
    </i>
    <i r="1">
      <x v="123"/>
    </i>
    <i r="2">
      <x v="434"/>
    </i>
    <i r="2">
      <x v="435"/>
    </i>
    <i r="2">
      <x v="436"/>
    </i>
    <i r="2">
      <x v="437"/>
    </i>
    <i r="2">
      <x v="438"/>
    </i>
    <i r="1">
      <x v="124"/>
    </i>
    <i r="2">
      <x v="439"/>
    </i>
    <i r="2">
      <x v="440"/>
    </i>
    <i r="2">
      <x v="441"/>
    </i>
    <i r="1">
      <x v="125"/>
    </i>
    <i r="2">
      <x v="442"/>
    </i>
    <i r="2">
      <x v="443"/>
    </i>
    <i r="2">
      <x v="444"/>
    </i>
    <i r="1">
      <x v="126"/>
    </i>
    <i r="2">
      <x v="445"/>
    </i>
    <i r="2">
      <x v="446"/>
    </i>
    <i>
      <x v="35"/>
    </i>
    <i r="1">
      <x v="128"/>
    </i>
    <i r="2">
      <x v="450"/>
    </i>
    <i>
      <x v="36"/>
    </i>
    <i r="1">
      <x v="129"/>
    </i>
    <i r="2">
      <x v="450"/>
    </i>
    <i>
      <x v="37"/>
    </i>
    <i r="1">
      <x v="130"/>
    </i>
    <i r="2">
      <x v="450"/>
    </i>
    <i>
      <x v="38"/>
    </i>
    <i r="1">
      <x v="131"/>
    </i>
    <i r="2">
      <x v="450"/>
    </i>
    <i>
      <x v="39"/>
    </i>
    <i r="1">
      <x v="132"/>
    </i>
    <i r="2">
      <x v="450"/>
    </i>
    <i>
      <x v="40"/>
    </i>
    <i r="1">
      <x v="3"/>
    </i>
    <i r="2">
      <x v="11"/>
    </i>
    <i t="grand">
      <x/>
    </i>
  </rowItems>
  <colItems count="1">
    <i/>
  </colItems>
  <dataFields count="1">
    <dataField name="Suma de APROBADO"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1800-000000000000}" name="Tabla dinámica1" cacheId="14"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9" firstHeaderRow="1" firstDataRow="1" firstDataCol="1"/>
  <pivotFields count="49">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defaultSubtotal="0"/>
    <pivotField showAll="0"/>
    <pivotField showAll="0"/>
    <pivotField showAll="0"/>
    <pivotField showAl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axis="axisRow" showAll="0" defaultSubtotal="0">
      <items count="5">
        <item x="0"/>
        <item x="2"/>
        <item x="1"/>
        <item x="3"/>
        <item x="4"/>
      </items>
    </pivotField>
    <pivotField showAll="0"/>
    <pivotField showAll="0"/>
    <pivotField showAll="0"/>
    <pivotField showAll="0"/>
    <pivotField showAll="0"/>
    <pivotField showAll="0" defaultSubtotal="0"/>
    <pivotField showAll="0" defaultSubtotal="0"/>
    <pivotField dataField="1" showAll="0"/>
    <pivotField showAll="0" defaultSubtotal="0"/>
    <pivotField showAll="0" defaultSubtotal="0"/>
    <pivotField showAll="0" defaultSubtotal="0"/>
    <pivotField showAll="0" defaultSubtotal="0"/>
  </pivotFields>
  <rowFields count="1">
    <field x="36"/>
  </rowFields>
  <rowItems count="6">
    <i>
      <x/>
    </i>
    <i>
      <x v="1"/>
    </i>
    <i>
      <x v="2"/>
    </i>
    <i>
      <x v="3"/>
    </i>
    <i>
      <x v="4"/>
    </i>
    <i t="grand">
      <x/>
    </i>
  </rowItems>
  <colItems count="1">
    <i/>
  </colItems>
  <dataFields count="1">
    <dataField name="Suma de APROBADO" fld="44" baseField="36"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1900-000000000000}" name="Tabla dinámica1" cacheId="12"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184" firstHeaderRow="1" firstDataRow="1" firstDataCol="1"/>
  <pivotFields count="50">
    <pivotField showAll="0"/>
    <pivotField showAll="0"/>
    <pivotField showAll="0"/>
    <pivotField showAll="0"/>
    <pivotField showAll="0"/>
    <pivotField showAll="0"/>
    <pivotField showAll="0"/>
    <pivotField showAll="0"/>
    <pivotField showAll="0"/>
    <pivotField axis="axisRow" showAll="0">
      <items count="43">
        <item x="3"/>
        <item x="5"/>
        <item x="4"/>
        <item x="6"/>
        <item x="28"/>
        <item x="7"/>
        <item x="8"/>
        <item x="9"/>
        <item x="10"/>
        <item x="33"/>
        <item x="30"/>
        <item x="11"/>
        <item x="12"/>
        <item x="1"/>
        <item x="13"/>
        <item x="38"/>
        <item x="14"/>
        <item x="26"/>
        <item x="27"/>
        <item x="0"/>
        <item x="29"/>
        <item x="15"/>
        <item x="16"/>
        <item x="17"/>
        <item x="18"/>
        <item x="31"/>
        <item x="2"/>
        <item x="19"/>
        <item x="20"/>
        <item x="21"/>
        <item x="22"/>
        <item x="23"/>
        <item x="24"/>
        <item x="25"/>
        <item x="32"/>
        <item x="39"/>
        <item x="34"/>
        <item x="35"/>
        <item x="36"/>
        <item x="37"/>
        <item m="1" x="41"/>
        <item x="40"/>
        <item t="default"/>
      </items>
    </pivotField>
    <pivotField showAll="0"/>
    <pivotField showAll="0" defaultSubtotal="0"/>
    <pivotField showAll="0"/>
    <pivotField showAll="0"/>
    <pivotField showAll="0"/>
    <pivotField showAll="0" defaultSubtotal="0"/>
    <pivotField showAll="0"/>
    <pivotField showAll="0"/>
    <pivotField showAll="0"/>
    <pivotField showAll="0"/>
    <pivotField showAll="0" defaultSubtotal="0"/>
    <pivotField showAll="0" defaultSubtota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3">
        <item x="4"/>
        <item x="50"/>
        <item x="9"/>
        <item x="14"/>
        <item x="90"/>
        <item x="11"/>
        <item x="19"/>
        <item x="62"/>
        <item x="125"/>
        <item x="53"/>
        <item x="51"/>
        <item x="86"/>
        <item x="18"/>
        <item x="25"/>
        <item x="7"/>
        <item x="91"/>
        <item x="58"/>
        <item x="109"/>
        <item x="1"/>
        <item x="0"/>
        <item x="37"/>
        <item x="63"/>
        <item x="35"/>
        <item x="111"/>
        <item x="15"/>
        <item x="124"/>
        <item x="20"/>
        <item x="97"/>
        <item x="21"/>
        <item x="65"/>
        <item x="107"/>
        <item x="10"/>
        <item x="45"/>
        <item x="76"/>
        <item x="56"/>
        <item x="117"/>
        <item x="74"/>
        <item x="12"/>
        <item x="92"/>
        <item x="93"/>
        <item x="89"/>
        <item x="94"/>
        <item x="112"/>
        <item x="54"/>
        <item x="23"/>
        <item x="46"/>
        <item x="83"/>
        <item x="5"/>
        <item x="72"/>
        <item x="36"/>
        <item x="60"/>
        <item x="31"/>
        <item x="3"/>
        <item x="55"/>
        <item x="17"/>
        <item x="106"/>
        <item x="126"/>
        <item x="41"/>
        <item x="24"/>
        <item x="95"/>
        <item x="52"/>
        <item x="13"/>
        <item x="102"/>
        <item x="43"/>
        <item x="27"/>
        <item x="87"/>
        <item x="104"/>
        <item x="69"/>
        <item x="79"/>
        <item x="44"/>
        <item x="30"/>
        <item x="49"/>
        <item x="80"/>
        <item x="73"/>
        <item x="71"/>
        <item x="70"/>
        <item x="110"/>
        <item x="66"/>
        <item x="75"/>
        <item x="34"/>
        <item x="16"/>
        <item x="32"/>
        <item x="85"/>
        <item x="88"/>
        <item x="113"/>
        <item x="118"/>
        <item x="22"/>
        <item x="26"/>
        <item x="99"/>
        <item x="64"/>
        <item x="61"/>
        <item x="96"/>
        <item x="108"/>
        <item x="48"/>
        <item x="39"/>
        <item x="114"/>
        <item x="6"/>
        <item x="68"/>
        <item x="115"/>
        <item x="116"/>
        <item x="103"/>
        <item x="28"/>
        <item x="105"/>
        <item x="29"/>
        <item x="119"/>
        <item x="33"/>
        <item x="59"/>
        <item x="101"/>
        <item x="100"/>
        <item x="40"/>
        <item x="2"/>
        <item x="57"/>
        <item x="8"/>
        <item x="47"/>
        <item x="67"/>
        <item x="127"/>
        <item x="98"/>
        <item x="38"/>
        <item x="82"/>
        <item x="42"/>
        <item x="84"/>
        <item x="81"/>
        <item x="77"/>
        <item x="78"/>
        <item m="1" x="131"/>
        <item m="1" x="130"/>
        <item x="129"/>
        <item x="128"/>
        <item x="120"/>
        <item x="121"/>
        <item x="122"/>
        <item x="123"/>
        <item t="default"/>
      </items>
    </pivotField>
    <pivotField showAll="0"/>
    <pivotField showAll="0"/>
    <pivotField showAll="0"/>
    <pivotField showAll="0" defaultSubtotal="0"/>
    <pivotField showAll="0" defaultSubtotal="0"/>
    <pivotField dataField="1" showAll="0"/>
    <pivotField showAll="0" defaultSubtotal="0"/>
    <pivotField showAll="0" defaultSubtotal="0"/>
    <pivotField showAll="0" defaultSubtotal="0"/>
    <pivotField showAll="0" defaultSubtotal="0"/>
    <pivotField showAll="0"/>
  </pivotFields>
  <rowFields count="2">
    <field x="9"/>
    <field x="38"/>
  </rowFields>
  <rowItems count="181">
    <i>
      <x/>
    </i>
    <i r="1">
      <x v="47"/>
    </i>
    <i r="1">
      <x v="106"/>
    </i>
    <i>
      <x v="1"/>
    </i>
    <i r="1">
      <x v="14"/>
    </i>
    <i r="1">
      <x v="47"/>
    </i>
    <i r="1">
      <x v="50"/>
    </i>
    <i r="1">
      <x v="88"/>
    </i>
    <i r="1">
      <x v="90"/>
    </i>
    <i r="1">
      <x v="106"/>
    </i>
    <i r="1">
      <x v="116"/>
    </i>
    <i>
      <x v="2"/>
    </i>
    <i r="1">
      <x v="96"/>
    </i>
    <i>
      <x v="3"/>
    </i>
    <i r="1">
      <x v="9"/>
    </i>
    <i r="1">
      <x v="11"/>
    </i>
    <i r="1">
      <x v="112"/>
    </i>
    <i>
      <x v="4"/>
    </i>
    <i r="1">
      <x v="43"/>
    </i>
    <i r="1">
      <x v="45"/>
    </i>
    <i>
      <x v="5"/>
    </i>
    <i r="1">
      <x v="2"/>
    </i>
    <i r="1">
      <x v="15"/>
    </i>
    <i r="1">
      <x v="30"/>
    </i>
    <i>
      <x v="6"/>
    </i>
    <i r="1">
      <x v="31"/>
    </i>
    <i r="1">
      <x v="57"/>
    </i>
    <i r="1">
      <x v="108"/>
    </i>
    <i>
      <x v="7"/>
    </i>
    <i r="1">
      <x v="5"/>
    </i>
    <i r="1">
      <x v="76"/>
    </i>
    <i>
      <x v="8"/>
    </i>
    <i r="1">
      <x v="22"/>
    </i>
    <i r="1">
      <x v="37"/>
    </i>
    <i r="1">
      <x v="49"/>
    </i>
    <i r="1">
      <x v="89"/>
    </i>
    <i r="1">
      <x v="109"/>
    </i>
    <i r="1">
      <x v="119"/>
    </i>
    <i>
      <x v="9"/>
    </i>
    <i r="1">
      <x v="107"/>
    </i>
    <i>
      <x v="10"/>
    </i>
    <i r="1">
      <x v="23"/>
    </i>
    <i r="1">
      <x v="66"/>
    </i>
    <i r="1">
      <x v="74"/>
    </i>
    <i>
      <x v="11"/>
    </i>
    <i r="1">
      <x v="61"/>
    </i>
    <i r="1">
      <x v="63"/>
    </i>
    <i r="1">
      <x v="65"/>
    </i>
    <i r="1">
      <x v="100"/>
    </i>
    <i r="1">
      <x v="102"/>
    </i>
    <i>
      <x v="12"/>
    </i>
    <i r="1">
      <x v="3"/>
    </i>
    <i r="1">
      <x v="4"/>
    </i>
    <i r="1">
      <x v="24"/>
    </i>
    <i r="1">
      <x v="97"/>
    </i>
    <i>
      <x v="13"/>
    </i>
    <i r="1">
      <x v="7"/>
    </i>
    <i r="1">
      <x v="24"/>
    </i>
    <i r="1">
      <x v="52"/>
    </i>
    <i r="1">
      <x v="53"/>
    </i>
    <i r="1">
      <x v="80"/>
    </i>
    <i r="1">
      <x v="97"/>
    </i>
    <i r="1">
      <x v="110"/>
    </i>
    <i r="1">
      <x v="113"/>
    </i>
    <i>
      <x v="14"/>
    </i>
    <i r="1">
      <x v="7"/>
    </i>
    <i r="1">
      <x v="54"/>
    </i>
    <i r="1">
      <x v="93"/>
    </i>
    <i>
      <x v="15"/>
    </i>
    <i r="1">
      <x v="8"/>
    </i>
    <i r="1">
      <x v="56"/>
    </i>
    <i r="1">
      <x v="115"/>
    </i>
    <i>
      <x v="16"/>
    </i>
    <i r="1">
      <x v="12"/>
    </i>
    <i r="1">
      <x v="71"/>
    </i>
    <i>
      <x v="17"/>
    </i>
    <i r="1">
      <x v="54"/>
    </i>
    <i r="1">
      <x v="55"/>
    </i>
    <i r="1">
      <x v="93"/>
    </i>
    <i>
      <x v="18"/>
    </i>
    <i r="1">
      <x v="46"/>
    </i>
    <i r="1">
      <x v="117"/>
    </i>
    <i r="1">
      <x v="118"/>
    </i>
    <i>
      <x v="19"/>
    </i>
    <i r="1">
      <x v="18"/>
    </i>
    <i r="1">
      <x v="19"/>
    </i>
    <i r="1">
      <x v="20"/>
    </i>
    <i>
      <x v="20"/>
    </i>
    <i r="1">
      <x v="67"/>
    </i>
    <i r="1">
      <x v="75"/>
    </i>
    <i>
      <x v="21"/>
    </i>
    <i r="1">
      <x v="6"/>
    </i>
    <i r="1">
      <x v="38"/>
    </i>
    <i r="1">
      <x v="39"/>
    </i>
    <i r="1">
      <x v="41"/>
    </i>
    <i r="1">
      <x v="42"/>
    </i>
    <i r="1">
      <x v="84"/>
    </i>
    <i r="1">
      <x v="85"/>
    </i>
    <i r="1">
      <x v="104"/>
    </i>
    <i>
      <x v="22"/>
    </i>
    <i r="1">
      <x v="25"/>
    </i>
    <i r="1">
      <x v="26"/>
    </i>
    <i r="1">
      <x v="28"/>
    </i>
    <i r="1">
      <x v="29"/>
    </i>
    <i r="1">
      <x v="59"/>
    </i>
    <i>
      <x v="23"/>
    </i>
    <i r="1">
      <x v="28"/>
    </i>
    <i r="1">
      <x v="91"/>
    </i>
    <i r="1">
      <x v="92"/>
    </i>
    <i r="1">
      <x v="95"/>
    </i>
    <i r="1">
      <x v="98"/>
    </i>
    <i r="1">
      <x v="99"/>
    </i>
    <i>
      <x v="24"/>
    </i>
    <i r="1">
      <x v="27"/>
    </i>
    <i r="1">
      <x v="40"/>
    </i>
    <i r="1">
      <x v="44"/>
    </i>
    <i r="1">
      <x v="58"/>
    </i>
    <i r="1">
      <x v="69"/>
    </i>
    <i r="1">
      <x v="77"/>
    </i>
    <i r="1">
      <x v="86"/>
    </i>
    <i>
      <x v="25"/>
    </i>
    <i r="1">
      <x v="33"/>
    </i>
    <i r="1">
      <x v="122"/>
    </i>
    <i r="1">
      <x v="123"/>
    </i>
    <i>
      <x v="26"/>
    </i>
    <i r="1">
      <x/>
    </i>
    <i r="1">
      <x v="1"/>
    </i>
    <i>
      <x v="27"/>
    </i>
    <i r="1">
      <x v="13"/>
    </i>
    <i r="1">
      <x v="32"/>
    </i>
    <i r="1">
      <x v="48"/>
    </i>
    <i r="1">
      <x v="87"/>
    </i>
    <i>
      <x v="28"/>
    </i>
    <i r="1">
      <x v="64"/>
    </i>
    <i r="1">
      <x v="94"/>
    </i>
    <i r="1">
      <x v="114"/>
    </i>
    <i>
      <x v="29"/>
    </i>
    <i r="1">
      <x v="34"/>
    </i>
    <i r="1">
      <x v="36"/>
    </i>
    <i r="1">
      <x v="73"/>
    </i>
    <i r="1">
      <x v="101"/>
    </i>
    <i r="1">
      <x v="103"/>
    </i>
    <i r="1">
      <x v="111"/>
    </i>
    <i>
      <x v="30"/>
    </i>
    <i r="1">
      <x v="70"/>
    </i>
    <i r="1">
      <x v="78"/>
    </i>
    <i r="1">
      <x v="120"/>
    </i>
    <i>
      <x v="31"/>
    </i>
    <i r="1">
      <x v="3"/>
    </i>
    <i r="1">
      <x v="10"/>
    </i>
    <i r="1">
      <x v="17"/>
    </i>
    <i r="1">
      <x v="35"/>
    </i>
    <i>
      <x v="32"/>
    </i>
    <i r="1">
      <x v="51"/>
    </i>
    <i r="1">
      <x v="60"/>
    </i>
    <i r="1">
      <x v="62"/>
    </i>
    <i r="1">
      <x v="81"/>
    </i>
    <i>
      <x v="33"/>
    </i>
    <i r="1">
      <x v="16"/>
    </i>
    <i r="1">
      <x v="21"/>
    </i>
    <i r="1">
      <x v="79"/>
    </i>
    <i r="1">
      <x v="105"/>
    </i>
    <i>
      <x v="34"/>
    </i>
    <i r="1">
      <x v="68"/>
    </i>
    <i r="1">
      <x v="72"/>
    </i>
    <i r="1">
      <x v="82"/>
    </i>
    <i r="1">
      <x v="83"/>
    </i>
    <i r="1">
      <x v="121"/>
    </i>
    <i>
      <x v="35"/>
    </i>
    <i r="1">
      <x v="127"/>
    </i>
    <i>
      <x v="36"/>
    </i>
    <i r="1">
      <x v="128"/>
    </i>
    <i>
      <x v="37"/>
    </i>
    <i r="1">
      <x v="129"/>
    </i>
    <i>
      <x v="38"/>
    </i>
    <i r="1">
      <x v="130"/>
    </i>
    <i>
      <x v="39"/>
    </i>
    <i r="1">
      <x v="131"/>
    </i>
    <i>
      <x v="41"/>
    </i>
    <i r="1">
      <x v="126"/>
    </i>
    <i t="grand">
      <x/>
    </i>
  </rowItems>
  <colItems count="1">
    <i/>
  </colItems>
  <dataFields count="1">
    <dataField name="Suma de APROBADO" fld="44" baseField="2"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1A00-000000000000}" name="Tabla dinámica1"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18" firstHeaderRow="1" firstDataRow="1" firstDataCol="1"/>
  <pivotFields count="5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5">
        <item x="3"/>
        <item x="4"/>
        <item x="5"/>
        <item x="6"/>
        <item x="7"/>
        <item x="8"/>
        <item x="9"/>
        <item x="1"/>
        <item x="0"/>
        <item x="10"/>
        <item x="2"/>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1">
    <field x="25"/>
  </rowFields>
  <rowItems count="15">
    <i>
      <x/>
    </i>
    <i>
      <x v="1"/>
    </i>
    <i>
      <x v="2"/>
    </i>
    <i>
      <x v="3"/>
    </i>
    <i>
      <x v="4"/>
    </i>
    <i>
      <x v="5"/>
    </i>
    <i>
      <x v="6"/>
    </i>
    <i>
      <x v="7"/>
    </i>
    <i>
      <x v="8"/>
    </i>
    <i>
      <x v="9"/>
    </i>
    <i>
      <x v="10"/>
    </i>
    <i>
      <x v="11"/>
    </i>
    <i>
      <x v="12"/>
    </i>
    <i>
      <x v="13"/>
    </i>
    <i t="grand">
      <x/>
    </i>
  </rowItems>
  <colItems count="1">
    <i/>
  </colItems>
  <dataFields count="1">
    <dataField name="Suma de APROBADO" fld="44" baseField="25"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1B00-000000000000}" name="Tabla dinámica6"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72" firstHeaderRow="1" firstDataRow="1" firstDataCol="1"/>
  <pivotFields count="5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5">
        <item x="3"/>
        <item x="4"/>
        <item x="5"/>
        <item x="6"/>
        <item x="7"/>
        <item x="8"/>
        <item x="9"/>
        <item x="1"/>
        <item x="0"/>
        <item x="10"/>
        <item x="2"/>
        <item x="11"/>
        <item x="12"/>
        <item x="13"/>
        <item t="default"/>
      </items>
    </pivotField>
    <pivotField axis="axisRow" showAll="0">
      <items count="56">
        <item x="4"/>
        <item x="5"/>
        <item x="42"/>
        <item x="7"/>
        <item x="6"/>
        <item x="37"/>
        <item x="8"/>
        <item x="43"/>
        <item x="51"/>
        <item x="9"/>
        <item x="44"/>
        <item x="11"/>
        <item x="10"/>
        <item x="47"/>
        <item x="48"/>
        <item x="12"/>
        <item x="13"/>
        <item x="14"/>
        <item x="16"/>
        <item x="15"/>
        <item x="17"/>
        <item x="18"/>
        <item x="20"/>
        <item x="21"/>
        <item x="2"/>
        <item x="19"/>
        <item x="1"/>
        <item x="46"/>
        <item x="38"/>
        <item x="39"/>
        <item x="40"/>
        <item x="0"/>
        <item x="41"/>
        <item x="22"/>
        <item x="23"/>
        <item x="24"/>
        <item x="26"/>
        <item x="25"/>
        <item x="52"/>
        <item x="28"/>
        <item x="29"/>
        <item x="30"/>
        <item x="3"/>
        <item x="27"/>
        <item x="31"/>
        <item x="32"/>
        <item x="50"/>
        <item x="34"/>
        <item x="45"/>
        <item x="36"/>
        <item x="49"/>
        <item m="1" x="54"/>
        <item x="33"/>
        <item x="53"/>
        <item x="3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2">
    <field x="25"/>
    <field x="26"/>
  </rowFields>
  <rowItems count="69">
    <i>
      <x/>
    </i>
    <i r="1">
      <x/>
    </i>
    <i r="1">
      <x v="1"/>
    </i>
    <i>
      <x v="1"/>
    </i>
    <i r="1">
      <x v="2"/>
    </i>
    <i r="1">
      <x v="3"/>
    </i>
    <i r="1">
      <x v="4"/>
    </i>
    <i r="1">
      <x v="5"/>
    </i>
    <i>
      <x v="2"/>
    </i>
    <i r="1">
      <x v="6"/>
    </i>
    <i>
      <x v="3"/>
    </i>
    <i r="1">
      <x v="7"/>
    </i>
    <i r="1">
      <x v="8"/>
    </i>
    <i r="1">
      <x v="9"/>
    </i>
    <i r="1">
      <x v="10"/>
    </i>
    <i>
      <x v="4"/>
    </i>
    <i r="1">
      <x v="11"/>
    </i>
    <i r="1">
      <x v="12"/>
    </i>
    <i r="1">
      <x v="13"/>
    </i>
    <i>
      <x v="5"/>
    </i>
    <i r="1">
      <x v="14"/>
    </i>
    <i r="1">
      <x v="15"/>
    </i>
    <i>
      <x v="6"/>
    </i>
    <i r="1">
      <x v="16"/>
    </i>
    <i>
      <x v="7"/>
    </i>
    <i r="1">
      <x v="17"/>
    </i>
    <i r="1">
      <x v="18"/>
    </i>
    <i r="1">
      <x v="19"/>
    </i>
    <i r="1">
      <x v="20"/>
    </i>
    <i r="1">
      <x v="21"/>
    </i>
    <i r="1">
      <x v="22"/>
    </i>
    <i r="1">
      <x v="23"/>
    </i>
    <i r="1">
      <x v="24"/>
    </i>
    <i r="1">
      <x v="25"/>
    </i>
    <i r="1">
      <x v="26"/>
    </i>
    <i r="1">
      <x v="27"/>
    </i>
    <i r="1">
      <x v="28"/>
    </i>
    <i>
      <x v="8"/>
    </i>
    <i r="1">
      <x v="29"/>
    </i>
    <i r="1">
      <x v="30"/>
    </i>
    <i r="1">
      <x v="31"/>
    </i>
    <i r="1">
      <x v="32"/>
    </i>
    <i r="1">
      <x v="33"/>
    </i>
    <i>
      <x v="9"/>
    </i>
    <i r="1">
      <x v="34"/>
    </i>
    <i r="1">
      <x v="35"/>
    </i>
    <i r="1">
      <x v="36"/>
    </i>
    <i r="1">
      <x v="37"/>
    </i>
    <i r="1">
      <x v="38"/>
    </i>
    <i>
      <x v="10"/>
    </i>
    <i r="1">
      <x v="39"/>
    </i>
    <i r="1">
      <x v="40"/>
    </i>
    <i r="1">
      <x v="41"/>
    </i>
    <i r="1">
      <x v="42"/>
    </i>
    <i r="1">
      <x v="43"/>
    </i>
    <i r="1">
      <x v="44"/>
    </i>
    <i>
      <x v="11"/>
    </i>
    <i r="1">
      <x v="45"/>
    </i>
    <i>
      <x v="12"/>
    </i>
    <i r="1">
      <x v="46"/>
    </i>
    <i r="1">
      <x v="47"/>
    </i>
    <i r="1">
      <x v="48"/>
    </i>
    <i r="1">
      <x v="49"/>
    </i>
    <i r="1">
      <x v="50"/>
    </i>
    <i r="1">
      <x v="52"/>
    </i>
    <i r="1">
      <x v="54"/>
    </i>
    <i>
      <x v="13"/>
    </i>
    <i r="1">
      <x v="53"/>
    </i>
    <i t="grand">
      <x/>
    </i>
  </rowItems>
  <colItems count="1">
    <i/>
  </colItems>
  <dataFields count="1">
    <dataField name="Suma de APROBADO" fld="44" baseField="26" baseItem="2"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1:U102" totalsRowShown="0">
  <autoFilter ref="A1:U102" xr:uid="{00000000-0009-0000-0100-000001000000}"/>
  <tableColumns count="21">
    <tableColumn id="1" xr3:uid="{00000000-0010-0000-0000-000001000000}" name="CONS"/>
    <tableColumn id="2" xr3:uid="{00000000-0010-0000-0000-000002000000}" name="UNIDAD RESPONSABLE"/>
    <tableColumn id="3" xr3:uid="{00000000-0010-0000-0000-000003000000}" name="FIN"/>
    <tableColumn id="4" xr3:uid="{00000000-0010-0000-0000-000004000000}" name="DIRECCIÓN"/>
    <tableColumn id="5" xr3:uid="{00000000-0010-0000-0000-000005000000}" name="UNIDAD"/>
    <tableColumn id="6" xr3:uid="{00000000-0010-0000-0000-000006000000}" name="CONAC FIN"/>
    <tableColumn id="7" xr3:uid="{00000000-0010-0000-0000-000007000000}" name="CONAC PROGRAMATICO"/>
    <tableColumn id="8" xr3:uid="{00000000-0010-0000-0000-000008000000}" name="PROGRAMA PRESUPUESTARIO"/>
    <tableColumn id="9" xr3:uid="{00000000-0010-0000-0000-000009000000}" name="COMPONENTE"/>
    <tableColumn id="10" xr3:uid="{00000000-0010-0000-0000-00000A000000}" name="ACTIVIDAD"/>
    <tableColumn id="11" xr3:uid="{00000000-0010-0000-0000-00000B000000}" name="NOTAS"/>
    <tableColumn id="12" xr3:uid="{00000000-0010-0000-0000-00000C000000}" name="CAPÍTULO"/>
    <tableColumn id="13" xr3:uid="{00000000-0010-0000-0000-00000D000000}" name="CONCEPTO"/>
    <tableColumn id="14" xr3:uid="{00000000-0010-0000-0000-00000E000000}" name="PARTIDA PRESUPUESTARIA"/>
    <tableColumn id="15" xr3:uid="{00000000-0010-0000-0000-00000F000000}" name="SOLICITADO"/>
    <tableColumn id="16" xr3:uid="{00000000-0010-0000-0000-000010000000}" name="APROBADO"/>
    <tableColumn id="17" xr3:uid="{00000000-0010-0000-0000-000011000000}" name="INTERNO"/>
    <tableColumn id="18" xr3:uid="{00000000-0010-0000-0000-000012000000}" name="DIFERENCIA APROBADO"/>
    <tableColumn id="19" xr3:uid="{00000000-0010-0000-0000-000013000000}" name="DIFERENCIA INTERNO"/>
    <tableColumn id="20" xr3:uid="{00000000-0010-0000-0000-000014000000}" name=".CAP"/>
    <tableColumn id="21" xr3:uid="{00000000-0010-0000-0000-000015000000}" name=".CONC"/>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A1:U678" totalsRowShown="0">
  <autoFilter ref="A1:U678" xr:uid="{00000000-0009-0000-0100-000002000000}"/>
  <tableColumns count="21">
    <tableColumn id="1" xr3:uid="{00000000-0010-0000-0100-000001000000}" name="CONS"/>
    <tableColumn id="2" xr3:uid="{00000000-0010-0000-0100-000002000000}" name="UNIDAD RESPONSABLE"/>
    <tableColumn id="3" xr3:uid="{00000000-0010-0000-0100-000003000000}" name="FIN"/>
    <tableColumn id="4" xr3:uid="{00000000-0010-0000-0100-000004000000}" name="DIRECCIÓN"/>
    <tableColumn id="5" xr3:uid="{00000000-0010-0000-0100-000005000000}" name="UNIDAD"/>
    <tableColumn id="6" xr3:uid="{00000000-0010-0000-0100-000006000000}" name="CONAC FIN"/>
    <tableColumn id="7" xr3:uid="{00000000-0010-0000-0100-000007000000}" name="CONAC PROGRAMATICO"/>
    <tableColumn id="8" xr3:uid="{00000000-0010-0000-0100-000008000000}" name="PROGRAMA PRESUPUESTARIO"/>
    <tableColumn id="9" xr3:uid="{00000000-0010-0000-0100-000009000000}" name="COMPONENTE"/>
    <tableColumn id="10" xr3:uid="{00000000-0010-0000-0100-00000A000000}" name="ACTIVIDAD"/>
    <tableColumn id="11" xr3:uid="{00000000-0010-0000-0100-00000B000000}" name="NOTAS"/>
    <tableColumn id="12" xr3:uid="{00000000-0010-0000-0100-00000C000000}" name="CAPÍTULO"/>
    <tableColumn id="13" xr3:uid="{00000000-0010-0000-0100-00000D000000}" name="CONCEPTO"/>
    <tableColumn id="14" xr3:uid="{00000000-0010-0000-0100-00000E000000}" name="PARTIDA PRESUPUESTARIA"/>
    <tableColumn id="15" xr3:uid="{00000000-0010-0000-0100-00000F000000}" name="SOLICITADO"/>
    <tableColumn id="16" xr3:uid="{00000000-0010-0000-0100-000010000000}" name="APROBADO"/>
    <tableColumn id="17" xr3:uid="{00000000-0010-0000-0100-000011000000}" name="INTERNO"/>
    <tableColumn id="18" xr3:uid="{00000000-0010-0000-0100-000012000000}" name="DIFERENCIA APROBADO"/>
    <tableColumn id="19" xr3:uid="{00000000-0010-0000-0100-000013000000}" name="DIFERENCIA INTERNO"/>
    <tableColumn id="20" xr3:uid="{00000000-0010-0000-0100-000014000000}" name=".CAP"/>
    <tableColumn id="21" xr3:uid="{00000000-0010-0000-0100-000015000000}" name=".CONC"/>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6.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7.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8.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9.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ivotTable" Target="../pivotTables/pivotTable1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F16"/>
  <sheetViews>
    <sheetView topLeftCell="B1" zoomScale="70" zoomScaleNormal="70" workbookViewId="0">
      <selection activeCell="B28" sqref="B28"/>
    </sheetView>
  </sheetViews>
  <sheetFormatPr baseColWidth="10" defaultColWidth="11.42578125" defaultRowHeight="15" x14ac:dyDescent="0.25"/>
  <cols>
    <col min="1" max="1" width="1.28515625" style="107" customWidth="1"/>
    <col min="2" max="2" width="90.28515625" style="107" bestFit="1" customWidth="1"/>
    <col min="3" max="3" width="20.85546875" style="107" bestFit="1" customWidth="1"/>
    <col min="4" max="4" width="19.5703125" style="107" bestFit="1" customWidth="1"/>
    <col min="5" max="5" width="16.5703125" style="107" bestFit="1" customWidth="1"/>
    <col min="6" max="6" width="13.5703125" style="107" customWidth="1"/>
    <col min="7" max="16384" width="11.42578125" style="107"/>
  </cols>
  <sheetData>
    <row r="1" spans="2:6" ht="15.75" thickBot="1" x14ac:dyDescent="0.3"/>
    <row r="2" spans="2:6" ht="54.75" customHeight="1" thickBot="1" x14ac:dyDescent="0.3">
      <c r="B2" s="281" t="s">
        <v>0</v>
      </c>
      <c r="C2" s="84" t="s">
        <v>1284</v>
      </c>
      <c r="D2" s="83" t="s">
        <v>1289</v>
      </c>
      <c r="E2" s="83" t="s">
        <v>1290</v>
      </c>
      <c r="F2" s="83" t="s">
        <v>1291</v>
      </c>
    </row>
    <row r="3" spans="2:6" ht="15.75" x14ac:dyDescent="0.25">
      <c r="B3" s="282" t="s">
        <v>131</v>
      </c>
      <c r="C3" s="52">
        <v>543950</v>
      </c>
      <c r="D3" s="51">
        <v>530000</v>
      </c>
      <c r="E3" s="51">
        <f>+D3-C3</f>
        <v>-13950</v>
      </c>
      <c r="F3" s="99">
        <f>+E3/C3</f>
        <v>-2.5645739498115636E-2</v>
      </c>
    </row>
    <row r="4" spans="2:6" ht="15.75" x14ac:dyDescent="0.25">
      <c r="B4" s="283" t="s">
        <v>132</v>
      </c>
      <c r="C4" s="56">
        <v>152750983.90000001</v>
      </c>
      <c r="D4" s="55">
        <v>79012025.030000001</v>
      </c>
      <c r="E4" s="55">
        <f t="shared" ref="E4:E16" si="0">+D4-C4</f>
        <v>-73738958.870000005</v>
      </c>
      <c r="F4" s="100">
        <f t="shared" ref="F4:F16" si="1">+E4/C4</f>
        <v>-0.48273966548244279</v>
      </c>
    </row>
    <row r="5" spans="2:6" ht="15.75" x14ac:dyDescent="0.25">
      <c r="B5" s="284" t="s">
        <v>1222</v>
      </c>
      <c r="C5" s="82">
        <v>1364376665.76</v>
      </c>
      <c r="D5" s="81">
        <v>62291884.339758292</v>
      </c>
      <c r="E5" s="81">
        <f t="shared" si="0"/>
        <v>-1302084781.4202416</v>
      </c>
      <c r="F5" s="101">
        <f t="shared" si="1"/>
        <v>-0.95434407088378348</v>
      </c>
    </row>
    <row r="6" spans="2:6" ht="15.75" x14ac:dyDescent="0.25">
      <c r="B6" s="283" t="s">
        <v>1294</v>
      </c>
      <c r="C6" s="56">
        <v>16285000</v>
      </c>
      <c r="D6" s="55">
        <v>9327500</v>
      </c>
      <c r="E6" s="55">
        <f t="shared" si="0"/>
        <v>-6957500</v>
      </c>
      <c r="F6" s="100">
        <f t="shared" si="1"/>
        <v>-0.42723365059871049</v>
      </c>
    </row>
    <row r="7" spans="2:6" ht="15.75" x14ac:dyDescent="0.25">
      <c r="B7" s="283" t="s">
        <v>1223</v>
      </c>
      <c r="C7" s="56">
        <v>146784638.24000001</v>
      </c>
      <c r="D7" s="55">
        <v>25226513.772</v>
      </c>
      <c r="E7" s="55">
        <f t="shared" si="0"/>
        <v>-121558124.46800001</v>
      </c>
      <c r="F7" s="100">
        <f t="shared" si="1"/>
        <v>-0.82813927891586703</v>
      </c>
    </row>
    <row r="8" spans="2:6" ht="15.75" x14ac:dyDescent="0.25">
      <c r="B8" s="283" t="s">
        <v>1296</v>
      </c>
      <c r="C8" s="56">
        <v>1021353118.6600002</v>
      </c>
      <c r="D8" s="55">
        <v>1079679688.0433338</v>
      </c>
      <c r="E8" s="55">
        <f t="shared" si="0"/>
        <v>58326569.383333564</v>
      </c>
      <c r="F8" s="100">
        <f t="shared" si="1"/>
        <v>5.710715355709408E-2</v>
      </c>
    </row>
    <row r="9" spans="2:6" ht="15.75" x14ac:dyDescent="0.25">
      <c r="B9" s="283" t="s">
        <v>1298</v>
      </c>
      <c r="C9" s="56">
        <v>746000</v>
      </c>
      <c r="D9" s="55">
        <v>332000</v>
      </c>
      <c r="E9" s="55">
        <f t="shared" si="0"/>
        <v>-414000</v>
      </c>
      <c r="F9" s="100">
        <f t="shared" si="1"/>
        <v>-0.55495978552278824</v>
      </c>
    </row>
    <row r="10" spans="2:6" ht="15.75" x14ac:dyDescent="0.25">
      <c r="B10" s="283" t="s">
        <v>1299</v>
      </c>
      <c r="C10" s="56">
        <v>552989283.86000013</v>
      </c>
      <c r="D10" s="55">
        <v>736211536.90967774</v>
      </c>
      <c r="E10" s="55">
        <f t="shared" si="0"/>
        <v>183222253.04967761</v>
      </c>
      <c r="F10" s="100">
        <f t="shared" si="1"/>
        <v>0.33133056715085252</v>
      </c>
    </row>
    <row r="11" spans="2:6" ht="15.75" x14ac:dyDescent="0.25">
      <c r="B11" s="284" t="s">
        <v>1300</v>
      </c>
      <c r="C11" s="82">
        <v>2691115299.9400005</v>
      </c>
      <c r="D11" s="81">
        <v>4118444199.4797583</v>
      </c>
      <c r="E11" s="81">
        <f t="shared" si="0"/>
        <v>1427328899.5397577</v>
      </c>
      <c r="F11" s="101">
        <f t="shared" si="1"/>
        <v>0.53038563586316079</v>
      </c>
    </row>
    <row r="12" spans="2:6" ht="15.75" x14ac:dyDescent="0.25">
      <c r="B12" s="283" t="s">
        <v>1302</v>
      </c>
      <c r="C12" s="56">
        <v>339044687.75</v>
      </c>
      <c r="D12" s="55">
        <v>352882718.86000001</v>
      </c>
      <c r="E12" s="55">
        <f t="shared" si="0"/>
        <v>13838031.110000014</v>
      </c>
      <c r="F12" s="100">
        <f t="shared" si="1"/>
        <v>4.0814770471212063E-2</v>
      </c>
    </row>
    <row r="13" spans="2:6" ht="15.75" x14ac:dyDescent="0.25">
      <c r="B13" s="283" t="s">
        <v>1304</v>
      </c>
      <c r="C13" s="56">
        <v>32352230.899999999</v>
      </c>
      <c r="D13" s="55">
        <v>42002250</v>
      </c>
      <c r="E13" s="55">
        <f t="shared" si="0"/>
        <v>9650019.1000000015</v>
      </c>
      <c r="F13" s="100">
        <f t="shared" si="1"/>
        <v>0.29827986607254348</v>
      </c>
    </row>
    <row r="14" spans="2:6" ht="15.75" x14ac:dyDescent="0.25">
      <c r="B14" s="283" t="s">
        <v>1224</v>
      </c>
      <c r="C14" s="56">
        <v>1216168580.22</v>
      </c>
      <c r="D14" s="55">
        <v>606642505.75547481</v>
      </c>
      <c r="E14" s="55">
        <f t="shared" si="0"/>
        <v>-609526074.46452522</v>
      </c>
      <c r="F14" s="100">
        <f t="shared" si="1"/>
        <v>-0.50118551356939711</v>
      </c>
    </row>
    <row r="15" spans="2:6" ht="16.5" thickBot="1" x14ac:dyDescent="0.3">
      <c r="B15" s="285" t="s">
        <v>1306</v>
      </c>
      <c r="C15" s="60">
        <v>64539452.750000015</v>
      </c>
      <c r="D15" s="59">
        <v>73425827.810000002</v>
      </c>
      <c r="E15" s="59">
        <f t="shared" si="0"/>
        <v>8886375.0599999875</v>
      </c>
      <c r="F15" s="102">
        <f t="shared" si="1"/>
        <v>0.13768903641656591</v>
      </c>
    </row>
    <row r="16" spans="2:6" ht="19.5" thickBot="1" x14ac:dyDescent="0.35">
      <c r="B16" s="286" t="s">
        <v>1213</v>
      </c>
      <c r="C16" s="64">
        <f>+SUM(C3:C15)</f>
        <v>7599049891.9800005</v>
      </c>
      <c r="D16" s="63">
        <f>+SUM(D3:D15)</f>
        <v>7186008650.0000029</v>
      </c>
      <c r="E16" s="63">
        <f t="shared" si="0"/>
        <v>-413041241.97999763</v>
      </c>
      <c r="F16" s="103">
        <f t="shared" si="1"/>
        <v>-5.435432690288286E-2</v>
      </c>
    </row>
  </sheetData>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102"/>
  <sheetViews>
    <sheetView topLeftCell="K1" workbookViewId="0">
      <selection activeCell="E3" sqref="E3"/>
    </sheetView>
  </sheetViews>
  <sheetFormatPr baseColWidth="10" defaultRowHeight="15" x14ac:dyDescent="0.25"/>
  <cols>
    <col min="2" max="2" width="21.85546875" customWidth="1"/>
    <col min="4" max="4" width="12.140625" customWidth="1"/>
    <col min="6" max="6" width="12" customWidth="1"/>
    <col min="7" max="7" width="23.28515625" customWidth="1"/>
    <col min="8" max="8" width="28.140625" customWidth="1"/>
    <col min="9" max="9" width="15" customWidth="1"/>
    <col min="10" max="10" width="12.140625" customWidth="1"/>
    <col min="12" max="12" width="11.140625" customWidth="1"/>
    <col min="13" max="13" width="12.140625" customWidth="1"/>
    <col min="14" max="14" width="25.28515625" customWidth="1"/>
    <col min="15" max="15" width="12.85546875" customWidth="1"/>
    <col min="16" max="16" width="12.42578125" customWidth="1"/>
    <col min="18" max="18" width="22.85546875" customWidth="1"/>
    <col min="19" max="19" width="20.7109375" customWidth="1"/>
  </cols>
  <sheetData>
    <row r="1" spans="1:21" x14ac:dyDescent="0.25">
      <c r="A1" t="s">
        <v>259</v>
      </c>
      <c r="B1" t="s">
        <v>0</v>
      </c>
      <c r="C1" t="s">
        <v>2203</v>
      </c>
      <c r="D1" t="s">
        <v>22</v>
      </c>
      <c r="E1" t="s">
        <v>1283</v>
      </c>
      <c r="F1" t="s">
        <v>1360</v>
      </c>
      <c r="G1" t="s">
        <v>1361</v>
      </c>
      <c r="H1" t="s">
        <v>224</v>
      </c>
      <c r="I1" t="s">
        <v>1323</v>
      </c>
      <c r="J1" t="s">
        <v>243</v>
      </c>
      <c r="K1" t="s">
        <v>260</v>
      </c>
      <c r="L1" t="s">
        <v>251</v>
      </c>
      <c r="M1" t="s">
        <v>36</v>
      </c>
      <c r="N1" t="s">
        <v>1</v>
      </c>
      <c r="O1" t="s">
        <v>1188</v>
      </c>
      <c r="P1" t="s">
        <v>1189</v>
      </c>
      <c r="Q1" t="s">
        <v>1190</v>
      </c>
      <c r="R1" t="s">
        <v>1191</v>
      </c>
      <c r="S1" t="s">
        <v>1192</v>
      </c>
      <c r="T1" t="s">
        <v>1186</v>
      </c>
      <c r="U1" t="s">
        <v>1187</v>
      </c>
    </row>
    <row r="2" spans="1:21" x14ac:dyDescent="0.25">
      <c r="A2">
        <v>1226</v>
      </c>
      <c r="B2" t="s">
        <v>215</v>
      </c>
      <c r="D2" t="s">
        <v>1275</v>
      </c>
      <c r="E2" t="s">
        <v>222</v>
      </c>
      <c r="F2" t="s">
        <v>1387</v>
      </c>
      <c r="G2" t="s">
        <v>1385</v>
      </c>
      <c r="H2" t="s">
        <v>1353</v>
      </c>
      <c r="K2" t="s">
        <v>1146</v>
      </c>
      <c r="L2" t="s">
        <v>253</v>
      </c>
      <c r="M2" t="s">
        <v>1469</v>
      </c>
      <c r="N2" t="s">
        <v>217</v>
      </c>
      <c r="O2">
        <v>300000</v>
      </c>
      <c r="P2">
        <v>300000</v>
      </c>
      <c r="Q2">
        <v>0</v>
      </c>
      <c r="R2">
        <v>0</v>
      </c>
      <c r="S2">
        <v>-300000</v>
      </c>
      <c r="T2">
        <v>3</v>
      </c>
      <c r="U2" t="s">
        <v>3026</v>
      </c>
    </row>
    <row r="3" spans="1:21" x14ac:dyDescent="0.25">
      <c r="A3">
        <v>1225</v>
      </c>
      <c r="B3" t="s">
        <v>215</v>
      </c>
      <c r="D3" t="s">
        <v>1275</v>
      </c>
      <c r="E3" t="s">
        <v>222</v>
      </c>
      <c r="F3" t="s">
        <v>1387</v>
      </c>
      <c r="G3" t="s">
        <v>1385</v>
      </c>
      <c r="H3" t="s">
        <v>1353</v>
      </c>
      <c r="K3" t="s">
        <v>1146</v>
      </c>
      <c r="L3" t="s">
        <v>253</v>
      </c>
      <c r="M3" t="s">
        <v>1469</v>
      </c>
      <c r="N3" t="s">
        <v>217</v>
      </c>
      <c r="O3">
        <v>4700000</v>
      </c>
      <c r="P3">
        <v>4700000</v>
      </c>
      <c r="Q3">
        <v>3760000</v>
      </c>
      <c r="R3">
        <v>0</v>
      </c>
      <c r="S3">
        <v>-940000</v>
      </c>
      <c r="T3">
        <v>3</v>
      </c>
      <c r="U3" t="s">
        <v>3026</v>
      </c>
    </row>
    <row r="4" spans="1:21" x14ac:dyDescent="0.25">
      <c r="A4">
        <v>1224</v>
      </c>
      <c r="B4" t="s">
        <v>215</v>
      </c>
      <c r="D4" t="s">
        <v>1275</v>
      </c>
      <c r="E4" t="s">
        <v>222</v>
      </c>
      <c r="F4" t="s">
        <v>1387</v>
      </c>
      <c r="G4" t="s">
        <v>1385</v>
      </c>
      <c r="H4" t="s">
        <v>1353</v>
      </c>
      <c r="K4" t="s">
        <v>1145</v>
      </c>
      <c r="L4" t="s">
        <v>253</v>
      </c>
      <c r="M4" t="s">
        <v>1468</v>
      </c>
      <c r="N4" t="s">
        <v>111</v>
      </c>
      <c r="O4">
        <v>60000</v>
      </c>
      <c r="P4">
        <v>60000</v>
      </c>
      <c r="Q4">
        <v>12000</v>
      </c>
      <c r="R4">
        <v>0</v>
      </c>
      <c r="S4">
        <v>-48000</v>
      </c>
      <c r="T4">
        <v>3</v>
      </c>
      <c r="U4" t="s">
        <v>3025</v>
      </c>
    </row>
    <row r="5" spans="1:21" x14ac:dyDescent="0.25">
      <c r="A5">
        <v>1223</v>
      </c>
      <c r="B5" t="s">
        <v>215</v>
      </c>
      <c r="D5" t="s">
        <v>1275</v>
      </c>
      <c r="E5" t="s">
        <v>222</v>
      </c>
      <c r="F5" t="s">
        <v>1387</v>
      </c>
      <c r="G5" t="s">
        <v>1385</v>
      </c>
      <c r="H5" t="s">
        <v>1353</v>
      </c>
      <c r="K5" t="s">
        <v>1145</v>
      </c>
      <c r="L5" t="s">
        <v>253</v>
      </c>
      <c r="M5" t="s">
        <v>1468</v>
      </c>
      <c r="N5" t="s">
        <v>57</v>
      </c>
      <c r="O5">
        <v>15000</v>
      </c>
      <c r="P5">
        <v>15000</v>
      </c>
      <c r="Q5">
        <v>3000</v>
      </c>
      <c r="R5">
        <v>0</v>
      </c>
      <c r="S5">
        <v>-12000</v>
      </c>
      <c r="T5">
        <v>3</v>
      </c>
      <c r="U5" t="s">
        <v>3025</v>
      </c>
    </row>
    <row r="6" spans="1:21" x14ac:dyDescent="0.25">
      <c r="A6">
        <v>1222</v>
      </c>
      <c r="B6" t="s">
        <v>215</v>
      </c>
      <c r="D6" t="s">
        <v>1275</v>
      </c>
      <c r="E6" t="s">
        <v>222</v>
      </c>
      <c r="F6" t="s">
        <v>1387</v>
      </c>
      <c r="G6" t="s">
        <v>1385</v>
      </c>
      <c r="H6" t="s">
        <v>1353</v>
      </c>
      <c r="K6" t="s">
        <v>1144</v>
      </c>
      <c r="L6" t="s">
        <v>253</v>
      </c>
      <c r="M6" t="s">
        <v>1468</v>
      </c>
      <c r="N6" t="s">
        <v>56</v>
      </c>
      <c r="O6">
        <v>55000</v>
      </c>
      <c r="P6">
        <v>55000</v>
      </c>
      <c r="Q6">
        <v>11000</v>
      </c>
      <c r="R6">
        <v>0</v>
      </c>
      <c r="S6">
        <v>-44000</v>
      </c>
      <c r="T6">
        <v>3</v>
      </c>
      <c r="U6" t="s">
        <v>3025</v>
      </c>
    </row>
    <row r="7" spans="1:21" x14ac:dyDescent="0.25">
      <c r="A7">
        <v>1221</v>
      </c>
      <c r="B7" t="s">
        <v>215</v>
      </c>
      <c r="D7" t="s">
        <v>1275</v>
      </c>
      <c r="E7" t="s">
        <v>222</v>
      </c>
      <c r="F7" t="s">
        <v>1387</v>
      </c>
      <c r="G7" t="s">
        <v>1385</v>
      </c>
      <c r="H7" t="s">
        <v>1353</v>
      </c>
      <c r="K7" t="s">
        <v>1143</v>
      </c>
      <c r="L7" t="s">
        <v>252</v>
      </c>
      <c r="M7" t="s">
        <v>1454</v>
      </c>
      <c r="N7" t="s">
        <v>4</v>
      </c>
      <c r="O7">
        <v>15000</v>
      </c>
      <c r="P7">
        <v>15000</v>
      </c>
      <c r="Q7">
        <v>3000</v>
      </c>
      <c r="R7">
        <v>0</v>
      </c>
      <c r="S7">
        <v>-12000</v>
      </c>
      <c r="T7">
        <v>2</v>
      </c>
      <c r="U7" t="s">
        <v>3010</v>
      </c>
    </row>
    <row r="8" spans="1:21" x14ac:dyDescent="0.25">
      <c r="A8">
        <v>1220</v>
      </c>
      <c r="B8" t="s">
        <v>215</v>
      </c>
      <c r="D8" t="s">
        <v>1275</v>
      </c>
      <c r="E8" t="s">
        <v>222</v>
      </c>
      <c r="F8" t="s">
        <v>1387</v>
      </c>
      <c r="G8" t="s">
        <v>1385</v>
      </c>
      <c r="H8" t="s">
        <v>1353</v>
      </c>
      <c r="K8" t="s">
        <v>1142</v>
      </c>
      <c r="L8" t="s">
        <v>252</v>
      </c>
      <c r="M8" t="s">
        <v>1454</v>
      </c>
      <c r="N8" t="s">
        <v>2</v>
      </c>
      <c r="O8">
        <v>5000</v>
      </c>
      <c r="P8">
        <v>5000</v>
      </c>
      <c r="Q8">
        <v>1000</v>
      </c>
      <c r="R8">
        <v>0</v>
      </c>
      <c r="S8">
        <v>-4000</v>
      </c>
      <c r="T8">
        <v>2</v>
      </c>
      <c r="U8" t="s">
        <v>3010</v>
      </c>
    </row>
    <row r="9" spans="1:21" x14ac:dyDescent="0.25">
      <c r="A9">
        <v>1219</v>
      </c>
      <c r="B9" t="s">
        <v>215</v>
      </c>
      <c r="D9" t="s">
        <v>1275</v>
      </c>
      <c r="E9" t="s">
        <v>222</v>
      </c>
      <c r="F9" t="s">
        <v>1387</v>
      </c>
      <c r="G9" t="s">
        <v>1385</v>
      </c>
      <c r="H9" t="s">
        <v>1353</v>
      </c>
      <c r="K9" t="s">
        <v>1142</v>
      </c>
      <c r="L9" t="s">
        <v>252</v>
      </c>
      <c r="M9" t="s">
        <v>1454</v>
      </c>
      <c r="N9" t="s">
        <v>2</v>
      </c>
      <c r="O9">
        <v>5000</v>
      </c>
      <c r="P9">
        <v>5000</v>
      </c>
      <c r="Q9">
        <v>1000</v>
      </c>
      <c r="R9">
        <v>0</v>
      </c>
      <c r="S9">
        <v>-4000</v>
      </c>
      <c r="T9">
        <v>2</v>
      </c>
      <c r="U9" t="s">
        <v>3010</v>
      </c>
    </row>
    <row r="10" spans="1:21" x14ac:dyDescent="0.25">
      <c r="A10">
        <v>1098</v>
      </c>
      <c r="B10" t="s">
        <v>194</v>
      </c>
      <c r="D10" t="s">
        <v>1269</v>
      </c>
      <c r="E10" t="s">
        <v>202</v>
      </c>
      <c r="F10" t="s">
        <v>1384</v>
      </c>
      <c r="G10" t="s">
        <v>1385</v>
      </c>
      <c r="H10" t="s">
        <v>1347</v>
      </c>
      <c r="K10" t="s">
        <v>1041</v>
      </c>
      <c r="L10" t="s">
        <v>255</v>
      </c>
      <c r="M10" t="s">
        <v>1481</v>
      </c>
      <c r="N10" t="s">
        <v>78</v>
      </c>
      <c r="O10">
        <v>110000</v>
      </c>
      <c r="P10">
        <v>110000</v>
      </c>
      <c r="Q10">
        <v>0</v>
      </c>
      <c r="R10">
        <v>0</v>
      </c>
      <c r="S10">
        <v>-110000</v>
      </c>
      <c r="T10">
        <v>5</v>
      </c>
      <c r="U10" t="s">
        <v>3035</v>
      </c>
    </row>
    <row r="11" spans="1:21" x14ac:dyDescent="0.25">
      <c r="A11">
        <v>1097</v>
      </c>
      <c r="B11" t="s">
        <v>194</v>
      </c>
      <c r="D11" t="s">
        <v>1269</v>
      </c>
      <c r="E11" t="s">
        <v>202</v>
      </c>
      <c r="F11" t="s">
        <v>1384</v>
      </c>
      <c r="G11" t="s">
        <v>1385</v>
      </c>
      <c r="H11" t="s">
        <v>1347</v>
      </c>
      <c r="K11" t="s">
        <v>1042</v>
      </c>
      <c r="L11" t="s">
        <v>254</v>
      </c>
      <c r="M11" t="s">
        <v>1475</v>
      </c>
      <c r="N11" t="s">
        <v>206</v>
      </c>
      <c r="O11">
        <v>1192400</v>
      </c>
      <c r="P11">
        <v>1192400</v>
      </c>
      <c r="Q11">
        <v>1192400</v>
      </c>
      <c r="R11">
        <v>0</v>
      </c>
      <c r="S11">
        <v>0</v>
      </c>
      <c r="T11">
        <v>4</v>
      </c>
      <c r="U11" t="s">
        <v>3036</v>
      </c>
    </row>
    <row r="12" spans="1:21" x14ac:dyDescent="0.25">
      <c r="A12">
        <v>1096</v>
      </c>
      <c r="B12" t="s">
        <v>194</v>
      </c>
      <c r="D12" t="s">
        <v>1269</v>
      </c>
      <c r="E12" t="s">
        <v>202</v>
      </c>
      <c r="F12" t="s">
        <v>1384</v>
      </c>
      <c r="G12" t="s">
        <v>1385</v>
      </c>
      <c r="H12" t="s">
        <v>1347</v>
      </c>
      <c r="K12" t="s">
        <v>1043</v>
      </c>
      <c r="L12" t="s">
        <v>254</v>
      </c>
      <c r="M12" t="s">
        <v>1474</v>
      </c>
      <c r="N12" t="s">
        <v>110</v>
      </c>
      <c r="O12">
        <v>3062400</v>
      </c>
      <c r="P12">
        <v>3062400</v>
      </c>
      <c r="Q12">
        <v>1224960</v>
      </c>
      <c r="R12">
        <v>0</v>
      </c>
      <c r="S12">
        <v>-1837440</v>
      </c>
      <c r="T12">
        <v>4</v>
      </c>
      <c r="U12" t="s">
        <v>3037</v>
      </c>
    </row>
    <row r="13" spans="1:21" x14ac:dyDescent="0.25">
      <c r="A13">
        <v>1095</v>
      </c>
      <c r="B13" t="s">
        <v>194</v>
      </c>
      <c r="D13" t="s">
        <v>1269</v>
      </c>
      <c r="E13" t="s">
        <v>202</v>
      </c>
      <c r="F13" t="s">
        <v>1384</v>
      </c>
      <c r="G13" t="s">
        <v>1385</v>
      </c>
      <c r="H13" t="s">
        <v>1347</v>
      </c>
      <c r="K13" t="s">
        <v>1043</v>
      </c>
      <c r="L13" t="s">
        <v>254</v>
      </c>
      <c r="M13" t="s">
        <v>1474</v>
      </c>
      <c r="N13" t="s">
        <v>62</v>
      </c>
      <c r="O13">
        <v>1650000</v>
      </c>
      <c r="P13">
        <v>0</v>
      </c>
      <c r="Q13">
        <v>0</v>
      </c>
      <c r="R13">
        <v>-1650000</v>
      </c>
      <c r="S13">
        <v>-1650000</v>
      </c>
      <c r="T13">
        <v>4</v>
      </c>
      <c r="U13" t="s">
        <v>3037</v>
      </c>
    </row>
    <row r="14" spans="1:21" x14ac:dyDescent="0.25">
      <c r="A14">
        <v>1094</v>
      </c>
      <c r="B14" t="s">
        <v>194</v>
      </c>
      <c r="D14" t="s">
        <v>1269</v>
      </c>
      <c r="E14" t="s">
        <v>202</v>
      </c>
      <c r="F14" t="s">
        <v>1384</v>
      </c>
      <c r="G14" t="s">
        <v>1385</v>
      </c>
      <c r="H14" t="s">
        <v>1347</v>
      </c>
      <c r="K14" t="s">
        <v>1047</v>
      </c>
      <c r="L14" t="s">
        <v>254</v>
      </c>
      <c r="M14" t="s">
        <v>1474</v>
      </c>
      <c r="N14" t="s">
        <v>62</v>
      </c>
      <c r="O14">
        <v>75000</v>
      </c>
      <c r="P14">
        <v>0</v>
      </c>
      <c r="Q14">
        <v>0</v>
      </c>
      <c r="R14">
        <v>-75000</v>
      </c>
      <c r="S14">
        <v>-75000</v>
      </c>
      <c r="T14">
        <v>4</v>
      </c>
      <c r="U14" t="s">
        <v>3037</v>
      </c>
    </row>
    <row r="15" spans="1:21" x14ac:dyDescent="0.25">
      <c r="A15">
        <v>1093</v>
      </c>
      <c r="B15" t="s">
        <v>194</v>
      </c>
      <c r="D15" t="s">
        <v>1269</v>
      </c>
      <c r="E15" t="s">
        <v>202</v>
      </c>
      <c r="F15" t="s">
        <v>1384</v>
      </c>
      <c r="G15" t="s">
        <v>1385</v>
      </c>
      <c r="H15" t="s">
        <v>1347</v>
      </c>
      <c r="K15" t="s">
        <v>1043</v>
      </c>
      <c r="L15" t="s">
        <v>254</v>
      </c>
      <c r="M15" t="s">
        <v>1472</v>
      </c>
      <c r="N15" t="s">
        <v>203</v>
      </c>
      <c r="O15">
        <v>275000</v>
      </c>
      <c r="P15">
        <v>275000</v>
      </c>
      <c r="Q15">
        <v>0</v>
      </c>
      <c r="R15">
        <v>0</v>
      </c>
      <c r="S15">
        <v>-275000</v>
      </c>
      <c r="T15">
        <v>4</v>
      </c>
      <c r="U15" t="s">
        <v>3038</v>
      </c>
    </row>
    <row r="16" spans="1:21" x14ac:dyDescent="0.25">
      <c r="A16">
        <v>1092</v>
      </c>
      <c r="B16" t="s">
        <v>194</v>
      </c>
      <c r="D16" t="s">
        <v>1269</v>
      </c>
      <c r="E16" t="s">
        <v>202</v>
      </c>
      <c r="F16" t="s">
        <v>1384</v>
      </c>
      <c r="G16" t="s">
        <v>1385</v>
      </c>
      <c r="H16" t="s">
        <v>1347</v>
      </c>
      <c r="K16" t="s">
        <v>1046</v>
      </c>
      <c r="L16" t="s">
        <v>254</v>
      </c>
      <c r="M16" t="s">
        <v>1471</v>
      </c>
      <c r="N16" t="s">
        <v>64</v>
      </c>
      <c r="O16">
        <v>200000</v>
      </c>
      <c r="P16">
        <v>200000</v>
      </c>
      <c r="Q16">
        <v>180000</v>
      </c>
      <c r="R16">
        <v>0</v>
      </c>
      <c r="S16">
        <v>-20000</v>
      </c>
      <c r="T16">
        <v>4</v>
      </c>
      <c r="U16" t="s">
        <v>3029</v>
      </c>
    </row>
    <row r="17" spans="1:21" x14ac:dyDescent="0.25">
      <c r="A17">
        <v>1091</v>
      </c>
      <c r="B17" t="s">
        <v>194</v>
      </c>
      <c r="D17" t="s">
        <v>1269</v>
      </c>
      <c r="E17" t="s">
        <v>202</v>
      </c>
      <c r="F17" t="s">
        <v>1384</v>
      </c>
      <c r="G17" t="s">
        <v>1385</v>
      </c>
      <c r="H17" t="s">
        <v>1347</v>
      </c>
      <c r="K17" t="s">
        <v>1048</v>
      </c>
      <c r="L17" t="s">
        <v>254</v>
      </c>
      <c r="M17" t="s">
        <v>1471</v>
      </c>
      <c r="N17" t="s">
        <v>64</v>
      </c>
      <c r="O17">
        <v>14000000</v>
      </c>
      <c r="P17">
        <v>14000000</v>
      </c>
      <c r="Q17">
        <v>12600000</v>
      </c>
      <c r="R17">
        <v>0</v>
      </c>
      <c r="S17">
        <v>-1400000</v>
      </c>
      <c r="T17">
        <v>4</v>
      </c>
      <c r="U17" t="s">
        <v>3029</v>
      </c>
    </row>
    <row r="18" spans="1:21" x14ac:dyDescent="0.25">
      <c r="A18">
        <v>1090</v>
      </c>
      <c r="B18" t="s">
        <v>194</v>
      </c>
      <c r="D18" t="s">
        <v>1269</v>
      </c>
      <c r="E18" t="s">
        <v>202</v>
      </c>
      <c r="F18" t="s">
        <v>1384</v>
      </c>
      <c r="G18" t="s">
        <v>1385</v>
      </c>
      <c r="H18" t="s">
        <v>1347</v>
      </c>
      <c r="K18" t="s">
        <v>1045</v>
      </c>
      <c r="L18" t="s">
        <v>253</v>
      </c>
      <c r="M18" t="s">
        <v>1468</v>
      </c>
      <c r="N18" t="s">
        <v>111</v>
      </c>
      <c r="O18">
        <v>44000</v>
      </c>
      <c r="P18">
        <v>44000</v>
      </c>
      <c r="Q18">
        <v>8800</v>
      </c>
      <c r="R18">
        <v>0</v>
      </c>
      <c r="S18">
        <v>-35200</v>
      </c>
      <c r="T18">
        <v>3</v>
      </c>
      <c r="U18" t="s">
        <v>3025</v>
      </c>
    </row>
    <row r="19" spans="1:21" x14ac:dyDescent="0.25">
      <c r="A19">
        <v>1089</v>
      </c>
      <c r="B19" t="s">
        <v>194</v>
      </c>
      <c r="D19" t="s">
        <v>1269</v>
      </c>
      <c r="E19" t="s">
        <v>202</v>
      </c>
      <c r="F19" t="s">
        <v>1384</v>
      </c>
      <c r="G19" t="s">
        <v>1385</v>
      </c>
      <c r="H19" t="s">
        <v>1347</v>
      </c>
      <c r="K19" t="s">
        <v>1042</v>
      </c>
      <c r="L19" t="s">
        <v>253</v>
      </c>
      <c r="M19" t="s">
        <v>1468</v>
      </c>
      <c r="N19" t="s">
        <v>57</v>
      </c>
      <c r="O19">
        <v>33000</v>
      </c>
      <c r="P19">
        <v>33000</v>
      </c>
      <c r="Q19">
        <v>3300</v>
      </c>
      <c r="R19">
        <v>0</v>
      </c>
      <c r="S19">
        <v>-29700</v>
      </c>
      <c r="T19">
        <v>3</v>
      </c>
      <c r="U19" t="s">
        <v>3025</v>
      </c>
    </row>
    <row r="20" spans="1:21" x14ac:dyDescent="0.25">
      <c r="A20">
        <v>1088</v>
      </c>
      <c r="B20" t="s">
        <v>194</v>
      </c>
      <c r="D20" t="s">
        <v>1269</v>
      </c>
      <c r="E20" t="s">
        <v>202</v>
      </c>
      <c r="F20" t="s">
        <v>1384</v>
      </c>
      <c r="G20" t="s">
        <v>1385</v>
      </c>
      <c r="H20" t="s">
        <v>1347</v>
      </c>
      <c r="K20" t="s">
        <v>1042</v>
      </c>
      <c r="L20" t="s">
        <v>253</v>
      </c>
      <c r="M20" t="s">
        <v>1468</v>
      </c>
      <c r="N20" t="s">
        <v>14</v>
      </c>
      <c r="O20">
        <v>5500</v>
      </c>
      <c r="P20">
        <v>5500</v>
      </c>
      <c r="Q20">
        <v>5500</v>
      </c>
      <c r="R20">
        <v>0</v>
      </c>
      <c r="S20">
        <v>0</v>
      </c>
      <c r="T20">
        <v>3</v>
      </c>
      <c r="U20" t="s">
        <v>3025</v>
      </c>
    </row>
    <row r="21" spans="1:21" x14ac:dyDescent="0.25">
      <c r="A21">
        <v>1087</v>
      </c>
      <c r="B21" t="s">
        <v>194</v>
      </c>
      <c r="D21" t="s">
        <v>1269</v>
      </c>
      <c r="E21" t="s">
        <v>202</v>
      </c>
      <c r="F21" t="s">
        <v>1384</v>
      </c>
      <c r="G21" t="s">
        <v>1385</v>
      </c>
      <c r="H21" t="s">
        <v>1347</v>
      </c>
      <c r="K21" t="s">
        <v>1042</v>
      </c>
      <c r="L21" t="s">
        <v>253</v>
      </c>
      <c r="M21" t="s">
        <v>1468</v>
      </c>
      <c r="N21" t="s">
        <v>56</v>
      </c>
      <c r="O21">
        <v>44000</v>
      </c>
      <c r="P21">
        <v>44000</v>
      </c>
      <c r="Q21">
        <v>17600</v>
      </c>
      <c r="R21">
        <v>0</v>
      </c>
      <c r="S21">
        <v>-26400</v>
      </c>
      <c r="T21">
        <v>3</v>
      </c>
      <c r="U21" t="s">
        <v>3025</v>
      </c>
    </row>
    <row r="22" spans="1:21" x14ac:dyDescent="0.25">
      <c r="A22">
        <v>1086</v>
      </c>
      <c r="B22" t="s">
        <v>194</v>
      </c>
      <c r="D22" t="s">
        <v>1269</v>
      </c>
      <c r="E22" t="s">
        <v>202</v>
      </c>
      <c r="F22" t="s">
        <v>1384</v>
      </c>
      <c r="G22" t="s">
        <v>1385</v>
      </c>
      <c r="H22" t="s">
        <v>1347</v>
      </c>
      <c r="K22" t="s">
        <v>1043</v>
      </c>
      <c r="L22" t="s">
        <v>253</v>
      </c>
      <c r="M22" t="s">
        <v>1465</v>
      </c>
      <c r="N22" t="s">
        <v>90</v>
      </c>
      <c r="O22">
        <v>2047980</v>
      </c>
      <c r="P22">
        <v>2047980</v>
      </c>
      <c r="Q22">
        <v>0</v>
      </c>
      <c r="R22">
        <v>0</v>
      </c>
      <c r="S22">
        <v>-2047980</v>
      </c>
      <c r="T22">
        <v>3</v>
      </c>
      <c r="U22" t="s">
        <v>3023</v>
      </c>
    </row>
    <row r="23" spans="1:21" x14ac:dyDescent="0.25">
      <c r="A23">
        <v>1085</v>
      </c>
      <c r="B23" t="s">
        <v>194</v>
      </c>
      <c r="D23" t="s">
        <v>1269</v>
      </c>
      <c r="E23" t="s">
        <v>202</v>
      </c>
      <c r="F23" t="s">
        <v>1384</v>
      </c>
      <c r="G23" t="s">
        <v>1385</v>
      </c>
      <c r="H23" t="s">
        <v>1347</v>
      </c>
      <c r="K23" t="s">
        <v>1042</v>
      </c>
      <c r="L23" t="s">
        <v>253</v>
      </c>
      <c r="M23" t="s">
        <v>1464</v>
      </c>
      <c r="N23" t="s">
        <v>71</v>
      </c>
      <c r="O23">
        <v>710600</v>
      </c>
      <c r="P23">
        <v>710600</v>
      </c>
      <c r="Q23">
        <v>710600</v>
      </c>
      <c r="R23">
        <v>0</v>
      </c>
      <c r="S23">
        <v>0</v>
      </c>
      <c r="T23">
        <v>3</v>
      </c>
      <c r="U23" t="s">
        <v>3022</v>
      </c>
    </row>
    <row r="24" spans="1:21" x14ac:dyDescent="0.25">
      <c r="A24">
        <v>1084</v>
      </c>
      <c r="B24" t="s">
        <v>194</v>
      </c>
      <c r="D24" t="s">
        <v>1269</v>
      </c>
      <c r="E24" t="s">
        <v>202</v>
      </c>
      <c r="F24" t="s">
        <v>1384</v>
      </c>
      <c r="G24" t="s">
        <v>1385</v>
      </c>
      <c r="H24" t="s">
        <v>1347</v>
      </c>
      <c r="K24" t="s">
        <v>1042</v>
      </c>
      <c r="L24" t="s">
        <v>253</v>
      </c>
      <c r="M24" t="s">
        <v>1464</v>
      </c>
      <c r="N24" t="s">
        <v>45</v>
      </c>
      <c r="O24">
        <v>26158</v>
      </c>
      <c r="P24">
        <v>26158</v>
      </c>
      <c r="Q24">
        <v>5231.6000000000004</v>
      </c>
      <c r="R24">
        <v>0</v>
      </c>
      <c r="S24">
        <v>-20926.400000000001</v>
      </c>
      <c r="T24">
        <v>3</v>
      </c>
      <c r="U24" t="s">
        <v>3022</v>
      </c>
    </row>
    <row r="25" spans="1:21" x14ac:dyDescent="0.25">
      <c r="A25">
        <v>1083</v>
      </c>
      <c r="B25" t="s">
        <v>194</v>
      </c>
      <c r="D25" t="s">
        <v>1269</v>
      </c>
      <c r="E25" t="s">
        <v>202</v>
      </c>
      <c r="F25" t="s">
        <v>1384</v>
      </c>
      <c r="G25" t="s">
        <v>1385</v>
      </c>
      <c r="H25" t="s">
        <v>1347</v>
      </c>
      <c r="K25" t="s">
        <v>1042</v>
      </c>
      <c r="L25" t="s">
        <v>253</v>
      </c>
      <c r="M25" t="s">
        <v>1463</v>
      </c>
      <c r="N25" t="s">
        <v>60</v>
      </c>
      <c r="O25">
        <v>22000</v>
      </c>
      <c r="P25">
        <v>22000</v>
      </c>
      <c r="Q25">
        <v>22000</v>
      </c>
      <c r="R25">
        <v>0</v>
      </c>
      <c r="S25">
        <v>0</v>
      </c>
      <c r="T25">
        <v>3</v>
      </c>
      <c r="U25" t="s">
        <v>3021</v>
      </c>
    </row>
    <row r="26" spans="1:21" x14ac:dyDescent="0.25">
      <c r="A26">
        <v>1082</v>
      </c>
      <c r="B26" t="s">
        <v>194</v>
      </c>
      <c r="D26" t="s">
        <v>1269</v>
      </c>
      <c r="E26" t="s">
        <v>202</v>
      </c>
      <c r="F26" t="s">
        <v>1384</v>
      </c>
      <c r="G26" t="s">
        <v>1385</v>
      </c>
      <c r="H26" t="s">
        <v>1347</v>
      </c>
      <c r="K26" t="s">
        <v>1043</v>
      </c>
      <c r="L26" t="s">
        <v>253</v>
      </c>
      <c r="M26" t="s">
        <v>1463</v>
      </c>
      <c r="N26" t="s">
        <v>60</v>
      </c>
      <c r="O26">
        <v>6600</v>
      </c>
      <c r="P26">
        <v>6600</v>
      </c>
      <c r="Q26">
        <v>6600</v>
      </c>
      <c r="R26">
        <v>0</v>
      </c>
      <c r="S26">
        <v>0</v>
      </c>
      <c r="T26">
        <v>3</v>
      </c>
      <c r="U26" t="s">
        <v>3021</v>
      </c>
    </row>
    <row r="27" spans="1:21" x14ac:dyDescent="0.25">
      <c r="A27">
        <v>1081</v>
      </c>
      <c r="B27" t="s">
        <v>194</v>
      </c>
      <c r="D27" t="s">
        <v>1269</v>
      </c>
      <c r="E27" t="s">
        <v>202</v>
      </c>
      <c r="F27" t="s">
        <v>1384</v>
      </c>
      <c r="G27" t="s">
        <v>1385</v>
      </c>
      <c r="H27" t="s">
        <v>1347</v>
      </c>
      <c r="K27" t="s">
        <v>1041</v>
      </c>
      <c r="L27" t="s">
        <v>252</v>
      </c>
      <c r="M27" t="s">
        <v>1461</v>
      </c>
      <c r="N27" t="s">
        <v>10</v>
      </c>
      <c r="O27">
        <v>13585</v>
      </c>
      <c r="P27">
        <v>13585</v>
      </c>
      <c r="Q27">
        <v>2717</v>
      </c>
      <c r="R27">
        <v>0</v>
      </c>
      <c r="S27">
        <v>-10868</v>
      </c>
      <c r="T27">
        <v>2</v>
      </c>
      <c r="U27" t="s">
        <v>3018</v>
      </c>
    </row>
    <row r="28" spans="1:21" x14ac:dyDescent="0.25">
      <c r="A28">
        <v>1080</v>
      </c>
      <c r="B28" t="s">
        <v>194</v>
      </c>
      <c r="D28" t="s">
        <v>1269</v>
      </c>
      <c r="E28" t="s">
        <v>202</v>
      </c>
      <c r="F28" t="s">
        <v>1384</v>
      </c>
      <c r="G28" t="s">
        <v>1385</v>
      </c>
      <c r="H28" t="s">
        <v>1347</v>
      </c>
      <c r="K28" t="s">
        <v>1041</v>
      </c>
      <c r="L28" t="s">
        <v>252</v>
      </c>
      <c r="M28" t="s">
        <v>1459</v>
      </c>
      <c r="N28" t="s">
        <v>67</v>
      </c>
      <c r="O28">
        <v>19580</v>
      </c>
      <c r="P28">
        <v>19580</v>
      </c>
      <c r="Q28">
        <v>19580</v>
      </c>
      <c r="R28">
        <v>0</v>
      </c>
      <c r="S28">
        <v>0</v>
      </c>
      <c r="T28">
        <v>2</v>
      </c>
      <c r="U28" t="s">
        <v>3016</v>
      </c>
    </row>
    <row r="29" spans="1:21" x14ac:dyDescent="0.25">
      <c r="A29">
        <v>1079</v>
      </c>
      <c r="B29" t="s">
        <v>194</v>
      </c>
      <c r="D29" t="s">
        <v>1269</v>
      </c>
      <c r="E29" t="s">
        <v>202</v>
      </c>
      <c r="F29" t="s">
        <v>1384</v>
      </c>
      <c r="G29" t="s">
        <v>1385</v>
      </c>
      <c r="H29" t="s">
        <v>1347</v>
      </c>
      <c r="K29" t="s">
        <v>1042</v>
      </c>
      <c r="L29" t="s">
        <v>252</v>
      </c>
      <c r="M29" t="s">
        <v>1457</v>
      </c>
      <c r="N29" t="s">
        <v>69</v>
      </c>
      <c r="O29">
        <v>49777.2</v>
      </c>
      <c r="P29">
        <v>49777.2</v>
      </c>
      <c r="Q29">
        <v>49777.2</v>
      </c>
      <c r="R29">
        <v>0</v>
      </c>
      <c r="S29">
        <v>0</v>
      </c>
      <c r="T29">
        <v>2</v>
      </c>
      <c r="U29" t="s">
        <v>3014</v>
      </c>
    </row>
    <row r="30" spans="1:21" x14ac:dyDescent="0.25">
      <c r="A30">
        <v>1078</v>
      </c>
      <c r="B30" t="s">
        <v>194</v>
      </c>
      <c r="D30" t="s">
        <v>1269</v>
      </c>
      <c r="E30" t="s">
        <v>202</v>
      </c>
      <c r="F30" t="s">
        <v>1384</v>
      </c>
      <c r="G30" t="s">
        <v>1385</v>
      </c>
      <c r="H30" t="s">
        <v>1347</v>
      </c>
      <c r="K30" t="s">
        <v>1041</v>
      </c>
      <c r="L30" t="s">
        <v>252</v>
      </c>
      <c r="M30" t="s">
        <v>1457</v>
      </c>
      <c r="N30" t="s">
        <v>42</v>
      </c>
      <c r="O30">
        <v>911.41</v>
      </c>
      <c r="P30">
        <v>911.41</v>
      </c>
      <c r="Q30">
        <v>911.41</v>
      </c>
      <c r="R30">
        <v>0</v>
      </c>
      <c r="S30">
        <v>0</v>
      </c>
      <c r="T30">
        <v>2</v>
      </c>
      <c r="U30" t="s">
        <v>3014</v>
      </c>
    </row>
    <row r="31" spans="1:21" x14ac:dyDescent="0.25">
      <c r="A31">
        <v>1077</v>
      </c>
      <c r="B31" t="s">
        <v>194</v>
      </c>
      <c r="D31" t="s">
        <v>1269</v>
      </c>
      <c r="E31" t="s">
        <v>202</v>
      </c>
      <c r="F31" t="s">
        <v>1384</v>
      </c>
      <c r="G31" t="s">
        <v>1385</v>
      </c>
      <c r="H31" t="s">
        <v>1347</v>
      </c>
      <c r="K31" t="s">
        <v>1044</v>
      </c>
      <c r="L31" t="s">
        <v>252</v>
      </c>
      <c r="M31" t="s">
        <v>1456</v>
      </c>
      <c r="N31" t="s">
        <v>58</v>
      </c>
      <c r="O31">
        <v>223217.5</v>
      </c>
      <c r="P31">
        <v>223217.5</v>
      </c>
      <c r="Q31">
        <v>22321.75</v>
      </c>
      <c r="R31">
        <v>0</v>
      </c>
      <c r="S31">
        <v>-200895.75</v>
      </c>
      <c r="T31">
        <v>2</v>
      </c>
      <c r="U31" t="s">
        <v>3013</v>
      </c>
    </row>
    <row r="32" spans="1:21" x14ac:dyDescent="0.25">
      <c r="A32">
        <v>1076</v>
      </c>
      <c r="B32" t="s">
        <v>194</v>
      </c>
      <c r="D32" t="s">
        <v>1269</v>
      </c>
      <c r="E32" t="s">
        <v>202</v>
      </c>
      <c r="F32" t="s">
        <v>1384</v>
      </c>
      <c r="G32" t="s">
        <v>1385</v>
      </c>
      <c r="H32" t="s">
        <v>1347</v>
      </c>
      <c r="K32" t="s">
        <v>1043</v>
      </c>
      <c r="L32" t="s">
        <v>252</v>
      </c>
      <c r="M32" t="s">
        <v>1456</v>
      </c>
      <c r="N32" t="s">
        <v>58</v>
      </c>
      <c r="O32">
        <v>2200</v>
      </c>
      <c r="P32">
        <v>2200</v>
      </c>
      <c r="Q32">
        <v>2200</v>
      </c>
      <c r="R32">
        <v>0</v>
      </c>
      <c r="S32">
        <v>0</v>
      </c>
      <c r="T32">
        <v>2</v>
      </c>
      <c r="U32" t="s">
        <v>3013</v>
      </c>
    </row>
    <row r="33" spans="1:21" x14ac:dyDescent="0.25">
      <c r="A33">
        <v>1075</v>
      </c>
      <c r="B33" t="s">
        <v>194</v>
      </c>
      <c r="D33" t="s">
        <v>1269</v>
      </c>
      <c r="E33" t="s">
        <v>202</v>
      </c>
      <c r="F33" t="s">
        <v>1384</v>
      </c>
      <c r="G33" t="s">
        <v>1385</v>
      </c>
      <c r="H33" t="s">
        <v>1347</v>
      </c>
      <c r="K33" t="s">
        <v>1042</v>
      </c>
      <c r="L33" t="s">
        <v>252</v>
      </c>
      <c r="M33" t="s">
        <v>1454</v>
      </c>
      <c r="N33" t="s">
        <v>3</v>
      </c>
      <c r="O33">
        <v>77000</v>
      </c>
      <c r="P33">
        <v>77000</v>
      </c>
      <c r="Q33">
        <v>23100</v>
      </c>
      <c r="R33">
        <v>0</v>
      </c>
      <c r="S33">
        <v>-53900</v>
      </c>
      <c r="T33">
        <v>2</v>
      </c>
      <c r="U33" t="s">
        <v>3010</v>
      </c>
    </row>
    <row r="34" spans="1:21" x14ac:dyDescent="0.25">
      <c r="A34">
        <v>1074</v>
      </c>
      <c r="B34" t="s">
        <v>194</v>
      </c>
      <c r="D34" t="s">
        <v>1269</v>
      </c>
      <c r="E34" t="s">
        <v>202</v>
      </c>
      <c r="F34" t="s">
        <v>1384</v>
      </c>
      <c r="G34" t="s">
        <v>1385</v>
      </c>
      <c r="H34" t="s">
        <v>1347</v>
      </c>
      <c r="K34" t="s">
        <v>1041</v>
      </c>
      <c r="L34" t="s">
        <v>252</v>
      </c>
      <c r="M34" t="s">
        <v>1454</v>
      </c>
      <c r="N34" t="s">
        <v>3</v>
      </c>
      <c r="O34">
        <v>1650</v>
      </c>
      <c r="P34">
        <v>1650</v>
      </c>
      <c r="Q34">
        <v>495</v>
      </c>
      <c r="R34">
        <v>0</v>
      </c>
      <c r="S34">
        <v>-1155</v>
      </c>
      <c r="T34">
        <v>2</v>
      </c>
      <c r="U34" t="s">
        <v>3010</v>
      </c>
    </row>
    <row r="35" spans="1:21" x14ac:dyDescent="0.25">
      <c r="A35">
        <v>1073</v>
      </c>
      <c r="B35" t="s">
        <v>194</v>
      </c>
      <c r="D35" t="s">
        <v>1269</v>
      </c>
      <c r="E35" t="s">
        <v>202</v>
      </c>
      <c r="F35" t="s">
        <v>1384</v>
      </c>
      <c r="G35" t="s">
        <v>1385</v>
      </c>
      <c r="H35" t="s">
        <v>1347</v>
      </c>
      <c r="K35" t="s">
        <v>1040</v>
      </c>
      <c r="L35" t="s">
        <v>252</v>
      </c>
      <c r="M35" t="s">
        <v>1454</v>
      </c>
      <c r="N35" t="s">
        <v>2</v>
      </c>
      <c r="O35">
        <v>547250</v>
      </c>
      <c r="P35">
        <v>547250</v>
      </c>
      <c r="Q35">
        <v>218900</v>
      </c>
      <c r="R35">
        <v>0</v>
      </c>
      <c r="S35">
        <v>-328350</v>
      </c>
      <c r="T35">
        <v>2</v>
      </c>
      <c r="U35" t="s">
        <v>3010</v>
      </c>
    </row>
    <row r="36" spans="1:21" x14ac:dyDescent="0.25">
      <c r="A36">
        <v>1044</v>
      </c>
      <c r="B36" t="s">
        <v>194</v>
      </c>
      <c r="D36" t="s">
        <v>1269</v>
      </c>
      <c r="E36" t="s">
        <v>200</v>
      </c>
      <c r="F36" t="s">
        <v>1384</v>
      </c>
      <c r="G36" t="s">
        <v>1385</v>
      </c>
      <c r="H36" t="s">
        <v>1347</v>
      </c>
      <c r="K36" t="s">
        <v>1012</v>
      </c>
      <c r="L36" t="s">
        <v>254</v>
      </c>
      <c r="M36" t="s">
        <v>1471</v>
      </c>
      <c r="N36" t="s">
        <v>64</v>
      </c>
      <c r="O36">
        <v>600000</v>
      </c>
      <c r="P36">
        <v>600000</v>
      </c>
      <c r="Q36">
        <v>540000</v>
      </c>
      <c r="R36">
        <v>0</v>
      </c>
      <c r="S36">
        <v>-60000</v>
      </c>
      <c r="T36">
        <v>4</v>
      </c>
      <c r="U36" t="s">
        <v>3029</v>
      </c>
    </row>
    <row r="37" spans="1:21" x14ac:dyDescent="0.25">
      <c r="A37">
        <v>1043</v>
      </c>
      <c r="B37" t="s">
        <v>194</v>
      </c>
      <c r="D37" t="s">
        <v>1269</v>
      </c>
      <c r="E37" t="s">
        <v>200</v>
      </c>
      <c r="F37" t="s">
        <v>1384</v>
      </c>
      <c r="G37" t="s">
        <v>1385</v>
      </c>
      <c r="H37" t="s">
        <v>1347</v>
      </c>
      <c r="K37" t="s">
        <v>1011</v>
      </c>
      <c r="L37" t="s">
        <v>254</v>
      </c>
      <c r="M37" t="s">
        <v>1471</v>
      </c>
      <c r="N37" t="s">
        <v>64</v>
      </c>
      <c r="O37">
        <v>2000000</v>
      </c>
      <c r="P37">
        <v>2000000</v>
      </c>
      <c r="Q37">
        <v>1800000</v>
      </c>
      <c r="R37">
        <v>0</v>
      </c>
      <c r="S37">
        <v>-200000</v>
      </c>
      <c r="T37">
        <v>4</v>
      </c>
      <c r="U37" t="s">
        <v>3029</v>
      </c>
    </row>
    <row r="38" spans="1:21" x14ac:dyDescent="0.25">
      <c r="A38">
        <v>1042</v>
      </c>
      <c r="B38" t="s">
        <v>194</v>
      </c>
      <c r="D38" t="s">
        <v>1269</v>
      </c>
      <c r="E38" t="s">
        <v>200</v>
      </c>
      <c r="F38" t="s">
        <v>1384</v>
      </c>
      <c r="G38" t="s">
        <v>1385</v>
      </c>
      <c r="H38" t="s">
        <v>1347</v>
      </c>
      <c r="K38" t="s">
        <v>1010</v>
      </c>
      <c r="L38" t="s">
        <v>253</v>
      </c>
      <c r="M38" t="s">
        <v>1469</v>
      </c>
      <c r="N38" t="s">
        <v>61</v>
      </c>
      <c r="O38">
        <v>145000</v>
      </c>
      <c r="P38">
        <v>145000</v>
      </c>
      <c r="Q38">
        <v>43500</v>
      </c>
      <c r="R38">
        <v>0</v>
      </c>
      <c r="S38">
        <v>-101500</v>
      </c>
      <c r="T38">
        <v>3</v>
      </c>
      <c r="U38" t="s">
        <v>3026</v>
      </c>
    </row>
    <row r="39" spans="1:21" x14ac:dyDescent="0.25">
      <c r="A39">
        <v>1041</v>
      </c>
      <c r="B39" t="s">
        <v>194</v>
      </c>
      <c r="D39" t="s">
        <v>1269</v>
      </c>
      <c r="E39" t="s">
        <v>200</v>
      </c>
      <c r="F39" t="s">
        <v>1384</v>
      </c>
      <c r="G39" t="s">
        <v>1385</v>
      </c>
      <c r="H39" t="s">
        <v>1347</v>
      </c>
      <c r="K39" t="s">
        <v>1009</v>
      </c>
      <c r="L39" t="s">
        <v>253</v>
      </c>
      <c r="M39" t="s">
        <v>1468</v>
      </c>
      <c r="N39" t="s">
        <v>111</v>
      </c>
      <c r="O39">
        <v>80000</v>
      </c>
      <c r="P39">
        <v>80000</v>
      </c>
      <c r="Q39">
        <v>16000</v>
      </c>
      <c r="R39">
        <v>0</v>
      </c>
      <c r="S39">
        <v>-64000</v>
      </c>
      <c r="T39">
        <v>3</v>
      </c>
      <c r="U39" t="s">
        <v>3025</v>
      </c>
    </row>
    <row r="40" spans="1:21" x14ac:dyDescent="0.25">
      <c r="A40">
        <v>1040</v>
      </c>
      <c r="B40" t="s">
        <v>194</v>
      </c>
      <c r="D40" t="s">
        <v>1269</v>
      </c>
      <c r="E40" t="s">
        <v>200</v>
      </c>
      <c r="F40" t="s">
        <v>1384</v>
      </c>
      <c r="G40" t="s">
        <v>1385</v>
      </c>
      <c r="H40" t="s">
        <v>1347</v>
      </c>
      <c r="K40" t="s">
        <v>1008</v>
      </c>
      <c r="L40" t="s">
        <v>253</v>
      </c>
      <c r="M40" t="s">
        <v>1468</v>
      </c>
      <c r="N40" t="s">
        <v>57</v>
      </c>
      <c r="O40">
        <v>30000</v>
      </c>
      <c r="P40">
        <v>30000</v>
      </c>
      <c r="Q40">
        <v>3000</v>
      </c>
      <c r="R40">
        <v>0</v>
      </c>
      <c r="S40">
        <v>-27000</v>
      </c>
      <c r="T40">
        <v>3</v>
      </c>
      <c r="U40" t="s">
        <v>3025</v>
      </c>
    </row>
    <row r="41" spans="1:21" x14ac:dyDescent="0.25">
      <c r="A41">
        <v>1039</v>
      </c>
      <c r="B41" t="s">
        <v>194</v>
      </c>
      <c r="D41" t="s">
        <v>1269</v>
      </c>
      <c r="E41" t="s">
        <v>200</v>
      </c>
      <c r="F41" t="s">
        <v>1384</v>
      </c>
      <c r="G41" t="s">
        <v>1385</v>
      </c>
      <c r="H41" t="s">
        <v>1347</v>
      </c>
      <c r="K41" t="s">
        <v>1008</v>
      </c>
      <c r="L41" t="s">
        <v>253</v>
      </c>
      <c r="M41" t="s">
        <v>1468</v>
      </c>
      <c r="N41" t="s">
        <v>14</v>
      </c>
      <c r="O41">
        <v>5000</v>
      </c>
      <c r="P41">
        <v>5000</v>
      </c>
      <c r="Q41">
        <v>5000</v>
      </c>
      <c r="R41">
        <v>0</v>
      </c>
      <c r="S41">
        <v>0</v>
      </c>
      <c r="T41">
        <v>3</v>
      </c>
      <c r="U41" t="s">
        <v>3025</v>
      </c>
    </row>
    <row r="42" spans="1:21" x14ac:dyDescent="0.25">
      <c r="A42">
        <v>1038</v>
      </c>
      <c r="B42" t="s">
        <v>194</v>
      </c>
      <c r="D42" t="s">
        <v>1269</v>
      </c>
      <c r="E42" t="s">
        <v>200</v>
      </c>
      <c r="F42" t="s">
        <v>1384</v>
      </c>
      <c r="G42" t="s">
        <v>1385</v>
      </c>
      <c r="H42" t="s">
        <v>1347</v>
      </c>
      <c r="K42" t="s">
        <v>1007</v>
      </c>
      <c r="L42" t="s">
        <v>253</v>
      </c>
      <c r="M42" t="s">
        <v>1468</v>
      </c>
      <c r="N42" t="s">
        <v>56</v>
      </c>
      <c r="O42">
        <v>30000</v>
      </c>
      <c r="P42">
        <v>30000</v>
      </c>
      <c r="Q42">
        <v>12000</v>
      </c>
      <c r="R42">
        <v>0</v>
      </c>
      <c r="S42">
        <v>-18000</v>
      </c>
      <c r="T42">
        <v>3</v>
      </c>
      <c r="U42" t="s">
        <v>3025</v>
      </c>
    </row>
    <row r="43" spans="1:21" x14ac:dyDescent="0.25">
      <c r="A43">
        <v>1037</v>
      </c>
      <c r="B43" t="s">
        <v>194</v>
      </c>
      <c r="D43" t="s">
        <v>1269</v>
      </c>
      <c r="E43" t="s">
        <v>200</v>
      </c>
      <c r="F43" t="s">
        <v>1384</v>
      </c>
      <c r="G43" t="s">
        <v>1385</v>
      </c>
      <c r="H43" t="s">
        <v>1347</v>
      </c>
      <c r="K43" t="s">
        <v>1006</v>
      </c>
      <c r="L43" t="s">
        <v>253</v>
      </c>
      <c r="M43" t="s">
        <v>1464</v>
      </c>
      <c r="N43" t="s">
        <v>45</v>
      </c>
      <c r="O43">
        <v>30000</v>
      </c>
      <c r="P43">
        <v>30000</v>
      </c>
      <c r="Q43">
        <v>6000</v>
      </c>
      <c r="R43">
        <v>0</v>
      </c>
      <c r="S43">
        <v>-24000</v>
      </c>
      <c r="T43">
        <v>3</v>
      </c>
      <c r="U43" t="s">
        <v>3022</v>
      </c>
    </row>
    <row r="44" spans="1:21" x14ac:dyDescent="0.25">
      <c r="A44">
        <v>1036</v>
      </c>
      <c r="B44" t="s">
        <v>194</v>
      </c>
      <c r="D44" t="s">
        <v>1269</v>
      </c>
      <c r="E44" t="s">
        <v>200</v>
      </c>
      <c r="F44" t="s">
        <v>1384</v>
      </c>
      <c r="G44" t="s">
        <v>1385</v>
      </c>
      <c r="H44" t="s">
        <v>1347</v>
      </c>
      <c r="K44" t="s">
        <v>1005</v>
      </c>
      <c r="L44" t="s">
        <v>253</v>
      </c>
      <c r="M44" t="s">
        <v>1464</v>
      </c>
      <c r="N44" t="s">
        <v>45</v>
      </c>
      <c r="O44">
        <v>25000</v>
      </c>
      <c r="P44">
        <v>25000</v>
      </c>
      <c r="Q44">
        <v>5000</v>
      </c>
      <c r="R44">
        <v>0</v>
      </c>
      <c r="S44">
        <v>-20000</v>
      </c>
      <c r="T44">
        <v>3</v>
      </c>
      <c r="U44" t="s">
        <v>3022</v>
      </c>
    </row>
    <row r="45" spans="1:21" x14ac:dyDescent="0.25">
      <c r="A45">
        <v>1035</v>
      </c>
      <c r="B45" t="s">
        <v>194</v>
      </c>
      <c r="D45" t="s">
        <v>1269</v>
      </c>
      <c r="E45" t="s">
        <v>200</v>
      </c>
      <c r="F45" t="s">
        <v>1384</v>
      </c>
      <c r="G45" t="s">
        <v>1385</v>
      </c>
      <c r="H45" t="s">
        <v>1347</v>
      </c>
      <c r="K45" t="s">
        <v>1004</v>
      </c>
      <c r="L45" t="s">
        <v>253</v>
      </c>
      <c r="M45" t="s">
        <v>1463</v>
      </c>
      <c r="N45" t="s">
        <v>60</v>
      </c>
      <c r="O45">
        <v>30000</v>
      </c>
      <c r="P45">
        <v>30000</v>
      </c>
      <c r="Q45">
        <v>30000</v>
      </c>
      <c r="R45">
        <v>0</v>
      </c>
      <c r="S45">
        <v>0</v>
      </c>
      <c r="T45">
        <v>3</v>
      </c>
      <c r="U45" t="s">
        <v>3021</v>
      </c>
    </row>
    <row r="46" spans="1:21" x14ac:dyDescent="0.25">
      <c r="A46">
        <v>1034</v>
      </c>
      <c r="B46" t="s">
        <v>194</v>
      </c>
      <c r="D46" t="s">
        <v>1269</v>
      </c>
      <c r="E46" t="s">
        <v>200</v>
      </c>
      <c r="F46" t="s">
        <v>1384</v>
      </c>
      <c r="G46" t="s">
        <v>1385</v>
      </c>
      <c r="H46" t="s">
        <v>1347</v>
      </c>
      <c r="K46" t="s">
        <v>1003</v>
      </c>
      <c r="L46" t="s">
        <v>253</v>
      </c>
      <c r="M46" t="s">
        <v>1462</v>
      </c>
      <c r="N46" t="s">
        <v>12</v>
      </c>
      <c r="O46">
        <v>20000</v>
      </c>
      <c r="P46">
        <v>20000</v>
      </c>
      <c r="Q46">
        <v>20000</v>
      </c>
      <c r="R46">
        <v>0</v>
      </c>
      <c r="S46">
        <v>0</v>
      </c>
      <c r="T46">
        <v>3</v>
      </c>
      <c r="U46" t="s">
        <v>3020</v>
      </c>
    </row>
    <row r="47" spans="1:21" x14ac:dyDescent="0.25">
      <c r="A47">
        <v>1033</v>
      </c>
      <c r="B47" t="s">
        <v>194</v>
      </c>
      <c r="D47" t="s">
        <v>1269</v>
      </c>
      <c r="E47" t="s">
        <v>200</v>
      </c>
      <c r="F47" t="s">
        <v>1384</v>
      </c>
      <c r="G47" t="s">
        <v>1385</v>
      </c>
      <c r="H47" t="s">
        <v>1347</v>
      </c>
      <c r="K47" t="s">
        <v>1002</v>
      </c>
      <c r="L47" t="s">
        <v>253</v>
      </c>
      <c r="M47" t="s">
        <v>1462</v>
      </c>
      <c r="N47" t="s">
        <v>12</v>
      </c>
      <c r="O47">
        <v>20000</v>
      </c>
      <c r="P47">
        <v>20000</v>
      </c>
      <c r="Q47">
        <v>20000</v>
      </c>
      <c r="R47">
        <v>0</v>
      </c>
      <c r="S47">
        <v>0</v>
      </c>
      <c r="T47">
        <v>3</v>
      </c>
      <c r="U47" t="s">
        <v>3020</v>
      </c>
    </row>
    <row r="48" spans="1:21" x14ac:dyDescent="0.25">
      <c r="A48">
        <v>1032</v>
      </c>
      <c r="B48" t="s">
        <v>194</v>
      </c>
      <c r="D48" t="s">
        <v>1269</v>
      </c>
      <c r="E48" t="s">
        <v>200</v>
      </c>
      <c r="F48" t="s">
        <v>1384</v>
      </c>
      <c r="G48" t="s">
        <v>1385</v>
      </c>
      <c r="H48" t="s">
        <v>1347</v>
      </c>
      <c r="K48" t="s">
        <v>1001</v>
      </c>
      <c r="L48" t="s">
        <v>252</v>
      </c>
      <c r="M48" t="s">
        <v>1454</v>
      </c>
      <c r="N48" t="s">
        <v>4</v>
      </c>
      <c r="O48">
        <v>60000</v>
      </c>
      <c r="P48">
        <v>60000</v>
      </c>
      <c r="Q48">
        <v>12000</v>
      </c>
      <c r="R48">
        <v>0</v>
      </c>
      <c r="S48">
        <v>-48000</v>
      </c>
      <c r="T48">
        <v>2</v>
      </c>
      <c r="U48" t="s">
        <v>3010</v>
      </c>
    </row>
    <row r="49" spans="1:21" x14ac:dyDescent="0.25">
      <c r="A49">
        <v>1031</v>
      </c>
      <c r="B49" t="s">
        <v>194</v>
      </c>
      <c r="D49" t="s">
        <v>1269</v>
      </c>
      <c r="E49" t="s">
        <v>200</v>
      </c>
      <c r="F49" t="s">
        <v>1384</v>
      </c>
      <c r="G49" t="s">
        <v>1385</v>
      </c>
      <c r="H49" t="s">
        <v>1347</v>
      </c>
      <c r="K49" t="s">
        <v>1000</v>
      </c>
      <c r="L49" t="s">
        <v>252</v>
      </c>
      <c r="M49" t="s">
        <v>1454</v>
      </c>
      <c r="N49" t="s">
        <v>2</v>
      </c>
      <c r="O49">
        <v>50000</v>
      </c>
      <c r="P49">
        <v>50000</v>
      </c>
      <c r="Q49">
        <v>20000</v>
      </c>
      <c r="R49">
        <v>0</v>
      </c>
      <c r="S49">
        <v>-30000</v>
      </c>
      <c r="T49">
        <v>2</v>
      </c>
      <c r="U49" t="s">
        <v>3010</v>
      </c>
    </row>
    <row r="50" spans="1:21" x14ac:dyDescent="0.25">
      <c r="A50">
        <v>915</v>
      </c>
      <c r="B50" t="s">
        <v>194</v>
      </c>
      <c r="D50" t="s">
        <v>1266</v>
      </c>
      <c r="E50" t="s">
        <v>197</v>
      </c>
      <c r="F50" t="s">
        <v>1384</v>
      </c>
      <c r="G50" t="s">
        <v>1385</v>
      </c>
      <c r="H50" t="s">
        <v>1347</v>
      </c>
      <c r="K50" t="s">
        <v>925</v>
      </c>
      <c r="L50" t="s">
        <v>255</v>
      </c>
      <c r="M50" t="s">
        <v>1481</v>
      </c>
      <c r="N50" t="s">
        <v>78</v>
      </c>
      <c r="O50">
        <v>50000</v>
      </c>
      <c r="P50">
        <v>50000</v>
      </c>
      <c r="Q50">
        <v>0</v>
      </c>
      <c r="R50">
        <v>0</v>
      </c>
      <c r="S50">
        <v>-50000</v>
      </c>
      <c r="T50">
        <v>5</v>
      </c>
      <c r="U50" t="s">
        <v>3035</v>
      </c>
    </row>
    <row r="51" spans="1:21" x14ac:dyDescent="0.25">
      <c r="A51">
        <v>914</v>
      </c>
      <c r="B51" t="s">
        <v>194</v>
      </c>
      <c r="D51" t="s">
        <v>1266</v>
      </c>
      <c r="E51" t="s">
        <v>197</v>
      </c>
      <c r="F51" t="s">
        <v>1384</v>
      </c>
      <c r="G51" t="s">
        <v>1385</v>
      </c>
      <c r="H51" t="s">
        <v>1347</v>
      </c>
      <c r="K51" t="s">
        <v>932</v>
      </c>
      <c r="L51" t="s">
        <v>254</v>
      </c>
      <c r="M51" t="s">
        <v>1473</v>
      </c>
      <c r="N51" t="s">
        <v>204</v>
      </c>
      <c r="O51">
        <v>500</v>
      </c>
      <c r="P51">
        <v>500</v>
      </c>
      <c r="Q51">
        <v>500</v>
      </c>
      <c r="R51">
        <v>0</v>
      </c>
      <c r="S51">
        <v>0</v>
      </c>
      <c r="T51">
        <v>4</v>
      </c>
      <c r="U51" t="s">
        <v>3039</v>
      </c>
    </row>
    <row r="52" spans="1:21" x14ac:dyDescent="0.25">
      <c r="A52">
        <v>913</v>
      </c>
      <c r="B52" t="s">
        <v>194</v>
      </c>
      <c r="D52" t="s">
        <v>1266</v>
      </c>
      <c r="E52" t="s">
        <v>197</v>
      </c>
      <c r="F52" t="s">
        <v>1384</v>
      </c>
      <c r="G52" t="s">
        <v>1385</v>
      </c>
      <c r="H52" t="s">
        <v>1347</v>
      </c>
      <c r="K52" t="s">
        <v>932</v>
      </c>
      <c r="L52" t="s">
        <v>254</v>
      </c>
      <c r="M52" t="s">
        <v>1473</v>
      </c>
      <c r="N52" t="s">
        <v>204</v>
      </c>
      <c r="O52">
        <v>1500</v>
      </c>
      <c r="P52">
        <v>1500</v>
      </c>
      <c r="Q52">
        <v>1500</v>
      </c>
      <c r="R52">
        <v>0</v>
      </c>
      <c r="S52">
        <v>0</v>
      </c>
      <c r="T52">
        <v>4</v>
      </c>
      <c r="U52" t="s">
        <v>3039</v>
      </c>
    </row>
    <row r="53" spans="1:21" x14ac:dyDescent="0.25">
      <c r="A53">
        <v>912</v>
      </c>
      <c r="B53" t="s">
        <v>194</v>
      </c>
      <c r="D53" t="s">
        <v>1266</v>
      </c>
      <c r="E53" t="s">
        <v>197</v>
      </c>
      <c r="F53" t="s">
        <v>1384</v>
      </c>
      <c r="G53" t="s">
        <v>1385</v>
      </c>
      <c r="H53" t="s">
        <v>1347</v>
      </c>
      <c r="K53" t="s">
        <v>932</v>
      </c>
      <c r="L53" t="s">
        <v>254</v>
      </c>
      <c r="M53" t="s">
        <v>1473</v>
      </c>
      <c r="N53" t="s">
        <v>204</v>
      </c>
      <c r="O53">
        <v>800</v>
      </c>
      <c r="P53">
        <v>800</v>
      </c>
      <c r="Q53">
        <v>800</v>
      </c>
      <c r="R53">
        <v>0</v>
      </c>
      <c r="S53">
        <v>0</v>
      </c>
      <c r="T53">
        <v>4</v>
      </c>
      <c r="U53" t="s">
        <v>3039</v>
      </c>
    </row>
    <row r="54" spans="1:21" x14ac:dyDescent="0.25">
      <c r="A54">
        <v>911</v>
      </c>
      <c r="B54" t="s">
        <v>194</v>
      </c>
      <c r="D54" t="s">
        <v>1266</v>
      </c>
      <c r="E54" t="s">
        <v>197</v>
      </c>
      <c r="F54" t="s">
        <v>1384</v>
      </c>
      <c r="G54" t="s">
        <v>1385</v>
      </c>
      <c r="H54" t="s">
        <v>1347</v>
      </c>
      <c r="K54" t="s">
        <v>932</v>
      </c>
      <c r="L54" t="s">
        <v>254</v>
      </c>
      <c r="M54" t="s">
        <v>1473</v>
      </c>
      <c r="N54" t="s">
        <v>204</v>
      </c>
      <c r="O54">
        <v>1000</v>
      </c>
      <c r="P54">
        <v>1000</v>
      </c>
      <c r="Q54">
        <v>1000</v>
      </c>
      <c r="R54">
        <v>0</v>
      </c>
      <c r="S54">
        <v>0</v>
      </c>
      <c r="T54">
        <v>4</v>
      </c>
      <c r="U54" t="s">
        <v>3039</v>
      </c>
    </row>
    <row r="55" spans="1:21" x14ac:dyDescent="0.25">
      <c r="A55">
        <v>910</v>
      </c>
      <c r="B55" t="s">
        <v>194</v>
      </c>
      <c r="D55" t="s">
        <v>1266</v>
      </c>
      <c r="E55" t="s">
        <v>197</v>
      </c>
      <c r="F55" t="s">
        <v>1384</v>
      </c>
      <c r="G55" t="s">
        <v>1385</v>
      </c>
      <c r="H55" t="s">
        <v>1347</v>
      </c>
      <c r="K55" t="s">
        <v>931</v>
      </c>
      <c r="L55" t="s">
        <v>254</v>
      </c>
      <c r="M55" t="s">
        <v>1473</v>
      </c>
      <c r="N55" t="s">
        <v>204</v>
      </c>
      <c r="O55">
        <v>500000</v>
      </c>
      <c r="P55">
        <v>500000</v>
      </c>
      <c r="Q55">
        <v>500000</v>
      </c>
      <c r="R55">
        <v>0</v>
      </c>
      <c r="S55">
        <v>0</v>
      </c>
      <c r="T55">
        <v>4</v>
      </c>
      <c r="U55" t="s">
        <v>3039</v>
      </c>
    </row>
    <row r="56" spans="1:21" x14ac:dyDescent="0.25">
      <c r="A56">
        <v>909</v>
      </c>
      <c r="B56" t="s">
        <v>194</v>
      </c>
      <c r="D56" t="s">
        <v>1266</v>
      </c>
      <c r="E56" t="s">
        <v>197</v>
      </c>
      <c r="F56" t="s">
        <v>1384</v>
      </c>
      <c r="G56" t="s">
        <v>1385</v>
      </c>
      <c r="H56" t="s">
        <v>1347</v>
      </c>
      <c r="K56" t="s">
        <v>930</v>
      </c>
      <c r="L56" t="s">
        <v>254</v>
      </c>
      <c r="M56" t="s">
        <v>1473</v>
      </c>
      <c r="N56" t="s">
        <v>204</v>
      </c>
      <c r="O56">
        <v>14234000</v>
      </c>
      <c r="P56">
        <v>14234000</v>
      </c>
      <c r="Q56">
        <v>14234000</v>
      </c>
      <c r="R56">
        <v>0</v>
      </c>
      <c r="S56">
        <v>0</v>
      </c>
      <c r="T56">
        <v>4</v>
      </c>
      <c r="U56" t="s">
        <v>3039</v>
      </c>
    </row>
    <row r="57" spans="1:21" x14ac:dyDescent="0.25">
      <c r="A57">
        <v>908</v>
      </c>
      <c r="B57" t="s">
        <v>194</v>
      </c>
      <c r="D57" t="s">
        <v>1266</v>
      </c>
      <c r="E57" t="s">
        <v>197</v>
      </c>
      <c r="F57" t="s">
        <v>1384</v>
      </c>
      <c r="G57" t="s">
        <v>1385</v>
      </c>
      <c r="H57" t="s">
        <v>1347</v>
      </c>
      <c r="K57" t="s">
        <v>929</v>
      </c>
      <c r="L57" t="s">
        <v>254</v>
      </c>
      <c r="M57" t="s">
        <v>1473</v>
      </c>
      <c r="N57" t="s">
        <v>204</v>
      </c>
      <c r="O57">
        <v>60000</v>
      </c>
      <c r="P57">
        <v>1060000</v>
      </c>
      <c r="Q57">
        <v>60000</v>
      </c>
      <c r="R57">
        <v>1000000</v>
      </c>
      <c r="S57">
        <v>0</v>
      </c>
      <c r="T57">
        <v>4</v>
      </c>
      <c r="U57" t="s">
        <v>3039</v>
      </c>
    </row>
    <row r="58" spans="1:21" x14ac:dyDescent="0.25">
      <c r="A58">
        <v>907</v>
      </c>
      <c r="B58" t="s">
        <v>194</v>
      </c>
      <c r="D58" t="s">
        <v>1266</v>
      </c>
      <c r="E58" t="s">
        <v>197</v>
      </c>
      <c r="F58" t="s">
        <v>1384</v>
      </c>
      <c r="G58" t="s">
        <v>1385</v>
      </c>
      <c r="H58" t="s">
        <v>1347</v>
      </c>
      <c r="K58" t="s">
        <v>928</v>
      </c>
      <c r="L58" t="s">
        <v>254</v>
      </c>
      <c r="M58" t="s">
        <v>1473</v>
      </c>
      <c r="N58" t="s">
        <v>204</v>
      </c>
      <c r="O58">
        <v>150000</v>
      </c>
      <c r="P58">
        <v>150000</v>
      </c>
      <c r="Q58">
        <v>150000</v>
      </c>
      <c r="R58">
        <v>0</v>
      </c>
      <c r="S58">
        <v>0</v>
      </c>
      <c r="T58">
        <v>4</v>
      </c>
      <c r="U58" t="s">
        <v>3039</v>
      </c>
    </row>
    <row r="59" spans="1:21" x14ac:dyDescent="0.25">
      <c r="A59">
        <v>906</v>
      </c>
      <c r="B59" t="s">
        <v>194</v>
      </c>
      <c r="D59" t="s">
        <v>1266</v>
      </c>
      <c r="E59" t="s">
        <v>197</v>
      </c>
      <c r="F59" t="s">
        <v>1384</v>
      </c>
      <c r="G59" t="s">
        <v>1385</v>
      </c>
      <c r="H59" t="s">
        <v>1347</v>
      </c>
      <c r="K59" t="s">
        <v>927</v>
      </c>
      <c r="L59" t="s">
        <v>253</v>
      </c>
      <c r="M59" t="s">
        <v>1469</v>
      </c>
      <c r="N59" t="s">
        <v>61</v>
      </c>
      <c r="O59">
        <v>200000</v>
      </c>
      <c r="P59">
        <v>200000</v>
      </c>
      <c r="Q59">
        <v>60000</v>
      </c>
      <c r="R59">
        <v>0</v>
      </c>
      <c r="S59">
        <v>-140000</v>
      </c>
      <c r="T59">
        <v>3</v>
      </c>
      <c r="U59" t="s">
        <v>3026</v>
      </c>
    </row>
    <row r="60" spans="1:21" x14ac:dyDescent="0.25">
      <c r="A60">
        <v>905</v>
      </c>
      <c r="B60" t="s">
        <v>194</v>
      </c>
      <c r="D60" t="s">
        <v>1266</v>
      </c>
      <c r="E60" t="s">
        <v>197</v>
      </c>
      <c r="F60" t="s">
        <v>1384</v>
      </c>
      <c r="G60" t="s">
        <v>1385</v>
      </c>
      <c r="H60" t="s">
        <v>1347</v>
      </c>
      <c r="K60" t="s">
        <v>926</v>
      </c>
      <c r="L60" t="s">
        <v>253</v>
      </c>
      <c r="M60" t="s">
        <v>1464</v>
      </c>
      <c r="N60" t="s">
        <v>45</v>
      </c>
      <c r="O60">
        <v>40000</v>
      </c>
      <c r="P60">
        <v>40000</v>
      </c>
      <c r="Q60">
        <v>8000</v>
      </c>
      <c r="R60">
        <v>0</v>
      </c>
      <c r="S60">
        <v>-32000</v>
      </c>
      <c r="T60">
        <v>3</v>
      </c>
      <c r="U60" t="s">
        <v>3022</v>
      </c>
    </row>
    <row r="61" spans="1:21" x14ac:dyDescent="0.25">
      <c r="A61">
        <v>904</v>
      </c>
      <c r="B61" t="s">
        <v>194</v>
      </c>
      <c r="D61" t="s">
        <v>1266</v>
      </c>
      <c r="E61" t="s">
        <v>197</v>
      </c>
      <c r="F61" t="s">
        <v>1384</v>
      </c>
      <c r="G61" t="s">
        <v>1385</v>
      </c>
      <c r="H61" t="s">
        <v>1347</v>
      </c>
      <c r="K61" t="s">
        <v>925</v>
      </c>
      <c r="L61" t="s">
        <v>253</v>
      </c>
      <c r="M61" t="s">
        <v>1463</v>
      </c>
      <c r="N61" t="s">
        <v>188</v>
      </c>
      <c r="O61">
        <v>350000</v>
      </c>
      <c r="P61">
        <v>350000</v>
      </c>
      <c r="Q61">
        <v>35000</v>
      </c>
      <c r="R61">
        <v>0</v>
      </c>
      <c r="S61">
        <v>-315000</v>
      </c>
      <c r="T61">
        <v>3</v>
      </c>
      <c r="U61" t="s">
        <v>3021</v>
      </c>
    </row>
    <row r="62" spans="1:21" x14ac:dyDescent="0.25">
      <c r="A62">
        <v>903</v>
      </c>
      <c r="B62" t="s">
        <v>194</v>
      </c>
      <c r="D62" t="s">
        <v>1266</v>
      </c>
      <c r="E62" t="s">
        <v>197</v>
      </c>
      <c r="F62" t="s">
        <v>1384</v>
      </c>
      <c r="G62" t="s">
        <v>1385</v>
      </c>
      <c r="H62" t="s">
        <v>1347</v>
      </c>
      <c r="K62" t="s">
        <v>925</v>
      </c>
      <c r="L62" t="s">
        <v>252</v>
      </c>
      <c r="M62" t="s">
        <v>1461</v>
      </c>
      <c r="N62" t="s">
        <v>10</v>
      </c>
      <c r="O62">
        <v>10000</v>
      </c>
      <c r="P62">
        <v>10000</v>
      </c>
      <c r="Q62">
        <v>2000</v>
      </c>
      <c r="R62">
        <v>0</v>
      </c>
      <c r="S62">
        <v>-8000</v>
      </c>
      <c r="T62">
        <v>2</v>
      </c>
      <c r="U62" t="s">
        <v>3018</v>
      </c>
    </row>
    <row r="63" spans="1:21" x14ac:dyDescent="0.25">
      <c r="A63">
        <v>902</v>
      </c>
      <c r="B63" t="s">
        <v>194</v>
      </c>
      <c r="D63" t="s">
        <v>1266</v>
      </c>
      <c r="E63" t="s">
        <v>197</v>
      </c>
      <c r="F63" t="s">
        <v>1384</v>
      </c>
      <c r="G63" t="s">
        <v>1385</v>
      </c>
      <c r="H63" t="s">
        <v>1347</v>
      </c>
      <c r="K63" t="s">
        <v>925</v>
      </c>
      <c r="L63" t="s">
        <v>252</v>
      </c>
      <c r="M63" t="s">
        <v>1461</v>
      </c>
      <c r="N63" t="s">
        <v>10</v>
      </c>
      <c r="O63">
        <v>20000</v>
      </c>
      <c r="P63">
        <v>20000</v>
      </c>
      <c r="Q63">
        <v>4000</v>
      </c>
      <c r="R63">
        <v>0</v>
      </c>
      <c r="S63">
        <v>-16000</v>
      </c>
      <c r="T63">
        <v>2</v>
      </c>
      <c r="U63" t="s">
        <v>3018</v>
      </c>
    </row>
    <row r="64" spans="1:21" x14ac:dyDescent="0.25">
      <c r="A64">
        <v>901</v>
      </c>
      <c r="B64" t="s">
        <v>194</v>
      </c>
      <c r="D64" t="s">
        <v>1266</v>
      </c>
      <c r="E64" t="s">
        <v>197</v>
      </c>
      <c r="F64" t="s">
        <v>1384</v>
      </c>
      <c r="G64" t="s">
        <v>1385</v>
      </c>
      <c r="H64" t="s">
        <v>1347</v>
      </c>
      <c r="K64" t="s">
        <v>925</v>
      </c>
      <c r="L64" t="s">
        <v>252</v>
      </c>
      <c r="M64" t="s">
        <v>1461</v>
      </c>
      <c r="N64" t="s">
        <v>10</v>
      </c>
      <c r="O64">
        <v>40000</v>
      </c>
      <c r="P64">
        <v>40000</v>
      </c>
      <c r="Q64">
        <v>8000</v>
      </c>
      <c r="R64">
        <v>0</v>
      </c>
      <c r="S64">
        <v>-32000</v>
      </c>
      <c r="T64">
        <v>2</v>
      </c>
      <c r="U64" t="s">
        <v>3018</v>
      </c>
    </row>
    <row r="65" spans="1:21" x14ac:dyDescent="0.25">
      <c r="A65">
        <v>900</v>
      </c>
      <c r="B65" t="s">
        <v>194</v>
      </c>
      <c r="D65" t="s">
        <v>1266</v>
      </c>
      <c r="E65" t="s">
        <v>197</v>
      </c>
      <c r="F65" t="s">
        <v>1384</v>
      </c>
      <c r="G65" t="s">
        <v>1385</v>
      </c>
      <c r="H65" t="s">
        <v>1347</v>
      </c>
      <c r="K65" t="s">
        <v>925</v>
      </c>
      <c r="L65" t="s">
        <v>252</v>
      </c>
      <c r="M65" t="s">
        <v>1461</v>
      </c>
      <c r="N65" t="s">
        <v>10</v>
      </c>
      <c r="O65">
        <v>15000</v>
      </c>
      <c r="P65">
        <v>15000</v>
      </c>
      <c r="Q65">
        <v>3000</v>
      </c>
      <c r="R65">
        <v>0</v>
      </c>
      <c r="S65">
        <v>-12000</v>
      </c>
      <c r="T65">
        <v>2</v>
      </c>
      <c r="U65" t="s">
        <v>3018</v>
      </c>
    </row>
    <row r="66" spans="1:21" x14ac:dyDescent="0.25">
      <c r="A66">
        <v>899</v>
      </c>
      <c r="B66" t="s">
        <v>194</v>
      </c>
      <c r="D66" t="s">
        <v>1266</v>
      </c>
      <c r="E66" t="s">
        <v>197</v>
      </c>
      <c r="F66" t="s">
        <v>1384</v>
      </c>
      <c r="G66" t="s">
        <v>1385</v>
      </c>
      <c r="H66" t="s">
        <v>1347</v>
      </c>
      <c r="K66" t="s">
        <v>923</v>
      </c>
      <c r="L66" t="s">
        <v>252</v>
      </c>
      <c r="M66" t="s">
        <v>1459</v>
      </c>
      <c r="N66" t="s">
        <v>67</v>
      </c>
      <c r="O66">
        <v>20000</v>
      </c>
      <c r="P66">
        <v>20000</v>
      </c>
      <c r="Q66">
        <v>20000</v>
      </c>
      <c r="R66">
        <v>0</v>
      </c>
      <c r="S66">
        <v>0</v>
      </c>
      <c r="T66">
        <v>2</v>
      </c>
      <c r="U66" t="s">
        <v>3016</v>
      </c>
    </row>
    <row r="67" spans="1:21" x14ac:dyDescent="0.25">
      <c r="A67">
        <v>898</v>
      </c>
      <c r="B67" t="s">
        <v>194</v>
      </c>
      <c r="D67" t="s">
        <v>1266</v>
      </c>
      <c r="E67" t="s">
        <v>197</v>
      </c>
      <c r="F67" t="s">
        <v>1384</v>
      </c>
      <c r="G67" t="s">
        <v>1385</v>
      </c>
      <c r="H67" t="s">
        <v>1347</v>
      </c>
      <c r="K67" t="s">
        <v>924</v>
      </c>
      <c r="L67" t="s">
        <v>252</v>
      </c>
      <c r="M67" t="s">
        <v>1459</v>
      </c>
      <c r="N67" t="s">
        <v>67</v>
      </c>
      <c r="O67">
        <v>5000</v>
      </c>
      <c r="P67">
        <v>5000</v>
      </c>
      <c r="Q67">
        <v>5000</v>
      </c>
      <c r="R67">
        <v>0</v>
      </c>
      <c r="S67">
        <v>0</v>
      </c>
      <c r="T67">
        <v>2</v>
      </c>
      <c r="U67" t="s">
        <v>3016</v>
      </c>
    </row>
    <row r="68" spans="1:21" x14ac:dyDescent="0.25">
      <c r="A68">
        <v>897</v>
      </c>
      <c r="B68" t="s">
        <v>194</v>
      </c>
      <c r="D68" t="s">
        <v>1266</v>
      </c>
      <c r="E68" t="s">
        <v>197</v>
      </c>
      <c r="F68" t="s">
        <v>1384</v>
      </c>
      <c r="G68" t="s">
        <v>1385</v>
      </c>
      <c r="H68" t="s">
        <v>1347</v>
      </c>
      <c r="K68" t="s">
        <v>923</v>
      </c>
      <c r="L68" t="s">
        <v>252</v>
      </c>
      <c r="M68" t="s">
        <v>1457</v>
      </c>
      <c r="N68" t="s">
        <v>42</v>
      </c>
      <c r="O68">
        <v>2500</v>
      </c>
      <c r="P68">
        <v>2500</v>
      </c>
      <c r="Q68">
        <v>2500</v>
      </c>
      <c r="R68">
        <v>0</v>
      </c>
      <c r="S68">
        <v>0</v>
      </c>
      <c r="T68">
        <v>2</v>
      </c>
      <c r="U68" t="s">
        <v>3014</v>
      </c>
    </row>
    <row r="69" spans="1:21" x14ac:dyDescent="0.25">
      <c r="A69">
        <v>896</v>
      </c>
      <c r="B69" t="s">
        <v>194</v>
      </c>
      <c r="D69" t="s">
        <v>1266</v>
      </c>
      <c r="E69" t="s">
        <v>197</v>
      </c>
      <c r="F69" t="s">
        <v>1384</v>
      </c>
      <c r="G69" t="s">
        <v>1385</v>
      </c>
      <c r="H69" t="s">
        <v>1347</v>
      </c>
      <c r="K69" t="s">
        <v>923</v>
      </c>
      <c r="L69" t="s">
        <v>252</v>
      </c>
      <c r="M69" t="s">
        <v>1457</v>
      </c>
      <c r="N69" t="s">
        <v>42</v>
      </c>
      <c r="O69">
        <v>500</v>
      </c>
      <c r="P69">
        <v>500</v>
      </c>
      <c r="Q69">
        <v>500</v>
      </c>
      <c r="R69">
        <v>0</v>
      </c>
      <c r="S69">
        <v>0</v>
      </c>
      <c r="T69">
        <v>2</v>
      </c>
      <c r="U69" t="s">
        <v>3014</v>
      </c>
    </row>
    <row r="70" spans="1:21" x14ac:dyDescent="0.25">
      <c r="A70">
        <v>895</v>
      </c>
      <c r="B70" t="s">
        <v>194</v>
      </c>
      <c r="D70" t="s">
        <v>1266</v>
      </c>
      <c r="E70" t="s">
        <v>197</v>
      </c>
      <c r="F70" t="s">
        <v>1384</v>
      </c>
      <c r="G70" t="s">
        <v>1385</v>
      </c>
      <c r="H70" t="s">
        <v>1347</v>
      </c>
      <c r="K70" t="s">
        <v>923</v>
      </c>
      <c r="L70" t="s">
        <v>252</v>
      </c>
      <c r="M70" t="s">
        <v>1457</v>
      </c>
      <c r="N70" t="s">
        <v>42</v>
      </c>
      <c r="O70">
        <v>500</v>
      </c>
      <c r="P70">
        <v>500</v>
      </c>
      <c r="Q70">
        <v>500</v>
      </c>
      <c r="R70">
        <v>0</v>
      </c>
      <c r="S70">
        <v>0</v>
      </c>
      <c r="T70">
        <v>2</v>
      </c>
      <c r="U70" t="s">
        <v>3014</v>
      </c>
    </row>
    <row r="71" spans="1:21" x14ac:dyDescent="0.25">
      <c r="A71">
        <v>892</v>
      </c>
      <c r="B71" t="s">
        <v>194</v>
      </c>
      <c r="D71" t="s">
        <v>1264</v>
      </c>
      <c r="E71" t="s">
        <v>195</v>
      </c>
      <c r="F71" t="s">
        <v>1384</v>
      </c>
      <c r="G71" t="s">
        <v>1385</v>
      </c>
      <c r="H71" t="s">
        <v>1347</v>
      </c>
      <c r="K71" t="s">
        <v>920</v>
      </c>
      <c r="L71" t="s">
        <v>255</v>
      </c>
      <c r="M71" t="s">
        <v>1476</v>
      </c>
      <c r="N71" t="s">
        <v>73</v>
      </c>
      <c r="O71">
        <v>150000</v>
      </c>
      <c r="P71">
        <v>150000</v>
      </c>
      <c r="Q71">
        <v>0</v>
      </c>
      <c r="R71">
        <v>0</v>
      </c>
      <c r="S71">
        <v>-150000</v>
      </c>
      <c r="T71">
        <v>5</v>
      </c>
      <c r="U71" t="s">
        <v>3040</v>
      </c>
    </row>
    <row r="72" spans="1:21" x14ac:dyDescent="0.25">
      <c r="A72">
        <v>891</v>
      </c>
      <c r="B72" t="s">
        <v>194</v>
      </c>
      <c r="D72" t="s">
        <v>1264</v>
      </c>
      <c r="E72" t="s">
        <v>195</v>
      </c>
      <c r="F72" t="s">
        <v>1384</v>
      </c>
      <c r="G72" t="s">
        <v>1385</v>
      </c>
      <c r="H72" t="s">
        <v>1347</v>
      </c>
      <c r="K72" t="s">
        <v>920</v>
      </c>
      <c r="L72" t="s">
        <v>253</v>
      </c>
      <c r="M72" t="s">
        <v>1464</v>
      </c>
      <c r="N72" t="s">
        <v>45</v>
      </c>
      <c r="O72">
        <v>350000</v>
      </c>
      <c r="P72">
        <v>350000</v>
      </c>
      <c r="Q72">
        <v>70000</v>
      </c>
      <c r="R72">
        <v>0</v>
      </c>
      <c r="S72">
        <v>-280000</v>
      </c>
      <c r="T72">
        <v>3</v>
      </c>
      <c r="U72" t="s">
        <v>3022</v>
      </c>
    </row>
    <row r="73" spans="1:21" x14ac:dyDescent="0.25">
      <c r="A73">
        <v>890</v>
      </c>
      <c r="B73" t="s">
        <v>194</v>
      </c>
      <c r="D73" t="s">
        <v>1264</v>
      </c>
      <c r="E73" t="s">
        <v>195</v>
      </c>
      <c r="F73" t="s">
        <v>1384</v>
      </c>
      <c r="G73" t="s">
        <v>1385</v>
      </c>
      <c r="H73" t="s">
        <v>1347</v>
      </c>
      <c r="K73" t="s">
        <v>920</v>
      </c>
      <c r="L73" t="s">
        <v>252</v>
      </c>
      <c r="M73" t="s">
        <v>1459</v>
      </c>
      <c r="N73" t="s">
        <v>8</v>
      </c>
      <c r="O73">
        <v>80000</v>
      </c>
      <c r="P73">
        <v>80000</v>
      </c>
      <c r="Q73">
        <v>0</v>
      </c>
      <c r="R73">
        <v>0</v>
      </c>
      <c r="S73">
        <v>-80000</v>
      </c>
      <c r="T73">
        <v>2</v>
      </c>
      <c r="U73" t="s">
        <v>3016</v>
      </c>
    </row>
    <row r="74" spans="1:21" x14ac:dyDescent="0.25">
      <c r="A74">
        <v>889</v>
      </c>
      <c r="B74" t="s">
        <v>194</v>
      </c>
      <c r="D74" t="s">
        <v>1264</v>
      </c>
      <c r="E74" t="s">
        <v>195</v>
      </c>
      <c r="F74" t="s">
        <v>1384</v>
      </c>
      <c r="G74" t="s">
        <v>1385</v>
      </c>
      <c r="H74" t="s">
        <v>1347</v>
      </c>
      <c r="K74" t="s">
        <v>919</v>
      </c>
      <c r="L74" t="s">
        <v>252</v>
      </c>
      <c r="M74" t="s">
        <v>1454</v>
      </c>
      <c r="N74" t="s">
        <v>2</v>
      </c>
      <c r="O74">
        <v>250000</v>
      </c>
      <c r="P74">
        <v>250000</v>
      </c>
      <c r="Q74">
        <v>100000</v>
      </c>
      <c r="R74">
        <v>0</v>
      </c>
      <c r="S74">
        <v>-150000</v>
      </c>
      <c r="T74">
        <v>2</v>
      </c>
      <c r="U74" t="s">
        <v>3010</v>
      </c>
    </row>
    <row r="75" spans="1:21" x14ac:dyDescent="0.25">
      <c r="A75">
        <v>1072</v>
      </c>
      <c r="B75" t="s">
        <v>194</v>
      </c>
      <c r="D75" t="s">
        <v>1270</v>
      </c>
      <c r="E75" t="s">
        <v>201</v>
      </c>
      <c r="F75" t="s">
        <v>1384</v>
      </c>
      <c r="G75" t="s">
        <v>1385</v>
      </c>
      <c r="H75" t="s">
        <v>1350</v>
      </c>
      <c r="K75" t="s">
        <v>1039</v>
      </c>
      <c r="L75" t="s">
        <v>255</v>
      </c>
      <c r="M75" t="s">
        <v>1477</v>
      </c>
      <c r="N75" t="s">
        <v>106</v>
      </c>
      <c r="O75">
        <v>30000</v>
      </c>
      <c r="P75">
        <v>30000</v>
      </c>
      <c r="Q75">
        <v>0</v>
      </c>
      <c r="R75">
        <v>0</v>
      </c>
      <c r="S75">
        <v>-30000</v>
      </c>
      <c r="T75">
        <v>5</v>
      </c>
      <c r="U75" t="s">
        <v>3041</v>
      </c>
    </row>
    <row r="76" spans="1:21" x14ac:dyDescent="0.25">
      <c r="A76">
        <v>1071</v>
      </c>
      <c r="B76" t="s">
        <v>194</v>
      </c>
      <c r="D76" t="s">
        <v>1270</v>
      </c>
      <c r="E76" t="s">
        <v>201</v>
      </c>
      <c r="F76" t="s">
        <v>1384</v>
      </c>
      <c r="G76" t="s">
        <v>1385</v>
      </c>
      <c r="H76" t="s">
        <v>1350</v>
      </c>
      <c r="K76" t="s">
        <v>1038</v>
      </c>
      <c r="L76" t="s">
        <v>253</v>
      </c>
      <c r="M76" t="s">
        <v>1466</v>
      </c>
      <c r="N76" t="s">
        <v>99</v>
      </c>
      <c r="O76">
        <v>600000</v>
      </c>
      <c r="P76">
        <v>600000</v>
      </c>
      <c r="Q76">
        <v>0</v>
      </c>
      <c r="R76">
        <v>0</v>
      </c>
      <c r="S76">
        <v>-600000</v>
      </c>
      <c r="T76">
        <v>3</v>
      </c>
      <c r="U76" t="s">
        <v>3024</v>
      </c>
    </row>
    <row r="77" spans="1:21" x14ac:dyDescent="0.25">
      <c r="A77">
        <v>1070</v>
      </c>
      <c r="B77" t="s">
        <v>194</v>
      </c>
      <c r="D77" t="s">
        <v>1270</v>
      </c>
      <c r="E77" t="s">
        <v>201</v>
      </c>
      <c r="F77" t="s">
        <v>1384</v>
      </c>
      <c r="G77" t="s">
        <v>1385</v>
      </c>
      <c r="H77" t="s">
        <v>1350</v>
      </c>
      <c r="K77" t="s">
        <v>1037</v>
      </c>
      <c r="L77" t="s">
        <v>255</v>
      </c>
      <c r="M77" t="s">
        <v>1477</v>
      </c>
      <c r="N77" t="s">
        <v>80</v>
      </c>
      <c r="O77">
        <v>30000</v>
      </c>
      <c r="P77">
        <v>30000</v>
      </c>
      <c r="Q77">
        <v>0</v>
      </c>
      <c r="R77">
        <v>0</v>
      </c>
      <c r="S77">
        <v>-30000</v>
      </c>
      <c r="T77">
        <v>5</v>
      </c>
      <c r="U77" t="s">
        <v>3041</v>
      </c>
    </row>
    <row r="78" spans="1:21" x14ac:dyDescent="0.25">
      <c r="A78">
        <v>1069</v>
      </c>
      <c r="B78" t="s">
        <v>194</v>
      </c>
      <c r="D78" t="s">
        <v>1270</v>
      </c>
      <c r="E78" t="s">
        <v>201</v>
      </c>
      <c r="F78" t="s">
        <v>1384</v>
      </c>
      <c r="G78" t="s">
        <v>1385</v>
      </c>
      <c r="H78" t="s">
        <v>1350</v>
      </c>
      <c r="K78" t="s">
        <v>1036</v>
      </c>
      <c r="L78" t="s">
        <v>255</v>
      </c>
      <c r="M78" t="s">
        <v>1476</v>
      </c>
      <c r="N78" t="s">
        <v>15</v>
      </c>
      <c r="O78">
        <v>15000</v>
      </c>
      <c r="P78">
        <v>15000</v>
      </c>
      <c r="Q78">
        <v>15000</v>
      </c>
      <c r="R78">
        <v>0</v>
      </c>
      <c r="S78">
        <v>0</v>
      </c>
      <c r="T78">
        <v>5</v>
      </c>
      <c r="U78" t="s">
        <v>3040</v>
      </c>
    </row>
    <row r="79" spans="1:21" x14ac:dyDescent="0.25">
      <c r="A79">
        <v>1068</v>
      </c>
      <c r="B79" t="s">
        <v>194</v>
      </c>
      <c r="D79" t="s">
        <v>1270</v>
      </c>
      <c r="E79" t="s">
        <v>201</v>
      </c>
      <c r="F79" t="s">
        <v>1384</v>
      </c>
      <c r="G79" t="s">
        <v>1385</v>
      </c>
      <c r="H79" t="s">
        <v>1350</v>
      </c>
      <c r="K79" t="s">
        <v>1035</v>
      </c>
      <c r="L79" t="s">
        <v>253</v>
      </c>
      <c r="M79" t="s">
        <v>1469</v>
      </c>
      <c r="N79" t="s">
        <v>208</v>
      </c>
      <c r="O79">
        <v>10000</v>
      </c>
      <c r="P79">
        <v>10000</v>
      </c>
      <c r="Q79">
        <v>10000</v>
      </c>
      <c r="R79">
        <v>0</v>
      </c>
      <c r="S79">
        <v>0</v>
      </c>
      <c r="T79">
        <v>3</v>
      </c>
      <c r="U79" t="s">
        <v>3026</v>
      </c>
    </row>
    <row r="80" spans="1:21" x14ac:dyDescent="0.25">
      <c r="A80">
        <v>1067</v>
      </c>
      <c r="B80" t="s">
        <v>194</v>
      </c>
      <c r="D80" t="s">
        <v>1270</v>
      </c>
      <c r="E80" t="s">
        <v>201</v>
      </c>
      <c r="F80" t="s">
        <v>1384</v>
      </c>
      <c r="G80" t="s">
        <v>1385</v>
      </c>
      <c r="H80" t="s">
        <v>1350</v>
      </c>
      <c r="K80" t="s">
        <v>1034</v>
      </c>
      <c r="L80" t="s">
        <v>253</v>
      </c>
      <c r="M80" t="s">
        <v>1469</v>
      </c>
      <c r="N80" t="s">
        <v>61</v>
      </c>
      <c r="O80">
        <v>300000</v>
      </c>
      <c r="P80">
        <v>300000</v>
      </c>
      <c r="Q80">
        <v>90000</v>
      </c>
      <c r="R80">
        <v>0</v>
      </c>
      <c r="S80">
        <v>-210000</v>
      </c>
      <c r="T80">
        <v>3</v>
      </c>
      <c r="U80" t="s">
        <v>3026</v>
      </c>
    </row>
    <row r="81" spans="1:21" x14ac:dyDescent="0.25">
      <c r="A81">
        <v>1066</v>
      </c>
      <c r="B81" t="s">
        <v>194</v>
      </c>
      <c r="D81" t="s">
        <v>1270</v>
      </c>
      <c r="E81" t="s">
        <v>201</v>
      </c>
      <c r="F81" t="s">
        <v>1384</v>
      </c>
      <c r="G81" t="s">
        <v>1385</v>
      </c>
      <c r="H81" t="s">
        <v>1350</v>
      </c>
      <c r="K81" t="s">
        <v>1033</v>
      </c>
      <c r="L81" t="s">
        <v>253</v>
      </c>
      <c r="M81" t="s">
        <v>1469</v>
      </c>
      <c r="N81" t="s">
        <v>61</v>
      </c>
      <c r="O81">
        <v>80000</v>
      </c>
      <c r="P81">
        <v>80000</v>
      </c>
      <c r="Q81">
        <v>24000</v>
      </c>
      <c r="R81">
        <v>0</v>
      </c>
      <c r="S81">
        <v>-56000</v>
      </c>
      <c r="T81">
        <v>3</v>
      </c>
      <c r="U81" t="s">
        <v>3026</v>
      </c>
    </row>
    <row r="82" spans="1:21" x14ac:dyDescent="0.25">
      <c r="A82">
        <v>1065</v>
      </c>
      <c r="B82" t="s">
        <v>194</v>
      </c>
      <c r="D82" t="s">
        <v>1270</v>
      </c>
      <c r="E82" t="s">
        <v>201</v>
      </c>
      <c r="F82" t="s">
        <v>1384</v>
      </c>
      <c r="G82" t="s">
        <v>1385</v>
      </c>
      <c r="H82" t="s">
        <v>1350</v>
      </c>
      <c r="K82" t="s">
        <v>1032</v>
      </c>
      <c r="L82" t="s">
        <v>253</v>
      </c>
      <c r="M82" t="s">
        <v>1469</v>
      </c>
      <c r="N82" t="s">
        <v>61</v>
      </c>
      <c r="O82">
        <v>60000</v>
      </c>
      <c r="P82">
        <v>60000</v>
      </c>
      <c r="Q82">
        <v>18000</v>
      </c>
      <c r="R82">
        <v>0</v>
      </c>
      <c r="S82">
        <v>-42000</v>
      </c>
      <c r="T82">
        <v>3</v>
      </c>
      <c r="U82" t="s">
        <v>3026</v>
      </c>
    </row>
    <row r="83" spans="1:21" x14ac:dyDescent="0.25">
      <c r="A83">
        <v>1064</v>
      </c>
      <c r="B83" t="s">
        <v>194</v>
      </c>
      <c r="D83" t="s">
        <v>1270</v>
      </c>
      <c r="E83" t="s">
        <v>201</v>
      </c>
      <c r="F83" t="s">
        <v>1384</v>
      </c>
      <c r="G83" t="s">
        <v>1385</v>
      </c>
      <c r="H83" t="s">
        <v>1350</v>
      </c>
      <c r="K83" t="s">
        <v>1031</v>
      </c>
      <c r="L83" t="s">
        <v>253</v>
      </c>
      <c r="M83" t="s">
        <v>1469</v>
      </c>
      <c r="N83" t="s">
        <v>61</v>
      </c>
      <c r="O83">
        <v>200000</v>
      </c>
      <c r="P83">
        <v>200000</v>
      </c>
      <c r="Q83">
        <v>60000</v>
      </c>
      <c r="R83">
        <v>0</v>
      </c>
      <c r="S83">
        <v>-140000</v>
      </c>
      <c r="T83">
        <v>3</v>
      </c>
      <c r="U83" t="s">
        <v>3026</v>
      </c>
    </row>
    <row r="84" spans="1:21" x14ac:dyDescent="0.25">
      <c r="A84">
        <v>1063</v>
      </c>
      <c r="B84" t="s">
        <v>194</v>
      </c>
      <c r="D84" t="s">
        <v>1270</v>
      </c>
      <c r="E84" t="s">
        <v>201</v>
      </c>
      <c r="F84" t="s">
        <v>1384</v>
      </c>
      <c r="G84" t="s">
        <v>1385</v>
      </c>
      <c r="H84" t="s">
        <v>1350</v>
      </c>
      <c r="K84" t="s">
        <v>1030</v>
      </c>
      <c r="L84" t="s">
        <v>253</v>
      </c>
      <c r="M84" t="s">
        <v>1469</v>
      </c>
      <c r="N84" t="s">
        <v>61</v>
      </c>
      <c r="O84">
        <v>50000</v>
      </c>
      <c r="P84">
        <v>50000</v>
      </c>
      <c r="Q84">
        <v>15000</v>
      </c>
      <c r="R84">
        <v>0</v>
      </c>
      <c r="S84">
        <v>-35000</v>
      </c>
      <c r="T84">
        <v>3</v>
      </c>
      <c r="U84" t="s">
        <v>3026</v>
      </c>
    </row>
    <row r="85" spans="1:21" x14ac:dyDescent="0.25">
      <c r="A85">
        <v>1062</v>
      </c>
      <c r="B85" t="s">
        <v>194</v>
      </c>
      <c r="D85" t="s">
        <v>1270</v>
      </c>
      <c r="E85" t="s">
        <v>201</v>
      </c>
      <c r="F85" t="s">
        <v>1384</v>
      </c>
      <c r="G85" t="s">
        <v>1385</v>
      </c>
      <c r="H85" t="s">
        <v>1350</v>
      </c>
      <c r="K85" t="s">
        <v>1029</v>
      </c>
      <c r="L85" t="s">
        <v>253</v>
      </c>
      <c r="M85" t="s">
        <v>1469</v>
      </c>
      <c r="N85" t="s">
        <v>61</v>
      </c>
      <c r="O85">
        <v>100000</v>
      </c>
      <c r="P85">
        <v>100000</v>
      </c>
      <c r="Q85">
        <v>30000</v>
      </c>
      <c r="R85">
        <v>0</v>
      </c>
      <c r="S85">
        <v>-70000</v>
      </c>
      <c r="T85">
        <v>3</v>
      </c>
      <c r="U85" t="s">
        <v>3026</v>
      </c>
    </row>
    <row r="86" spans="1:21" x14ac:dyDescent="0.25">
      <c r="A86">
        <v>1061</v>
      </c>
      <c r="B86" t="s">
        <v>194</v>
      </c>
      <c r="D86" t="s">
        <v>1270</v>
      </c>
      <c r="E86" t="s">
        <v>201</v>
      </c>
      <c r="F86" t="s">
        <v>1384</v>
      </c>
      <c r="G86" t="s">
        <v>1385</v>
      </c>
      <c r="H86" t="s">
        <v>1350</v>
      </c>
      <c r="K86" t="s">
        <v>1028</v>
      </c>
      <c r="L86" t="s">
        <v>253</v>
      </c>
      <c r="M86" t="s">
        <v>1469</v>
      </c>
      <c r="N86" t="s">
        <v>61</v>
      </c>
      <c r="O86">
        <v>330000</v>
      </c>
      <c r="P86">
        <v>330000</v>
      </c>
      <c r="Q86">
        <v>99000</v>
      </c>
      <c r="R86">
        <v>0</v>
      </c>
      <c r="S86">
        <v>-231000</v>
      </c>
      <c r="T86">
        <v>3</v>
      </c>
      <c r="U86" t="s">
        <v>3026</v>
      </c>
    </row>
    <row r="87" spans="1:21" x14ac:dyDescent="0.25">
      <c r="A87">
        <v>1060</v>
      </c>
      <c r="B87" t="s">
        <v>194</v>
      </c>
      <c r="D87" t="s">
        <v>1270</v>
      </c>
      <c r="E87" t="s">
        <v>201</v>
      </c>
      <c r="F87" t="s">
        <v>1384</v>
      </c>
      <c r="G87" t="s">
        <v>1385</v>
      </c>
      <c r="H87" t="s">
        <v>1350</v>
      </c>
      <c r="K87" t="s">
        <v>1027</v>
      </c>
      <c r="L87" t="s">
        <v>253</v>
      </c>
      <c r="M87" t="s">
        <v>1469</v>
      </c>
      <c r="N87" t="s">
        <v>61</v>
      </c>
      <c r="O87">
        <v>200000</v>
      </c>
      <c r="P87">
        <v>200000</v>
      </c>
      <c r="Q87">
        <v>60000</v>
      </c>
      <c r="R87">
        <v>0</v>
      </c>
      <c r="S87">
        <v>-140000</v>
      </c>
      <c r="T87">
        <v>3</v>
      </c>
      <c r="U87" t="s">
        <v>3026</v>
      </c>
    </row>
    <row r="88" spans="1:21" x14ac:dyDescent="0.25">
      <c r="A88">
        <v>1059</v>
      </c>
      <c r="B88" t="s">
        <v>194</v>
      </c>
      <c r="D88" t="s">
        <v>1270</v>
      </c>
      <c r="E88" t="s">
        <v>201</v>
      </c>
      <c r="F88" t="s">
        <v>1384</v>
      </c>
      <c r="G88" t="s">
        <v>1385</v>
      </c>
      <c r="H88" t="s">
        <v>1350</v>
      </c>
      <c r="K88" t="s">
        <v>1026</v>
      </c>
      <c r="L88" t="s">
        <v>253</v>
      </c>
      <c r="M88" t="s">
        <v>1469</v>
      </c>
      <c r="N88" t="s">
        <v>61</v>
      </c>
      <c r="O88">
        <v>100000</v>
      </c>
      <c r="P88">
        <v>100000</v>
      </c>
      <c r="Q88">
        <v>30000</v>
      </c>
      <c r="R88">
        <v>0</v>
      </c>
      <c r="S88">
        <v>-70000</v>
      </c>
      <c r="T88">
        <v>3</v>
      </c>
      <c r="U88" t="s">
        <v>3026</v>
      </c>
    </row>
    <row r="89" spans="1:21" x14ac:dyDescent="0.25">
      <c r="A89">
        <v>1058</v>
      </c>
      <c r="B89" t="s">
        <v>194</v>
      </c>
      <c r="D89" t="s">
        <v>1270</v>
      </c>
      <c r="E89" t="s">
        <v>201</v>
      </c>
      <c r="F89" t="s">
        <v>1384</v>
      </c>
      <c r="G89" t="s">
        <v>1385</v>
      </c>
      <c r="H89" t="s">
        <v>1350</v>
      </c>
      <c r="K89" t="s">
        <v>1025</v>
      </c>
      <c r="L89" t="s">
        <v>253</v>
      </c>
      <c r="M89" t="s">
        <v>1469</v>
      </c>
      <c r="N89" t="s">
        <v>61</v>
      </c>
      <c r="O89">
        <v>15000</v>
      </c>
      <c r="P89">
        <v>15000</v>
      </c>
      <c r="Q89">
        <v>4500</v>
      </c>
      <c r="R89">
        <v>0</v>
      </c>
      <c r="S89">
        <v>-10500</v>
      </c>
      <c r="T89">
        <v>3</v>
      </c>
      <c r="U89" t="s">
        <v>3026</v>
      </c>
    </row>
    <row r="90" spans="1:21" x14ac:dyDescent="0.25">
      <c r="A90">
        <v>1057</v>
      </c>
      <c r="B90" t="s">
        <v>194</v>
      </c>
      <c r="D90" t="s">
        <v>1270</v>
      </c>
      <c r="E90" t="s">
        <v>201</v>
      </c>
      <c r="F90" t="s">
        <v>1384</v>
      </c>
      <c r="G90" t="s">
        <v>1385</v>
      </c>
      <c r="H90" t="s">
        <v>1350</v>
      </c>
      <c r="K90" t="s">
        <v>1024</v>
      </c>
      <c r="L90" t="s">
        <v>253</v>
      </c>
      <c r="M90" t="s">
        <v>1469</v>
      </c>
      <c r="N90" t="s">
        <v>61</v>
      </c>
      <c r="O90">
        <v>300000</v>
      </c>
      <c r="P90">
        <v>300000</v>
      </c>
      <c r="Q90">
        <v>90000</v>
      </c>
      <c r="R90">
        <v>0</v>
      </c>
      <c r="S90">
        <v>-210000</v>
      </c>
      <c r="T90">
        <v>3</v>
      </c>
      <c r="U90" t="s">
        <v>3026</v>
      </c>
    </row>
    <row r="91" spans="1:21" x14ac:dyDescent="0.25">
      <c r="A91">
        <v>1056</v>
      </c>
      <c r="B91" t="s">
        <v>194</v>
      </c>
      <c r="D91" t="s">
        <v>1270</v>
      </c>
      <c r="E91" t="s">
        <v>201</v>
      </c>
      <c r="F91" t="s">
        <v>1384</v>
      </c>
      <c r="G91" t="s">
        <v>1385</v>
      </c>
      <c r="H91" t="s">
        <v>1350</v>
      </c>
      <c r="K91" t="s">
        <v>1023</v>
      </c>
      <c r="L91" t="s">
        <v>253</v>
      </c>
      <c r="M91" t="s">
        <v>1469</v>
      </c>
      <c r="N91" t="s">
        <v>61</v>
      </c>
      <c r="O91">
        <v>100000</v>
      </c>
      <c r="P91">
        <v>100000</v>
      </c>
      <c r="Q91">
        <v>30000</v>
      </c>
      <c r="R91">
        <v>0</v>
      </c>
      <c r="S91">
        <v>-70000</v>
      </c>
      <c r="T91">
        <v>3</v>
      </c>
      <c r="U91" t="s">
        <v>3026</v>
      </c>
    </row>
    <row r="92" spans="1:21" x14ac:dyDescent="0.25">
      <c r="A92">
        <v>1055</v>
      </c>
      <c r="B92" t="s">
        <v>194</v>
      </c>
      <c r="D92" t="s">
        <v>1270</v>
      </c>
      <c r="E92" t="s">
        <v>201</v>
      </c>
      <c r="F92" t="s">
        <v>1384</v>
      </c>
      <c r="G92" t="s">
        <v>1385</v>
      </c>
      <c r="H92" t="s">
        <v>1350</v>
      </c>
      <c r="K92" t="s">
        <v>1022</v>
      </c>
      <c r="L92" t="s">
        <v>253</v>
      </c>
      <c r="M92" t="s">
        <v>1469</v>
      </c>
      <c r="N92" t="s">
        <v>61</v>
      </c>
      <c r="O92">
        <v>80000</v>
      </c>
      <c r="P92">
        <v>80000</v>
      </c>
      <c r="Q92">
        <v>24000</v>
      </c>
      <c r="R92">
        <v>0</v>
      </c>
      <c r="S92">
        <v>-56000</v>
      </c>
      <c r="T92">
        <v>3</v>
      </c>
      <c r="U92" t="s">
        <v>3026</v>
      </c>
    </row>
    <row r="93" spans="1:21" x14ac:dyDescent="0.25">
      <c r="A93">
        <v>1054</v>
      </c>
      <c r="B93" t="s">
        <v>194</v>
      </c>
      <c r="D93" t="s">
        <v>1270</v>
      </c>
      <c r="E93" t="s">
        <v>201</v>
      </c>
      <c r="F93" t="s">
        <v>1384</v>
      </c>
      <c r="G93" t="s">
        <v>1385</v>
      </c>
      <c r="H93" t="s">
        <v>1350</v>
      </c>
      <c r="K93" t="s">
        <v>1021</v>
      </c>
      <c r="L93" t="s">
        <v>253</v>
      </c>
      <c r="M93" t="s">
        <v>1469</v>
      </c>
      <c r="N93" t="s">
        <v>61</v>
      </c>
      <c r="O93">
        <v>110000</v>
      </c>
      <c r="P93">
        <v>110000</v>
      </c>
      <c r="Q93">
        <v>33000</v>
      </c>
      <c r="R93">
        <v>0</v>
      </c>
      <c r="S93">
        <v>-77000</v>
      </c>
      <c r="T93">
        <v>3</v>
      </c>
      <c r="U93" t="s">
        <v>3026</v>
      </c>
    </row>
    <row r="94" spans="1:21" x14ac:dyDescent="0.25">
      <c r="A94">
        <v>1053</v>
      </c>
      <c r="B94" t="s">
        <v>194</v>
      </c>
      <c r="D94" t="s">
        <v>1270</v>
      </c>
      <c r="E94" t="s">
        <v>201</v>
      </c>
      <c r="F94" t="s">
        <v>1384</v>
      </c>
      <c r="G94" t="s">
        <v>1385</v>
      </c>
      <c r="H94" t="s">
        <v>1350</v>
      </c>
      <c r="K94" t="s">
        <v>1020</v>
      </c>
      <c r="L94" t="s">
        <v>253</v>
      </c>
      <c r="M94" t="s">
        <v>1469</v>
      </c>
      <c r="N94" t="s">
        <v>61</v>
      </c>
      <c r="O94">
        <v>1500000</v>
      </c>
      <c r="P94">
        <v>1500000</v>
      </c>
      <c r="Q94">
        <v>450000</v>
      </c>
      <c r="R94">
        <v>0</v>
      </c>
      <c r="S94">
        <v>-1050000</v>
      </c>
      <c r="T94">
        <v>3</v>
      </c>
      <c r="U94" t="s">
        <v>3026</v>
      </c>
    </row>
    <row r="95" spans="1:21" x14ac:dyDescent="0.25">
      <c r="A95">
        <v>1052</v>
      </c>
      <c r="B95" t="s">
        <v>194</v>
      </c>
      <c r="D95" t="s">
        <v>1270</v>
      </c>
      <c r="E95" t="s">
        <v>201</v>
      </c>
      <c r="F95" t="s">
        <v>1384</v>
      </c>
      <c r="G95" t="s">
        <v>1385</v>
      </c>
      <c r="H95" t="s">
        <v>1350</v>
      </c>
      <c r="K95" t="s">
        <v>1019</v>
      </c>
      <c r="L95" t="s">
        <v>253</v>
      </c>
      <c r="M95" t="s">
        <v>1468</v>
      </c>
      <c r="N95" t="s">
        <v>57</v>
      </c>
      <c r="O95">
        <v>30000</v>
      </c>
      <c r="P95">
        <v>30000</v>
      </c>
      <c r="Q95">
        <v>3000</v>
      </c>
      <c r="R95">
        <v>0</v>
      </c>
      <c r="S95">
        <v>-27000</v>
      </c>
      <c r="T95">
        <v>3</v>
      </c>
      <c r="U95" t="s">
        <v>3025</v>
      </c>
    </row>
    <row r="96" spans="1:21" x14ac:dyDescent="0.25">
      <c r="A96">
        <v>1051</v>
      </c>
      <c r="B96" t="s">
        <v>194</v>
      </c>
      <c r="D96" t="s">
        <v>1270</v>
      </c>
      <c r="E96" t="s">
        <v>201</v>
      </c>
      <c r="F96" t="s">
        <v>1384</v>
      </c>
      <c r="G96" t="s">
        <v>1385</v>
      </c>
      <c r="H96" t="s">
        <v>1350</v>
      </c>
      <c r="K96" t="s">
        <v>1019</v>
      </c>
      <c r="L96" t="s">
        <v>253</v>
      </c>
      <c r="M96" t="s">
        <v>1468</v>
      </c>
      <c r="N96" t="s">
        <v>14</v>
      </c>
      <c r="O96">
        <v>5000</v>
      </c>
      <c r="P96">
        <v>5000</v>
      </c>
      <c r="Q96">
        <v>5000</v>
      </c>
      <c r="R96">
        <v>0</v>
      </c>
      <c r="S96">
        <v>0</v>
      </c>
      <c r="T96">
        <v>3</v>
      </c>
      <c r="U96" t="s">
        <v>3025</v>
      </c>
    </row>
    <row r="97" spans="1:21" x14ac:dyDescent="0.25">
      <c r="A97">
        <v>1050</v>
      </c>
      <c r="B97" t="s">
        <v>194</v>
      </c>
      <c r="D97" t="s">
        <v>1270</v>
      </c>
      <c r="E97" t="s">
        <v>201</v>
      </c>
      <c r="F97" t="s">
        <v>1384</v>
      </c>
      <c r="G97" t="s">
        <v>1385</v>
      </c>
      <c r="H97" t="s">
        <v>1350</v>
      </c>
      <c r="K97" t="s">
        <v>1018</v>
      </c>
      <c r="L97" t="s">
        <v>253</v>
      </c>
      <c r="M97" t="s">
        <v>1468</v>
      </c>
      <c r="N97" t="s">
        <v>56</v>
      </c>
      <c r="O97">
        <v>30000</v>
      </c>
      <c r="P97">
        <v>30000</v>
      </c>
      <c r="Q97">
        <v>12000</v>
      </c>
      <c r="R97">
        <v>0</v>
      </c>
      <c r="S97">
        <v>-18000</v>
      </c>
      <c r="T97">
        <v>3</v>
      </c>
      <c r="U97" t="s">
        <v>3025</v>
      </c>
    </row>
    <row r="98" spans="1:21" x14ac:dyDescent="0.25">
      <c r="A98">
        <v>1049</v>
      </c>
      <c r="B98" t="s">
        <v>194</v>
      </c>
      <c r="D98" t="s">
        <v>1270</v>
      </c>
      <c r="E98" t="s">
        <v>201</v>
      </c>
      <c r="F98" t="s">
        <v>1384</v>
      </c>
      <c r="G98" t="s">
        <v>1385</v>
      </c>
      <c r="H98" t="s">
        <v>1350</v>
      </c>
      <c r="K98" t="s">
        <v>1017</v>
      </c>
      <c r="L98" t="s">
        <v>253</v>
      </c>
      <c r="M98" t="s">
        <v>1464</v>
      </c>
      <c r="N98" t="s">
        <v>71</v>
      </c>
      <c r="O98">
        <v>150000</v>
      </c>
      <c r="P98">
        <v>150000</v>
      </c>
      <c r="Q98">
        <v>150000</v>
      </c>
      <c r="R98">
        <v>0</v>
      </c>
      <c r="S98">
        <v>0</v>
      </c>
      <c r="T98">
        <v>3</v>
      </c>
      <c r="U98" t="s">
        <v>3022</v>
      </c>
    </row>
    <row r="99" spans="1:21" x14ac:dyDescent="0.25">
      <c r="A99">
        <v>1048</v>
      </c>
      <c r="B99" t="s">
        <v>194</v>
      </c>
      <c r="D99" t="s">
        <v>1270</v>
      </c>
      <c r="E99" t="s">
        <v>201</v>
      </c>
      <c r="F99" t="s">
        <v>1384</v>
      </c>
      <c r="G99" t="s">
        <v>1385</v>
      </c>
      <c r="H99" t="s">
        <v>1350</v>
      </c>
      <c r="K99" t="s">
        <v>1016</v>
      </c>
      <c r="L99" t="s">
        <v>253</v>
      </c>
      <c r="M99" t="s">
        <v>1464</v>
      </c>
      <c r="N99" t="s">
        <v>45</v>
      </c>
      <c r="O99">
        <v>200000</v>
      </c>
      <c r="P99">
        <v>200000</v>
      </c>
      <c r="Q99">
        <v>40000</v>
      </c>
      <c r="R99">
        <v>0</v>
      </c>
      <c r="S99">
        <v>-160000</v>
      </c>
      <c r="T99">
        <v>3</v>
      </c>
      <c r="U99" t="s">
        <v>3022</v>
      </c>
    </row>
    <row r="100" spans="1:21" x14ac:dyDescent="0.25">
      <c r="A100">
        <v>1047</v>
      </c>
      <c r="B100" t="s">
        <v>194</v>
      </c>
      <c r="D100" t="s">
        <v>1270</v>
      </c>
      <c r="E100" t="s">
        <v>201</v>
      </c>
      <c r="F100" t="s">
        <v>1384</v>
      </c>
      <c r="G100" t="s">
        <v>1385</v>
      </c>
      <c r="H100" t="s">
        <v>1350</v>
      </c>
      <c r="K100" t="s">
        <v>1015</v>
      </c>
      <c r="L100" t="s">
        <v>253</v>
      </c>
      <c r="M100" t="s">
        <v>1463</v>
      </c>
      <c r="N100" t="s">
        <v>60</v>
      </c>
      <c r="O100">
        <v>50000</v>
      </c>
      <c r="P100">
        <v>50000</v>
      </c>
      <c r="Q100">
        <v>50000</v>
      </c>
      <c r="R100">
        <v>0</v>
      </c>
      <c r="S100">
        <v>0</v>
      </c>
      <c r="T100">
        <v>3</v>
      </c>
      <c r="U100" t="s">
        <v>3021</v>
      </c>
    </row>
    <row r="101" spans="1:21" x14ac:dyDescent="0.25">
      <c r="A101">
        <v>1046</v>
      </c>
      <c r="B101" t="s">
        <v>194</v>
      </c>
      <c r="D101" t="s">
        <v>1270</v>
      </c>
      <c r="E101" t="s">
        <v>201</v>
      </c>
      <c r="F101" t="s">
        <v>1384</v>
      </c>
      <c r="G101" t="s">
        <v>1385</v>
      </c>
      <c r="H101" t="s">
        <v>1350</v>
      </c>
      <c r="K101" t="s">
        <v>1014</v>
      </c>
      <c r="L101" t="s">
        <v>252</v>
      </c>
      <c r="M101" t="s">
        <v>1461</v>
      </c>
      <c r="N101" t="s">
        <v>11</v>
      </c>
      <c r="O101">
        <v>15000</v>
      </c>
      <c r="P101">
        <v>15000</v>
      </c>
      <c r="Q101">
        <v>6000</v>
      </c>
      <c r="R101">
        <v>0</v>
      </c>
      <c r="S101">
        <v>-9000</v>
      </c>
      <c r="T101">
        <v>2</v>
      </c>
      <c r="U101" t="s">
        <v>3018</v>
      </c>
    </row>
    <row r="102" spans="1:21" x14ac:dyDescent="0.25">
      <c r="A102">
        <v>1045</v>
      </c>
      <c r="B102" t="s">
        <v>194</v>
      </c>
      <c r="D102" t="s">
        <v>1270</v>
      </c>
      <c r="E102" t="s">
        <v>201</v>
      </c>
      <c r="F102" t="s">
        <v>1384</v>
      </c>
      <c r="G102" t="s">
        <v>1385</v>
      </c>
      <c r="H102" t="s">
        <v>1350</v>
      </c>
      <c r="K102" t="s">
        <v>1013</v>
      </c>
      <c r="L102" t="s">
        <v>252</v>
      </c>
      <c r="M102" t="s">
        <v>1454</v>
      </c>
      <c r="N102" t="s">
        <v>2</v>
      </c>
      <c r="O102">
        <v>3000</v>
      </c>
      <c r="P102">
        <v>3000</v>
      </c>
      <c r="Q102">
        <v>1200</v>
      </c>
      <c r="R102">
        <v>0</v>
      </c>
      <c r="S102">
        <v>-1800</v>
      </c>
      <c r="T102">
        <v>2</v>
      </c>
      <c r="U102" t="s">
        <v>3010</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678"/>
  <sheetViews>
    <sheetView workbookViewId="0">
      <selection activeCell="E7" sqref="E7"/>
    </sheetView>
  </sheetViews>
  <sheetFormatPr baseColWidth="10" defaultRowHeight="15" x14ac:dyDescent="0.25"/>
  <cols>
    <col min="2" max="2" width="21.85546875" customWidth="1"/>
    <col min="4" max="4" width="12.140625" customWidth="1"/>
    <col min="6" max="6" width="12" customWidth="1"/>
    <col min="7" max="7" width="23.28515625" customWidth="1"/>
    <col min="8" max="8" width="28.140625" customWidth="1"/>
    <col min="9" max="9" width="15" customWidth="1"/>
    <col min="10" max="10" width="12.140625" customWidth="1"/>
    <col min="12" max="12" width="11.140625" customWidth="1"/>
    <col min="13" max="13" width="12.140625" customWidth="1"/>
    <col min="14" max="14" width="25.28515625" customWidth="1"/>
    <col min="15" max="15" width="12.85546875" customWidth="1"/>
    <col min="16" max="16" width="12.42578125" customWidth="1"/>
    <col min="18" max="18" width="22.85546875" customWidth="1"/>
    <col min="19" max="19" width="20.7109375" customWidth="1"/>
  </cols>
  <sheetData>
    <row r="1" spans="1:21" x14ac:dyDescent="0.25">
      <c r="A1" t="s">
        <v>259</v>
      </c>
      <c r="B1" t="s">
        <v>0</v>
      </c>
      <c r="C1" t="s">
        <v>2203</v>
      </c>
      <c r="D1" t="s">
        <v>22</v>
      </c>
      <c r="E1" t="s">
        <v>1283</v>
      </c>
      <c r="F1" t="s">
        <v>1360</v>
      </c>
      <c r="G1" t="s">
        <v>1361</v>
      </c>
      <c r="H1" t="s">
        <v>224</v>
      </c>
      <c r="I1" t="s">
        <v>1323</v>
      </c>
      <c r="J1" t="s">
        <v>243</v>
      </c>
      <c r="K1" t="s">
        <v>260</v>
      </c>
      <c r="L1" t="s">
        <v>251</v>
      </c>
      <c r="M1" t="s">
        <v>36</v>
      </c>
      <c r="N1" t="s">
        <v>1</v>
      </c>
      <c r="O1" t="s">
        <v>1188</v>
      </c>
      <c r="P1" t="s">
        <v>1189</v>
      </c>
      <c r="Q1" t="s">
        <v>1190</v>
      </c>
      <c r="R1" t="s">
        <v>1191</v>
      </c>
      <c r="S1" t="s">
        <v>1192</v>
      </c>
      <c r="T1" t="s">
        <v>1186</v>
      </c>
      <c r="U1" t="s">
        <v>1187</v>
      </c>
    </row>
    <row r="2" spans="1:21" x14ac:dyDescent="0.25">
      <c r="A2">
        <v>1270</v>
      </c>
      <c r="B2" t="s">
        <v>215</v>
      </c>
      <c r="D2" t="s">
        <v>1277</v>
      </c>
      <c r="E2" t="s">
        <v>223</v>
      </c>
      <c r="F2" t="s">
        <v>1387</v>
      </c>
      <c r="G2" t="s">
        <v>1369</v>
      </c>
      <c r="H2" t="s">
        <v>1351</v>
      </c>
      <c r="K2" t="s">
        <v>1170</v>
      </c>
      <c r="L2" t="s">
        <v>253</v>
      </c>
      <c r="M2" t="s">
        <v>1469</v>
      </c>
      <c r="N2" t="s">
        <v>61</v>
      </c>
      <c r="O2">
        <v>65000</v>
      </c>
      <c r="P2">
        <v>65000</v>
      </c>
      <c r="Q2">
        <v>65000</v>
      </c>
      <c r="R2">
        <v>0</v>
      </c>
      <c r="S2">
        <v>0</v>
      </c>
      <c r="T2">
        <v>3</v>
      </c>
      <c r="U2" t="s">
        <v>3026</v>
      </c>
    </row>
    <row r="3" spans="1:21" x14ac:dyDescent="0.25">
      <c r="A3">
        <v>1269</v>
      </c>
      <c r="B3" t="s">
        <v>215</v>
      </c>
      <c r="D3" t="s">
        <v>1277</v>
      </c>
      <c r="E3" t="s">
        <v>223</v>
      </c>
      <c r="F3" t="s">
        <v>1387</v>
      </c>
      <c r="G3" t="s">
        <v>1369</v>
      </c>
      <c r="H3" t="s">
        <v>1351</v>
      </c>
      <c r="K3" t="s">
        <v>1169</v>
      </c>
      <c r="L3" t="s">
        <v>255</v>
      </c>
      <c r="M3" t="s">
        <v>1476</v>
      </c>
      <c r="N3" t="s">
        <v>15</v>
      </c>
      <c r="O3">
        <v>200000</v>
      </c>
      <c r="P3">
        <v>200000</v>
      </c>
      <c r="Q3">
        <v>0</v>
      </c>
      <c r="R3">
        <v>0</v>
      </c>
      <c r="S3">
        <v>-200000</v>
      </c>
      <c r="T3">
        <v>5</v>
      </c>
      <c r="U3" t="s">
        <v>3040</v>
      </c>
    </row>
    <row r="4" spans="1:21" x14ac:dyDescent="0.25">
      <c r="A4">
        <v>1268</v>
      </c>
      <c r="B4" t="s">
        <v>215</v>
      </c>
      <c r="D4" t="s">
        <v>1277</v>
      </c>
      <c r="E4" t="s">
        <v>223</v>
      </c>
      <c r="F4" t="s">
        <v>1387</v>
      </c>
      <c r="G4" t="s">
        <v>1369</v>
      </c>
      <c r="H4" t="s">
        <v>1351</v>
      </c>
      <c r="K4" t="s">
        <v>1168</v>
      </c>
      <c r="L4" t="s">
        <v>253</v>
      </c>
      <c r="M4" t="s">
        <v>1469</v>
      </c>
      <c r="N4" t="s">
        <v>61</v>
      </c>
      <c r="O4">
        <v>480000</v>
      </c>
      <c r="P4">
        <v>480000</v>
      </c>
      <c r="Q4">
        <v>0</v>
      </c>
      <c r="R4">
        <v>0</v>
      </c>
      <c r="S4">
        <v>-480000</v>
      </c>
      <c r="T4">
        <v>3</v>
      </c>
      <c r="U4" t="s">
        <v>3026</v>
      </c>
    </row>
    <row r="5" spans="1:21" x14ac:dyDescent="0.25">
      <c r="A5">
        <v>1267</v>
      </c>
      <c r="B5" t="s">
        <v>215</v>
      </c>
      <c r="D5" t="s">
        <v>1277</v>
      </c>
      <c r="E5" t="s">
        <v>223</v>
      </c>
      <c r="F5" t="s">
        <v>1387</v>
      </c>
      <c r="G5" t="s">
        <v>1369</v>
      </c>
      <c r="H5" t="s">
        <v>1351</v>
      </c>
      <c r="K5" t="s">
        <v>1167</v>
      </c>
      <c r="L5" t="s">
        <v>253</v>
      </c>
      <c r="M5" t="s">
        <v>1466</v>
      </c>
      <c r="N5" t="s">
        <v>100</v>
      </c>
      <c r="O5">
        <v>20100</v>
      </c>
      <c r="P5">
        <v>20100</v>
      </c>
      <c r="Q5">
        <v>0</v>
      </c>
      <c r="R5">
        <v>0</v>
      </c>
      <c r="S5">
        <v>-20100</v>
      </c>
      <c r="T5">
        <v>3</v>
      </c>
      <c r="U5" t="s">
        <v>3024</v>
      </c>
    </row>
    <row r="6" spans="1:21" x14ac:dyDescent="0.25">
      <c r="A6">
        <v>1266</v>
      </c>
      <c r="B6" t="s">
        <v>215</v>
      </c>
      <c r="D6" t="s">
        <v>1277</v>
      </c>
      <c r="E6" t="s">
        <v>223</v>
      </c>
      <c r="F6" t="s">
        <v>1387</v>
      </c>
      <c r="G6" t="s">
        <v>1369</v>
      </c>
      <c r="H6" t="s">
        <v>1351</v>
      </c>
      <c r="K6" t="s">
        <v>1167</v>
      </c>
      <c r="L6" t="s">
        <v>252</v>
      </c>
      <c r="M6" t="s">
        <v>1461</v>
      </c>
      <c r="N6" t="s">
        <v>11</v>
      </c>
      <c r="O6">
        <v>15000</v>
      </c>
      <c r="P6">
        <v>15000</v>
      </c>
      <c r="Q6">
        <v>4500</v>
      </c>
      <c r="R6">
        <v>0</v>
      </c>
      <c r="S6">
        <v>-10500</v>
      </c>
      <c r="T6">
        <v>2</v>
      </c>
      <c r="U6" t="s">
        <v>3018</v>
      </c>
    </row>
    <row r="7" spans="1:21" x14ac:dyDescent="0.25">
      <c r="A7">
        <v>1265</v>
      </c>
      <c r="B7" t="s">
        <v>215</v>
      </c>
      <c r="D7" t="s">
        <v>1277</v>
      </c>
      <c r="E7" t="s">
        <v>223</v>
      </c>
      <c r="F7" t="s">
        <v>1387</v>
      </c>
      <c r="G7" t="s">
        <v>1369</v>
      </c>
      <c r="H7" t="s">
        <v>1351</v>
      </c>
      <c r="K7" t="s">
        <v>1167</v>
      </c>
      <c r="L7" t="s">
        <v>252</v>
      </c>
      <c r="M7" t="s">
        <v>1461</v>
      </c>
      <c r="N7" t="s">
        <v>10</v>
      </c>
      <c r="O7">
        <v>8500</v>
      </c>
      <c r="P7">
        <v>8500</v>
      </c>
      <c r="Q7">
        <v>850</v>
      </c>
      <c r="R7">
        <v>0</v>
      </c>
      <c r="S7">
        <v>-7650</v>
      </c>
      <c r="T7">
        <v>2</v>
      </c>
      <c r="U7" t="s">
        <v>3018</v>
      </c>
    </row>
    <row r="8" spans="1:21" x14ac:dyDescent="0.25">
      <c r="A8">
        <v>1264</v>
      </c>
      <c r="B8" t="s">
        <v>215</v>
      </c>
      <c r="D8" t="s">
        <v>1277</v>
      </c>
      <c r="E8" t="s">
        <v>223</v>
      </c>
      <c r="F8" t="s">
        <v>1387</v>
      </c>
      <c r="G8" t="s">
        <v>1369</v>
      </c>
      <c r="H8" t="s">
        <v>1351</v>
      </c>
      <c r="K8" t="s">
        <v>1167</v>
      </c>
      <c r="L8" t="s">
        <v>252</v>
      </c>
      <c r="M8" t="s">
        <v>1454</v>
      </c>
      <c r="N8" t="s">
        <v>4</v>
      </c>
      <c r="O8">
        <v>26400</v>
      </c>
      <c r="P8">
        <v>26400</v>
      </c>
      <c r="Q8">
        <v>5280</v>
      </c>
      <c r="R8">
        <v>0</v>
      </c>
      <c r="S8">
        <v>-21120</v>
      </c>
      <c r="T8">
        <v>2</v>
      </c>
      <c r="U8" t="s">
        <v>3010</v>
      </c>
    </row>
    <row r="9" spans="1:21" x14ac:dyDescent="0.25">
      <c r="A9">
        <v>1263</v>
      </c>
      <c r="B9" t="s">
        <v>215</v>
      </c>
      <c r="D9" t="s">
        <v>1277</v>
      </c>
      <c r="E9" t="s">
        <v>223</v>
      </c>
      <c r="F9" t="s">
        <v>1387</v>
      </c>
      <c r="G9" t="s">
        <v>1369</v>
      </c>
      <c r="H9" t="s">
        <v>1351</v>
      </c>
      <c r="K9" t="s">
        <v>1167</v>
      </c>
      <c r="L9" t="s">
        <v>252</v>
      </c>
      <c r="M9" t="s">
        <v>1454</v>
      </c>
      <c r="N9" t="s">
        <v>3</v>
      </c>
      <c r="O9">
        <v>10000</v>
      </c>
      <c r="P9">
        <v>10000</v>
      </c>
      <c r="Q9">
        <v>3000</v>
      </c>
      <c r="R9">
        <v>0</v>
      </c>
      <c r="S9">
        <v>-7000</v>
      </c>
      <c r="T9">
        <v>2</v>
      </c>
      <c r="U9" t="s">
        <v>3010</v>
      </c>
    </row>
    <row r="10" spans="1:21" x14ac:dyDescent="0.25">
      <c r="A10">
        <v>1262</v>
      </c>
      <c r="B10" t="s">
        <v>215</v>
      </c>
      <c r="D10" t="s">
        <v>1277</v>
      </c>
      <c r="E10" t="s">
        <v>223</v>
      </c>
      <c r="F10" t="s">
        <v>1387</v>
      </c>
      <c r="G10" t="s">
        <v>1369</v>
      </c>
      <c r="H10" t="s">
        <v>1351</v>
      </c>
      <c r="K10" t="s">
        <v>1167</v>
      </c>
      <c r="L10" t="s">
        <v>252</v>
      </c>
      <c r="M10" t="s">
        <v>1454</v>
      </c>
      <c r="N10" t="s">
        <v>2</v>
      </c>
      <c r="O10">
        <v>20000</v>
      </c>
      <c r="P10">
        <v>20000</v>
      </c>
      <c r="Q10">
        <v>4000</v>
      </c>
      <c r="R10">
        <v>0</v>
      </c>
      <c r="S10">
        <v>-16000</v>
      </c>
      <c r="T10">
        <v>2</v>
      </c>
      <c r="U10" t="s">
        <v>3010</v>
      </c>
    </row>
    <row r="11" spans="1:21" x14ac:dyDescent="0.25">
      <c r="A11">
        <v>1261</v>
      </c>
      <c r="B11" t="s">
        <v>215</v>
      </c>
      <c r="D11" t="s">
        <v>1277</v>
      </c>
      <c r="E11" t="s">
        <v>223</v>
      </c>
      <c r="F11" t="s">
        <v>1387</v>
      </c>
      <c r="G11" t="s">
        <v>1369</v>
      </c>
      <c r="H11" t="s">
        <v>1351</v>
      </c>
      <c r="K11" t="s">
        <v>1166</v>
      </c>
      <c r="L11" t="s">
        <v>253</v>
      </c>
      <c r="M11" t="s">
        <v>1469</v>
      </c>
      <c r="N11" t="s">
        <v>61</v>
      </c>
      <c r="O11">
        <v>476000</v>
      </c>
      <c r="P11">
        <v>476000</v>
      </c>
      <c r="Q11">
        <v>476000</v>
      </c>
      <c r="R11">
        <v>0</v>
      </c>
      <c r="S11">
        <v>0</v>
      </c>
      <c r="T11">
        <v>3</v>
      </c>
      <c r="U11" t="s">
        <v>3026</v>
      </c>
    </row>
    <row r="12" spans="1:21" x14ac:dyDescent="0.25">
      <c r="A12">
        <v>1260</v>
      </c>
      <c r="B12" t="s">
        <v>215</v>
      </c>
      <c r="D12" t="s">
        <v>1277</v>
      </c>
      <c r="E12" t="s">
        <v>223</v>
      </c>
      <c r="F12" t="s">
        <v>1387</v>
      </c>
      <c r="G12" t="s">
        <v>1369</v>
      </c>
      <c r="H12" t="s">
        <v>1351</v>
      </c>
      <c r="K12" t="s">
        <v>1166</v>
      </c>
      <c r="L12" t="s">
        <v>253</v>
      </c>
      <c r="M12" t="s">
        <v>1466</v>
      </c>
      <c r="N12" t="s">
        <v>100</v>
      </c>
      <c r="O12">
        <v>180000</v>
      </c>
      <c r="P12">
        <v>180000</v>
      </c>
      <c r="Q12">
        <v>0</v>
      </c>
      <c r="R12">
        <v>0</v>
      </c>
      <c r="S12">
        <v>-180000</v>
      </c>
      <c r="T12">
        <v>3</v>
      </c>
      <c r="U12" t="s">
        <v>3024</v>
      </c>
    </row>
    <row r="13" spans="1:21" x14ac:dyDescent="0.25">
      <c r="A13">
        <v>1259</v>
      </c>
      <c r="B13" t="s">
        <v>215</v>
      </c>
      <c r="D13" t="s">
        <v>1277</v>
      </c>
      <c r="E13" t="s">
        <v>223</v>
      </c>
      <c r="F13" t="s">
        <v>1387</v>
      </c>
      <c r="G13" t="s">
        <v>1369</v>
      </c>
      <c r="H13" t="s">
        <v>1351</v>
      </c>
      <c r="K13" t="s">
        <v>1166</v>
      </c>
      <c r="L13" t="s">
        <v>253</v>
      </c>
      <c r="M13" t="s">
        <v>1464</v>
      </c>
      <c r="N13" t="s">
        <v>45</v>
      </c>
      <c r="O13">
        <v>20000</v>
      </c>
      <c r="P13">
        <v>20000</v>
      </c>
      <c r="Q13">
        <v>2000</v>
      </c>
      <c r="R13">
        <v>0</v>
      </c>
      <c r="S13">
        <v>-18000</v>
      </c>
      <c r="T13">
        <v>3</v>
      </c>
      <c r="U13" t="s">
        <v>3022</v>
      </c>
    </row>
    <row r="14" spans="1:21" x14ac:dyDescent="0.25">
      <c r="A14">
        <v>1258</v>
      </c>
      <c r="B14" t="s">
        <v>215</v>
      </c>
      <c r="D14" t="s">
        <v>1277</v>
      </c>
      <c r="E14" t="s">
        <v>223</v>
      </c>
      <c r="F14" t="s">
        <v>1387</v>
      </c>
      <c r="G14" t="s">
        <v>1369</v>
      </c>
      <c r="H14" t="s">
        <v>1351</v>
      </c>
      <c r="K14" t="s">
        <v>1166</v>
      </c>
      <c r="L14" t="s">
        <v>253</v>
      </c>
      <c r="M14" t="s">
        <v>1463</v>
      </c>
      <c r="N14" t="s">
        <v>60</v>
      </c>
      <c r="O14">
        <v>1900000</v>
      </c>
      <c r="P14">
        <v>1900000</v>
      </c>
      <c r="Q14">
        <v>0</v>
      </c>
      <c r="R14">
        <v>0</v>
      </c>
      <c r="S14">
        <v>-1900000</v>
      </c>
      <c r="T14">
        <v>3</v>
      </c>
      <c r="U14" t="s">
        <v>3021</v>
      </c>
    </row>
    <row r="15" spans="1:21" x14ac:dyDescent="0.25">
      <c r="A15">
        <v>1257</v>
      </c>
      <c r="B15" t="s">
        <v>215</v>
      </c>
      <c r="D15" t="s">
        <v>1277</v>
      </c>
      <c r="E15" t="s">
        <v>223</v>
      </c>
      <c r="F15" t="s">
        <v>1387</v>
      </c>
      <c r="G15" t="s">
        <v>1369</v>
      </c>
      <c r="H15" t="s">
        <v>1351</v>
      </c>
      <c r="K15" t="s">
        <v>1166</v>
      </c>
      <c r="L15" t="s">
        <v>253</v>
      </c>
      <c r="M15" t="s">
        <v>1463</v>
      </c>
      <c r="N15" t="s">
        <v>188</v>
      </c>
      <c r="O15">
        <v>20000</v>
      </c>
      <c r="P15">
        <v>20000</v>
      </c>
      <c r="Q15">
        <v>20000</v>
      </c>
      <c r="R15">
        <v>0</v>
      </c>
      <c r="S15">
        <v>0</v>
      </c>
      <c r="T15">
        <v>3</v>
      </c>
      <c r="U15" t="s">
        <v>3021</v>
      </c>
    </row>
    <row r="16" spans="1:21" x14ac:dyDescent="0.25">
      <c r="A16">
        <v>1256</v>
      </c>
      <c r="B16" t="s">
        <v>215</v>
      </c>
      <c r="D16" t="s">
        <v>1277</v>
      </c>
      <c r="E16" t="s">
        <v>223</v>
      </c>
      <c r="F16" t="s">
        <v>1387</v>
      </c>
      <c r="G16" t="s">
        <v>1369</v>
      </c>
      <c r="H16" t="s">
        <v>1351</v>
      </c>
      <c r="K16" t="s">
        <v>1166</v>
      </c>
      <c r="L16" t="s">
        <v>253</v>
      </c>
      <c r="M16" t="s">
        <v>1463</v>
      </c>
      <c r="N16" t="s">
        <v>211</v>
      </c>
      <c r="O16">
        <v>60000</v>
      </c>
      <c r="P16">
        <v>60000</v>
      </c>
      <c r="Q16">
        <v>60000</v>
      </c>
      <c r="R16">
        <v>0</v>
      </c>
      <c r="S16">
        <v>0</v>
      </c>
      <c r="T16">
        <v>3</v>
      </c>
      <c r="U16" t="s">
        <v>3021</v>
      </c>
    </row>
    <row r="17" spans="1:21" x14ac:dyDescent="0.25">
      <c r="A17">
        <v>1255</v>
      </c>
      <c r="B17" t="s">
        <v>215</v>
      </c>
      <c r="D17" t="s">
        <v>1277</v>
      </c>
      <c r="E17" t="s">
        <v>223</v>
      </c>
      <c r="F17" t="s">
        <v>1387</v>
      </c>
      <c r="G17" t="s">
        <v>1369</v>
      </c>
      <c r="H17" t="s">
        <v>1351</v>
      </c>
      <c r="K17" t="s">
        <v>1166</v>
      </c>
      <c r="L17" t="s">
        <v>252</v>
      </c>
      <c r="M17" t="s">
        <v>1459</v>
      </c>
      <c r="N17" t="s">
        <v>8</v>
      </c>
      <c r="O17">
        <v>100000</v>
      </c>
      <c r="P17">
        <v>100000</v>
      </c>
      <c r="Q17">
        <v>0</v>
      </c>
      <c r="R17">
        <v>0</v>
      </c>
      <c r="S17">
        <v>-100000</v>
      </c>
      <c r="T17">
        <v>2</v>
      </c>
      <c r="U17" t="s">
        <v>3016</v>
      </c>
    </row>
    <row r="18" spans="1:21" x14ac:dyDescent="0.25">
      <c r="A18">
        <v>1254</v>
      </c>
      <c r="B18" t="s">
        <v>215</v>
      </c>
      <c r="D18" t="s">
        <v>1277</v>
      </c>
      <c r="E18" t="s">
        <v>223</v>
      </c>
      <c r="F18" t="s">
        <v>1387</v>
      </c>
      <c r="G18" t="s">
        <v>1369</v>
      </c>
      <c r="H18" t="s">
        <v>1351</v>
      </c>
      <c r="K18" t="s">
        <v>1166</v>
      </c>
      <c r="L18" t="s">
        <v>252</v>
      </c>
      <c r="M18" t="s">
        <v>1457</v>
      </c>
      <c r="N18" t="s">
        <v>69</v>
      </c>
      <c r="O18">
        <v>4500</v>
      </c>
      <c r="P18">
        <v>4500</v>
      </c>
      <c r="Q18">
        <v>4500</v>
      </c>
      <c r="R18">
        <v>0</v>
      </c>
      <c r="S18">
        <v>0</v>
      </c>
      <c r="T18">
        <v>2</v>
      </c>
      <c r="U18" t="s">
        <v>3014</v>
      </c>
    </row>
    <row r="19" spans="1:21" x14ac:dyDescent="0.25">
      <c r="A19">
        <v>1253</v>
      </c>
      <c r="B19" t="s">
        <v>215</v>
      </c>
      <c r="D19" t="s">
        <v>1277</v>
      </c>
      <c r="E19" t="s">
        <v>223</v>
      </c>
      <c r="F19" t="s">
        <v>1387</v>
      </c>
      <c r="G19" t="s">
        <v>1369</v>
      </c>
      <c r="H19" t="s">
        <v>1351</v>
      </c>
      <c r="K19" t="s">
        <v>1166</v>
      </c>
      <c r="L19" t="s">
        <v>252</v>
      </c>
      <c r="M19" t="s">
        <v>1456</v>
      </c>
      <c r="N19" t="s">
        <v>59</v>
      </c>
      <c r="O19">
        <v>20000</v>
      </c>
      <c r="P19">
        <v>20000</v>
      </c>
      <c r="Q19">
        <v>2000</v>
      </c>
      <c r="R19">
        <v>0</v>
      </c>
      <c r="S19">
        <v>-18000</v>
      </c>
      <c r="T19">
        <v>2</v>
      </c>
      <c r="U19" t="s">
        <v>3013</v>
      </c>
    </row>
    <row r="20" spans="1:21" x14ac:dyDescent="0.25">
      <c r="A20">
        <v>1252</v>
      </c>
      <c r="B20" t="s">
        <v>215</v>
      </c>
      <c r="D20" t="s">
        <v>1277</v>
      </c>
      <c r="E20" t="s">
        <v>223</v>
      </c>
      <c r="F20" t="s">
        <v>1387</v>
      </c>
      <c r="G20" t="s">
        <v>1369</v>
      </c>
      <c r="H20" t="s">
        <v>1351</v>
      </c>
      <c r="K20" t="s">
        <v>1166</v>
      </c>
      <c r="L20" t="s">
        <v>252</v>
      </c>
      <c r="M20" t="s">
        <v>1456</v>
      </c>
      <c r="N20" t="s">
        <v>52</v>
      </c>
      <c r="O20">
        <v>200000</v>
      </c>
      <c r="P20">
        <v>200000</v>
      </c>
      <c r="Q20">
        <v>20000</v>
      </c>
      <c r="R20">
        <v>0</v>
      </c>
      <c r="S20">
        <v>-180000</v>
      </c>
      <c r="T20">
        <v>2</v>
      </c>
      <c r="U20" t="s">
        <v>3013</v>
      </c>
    </row>
    <row r="21" spans="1:21" x14ac:dyDescent="0.25">
      <c r="A21">
        <v>1251</v>
      </c>
      <c r="B21" t="s">
        <v>215</v>
      </c>
      <c r="D21" t="s">
        <v>1277</v>
      </c>
      <c r="E21" t="s">
        <v>223</v>
      </c>
      <c r="F21" t="s">
        <v>1387</v>
      </c>
      <c r="G21" t="s">
        <v>1369</v>
      </c>
      <c r="H21" t="s">
        <v>1351</v>
      </c>
      <c r="K21" t="s">
        <v>1166</v>
      </c>
      <c r="L21" t="s">
        <v>252</v>
      </c>
      <c r="M21" t="s">
        <v>1456</v>
      </c>
      <c r="N21" t="s">
        <v>94</v>
      </c>
      <c r="O21">
        <v>7000</v>
      </c>
      <c r="P21">
        <v>7000</v>
      </c>
      <c r="Q21">
        <v>7000</v>
      </c>
      <c r="R21">
        <v>0</v>
      </c>
      <c r="S21">
        <v>0</v>
      </c>
      <c r="T21">
        <v>2</v>
      </c>
      <c r="U21" t="s">
        <v>3013</v>
      </c>
    </row>
    <row r="22" spans="1:21" x14ac:dyDescent="0.25">
      <c r="A22">
        <v>1250</v>
      </c>
      <c r="B22" t="s">
        <v>215</v>
      </c>
      <c r="D22" t="s">
        <v>1277</v>
      </c>
      <c r="E22" t="s">
        <v>223</v>
      </c>
      <c r="F22" t="s">
        <v>1387</v>
      </c>
      <c r="G22" t="s">
        <v>1369</v>
      </c>
      <c r="H22" t="s">
        <v>1351</v>
      </c>
      <c r="K22" t="s">
        <v>1166</v>
      </c>
      <c r="L22" t="s">
        <v>252</v>
      </c>
      <c r="M22" t="s">
        <v>1455</v>
      </c>
      <c r="N22" t="s">
        <v>6</v>
      </c>
      <c r="O22">
        <v>520000</v>
      </c>
      <c r="P22">
        <v>520000</v>
      </c>
      <c r="Q22">
        <v>156000</v>
      </c>
      <c r="R22">
        <v>0</v>
      </c>
      <c r="S22">
        <v>-364000</v>
      </c>
      <c r="T22">
        <v>2</v>
      </c>
      <c r="U22" t="s">
        <v>3011</v>
      </c>
    </row>
    <row r="23" spans="1:21" x14ac:dyDescent="0.25">
      <c r="A23">
        <v>1249</v>
      </c>
      <c r="B23" t="s">
        <v>215</v>
      </c>
      <c r="D23" t="s">
        <v>1277</v>
      </c>
      <c r="E23" t="s">
        <v>223</v>
      </c>
      <c r="F23" t="s">
        <v>1387</v>
      </c>
      <c r="G23" t="s">
        <v>1369</v>
      </c>
      <c r="H23" t="s">
        <v>1351</v>
      </c>
      <c r="K23" t="s">
        <v>1166</v>
      </c>
      <c r="L23" t="s">
        <v>252</v>
      </c>
      <c r="M23" t="s">
        <v>1454</v>
      </c>
      <c r="N23" t="s">
        <v>4</v>
      </c>
      <c r="O23">
        <v>275000</v>
      </c>
      <c r="P23">
        <v>275000</v>
      </c>
      <c r="Q23">
        <v>55000</v>
      </c>
      <c r="R23">
        <v>0</v>
      </c>
      <c r="S23">
        <v>-220000</v>
      </c>
      <c r="T23">
        <v>2</v>
      </c>
      <c r="U23" t="s">
        <v>3010</v>
      </c>
    </row>
    <row r="24" spans="1:21" x14ac:dyDescent="0.25">
      <c r="A24">
        <v>1248</v>
      </c>
      <c r="B24" t="s">
        <v>215</v>
      </c>
      <c r="D24" t="s">
        <v>1277</v>
      </c>
      <c r="E24" t="s">
        <v>223</v>
      </c>
      <c r="F24" t="s">
        <v>1387</v>
      </c>
      <c r="G24" t="s">
        <v>1369</v>
      </c>
      <c r="H24" t="s">
        <v>1351</v>
      </c>
      <c r="K24" t="s">
        <v>1166</v>
      </c>
      <c r="L24" t="s">
        <v>252</v>
      </c>
      <c r="M24" t="s">
        <v>1454</v>
      </c>
      <c r="N24" t="s">
        <v>3</v>
      </c>
      <c r="O24">
        <v>2500</v>
      </c>
      <c r="P24">
        <v>2500</v>
      </c>
      <c r="Q24">
        <v>750</v>
      </c>
      <c r="R24">
        <v>0</v>
      </c>
      <c r="S24">
        <v>-1750</v>
      </c>
      <c r="T24">
        <v>2</v>
      </c>
      <c r="U24" t="s">
        <v>3010</v>
      </c>
    </row>
    <row r="25" spans="1:21" x14ac:dyDescent="0.25">
      <c r="A25">
        <v>1247</v>
      </c>
      <c r="B25" t="s">
        <v>215</v>
      </c>
      <c r="D25" t="s">
        <v>1277</v>
      </c>
      <c r="E25" t="s">
        <v>223</v>
      </c>
      <c r="F25" t="s">
        <v>1387</v>
      </c>
      <c r="G25" t="s">
        <v>1369</v>
      </c>
      <c r="H25" t="s">
        <v>1351</v>
      </c>
      <c r="K25" t="s">
        <v>1166</v>
      </c>
      <c r="L25" t="s">
        <v>252</v>
      </c>
      <c r="M25" t="s">
        <v>1454</v>
      </c>
      <c r="N25" t="s">
        <v>2</v>
      </c>
      <c r="O25">
        <v>15000</v>
      </c>
      <c r="P25">
        <v>15000</v>
      </c>
      <c r="Q25">
        <v>3000</v>
      </c>
      <c r="R25">
        <v>0</v>
      </c>
      <c r="S25">
        <v>-12000</v>
      </c>
      <c r="T25">
        <v>2</v>
      </c>
      <c r="U25" t="s">
        <v>3010</v>
      </c>
    </row>
    <row r="26" spans="1:21" x14ac:dyDescent="0.25">
      <c r="A26">
        <v>1246</v>
      </c>
      <c r="B26" t="s">
        <v>215</v>
      </c>
      <c r="D26" t="s">
        <v>1277</v>
      </c>
      <c r="E26" t="s">
        <v>223</v>
      </c>
      <c r="F26" t="s">
        <v>1387</v>
      </c>
      <c r="G26" t="s">
        <v>1369</v>
      </c>
      <c r="H26" t="s">
        <v>1351</v>
      </c>
      <c r="K26" t="s">
        <v>1165</v>
      </c>
      <c r="L26" t="s">
        <v>253</v>
      </c>
      <c r="M26" t="s">
        <v>1469</v>
      </c>
      <c r="N26" t="s">
        <v>61</v>
      </c>
      <c r="O26">
        <v>783000</v>
      </c>
      <c r="P26">
        <v>783000</v>
      </c>
      <c r="Q26">
        <v>783000</v>
      </c>
      <c r="R26">
        <v>0</v>
      </c>
      <c r="S26">
        <v>0</v>
      </c>
      <c r="T26">
        <v>3</v>
      </c>
      <c r="U26" t="s">
        <v>3026</v>
      </c>
    </row>
    <row r="27" spans="1:21" x14ac:dyDescent="0.25">
      <c r="A27">
        <v>1161</v>
      </c>
      <c r="B27" t="s">
        <v>215</v>
      </c>
      <c r="D27" t="s">
        <v>1271</v>
      </c>
      <c r="E27" t="s">
        <v>216</v>
      </c>
      <c r="F27" t="s">
        <v>1387</v>
      </c>
      <c r="G27" t="s">
        <v>1369</v>
      </c>
      <c r="H27" t="s">
        <v>1351</v>
      </c>
      <c r="K27" t="s">
        <v>1084</v>
      </c>
      <c r="L27" t="s">
        <v>255</v>
      </c>
      <c r="M27" t="s">
        <v>1477</v>
      </c>
      <c r="N27" t="s">
        <v>63</v>
      </c>
      <c r="O27">
        <v>56700</v>
      </c>
      <c r="P27">
        <v>56700</v>
      </c>
      <c r="Q27">
        <v>0</v>
      </c>
      <c r="R27">
        <v>0</v>
      </c>
      <c r="S27">
        <v>-56700</v>
      </c>
      <c r="T27">
        <v>5</v>
      </c>
      <c r="U27" t="s">
        <v>3041</v>
      </c>
    </row>
    <row r="28" spans="1:21" x14ac:dyDescent="0.25">
      <c r="A28">
        <v>1160</v>
      </c>
      <c r="B28" t="s">
        <v>215</v>
      </c>
      <c r="D28" t="s">
        <v>1271</v>
      </c>
      <c r="E28" t="s">
        <v>216</v>
      </c>
      <c r="F28" t="s">
        <v>1387</v>
      </c>
      <c r="G28" t="s">
        <v>1369</v>
      </c>
      <c r="H28" t="s">
        <v>1351</v>
      </c>
      <c r="K28" t="s">
        <v>1085</v>
      </c>
      <c r="L28" t="s">
        <v>255</v>
      </c>
      <c r="M28" t="s">
        <v>1477</v>
      </c>
      <c r="N28" t="s">
        <v>63</v>
      </c>
      <c r="O28">
        <v>1110000</v>
      </c>
      <c r="P28">
        <v>1110000</v>
      </c>
      <c r="Q28">
        <v>0</v>
      </c>
      <c r="R28">
        <v>0</v>
      </c>
      <c r="S28">
        <v>-1110000</v>
      </c>
      <c r="T28">
        <v>5</v>
      </c>
      <c r="U28" t="s">
        <v>3041</v>
      </c>
    </row>
    <row r="29" spans="1:21" x14ac:dyDescent="0.25">
      <c r="A29">
        <v>1159</v>
      </c>
      <c r="B29" t="s">
        <v>215</v>
      </c>
      <c r="D29" t="s">
        <v>1271</v>
      </c>
      <c r="E29" t="s">
        <v>216</v>
      </c>
      <c r="F29" t="s">
        <v>1387</v>
      </c>
      <c r="G29" t="s">
        <v>1369</v>
      </c>
      <c r="H29" t="s">
        <v>1351</v>
      </c>
      <c r="K29" t="s">
        <v>1084</v>
      </c>
      <c r="L29" t="s">
        <v>255</v>
      </c>
      <c r="M29" t="s">
        <v>1477</v>
      </c>
      <c r="N29" t="s">
        <v>106</v>
      </c>
      <c r="O29">
        <v>138295</v>
      </c>
      <c r="P29">
        <v>138295</v>
      </c>
      <c r="Q29">
        <v>0</v>
      </c>
      <c r="R29">
        <v>0</v>
      </c>
      <c r="S29">
        <v>-138295</v>
      </c>
      <c r="T29">
        <v>5</v>
      </c>
      <c r="U29" t="s">
        <v>3041</v>
      </c>
    </row>
    <row r="30" spans="1:21" x14ac:dyDescent="0.25">
      <c r="A30">
        <v>1158</v>
      </c>
      <c r="B30" t="s">
        <v>215</v>
      </c>
      <c r="D30" t="s">
        <v>1271</v>
      </c>
      <c r="E30" t="s">
        <v>216</v>
      </c>
      <c r="F30" t="s">
        <v>1387</v>
      </c>
      <c r="G30" t="s">
        <v>1369</v>
      </c>
      <c r="H30" t="s">
        <v>1351</v>
      </c>
      <c r="K30" t="s">
        <v>1083</v>
      </c>
      <c r="L30" t="s">
        <v>255</v>
      </c>
      <c r="M30" t="s">
        <v>1477</v>
      </c>
      <c r="N30" t="s">
        <v>80</v>
      </c>
      <c r="O30">
        <v>15000</v>
      </c>
      <c r="P30">
        <v>15000</v>
      </c>
      <c r="Q30">
        <v>15000</v>
      </c>
      <c r="R30">
        <v>0</v>
      </c>
      <c r="S30">
        <v>0</v>
      </c>
      <c r="T30">
        <v>5</v>
      </c>
      <c r="U30" t="s">
        <v>3041</v>
      </c>
    </row>
    <row r="31" spans="1:21" x14ac:dyDescent="0.25">
      <c r="A31">
        <v>1157</v>
      </c>
      <c r="B31" t="s">
        <v>215</v>
      </c>
      <c r="D31" t="s">
        <v>1271</v>
      </c>
      <c r="E31" t="s">
        <v>216</v>
      </c>
      <c r="F31" t="s">
        <v>1387</v>
      </c>
      <c r="G31" t="s">
        <v>1369</v>
      </c>
      <c r="H31" t="s">
        <v>1351</v>
      </c>
      <c r="K31" t="s">
        <v>1082</v>
      </c>
      <c r="L31" t="s">
        <v>255</v>
      </c>
      <c r="M31" t="s">
        <v>1477</v>
      </c>
      <c r="N31" t="s">
        <v>80</v>
      </c>
      <c r="O31">
        <v>13000</v>
      </c>
      <c r="P31">
        <v>13000</v>
      </c>
      <c r="Q31">
        <v>13000</v>
      </c>
      <c r="R31">
        <v>0</v>
      </c>
      <c r="S31">
        <v>0</v>
      </c>
      <c r="T31">
        <v>5</v>
      </c>
      <c r="U31" t="s">
        <v>3041</v>
      </c>
    </row>
    <row r="32" spans="1:21" x14ac:dyDescent="0.25">
      <c r="A32">
        <v>1156</v>
      </c>
      <c r="B32" t="s">
        <v>215</v>
      </c>
      <c r="D32" t="s">
        <v>1271</v>
      </c>
      <c r="E32" t="s">
        <v>216</v>
      </c>
      <c r="F32" t="s">
        <v>1387</v>
      </c>
      <c r="G32" t="s">
        <v>1369</v>
      </c>
      <c r="H32" t="s">
        <v>1351</v>
      </c>
      <c r="K32" t="s">
        <v>1081</v>
      </c>
      <c r="L32" t="s">
        <v>255</v>
      </c>
      <c r="M32" t="s">
        <v>1476</v>
      </c>
      <c r="N32" t="s">
        <v>17</v>
      </c>
      <c r="O32">
        <v>80000</v>
      </c>
      <c r="P32">
        <v>80000</v>
      </c>
      <c r="Q32">
        <v>0</v>
      </c>
      <c r="R32">
        <v>0</v>
      </c>
      <c r="S32">
        <v>-80000</v>
      </c>
      <c r="T32">
        <v>5</v>
      </c>
      <c r="U32" t="s">
        <v>3040</v>
      </c>
    </row>
    <row r="33" spans="1:21" x14ac:dyDescent="0.25">
      <c r="A33">
        <v>1155</v>
      </c>
      <c r="B33" t="s">
        <v>215</v>
      </c>
      <c r="D33" t="s">
        <v>1271</v>
      </c>
      <c r="E33" t="s">
        <v>216</v>
      </c>
      <c r="F33" t="s">
        <v>1387</v>
      </c>
      <c r="G33" t="s">
        <v>1369</v>
      </c>
      <c r="H33" t="s">
        <v>1351</v>
      </c>
      <c r="K33" t="s">
        <v>1080</v>
      </c>
      <c r="L33" t="s">
        <v>254</v>
      </c>
      <c r="M33" t="s">
        <v>1474</v>
      </c>
      <c r="N33" t="s">
        <v>62</v>
      </c>
      <c r="O33">
        <v>7324080</v>
      </c>
      <c r="P33">
        <v>7324080</v>
      </c>
      <c r="Q33">
        <v>7324080</v>
      </c>
      <c r="R33">
        <v>0</v>
      </c>
      <c r="S33">
        <v>0</v>
      </c>
      <c r="T33">
        <v>4</v>
      </c>
      <c r="U33" t="s">
        <v>3037</v>
      </c>
    </row>
    <row r="34" spans="1:21" x14ac:dyDescent="0.25">
      <c r="A34">
        <v>1154</v>
      </c>
      <c r="B34" t="s">
        <v>215</v>
      </c>
      <c r="D34" t="s">
        <v>1271</v>
      </c>
      <c r="E34" t="s">
        <v>216</v>
      </c>
      <c r="F34" t="s">
        <v>1387</v>
      </c>
      <c r="G34" t="s">
        <v>1369</v>
      </c>
      <c r="H34" t="s">
        <v>1351</v>
      </c>
      <c r="K34" t="s">
        <v>1079</v>
      </c>
      <c r="L34" t="s">
        <v>253</v>
      </c>
      <c r="M34" t="s">
        <v>1470</v>
      </c>
      <c r="N34" t="s">
        <v>105</v>
      </c>
      <c r="O34">
        <v>3000</v>
      </c>
      <c r="P34">
        <v>3000</v>
      </c>
      <c r="Q34">
        <v>3000</v>
      </c>
      <c r="R34">
        <v>0</v>
      </c>
      <c r="S34">
        <v>0</v>
      </c>
      <c r="T34">
        <v>3</v>
      </c>
      <c r="U34" t="s">
        <v>3027</v>
      </c>
    </row>
    <row r="35" spans="1:21" x14ac:dyDescent="0.25">
      <c r="A35">
        <v>1153</v>
      </c>
      <c r="B35" t="s">
        <v>215</v>
      </c>
      <c r="D35" t="s">
        <v>1271</v>
      </c>
      <c r="E35" t="s">
        <v>216</v>
      </c>
      <c r="F35" t="s">
        <v>1387</v>
      </c>
      <c r="G35" t="s">
        <v>1369</v>
      </c>
      <c r="H35" t="s">
        <v>1351</v>
      </c>
      <c r="K35" t="s">
        <v>1078</v>
      </c>
      <c r="L35" t="s">
        <v>253</v>
      </c>
      <c r="M35" t="s">
        <v>1469</v>
      </c>
      <c r="N35" t="s">
        <v>217</v>
      </c>
      <c r="O35">
        <v>1600000</v>
      </c>
      <c r="P35">
        <v>1600000</v>
      </c>
      <c r="Q35">
        <v>0</v>
      </c>
      <c r="R35">
        <v>0</v>
      </c>
      <c r="S35">
        <v>-1600000</v>
      </c>
      <c r="T35">
        <v>3</v>
      </c>
      <c r="U35" t="s">
        <v>3026</v>
      </c>
    </row>
    <row r="36" spans="1:21" x14ac:dyDescent="0.25">
      <c r="A36">
        <v>1152</v>
      </c>
      <c r="B36" t="s">
        <v>215</v>
      </c>
      <c r="D36" t="s">
        <v>1271</v>
      </c>
      <c r="E36" t="s">
        <v>216</v>
      </c>
      <c r="F36" t="s">
        <v>1387</v>
      </c>
      <c r="G36" t="s">
        <v>1369</v>
      </c>
      <c r="H36" t="s">
        <v>1351</v>
      </c>
      <c r="K36" t="s">
        <v>1077</v>
      </c>
      <c r="L36" t="s">
        <v>253</v>
      </c>
      <c r="M36" t="s">
        <v>1469</v>
      </c>
      <c r="N36" t="s">
        <v>61</v>
      </c>
      <c r="O36">
        <v>180000</v>
      </c>
      <c r="P36">
        <v>180000</v>
      </c>
      <c r="Q36">
        <v>180000</v>
      </c>
      <c r="R36">
        <v>0</v>
      </c>
      <c r="S36">
        <v>0</v>
      </c>
      <c r="T36">
        <v>3</v>
      </c>
      <c r="U36" t="s">
        <v>3026</v>
      </c>
    </row>
    <row r="37" spans="1:21" x14ac:dyDescent="0.25">
      <c r="A37">
        <v>1151</v>
      </c>
      <c r="B37" t="s">
        <v>215</v>
      </c>
      <c r="D37" t="s">
        <v>1271</v>
      </c>
      <c r="E37" t="s">
        <v>216</v>
      </c>
      <c r="F37" t="s">
        <v>1387</v>
      </c>
      <c r="G37" t="s">
        <v>1369</v>
      </c>
      <c r="H37" t="s">
        <v>1351</v>
      </c>
      <c r="K37" t="s">
        <v>1076</v>
      </c>
      <c r="L37" t="s">
        <v>253</v>
      </c>
      <c r="M37" t="s">
        <v>1469</v>
      </c>
      <c r="N37" t="s">
        <v>61</v>
      </c>
      <c r="O37">
        <v>350000</v>
      </c>
      <c r="P37">
        <v>350000</v>
      </c>
      <c r="Q37">
        <v>350000</v>
      </c>
      <c r="R37">
        <v>0</v>
      </c>
      <c r="S37">
        <v>0</v>
      </c>
      <c r="T37">
        <v>3</v>
      </c>
      <c r="U37" t="s">
        <v>3026</v>
      </c>
    </row>
    <row r="38" spans="1:21" x14ac:dyDescent="0.25">
      <c r="A38">
        <v>1150</v>
      </c>
      <c r="B38" t="s">
        <v>215</v>
      </c>
      <c r="D38" t="s">
        <v>1271</v>
      </c>
      <c r="E38" t="s">
        <v>216</v>
      </c>
      <c r="F38" t="s">
        <v>1387</v>
      </c>
      <c r="G38" t="s">
        <v>1369</v>
      </c>
      <c r="H38" t="s">
        <v>1351</v>
      </c>
      <c r="K38" t="s">
        <v>1074</v>
      </c>
      <c r="L38" t="s">
        <v>253</v>
      </c>
      <c r="M38" t="s">
        <v>1469</v>
      </c>
      <c r="N38" t="s">
        <v>61</v>
      </c>
      <c r="O38">
        <v>360000</v>
      </c>
      <c r="P38">
        <v>360000</v>
      </c>
      <c r="Q38">
        <v>0</v>
      </c>
      <c r="R38">
        <v>0</v>
      </c>
      <c r="S38">
        <v>-360000</v>
      </c>
      <c r="T38">
        <v>3</v>
      </c>
      <c r="U38" t="s">
        <v>3026</v>
      </c>
    </row>
    <row r="39" spans="1:21" x14ac:dyDescent="0.25">
      <c r="A39">
        <v>1149</v>
      </c>
      <c r="B39" t="s">
        <v>215</v>
      </c>
      <c r="D39" t="s">
        <v>1271</v>
      </c>
      <c r="E39" t="s">
        <v>216</v>
      </c>
      <c r="F39" t="s">
        <v>1387</v>
      </c>
      <c r="G39" t="s">
        <v>1369</v>
      </c>
      <c r="H39" t="s">
        <v>1351</v>
      </c>
      <c r="K39" t="s">
        <v>1073</v>
      </c>
      <c r="L39" t="s">
        <v>253</v>
      </c>
      <c r="M39" t="s">
        <v>1469</v>
      </c>
      <c r="N39" t="s">
        <v>61</v>
      </c>
      <c r="O39">
        <v>150000</v>
      </c>
      <c r="P39">
        <v>150000</v>
      </c>
      <c r="Q39">
        <v>150000</v>
      </c>
      <c r="R39">
        <v>0</v>
      </c>
      <c r="S39">
        <v>0</v>
      </c>
      <c r="T39">
        <v>3</v>
      </c>
      <c r="U39" t="s">
        <v>3026</v>
      </c>
    </row>
    <row r="40" spans="1:21" x14ac:dyDescent="0.25">
      <c r="A40">
        <v>1148</v>
      </c>
      <c r="B40" t="s">
        <v>215</v>
      </c>
      <c r="D40" t="s">
        <v>1271</v>
      </c>
      <c r="E40" t="s">
        <v>216</v>
      </c>
      <c r="F40" t="s">
        <v>1387</v>
      </c>
      <c r="G40" t="s">
        <v>1369</v>
      </c>
      <c r="H40" t="s">
        <v>1351</v>
      </c>
      <c r="K40" t="s">
        <v>1072</v>
      </c>
      <c r="L40" t="s">
        <v>253</v>
      </c>
      <c r="M40" t="s">
        <v>1469</v>
      </c>
      <c r="N40" t="s">
        <v>61</v>
      </c>
      <c r="O40">
        <v>150000</v>
      </c>
      <c r="P40">
        <v>150000</v>
      </c>
      <c r="Q40">
        <v>150000</v>
      </c>
      <c r="R40">
        <v>0</v>
      </c>
      <c r="S40">
        <v>0</v>
      </c>
      <c r="T40">
        <v>3</v>
      </c>
      <c r="U40" t="s">
        <v>3026</v>
      </c>
    </row>
    <row r="41" spans="1:21" x14ac:dyDescent="0.25">
      <c r="A41">
        <v>1147</v>
      </c>
      <c r="B41" t="s">
        <v>215</v>
      </c>
      <c r="D41" t="s">
        <v>1271</v>
      </c>
      <c r="E41" t="s">
        <v>216</v>
      </c>
      <c r="F41" t="s">
        <v>1387</v>
      </c>
      <c r="G41" t="s">
        <v>1369</v>
      </c>
      <c r="H41" t="s">
        <v>1351</v>
      </c>
      <c r="K41" t="s">
        <v>1071</v>
      </c>
      <c r="L41" t="s">
        <v>253</v>
      </c>
      <c r="M41" t="s">
        <v>1469</v>
      </c>
      <c r="N41" t="s">
        <v>61</v>
      </c>
      <c r="O41">
        <v>250000</v>
      </c>
      <c r="P41">
        <v>250000</v>
      </c>
      <c r="Q41">
        <v>250000</v>
      </c>
      <c r="R41">
        <v>0</v>
      </c>
      <c r="S41">
        <v>0</v>
      </c>
      <c r="T41">
        <v>3</v>
      </c>
      <c r="U41" t="s">
        <v>3026</v>
      </c>
    </row>
    <row r="42" spans="1:21" x14ac:dyDescent="0.25">
      <c r="A42">
        <v>1146</v>
      </c>
      <c r="B42" t="s">
        <v>215</v>
      </c>
      <c r="D42" t="s">
        <v>1271</v>
      </c>
      <c r="E42" t="s">
        <v>216</v>
      </c>
      <c r="F42" t="s">
        <v>1387</v>
      </c>
      <c r="G42" t="s">
        <v>1369</v>
      </c>
      <c r="H42" t="s">
        <v>1351</v>
      </c>
      <c r="K42" t="s">
        <v>1070</v>
      </c>
      <c r="L42" t="s">
        <v>253</v>
      </c>
      <c r="M42" t="s">
        <v>1469</v>
      </c>
      <c r="N42" t="s">
        <v>61</v>
      </c>
      <c r="O42">
        <v>400000</v>
      </c>
      <c r="P42">
        <v>400000</v>
      </c>
      <c r="Q42">
        <v>0</v>
      </c>
      <c r="R42">
        <v>0</v>
      </c>
      <c r="S42">
        <v>-400000</v>
      </c>
      <c r="T42">
        <v>3</v>
      </c>
      <c r="U42" t="s">
        <v>3026</v>
      </c>
    </row>
    <row r="43" spans="1:21" x14ac:dyDescent="0.25">
      <c r="A43">
        <v>1145</v>
      </c>
      <c r="B43" t="s">
        <v>215</v>
      </c>
      <c r="D43" t="s">
        <v>1271</v>
      </c>
      <c r="E43" t="s">
        <v>216</v>
      </c>
      <c r="F43" t="s">
        <v>1387</v>
      </c>
      <c r="G43" t="s">
        <v>1369</v>
      </c>
      <c r="H43" t="s">
        <v>1351</v>
      </c>
      <c r="K43" t="s">
        <v>1069</v>
      </c>
      <c r="L43" t="s">
        <v>253</v>
      </c>
      <c r="M43" t="s">
        <v>1469</v>
      </c>
      <c r="N43" t="s">
        <v>61</v>
      </c>
      <c r="O43">
        <v>280000</v>
      </c>
      <c r="P43">
        <v>280000</v>
      </c>
      <c r="Q43">
        <v>0</v>
      </c>
      <c r="R43">
        <v>0</v>
      </c>
      <c r="S43">
        <v>-280000</v>
      </c>
      <c r="T43">
        <v>3</v>
      </c>
      <c r="U43" t="s">
        <v>3026</v>
      </c>
    </row>
    <row r="44" spans="1:21" x14ac:dyDescent="0.25">
      <c r="A44">
        <v>1144</v>
      </c>
      <c r="B44" t="s">
        <v>215</v>
      </c>
      <c r="D44" t="s">
        <v>1271</v>
      </c>
      <c r="E44" t="s">
        <v>216</v>
      </c>
      <c r="F44" t="s">
        <v>1387</v>
      </c>
      <c r="G44" t="s">
        <v>1369</v>
      </c>
      <c r="H44" t="s">
        <v>1351</v>
      </c>
      <c r="K44" t="s">
        <v>1068</v>
      </c>
      <c r="L44" t="s">
        <v>253</v>
      </c>
      <c r="M44" t="s">
        <v>1469</v>
      </c>
      <c r="N44" t="s">
        <v>61</v>
      </c>
      <c r="O44">
        <v>300000</v>
      </c>
      <c r="P44">
        <v>300000</v>
      </c>
      <c r="Q44">
        <v>0</v>
      </c>
      <c r="R44">
        <v>0</v>
      </c>
      <c r="S44">
        <v>-300000</v>
      </c>
      <c r="T44">
        <v>3</v>
      </c>
      <c r="U44" t="s">
        <v>3026</v>
      </c>
    </row>
    <row r="45" spans="1:21" x14ac:dyDescent="0.25">
      <c r="A45">
        <v>1143</v>
      </c>
      <c r="B45" t="s">
        <v>215</v>
      </c>
      <c r="D45" t="s">
        <v>1271</v>
      </c>
      <c r="E45" t="s">
        <v>216</v>
      </c>
      <c r="F45" t="s">
        <v>1387</v>
      </c>
      <c r="G45" t="s">
        <v>1369</v>
      </c>
      <c r="H45" t="s">
        <v>1351</v>
      </c>
      <c r="K45" t="s">
        <v>1067</v>
      </c>
      <c r="L45" t="s">
        <v>253</v>
      </c>
      <c r="M45" t="s">
        <v>1469</v>
      </c>
      <c r="N45" t="s">
        <v>61</v>
      </c>
      <c r="O45">
        <v>320000</v>
      </c>
      <c r="P45">
        <v>320000</v>
      </c>
      <c r="Q45">
        <v>0</v>
      </c>
      <c r="R45">
        <v>0</v>
      </c>
      <c r="S45">
        <v>-320000</v>
      </c>
      <c r="T45">
        <v>3</v>
      </c>
      <c r="U45" t="s">
        <v>3026</v>
      </c>
    </row>
    <row r="46" spans="1:21" x14ac:dyDescent="0.25">
      <c r="A46">
        <v>1142</v>
      </c>
      <c r="B46" t="s">
        <v>215</v>
      </c>
      <c r="D46" t="s">
        <v>1271</v>
      </c>
      <c r="E46" t="s">
        <v>216</v>
      </c>
      <c r="F46" t="s">
        <v>1387</v>
      </c>
      <c r="G46" t="s">
        <v>1369</v>
      </c>
      <c r="H46" t="s">
        <v>1351</v>
      </c>
      <c r="K46" t="s">
        <v>1066</v>
      </c>
      <c r="L46" t="s">
        <v>253</v>
      </c>
      <c r="M46" t="s">
        <v>1469</v>
      </c>
      <c r="N46" t="s">
        <v>61</v>
      </c>
      <c r="O46">
        <v>410000</v>
      </c>
      <c r="P46">
        <v>410000</v>
      </c>
      <c r="Q46">
        <v>0</v>
      </c>
      <c r="R46">
        <v>0</v>
      </c>
      <c r="S46">
        <v>-410000</v>
      </c>
      <c r="T46">
        <v>3</v>
      </c>
      <c r="U46" t="s">
        <v>3026</v>
      </c>
    </row>
    <row r="47" spans="1:21" x14ac:dyDescent="0.25">
      <c r="A47">
        <v>1141</v>
      </c>
      <c r="B47" t="s">
        <v>215</v>
      </c>
      <c r="D47" t="s">
        <v>1271</v>
      </c>
      <c r="E47" t="s">
        <v>216</v>
      </c>
      <c r="F47" t="s">
        <v>1387</v>
      </c>
      <c r="G47" t="s">
        <v>1369</v>
      </c>
      <c r="H47" t="s">
        <v>1351</v>
      </c>
      <c r="K47" t="s">
        <v>1065</v>
      </c>
      <c r="L47" t="s">
        <v>253</v>
      </c>
      <c r="M47" t="s">
        <v>1469</v>
      </c>
      <c r="N47" t="s">
        <v>61</v>
      </c>
      <c r="O47">
        <v>350000</v>
      </c>
      <c r="P47">
        <v>350000</v>
      </c>
      <c r="Q47">
        <v>350000</v>
      </c>
      <c r="R47">
        <v>0</v>
      </c>
      <c r="S47">
        <v>0</v>
      </c>
      <c r="T47">
        <v>3</v>
      </c>
      <c r="U47" t="s">
        <v>3026</v>
      </c>
    </row>
    <row r="48" spans="1:21" x14ac:dyDescent="0.25">
      <c r="A48">
        <v>1140</v>
      </c>
      <c r="B48" t="s">
        <v>215</v>
      </c>
      <c r="D48" t="s">
        <v>1271</v>
      </c>
      <c r="E48" t="s">
        <v>216</v>
      </c>
      <c r="F48" t="s">
        <v>1387</v>
      </c>
      <c r="G48" t="s">
        <v>1369</v>
      </c>
      <c r="H48" t="s">
        <v>1351</v>
      </c>
      <c r="K48" t="s">
        <v>1064</v>
      </c>
      <c r="L48" t="s">
        <v>253</v>
      </c>
      <c r="M48" t="s">
        <v>1469</v>
      </c>
      <c r="N48" t="s">
        <v>61</v>
      </c>
      <c r="O48">
        <v>200000</v>
      </c>
      <c r="P48">
        <v>200000</v>
      </c>
      <c r="Q48">
        <v>200000</v>
      </c>
      <c r="R48">
        <v>0</v>
      </c>
      <c r="S48">
        <v>0</v>
      </c>
      <c r="T48">
        <v>3</v>
      </c>
      <c r="U48" t="s">
        <v>3026</v>
      </c>
    </row>
    <row r="49" spans="1:21" x14ac:dyDescent="0.25">
      <c r="A49">
        <v>1139</v>
      </c>
      <c r="B49" t="s">
        <v>215</v>
      </c>
      <c r="D49" t="s">
        <v>1271</v>
      </c>
      <c r="E49" t="s">
        <v>216</v>
      </c>
      <c r="F49" t="s">
        <v>1387</v>
      </c>
      <c r="G49" t="s">
        <v>1369</v>
      </c>
      <c r="H49" t="s">
        <v>1351</v>
      </c>
      <c r="K49" t="s">
        <v>1063</v>
      </c>
      <c r="L49" t="s">
        <v>253</v>
      </c>
      <c r="M49" t="s">
        <v>1469</v>
      </c>
      <c r="N49" t="s">
        <v>61</v>
      </c>
      <c r="O49">
        <v>500000</v>
      </c>
      <c r="P49">
        <v>500000</v>
      </c>
      <c r="Q49">
        <v>0</v>
      </c>
      <c r="R49">
        <v>0</v>
      </c>
      <c r="S49">
        <v>-500000</v>
      </c>
      <c r="T49">
        <v>3</v>
      </c>
      <c r="U49" t="s">
        <v>3026</v>
      </c>
    </row>
    <row r="50" spans="1:21" x14ac:dyDescent="0.25">
      <c r="A50">
        <v>1138</v>
      </c>
      <c r="B50" t="s">
        <v>215</v>
      </c>
      <c r="D50" t="s">
        <v>1271</v>
      </c>
      <c r="E50" t="s">
        <v>216</v>
      </c>
      <c r="F50" t="s">
        <v>1387</v>
      </c>
      <c r="G50" t="s">
        <v>1369</v>
      </c>
      <c r="H50" t="s">
        <v>1351</v>
      </c>
      <c r="K50" t="s">
        <v>1063</v>
      </c>
      <c r="L50" t="s">
        <v>253</v>
      </c>
      <c r="M50" t="s">
        <v>1469</v>
      </c>
      <c r="N50" t="s">
        <v>61</v>
      </c>
      <c r="O50">
        <v>120000</v>
      </c>
      <c r="P50">
        <v>120000</v>
      </c>
      <c r="Q50">
        <v>120000</v>
      </c>
      <c r="R50">
        <v>0</v>
      </c>
      <c r="S50">
        <v>0</v>
      </c>
      <c r="T50">
        <v>3</v>
      </c>
      <c r="U50" t="s">
        <v>3026</v>
      </c>
    </row>
    <row r="51" spans="1:21" x14ac:dyDescent="0.25">
      <c r="A51">
        <v>1137</v>
      </c>
      <c r="B51" t="s">
        <v>215</v>
      </c>
      <c r="D51" t="s">
        <v>1271</v>
      </c>
      <c r="E51" t="s">
        <v>216</v>
      </c>
      <c r="F51" t="s">
        <v>1387</v>
      </c>
      <c r="G51" t="s">
        <v>1369</v>
      </c>
      <c r="H51" t="s">
        <v>1351</v>
      </c>
      <c r="K51" t="s">
        <v>1063</v>
      </c>
      <c r="L51" t="s">
        <v>253</v>
      </c>
      <c r="M51" t="s">
        <v>1469</v>
      </c>
      <c r="N51" t="s">
        <v>61</v>
      </c>
      <c r="O51">
        <v>120000</v>
      </c>
      <c r="P51">
        <v>120000</v>
      </c>
      <c r="Q51">
        <v>120000</v>
      </c>
      <c r="R51">
        <v>0</v>
      </c>
      <c r="S51">
        <v>0</v>
      </c>
      <c r="T51">
        <v>3</v>
      </c>
      <c r="U51" t="s">
        <v>3026</v>
      </c>
    </row>
    <row r="52" spans="1:21" x14ac:dyDescent="0.25">
      <c r="A52">
        <v>1136</v>
      </c>
      <c r="B52" t="s">
        <v>215</v>
      </c>
      <c r="D52" t="s">
        <v>1271</v>
      </c>
      <c r="E52" t="s">
        <v>216</v>
      </c>
      <c r="F52" t="s">
        <v>1387</v>
      </c>
      <c r="G52" t="s">
        <v>1369</v>
      </c>
      <c r="H52" t="s">
        <v>1351</v>
      </c>
      <c r="K52" t="s">
        <v>1063</v>
      </c>
      <c r="L52" t="s">
        <v>253</v>
      </c>
      <c r="M52" t="s">
        <v>1469</v>
      </c>
      <c r="N52" t="s">
        <v>61</v>
      </c>
      <c r="O52">
        <v>60000</v>
      </c>
      <c r="P52">
        <v>60000</v>
      </c>
      <c r="Q52">
        <v>60000</v>
      </c>
      <c r="R52">
        <v>0</v>
      </c>
      <c r="S52">
        <v>0</v>
      </c>
      <c r="T52">
        <v>3</v>
      </c>
      <c r="U52" t="s">
        <v>3026</v>
      </c>
    </row>
    <row r="53" spans="1:21" x14ac:dyDescent="0.25">
      <c r="A53">
        <v>1135</v>
      </c>
      <c r="B53" t="s">
        <v>215</v>
      </c>
      <c r="D53" t="s">
        <v>1271</v>
      </c>
      <c r="E53" t="s">
        <v>216</v>
      </c>
      <c r="F53" t="s">
        <v>1387</v>
      </c>
      <c r="G53" t="s">
        <v>1369</v>
      </c>
      <c r="H53" t="s">
        <v>1351</v>
      </c>
      <c r="K53" t="s">
        <v>1063</v>
      </c>
      <c r="L53" t="s">
        <v>253</v>
      </c>
      <c r="M53" t="s">
        <v>1469</v>
      </c>
      <c r="N53" t="s">
        <v>61</v>
      </c>
      <c r="O53">
        <v>50000</v>
      </c>
      <c r="P53">
        <v>50000</v>
      </c>
      <c r="Q53">
        <v>50000</v>
      </c>
      <c r="R53">
        <v>0</v>
      </c>
      <c r="S53">
        <v>0</v>
      </c>
      <c r="T53">
        <v>3</v>
      </c>
      <c r="U53" t="s">
        <v>3026</v>
      </c>
    </row>
    <row r="54" spans="1:21" x14ac:dyDescent="0.25">
      <c r="A54">
        <v>1134</v>
      </c>
      <c r="B54" t="s">
        <v>215</v>
      </c>
      <c r="D54" t="s">
        <v>1271</v>
      </c>
      <c r="E54" t="s">
        <v>216</v>
      </c>
      <c r="F54" t="s">
        <v>1387</v>
      </c>
      <c r="G54" t="s">
        <v>1369</v>
      </c>
      <c r="H54" t="s">
        <v>1351</v>
      </c>
      <c r="K54" t="s">
        <v>1060</v>
      </c>
      <c r="L54" t="s">
        <v>253</v>
      </c>
      <c r="M54" t="s">
        <v>1469</v>
      </c>
      <c r="N54" t="s">
        <v>61</v>
      </c>
      <c r="O54">
        <v>100000</v>
      </c>
      <c r="P54">
        <v>100000</v>
      </c>
      <c r="Q54">
        <v>100000</v>
      </c>
      <c r="R54">
        <v>0</v>
      </c>
      <c r="S54">
        <v>0</v>
      </c>
      <c r="T54">
        <v>3</v>
      </c>
      <c r="U54" t="s">
        <v>3026</v>
      </c>
    </row>
    <row r="55" spans="1:21" x14ac:dyDescent="0.25">
      <c r="A55">
        <v>1133</v>
      </c>
      <c r="B55" t="s">
        <v>215</v>
      </c>
      <c r="D55" t="s">
        <v>1271</v>
      </c>
      <c r="E55" t="s">
        <v>216</v>
      </c>
      <c r="F55" t="s">
        <v>1387</v>
      </c>
      <c r="G55" t="s">
        <v>1369</v>
      </c>
      <c r="H55" t="s">
        <v>1351</v>
      </c>
      <c r="K55" t="s">
        <v>1060</v>
      </c>
      <c r="L55" t="s">
        <v>253</v>
      </c>
      <c r="M55" t="s">
        <v>1469</v>
      </c>
      <c r="N55" t="s">
        <v>61</v>
      </c>
      <c r="O55">
        <v>160000</v>
      </c>
      <c r="P55">
        <v>160000</v>
      </c>
      <c r="Q55">
        <v>160000</v>
      </c>
      <c r="R55">
        <v>0</v>
      </c>
      <c r="S55">
        <v>0</v>
      </c>
      <c r="T55">
        <v>3</v>
      </c>
      <c r="U55" t="s">
        <v>3026</v>
      </c>
    </row>
    <row r="56" spans="1:21" x14ac:dyDescent="0.25">
      <c r="A56">
        <v>1132</v>
      </c>
      <c r="B56" t="s">
        <v>215</v>
      </c>
      <c r="D56" t="s">
        <v>1271</v>
      </c>
      <c r="E56" t="s">
        <v>216</v>
      </c>
      <c r="F56" t="s">
        <v>1387</v>
      </c>
      <c r="G56" t="s">
        <v>1369</v>
      </c>
      <c r="H56" t="s">
        <v>1351</v>
      </c>
      <c r="K56" t="s">
        <v>1060</v>
      </c>
      <c r="L56" t="s">
        <v>253</v>
      </c>
      <c r="M56" t="s">
        <v>1469</v>
      </c>
      <c r="N56" t="s">
        <v>61</v>
      </c>
      <c r="O56">
        <v>140001</v>
      </c>
      <c r="P56">
        <v>140001</v>
      </c>
      <c r="Q56">
        <v>140001</v>
      </c>
      <c r="R56">
        <v>0</v>
      </c>
      <c r="S56">
        <v>0</v>
      </c>
      <c r="T56">
        <v>3</v>
      </c>
      <c r="U56" t="s">
        <v>3026</v>
      </c>
    </row>
    <row r="57" spans="1:21" x14ac:dyDescent="0.25">
      <c r="A57">
        <v>1131</v>
      </c>
      <c r="B57" t="s">
        <v>215</v>
      </c>
      <c r="D57" t="s">
        <v>1271</v>
      </c>
      <c r="E57" t="s">
        <v>216</v>
      </c>
      <c r="F57" t="s">
        <v>1387</v>
      </c>
      <c r="G57" t="s">
        <v>1369</v>
      </c>
      <c r="H57" t="s">
        <v>1351</v>
      </c>
      <c r="K57" t="s">
        <v>1059</v>
      </c>
      <c r="L57" t="s">
        <v>253</v>
      </c>
      <c r="M57" t="s">
        <v>1469</v>
      </c>
      <c r="N57" t="s">
        <v>61</v>
      </c>
      <c r="O57">
        <v>250000</v>
      </c>
      <c r="P57">
        <v>250000</v>
      </c>
      <c r="Q57">
        <v>250000</v>
      </c>
      <c r="R57">
        <v>0</v>
      </c>
      <c r="S57">
        <v>0</v>
      </c>
      <c r="T57">
        <v>3</v>
      </c>
      <c r="U57" t="s">
        <v>3026</v>
      </c>
    </row>
    <row r="58" spans="1:21" x14ac:dyDescent="0.25">
      <c r="A58">
        <v>1130</v>
      </c>
      <c r="B58" t="s">
        <v>215</v>
      </c>
      <c r="D58" t="s">
        <v>1271</v>
      </c>
      <c r="E58" t="s">
        <v>216</v>
      </c>
      <c r="F58" t="s">
        <v>1387</v>
      </c>
      <c r="G58" t="s">
        <v>1369</v>
      </c>
      <c r="H58" t="s">
        <v>1351</v>
      </c>
      <c r="K58" t="s">
        <v>1059</v>
      </c>
      <c r="L58" t="s">
        <v>253</v>
      </c>
      <c r="M58" t="s">
        <v>1469</v>
      </c>
      <c r="N58" t="s">
        <v>61</v>
      </c>
      <c r="O58">
        <v>350000</v>
      </c>
      <c r="P58">
        <v>350000</v>
      </c>
      <c r="Q58">
        <v>350000</v>
      </c>
      <c r="R58">
        <v>0</v>
      </c>
      <c r="S58">
        <v>0</v>
      </c>
      <c r="T58">
        <v>3</v>
      </c>
      <c r="U58" t="s">
        <v>3026</v>
      </c>
    </row>
    <row r="59" spans="1:21" x14ac:dyDescent="0.25">
      <c r="A59">
        <v>1129</v>
      </c>
      <c r="B59" t="s">
        <v>215</v>
      </c>
      <c r="D59" t="s">
        <v>1271</v>
      </c>
      <c r="E59" t="s">
        <v>216</v>
      </c>
      <c r="F59" t="s">
        <v>1387</v>
      </c>
      <c r="G59" t="s">
        <v>1369</v>
      </c>
      <c r="H59" t="s">
        <v>1351</v>
      </c>
      <c r="K59" t="s">
        <v>1062</v>
      </c>
      <c r="L59" t="s">
        <v>253</v>
      </c>
      <c r="M59" t="s">
        <v>1469</v>
      </c>
      <c r="N59" t="s">
        <v>61</v>
      </c>
      <c r="O59">
        <v>38000</v>
      </c>
      <c r="P59">
        <v>38000</v>
      </c>
      <c r="Q59">
        <v>38000</v>
      </c>
      <c r="R59">
        <v>0</v>
      </c>
      <c r="S59">
        <v>0</v>
      </c>
      <c r="T59">
        <v>3</v>
      </c>
      <c r="U59" t="s">
        <v>3026</v>
      </c>
    </row>
    <row r="60" spans="1:21" x14ac:dyDescent="0.25">
      <c r="A60">
        <v>1128</v>
      </c>
      <c r="B60" t="s">
        <v>215</v>
      </c>
      <c r="D60" t="s">
        <v>1271</v>
      </c>
      <c r="E60" t="s">
        <v>216</v>
      </c>
      <c r="F60" t="s">
        <v>1387</v>
      </c>
      <c r="G60" t="s">
        <v>1369</v>
      </c>
      <c r="H60" t="s">
        <v>1351</v>
      </c>
      <c r="K60" t="s">
        <v>1062</v>
      </c>
      <c r="L60" t="s">
        <v>253</v>
      </c>
      <c r="M60" t="s">
        <v>1469</v>
      </c>
      <c r="N60" t="s">
        <v>61</v>
      </c>
      <c r="O60">
        <v>25000</v>
      </c>
      <c r="P60">
        <v>25000</v>
      </c>
      <c r="Q60">
        <v>25000</v>
      </c>
      <c r="R60">
        <v>0</v>
      </c>
      <c r="S60">
        <v>0</v>
      </c>
      <c r="T60">
        <v>3</v>
      </c>
      <c r="U60" t="s">
        <v>3026</v>
      </c>
    </row>
    <row r="61" spans="1:21" x14ac:dyDescent="0.25">
      <c r="A61">
        <v>1127</v>
      </c>
      <c r="B61" t="s">
        <v>215</v>
      </c>
      <c r="D61" t="s">
        <v>1271</v>
      </c>
      <c r="E61" t="s">
        <v>216</v>
      </c>
      <c r="F61" t="s">
        <v>1387</v>
      </c>
      <c r="G61" t="s">
        <v>1369</v>
      </c>
      <c r="H61" t="s">
        <v>1351</v>
      </c>
      <c r="K61" t="s">
        <v>1061</v>
      </c>
      <c r="L61" t="s">
        <v>253</v>
      </c>
      <c r="M61" t="s">
        <v>1469</v>
      </c>
      <c r="N61" t="s">
        <v>61</v>
      </c>
      <c r="O61">
        <v>46600</v>
      </c>
      <c r="P61">
        <v>46600</v>
      </c>
      <c r="Q61">
        <v>46600</v>
      </c>
      <c r="R61">
        <v>0</v>
      </c>
      <c r="S61">
        <v>0</v>
      </c>
      <c r="T61">
        <v>3</v>
      </c>
      <c r="U61" t="s">
        <v>3026</v>
      </c>
    </row>
    <row r="62" spans="1:21" x14ac:dyDescent="0.25">
      <c r="A62">
        <v>1126</v>
      </c>
      <c r="B62" t="s">
        <v>215</v>
      </c>
      <c r="D62" t="s">
        <v>1271</v>
      </c>
      <c r="E62" t="s">
        <v>216</v>
      </c>
      <c r="F62" t="s">
        <v>1387</v>
      </c>
      <c r="G62" t="s">
        <v>1369</v>
      </c>
      <c r="H62" t="s">
        <v>1351</v>
      </c>
      <c r="K62" t="s">
        <v>1060</v>
      </c>
      <c r="L62" t="s">
        <v>253</v>
      </c>
      <c r="M62" t="s">
        <v>1469</v>
      </c>
      <c r="N62" t="s">
        <v>61</v>
      </c>
      <c r="O62">
        <v>115000</v>
      </c>
      <c r="P62">
        <v>115000</v>
      </c>
      <c r="Q62">
        <v>115000</v>
      </c>
      <c r="R62">
        <v>0</v>
      </c>
      <c r="S62">
        <v>0</v>
      </c>
      <c r="T62">
        <v>3</v>
      </c>
      <c r="U62" t="s">
        <v>3026</v>
      </c>
    </row>
    <row r="63" spans="1:21" x14ac:dyDescent="0.25">
      <c r="A63">
        <v>1125</v>
      </c>
      <c r="B63" t="s">
        <v>215</v>
      </c>
      <c r="D63" t="s">
        <v>1271</v>
      </c>
      <c r="E63" t="s">
        <v>216</v>
      </c>
      <c r="F63" t="s">
        <v>1387</v>
      </c>
      <c r="G63" t="s">
        <v>1369</v>
      </c>
      <c r="H63" t="s">
        <v>1351</v>
      </c>
      <c r="K63" t="s">
        <v>1059</v>
      </c>
      <c r="L63" t="s">
        <v>253</v>
      </c>
      <c r="M63" t="s">
        <v>1469</v>
      </c>
      <c r="N63" t="s">
        <v>61</v>
      </c>
      <c r="O63">
        <v>205000</v>
      </c>
      <c r="P63">
        <v>205000</v>
      </c>
      <c r="Q63">
        <v>205000</v>
      </c>
      <c r="R63">
        <v>0</v>
      </c>
      <c r="S63">
        <v>0</v>
      </c>
      <c r="T63">
        <v>3</v>
      </c>
      <c r="U63" t="s">
        <v>3026</v>
      </c>
    </row>
    <row r="64" spans="1:21" ht="165" x14ac:dyDescent="0.25">
      <c r="A64">
        <v>1124</v>
      </c>
      <c r="B64" t="s">
        <v>215</v>
      </c>
      <c r="D64" t="s">
        <v>1271</v>
      </c>
      <c r="E64" t="s">
        <v>216</v>
      </c>
      <c r="F64" t="s">
        <v>1387</v>
      </c>
      <c r="G64" t="s">
        <v>1369</v>
      </c>
      <c r="H64" t="s">
        <v>1351</v>
      </c>
      <c r="K64" s="301" t="s">
        <v>1075</v>
      </c>
      <c r="L64" t="s">
        <v>253</v>
      </c>
      <c r="M64" t="s">
        <v>1469</v>
      </c>
      <c r="N64" t="s">
        <v>61</v>
      </c>
      <c r="O64">
        <v>5029616</v>
      </c>
      <c r="P64">
        <v>5029616</v>
      </c>
      <c r="Q64">
        <v>2011846.4000000001</v>
      </c>
      <c r="R64">
        <v>0</v>
      </c>
      <c r="S64">
        <v>-3017769.5999999996</v>
      </c>
      <c r="T64">
        <v>3</v>
      </c>
      <c r="U64" t="s">
        <v>3026</v>
      </c>
    </row>
    <row r="65" spans="1:21" x14ac:dyDescent="0.25">
      <c r="A65">
        <v>1123</v>
      </c>
      <c r="B65" t="s">
        <v>215</v>
      </c>
      <c r="D65" t="s">
        <v>1271</v>
      </c>
      <c r="E65" t="s">
        <v>216</v>
      </c>
      <c r="F65" t="s">
        <v>1387</v>
      </c>
      <c r="G65" t="s">
        <v>1369</v>
      </c>
      <c r="H65" t="s">
        <v>1351</v>
      </c>
      <c r="K65" t="s">
        <v>1058</v>
      </c>
      <c r="L65" t="s">
        <v>253</v>
      </c>
      <c r="M65" t="s">
        <v>1468</v>
      </c>
      <c r="N65" t="s">
        <v>56</v>
      </c>
      <c r="O65">
        <v>50000</v>
      </c>
      <c r="P65">
        <v>50000</v>
      </c>
      <c r="Q65">
        <v>10000</v>
      </c>
      <c r="R65">
        <v>0</v>
      </c>
      <c r="S65">
        <v>-40000</v>
      </c>
      <c r="T65">
        <v>3</v>
      </c>
      <c r="U65" t="s">
        <v>3025</v>
      </c>
    </row>
    <row r="66" spans="1:21" x14ac:dyDescent="0.25">
      <c r="A66">
        <v>1122</v>
      </c>
      <c r="B66" t="s">
        <v>215</v>
      </c>
      <c r="D66" t="s">
        <v>1271</v>
      </c>
      <c r="E66" t="s">
        <v>216</v>
      </c>
      <c r="F66" t="s">
        <v>1387</v>
      </c>
      <c r="G66" t="s">
        <v>1369</v>
      </c>
      <c r="H66" t="s">
        <v>1351</v>
      </c>
      <c r="K66" t="s">
        <v>1057</v>
      </c>
      <c r="L66" t="s">
        <v>253</v>
      </c>
      <c r="M66" t="s">
        <v>1466</v>
      </c>
      <c r="N66" t="s">
        <v>100</v>
      </c>
      <c r="O66">
        <v>49500.000000000007</v>
      </c>
      <c r="P66">
        <v>49500.000000000007</v>
      </c>
      <c r="Q66">
        <v>0</v>
      </c>
      <c r="R66">
        <v>0</v>
      </c>
      <c r="S66">
        <v>-49500.000000000007</v>
      </c>
      <c r="T66">
        <v>3</v>
      </c>
      <c r="U66" t="s">
        <v>3024</v>
      </c>
    </row>
    <row r="67" spans="1:21" x14ac:dyDescent="0.25">
      <c r="A67">
        <v>1121</v>
      </c>
      <c r="B67" t="s">
        <v>215</v>
      </c>
      <c r="D67" t="s">
        <v>1271</v>
      </c>
      <c r="E67" t="s">
        <v>216</v>
      </c>
      <c r="F67" t="s">
        <v>1387</v>
      </c>
      <c r="G67" t="s">
        <v>1369</v>
      </c>
      <c r="H67" t="s">
        <v>1351</v>
      </c>
      <c r="K67" t="s">
        <v>1056</v>
      </c>
      <c r="L67" t="s">
        <v>253</v>
      </c>
      <c r="M67" t="s">
        <v>1464</v>
      </c>
      <c r="N67" t="s">
        <v>71</v>
      </c>
      <c r="O67">
        <v>1500000</v>
      </c>
      <c r="P67">
        <v>1500000</v>
      </c>
      <c r="Q67">
        <v>1500000</v>
      </c>
      <c r="R67">
        <v>0</v>
      </c>
      <c r="S67">
        <v>0</v>
      </c>
      <c r="T67">
        <v>3</v>
      </c>
      <c r="U67" t="s">
        <v>3022</v>
      </c>
    </row>
    <row r="68" spans="1:21" x14ac:dyDescent="0.25">
      <c r="A68">
        <v>1120</v>
      </c>
      <c r="B68" t="s">
        <v>215</v>
      </c>
      <c r="D68" t="s">
        <v>1271</v>
      </c>
      <c r="E68" t="s">
        <v>216</v>
      </c>
      <c r="F68" t="s">
        <v>1387</v>
      </c>
      <c r="G68" t="s">
        <v>1369</v>
      </c>
      <c r="H68" t="s">
        <v>1351</v>
      </c>
      <c r="K68" t="s">
        <v>1055</v>
      </c>
      <c r="L68" t="s">
        <v>253</v>
      </c>
      <c r="M68" t="s">
        <v>1464</v>
      </c>
      <c r="N68" t="s">
        <v>45</v>
      </c>
      <c r="O68">
        <v>228210</v>
      </c>
      <c r="P68">
        <v>228210</v>
      </c>
      <c r="Q68">
        <v>22821</v>
      </c>
      <c r="R68">
        <v>0</v>
      </c>
      <c r="S68">
        <v>-205389</v>
      </c>
      <c r="T68">
        <v>3</v>
      </c>
      <c r="U68" t="s">
        <v>3022</v>
      </c>
    </row>
    <row r="69" spans="1:21" x14ac:dyDescent="0.25">
      <c r="A69">
        <v>1119</v>
      </c>
      <c r="B69" t="s">
        <v>215</v>
      </c>
      <c r="D69" t="s">
        <v>1271</v>
      </c>
      <c r="E69" t="s">
        <v>216</v>
      </c>
      <c r="F69" t="s">
        <v>1387</v>
      </c>
      <c r="G69" t="s">
        <v>1369</v>
      </c>
      <c r="H69" t="s">
        <v>1351</v>
      </c>
      <c r="K69" t="s">
        <v>1054</v>
      </c>
      <c r="L69" t="s">
        <v>255</v>
      </c>
      <c r="M69" t="s">
        <v>1484</v>
      </c>
      <c r="N69" t="s">
        <v>84</v>
      </c>
      <c r="O69">
        <v>30000</v>
      </c>
      <c r="P69">
        <v>30000</v>
      </c>
      <c r="Q69">
        <v>30000</v>
      </c>
      <c r="R69">
        <v>0</v>
      </c>
      <c r="S69">
        <v>0</v>
      </c>
      <c r="T69">
        <v>5</v>
      </c>
      <c r="U69" t="s">
        <v>3042</v>
      </c>
    </row>
    <row r="70" spans="1:21" x14ac:dyDescent="0.25">
      <c r="A70">
        <v>1118</v>
      </c>
      <c r="B70" t="s">
        <v>215</v>
      </c>
      <c r="D70" t="s">
        <v>1271</v>
      </c>
      <c r="E70" t="s">
        <v>216</v>
      </c>
      <c r="F70" t="s">
        <v>1387</v>
      </c>
      <c r="G70" t="s">
        <v>1369</v>
      </c>
      <c r="H70" t="s">
        <v>1351</v>
      </c>
      <c r="K70" t="s">
        <v>1053</v>
      </c>
      <c r="L70" t="s">
        <v>255</v>
      </c>
      <c r="M70" t="s">
        <v>1484</v>
      </c>
      <c r="N70" t="s">
        <v>86</v>
      </c>
      <c r="O70">
        <v>540000</v>
      </c>
      <c r="P70">
        <v>540000</v>
      </c>
      <c r="Q70">
        <v>540000</v>
      </c>
      <c r="R70">
        <v>0</v>
      </c>
      <c r="S70">
        <v>0</v>
      </c>
      <c r="T70">
        <v>5</v>
      </c>
      <c r="U70" t="s">
        <v>3042</v>
      </c>
    </row>
    <row r="71" spans="1:21" x14ac:dyDescent="0.25">
      <c r="A71">
        <v>1117</v>
      </c>
      <c r="B71" t="s">
        <v>215</v>
      </c>
      <c r="D71" t="s">
        <v>1271</v>
      </c>
      <c r="E71" t="s">
        <v>216</v>
      </c>
      <c r="F71" t="s">
        <v>1387</v>
      </c>
      <c r="G71" t="s">
        <v>1369</v>
      </c>
      <c r="H71" t="s">
        <v>1351</v>
      </c>
      <c r="K71" t="s">
        <v>1052</v>
      </c>
      <c r="L71" t="s">
        <v>252</v>
      </c>
      <c r="M71" t="s">
        <v>1461</v>
      </c>
      <c r="N71" t="s">
        <v>11</v>
      </c>
      <c r="O71">
        <v>55440.000000000007</v>
      </c>
      <c r="P71">
        <v>55440.000000000007</v>
      </c>
      <c r="Q71">
        <v>16632</v>
      </c>
      <c r="R71">
        <v>0</v>
      </c>
      <c r="S71">
        <v>-38808.000000000007</v>
      </c>
      <c r="T71">
        <v>2</v>
      </c>
      <c r="U71" t="s">
        <v>3018</v>
      </c>
    </row>
    <row r="72" spans="1:21" x14ac:dyDescent="0.25">
      <c r="A72">
        <v>1116</v>
      </c>
      <c r="B72" t="s">
        <v>215</v>
      </c>
      <c r="D72" t="s">
        <v>1271</v>
      </c>
      <c r="E72" t="s">
        <v>216</v>
      </c>
      <c r="F72" t="s">
        <v>1387</v>
      </c>
      <c r="G72" t="s">
        <v>1369</v>
      </c>
      <c r="H72" t="s">
        <v>1351</v>
      </c>
      <c r="K72" t="s">
        <v>1052</v>
      </c>
      <c r="L72" t="s">
        <v>252</v>
      </c>
      <c r="M72" t="s">
        <v>1461</v>
      </c>
      <c r="N72" t="s">
        <v>10</v>
      </c>
      <c r="O72">
        <v>148500</v>
      </c>
      <c r="P72">
        <v>148500</v>
      </c>
      <c r="Q72">
        <v>14850</v>
      </c>
      <c r="R72">
        <v>0</v>
      </c>
      <c r="S72">
        <v>-133650</v>
      </c>
      <c r="T72">
        <v>2</v>
      </c>
      <c r="U72" t="s">
        <v>3018</v>
      </c>
    </row>
    <row r="73" spans="1:21" x14ac:dyDescent="0.25">
      <c r="A73">
        <v>1115</v>
      </c>
      <c r="B73" t="s">
        <v>215</v>
      </c>
      <c r="D73" t="s">
        <v>1271</v>
      </c>
      <c r="E73" t="s">
        <v>216</v>
      </c>
      <c r="F73" t="s">
        <v>1387</v>
      </c>
      <c r="G73" t="s">
        <v>1369</v>
      </c>
      <c r="H73" t="s">
        <v>1351</v>
      </c>
      <c r="K73" t="s">
        <v>1052</v>
      </c>
      <c r="L73" t="s">
        <v>252</v>
      </c>
      <c r="M73" t="s">
        <v>1457</v>
      </c>
      <c r="N73" t="s">
        <v>69</v>
      </c>
      <c r="O73">
        <v>79200</v>
      </c>
      <c r="P73">
        <v>79200</v>
      </c>
      <c r="Q73">
        <v>7920</v>
      </c>
      <c r="R73">
        <v>0</v>
      </c>
      <c r="S73">
        <v>-71280</v>
      </c>
      <c r="T73">
        <v>2</v>
      </c>
      <c r="U73" t="s">
        <v>3014</v>
      </c>
    </row>
    <row r="74" spans="1:21" x14ac:dyDescent="0.25">
      <c r="A74">
        <v>1114</v>
      </c>
      <c r="B74" t="s">
        <v>215</v>
      </c>
      <c r="D74" t="s">
        <v>1271</v>
      </c>
      <c r="E74" t="s">
        <v>216</v>
      </c>
      <c r="F74" t="s">
        <v>1387</v>
      </c>
      <c r="G74" t="s">
        <v>1369</v>
      </c>
      <c r="H74" t="s">
        <v>1351</v>
      </c>
      <c r="K74" t="s">
        <v>1052</v>
      </c>
      <c r="L74" t="s">
        <v>252</v>
      </c>
      <c r="M74" t="s">
        <v>1456</v>
      </c>
      <c r="N74" t="s">
        <v>59</v>
      </c>
      <c r="O74">
        <v>89100</v>
      </c>
      <c r="P74">
        <v>89100</v>
      </c>
      <c r="Q74">
        <v>8910</v>
      </c>
      <c r="R74">
        <v>0</v>
      </c>
      <c r="S74">
        <v>-80190</v>
      </c>
      <c r="T74">
        <v>2</v>
      </c>
      <c r="U74" t="s">
        <v>3013</v>
      </c>
    </row>
    <row r="75" spans="1:21" x14ac:dyDescent="0.25">
      <c r="A75">
        <v>1113</v>
      </c>
      <c r="B75" t="s">
        <v>215</v>
      </c>
      <c r="D75" t="s">
        <v>1271</v>
      </c>
      <c r="E75" t="s">
        <v>216</v>
      </c>
      <c r="F75" t="s">
        <v>1387</v>
      </c>
      <c r="G75" t="s">
        <v>1369</v>
      </c>
      <c r="H75" t="s">
        <v>1351</v>
      </c>
      <c r="K75" t="s">
        <v>1052</v>
      </c>
      <c r="L75" t="s">
        <v>252</v>
      </c>
      <c r="M75" t="s">
        <v>1456</v>
      </c>
      <c r="N75" t="s">
        <v>58</v>
      </c>
      <c r="O75">
        <v>52272.000000000007</v>
      </c>
      <c r="P75">
        <v>52272.000000000007</v>
      </c>
      <c r="Q75">
        <v>5227.2000000000007</v>
      </c>
      <c r="R75">
        <v>0</v>
      </c>
      <c r="S75">
        <v>-47044.800000000003</v>
      </c>
      <c r="T75">
        <v>2</v>
      </c>
      <c r="U75" t="s">
        <v>3013</v>
      </c>
    </row>
    <row r="76" spans="1:21" x14ac:dyDescent="0.25">
      <c r="A76">
        <v>1112</v>
      </c>
      <c r="B76" t="s">
        <v>215</v>
      </c>
      <c r="D76" t="s">
        <v>1271</v>
      </c>
      <c r="E76" t="s">
        <v>216</v>
      </c>
      <c r="F76" t="s">
        <v>1387</v>
      </c>
      <c r="G76" t="s">
        <v>1369</v>
      </c>
      <c r="H76" t="s">
        <v>1351</v>
      </c>
      <c r="K76" t="s">
        <v>1052</v>
      </c>
      <c r="L76" t="s">
        <v>252</v>
      </c>
      <c r="M76" t="s">
        <v>1456</v>
      </c>
      <c r="N76" t="s">
        <v>52</v>
      </c>
      <c r="O76">
        <v>78600</v>
      </c>
      <c r="P76">
        <v>78600</v>
      </c>
      <c r="Q76">
        <v>7860</v>
      </c>
      <c r="R76">
        <v>0</v>
      </c>
      <c r="S76">
        <v>-70740</v>
      </c>
      <c r="T76">
        <v>2</v>
      </c>
      <c r="U76" t="s">
        <v>3013</v>
      </c>
    </row>
    <row r="77" spans="1:21" x14ac:dyDescent="0.25">
      <c r="A77">
        <v>441</v>
      </c>
      <c r="B77" t="s">
        <v>157</v>
      </c>
      <c r="D77" t="s">
        <v>1247</v>
      </c>
      <c r="E77" t="s">
        <v>157</v>
      </c>
      <c r="F77" t="s">
        <v>1365</v>
      </c>
      <c r="G77" t="s">
        <v>1369</v>
      </c>
      <c r="H77" t="s">
        <v>1340</v>
      </c>
      <c r="K77" t="s">
        <v>562</v>
      </c>
      <c r="L77" t="s">
        <v>258</v>
      </c>
      <c r="M77" t="s">
        <v>1450</v>
      </c>
      <c r="N77" t="s">
        <v>152</v>
      </c>
      <c r="O77">
        <v>15936000</v>
      </c>
      <c r="P77">
        <v>0</v>
      </c>
      <c r="Q77">
        <v>0</v>
      </c>
      <c r="R77">
        <v>-15936000</v>
      </c>
      <c r="S77">
        <v>-15936000</v>
      </c>
      <c r="T77">
        <v>1</v>
      </c>
      <c r="U77" t="s">
        <v>3003</v>
      </c>
    </row>
    <row r="78" spans="1:21" x14ac:dyDescent="0.25">
      <c r="A78">
        <v>442</v>
      </c>
      <c r="B78" t="s">
        <v>157</v>
      </c>
      <c r="D78" t="s">
        <v>1247</v>
      </c>
      <c r="E78" t="s">
        <v>157</v>
      </c>
      <c r="F78" t="s">
        <v>1365</v>
      </c>
      <c r="G78" t="s">
        <v>1369</v>
      </c>
      <c r="H78" t="s">
        <v>1340</v>
      </c>
      <c r="K78" t="s">
        <v>563</v>
      </c>
      <c r="L78" t="s">
        <v>252</v>
      </c>
      <c r="M78" t="s">
        <v>1454</v>
      </c>
      <c r="N78" t="s">
        <v>2</v>
      </c>
      <c r="O78">
        <v>882000</v>
      </c>
      <c r="P78">
        <v>882000</v>
      </c>
      <c r="Q78">
        <v>882000</v>
      </c>
      <c r="R78">
        <v>0</v>
      </c>
      <c r="S78">
        <v>0</v>
      </c>
      <c r="T78">
        <v>2</v>
      </c>
      <c r="U78" t="s">
        <v>3010</v>
      </c>
    </row>
    <row r="79" spans="1:21" x14ac:dyDescent="0.25">
      <c r="A79">
        <v>443</v>
      </c>
      <c r="B79" t="s">
        <v>157</v>
      </c>
      <c r="D79" t="s">
        <v>1247</v>
      </c>
      <c r="E79" t="s">
        <v>157</v>
      </c>
      <c r="F79" t="s">
        <v>1365</v>
      </c>
      <c r="G79" t="s">
        <v>1369</v>
      </c>
      <c r="H79" t="s">
        <v>1340</v>
      </c>
      <c r="K79" t="s">
        <v>564</v>
      </c>
      <c r="L79" t="s">
        <v>252</v>
      </c>
      <c r="M79" t="s">
        <v>1454</v>
      </c>
      <c r="N79" t="s">
        <v>51</v>
      </c>
      <c r="O79">
        <v>18000</v>
      </c>
      <c r="P79">
        <v>18000</v>
      </c>
      <c r="Q79">
        <v>3600</v>
      </c>
      <c r="R79">
        <v>0</v>
      </c>
      <c r="S79">
        <v>-14400</v>
      </c>
      <c r="T79">
        <v>2</v>
      </c>
      <c r="U79" t="s">
        <v>3010</v>
      </c>
    </row>
    <row r="80" spans="1:21" x14ac:dyDescent="0.25">
      <c r="A80">
        <v>444</v>
      </c>
      <c r="B80" t="s">
        <v>157</v>
      </c>
      <c r="D80" t="s">
        <v>1247</v>
      </c>
      <c r="E80" t="s">
        <v>157</v>
      </c>
      <c r="F80" t="s">
        <v>1365</v>
      </c>
      <c r="G80" t="s">
        <v>1369</v>
      </c>
      <c r="H80" t="s">
        <v>1340</v>
      </c>
      <c r="K80" t="s">
        <v>565</v>
      </c>
      <c r="L80" t="s">
        <v>252</v>
      </c>
      <c r="M80" t="s">
        <v>1454</v>
      </c>
      <c r="N80" t="s">
        <v>3</v>
      </c>
      <c r="O80">
        <v>560000</v>
      </c>
      <c r="P80">
        <v>560000</v>
      </c>
      <c r="Q80">
        <v>168000</v>
      </c>
      <c r="R80">
        <v>0</v>
      </c>
      <c r="S80">
        <v>-392000</v>
      </c>
      <c r="T80">
        <v>2</v>
      </c>
      <c r="U80" t="s">
        <v>3010</v>
      </c>
    </row>
    <row r="81" spans="1:21" x14ac:dyDescent="0.25">
      <c r="A81">
        <v>445</v>
      </c>
      <c r="B81" t="s">
        <v>157</v>
      </c>
      <c r="D81" t="s">
        <v>1247</v>
      </c>
      <c r="E81" t="s">
        <v>157</v>
      </c>
      <c r="F81" t="s">
        <v>1365</v>
      </c>
      <c r="G81" t="s">
        <v>1369</v>
      </c>
      <c r="H81" t="s">
        <v>1340</v>
      </c>
      <c r="K81" t="s">
        <v>566</v>
      </c>
      <c r="L81" t="s">
        <v>252</v>
      </c>
      <c r="M81" t="s">
        <v>1454</v>
      </c>
      <c r="N81" t="s">
        <v>4</v>
      </c>
      <c r="O81">
        <v>781000</v>
      </c>
      <c r="P81">
        <v>781000</v>
      </c>
      <c r="Q81">
        <v>312400</v>
      </c>
      <c r="R81">
        <v>0</v>
      </c>
      <c r="S81">
        <v>-468600</v>
      </c>
      <c r="T81">
        <v>2</v>
      </c>
      <c r="U81" t="s">
        <v>3010</v>
      </c>
    </row>
    <row r="82" spans="1:21" x14ac:dyDescent="0.25">
      <c r="A82">
        <v>446</v>
      </c>
      <c r="B82" t="s">
        <v>157</v>
      </c>
      <c r="D82" t="s">
        <v>1247</v>
      </c>
      <c r="E82" t="s">
        <v>157</v>
      </c>
      <c r="F82" t="s">
        <v>1365</v>
      </c>
      <c r="G82" t="s">
        <v>1369</v>
      </c>
      <c r="H82" t="s">
        <v>1340</v>
      </c>
      <c r="K82" t="s">
        <v>567</v>
      </c>
      <c r="L82" t="s">
        <v>252</v>
      </c>
      <c r="M82" t="s">
        <v>1454</v>
      </c>
      <c r="N82" t="s">
        <v>5</v>
      </c>
      <c r="O82">
        <v>10000</v>
      </c>
      <c r="P82">
        <v>10000</v>
      </c>
      <c r="Q82">
        <v>10000</v>
      </c>
      <c r="R82">
        <v>0</v>
      </c>
      <c r="S82">
        <v>0</v>
      </c>
      <c r="T82">
        <v>2</v>
      </c>
      <c r="U82" t="s">
        <v>3010</v>
      </c>
    </row>
    <row r="83" spans="1:21" x14ac:dyDescent="0.25">
      <c r="A83">
        <v>447</v>
      </c>
      <c r="B83" t="s">
        <v>157</v>
      </c>
      <c r="D83" t="s">
        <v>1247</v>
      </c>
      <c r="E83" t="s">
        <v>157</v>
      </c>
      <c r="F83" t="s">
        <v>1365</v>
      </c>
      <c r="G83" t="s">
        <v>1369</v>
      </c>
      <c r="H83" t="s">
        <v>1340</v>
      </c>
      <c r="K83" t="s">
        <v>568</v>
      </c>
      <c r="L83" t="s">
        <v>252</v>
      </c>
      <c r="M83" t="s">
        <v>1455</v>
      </c>
      <c r="N83" t="s">
        <v>74</v>
      </c>
      <c r="O83">
        <v>2500000</v>
      </c>
      <c r="P83">
        <v>2500000</v>
      </c>
      <c r="Q83">
        <v>2000000</v>
      </c>
      <c r="R83">
        <v>0</v>
      </c>
      <c r="S83">
        <v>-500000</v>
      </c>
      <c r="T83">
        <v>2</v>
      </c>
      <c r="U83" t="s">
        <v>3011</v>
      </c>
    </row>
    <row r="84" spans="1:21" x14ac:dyDescent="0.25">
      <c r="A84">
        <v>448</v>
      </c>
      <c r="B84" t="s">
        <v>157</v>
      </c>
      <c r="D84" t="s">
        <v>1247</v>
      </c>
      <c r="E84" t="s">
        <v>157</v>
      </c>
      <c r="F84" t="s">
        <v>1365</v>
      </c>
      <c r="G84" t="s">
        <v>1369</v>
      </c>
      <c r="H84" t="s">
        <v>1340</v>
      </c>
      <c r="K84" t="s">
        <v>569</v>
      </c>
      <c r="L84" t="s">
        <v>252</v>
      </c>
      <c r="M84" t="s">
        <v>1456</v>
      </c>
      <c r="N84" t="s">
        <v>92</v>
      </c>
      <c r="O84">
        <v>27000</v>
      </c>
      <c r="P84">
        <v>27000</v>
      </c>
      <c r="Q84">
        <v>5400</v>
      </c>
      <c r="R84">
        <v>0</v>
      </c>
      <c r="S84">
        <v>-21600</v>
      </c>
      <c r="T84">
        <v>2</v>
      </c>
      <c r="U84" t="s">
        <v>3013</v>
      </c>
    </row>
    <row r="85" spans="1:21" x14ac:dyDescent="0.25">
      <c r="A85">
        <v>449</v>
      </c>
      <c r="B85" t="s">
        <v>157</v>
      </c>
      <c r="D85" t="s">
        <v>1247</v>
      </c>
      <c r="E85" t="s">
        <v>157</v>
      </c>
      <c r="F85" t="s">
        <v>1365</v>
      </c>
      <c r="G85" t="s">
        <v>1369</v>
      </c>
      <c r="H85" t="s">
        <v>1340</v>
      </c>
      <c r="K85" t="s">
        <v>570</v>
      </c>
      <c r="L85" t="s">
        <v>252</v>
      </c>
      <c r="M85" t="s">
        <v>1456</v>
      </c>
      <c r="N85" t="s">
        <v>93</v>
      </c>
      <c r="O85">
        <v>7000</v>
      </c>
      <c r="P85">
        <v>7000</v>
      </c>
      <c r="Q85">
        <v>7000</v>
      </c>
      <c r="R85">
        <v>0</v>
      </c>
      <c r="S85">
        <v>0</v>
      </c>
      <c r="T85">
        <v>2</v>
      </c>
      <c r="U85" t="s">
        <v>3013</v>
      </c>
    </row>
    <row r="86" spans="1:21" x14ac:dyDescent="0.25">
      <c r="A86">
        <v>450</v>
      </c>
      <c r="B86" t="s">
        <v>157</v>
      </c>
      <c r="D86" t="s">
        <v>1247</v>
      </c>
      <c r="E86" t="s">
        <v>157</v>
      </c>
      <c r="F86" t="s">
        <v>1365</v>
      </c>
      <c r="G86" t="s">
        <v>1369</v>
      </c>
      <c r="H86" t="s">
        <v>1340</v>
      </c>
      <c r="K86" t="s">
        <v>571</v>
      </c>
      <c r="L86" t="s">
        <v>252</v>
      </c>
      <c r="M86" t="s">
        <v>1456</v>
      </c>
      <c r="N86" t="s">
        <v>94</v>
      </c>
      <c r="O86">
        <v>5000</v>
      </c>
      <c r="P86">
        <v>5000</v>
      </c>
      <c r="Q86">
        <v>5000</v>
      </c>
      <c r="R86">
        <v>0</v>
      </c>
      <c r="S86">
        <v>0</v>
      </c>
      <c r="T86">
        <v>2</v>
      </c>
      <c r="U86" t="s">
        <v>3013</v>
      </c>
    </row>
    <row r="87" spans="1:21" x14ac:dyDescent="0.25">
      <c r="A87">
        <v>451</v>
      </c>
      <c r="B87" t="s">
        <v>157</v>
      </c>
      <c r="D87" t="s">
        <v>1247</v>
      </c>
      <c r="E87" t="s">
        <v>157</v>
      </c>
      <c r="F87" t="s">
        <v>1365</v>
      </c>
      <c r="G87" t="s">
        <v>1369</v>
      </c>
      <c r="H87" t="s">
        <v>1340</v>
      </c>
      <c r="K87" t="s">
        <v>572</v>
      </c>
      <c r="L87" t="s">
        <v>252</v>
      </c>
      <c r="M87" t="s">
        <v>1456</v>
      </c>
      <c r="N87" t="s">
        <v>95</v>
      </c>
      <c r="O87">
        <v>3000</v>
      </c>
      <c r="P87">
        <v>3000</v>
      </c>
      <c r="Q87">
        <v>3000</v>
      </c>
      <c r="R87">
        <v>0</v>
      </c>
      <c r="S87">
        <v>0</v>
      </c>
      <c r="T87">
        <v>2</v>
      </c>
      <c r="U87" t="s">
        <v>3013</v>
      </c>
    </row>
    <row r="88" spans="1:21" x14ac:dyDescent="0.25">
      <c r="A88">
        <v>452</v>
      </c>
      <c r="B88" t="s">
        <v>157</v>
      </c>
      <c r="D88" t="s">
        <v>1247</v>
      </c>
      <c r="E88" t="s">
        <v>157</v>
      </c>
      <c r="F88" t="s">
        <v>1365</v>
      </c>
      <c r="G88" t="s">
        <v>1369</v>
      </c>
      <c r="H88" t="s">
        <v>1340</v>
      </c>
      <c r="K88" t="s">
        <v>573</v>
      </c>
      <c r="L88" t="s">
        <v>252</v>
      </c>
      <c r="M88" t="s">
        <v>1456</v>
      </c>
      <c r="N88" t="s">
        <v>96</v>
      </c>
      <c r="O88">
        <v>4000</v>
      </c>
      <c r="P88">
        <v>4000</v>
      </c>
      <c r="Q88">
        <v>4000</v>
      </c>
      <c r="R88">
        <v>0</v>
      </c>
      <c r="S88">
        <v>0</v>
      </c>
      <c r="T88">
        <v>2</v>
      </c>
      <c r="U88" t="s">
        <v>3013</v>
      </c>
    </row>
    <row r="89" spans="1:21" x14ac:dyDescent="0.25">
      <c r="A89">
        <v>453</v>
      </c>
      <c r="B89" t="s">
        <v>157</v>
      </c>
      <c r="D89" t="s">
        <v>1247</v>
      </c>
      <c r="E89" t="s">
        <v>157</v>
      </c>
      <c r="F89" t="s">
        <v>1365</v>
      </c>
      <c r="G89" t="s">
        <v>1369</v>
      </c>
      <c r="H89" t="s">
        <v>1340</v>
      </c>
      <c r="K89" t="s">
        <v>574</v>
      </c>
      <c r="L89" t="s">
        <v>252</v>
      </c>
      <c r="M89" t="s">
        <v>1456</v>
      </c>
      <c r="N89" t="s">
        <v>52</v>
      </c>
      <c r="O89">
        <v>120000</v>
      </c>
      <c r="P89">
        <v>120000</v>
      </c>
      <c r="Q89">
        <v>24000</v>
      </c>
      <c r="R89">
        <v>0</v>
      </c>
      <c r="S89">
        <v>-96000</v>
      </c>
      <c r="T89">
        <v>2</v>
      </c>
      <c r="U89" t="s">
        <v>3013</v>
      </c>
    </row>
    <row r="90" spans="1:21" x14ac:dyDescent="0.25">
      <c r="A90">
        <v>454</v>
      </c>
      <c r="B90" t="s">
        <v>157</v>
      </c>
      <c r="D90" t="s">
        <v>1247</v>
      </c>
      <c r="E90" t="s">
        <v>157</v>
      </c>
      <c r="F90" t="s">
        <v>1365</v>
      </c>
      <c r="G90" t="s">
        <v>1369</v>
      </c>
      <c r="H90" t="s">
        <v>1340</v>
      </c>
      <c r="K90" t="s">
        <v>575</v>
      </c>
      <c r="L90" t="s">
        <v>252</v>
      </c>
      <c r="M90" t="s">
        <v>1456</v>
      </c>
      <c r="N90" t="s">
        <v>58</v>
      </c>
      <c r="O90">
        <v>35000</v>
      </c>
      <c r="P90">
        <v>35000</v>
      </c>
      <c r="Q90">
        <v>7000</v>
      </c>
      <c r="R90">
        <v>0</v>
      </c>
      <c r="S90">
        <v>-28000</v>
      </c>
      <c r="T90">
        <v>2</v>
      </c>
      <c r="U90" t="s">
        <v>3013</v>
      </c>
    </row>
    <row r="91" spans="1:21" x14ac:dyDescent="0.25">
      <c r="A91">
        <v>455</v>
      </c>
      <c r="B91" t="s">
        <v>157</v>
      </c>
      <c r="D91" t="s">
        <v>1247</v>
      </c>
      <c r="E91" t="s">
        <v>157</v>
      </c>
      <c r="F91" t="s">
        <v>1365</v>
      </c>
      <c r="G91" t="s">
        <v>1369</v>
      </c>
      <c r="H91" t="s">
        <v>1340</v>
      </c>
      <c r="K91" t="s">
        <v>576</v>
      </c>
      <c r="L91" t="s">
        <v>252</v>
      </c>
      <c r="M91" t="s">
        <v>1456</v>
      </c>
      <c r="N91" t="s">
        <v>59</v>
      </c>
      <c r="O91">
        <v>171000</v>
      </c>
      <c r="P91">
        <v>171000</v>
      </c>
      <c r="Q91">
        <v>17100</v>
      </c>
      <c r="R91">
        <v>0</v>
      </c>
      <c r="S91">
        <v>-153900</v>
      </c>
      <c r="T91">
        <v>2</v>
      </c>
      <c r="U91" t="s">
        <v>3013</v>
      </c>
    </row>
    <row r="92" spans="1:21" x14ac:dyDescent="0.25">
      <c r="A92">
        <v>456</v>
      </c>
      <c r="B92" t="s">
        <v>157</v>
      </c>
      <c r="D92" t="s">
        <v>1247</v>
      </c>
      <c r="E92" t="s">
        <v>157</v>
      </c>
      <c r="F92" t="s">
        <v>1365</v>
      </c>
      <c r="G92" t="s">
        <v>1369</v>
      </c>
      <c r="H92" t="s">
        <v>1340</v>
      </c>
      <c r="K92" t="s">
        <v>577</v>
      </c>
      <c r="L92" t="s">
        <v>252</v>
      </c>
      <c r="M92" t="s">
        <v>1457</v>
      </c>
      <c r="N92" t="s">
        <v>75</v>
      </c>
      <c r="O92">
        <v>576000</v>
      </c>
      <c r="P92">
        <v>576000</v>
      </c>
      <c r="Q92">
        <v>172800</v>
      </c>
      <c r="R92">
        <v>0</v>
      </c>
      <c r="S92">
        <v>-403200</v>
      </c>
      <c r="T92">
        <v>2</v>
      </c>
      <c r="U92" t="s">
        <v>3014</v>
      </c>
    </row>
    <row r="93" spans="1:21" x14ac:dyDescent="0.25">
      <c r="A93">
        <v>457</v>
      </c>
      <c r="B93" t="s">
        <v>157</v>
      </c>
      <c r="D93" t="s">
        <v>1247</v>
      </c>
      <c r="E93" t="s">
        <v>157</v>
      </c>
      <c r="F93" t="s">
        <v>1365</v>
      </c>
      <c r="G93" t="s">
        <v>1369</v>
      </c>
      <c r="H93" t="s">
        <v>1340</v>
      </c>
      <c r="K93" t="s">
        <v>578</v>
      </c>
      <c r="L93" t="s">
        <v>252</v>
      </c>
      <c r="M93" t="s">
        <v>1457</v>
      </c>
      <c r="N93" t="s">
        <v>42</v>
      </c>
      <c r="O93">
        <v>180000</v>
      </c>
      <c r="P93">
        <v>180000</v>
      </c>
      <c r="Q93">
        <v>90000</v>
      </c>
      <c r="R93">
        <v>0</v>
      </c>
      <c r="S93">
        <v>-90000</v>
      </c>
      <c r="T93">
        <v>2</v>
      </c>
      <c r="U93" t="s">
        <v>3014</v>
      </c>
    </row>
    <row r="94" spans="1:21" x14ac:dyDescent="0.25">
      <c r="A94">
        <v>458</v>
      </c>
      <c r="B94" t="s">
        <v>157</v>
      </c>
      <c r="D94" t="s">
        <v>1247</v>
      </c>
      <c r="E94" t="s">
        <v>157</v>
      </c>
      <c r="F94" t="s">
        <v>1365</v>
      </c>
      <c r="G94" t="s">
        <v>1369</v>
      </c>
      <c r="H94" t="s">
        <v>1340</v>
      </c>
      <c r="K94" t="s">
        <v>579</v>
      </c>
      <c r="L94" t="s">
        <v>252</v>
      </c>
      <c r="M94" t="s">
        <v>1457</v>
      </c>
      <c r="N94" t="s">
        <v>76</v>
      </c>
      <c r="O94">
        <v>170000</v>
      </c>
      <c r="P94">
        <v>170000</v>
      </c>
      <c r="Q94">
        <v>170000</v>
      </c>
      <c r="R94">
        <v>0</v>
      </c>
      <c r="S94">
        <v>0</v>
      </c>
      <c r="T94">
        <v>2</v>
      </c>
      <c r="U94" t="s">
        <v>3014</v>
      </c>
    </row>
    <row r="95" spans="1:21" x14ac:dyDescent="0.25">
      <c r="A95">
        <v>459</v>
      </c>
      <c r="B95" t="s">
        <v>157</v>
      </c>
      <c r="D95" t="s">
        <v>1247</v>
      </c>
      <c r="E95" t="s">
        <v>157</v>
      </c>
      <c r="F95" t="s">
        <v>1365</v>
      </c>
      <c r="G95" t="s">
        <v>1369</v>
      </c>
      <c r="H95" t="s">
        <v>1340</v>
      </c>
      <c r="K95" t="s">
        <v>580</v>
      </c>
      <c r="L95" t="s">
        <v>252</v>
      </c>
      <c r="M95" t="s">
        <v>1457</v>
      </c>
      <c r="N95" t="s">
        <v>69</v>
      </c>
      <c r="O95">
        <v>30000</v>
      </c>
      <c r="P95">
        <v>30000</v>
      </c>
      <c r="Q95">
        <v>6000</v>
      </c>
      <c r="R95">
        <v>0</v>
      </c>
      <c r="S95">
        <v>-24000</v>
      </c>
      <c r="T95">
        <v>2</v>
      </c>
      <c r="U95" t="s">
        <v>3014</v>
      </c>
    </row>
    <row r="96" spans="1:21" x14ac:dyDescent="0.25">
      <c r="A96">
        <v>460</v>
      </c>
      <c r="B96" t="s">
        <v>157</v>
      </c>
      <c r="D96" t="s">
        <v>1247</v>
      </c>
      <c r="E96" t="s">
        <v>157</v>
      </c>
      <c r="F96" t="s">
        <v>1365</v>
      </c>
      <c r="G96" t="s">
        <v>1369</v>
      </c>
      <c r="H96" t="s">
        <v>1340</v>
      </c>
      <c r="K96" t="s">
        <v>581</v>
      </c>
      <c r="L96" t="s">
        <v>252</v>
      </c>
      <c r="M96" t="s">
        <v>1458</v>
      </c>
      <c r="N96" t="s">
        <v>98</v>
      </c>
      <c r="O96">
        <v>886000</v>
      </c>
      <c r="P96">
        <v>886000</v>
      </c>
      <c r="Q96">
        <v>265800</v>
      </c>
      <c r="R96">
        <v>0</v>
      </c>
      <c r="S96">
        <v>-620200</v>
      </c>
      <c r="T96">
        <v>2</v>
      </c>
      <c r="U96" t="s">
        <v>3015</v>
      </c>
    </row>
    <row r="97" spans="1:21" x14ac:dyDescent="0.25">
      <c r="A97">
        <v>461</v>
      </c>
      <c r="B97" t="s">
        <v>157</v>
      </c>
      <c r="D97" t="s">
        <v>1247</v>
      </c>
      <c r="E97" t="s">
        <v>157</v>
      </c>
      <c r="F97" t="s">
        <v>1365</v>
      </c>
      <c r="G97" t="s">
        <v>1369</v>
      </c>
      <c r="H97" t="s">
        <v>1340</v>
      </c>
      <c r="K97" t="s">
        <v>582</v>
      </c>
      <c r="L97" t="s">
        <v>252</v>
      </c>
      <c r="M97" t="s">
        <v>1459</v>
      </c>
      <c r="N97" t="s">
        <v>67</v>
      </c>
      <c r="O97">
        <v>180000</v>
      </c>
      <c r="P97">
        <v>180000</v>
      </c>
      <c r="Q97">
        <v>18000</v>
      </c>
      <c r="R97">
        <v>0</v>
      </c>
      <c r="S97">
        <v>-162000</v>
      </c>
      <c r="T97">
        <v>2</v>
      </c>
      <c r="U97" t="s">
        <v>3016</v>
      </c>
    </row>
    <row r="98" spans="1:21" x14ac:dyDescent="0.25">
      <c r="A98">
        <v>462</v>
      </c>
      <c r="B98" t="s">
        <v>157</v>
      </c>
      <c r="D98" t="s">
        <v>1247</v>
      </c>
      <c r="E98" t="s">
        <v>157</v>
      </c>
      <c r="F98" t="s">
        <v>1365</v>
      </c>
      <c r="G98" t="s">
        <v>1369</v>
      </c>
      <c r="H98" t="s">
        <v>1340</v>
      </c>
      <c r="K98" t="s">
        <v>583</v>
      </c>
      <c r="L98" t="s">
        <v>252</v>
      </c>
      <c r="M98" t="s">
        <v>1459</v>
      </c>
      <c r="N98" t="s">
        <v>89</v>
      </c>
      <c r="O98">
        <v>101000</v>
      </c>
      <c r="P98">
        <v>101000</v>
      </c>
      <c r="Q98">
        <v>10100</v>
      </c>
      <c r="R98">
        <v>0</v>
      </c>
      <c r="S98">
        <v>-90900</v>
      </c>
      <c r="T98">
        <v>2</v>
      </c>
      <c r="U98" t="s">
        <v>3016</v>
      </c>
    </row>
    <row r="99" spans="1:21" x14ac:dyDescent="0.25">
      <c r="A99">
        <v>463</v>
      </c>
      <c r="B99" t="s">
        <v>157</v>
      </c>
      <c r="D99" t="s">
        <v>1247</v>
      </c>
      <c r="E99" t="s">
        <v>157</v>
      </c>
      <c r="F99" t="s">
        <v>1365</v>
      </c>
      <c r="G99" t="s">
        <v>1369</v>
      </c>
      <c r="H99" t="s">
        <v>1340</v>
      </c>
      <c r="K99" t="s">
        <v>584</v>
      </c>
      <c r="L99" t="s">
        <v>252</v>
      </c>
      <c r="M99" t="s">
        <v>1460</v>
      </c>
      <c r="N99" t="s">
        <v>158</v>
      </c>
      <c r="O99">
        <v>500000</v>
      </c>
      <c r="P99">
        <v>500000</v>
      </c>
      <c r="Q99">
        <v>500000</v>
      </c>
      <c r="R99">
        <v>0</v>
      </c>
      <c r="S99">
        <v>0</v>
      </c>
      <c r="T99">
        <v>2</v>
      </c>
      <c r="U99" t="s">
        <v>3017</v>
      </c>
    </row>
    <row r="100" spans="1:21" x14ac:dyDescent="0.25">
      <c r="A100">
        <v>464</v>
      </c>
      <c r="B100" t="s">
        <v>157</v>
      </c>
      <c r="D100" t="s">
        <v>1247</v>
      </c>
      <c r="E100" t="s">
        <v>157</v>
      </c>
      <c r="F100" t="s">
        <v>1365</v>
      </c>
      <c r="G100" t="s">
        <v>1369</v>
      </c>
      <c r="H100" t="s">
        <v>1340</v>
      </c>
      <c r="K100" t="s">
        <v>585</v>
      </c>
      <c r="L100" t="s">
        <v>252</v>
      </c>
      <c r="M100" t="s">
        <v>1461</v>
      </c>
      <c r="N100" t="s">
        <v>10</v>
      </c>
      <c r="O100">
        <v>187000</v>
      </c>
      <c r="P100">
        <v>187000</v>
      </c>
      <c r="Q100">
        <v>18700</v>
      </c>
      <c r="R100">
        <v>0</v>
      </c>
      <c r="S100">
        <v>-168300</v>
      </c>
      <c r="T100">
        <v>2</v>
      </c>
      <c r="U100" t="s">
        <v>3018</v>
      </c>
    </row>
    <row r="101" spans="1:21" x14ac:dyDescent="0.25">
      <c r="A101">
        <v>465</v>
      </c>
      <c r="B101" t="s">
        <v>157</v>
      </c>
      <c r="D101" t="s">
        <v>1247</v>
      </c>
      <c r="E101" t="s">
        <v>157</v>
      </c>
      <c r="F101" t="s">
        <v>1365</v>
      </c>
      <c r="G101" t="s">
        <v>1369</v>
      </c>
      <c r="H101" t="s">
        <v>1340</v>
      </c>
      <c r="K101" t="s">
        <v>586</v>
      </c>
      <c r="L101" t="s">
        <v>252</v>
      </c>
      <c r="M101" t="s">
        <v>1461</v>
      </c>
      <c r="N101" t="s">
        <v>11</v>
      </c>
      <c r="O101">
        <v>47000</v>
      </c>
      <c r="P101">
        <v>47000</v>
      </c>
      <c r="Q101">
        <v>14100</v>
      </c>
      <c r="R101">
        <v>0</v>
      </c>
      <c r="S101">
        <v>-32900</v>
      </c>
      <c r="T101">
        <v>2</v>
      </c>
      <c r="U101" t="s">
        <v>3018</v>
      </c>
    </row>
    <row r="102" spans="1:21" x14ac:dyDescent="0.25">
      <c r="A102">
        <v>466</v>
      </c>
      <c r="B102" t="s">
        <v>157</v>
      </c>
      <c r="D102" t="s">
        <v>1247</v>
      </c>
      <c r="E102" t="s">
        <v>157</v>
      </c>
      <c r="F102" t="s">
        <v>1365</v>
      </c>
      <c r="G102" t="s">
        <v>1369</v>
      </c>
      <c r="H102" t="s">
        <v>1340</v>
      </c>
      <c r="K102" t="s">
        <v>587</v>
      </c>
      <c r="L102" t="s">
        <v>252</v>
      </c>
      <c r="M102" t="s">
        <v>1461</v>
      </c>
      <c r="N102" t="s">
        <v>53</v>
      </c>
      <c r="O102">
        <v>90000</v>
      </c>
      <c r="P102">
        <v>90000</v>
      </c>
      <c r="Q102">
        <v>9000</v>
      </c>
      <c r="R102">
        <v>0</v>
      </c>
      <c r="S102">
        <v>-81000</v>
      </c>
      <c r="T102">
        <v>2</v>
      </c>
      <c r="U102" t="s">
        <v>3018</v>
      </c>
    </row>
    <row r="103" spans="1:21" x14ac:dyDescent="0.25">
      <c r="A103">
        <v>467</v>
      </c>
      <c r="B103" t="s">
        <v>157</v>
      </c>
      <c r="D103" t="s">
        <v>1247</v>
      </c>
      <c r="E103" t="s">
        <v>157</v>
      </c>
      <c r="F103" t="s">
        <v>1365</v>
      </c>
      <c r="G103" t="s">
        <v>1369</v>
      </c>
      <c r="H103" t="s">
        <v>1340</v>
      </c>
      <c r="K103" t="s">
        <v>588</v>
      </c>
      <c r="L103" t="s">
        <v>252</v>
      </c>
      <c r="M103" t="s">
        <v>1461</v>
      </c>
      <c r="N103" t="s">
        <v>54</v>
      </c>
      <c r="O103">
        <v>25000</v>
      </c>
      <c r="P103">
        <v>25000</v>
      </c>
      <c r="Q103">
        <v>5000</v>
      </c>
      <c r="R103">
        <v>0</v>
      </c>
      <c r="S103">
        <v>-20000</v>
      </c>
      <c r="T103">
        <v>2</v>
      </c>
      <c r="U103" t="s">
        <v>3018</v>
      </c>
    </row>
    <row r="104" spans="1:21" x14ac:dyDescent="0.25">
      <c r="A104">
        <v>468</v>
      </c>
      <c r="B104" t="s">
        <v>157</v>
      </c>
      <c r="D104" t="s">
        <v>1247</v>
      </c>
      <c r="E104" t="s">
        <v>157</v>
      </c>
      <c r="F104" t="s">
        <v>1365</v>
      </c>
      <c r="G104" t="s">
        <v>1369</v>
      </c>
      <c r="H104" t="s">
        <v>1340</v>
      </c>
      <c r="K104" t="s">
        <v>589</v>
      </c>
      <c r="L104" t="s">
        <v>252</v>
      </c>
      <c r="M104" t="s">
        <v>1461</v>
      </c>
      <c r="N104" t="s">
        <v>77</v>
      </c>
      <c r="O104">
        <v>5000</v>
      </c>
      <c r="P104">
        <v>5000</v>
      </c>
      <c r="Q104">
        <v>5000</v>
      </c>
      <c r="R104">
        <v>0</v>
      </c>
      <c r="S104">
        <v>0</v>
      </c>
      <c r="T104">
        <v>2</v>
      </c>
      <c r="U104" t="s">
        <v>3018</v>
      </c>
    </row>
    <row r="105" spans="1:21" x14ac:dyDescent="0.25">
      <c r="A105">
        <v>469</v>
      </c>
      <c r="B105" t="s">
        <v>157</v>
      </c>
      <c r="D105" t="s">
        <v>1247</v>
      </c>
      <c r="E105" t="s">
        <v>157</v>
      </c>
      <c r="F105" t="s">
        <v>1365</v>
      </c>
      <c r="G105" t="s">
        <v>1369</v>
      </c>
      <c r="H105" t="s">
        <v>1340</v>
      </c>
      <c r="K105" t="s">
        <v>590</v>
      </c>
      <c r="L105" t="s">
        <v>253</v>
      </c>
      <c r="M105" t="s">
        <v>1462</v>
      </c>
      <c r="N105" t="s">
        <v>70</v>
      </c>
      <c r="O105">
        <v>1908000</v>
      </c>
      <c r="P105">
        <v>1908000</v>
      </c>
      <c r="Q105">
        <v>190800</v>
      </c>
      <c r="R105">
        <v>0</v>
      </c>
      <c r="S105">
        <v>-1717200</v>
      </c>
      <c r="T105">
        <v>3</v>
      </c>
      <c r="U105" t="s">
        <v>3020</v>
      </c>
    </row>
    <row r="106" spans="1:21" x14ac:dyDescent="0.25">
      <c r="A106">
        <v>470</v>
      </c>
      <c r="B106" t="s">
        <v>157</v>
      </c>
      <c r="D106" t="s">
        <v>1247</v>
      </c>
      <c r="E106" t="s">
        <v>157</v>
      </c>
      <c r="F106" t="s">
        <v>1365</v>
      </c>
      <c r="G106" t="s">
        <v>1369</v>
      </c>
      <c r="H106" t="s">
        <v>1340</v>
      </c>
      <c r="K106" t="s">
        <v>591</v>
      </c>
      <c r="L106" t="s">
        <v>253</v>
      </c>
      <c r="M106" t="s">
        <v>1462</v>
      </c>
      <c r="N106" t="s">
        <v>87</v>
      </c>
      <c r="O106">
        <v>950000</v>
      </c>
      <c r="P106">
        <v>950000</v>
      </c>
      <c r="Q106">
        <v>950000</v>
      </c>
      <c r="R106">
        <v>0</v>
      </c>
      <c r="S106">
        <v>0</v>
      </c>
      <c r="T106">
        <v>3</v>
      </c>
      <c r="U106" t="s">
        <v>3020</v>
      </c>
    </row>
    <row r="107" spans="1:21" x14ac:dyDescent="0.25">
      <c r="A107">
        <v>471</v>
      </c>
      <c r="B107" t="s">
        <v>157</v>
      </c>
      <c r="D107" t="s">
        <v>1247</v>
      </c>
      <c r="E107" t="s">
        <v>157</v>
      </c>
      <c r="F107" t="s">
        <v>1365</v>
      </c>
      <c r="G107" t="s">
        <v>1369</v>
      </c>
      <c r="H107" t="s">
        <v>1340</v>
      </c>
      <c r="K107" t="s">
        <v>592</v>
      </c>
      <c r="L107" t="s">
        <v>253</v>
      </c>
      <c r="M107" t="s">
        <v>1462</v>
      </c>
      <c r="N107" t="s">
        <v>12</v>
      </c>
      <c r="O107">
        <v>30000</v>
      </c>
      <c r="P107">
        <v>30000</v>
      </c>
      <c r="Q107">
        <v>30000</v>
      </c>
      <c r="R107">
        <v>0</v>
      </c>
      <c r="S107">
        <v>0</v>
      </c>
      <c r="T107">
        <v>3</v>
      </c>
      <c r="U107" t="s">
        <v>3020</v>
      </c>
    </row>
    <row r="108" spans="1:21" x14ac:dyDescent="0.25">
      <c r="A108">
        <v>472</v>
      </c>
      <c r="B108" t="s">
        <v>157</v>
      </c>
      <c r="D108" t="s">
        <v>1247</v>
      </c>
      <c r="E108" t="s">
        <v>157</v>
      </c>
      <c r="F108" t="s">
        <v>1365</v>
      </c>
      <c r="G108" t="s">
        <v>1369</v>
      </c>
      <c r="H108" t="s">
        <v>1340</v>
      </c>
      <c r="K108" t="s">
        <v>593</v>
      </c>
      <c r="L108" t="s">
        <v>253</v>
      </c>
      <c r="M108" t="s">
        <v>1464</v>
      </c>
      <c r="N108" t="s">
        <v>13</v>
      </c>
      <c r="O108">
        <v>1970000</v>
      </c>
      <c r="P108">
        <v>1970000</v>
      </c>
      <c r="Q108">
        <v>985000</v>
      </c>
      <c r="R108">
        <v>0</v>
      </c>
      <c r="S108">
        <v>-985000</v>
      </c>
      <c r="T108">
        <v>3</v>
      </c>
      <c r="U108" t="s">
        <v>3022</v>
      </c>
    </row>
    <row r="109" spans="1:21" x14ac:dyDescent="0.25">
      <c r="A109">
        <v>473</v>
      </c>
      <c r="B109" t="s">
        <v>157</v>
      </c>
      <c r="D109" t="s">
        <v>1247</v>
      </c>
      <c r="E109" t="s">
        <v>157</v>
      </c>
      <c r="F109" t="s">
        <v>1365</v>
      </c>
      <c r="G109" t="s">
        <v>1369</v>
      </c>
      <c r="H109" t="s">
        <v>1340</v>
      </c>
      <c r="K109" t="s">
        <v>594</v>
      </c>
      <c r="L109" t="s">
        <v>253</v>
      </c>
      <c r="M109" t="s">
        <v>1464</v>
      </c>
      <c r="N109" t="s">
        <v>159</v>
      </c>
      <c r="O109">
        <v>96000</v>
      </c>
      <c r="P109">
        <v>96000</v>
      </c>
      <c r="Q109">
        <v>96000</v>
      </c>
      <c r="R109">
        <v>0</v>
      </c>
      <c r="S109">
        <v>0</v>
      </c>
      <c r="T109">
        <v>3</v>
      </c>
      <c r="U109" t="s">
        <v>3022</v>
      </c>
    </row>
    <row r="110" spans="1:21" x14ac:dyDescent="0.25">
      <c r="A110">
        <v>474</v>
      </c>
      <c r="B110" t="s">
        <v>157</v>
      </c>
      <c r="D110" t="s">
        <v>1247</v>
      </c>
      <c r="E110" t="s">
        <v>157</v>
      </c>
      <c r="F110" t="s">
        <v>1365</v>
      </c>
      <c r="G110" t="s">
        <v>1369</v>
      </c>
      <c r="H110" t="s">
        <v>1340</v>
      </c>
      <c r="K110" t="s">
        <v>595</v>
      </c>
      <c r="L110" t="s">
        <v>253</v>
      </c>
      <c r="M110" t="s">
        <v>1464</v>
      </c>
      <c r="N110" t="s">
        <v>45</v>
      </c>
      <c r="O110">
        <v>60000</v>
      </c>
      <c r="P110">
        <v>60000</v>
      </c>
      <c r="Q110">
        <v>6000</v>
      </c>
      <c r="R110">
        <v>0</v>
      </c>
      <c r="S110">
        <v>-54000</v>
      </c>
      <c r="T110">
        <v>3</v>
      </c>
      <c r="U110" t="s">
        <v>3022</v>
      </c>
    </row>
    <row r="111" spans="1:21" x14ac:dyDescent="0.25">
      <c r="A111">
        <v>475</v>
      </c>
      <c r="B111" t="s">
        <v>157</v>
      </c>
      <c r="D111" t="s">
        <v>1247</v>
      </c>
      <c r="E111" t="s">
        <v>157</v>
      </c>
      <c r="F111" t="s">
        <v>1365</v>
      </c>
      <c r="G111" t="s">
        <v>1369</v>
      </c>
      <c r="H111" t="s">
        <v>1340</v>
      </c>
      <c r="K111" t="s">
        <v>596</v>
      </c>
      <c r="L111" t="s">
        <v>253</v>
      </c>
      <c r="M111" t="s">
        <v>1464</v>
      </c>
      <c r="N111" t="s">
        <v>165</v>
      </c>
      <c r="O111">
        <v>300000</v>
      </c>
      <c r="P111">
        <v>300000</v>
      </c>
      <c r="Q111">
        <v>300000</v>
      </c>
      <c r="R111">
        <v>0</v>
      </c>
      <c r="S111">
        <v>0</v>
      </c>
      <c r="T111">
        <v>3</v>
      </c>
      <c r="U111" t="s">
        <v>3022</v>
      </c>
    </row>
    <row r="112" spans="1:21" x14ac:dyDescent="0.25">
      <c r="A112">
        <v>476</v>
      </c>
      <c r="B112" t="s">
        <v>157</v>
      </c>
      <c r="D112" t="s">
        <v>1247</v>
      </c>
      <c r="E112" t="s">
        <v>157</v>
      </c>
      <c r="F112" t="s">
        <v>1365</v>
      </c>
      <c r="G112" t="s">
        <v>1369</v>
      </c>
      <c r="H112" t="s">
        <v>1340</v>
      </c>
      <c r="K112" t="s">
        <v>597</v>
      </c>
      <c r="L112" t="s">
        <v>253</v>
      </c>
      <c r="M112" t="s">
        <v>1465</v>
      </c>
      <c r="N112" t="s">
        <v>90</v>
      </c>
      <c r="O112">
        <v>40000</v>
      </c>
      <c r="P112">
        <v>40000</v>
      </c>
      <c r="Q112">
        <v>20000</v>
      </c>
      <c r="R112">
        <v>0</v>
      </c>
      <c r="S112">
        <v>-20000</v>
      </c>
      <c r="T112">
        <v>3</v>
      </c>
      <c r="U112" t="s">
        <v>3023</v>
      </c>
    </row>
    <row r="113" spans="1:21" x14ac:dyDescent="0.25">
      <c r="A113">
        <v>477</v>
      </c>
      <c r="B113" t="s">
        <v>157</v>
      </c>
      <c r="D113" t="s">
        <v>1247</v>
      </c>
      <c r="E113" t="s">
        <v>157</v>
      </c>
      <c r="F113" t="s">
        <v>1365</v>
      </c>
      <c r="G113" t="s">
        <v>1369</v>
      </c>
      <c r="H113" t="s">
        <v>1340</v>
      </c>
      <c r="K113" t="s">
        <v>598</v>
      </c>
      <c r="L113" t="s">
        <v>253</v>
      </c>
      <c r="M113" t="s">
        <v>1466</v>
      </c>
      <c r="N113" t="s">
        <v>100</v>
      </c>
      <c r="O113">
        <v>400000</v>
      </c>
      <c r="P113">
        <v>400000</v>
      </c>
      <c r="Q113">
        <v>40000</v>
      </c>
      <c r="R113">
        <v>0</v>
      </c>
      <c r="S113">
        <v>-360000</v>
      </c>
      <c r="T113">
        <v>3</v>
      </c>
      <c r="U113" t="s">
        <v>3024</v>
      </c>
    </row>
    <row r="114" spans="1:21" x14ac:dyDescent="0.25">
      <c r="A114">
        <v>478</v>
      </c>
      <c r="B114" t="s">
        <v>157</v>
      </c>
      <c r="D114" t="s">
        <v>1247</v>
      </c>
      <c r="E114" t="s">
        <v>157</v>
      </c>
      <c r="F114" t="s">
        <v>1365</v>
      </c>
      <c r="G114" t="s">
        <v>1369</v>
      </c>
      <c r="H114" t="s">
        <v>1340</v>
      </c>
      <c r="K114" t="s">
        <v>599</v>
      </c>
      <c r="L114" t="s">
        <v>253</v>
      </c>
      <c r="M114" t="s">
        <v>1466</v>
      </c>
      <c r="N114" t="s">
        <v>104</v>
      </c>
      <c r="O114">
        <v>6700000</v>
      </c>
      <c r="P114">
        <v>6700000</v>
      </c>
      <c r="Q114">
        <v>6700000</v>
      </c>
      <c r="R114">
        <v>0</v>
      </c>
      <c r="S114">
        <v>0</v>
      </c>
      <c r="T114">
        <v>3</v>
      </c>
      <c r="U114" t="s">
        <v>3024</v>
      </c>
    </row>
    <row r="115" spans="1:21" x14ac:dyDescent="0.25">
      <c r="A115">
        <v>479</v>
      </c>
      <c r="B115" t="s">
        <v>157</v>
      </c>
      <c r="D115" t="s">
        <v>1247</v>
      </c>
      <c r="E115" t="s">
        <v>157</v>
      </c>
      <c r="F115" t="s">
        <v>1365</v>
      </c>
      <c r="G115" t="s">
        <v>1369</v>
      </c>
      <c r="H115" t="s">
        <v>1340</v>
      </c>
      <c r="K115" t="s">
        <v>600</v>
      </c>
      <c r="L115" t="s">
        <v>253</v>
      </c>
      <c r="M115" t="s">
        <v>1468</v>
      </c>
      <c r="N115" t="s">
        <v>56</v>
      </c>
      <c r="O115">
        <v>390000</v>
      </c>
      <c r="P115">
        <v>390000</v>
      </c>
      <c r="Q115">
        <v>273000</v>
      </c>
      <c r="R115">
        <v>0</v>
      </c>
      <c r="S115">
        <v>-117000</v>
      </c>
      <c r="T115">
        <v>3</v>
      </c>
      <c r="U115" t="s">
        <v>3025</v>
      </c>
    </row>
    <row r="116" spans="1:21" x14ac:dyDescent="0.25">
      <c r="A116">
        <v>480</v>
      </c>
      <c r="B116" t="s">
        <v>157</v>
      </c>
      <c r="D116" t="s">
        <v>1247</v>
      </c>
      <c r="E116" t="s">
        <v>157</v>
      </c>
      <c r="F116" t="s">
        <v>1365</v>
      </c>
      <c r="G116" t="s">
        <v>1369</v>
      </c>
      <c r="H116" t="s">
        <v>1340</v>
      </c>
      <c r="K116" t="s">
        <v>601</v>
      </c>
      <c r="L116" t="s">
        <v>253</v>
      </c>
      <c r="M116" t="s">
        <v>1468</v>
      </c>
      <c r="N116" t="s">
        <v>14</v>
      </c>
      <c r="O116">
        <v>85000</v>
      </c>
      <c r="P116">
        <v>85000</v>
      </c>
      <c r="Q116">
        <v>25500</v>
      </c>
      <c r="R116">
        <v>0</v>
      </c>
      <c r="S116">
        <v>-59500</v>
      </c>
      <c r="T116">
        <v>3</v>
      </c>
      <c r="U116" t="s">
        <v>3025</v>
      </c>
    </row>
    <row r="117" spans="1:21" x14ac:dyDescent="0.25">
      <c r="A117">
        <v>481</v>
      </c>
      <c r="B117" t="s">
        <v>157</v>
      </c>
      <c r="D117" t="s">
        <v>1247</v>
      </c>
      <c r="E117" t="s">
        <v>157</v>
      </c>
      <c r="F117" t="s">
        <v>1365</v>
      </c>
      <c r="G117" t="s">
        <v>1369</v>
      </c>
      <c r="H117" t="s">
        <v>1340</v>
      </c>
      <c r="K117" t="s">
        <v>602</v>
      </c>
      <c r="L117" t="s">
        <v>253</v>
      </c>
      <c r="M117" t="s">
        <v>1468</v>
      </c>
      <c r="N117" t="s">
        <v>57</v>
      </c>
      <c r="O117">
        <v>300000</v>
      </c>
      <c r="P117">
        <v>300000</v>
      </c>
      <c r="Q117">
        <v>150000</v>
      </c>
      <c r="R117">
        <v>0</v>
      </c>
      <c r="S117">
        <v>-150000</v>
      </c>
      <c r="T117">
        <v>3</v>
      </c>
      <c r="U117" t="s">
        <v>3025</v>
      </c>
    </row>
    <row r="118" spans="1:21" x14ac:dyDescent="0.25">
      <c r="A118">
        <v>482</v>
      </c>
      <c r="B118" t="s">
        <v>157</v>
      </c>
      <c r="D118" t="s">
        <v>1247</v>
      </c>
      <c r="E118" t="s">
        <v>157</v>
      </c>
      <c r="F118" t="s">
        <v>1365</v>
      </c>
      <c r="G118" t="s">
        <v>1369</v>
      </c>
      <c r="H118" t="s">
        <v>1340</v>
      </c>
      <c r="K118" t="s">
        <v>603</v>
      </c>
      <c r="L118" t="s">
        <v>253</v>
      </c>
      <c r="M118" t="s">
        <v>1468</v>
      </c>
      <c r="N118" t="s">
        <v>111</v>
      </c>
      <c r="O118">
        <v>120000</v>
      </c>
      <c r="P118">
        <v>120000</v>
      </c>
      <c r="Q118">
        <v>24000</v>
      </c>
      <c r="R118">
        <v>0</v>
      </c>
      <c r="S118">
        <v>-96000</v>
      </c>
      <c r="T118">
        <v>3</v>
      </c>
      <c r="U118" t="s">
        <v>3025</v>
      </c>
    </row>
    <row r="119" spans="1:21" x14ac:dyDescent="0.25">
      <c r="A119">
        <v>483</v>
      </c>
      <c r="B119" t="s">
        <v>157</v>
      </c>
      <c r="D119" t="s">
        <v>1247</v>
      </c>
      <c r="E119" t="s">
        <v>157</v>
      </c>
      <c r="F119" t="s">
        <v>1365</v>
      </c>
      <c r="G119" t="s">
        <v>1369</v>
      </c>
      <c r="H119" t="s">
        <v>1340</v>
      </c>
      <c r="K119" t="s">
        <v>604</v>
      </c>
      <c r="L119" t="s">
        <v>253</v>
      </c>
      <c r="M119" t="s">
        <v>1469</v>
      </c>
      <c r="N119" t="s">
        <v>61</v>
      </c>
      <c r="O119">
        <v>286000</v>
      </c>
      <c r="P119">
        <v>286000</v>
      </c>
      <c r="Q119">
        <v>0</v>
      </c>
      <c r="R119">
        <v>0</v>
      </c>
      <c r="S119">
        <v>-286000</v>
      </c>
      <c r="T119">
        <v>3</v>
      </c>
      <c r="U119" t="s">
        <v>3026</v>
      </c>
    </row>
    <row r="120" spans="1:21" x14ac:dyDescent="0.25">
      <c r="A120">
        <v>484</v>
      </c>
      <c r="B120" t="s">
        <v>157</v>
      </c>
      <c r="D120" t="s">
        <v>1247</v>
      </c>
      <c r="E120" t="s">
        <v>157</v>
      </c>
      <c r="F120" t="s">
        <v>1365</v>
      </c>
      <c r="G120" t="s">
        <v>1369</v>
      </c>
      <c r="H120" t="s">
        <v>1340</v>
      </c>
      <c r="K120" t="s">
        <v>597</v>
      </c>
      <c r="L120" t="s">
        <v>253</v>
      </c>
      <c r="M120" t="s">
        <v>1470</v>
      </c>
      <c r="N120" t="s">
        <v>105</v>
      </c>
      <c r="O120">
        <v>37000</v>
      </c>
      <c r="P120">
        <v>37000</v>
      </c>
      <c r="Q120">
        <v>37000</v>
      </c>
      <c r="R120">
        <v>0</v>
      </c>
      <c r="S120">
        <v>0</v>
      </c>
      <c r="T120">
        <v>3</v>
      </c>
      <c r="U120" t="s">
        <v>3027</v>
      </c>
    </row>
    <row r="121" spans="1:21" x14ac:dyDescent="0.25">
      <c r="A121">
        <v>485</v>
      </c>
      <c r="B121" t="s">
        <v>157</v>
      </c>
      <c r="D121" t="s">
        <v>1247</v>
      </c>
      <c r="E121" t="s">
        <v>157</v>
      </c>
      <c r="F121" t="s">
        <v>1365</v>
      </c>
      <c r="G121" t="s">
        <v>1369</v>
      </c>
      <c r="H121" t="s">
        <v>1340</v>
      </c>
      <c r="K121" t="s">
        <v>605</v>
      </c>
      <c r="L121" t="s">
        <v>255</v>
      </c>
      <c r="M121" t="s">
        <v>1476</v>
      </c>
      <c r="N121" t="s">
        <v>15</v>
      </c>
      <c r="O121">
        <v>3000000</v>
      </c>
      <c r="P121">
        <v>3000000</v>
      </c>
      <c r="Q121">
        <v>0</v>
      </c>
      <c r="R121">
        <v>0</v>
      </c>
      <c r="S121">
        <v>-3000000</v>
      </c>
      <c r="T121">
        <v>5</v>
      </c>
      <c r="U121" t="s">
        <v>3040</v>
      </c>
    </row>
    <row r="122" spans="1:21" x14ac:dyDescent="0.25">
      <c r="A122">
        <v>486</v>
      </c>
      <c r="B122" t="s">
        <v>157</v>
      </c>
      <c r="D122" t="s">
        <v>1247</v>
      </c>
      <c r="E122" t="s">
        <v>157</v>
      </c>
      <c r="F122" t="s">
        <v>1365</v>
      </c>
      <c r="G122" t="s">
        <v>1369</v>
      </c>
      <c r="H122" t="s">
        <v>1340</v>
      </c>
      <c r="K122" t="s">
        <v>606</v>
      </c>
      <c r="L122" t="s">
        <v>255</v>
      </c>
      <c r="M122" t="s">
        <v>1476</v>
      </c>
      <c r="N122" t="s">
        <v>16</v>
      </c>
      <c r="O122">
        <v>230000</v>
      </c>
      <c r="P122">
        <v>230000</v>
      </c>
      <c r="Q122">
        <v>0</v>
      </c>
      <c r="R122">
        <v>0</v>
      </c>
      <c r="S122">
        <v>-230000</v>
      </c>
      <c r="T122">
        <v>5</v>
      </c>
      <c r="U122" t="s">
        <v>3040</v>
      </c>
    </row>
    <row r="123" spans="1:21" x14ac:dyDescent="0.25">
      <c r="A123">
        <v>487</v>
      </c>
      <c r="B123" t="s">
        <v>157</v>
      </c>
      <c r="D123" t="s">
        <v>1247</v>
      </c>
      <c r="E123" t="s">
        <v>157</v>
      </c>
      <c r="F123" t="s">
        <v>1365</v>
      </c>
      <c r="G123" t="s">
        <v>1369</v>
      </c>
      <c r="H123" t="s">
        <v>1340</v>
      </c>
      <c r="K123" t="s">
        <v>607</v>
      </c>
      <c r="L123" t="s">
        <v>255</v>
      </c>
      <c r="M123" t="s">
        <v>1476</v>
      </c>
      <c r="N123" t="s">
        <v>73</v>
      </c>
      <c r="O123">
        <v>6037000</v>
      </c>
      <c r="P123">
        <v>6037000</v>
      </c>
      <c r="Q123">
        <v>0</v>
      </c>
      <c r="R123">
        <v>0</v>
      </c>
      <c r="S123">
        <v>-6037000</v>
      </c>
      <c r="T123">
        <v>5</v>
      </c>
      <c r="U123" t="s">
        <v>3040</v>
      </c>
    </row>
    <row r="124" spans="1:21" x14ac:dyDescent="0.25">
      <c r="A124">
        <v>488</v>
      </c>
      <c r="B124" t="s">
        <v>157</v>
      </c>
      <c r="D124" t="s">
        <v>1247</v>
      </c>
      <c r="E124" t="s">
        <v>157</v>
      </c>
      <c r="F124" t="s">
        <v>1365</v>
      </c>
      <c r="G124" t="s">
        <v>1369</v>
      </c>
      <c r="H124" t="s">
        <v>1340</v>
      </c>
      <c r="K124" t="s">
        <v>608</v>
      </c>
      <c r="L124" t="s">
        <v>255</v>
      </c>
      <c r="M124" t="s">
        <v>1476</v>
      </c>
      <c r="N124" t="s">
        <v>17</v>
      </c>
      <c r="O124">
        <v>322000</v>
      </c>
      <c r="P124">
        <v>322000</v>
      </c>
      <c r="Q124">
        <v>0</v>
      </c>
      <c r="R124">
        <v>0</v>
      </c>
      <c r="S124">
        <v>-322000</v>
      </c>
      <c r="T124">
        <v>5</v>
      </c>
      <c r="U124" t="s">
        <v>3040</v>
      </c>
    </row>
    <row r="125" spans="1:21" x14ac:dyDescent="0.25">
      <c r="A125">
        <v>489</v>
      </c>
      <c r="B125" t="s">
        <v>157</v>
      </c>
      <c r="D125" t="s">
        <v>1247</v>
      </c>
      <c r="E125" t="s">
        <v>157</v>
      </c>
      <c r="F125" t="s">
        <v>1365</v>
      </c>
      <c r="G125" t="s">
        <v>1369</v>
      </c>
      <c r="H125" t="s">
        <v>1340</v>
      </c>
      <c r="K125" t="s">
        <v>609</v>
      </c>
      <c r="L125" t="s">
        <v>255</v>
      </c>
      <c r="M125" t="s">
        <v>1477</v>
      </c>
      <c r="N125" t="s">
        <v>106</v>
      </c>
      <c r="O125">
        <v>73000</v>
      </c>
      <c r="P125">
        <v>73000</v>
      </c>
      <c r="Q125">
        <v>0</v>
      </c>
      <c r="R125">
        <v>0</v>
      </c>
      <c r="S125">
        <v>-73000</v>
      </c>
      <c r="T125">
        <v>5</v>
      </c>
      <c r="U125" t="s">
        <v>3041</v>
      </c>
    </row>
    <row r="126" spans="1:21" x14ac:dyDescent="0.25">
      <c r="A126">
        <v>490</v>
      </c>
      <c r="B126" t="s">
        <v>157</v>
      </c>
      <c r="D126" t="s">
        <v>1247</v>
      </c>
      <c r="E126" t="s">
        <v>157</v>
      </c>
      <c r="F126" t="s">
        <v>1365</v>
      </c>
      <c r="G126" t="s">
        <v>1369</v>
      </c>
      <c r="H126" t="s">
        <v>1340</v>
      </c>
      <c r="K126" t="s">
        <v>610</v>
      </c>
      <c r="L126" t="s">
        <v>255</v>
      </c>
      <c r="M126" t="s">
        <v>1477</v>
      </c>
      <c r="N126" t="s">
        <v>63</v>
      </c>
      <c r="O126">
        <v>69000</v>
      </c>
      <c r="P126">
        <v>69000</v>
      </c>
      <c r="Q126">
        <v>0</v>
      </c>
      <c r="R126">
        <v>0</v>
      </c>
      <c r="S126">
        <v>-69000</v>
      </c>
      <c r="T126">
        <v>5</v>
      </c>
      <c r="U126" t="s">
        <v>3041</v>
      </c>
    </row>
    <row r="127" spans="1:21" x14ac:dyDescent="0.25">
      <c r="A127">
        <v>491</v>
      </c>
      <c r="B127" t="s">
        <v>157</v>
      </c>
      <c r="D127" t="s">
        <v>1247</v>
      </c>
      <c r="E127" t="s">
        <v>157</v>
      </c>
      <c r="F127" t="s">
        <v>1365</v>
      </c>
      <c r="G127" t="s">
        <v>1369</v>
      </c>
      <c r="H127" t="s">
        <v>1340</v>
      </c>
      <c r="K127" t="s">
        <v>611</v>
      </c>
      <c r="L127" t="s">
        <v>255</v>
      </c>
      <c r="M127" t="s">
        <v>1478</v>
      </c>
      <c r="N127" t="s">
        <v>18</v>
      </c>
      <c r="O127">
        <v>358000</v>
      </c>
      <c r="P127">
        <v>358000</v>
      </c>
      <c r="Q127">
        <v>0</v>
      </c>
      <c r="R127">
        <v>0</v>
      </c>
      <c r="S127">
        <v>-358000</v>
      </c>
      <c r="T127">
        <v>5</v>
      </c>
      <c r="U127" t="s">
        <v>3043</v>
      </c>
    </row>
    <row r="128" spans="1:21" x14ac:dyDescent="0.25">
      <c r="A128">
        <v>492</v>
      </c>
      <c r="B128" t="s">
        <v>157</v>
      </c>
      <c r="D128" t="s">
        <v>1247</v>
      </c>
      <c r="E128" t="s">
        <v>157</v>
      </c>
      <c r="F128" t="s">
        <v>1365</v>
      </c>
      <c r="G128" t="s">
        <v>1369</v>
      </c>
      <c r="H128" t="s">
        <v>1340</v>
      </c>
      <c r="K128" t="s">
        <v>612</v>
      </c>
      <c r="L128" t="s">
        <v>255</v>
      </c>
      <c r="M128" t="s">
        <v>1479</v>
      </c>
      <c r="N128" t="s">
        <v>162</v>
      </c>
      <c r="O128">
        <v>72000</v>
      </c>
      <c r="P128">
        <v>72000</v>
      </c>
      <c r="Q128">
        <v>0</v>
      </c>
      <c r="R128">
        <v>0</v>
      </c>
      <c r="S128">
        <v>-72000</v>
      </c>
      <c r="T128">
        <v>5</v>
      </c>
      <c r="U128" t="s">
        <v>3044</v>
      </c>
    </row>
    <row r="129" spans="1:21" x14ac:dyDescent="0.25">
      <c r="A129">
        <v>493</v>
      </c>
      <c r="B129" t="s">
        <v>157</v>
      </c>
      <c r="D129" t="s">
        <v>1247</v>
      </c>
      <c r="E129" t="s">
        <v>157</v>
      </c>
      <c r="F129" t="s">
        <v>1365</v>
      </c>
      <c r="G129" t="s">
        <v>1369</v>
      </c>
      <c r="H129" t="s">
        <v>1340</v>
      </c>
      <c r="K129" t="s">
        <v>613</v>
      </c>
      <c r="L129" t="s">
        <v>255</v>
      </c>
      <c r="M129" t="s">
        <v>1480</v>
      </c>
      <c r="N129" t="s">
        <v>49</v>
      </c>
      <c r="O129">
        <v>9380000</v>
      </c>
      <c r="P129">
        <v>9380000</v>
      </c>
      <c r="Q129">
        <v>0</v>
      </c>
      <c r="R129">
        <v>0</v>
      </c>
      <c r="S129">
        <v>-9380000</v>
      </c>
      <c r="T129">
        <v>5</v>
      </c>
      <c r="U129" t="s">
        <v>3045</v>
      </c>
    </row>
    <row r="130" spans="1:21" x14ac:dyDescent="0.25">
      <c r="A130">
        <v>494</v>
      </c>
      <c r="B130" t="s">
        <v>157</v>
      </c>
      <c r="D130" t="s">
        <v>1247</v>
      </c>
      <c r="E130" t="s">
        <v>157</v>
      </c>
      <c r="F130" t="s">
        <v>1365</v>
      </c>
      <c r="G130" t="s">
        <v>1369</v>
      </c>
      <c r="H130" t="s">
        <v>1340</v>
      </c>
      <c r="K130" t="s">
        <v>614</v>
      </c>
      <c r="L130" t="s">
        <v>255</v>
      </c>
      <c r="M130" t="s">
        <v>1481</v>
      </c>
      <c r="N130" t="s">
        <v>163</v>
      </c>
      <c r="O130">
        <v>35600</v>
      </c>
      <c r="P130">
        <v>35600</v>
      </c>
      <c r="Q130">
        <v>0</v>
      </c>
      <c r="R130">
        <v>0</v>
      </c>
      <c r="S130">
        <v>-35600</v>
      </c>
      <c r="T130">
        <v>5</v>
      </c>
      <c r="U130" t="s">
        <v>3035</v>
      </c>
    </row>
    <row r="131" spans="1:21" x14ac:dyDescent="0.25">
      <c r="A131">
        <v>495</v>
      </c>
      <c r="B131" t="s">
        <v>157</v>
      </c>
      <c r="D131" t="s">
        <v>1247</v>
      </c>
      <c r="E131" t="s">
        <v>157</v>
      </c>
      <c r="F131" t="s">
        <v>1365</v>
      </c>
      <c r="G131" t="s">
        <v>1369</v>
      </c>
      <c r="H131" t="s">
        <v>1340</v>
      </c>
      <c r="K131" t="s">
        <v>615</v>
      </c>
      <c r="L131" t="s">
        <v>255</v>
      </c>
      <c r="M131" t="s">
        <v>1481</v>
      </c>
      <c r="N131" t="s">
        <v>102</v>
      </c>
      <c r="O131">
        <v>28600</v>
      </c>
      <c r="P131">
        <v>28600</v>
      </c>
      <c r="Q131">
        <v>0</v>
      </c>
      <c r="R131">
        <v>0</v>
      </c>
      <c r="S131">
        <v>-28600</v>
      </c>
      <c r="T131">
        <v>5</v>
      </c>
      <c r="U131" t="s">
        <v>3035</v>
      </c>
    </row>
    <row r="132" spans="1:21" x14ac:dyDescent="0.25">
      <c r="A132">
        <v>496</v>
      </c>
      <c r="B132" t="s">
        <v>157</v>
      </c>
      <c r="D132" t="s">
        <v>1247</v>
      </c>
      <c r="E132" t="s">
        <v>157</v>
      </c>
      <c r="F132" t="s">
        <v>1365</v>
      </c>
      <c r="G132" t="s">
        <v>1369</v>
      </c>
      <c r="H132" t="s">
        <v>1340</v>
      </c>
      <c r="K132" t="s">
        <v>616</v>
      </c>
      <c r="L132" t="s">
        <v>255</v>
      </c>
      <c r="M132" t="s">
        <v>1481</v>
      </c>
      <c r="N132" t="s">
        <v>164</v>
      </c>
      <c r="O132">
        <v>44000</v>
      </c>
      <c r="P132">
        <v>44000</v>
      </c>
      <c r="Q132">
        <v>0</v>
      </c>
      <c r="R132">
        <v>0</v>
      </c>
      <c r="S132">
        <v>-44000</v>
      </c>
      <c r="T132">
        <v>5</v>
      </c>
      <c r="U132" t="s">
        <v>3035</v>
      </c>
    </row>
    <row r="133" spans="1:21" x14ac:dyDescent="0.25">
      <c r="A133">
        <v>497</v>
      </c>
      <c r="B133" t="s">
        <v>157</v>
      </c>
      <c r="D133" t="s">
        <v>1247</v>
      </c>
      <c r="E133" t="s">
        <v>157</v>
      </c>
      <c r="F133" t="s">
        <v>1365</v>
      </c>
      <c r="G133" t="s">
        <v>1369</v>
      </c>
      <c r="H133" t="s">
        <v>1340</v>
      </c>
      <c r="K133" t="s">
        <v>617</v>
      </c>
      <c r="L133" t="s">
        <v>255</v>
      </c>
      <c r="M133" t="s">
        <v>1481</v>
      </c>
      <c r="N133" t="s">
        <v>103</v>
      </c>
      <c r="O133">
        <v>12000</v>
      </c>
      <c r="P133">
        <v>12000</v>
      </c>
      <c r="Q133">
        <v>12000</v>
      </c>
      <c r="R133">
        <v>0</v>
      </c>
      <c r="S133">
        <v>0</v>
      </c>
      <c r="T133">
        <v>5</v>
      </c>
      <c r="U133" t="s">
        <v>3035</v>
      </c>
    </row>
    <row r="134" spans="1:21" x14ac:dyDescent="0.25">
      <c r="A134">
        <v>498</v>
      </c>
      <c r="B134" t="s">
        <v>157</v>
      </c>
      <c r="D134" t="s">
        <v>1247</v>
      </c>
      <c r="E134" t="s">
        <v>157</v>
      </c>
      <c r="F134" t="s">
        <v>1365</v>
      </c>
      <c r="G134" t="s">
        <v>1369</v>
      </c>
      <c r="H134" t="s">
        <v>1340</v>
      </c>
      <c r="K134" t="s">
        <v>618</v>
      </c>
      <c r="L134" t="s">
        <v>255</v>
      </c>
      <c r="M134" t="s">
        <v>1481</v>
      </c>
      <c r="N134" t="s">
        <v>50</v>
      </c>
      <c r="O134">
        <v>33000</v>
      </c>
      <c r="P134">
        <v>33000</v>
      </c>
      <c r="Q134">
        <v>0</v>
      </c>
      <c r="R134">
        <v>0</v>
      </c>
      <c r="S134">
        <v>-33000</v>
      </c>
      <c r="T134">
        <v>5</v>
      </c>
      <c r="U134" t="s">
        <v>3035</v>
      </c>
    </row>
    <row r="135" spans="1:21" x14ac:dyDescent="0.25">
      <c r="A135">
        <v>499</v>
      </c>
      <c r="B135" t="s">
        <v>157</v>
      </c>
      <c r="D135" t="s">
        <v>1247</v>
      </c>
      <c r="E135" t="s">
        <v>157</v>
      </c>
      <c r="F135" t="s">
        <v>1365</v>
      </c>
      <c r="G135" t="s">
        <v>1369</v>
      </c>
      <c r="H135" t="s">
        <v>1340</v>
      </c>
      <c r="K135" t="s">
        <v>619</v>
      </c>
      <c r="L135" t="s">
        <v>255</v>
      </c>
      <c r="M135" t="s">
        <v>1482</v>
      </c>
      <c r="N135" t="s">
        <v>166</v>
      </c>
      <c r="O135">
        <v>675000</v>
      </c>
      <c r="P135">
        <v>675000</v>
      </c>
      <c r="Q135">
        <v>0</v>
      </c>
      <c r="R135">
        <v>0</v>
      </c>
      <c r="S135">
        <v>-675000</v>
      </c>
      <c r="T135">
        <v>5</v>
      </c>
      <c r="U135" t="s">
        <v>3046</v>
      </c>
    </row>
    <row r="136" spans="1:21" x14ac:dyDescent="0.25">
      <c r="A136">
        <v>1381</v>
      </c>
      <c r="B136" t="s">
        <v>157</v>
      </c>
      <c r="D136" t="s">
        <v>1247</v>
      </c>
      <c r="E136" t="s">
        <v>157</v>
      </c>
      <c r="F136" t="s">
        <v>1365</v>
      </c>
      <c r="G136" t="s">
        <v>1369</v>
      </c>
      <c r="H136" t="s">
        <v>1340</v>
      </c>
      <c r="L136" t="s">
        <v>253</v>
      </c>
      <c r="M136" t="s">
        <v>1463</v>
      </c>
      <c r="N136" t="s">
        <v>66</v>
      </c>
      <c r="O136">
        <v>0</v>
      </c>
      <c r="P136">
        <v>20150684.339758292</v>
      </c>
      <c r="Q136">
        <v>20150684.339758292</v>
      </c>
      <c r="T136">
        <v>3</v>
      </c>
      <c r="U136" t="s">
        <v>3021</v>
      </c>
    </row>
    <row r="137" spans="1:21" x14ac:dyDescent="0.25">
      <c r="A137">
        <v>504</v>
      </c>
      <c r="B137" t="s">
        <v>130</v>
      </c>
      <c r="D137" t="s">
        <v>1251</v>
      </c>
      <c r="E137" t="s">
        <v>169</v>
      </c>
      <c r="F137" t="s">
        <v>1366</v>
      </c>
      <c r="G137" t="s">
        <v>1369</v>
      </c>
      <c r="H137" t="s">
        <v>1342</v>
      </c>
      <c r="K137" t="s">
        <v>624</v>
      </c>
      <c r="L137" t="s">
        <v>252</v>
      </c>
      <c r="M137" t="s">
        <v>1455</v>
      </c>
      <c r="N137" t="s">
        <v>6</v>
      </c>
      <c r="O137">
        <v>300000</v>
      </c>
      <c r="P137">
        <v>300000</v>
      </c>
      <c r="Q137">
        <v>300000</v>
      </c>
      <c r="R137">
        <v>0</v>
      </c>
      <c r="S137">
        <v>0</v>
      </c>
      <c r="T137">
        <v>2</v>
      </c>
      <c r="U137" t="s">
        <v>3011</v>
      </c>
    </row>
    <row r="138" spans="1:21" x14ac:dyDescent="0.25">
      <c r="A138">
        <v>506</v>
      </c>
      <c r="B138" t="s">
        <v>130</v>
      </c>
      <c r="D138" t="s">
        <v>1251</v>
      </c>
      <c r="E138" t="s">
        <v>169</v>
      </c>
      <c r="F138" t="s">
        <v>1366</v>
      </c>
      <c r="G138" t="s">
        <v>1369</v>
      </c>
      <c r="H138" t="s">
        <v>1342</v>
      </c>
      <c r="K138" t="s">
        <v>626</v>
      </c>
      <c r="L138" t="s">
        <v>252</v>
      </c>
      <c r="M138" t="s">
        <v>1459</v>
      </c>
      <c r="N138" t="s">
        <v>8</v>
      </c>
      <c r="O138">
        <v>100000</v>
      </c>
      <c r="P138">
        <v>100000</v>
      </c>
      <c r="Q138">
        <v>0</v>
      </c>
      <c r="R138">
        <v>0</v>
      </c>
      <c r="S138">
        <v>-100000</v>
      </c>
      <c r="T138">
        <v>2</v>
      </c>
      <c r="U138" t="s">
        <v>3016</v>
      </c>
    </row>
    <row r="139" spans="1:21" x14ac:dyDescent="0.25">
      <c r="A139">
        <v>510</v>
      </c>
      <c r="B139" t="s">
        <v>130</v>
      </c>
      <c r="D139" t="s">
        <v>1251</v>
      </c>
      <c r="E139" t="s">
        <v>169</v>
      </c>
      <c r="F139" t="s">
        <v>1366</v>
      </c>
      <c r="G139" t="s">
        <v>1369</v>
      </c>
      <c r="H139" t="s">
        <v>1342</v>
      </c>
      <c r="K139" t="s">
        <v>630</v>
      </c>
      <c r="L139" t="s">
        <v>252</v>
      </c>
      <c r="M139" t="s">
        <v>1459</v>
      </c>
      <c r="N139" t="s">
        <v>43</v>
      </c>
      <c r="O139">
        <v>80000</v>
      </c>
      <c r="P139">
        <v>80000</v>
      </c>
      <c r="Q139">
        <v>80000</v>
      </c>
      <c r="R139">
        <v>0</v>
      </c>
      <c r="S139">
        <v>0</v>
      </c>
      <c r="T139">
        <v>2</v>
      </c>
      <c r="U139" t="s">
        <v>3016</v>
      </c>
    </row>
    <row r="140" spans="1:21" x14ac:dyDescent="0.25">
      <c r="A140">
        <v>511</v>
      </c>
      <c r="B140" t="s">
        <v>130</v>
      </c>
      <c r="D140" t="s">
        <v>1248</v>
      </c>
      <c r="E140" t="s">
        <v>167</v>
      </c>
      <c r="F140" t="s">
        <v>1366</v>
      </c>
      <c r="G140" t="s">
        <v>1369</v>
      </c>
      <c r="H140" t="s">
        <v>1342</v>
      </c>
      <c r="K140" t="s">
        <v>631</v>
      </c>
      <c r="L140" t="s">
        <v>252</v>
      </c>
      <c r="M140" t="s">
        <v>1454</v>
      </c>
      <c r="N140" t="s">
        <v>4</v>
      </c>
      <c r="O140">
        <v>75000</v>
      </c>
      <c r="P140">
        <v>75000</v>
      </c>
      <c r="Q140">
        <v>15000</v>
      </c>
      <c r="R140">
        <v>0</v>
      </c>
      <c r="S140">
        <v>-60000</v>
      </c>
      <c r="T140">
        <v>2</v>
      </c>
      <c r="U140" t="s">
        <v>3010</v>
      </c>
    </row>
    <row r="141" spans="1:21" x14ac:dyDescent="0.25">
      <c r="A141">
        <v>512</v>
      </c>
      <c r="B141" t="s">
        <v>130</v>
      </c>
      <c r="D141" t="s">
        <v>1251</v>
      </c>
      <c r="E141" t="s">
        <v>169</v>
      </c>
      <c r="F141" t="s">
        <v>1366</v>
      </c>
      <c r="G141" t="s">
        <v>1369</v>
      </c>
      <c r="H141" t="s">
        <v>1342</v>
      </c>
      <c r="K141" t="s">
        <v>632</v>
      </c>
      <c r="L141" t="s">
        <v>252</v>
      </c>
      <c r="M141" t="s">
        <v>1455</v>
      </c>
      <c r="N141" t="s">
        <v>7</v>
      </c>
      <c r="O141">
        <v>50000</v>
      </c>
      <c r="P141">
        <v>50000</v>
      </c>
      <c r="Q141">
        <v>10000</v>
      </c>
      <c r="R141">
        <v>0</v>
      </c>
      <c r="S141">
        <v>-40000</v>
      </c>
      <c r="T141">
        <v>2</v>
      </c>
      <c r="U141" t="s">
        <v>3011</v>
      </c>
    </row>
    <row r="142" spans="1:21" x14ac:dyDescent="0.25">
      <c r="A142">
        <v>515</v>
      </c>
      <c r="B142" t="s">
        <v>130</v>
      </c>
      <c r="D142" t="s">
        <v>1251</v>
      </c>
      <c r="E142" t="s">
        <v>169</v>
      </c>
      <c r="F142" t="s">
        <v>1366</v>
      </c>
      <c r="G142" t="s">
        <v>1369</v>
      </c>
      <c r="H142" t="s">
        <v>1342</v>
      </c>
      <c r="K142" t="s">
        <v>635</v>
      </c>
      <c r="L142" t="s">
        <v>252</v>
      </c>
      <c r="M142" t="s">
        <v>1457</v>
      </c>
      <c r="N142" t="s">
        <v>42</v>
      </c>
      <c r="O142">
        <v>10000</v>
      </c>
      <c r="P142">
        <v>10000</v>
      </c>
      <c r="Q142">
        <v>10000</v>
      </c>
      <c r="R142">
        <v>0</v>
      </c>
      <c r="S142">
        <v>0</v>
      </c>
      <c r="T142">
        <v>2</v>
      </c>
      <c r="U142" t="s">
        <v>3014</v>
      </c>
    </row>
    <row r="143" spans="1:21" x14ac:dyDescent="0.25">
      <c r="A143">
        <v>516</v>
      </c>
      <c r="B143" t="s">
        <v>130</v>
      </c>
      <c r="D143" t="s">
        <v>1251</v>
      </c>
      <c r="E143" t="s">
        <v>169</v>
      </c>
      <c r="F143" t="s">
        <v>1366</v>
      </c>
      <c r="G143" t="s">
        <v>1369</v>
      </c>
      <c r="H143" t="s">
        <v>1342</v>
      </c>
      <c r="K143" t="s">
        <v>636</v>
      </c>
      <c r="L143" t="s">
        <v>255</v>
      </c>
      <c r="M143" t="s">
        <v>1480</v>
      </c>
      <c r="N143" t="s">
        <v>49</v>
      </c>
      <c r="O143">
        <v>8000</v>
      </c>
      <c r="P143">
        <v>8000</v>
      </c>
      <c r="Q143">
        <v>8000</v>
      </c>
      <c r="R143">
        <v>0</v>
      </c>
      <c r="S143">
        <v>0</v>
      </c>
      <c r="T143">
        <v>5</v>
      </c>
      <c r="U143" t="s">
        <v>3045</v>
      </c>
    </row>
    <row r="144" spans="1:21" x14ac:dyDescent="0.25">
      <c r="A144">
        <v>517</v>
      </c>
      <c r="B144" t="s">
        <v>130</v>
      </c>
      <c r="D144" t="s">
        <v>1251</v>
      </c>
      <c r="E144" t="s">
        <v>169</v>
      </c>
      <c r="F144" t="s">
        <v>1366</v>
      </c>
      <c r="G144" t="s">
        <v>1369</v>
      </c>
      <c r="H144" t="s">
        <v>1342</v>
      </c>
      <c r="K144" t="s">
        <v>637</v>
      </c>
      <c r="L144" t="s">
        <v>252</v>
      </c>
      <c r="M144" t="s">
        <v>1461</v>
      </c>
      <c r="N144" t="s">
        <v>10</v>
      </c>
      <c r="O144">
        <v>5000</v>
      </c>
      <c r="P144">
        <v>5000</v>
      </c>
      <c r="Q144">
        <v>5000</v>
      </c>
      <c r="R144">
        <v>0</v>
      </c>
      <c r="S144">
        <v>0</v>
      </c>
      <c r="T144">
        <v>2</v>
      </c>
      <c r="U144" t="s">
        <v>3018</v>
      </c>
    </row>
    <row r="145" spans="1:21" x14ac:dyDescent="0.25">
      <c r="A145">
        <v>518</v>
      </c>
      <c r="B145" t="s">
        <v>130</v>
      </c>
      <c r="D145" t="s">
        <v>1251</v>
      </c>
      <c r="E145" t="s">
        <v>169</v>
      </c>
      <c r="F145" t="s">
        <v>1366</v>
      </c>
      <c r="G145" t="s">
        <v>1369</v>
      </c>
      <c r="H145" t="s">
        <v>1342</v>
      </c>
      <c r="K145" t="s">
        <v>638</v>
      </c>
      <c r="L145" t="s">
        <v>255</v>
      </c>
      <c r="M145" t="s">
        <v>1481</v>
      </c>
      <c r="N145" t="s">
        <v>50</v>
      </c>
      <c r="O145">
        <v>5000</v>
      </c>
      <c r="P145">
        <v>5000</v>
      </c>
      <c r="Q145">
        <v>5000</v>
      </c>
      <c r="R145">
        <v>0</v>
      </c>
      <c r="S145">
        <v>0</v>
      </c>
      <c r="T145">
        <v>5</v>
      </c>
      <c r="U145" t="s">
        <v>3035</v>
      </c>
    </row>
    <row r="146" spans="1:21" x14ac:dyDescent="0.25">
      <c r="A146">
        <v>519</v>
      </c>
      <c r="B146" t="s">
        <v>130</v>
      </c>
      <c r="D146" t="s">
        <v>1251</v>
      </c>
      <c r="E146" t="s">
        <v>169</v>
      </c>
      <c r="F146" t="s">
        <v>1366</v>
      </c>
      <c r="G146" t="s">
        <v>1369</v>
      </c>
      <c r="H146" t="s">
        <v>1342</v>
      </c>
      <c r="K146" t="s">
        <v>639</v>
      </c>
      <c r="L146" t="s">
        <v>255</v>
      </c>
      <c r="M146" t="s">
        <v>1478</v>
      </c>
      <c r="N146" t="s">
        <v>18</v>
      </c>
      <c r="O146">
        <v>5000</v>
      </c>
      <c r="P146">
        <v>5000</v>
      </c>
      <c r="Q146">
        <v>5000</v>
      </c>
      <c r="R146">
        <v>0</v>
      </c>
      <c r="S146">
        <v>0</v>
      </c>
      <c r="T146">
        <v>5</v>
      </c>
      <c r="U146" t="s">
        <v>3043</v>
      </c>
    </row>
    <row r="147" spans="1:21" x14ac:dyDescent="0.25">
      <c r="A147">
        <v>523</v>
      </c>
      <c r="B147" t="s">
        <v>130</v>
      </c>
      <c r="D147" t="s">
        <v>1251</v>
      </c>
      <c r="E147" t="s">
        <v>169</v>
      </c>
      <c r="F147" t="s">
        <v>1366</v>
      </c>
      <c r="G147" t="s">
        <v>1369</v>
      </c>
      <c r="H147" t="s">
        <v>1342</v>
      </c>
      <c r="K147" t="s">
        <v>643</v>
      </c>
      <c r="L147" t="s">
        <v>252</v>
      </c>
      <c r="M147" t="s">
        <v>1461</v>
      </c>
      <c r="N147" t="s">
        <v>11</v>
      </c>
      <c r="O147">
        <v>2000</v>
      </c>
      <c r="P147">
        <v>2000</v>
      </c>
      <c r="Q147">
        <v>2000</v>
      </c>
      <c r="R147">
        <v>0</v>
      </c>
      <c r="S147">
        <v>0</v>
      </c>
      <c r="T147">
        <v>2</v>
      </c>
      <c r="U147" t="s">
        <v>3018</v>
      </c>
    </row>
    <row r="148" spans="1:21" x14ac:dyDescent="0.25">
      <c r="A148">
        <v>525</v>
      </c>
      <c r="B148" t="s">
        <v>130</v>
      </c>
      <c r="D148" t="s">
        <v>1251</v>
      </c>
      <c r="E148" t="s">
        <v>169</v>
      </c>
      <c r="F148" t="s">
        <v>1366</v>
      </c>
      <c r="G148" t="s">
        <v>1369</v>
      </c>
      <c r="H148" t="s">
        <v>1342</v>
      </c>
      <c r="K148" t="s">
        <v>645</v>
      </c>
      <c r="L148" t="s">
        <v>252</v>
      </c>
      <c r="M148" t="s">
        <v>1454</v>
      </c>
      <c r="N148" t="s">
        <v>5</v>
      </c>
      <c r="O148">
        <v>1500</v>
      </c>
      <c r="P148">
        <v>1500</v>
      </c>
      <c r="Q148">
        <v>1500</v>
      </c>
      <c r="R148">
        <v>0</v>
      </c>
      <c r="S148">
        <v>0</v>
      </c>
      <c r="T148">
        <v>2</v>
      </c>
      <c r="U148" t="s">
        <v>3010</v>
      </c>
    </row>
    <row r="149" spans="1:21" x14ac:dyDescent="0.25">
      <c r="A149">
        <v>526</v>
      </c>
      <c r="B149" t="s">
        <v>130</v>
      </c>
      <c r="D149" t="s">
        <v>1251</v>
      </c>
      <c r="E149" t="s">
        <v>169</v>
      </c>
      <c r="F149" t="s">
        <v>1366</v>
      </c>
      <c r="G149" t="s">
        <v>1369</v>
      </c>
      <c r="H149" t="s">
        <v>1342</v>
      </c>
      <c r="K149" t="s">
        <v>646</v>
      </c>
      <c r="L149" t="s">
        <v>255</v>
      </c>
      <c r="M149" t="s">
        <v>1478</v>
      </c>
      <c r="N149" t="s">
        <v>19</v>
      </c>
      <c r="O149">
        <v>1000</v>
      </c>
      <c r="P149">
        <v>1000</v>
      </c>
      <c r="Q149">
        <v>1000</v>
      </c>
      <c r="R149">
        <v>0</v>
      </c>
      <c r="S149">
        <v>0</v>
      </c>
      <c r="T149">
        <v>5</v>
      </c>
      <c r="U149" t="s">
        <v>3043</v>
      </c>
    </row>
    <row r="150" spans="1:21" x14ac:dyDescent="0.25">
      <c r="A150">
        <v>500</v>
      </c>
      <c r="B150" t="s">
        <v>130</v>
      </c>
      <c r="D150" t="s">
        <v>1248</v>
      </c>
      <c r="E150" t="s">
        <v>167</v>
      </c>
      <c r="F150" t="s">
        <v>1366</v>
      </c>
      <c r="G150" t="s">
        <v>1369</v>
      </c>
      <c r="H150" t="s">
        <v>1341</v>
      </c>
      <c r="K150" t="s">
        <v>620</v>
      </c>
      <c r="L150" t="s">
        <v>253</v>
      </c>
      <c r="M150" t="s">
        <v>1464</v>
      </c>
      <c r="N150" t="s">
        <v>44</v>
      </c>
      <c r="O150">
        <v>7500000</v>
      </c>
      <c r="P150">
        <v>6500000</v>
      </c>
      <c r="Q150">
        <v>6500000</v>
      </c>
      <c r="R150">
        <v>-1000000</v>
      </c>
      <c r="S150">
        <v>-1000000</v>
      </c>
      <c r="T150">
        <v>3</v>
      </c>
      <c r="U150" t="s">
        <v>3022</v>
      </c>
    </row>
    <row r="151" spans="1:21" x14ac:dyDescent="0.25">
      <c r="A151">
        <v>501</v>
      </c>
      <c r="B151" t="s">
        <v>130</v>
      </c>
      <c r="D151" t="s">
        <v>1249</v>
      </c>
      <c r="E151" t="s">
        <v>168</v>
      </c>
      <c r="F151" t="s">
        <v>1366</v>
      </c>
      <c r="G151" t="s">
        <v>1369</v>
      </c>
      <c r="H151" t="s">
        <v>1341</v>
      </c>
      <c r="K151" t="s">
        <v>621</v>
      </c>
      <c r="L151" t="s">
        <v>253</v>
      </c>
      <c r="M151" t="s">
        <v>1470</v>
      </c>
      <c r="N151" t="s">
        <v>48</v>
      </c>
      <c r="O151">
        <v>600000</v>
      </c>
      <c r="P151">
        <v>600000</v>
      </c>
      <c r="Q151">
        <v>600000</v>
      </c>
      <c r="R151">
        <v>0</v>
      </c>
      <c r="S151">
        <v>0</v>
      </c>
      <c r="T151">
        <v>3</v>
      </c>
      <c r="U151" t="s">
        <v>3027</v>
      </c>
    </row>
    <row r="152" spans="1:21" x14ac:dyDescent="0.25">
      <c r="A152">
        <v>502</v>
      </c>
      <c r="B152" t="s">
        <v>130</v>
      </c>
      <c r="D152" t="s">
        <v>1248</v>
      </c>
      <c r="E152" t="s">
        <v>167</v>
      </c>
      <c r="F152" t="s">
        <v>1366</v>
      </c>
      <c r="G152" t="s">
        <v>1369</v>
      </c>
      <c r="H152" t="s">
        <v>1341</v>
      </c>
      <c r="K152" t="s">
        <v>622</v>
      </c>
      <c r="L152" t="s">
        <v>252</v>
      </c>
      <c r="M152" t="s">
        <v>1454</v>
      </c>
      <c r="N152" t="s">
        <v>2</v>
      </c>
      <c r="O152">
        <v>500000</v>
      </c>
      <c r="P152">
        <v>500000</v>
      </c>
      <c r="Q152">
        <v>400000</v>
      </c>
      <c r="R152">
        <v>0</v>
      </c>
      <c r="S152">
        <v>-100000</v>
      </c>
      <c r="T152">
        <v>2</v>
      </c>
      <c r="U152" t="s">
        <v>3010</v>
      </c>
    </row>
    <row r="153" spans="1:21" x14ac:dyDescent="0.25">
      <c r="A153">
        <v>503</v>
      </c>
      <c r="B153" t="s">
        <v>130</v>
      </c>
      <c r="D153" t="s">
        <v>1249</v>
      </c>
      <c r="E153" t="s">
        <v>168</v>
      </c>
      <c r="F153" t="s">
        <v>1366</v>
      </c>
      <c r="G153" t="s">
        <v>1369</v>
      </c>
      <c r="H153" t="s">
        <v>1341</v>
      </c>
      <c r="K153" t="s">
        <v>623</v>
      </c>
      <c r="L153" t="s">
        <v>253</v>
      </c>
      <c r="M153" t="s">
        <v>1470</v>
      </c>
      <c r="N153" t="s">
        <v>46</v>
      </c>
      <c r="O153">
        <v>500000</v>
      </c>
      <c r="P153">
        <v>500000</v>
      </c>
      <c r="Q153">
        <v>500000</v>
      </c>
      <c r="R153">
        <v>0</v>
      </c>
      <c r="S153">
        <v>0</v>
      </c>
      <c r="T153">
        <v>3</v>
      </c>
      <c r="U153" t="s">
        <v>3027</v>
      </c>
    </row>
    <row r="154" spans="1:21" x14ac:dyDescent="0.25">
      <c r="A154">
        <v>505</v>
      </c>
      <c r="B154" t="s">
        <v>130</v>
      </c>
      <c r="D154" t="s">
        <v>1249</v>
      </c>
      <c r="E154" t="s">
        <v>168</v>
      </c>
      <c r="F154" t="s">
        <v>1366</v>
      </c>
      <c r="G154" t="s">
        <v>1369</v>
      </c>
      <c r="H154" t="s">
        <v>1341</v>
      </c>
      <c r="K154" t="s">
        <v>625</v>
      </c>
      <c r="L154" t="s">
        <v>253</v>
      </c>
      <c r="M154" t="s">
        <v>1470</v>
      </c>
      <c r="N154" t="s">
        <v>47</v>
      </c>
      <c r="O154">
        <v>180000</v>
      </c>
      <c r="P154">
        <v>180000</v>
      </c>
      <c r="Q154">
        <v>180000</v>
      </c>
      <c r="R154">
        <v>0</v>
      </c>
      <c r="S154">
        <v>0</v>
      </c>
      <c r="T154">
        <v>3</v>
      </c>
      <c r="U154" t="s">
        <v>3027</v>
      </c>
    </row>
    <row r="155" spans="1:21" x14ac:dyDescent="0.25">
      <c r="A155">
        <v>507</v>
      </c>
      <c r="B155" t="s">
        <v>130</v>
      </c>
      <c r="D155" t="s">
        <v>1251</v>
      </c>
      <c r="E155" t="s">
        <v>169</v>
      </c>
      <c r="F155" t="s">
        <v>1366</v>
      </c>
      <c r="G155" t="s">
        <v>1369</v>
      </c>
      <c r="H155" t="s">
        <v>1341</v>
      </c>
      <c r="K155" t="s">
        <v>627</v>
      </c>
      <c r="L155" t="s">
        <v>255</v>
      </c>
      <c r="M155" t="s">
        <v>1476</v>
      </c>
      <c r="N155" t="s">
        <v>17</v>
      </c>
      <c r="O155">
        <v>100000</v>
      </c>
      <c r="P155">
        <v>100000</v>
      </c>
      <c r="Q155">
        <v>0</v>
      </c>
      <c r="R155">
        <v>0</v>
      </c>
      <c r="S155">
        <v>-100000</v>
      </c>
      <c r="T155">
        <v>5</v>
      </c>
      <c r="U155" t="s">
        <v>3040</v>
      </c>
    </row>
    <row r="156" spans="1:21" x14ac:dyDescent="0.25">
      <c r="A156">
        <v>508</v>
      </c>
      <c r="B156" t="s">
        <v>130</v>
      </c>
      <c r="D156" t="s">
        <v>1248</v>
      </c>
      <c r="E156" t="s">
        <v>167</v>
      </c>
      <c r="F156" t="s">
        <v>1366</v>
      </c>
      <c r="G156" t="s">
        <v>1369</v>
      </c>
      <c r="H156" t="s">
        <v>1341</v>
      </c>
      <c r="K156" t="s">
        <v>628</v>
      </c>
      <c r="L156" t="s">
        <v>253</v>
      </c>
      <c r="M156" t="s">
        <v>1464</v>
      </c>
      <c r="N156" t="s">
        <v>13</v>
      </c>
      <c r="O156">
        <v>100000</v>
      </c>
      <c r="P156">
        <v>100000</v>
      </c>
      <c r="Q156">
        <v>100000</v>
      </c>
      <c r="R156">
        <v>0</v>
      </c>
      <c r="S156">
        <v>0</v>
      </c>
      <c r="T156">
        <v>3</v>
      </c>
      <c r="U156" t="s">
        <v>3022</v>
      </c>
    </row>
    <row r="157" spans="1:21" x14ac:dyDescent="0.25">
      <c r="A157">
        <v>509</v>
      </c>
      <c r="B157" t="s">
        <v>130</v>
      </c>
      <c r="D157" t="s">
        <v>1250</v>
      </c>
      <c r="E157" t="s">
        <v>170</v>
      </c>
      <c r="F157" t="s">
        <v>1366</v>
      </c>
      <c r="G157" t="s">
        <v>1369</v>
      </c>
      <c r="H157" t="s">
        <v>1341</v>
      </c>
      <c r="K157" t="s">
        <v>629</v>
      </c>
      <c r="L157" t="s">
        <v>253</v>
      </c>
      <c r="M157" t="s">
        <v>1464</v>
      </c>
      <c r="N157" t="s">
        <v>45</v>
      </c>
      <c r="O157">
        <v>100000</v>
      </c>
      <c r="P157">
        <v>100000</v>
      </c>
      <c r="Q157">
        <v>80000</v>
      </c>
      <c r="R157">
        <v>0</v>
      </c>
      <c r="S157">
        <v>-20000</v>
      </c>
      <c r="T157">
        <v>3</v>
      </c>
      <c r="U157" t="s">
        <v>3022</v>
      </c>
    </row>
    <row r="158" spans="1:21" x14ac:dyDescent="0.25">
      <c r="A158">
        <v>513</v>
      </c>
      <c r="B158" t="s">
        <v>130</v>
      </c>
      <c r="D158" t="s">
        <v>1249</v>
      </c>
      <c r="E158" t="s">
        <v>168</v>
      </c>
      <c r="F158" t="s">
        <v>1366</v>
      </c>
      <c r="G158" t="s">
        <v>1369</v>
      </c>
      <c r="H158" t="s">
        <v>1341</v>
      </c>
      <c r="K158" t="s">
        <v>633</v>
      </c>
      <c r="L158" t="s">
        <v>252</v>
      </c>
      <c r="M158" t="s">
        <v>1454</v>
      </c>
      <c r="N158" t="s">
        <v>3</v>
      </c>
      <c r="O158">
        <v>50000</v>
      </c>
      <c r="P158">
        <v>50000</v>
      </c>
      <c r="Q158">
        <v>15000</v>
      </c>
      <c r="R158">
        <v>0</v>
      </c>
      <c r="S158">
        <v>-35000</v>
      </c>
      <c r="T158">
        <v>2</v>
      </c>
      <c r="U158" t="s">
        <v>3010</v>
      </c>
    </row>
    <row r="159" spans="1:21" x14ac:dyDescent="0.25">
      <c r="A159">
        <v>514</v>
      </c>
      <c r="B159" t="s">
        <v>130</v>
      </c>
      <c r="D159" t="s">
        <v>1251</v>
      </c>
      <c r="E159" t="s">
        <v>169</v>
      </c>
      <c r="F159" t="s">
        <v>1366</v>
      </c>
      <c r="G159" t="s">
        <v>1369</v>
      </c>
      <c r="H159" t="s">
        <v>1341</v>
      </c>
      <c r="K159" t="s">
        <v>634</v>
      </c>
      <c r="L159" t="s">
        <v>255</v>
      </c>
      <c r="M159" t="s">
        <v>1476</v>
      </c>
      <c r="N159" t="s">
        <v>16</v>
      </c>
      <c r="O159">
        <v>40000</v>
      </c>
      <c r="P159">
        <v>40000</v>
      </c>
      <c r="Q159">
        <v>0</v>
      </c>
      <c r="R159">
        <v>0</v>
      </c>
      <c r="S159">
        <v>-40000</v>
      </c>
      <c r="T159">
        <v>5</v>
      </c>
      <c r="U159" t="s">
        <v>3040</v>
      </c>
    </row>
    <row r="160" spans="1:21" x14ac:dyDescent="0.25">
      <c r="A160">
        <v>520</v>
      </c>
      <c r="B160" t="s">
        <v>130</v>
      </c>
      <c r="D160" t="s">
        <v>1248</v>
      </c>
      <c r="E160" t="s">
        <v>167</v>
      </c>
      <c r="F160" t="s">
        <v>1366</v>
      </c>
      <c r="G160" t="s">
        <v>1369</v>
      </c>
      <c r="H160" t="s">
        <v>1341</v>
      </c>
      <c r="K160" t="s">
        <v>640</v>
      </c>
      <c r="L160" t="s">
        <v>252</v>
      </c>
      <c r="M160" t="s">
        <v>1454</v>
      </c>
      <c r="N160" t="s">
        <v>41</v>
      </c>
      <c r="O160">
        <v>5000</v>
      </c>
      <c r="P160">
        <v>5000</v>
      </c>
      <c r="Q160">
        <v>5000</v>
      </c>
      <c r="R160">
        <v>0</v>
      </c>
      <c r="S160">
        <v>0</v>
      </c>
      <c r="T160">
        <v>2</v>
      </c>
      <c r="U160" t="s">
        <v>3010</v>
      </c>
    </row>
    <row r="161" spans="1:21" x14ac:dyDescent="0.25">
      <c r="A161">
        <v>521</v>
      </c>
      <c r="B161" t="s">
        <v>130</v>
      </c>
      <c r="D161" t="s">
        <v>1248</v>
      </c>
      <c r="E161" t="s">
        <v>167</v>
      </c>
      <c r="F161" t="s">
        <v>1366</v>
      </c>
      <c r="G161" t="s">
        <v>1369</v>
      </c>
      <c r="H161" t="s">
        <v>1341</v>
      </c>
      <c r="K161" t="s">
        <v>641</v>
      </c>
      <c r="L161" t="s">
        <v>252</v>
      </c>
      <c r="M161" t="s">
        <v>1459</v>
      </c>
      <c r="N161" t="s">
        <v>9</v>
      </c>
      <c r="O161">
        <v>5000</v>
      </c>
      <c r="P161">
        <v>5000</v>
      </c>
      <c r="Q161">
        <v>5000</v>
      </c>
      <c r="R161">
        <v>0</v>
      </c>
      <c r="S161">
        <v>0</v>
      </c>
      <c r="T161">
        <v>2</v>
      </c>
      <c r="U161" t="s">
        <v>3016</v>
      </c>
    </row>
    <row r="162" spans="1:21" x14ac:dyDescent="0.25">
      <c r="A162">
        <v>522</v>
      </c>
      <c r="B162" t="s">
        <v>130</v>
      </c>
      <c r="D162" t="s">
        <v>1249</v>
      </c>
      <c r="E162" t="s">
        <v>168</v>
      </c>
      <c r="F162" t="s">
        <v>1366</v>
      </c>
      <c r="G162" t="s">
        <v>1369</v>
      </c>
      <c r="H162" t="s">
        <v>1341</v>
      </c>
      <c r="K162" t="s">
        <v>642</v>
      </c>
      <c r="L162" t="s">
        <v>253</v>
      </c>
      <c r="M162" t="s">
        <v>1468</v>
      </c>
      <c r="N162" t="s">
        <v>14</v>
      </c>
      <c r="O162">
        <v>3000</v>
      </c>
      <c r="P162">
        <v>3000</v>
      </c>
      <c r="Q162">
        <v>3000</v>
      </c>
      <c r="R162">
        <v>0</v>
      </c>
      <c r="S162">
        <v>0</v>
      </c>
      <c r="T162">
        <v>3</v>
      </c>
      <c r="U162" t="s">
        <v>3025</v>
      </c>
    </row>
    <row r="163" spans="1:21" x14ac:dyDescent="0.25">
      <c r="A163">
        <v>524</v>
      </c>
      <c r="B163" t="s">
        <v>130</v>
      </c>
      <c r="D163" t="s">
        <v>1248</v>
      </c>
      <c r="E163" t="s">
        <v>167</v>
      </c>
      <c r="F163" t="s">
        <v>1366</v>
      </c>
      <c r="G163" t="s">
        <v>1369</v>
      </c>
      <c r="H163" t="s">
        <v>1341</v>
      </c>
      <c r="K163" t="s">
        <v>644</v>
      </c>
      <c r="L163" t="s">
        <v>253</v>
      </c>
      <c r="M163" t="s">
        <v>1462</v>
      </c>
      <c r="N163" t="s">
        <v>12</v>
      </c>
      <c r="O163">
        <v>2000</v>
      </c>
      <c r="P163">
        <v>2000</v>
      </c>
      <c r="Q163">
        <v>2000</v>
      </c>
      <c r="R163">
        <v>0</v>
      </c>
      <c r="S163">
        <v>0</v>
      </c>
      <c r="T163">
        <v>3</v>
      </c>
      <c r="U163" t="s">
        <v>3020</v>
      </c>
    </row>
    <row r="164" spans="1:21" x14ac:dyDescent="0.25">
      <c r="A164">
        <v>1111</v>
      </c>
      <c r="B164" t="s">
        <v>215</v>
      </c>
      <c r="D164" t="s">
        <v>1271</v>
      </c>
      <c r="E164" t="s">
        <v>216</v>
      </c>
      <c r="F164" t="s">
        <v>1387</v>
      </c>
      <c r="G164" t="s">
        <v>1369</v>
      </c>
      <c r="H164" t="s">
        <v>1351</v>
      </c>
      <c r="K164" t="s">
        <v>1052</v>
      </c>
      <c r="L164" t="s">
        <v>252</v>
      </c>
      <c r="M164" t="s">
        <v>1456</v>
      </c>
      <c r="N164" t="s">
        <v>96</v>
      </c>
      <c r="O164">
        <v>38610</v>
      </c>
      <c r="P164">
        <v>38610</v>
      </c>
      <c r="Q164">
        <v>38610</v>
      </c>
      <c r="R164">
        <v>0</v>
      </c>
      <c r="S164">
        <v>0</v>
      </c>
      <c r="T164">
        <v>2</v>
      </c>
      <c r="U164" t="s">
        <v>3013</v>
      </c>
    </row>
    <row r="165" spans="1:21" x14ac:dyDescent="0.25">
      <c r="A165">
        <v>1110</v>
      </c>
      <c r="B165" t="s">
        <v>215</v>
      </c>
      <c r="D165" t="s">
        <v>1271</v>
      </c>
      <c r="E165" t="s">
        <v>216</v>
      </c>
      <c r="F165" t="s">
        <v>1387</v>
      </c>
      <c r="G165" t="s">
        <v>1369</v>
      </c>
      <c r="H165" t="s">
        <v>1351</v>
      </c>
      <c r="K165" t="s">
        <v>1052</v>
      </c>
      <c r="L165" t="s">
        <v>252</v>
      </c>
      <c r="M165" t="s">
        <v>1456</v>
      </c>
      <c r="N165" t="s">
        <v>93</v>
      </c>
      <c r="O165">
        <v>38600</v>
      </c>
      <c r="P165">
        <v>38600</v>
      </c>
      <c r="Q165">
        <v>3860</v>
      </c>
      <c r="R165">
        <v>0</v>
      </c>
      <c r="S165">
        <v>-34740</v>
      </c>
      <c r="T165">
        <v>2</v>
      </c>
      <c r="U165" t="s">
        <v>3013</v>
      </c>
    </row>
    <row r="166" spans="1:21" x14ac:dyDescent="0.25">
      <c r="A166">
        <v>1109</v>
      </c>
      <c r="B166" t="s">
        <v>215</v>
      </c>
      <c r="D166" t="s">
        <v>1271</v>
      </c>
      <c r="E166" t="s">
        <v>216</v>
      </c>
      <c r="F166" t="s">
        <v>1387</v>
      </c>
      <c r="G166" t="s">
        <v>1369</v>
      </c>
      <c r="H166" t="s">
        <v>1351</v>
      </c>
      <c r="K166" t="s">
        <v>1051</v>
      </c>
      <c r="L166" t="s">
        <v>252</v>
      </c>
      <c r="M166" t="s">
        <v>1455</v>
      </c>
      <c r="N166" t="s">
        <v>6</v>
      </c>
      <c r="O166">
        <v>47520.000000000007</v>
      </c>
      <c r="P166">
        <v>47520.000000000007</v>
      </c>
      <c r="Q166">
        <v>14256.000000000002</v>
      </c>
      <c r="R166">
        <v>0</v>
      </c>
      <c r="S166">
        <v>-33264.000000000007</v>
      </c>
      <c r="T166">
        <v>2</v>
      </c>
      <c r="U166" t="s">
        <v>3011</v>
      </c>
    </row>
    <row r="167" spans="1:21" x14ac:dyDescent="0.25">
      <c r="A167">
        <v>1108</v>
      </c>
      <c r="B167" t="s">
        <v>215</v>
      </c>
      <c r="D167" t="s">
        <v>1271</v>
      </c>
      <c r="E167" t="s">
        <v>216</v>
      </c>
      <c r="F167" t="s">
        <v>1387</v>
      </c>
      <c r="G167" t="s">
        <v>1369</v>
      </c>
      <c r="H167" t="s">
        <v>1351</v>
      </c>
      <c r="K167" t="s">
        <v>1050</v>
      </c>
      <c r="L167" t="s">
        <v>252</v>
      </c>
      <c r="M167" t="s">
        <v>1454</v>
      </c>
      <c r="N167" t="s">
        <v>5</v>
      </c>
      <c r="O167">
        <v>100000</v>
      </c>
      <c r="P167">
        <v>100000</v>
      </c>
      <c r="Q167">
        <v>20000</v>
      </c>
      <c r="R167">
        <v>0</v>
      </c>
      <c r="S167">
        <v>-80000</v>
      </c>
      <c r="T167">
        <v>2</v>
      </c>
      <c r="U167" t="s">
        <v>3010</v>
      </c>
    </row>
    <row r="168" spans="1:21" x14ac:dyDescent="0.25">
      <c r="A168">
        <v>1107</v>
      </c>
      <c r="B168" t="s">
        <v>215</v>
      </c>
      <c r="D168" t="s">
        <v>1271</v>
      </c>
      <c r="E168" t="s">
        <v>216</v>
      </c>
      <c r="F168" t="s">
        <v>1387</v>
      </c>
      <c r="G168" t="s">
        <v>1369</v>
      </c>
      <c r="H168" t="s">
        <v>1351</v>
      </c>
      <c r="K168" t="s">
        <v>1049</v>
      </c>
      <c r="L168" t="s">
        <v>252</v>
      </c>
      <c r="M168" t="s">
        <v>1454</v>
      </c>
      <c r="N168" t="s">
        <v>5</v>
      </c>
      <c r="O168">
        <v>50000</v>
      </c>
      <c r="P168">
        <v>50000</v>
      </c>
      <c r="Q168">
        <v>10000</v>
      </c>
      <c r="R168">
        <v>0</v>
      </c>
      <c r="S168">
        <v>-40000</v>
      </c>
      <c r="T168">
        <v>2</v>
      </c>
      <c r="U168" t="s">
        <v>3010</v>
      </c>
    </row>
    <row r="169" spans="1:21" x14ac:dyDescent="0.25">
      <c r="A169">
        <v>1218</v>
      </c>
      <c r="B169" t="s">
        <v>215</v>
      </c>
      <c r="D169" t="s">
        <v>1274</v>
      </c>
      <c r="E169" t="s">
        <v>221</v>
      </c>
      <c r="F169" t="s">
        <v>1388</v>
      </c>
      <c r="G169" t="s">
        <v>1369</v>
      </c>
      <c r="H169" t="s">
        <v>1352</v>
      </c>
      <c r="K169" t="s">
        <v>1138</v>
      </c>
      <c r="L169" t="s">
        <v>254</v>
      </c>
      <c r="M169" t="s">
        <v>1474</v>
      </c>
      <c r="N169" t="s">
        <v>62</v>
      </c>
      <c r="O169">
        <v>100000</v>
      </c>
      <c r="P169">
        <v>100000</v>
      </c>
      <c r="Q169">
        <v>100000</v>
      </c>
      <c r="R169">
        <v>0</v>
      </c>
      <c r="S169">
        <v>0</v>
      </c>
      <c r="T169">
        <v>4</v>
      </c>
      <c r="U169" t="s">
        <v>3037</v>
      </c>
    </row>
    <row r="170" spans="1:21" x14ac:dyDescent="0.25">
      <c r="A170">
        <v>1217</v>
      </c>
      <c r="B170" t="s">
        <v>215</v>
      </c>
      <c r="D170" t="s">
        <v>1274</v>
      </c>
      <c r="E170" t="s">
        <v>221</v>
      </c>
      <c r="F170" t="s">
        <v>1388</v>
      </c>
      <c r="G170" t="s">
        <v>1369</v>
      </c>
      <c r="H170" t="s">
        <v>1352</v>
      </c>
      <c r="K170" t="s">
        <v>1141</v>
      </c>
      <c r="L170" t="s">
        <v>253</v>
      </c>
      <c r="M170" t="s">
        <v>1469</v>
      </c>
      <c r="N170" t="s">
        <v>61</v>
      </c>
      <c r="O170">
        <v>363000</v>
      </c>
      <c r="P170">
        <v>363000</v>
      </c>
      <c r="Q170">
        <v>0</v>
      </c>
      <c r="R170">
        <v>0</v>
      </c>
      <c r="S170">
        <v>-363000</v>
      </c>
      <c r="T170">
        <v>3</v>
      </c>
      <c r="U170" t="s">
        <v>3026</v>
      </c>
    </row>
    <row r="171" spans="1:21" x14ac:dyDescent="0.25">
      <c r="A171">
        <v>1216</v>
      </c>
      <c r="B171" t="s">
        <v>215</v>
      </c>
      <c r="D171" t="s">
        <v>1274</v>
      </c>
      <c r="E171" t="s">
        <v>221</v>
      </c>
      <c r="F171" t="s">
        <v>1388</v>
      </c>
      <c r="G171" t="s">
        <v>1369</v>
      </c>
      <c r="H171" t="s">
        <v>1352</v>
      </c>
      <c r="K171" t="s">
        <v>1140</v>
      </c>
      <c r="L171" t="s">
        <v>253</v>
      </c>
      <c r="M171" t="s">
        <v>1469</v>
      </c>
      <c r="N171" t="s">
        <v>61</v>
      </c>
      <c r="O171">
        <v>200000</v>
      </c>
      <c r="P171">
        <v>200000</v>
      </c>
      <c r="Q171">
        <v>200000</v>
      </c>
      <c r="R171">
        <v>0</v>
      </c>
      <c r="S171">
        <v>0</v>
      </c>
      <c r="T171">
        <v>3</v>
      </c>
      <c r="U171" t="s">
        <v>3026</v>
      </c>
    </row>
    <row r="172" spans="1:21" x14ac:dyDescent="0.25">
      <c r="A172">
        <v>1215</v>
      </c>
      <c r="B172" t="s">
        <v>215</v>
      </c>
      <c r="D172" t="s">
        <v>1274</v>
      </c>
      <c r="E172" t="s">
        <v>221</v>
      </c>
      <c r="F172" t="s">
        <v>1388</v>
      </c>
      <c r="G172" t="s">
        <v>1369</v>
      </c>
      <c r="H172" t="s">
        <v>1352</v>
      </c>
      <c r="K172" t="s">
        <v>1139</v>
      </c>
      <c r="L172" t="s">
        <v>253</v>
      </c>
      <c r="M172" t="s">
        <v>1464</v>
      </c>
      <c r="N172" t="s">
        <v>71</v>
      </c>
      <c r="O172">
        <v>3518869</v>
      </c>
      <c r="P172">
        <v>3518869</v>
      </c>
      <c r="Q172">
        <v>3518869</v>
      </c>
      <c r="R172">
        <v>0</v>
      </c>
      <c r="S172">
        <v>0</v>
      </c>
      <c r="T172">
        <v>3</v>
      </c>
      <c r="U172" t="s">
        <v>3022</v>
      </c>
    </row>
    <row r="173" spans="1:21" x14ac:dyDescent="0.25">
      <c r="A173">
        <v>1214</v>
      </c>
      <c r="B173" t="s">
        <v>215</v>
      </c>
      <c r="D173" t="s">
        <v>1274</v>
      </c>
      <c r="E173" t="s">
        <v>221</v>
      </c>
      <c r="F173" t="s">
        <v>1388</v>
      </c>
      <c r="G173" t="s">
        <v>1369</v>
      </c>
      <c r="H173" t="s">
        <v>1352</v>
      </c>
      <c r="K173" t="s">
        <v>1137</v>
      </c>
      <c r="L173" t="s">
        <v>252</v>
      </c>
      <c r="M173" t="s">
        <v>1454</v>
      </c>
      <c r="N173" t="s">
        <v>4</v>
      </c>
      <c r="O173">
        <v>10000</v>
      </c>
      <c r="P173">
        <v>10000</v>
      </c>
      <c r="Q173">
        <v>2000</v>
      </c>
      <c r="R173">
        <v>0</v>
      </c>
      <c r="S173">
        <v>-8000</v>
      </c>
      <c r="T173">
        <v>2</v>
      </c>
      <c r="U173" t="s">
        <v>3010</v>
      </c>
    </row>
    <row r="174" spans="1:21" x14ac:dyDescent="0.25">
      <c r="A174">
        <v>1213</v>
      </c>
      <c r="B174" t="s">
        <v>215</v>
      </c>
      <c r="D174" t="s">
        <v>1274</v>
      </c>
      <c r="E174" t="s">
        <v>221</v>
      </c>
      <c r="F174" t="s">
        <v>1388</v>
      </c>
      <c r="G174" t="s">
        <v>1369</v>
      </c>
      <c r="H174" t="s">
        <v>1352</v>
      </c>
      <c r="K174" t="s">
        <v>1130</v>
      </c>
      <c r="L174" t="s">
        <v>252</v>
      </c>
      <c r="M174" t="s">
        <v>1454</v>
      </c>
      <c r="N174" t="s">
        <v>2</v>
      </c>
      <c r="O174">
        <v>5000</v>
      </c>
      <c r="P174">
        <v>5000</v>
      </c>
      <c r="Q174">
        <v>1000</v>
      </c>
      <c r="R174">
        <v>0</v>
      </c>
      <c r="S174">
        <v>-4000</v>
      </c>
      <c r="T174">
        <v>2</v>
      </c>
      <c r="U174" t="s">
        <v>3010</v>
      </c>
    </row>
    <row r="175" spans="1:21" x14ac:dyDescent="0.25">
      <c r="A175">
        <v>1212</v>
      </c>
      <c r="B175" t="s">
        <v>215</v>
      </c>
      <c r="D175" t="s">
        <v>1273</v>
      </c>
      <c r="E175" t="s">
        <v>219</v>
      </c>
      <c r="F175" t="s">
        <v>1388</v>
      </c>
      <c r="G175" t="s">
        <v>1369</v>
      </c>
      <c r="H175" t="s">
        <v>1352</v>
      </c>
      <c r="K175" t="s">
        <v>1136</v>
      </c>
      <c r="L175" t="s">
        <v>254</v>
      </c>
      <c r="M175" t="s">
        <v>1474</v>
      </c>
      <c r="N175" t="s">
        <v>220</v>
      </c>
      <c r="O175">
        <v>200000</v>
      </c>
      <c r="P175">
        <v>200000</v>
      </c>
      <c r="Q175">
        <v>200000</v>
      </c>
      <c r="R175">
        <v>0</v>
      </c>
      <c r="S175">
        <v>0</v>
      </c>
      <c r="T175">
        <v>4</v>
      </c>
      <c r="U175" t="s">
        <v>3037</v>
      </c>
    </row>
    <row r="176" spans="1:21" x14ac:dyDescent="0.25">
      <c r="A176">
        <v>1211</v>
      </c>
      <c r="B176" t="s">
        <v>215</v>
      </c>
      <c r="D176" t="s">
        <v>1273</v>
      </c>
      <c r="E176" t="s">
        <v>219</v>
      </c>
      <c r="F176" t="s">
        <v>1388</v>
      </c>
      <c r="G176" t="s">
        <v>1369</v>
      </c>
      <c r="H176" t="s">
        <v>1352</v>
      </c>
      <c r="K176" t="s">
        <v>1135</v>
      </c>
      <c r="L176" t="s">
        <v>254</v>
      </c>
      <c r="M176" t="s">
        <v>1474</v>
      </c>
      <c r="N176" t="s">
        <v>220</v>
      </c>
      <c r="O176">
        <v>8000000</v>
      </c>
      <c r="P176">
        <v>10000000</v>
      </c>
      <c r="Q176">
        <v>3200000</v>
      </c>
      <c r="R176">
        <v>2000000</v>
      </c>
      <c r="S176">
        <v>-4800000</v>
      </c>
      <c r="T176">
        <v>4</v>
      </c>
      <c r="U176" t="s">
        <v>3037</v>
      </c>
    </row>
    <row r="177" spans="1:21" x14ac:dyDescent="0.25">
      <c r="A177">
        <v>1210</v>
      </c>
      <c r="B177" t="s">
        <v>215</v>
      </c>
      <c r="D177" t="s">
        <v>1273</v>
      </c>
      <c r="E177" t="s">
        <v>219</v>
      </c>
      <c r="F177" t="s">
        <v>1388</v>
      </c>
      <c r="G177" t="s">
        <v>1369</v>
      </c>
      <c r="H177" t="s">
        <v>1352</v>
      </c>
      <c r="K177" t="s">
        <v>1134</v>
      </c>
      <c r="L177" t="s">
        <v>253</v>
      </c>
      <c r="M177" t="s">
        <v>1469</v>
      </c>
      <c r="N177" t="s">
        <v>61</v>
      </c>
      <c r="O177">
        <v>80000</v>
      </c>
      <c r="P177">
        <v>80000</v>
      </c>
      <c r="Q177">
        <v>80000</v>
      </c>
      <c r="R177">
        <v>0</v>
      </c>
      <c r="S177">
        <v>0</v>
      </c>
      <c r="T177">
        <v>3</v>
      </c>
      <c r="U177" t="s">
        <v>3026</v>
      </c>
    </row>
    <row r="178" spans="1:21" x14ac:dyDescent="0.25">
      <c r="A178">
        <v>1209</v>
      </c>
      <c r="B178" t="s">
        <v>215</v>
      </c>
      <c r="D178" t="s">
        <v>1273</v>
      </c>
      <c r="E178" t="s">
        <v>219</v>
      </c>
      <c r="F178" t="s">
        <v>1388</v>
      </c>
      <c r="G178" t="s">
        <v>1369</v>
      </c>
      <c r="H178" t="s">
        <v>1352</v>
      </c>
      <c r="K178" t="s">
        <v>1133</v>
      </c>
      <c r="L178" t="s">
        <v>253</v>
      </c>
      <c r="M178" t="s">
        <v>1464</v>
      </c>
      <c r="N178" t="s">
        <v>45</v>
      </c>
      <c r="O178">
        <v>20000</v>
      </c>
      <c r="P178">
        <v>20000</v>
      </c>
      <c r="Q178">
        <v>2000</v>
      </c>
      <c r="R178">
        <v>0</v>
      </c>
      <c r="S178">
        <v>-18000</v>
      </c>
      <c r="T178">
        <v>3</v>
      </c>
      <c r="U178" t="s">
        <v>3022</v>
      </c>
    </row>
    <row r="179" spans="1:21" x14ac:dyDescent="0.25">
      <c r="A179">
        <v>1208</v>
      </c>
      <c r="B179" t="s">
        <v>215</v>
      </c>
      <c r="D179" t="s">
        <v>1273</v>
      </c>
      <c r="E179" t="s">
        <v>219</v>
      </c>
      <c r="F179" t="s">
        <v>1388</v>
      </c>
      <c r="G179" t="s">
        <v>1369</v>
      </c>
      <c r="H179" t="s">
        <v>1352</v>
      </c>
      <c r="K179" t="s">
        <v>1132</v>
      </c>
      <c r="L179" t="s">
        <v>252</v>
      </c>
      <c r="M179" t="s">
        <v>1454</v>
      </c>
      <c r="N179" t="s">
        <v>5</v>
      </c>
      <c r="O179">
        <v>130000</v>
      </c>
      <c r="P179">
        <v>130000</v>
      </c>
      <c r="Q179">
        <v>26000</v>
      </c>
      <c r="R179">
        <v>0</v>
      </c>
      <c r="S179">
        <v>-104000</v>
      </c>
      <c r="T179">
        <v>2</v>
      </c>
      <c r="U179" t="s">
        <v>3010</v>
      </c>
    </row>
    <row r="180" spans="1:21" x14ac:dyDescent="0.25">
      <c r="A180">
        <v>1207</v>
      </c>
      <c r="B180" t="s">
        <v>215</v>
      </c>
      <c r="D180" t="s">
        <v>1273</v>
      </c>
      <c r="E180" t="s">
        <v>219</v>
      </c>
      <c r="F180" t="s">
        <v>1388</v>
      </c>
      <c r="G180" t="s">
        <v>1369</v>
      </c>
      <c r="H180" t="s">
        <v>1352</v>
      </c>
      <c r="K180" t="s">
        <v>1131</v>
      </c>
      <c r="L180" t="s">
        <v>252</v>
      </c>
      <c r="M180" t="s">
        <v>1454</v>
      </c>
      <c r="N180" t="s">
        <v>4</v>
      </c>
      <c r="O180">
        <v>25000</v>
      </c>
      <c r="P180">
        <v>25000</v>
      </c>
      <c r="Q180">
        <v>5000</v>
      </c>
      <c r="R180">
        <v>0</v>
      </c>
      <c r="S180">
        <v>-20000</v>
      </c>
      <c r="T180">
        <v>2</v>
      </c>
      <c r="U180" t="s">
        <v>3010</v>
      </c>
    </row>
    <row r="181" spans="1:21" x14ac:dyDescent="0.25">
      <c r="A181">
        <v>1206</v>
      </c>
      <c r="B181" t="s">
        <v>215</v>
      </c>
      <c r="D181" t="s">
        <v>1273</v>
      </c>
      <c r="E181" t="s">
        <v>219</v>
      </c>
      <c r="F181" t="s">
        <v>1388</v>
      </c>
      <c r="G181" t="s">
        <v>1369</v>
      </c>
      <c r="H181" t="s">
        <v>1352</v>
      </c>
      <c r="K181" t="s">
        <v>1130</v>
      </c>
      <c r="L181" t="s">
        <v>252</v>
      </c>
      <c r="M181" t="s">
        <v>1454</v>
      </c>
      <c r="N181" t="s">
        <v>2</v>
      </c>
      <c r="O181">
        <v>50000</v>
      </c>
      <c r="P181">
        <v>50000</v>
      </c>
      <c r="Q181">
        <v>10000</v>
      </c>
      <c r="R181">
        <v>0</v>
      </c>
      <c r="S181">
        <v>-40000</v>
      </c>
      <c r="T181">
        <v>2</v>
      </c>
      <c r="U181" t="s">
        <v>3010</v>
      </c>
    </row>
    <row r="182" spans="1:21" x14ac:dyDescent="0.25">
      <c r="A182">
        <v>1383</v>
      </c>
      <c r="B182" t="s">
        <v>137</v>
      </c>
      <c r="D182" t="s">
        <v>1259</v>
      </c>
      <c r="E182" t="s">
        <v>137</v>
      </c>
      <c r="F182" t="s">
        <v>1379</v>
      </c>
      <c r="G182" t="s">
        <v>1369</v>
      </c>
      <c r="H182" t="s">
        <v>1339</v>
      </c>
      <c r="K182" t="s">
        <v>2199</v>
      </c>
      <c r="L182" t="s">
        <v>256</v>
      </c>
      <c r="M182" t="s">
        <v>1485</v>
      </c>
      <c r="N182" t="s">
        <v>141</v>
      </c>
      <c r="P182">
        <v>10000000</v>
      </c>
      <c r="Q182">
        <v>10000000</v>
      </c>
      <c r="T182">
        <v>6</v>
      </c>
      <c r="U182" t="s">
        <v>3047</v>
      </c>
    </row>
    <row r="183" spans="1:21" x14ac:dyDescent="0.25">
      <c r="A183">
        <v>440</v>
      </c>
      <c r="B183" t="s">
        <v>137</v>
      </c>
      <c r="D183" t="s">
        <v>1246</v>
      </c>
      <c r="E183" t="s">
        <v>137</v>
      </c>
      <c r="F183" t="s">
        <v>1379</v>
      </c>
      <c r="G183" t="s">
        <v>1369</v>
      </c>
      <c r="H183" t="s">
        <v>1339</v>
      </c>
      <c r="L183" t="s">
        <v>256</v>
      </c>
      <c r="M183" t="s">
        <v>1486</v>
      </c>
      <c r="N183" t="s">
        <v>143</v>
      </c>
      <c r="O183">
        <v>313304481</v>
      </c>
      <c r="P183">
        <v>205423214.66384238</v>
      </c>
      <c r="Q183">
        <v>84792733.834320933</v>
      </c>
      <c r="R183">
        <v>-107881266.33615762</v>
      </c>
      <c r="S183">
        <v>-228511747.16567907</v>
      </c>
      <c r="T183">
        <v>6</v>
      </c>
      <c r="U183" t="s">
        <v>3048</v>
      </c>
    </row>
    <row r="184" spans="1:21" x14ac:dyDescent="0.25">
      <c r="A184">
        <v>439</v>
      </c>
      <c r="B184" t="s">
        <v>137</v>
      </c>
      <c r="D184" t="s">
        <v>1246</v>
      </c>
      <c r="E184" t="s">
        <v>137</v>
      </c>
      <c r="F184" t="s">
        <v>1379</v>
      </c>
      <c r="G184" t="s">
        <v>1369</v>
      </c>
      <c r="H184" t="s">
        <v>1339</v>
      </c>
      <c r="L184" t="s">
        <v>256</v>
      </c>
      <c r="M184" t="s">
        <v>1485</v>
      </c>
      <c r="N184" t="s">
        <v>142</v>
      </c>
      <c r="O184">
        <v>204462</v>
      </c>
      <c r="P184">
        <v>134058.85923667508</v>
      </c>
      <c r="Q184">
        <v>55335.601616348817</v>
      </c>
      <c r="R184">
        <v>-70403.140763324918</v>
      </c>
      <c r="S184">
        <v>-149126.39838365119</v>
      </c>
      <c r="T184">
        <v>6</v>
      </c>
      <c r="U184" t="s">
        <v>3047</v>
      </c>
    </row>
    <row r="185" spans="1:21" x14ac:dyDescent="0.25">
      <c r="A185">
        <v>438</v>
      </c>
      <c r="B185" t="s">
        <v>137</v>
      </c>
      <c r="D185" t="s">
        <v>1246</v>
      </c>
      <c r="E185" t="s">
        <v>137</v>
      </c>
      <c r="F185" t="s">
        <v>1379</v>
      </c>
      <c r="G185" t="s">
        <v>1369</v>
      </c>
      <c r="H185" t="s">
        <v>1339</v>
      </c>
      <c r="L185" t="s">
        <v>256</v>
      </c>
      <c r="M185" t="s">
        <v>1485</v>
      </c>
      <c r="N185" t="s">
        <v>141</v>
      </c>
      <c r="O185">
        <v>403911803</v>
      </c>
      <c r="P185">
        <v>210072979.700268</v>
      </c>
      <c r="Q185">
        <v>90839731.149116844</v>
      </c>
      <c r="R185">
        <v>-193838823.299732</v>
      </c>
      <c r="S185">
        <v>-313072071.85088313</v>
      </c>
      <c r="T185">
        <v>6</v>
      </c>
      <c r="U185" t="s">
        <v>3047</v>
      </c>
    </row>
    <row r="186" spans="1:21" x14ac:dyDescent="0.25">
      <c r="A186">
        <v>437</v>
      </c>
      <c r="B186" t="s">
        <v>137</v>
      </c>
      <c r="D186" t="s">
        <v>1246</v>
      </c>
      <c r="E186" t="s">
        <v>137</v>
      </c>
      <c r="F186" t="s">
        <v>1379</v>
      </c>
      <c r="G186" t="s">
        <v>1369</v>
      </c>
      <c r="H186" t="s">
        <v>1339</v>
      </c>
      <c r="L186" t="s">
        <v>256</v>
      </c>
      <c r="M186" t="s">
        <v>1485</v>
      </c>
      <c r="N186" t="s">
        <v>140</v>
      </c>
      <c r="O186">
        <v>48776578</v>
      </c>
      <c r="P186">
        <v>31981162.290052444</v>
      </c>
      <c r="Q186">
        <v>13200894.486098953</v>
      </c>
      <c r="R186">
        <v>-16795415.709947556</v>
      </c>
      <c r="S186">
        <v>-35575683.513901047</v>
      </c>
      <c r="T186">
        <v>6</v>
      </c>
      <c r="U186" t="s">
        <v>3047</v>
      </c>
    </row>
    <row r="187" spans="1:21" x14ac:dyDescent="0.25">
      <c r="A187">
        <v>436</v>
      </c>
      <c r="B187" t="s">
        <v>137</v>
      </c>
      <c r="D187" t="s">
        <v>1246</v>
      </c>
      <c r="E187" t="s">
        <v>137</v>
      </c>
      <c r="F187" t="s">
        <v>1379</v>
      </c>
      <c r="G187" t="s">
        <v>1369</v>
      </c>
      <c r="H187" t="s">
        <v>1339</v>
      </c>
      <c r="L187" t="s">
        <v>256</v>
      </c>
      <c r="M187" t="s">
        <v>1485</v>
      </c>
      <c r="N187" t="s">
        <v>139</v>
      </c>
      <c r="O187">
        <v>222800629</v>
      </c>
      <c r="P187">
        <v>146082881.71373492</v>
      </c>
      <c r="Q187">
        <v>60298768.701352492</v>
      </c>
      <c r="R187">
        <v>-76717747.286265075</v>
      </c>
      <c r="S187">
        <v>-162501860.29864752</v>
      </c>
      <c r="T187">
        <v>6</v>
      </c>
      <c r="U187" t="s">
        <v>3047</v>
      </c>
    </row>
    <row r="188" spans="1:21" x14ac:dyDescent="0.25">
      <c r="A188">
        <v>435</v>
      </c>
      <c r="B188" t="s">
        <v>137</v>
      </c>
      <c r="D188" t="s">
        <v>1246</v>
      </c>
      <c r="E188" t="s">
        <v>137</v>
      </c>
      <c r="F188" t="s">
        <v>1379</v>
      </c>
      <c r="G188" t="s">
        <v>1369</v>
      </c>
      <c r="H188" t="s">
        <v>1339</v>
      </c>
      <c r="L188" t="s">
        <v>256</v>
      </c>
      <c r="M188" t="s">
        <v>1485</v>
      </c>
      <c r="N188" t="s">
        <v>138</v>
      </c>
      <c r="O188">
        <v>1002047</v>
      </c>
      <c r="P188">
        <v>657008.52834038867</v>
      </c>
      <c r="Q188">
        <v>271194.02917342819</v>
      </c>
      <c r="R188">
        <v>-345038.47165961133</v>
      </c>
      <c r="S188">
        <v>-730852.97082657181</v>
      </c>
      <c r="T188">
        <v>6</v>
      </c>
      <c r="U188" t="s">
        <v>3047</v>
      </c>
    </row>
    <row r="189" spans="1:21" x14ac:dyDescent="0.25">
      <c r="A189">
        <v>434</v>
      </c>
      <c r="B189" t="s">
        <v>137</v>
      </c>
      <c r="D189" t="s">
        <v>1246</v>
      </c>
      <c r="E189" t="s">
        <v>137</v>
      </c>
      <c r="F189" t="s">
        <v>1379</v>
      </c>
      <c r="G189" t="s">
        <v>1369</v>
      </c>
      <c r="H189" t="s">
        <v>1339</v>
      </c>
      <c r="L189" t="s">
        <v>255</v>
      </c>
      <c r="M189" t="s">
        <v>1484</v>
      </c>
      <c r="N189" t="s">
        <v>86</v>
      </c>
      <c r="O189">
        <v>305100</v>
      </c>
      <c r="P189">
        <v>305100</v>
      </c>
      <c r="Q189">
        <v>305100</v>
      </c>
      <c r="R189">
        <v>0</v>
      </c>
      <c r="S189">
        <v>0</v>
      </c>
      <c r="T189">
        <v>5</v>
      </c>
      <c r="U189" t="s">
        <v>3042</v>
      </c>
    </row>
    <row r="190" spans="1:21" x14ac:dyDescent="0.25">
      <c r="A190">
        <v>433</v>
      </c>
      <c r="B190" t="s">
        <v>137</v>
      </c>
      <c r="D190" t="s">
        <v>1246</v>
      </c>
      <c r="E190" t="s">
        <v>137</v>
      </c>
      <c r="F190" t="s">
        <v>1379</v>
      </c>
      <c r="G190" t="s">
        <v>1369</v>
      </c>
      <c r="H190" t="s">
        <v>1339</v>
      </c>
      <c r="L190" t="s">
        <v>255</v>
      </c>
      <c r="M190" t="s">
        <v>1481</v>
      </c>
      <c r="N190" t="s">
        <v>50</v>
      </c>
      <c r="O190">
        <v>159500</v>
      </c>
      <c r="P190">
        <v>159500</v>
      </c>
      <c r="Q190">
        <v>0</v>
      </c>
      <c r="R190">
        <v>0</v>
      </c>
      <c r="S190">
        <v>-159500</v>
      </c>
      <c r="T190">
        <v>5</v>
      </c>
      <c r="U190" t="s">
        <v>3035</v>
      </c>
    </row>
    <row r="191" spans="1:21" x14ac:dyDescent="0.25">
      <c r="A191">
        <v>432</v>
      </c>
      <c r="B191" t="s">
        <v>137</v>
      </c>
      <c r="D191" t="s">
        <v>1246</v>
      </c>
      <c r="E191" t="s">
        <v>137</v>
      </c>
      <c r="F191" t="s">
        <v>1379</v>
      </c>
      <c r="G191" t="s">
        <v>1369</v>
      </c>
      <c r="H191" t="s">
        <v>1339</v>
      </c>
      <c r="L191" t="s">
        <v>255</v>
      </c>
      <c r="M191" t="s">
        <v>1481</v>
      </c>
      <c r="N191" t="s">
        <v>91</v>
      </c>
      <c r="O191">
        <v>14800</v>
      </c>
      <c r="P191">
        <v>14800</v>
      </c>
      <c r="Q191">
        <v>14800</v>
      </c>
      <c r="R191">
        <v>0</v>
      </c>
      <c r="S191">
        <v>0</v>
      </c>
      <c r="T191">
        <v>5</v>
      </c>
      <c r="U191" t="s">
        <v>3035</v>
      </c>
    </row>
    <row r="192" spans="1:21" x14ac:dyDescent="0.25">
      <c r="A192">
        <v>431</v>
      </c>
      <c r="B192" t="s">
        <v>137</v>
      </c>
      <c r="D192" t="s">
        <v>1246</v>
      </c>
      <c r="E192" t="s">
        <v>137</v>
      </c>
      <c r="F192" t="s">
        <v>1379</v>
      </c>
      <c r="G192" t="s">
        <v>1369</v>
      </c>
      <c r="H192" t="s">
        <v>1339</v>
      </c>
      <c r="L192" t="s">
        <v>255</v>
      </c>
      <c r="M192" t="s">
        <v>1481</v>
      </c>
      <c r="N192" t="s">
        <v>82</v>
      </c>
      <c r="O192">
        <v>127000</v>
      </c>
      <c r="P192">
        <v>127000</v>
      </c>
      <c r="Q192">
        <v>0</v>
      </c>
      <c r="R192">
        <v>0</v>
      </c>
      <c r="S192">
        <v>-127000</v>
      </c>
      <c r="T192">
        <v>5</v>
      </c>
      <c r="U192" t="s">
        <v>3035</v>
      </c>
    </row>
    <row r="193" spans="1:21" x14ac:dyDescent="0.25">
      <c r="A193">
        <v>430</v>
      </c>
      <c r="B193" t="s">
        <v>137</v>
      </c>
      <c r="D193" t="s">
        <v>1246</v>
      </c>
      <c r="E193" t="s">
        <v>137</v>
      </c>
      <c r="F193" t="s">
        <v>1379</v>
      </c>
      <c r="G193" t="s">
        <v>1369</v>
      </c>
      <c r="H193" t="s">
        <v>1339</v>
      </c>
      <c r="L193" t="s">
        <v>255</v>
      </c>
      <c r="M193" t="s">
        <v>1477</v>
      </c>
      <c r="N193" t="s">
        <v>106</v>
      </c>
      <c r="O193">
        <v>12000</v>
      </c>
      <c r="P193">
        <v>12000</v>
      </c>
      <c r="Q193">
        <v>12000</v>
      </c>
      <c r="R193">
        <v>0</v>
      </c>
      <c r="S193">
        <v>0</v>
      </c>
      <c r="T193">
        <v>5</v>
      </c>
      <c r="U193" t="s">
        <v>3041</v>
      </c>
    </row>
    <row r="194" spans="1:21" x14ac:dyDescent="0.25">
      <c r="A194">
        <v>429</v>
      </c>
      <c r="B194" t="s">
        <v>137</v>
      </c>
      <c r="D194" t="s">
        <v>1246</v>
      </c>
      <c r="E194" t="s">
        <v>137</v>
      </c>
      <c r="F194" t="s">
        <v>1379</v>
      </c>
      <c r="G194" t="s">
        <v>1369</v>
      </c>
      <c r="H194" t="s">
        <v>1339</v>
      </c>
      <c r="L194" t="s">
        <v>255</v>
      </c>
      <c r="M194" t="s">
        <v>1476</v>
      </c>
      <c r="N194" t="s">
        <v>17</v>
      </c>
      <c r="O194">
        <v>111000</v>
      </c>
      <c r="P194">
        <v>111000</v>
      </c>
      <c r="Q194">
        <v>0</v>
      </c>
      <c r="R194">
        <v>0</v>
      </c>
      <c r="S194">
        <v>-111000</v>
      </c>
      <c r="T194">
        <v>5</v>
      </c>
      <c r="U194" t="s">
        <v>3040</v>
      </c>
    </row>
    <row r="195" spans="1:21" x14ac:dyDescent="0.25">
      <c r="A195">
        <v>428</v>
      </c>
      <c r="B195" t="s">
        <v>137</v>
      </c>
      <c r="D195" t="s">
        <v>1246</v>
      </c>
      <c r="E195" t="s">
        <v>137</v>
      </c>
      <c r="F195" t="s">
        <v>1379</v>
      </c>
      <c r="G195" t="s">
        <v>1369</v>
      </c>
      <c r="H195" t="s">
        <v>1339</v>
      </c>
      <c r="L195" t="s">
        <v>255</v>
      </c>
      <c r="M195" t="s">
        <v>1476</v>
      </c>
      <c r="N195" t="s">
        <v>73</v>
      </c>
      <c r="O195">
        <v>560000</v>
      </c>
      <c r="P195">
        <v>560000</v>
      </c>
      <c r="Q195">
        <v>0</v>
      </c>
      <c r="R195">
        <v>0</v>
      </c>
      <c r="S195">
        <v>-560000</v>
      </c>
      <c r="T195">
        <v>5</v>
      </c>
      <c r="U195" t="s">
        <v>3040</v>
      </c>
    </row>
    <row r="196" spans="1:21" x14ac:dyDescent="0.25">
      <c r="A196">
        <v>427</v>
      </c>
      <c r="B196" t="s">
        <v>137</v>
      </c>
      <c r="D196" t="s">
        <v>1246</v>
      </c>
      <c r="E196" t="s">
        <v>137</v>
      </c>
      <c r="F196" t="s">
        <v>1379</v>
      </c>
      <c r="G196" t="s">
        <v>1369</v>
      </c>
      <c r="H196" t="s">
        <v>1339</v>
      </c>
      <c r="L196" t="s">
        <v>253</v>
      </c>
      <c r="M196" t="s">
        <v>1468</v>
      </c>
      <c r="N196" t="s">
        <v>119</v>
      </c>
      <c r="O196">
        <v>112600</v>
      </c>
      <c r="P196">
        <v>112600</v>
      </c>
      <c r="Q196">
        <v>22520</v>
      </c>
      <c r="R196">
        <v>0</v>
      </c>
      <c r="S196">
        <v>-90080</v>
      </c>
      <c r="T196">
        <v>3</v>
      </c>
      <c r="U196" t="s">
        <v>3025</v>
      </c>
    </row>
    <row r="197" spans="1:21" x14ac:dyDescent="0.25">
      <c r="A197">
        <v>426</v>
      </c>
      <c r="B197" t="s">
        <v>137</v>
      </c>
      <c r="D197" t="s">
        <v>1246</v>
      </c>
      <c r="E197" t="s">
        <v>137</v>
      </c>
      <c r="F197" t="s">
        <v>1379</v>
      </c>
      <c r="G197" t="s">
        <v>1369</v>
      </c>
      <c r="H197" t="s">
        <v>1339</v>
      </c>
      <c r="L197" t="s">
        <v>253</v>
      </c>
      <c r="M197" t="s">
        <v>1468</v>
      </c>
      <c r="N197" t="s">
        <v>57</v>
      </c>
      <c r="O197">
        <v>38800</v>
      </c>
      <c r="P197">
        <v>38800</v>
      </c>
      <c r="Q197">
        <v>3880</v>
      </c>
      <c r="R197">
        <v>0</v>
      </c>
      <c r="S197">
        <v>-34920</v>
      </c>
      <c r="T197">
        <v>3</v>
      </c>
      <c r="U197" t="s">
        <v>3025</v>
      </c>
    </row>
    <row r="198" spans="1:21" x14ac:dyDescent="0.25">
      <c r="A198">
        <v>425</v>
      </c>
      <c r="B198" t="s">
        <v>137</v>
      </c>
      <c r="D198" t="s">
        <v>1246</v>
      </c>
      <c r="E198" t="s">
        <v>137</v>
      </c>
      <c r="F198" t="s">
        <v>1379</v>
      </c>
      <c r="G198" t="s">
        <v>1369</v>
      </c>
      <c r="H198" t="s">
        <v>1339</v>
      </c>
      <c r="L198" t="s">
        <v>253</v>
      </c>
      <c r="M198" t="s">
        <v>1468</v>
      </c>
      <c r="N198" t="s">
        <v>14</v>
      </c>
      <c r="O198">
        <v>59000</v>
      </c>
      <c r="P198">
        <v>59000</v>
      </c>
      <c r="Q198">
        <v>5900</v>
      </c>
      <c r="R198">
        <v>0</v>
      </c>
      <c r="S198">
        <v>-53100</v>
      </c>
      <c r="T198">
        <v>3</v>
      </c>
      <c r="U198" t="s">
        <v>3025</v>
      </c>
    </row>
    <row r="199" spans="1:21" x14ac:dyDescent="0.25">
      <c r="A199">
        <v>424</v>
      </c>
      <c r="B199" t="s">
        <v>137</v>
      </c>
      <c r="D199" t="s">
        <v>1246</v>
      </c>
      <c r="E199" t="s">
        <v>137</v>
      </c>
      <c r="F199" t="s">
        <v>1379</v>
      </c>
      <c r="G199" t="s">
        <v>1369</v>
      </c>
      <c r="H199" t="s">
        <v>1339</v>
      </c>
      <c r="L199" t="s">
        <v>253</v>
      </c>
      <c r="M199" t="s">
        <v>1468</v>
      </c>
      <c r="N199" t="s">
        <v>56</v>
      </c>
      <c r="O199">
        <v>176900</v>
      </c>
      <c r="P199">
        <v>176900</v>
      </c>
      <c r="Q199">
        <v>35380</v>
      </c>
      <c r="R199">
        <v>0</v>
      </c>
      <c r="S199">
        <v>-141520</v>
      </c>
      <c r="T199">
        <v>3</v>
      </c>
      <c r="U199" t="s">
        <v>3025</v>
      </c>
    </row>
    <row r="200" spans="1:21" x14ac:dyDescent="0.25">
      <c r="A200">
        <v>423</v>
      </c>
      <c r="B200" t="s">
        <v>137</v>
      </c>
      <c r="D200" t="s">
        <v>1246</v>
      </c>
      <c r="E200" t="s">
        <v>137</v>
      </c>
      <c r="F200" t="s">
        <v>1379</v>
      </c>
      <c r="G200" t="s">
        <v>1369</v>
      </c>
      <c r="H200" t="s">
        <v>1339</v>
      </c>
      <c r="L200" t="s">
        <v>253</v>
      </c>
      <c r="M200" t="s">
        <v>1466</v>
      </c>
      <c r="N200" t="s">
        <v>81</v>
      </c>
      <c r="O200">
        <v>5000000</v>
      </c>
      <c r="P200">
        <v>5000000</v>
      </c>
      <c r="Q200">
        <v>1000000</v>
      </c>
      <c r="R200">
        <v>0</v>
      </c>
      <c r="S200">
        <v>-4000000</v>
      </c>
      <c r="T200">
        <v>3</v>
      </c>
      <c r="U200" t="s">
        <v>3024</v>
      </c>
    </row>
    <row r="201" spans="1:21" x14ac:dyDescent="0.25">
      <c r="A201">
        <v>422</v>
      </c>
      <c r="B201" t="s">
        <v>137</v>
      </c>
      <c r="D201" t="s">
        <v>1246</v>
      </c>
      <c r="E201" t="s">
        <v>137</v>
      </c>
      <c r="F201" t="s">
        <v>1379</v>
      </c>
      <c r="G201" t="s">
        <v>1369</v>
      </c>
      <c r="H201" t="s">
        <v>1339</v>
      </c>
      <c r="L201" t="s">
        <v>253</v>
      </c>
      <c r="M201" t="s">
        <v>1466</v>
      </c>
      <c r="N201" t="s">
        <v>104</v>
      </c>
      <c r="O201">
        <v>1000000</v>
      </c>
      <c r="P201">
        <v>0</v>
      </c>
      <c r="Q201">
        <v>0</v>
      </c>
      <c r="R201">
        <v>-1000000</v>
      </c>
      <c r="S201">
        <v>-1000000</v>
      </c>
      <c r="T201">
        <v>3</v>
      </c>
      <c r="U201" t="s">
        <v>3024</v>
      </c>
    </row>
    <row r="202" spans="1:21" x14ac:dyDescent="0.25">
      <c r="A202">
        <v>421</v>
      </c>
      <c r="B202" t="s">
        <v>137</v>
      </c>
      <c r="D202" t="s">
        <v>1246</v>
      </c>
      <c r="E202" t="s">
        <v>137</v>
      </c>
      <c r="F202" t="s">
        <v>1379</v>
      </c>
      <c r="G202" t="s">
        <v>1369</v>
      </c>
      <c r="H202" t="s">
        <v>1339</v>
      </c>
      <c r="L202" t="s">
        <v>253</v>
      </c>
      <c r="M202" t="s">
        <v>1466</v>
      </c>
      <c r="N202" t="s">
        <v>100</v>
      </c>
      <c r="O202">
        <v>100200</v>
      </c>
      <c r="P202">
        <v>100200</v>
      </c>
      <c r="Q202">
        <v>10020</v>
      </c>
      <c r="R202">
        <v>0</v>
      </c>
      <c r="S202">
        <v>-90180</v>
      </c>
      <c r="T202">
        <v>3</v>
      </c>
      <c r="U202" t="s">
        <v>3024</v>
      </c>
    </row>
    <row r="203" spans="1:21" x14ac:dyDescent="0.25">
      <c r="A203">
        <v>420</v>
      </c>
      <c r="B203" t="s">
        <v>137</v>
      </c>
      <c r="D203" t="s">
        <v>1246</v>
      </c>
      <c r="E203" t="s">
        <v>137</v>
      </c>
      <c r="F203" t="s">
        <v>1379</v>
      </c>
      <c r="G203" t="s">
        <v>1369</v>
      </c>
      <c r="H203" t="s">
        <v>1339</v>
      </c>
      <c r="L203" t="s">
        <v>253</v>
      </c>
      <c r="M203" t="s">
        <v>1464</v>
      </c>
      <c r="N203" t="s">
        <v>45</v>
      </c>
      <c r="O203">
        <v>397500</v>
      </c>
      <c r="P203">
        <v>397500</v>
      </c>
      <c r="Q203">
        <v>318000</v>
      </c>
      <c r="R203">
        <v>0</v>
      </c>
      <c r="S203">
        <v>-79500</v>
      </c>
      <c r="T203">
        <v>3</v>
      </c>
      <c r="U203" t="s">
        <v>3022</v>
      </c>
    </row>
    <row r="204" spans="1:21" x14ac:dyDescent="0.25">
      <c r="A204">
        <v>419</v>
      </c>
      <c r="B204" t="s">
        <v>137</v>
      </c>
      <c r="D204" t="s">
        <v>1246</v>
      </c>
      <c r="E204" t="s">
        <v>137</v>
      </c>
      <c r="F204" t="s">
        <v>1379</v>
      </c>
      <c r="G204" t="s">
        <v>1369</v>
      </c>
      <c r="H204" t="s">
        <v>1339</v>
      </c>
      <c r="L204" t="s">
        <v>253</v>
      </c>
      <c r="M204" t="s">
        <v>1464</v>
      </c>
      <c r="N204" t="s">
        <v>44</v>
      </c>
      <c r="O204">
        <v>65400</v>
      </c>
      <c r="P204">
        <v>65400</v>
      </c>
      <c r="Q204">
        <v>65400</v>
      </c>
      <c r="R204">
        <v>0</v>
      </c>
      <c r="S204">
        <v>0</v>
      </c>
      <c r="T204">
        <v>3</v>
      </c>
      <c r="U204" t="s">
        <v>3022</v>
      </c>
    </row>
    <row r="205" spans="1:21" x14ac:dyDescent="0.25">
      <c r="A205">
        <v>418</v>
      </c>
      <c r="B205" t="s">
        <v>137</v>
      </c>
      <c r="D205" t="s">
        <v>1246</v>
      </c>
      <c r="E205" t="s">
        <v>137</v>
      </c>
      <c r="F205" t="s">
        <v>1379</v>
      </c>
      <c r="G205" t="s">
        <v>1369</v>
      </c>
      <c r="H205" t="s">
        <v>1339</v>
      </c>
      <c r="L205" t="s">
        <v>253</v>
      </c>
      <c r="M205" t="s">
        <v>1462</v>
      </c>
      <c r="N205" t="s">
        <v>12</v>
      </c>
      <c r="O205">
        <v>6100</v>
      </c>
      <c r="P205">
        <v>6100</v>
      </c>
      <c r="Q205">
        <v>6100</v>
      </c>
      <c r="R205">
        <v>0</v>
      </c>
      <c r="S205">
        <v>0</v>
      </c>
      <c r="T205">
        <v>3</v>
      </c>
      <c r="U205" t="s">
        <v>3020</v>
      </c>
    </row>
    <row r="206" spans="1:21" x14ac:dyDescent="0.25">
      <c r="A206">
        <v>417</v>
      </c>
      <c r="B206" t="s">
        <v>137</v>
      </c>
      <c r="D206" t="s">
        <v>1246</v>
      </c>
      <c r="E206" t="s">
        <v>137</v>
      </c>
      <c r="F206" t="s">
        <v>1379</v>
      </c>
      <c r="G206" t="s">
        <v>1369</v>
      </c>
      <c r="H206" t="s">
        <v>1339</v>
      </c>
      <c r="L206" t="s">
        <v>252</v>
      </c>
      <c r="M206" t="s">
        <v>1461</v>
      </c>
      <c r="N206" t="s">
        <v>77</v>
      </c>
      <c r="O206">
        <v>1579200</v>
      </c>
      <c r="P206">
        <v>1579200</v>
      </c>
      <c r="Q206">
        <v>315840</v>
      </c>
      <c r="R206">
        <v>0</v>
      </c>
      <c r="S206">
        <v>-1263360</v>
      </c>
      <c r="T206">
        <v>2</v>
      </c>
      <c r="U206" t="s">
        <v>3018</v>
      </c>
    </row>
    <row r="207" spans="1:21" x14ac:dyDescent="0.25">
      <c r="A207">
        <v>416</v>
      </c>
      <c r="B207" t="s">
        <v>137</v>
      </c>
      <c r="D207" t="s">
        <v>1246</v>
      </c>
      <c r="E207" t="s">
        <v>137</v>
      </c>
      <c r="F207" t="s">
        <v>1379</v>
      </c>
      <c r="G207" t="s">
        <v>1369</v>
      </c>
      <c r="H207" t="s">
        <v>1339</v>
      </c>
      <c r="L207" t="s">
        <v>252</v>
      </c>
      <c r="M207" t="s">
        <v>1461</v>
      </c>
      <c r="N207" t="s">
        <v>55</v>
      </c>
      <c r="O207">
        <v>1000000</v>
      </c>
      <c r="P207">
        <v>1000000</v>
      </c>
      <c r="Q207">
        <v>100000</v>
      </c>
      <c r="R207">
        <v>0</v>
      </c>
      <c r="S207">
        <v>-900000</v>
      </c>
      <c r="T207">
        <v>2</v>
      </c>
      <c r="U207" t="s">
        <v>3018</v>
      </c>
    </row>
    <row r="208" spans="1:21" x14ac:dyDescent="0.25">
      <c r="A208">
        <v>415</v>
      </c>
      <c r="B208" t="s">
        <v>137</v>
      </c>
      <c r="D208" t="s">
        <v>1246</v>
      </c>
      <c r="E208" t="s">
        <v>137</v>
      </c>
      <c r="F208" t="s">
        <v>1379</v>
      </c>
      <c r="G208" t="s">
        <v>1369</v>
      </c>
      <c r="H208" t="s">
        <v>1339</v>
      </c>
      <c r="L208" t="s">
        <v>252</v>
      </c>
      <c r="M208" t="s">
        <v>1461</v>
      </c>
      <c r="N208" t="s">
        <v>54</v>
      </c>
      <c r="O208">
        <v>28000</v>
      </c>
      <c r="P208">
        <v>28000</v>
      </c>
      <c r="Q208">
        <v>1400</v>
      </c>
      <c r="R208">
        <v>0</v>
      </c>
      <c r="S208">
        <v>-26600</v>
      </c>
      <c r="T208">
        <v>2</v>
      </c>
      <c r="U208" t="s">
        <v>3018</v>
      </c>
    </row>
    <row r="209" spans="1:21" x14ac:dyDescent="0.25">
      <c r="A209">
        <v>414</v>
      </c>
      <c r="B209" t="s">
        <v>137</v>
      </c>
      <c r="D209" t="s">
        <v>1246</v>
      </c>
      <c r="E209" t="s">
        <v>137</v>
      </c>
      <c r="F209" t="s">
        <v>1379</v>
      </c>
      <c r="G209" t="s">
        <v>1369</v>
      </c>
      <c r="H209" t="s">
        <v>1339</v>
      </c>
      <c r="L209" t="s">
        <v>252</v>
      </c>
      <c r="M209" t="s">
        <v>1461</v>
      </c>
      <c r="N209" t="s">
        <v>53</v>
      </c>
      <c r="O209">
        <v>12700</v>
      </c>
      <c r="P209">
        <v>12700</v>
      </c>
      <c r="Q209">
        <v>1270</v>
      </c>
      <c r="R209">
        <v>0</v>
      </c>
      <c r="S209">
        <v>-11430</v>
      </c>
      <c r="T209">
        <v>2</v>
      </c>
      <c r="U209" t="s">
        <v>3018</v>
      </c>
    </row>
    <row r="210" spans="1:21" x14ac:dyDescent="0.25">
      <c r="A210">
        <v>413</v>
      </c>
      <c r="B210" t="s">
        <v>137</v>
      </c>
      <c r="D210" t="s">
        <v>1246</v>
      </c>
      <c r="E210" t="s">
        <v>137</v>
      </c>
      <c r="F210" t="s">
        <v>1379</v>
      </c>
      <c r="G210" t="s">
        <v>1369</v>
      </c>
      <c r="H210" t="s">
        <v>1339</v>
      </c>
      <c r="L210" t="s">
        <v>252</v>
      </c>
      <c r="M210" t="s">
        <v>1461</v>
      </c>
      <c r="N210" t="s">
        <v>11</v>
      </c>
      <c r="O210">
        <v>22300</v>
      </c>
      <c r="P210">
        <v>22300</v>
      </c>
      <c r="Q210">
        <v>22300</v>
      </c>
      <c r="R210">
        <v>0</v>
      </c>
      <c r="S210">
        <v>0</v>
      </c>
      <c r="T210">
        <v>2</v>
      </c>
      <c r="U210" t="s">
        <v>3018</v>
      </c>
    </row>
    <row r="211" spans="1:21" x14ac:dyDescent="0.25">
      <c r="A211">
        <v>412</v>
      </c>
      <c r="B211" t="s">
        <v>137</v>
      </c>
      <c r="D211" t="s">
        <v>1246</v>
      </c>
      <c r="E211" t="s">
        <v>137</v>
      </c>
      <c r="F211" t="s">
        <v>1379</v>
      </c>
      <c r="G211" t="s">
        <v>1369</v>
      </c>
      <c r="H211" t="s">
        <v>1339</v>
      </c>
      <c r="L211" t="s">
        <v>252</v>
      </c>
      <c r="M211" t="s">
        <v>1461</v>
      </c>
      <c r="N211" t="s">
        <v>10</v>
      </c>
      <c r="O211">
        <v>96300</v>
      </c>
      <c r="P211">
        <v>96300</v>
      </c>
      <c r="Q211">
        <v>9630</v>
      </c>
      <c r="R211">
        <v>0</v>
      </c>
      <c r="S211">
        <v>-86670</v>
      </c>
      <c r="T211">
        <v>2</v>
      </c>
      <c r="U211" t="s">
        <v>3018</v>
      </c>
    </row>
    <row r="212" spans="1:21" x14ac:dyDescent="0.25">
      <c r="A212">
        <v>411</v>
      </c>
      <c r="B212" t="s">
        <v>137</v>
      </c>
      <c r="D212" t="s">
        <v>1246</v>
      </c>
      <c r="E212" t="s">
        <v>137</v>
      </c>
      <c r="F212" t="s">
        <v>1379</v>
      </c>
      <c r="G212" t="s">
        <v>1369</v>
      </c>
      <c r="H212" t="s">
        <v>1339</v>
      </c>
      <c r="L212" t="s">
        <v>252</v>
      </c>
      <c r="M212" t="s">
        <v>1459</v>
      </c>
      <c r="N212" t="s">
        <v>67</v>
      </c>
      <c r="O212">
        <v>115400</v>
      </c>
      <c r="P212">
        <v>115400</v>
      </c>
      <c r="Q212">
        <v>23080</v>
      </c>
      <c r="R212">
        <v>0</v>
      </c>
      <c r="S212">
        <v>-92320</v>
      </c>
      <c r="T212">
        <v>2</v>
      </c>
      <c r="U212" t="s">
        <v>3016</v>
      </c>
    </row>
    <row r="213" spans="1:21" x14ac:dyDescent="0.25">
      <c r="A213">
        <v>410</v>
      </c>
      <c r="B213" t="s">
        <v>137</v>
      </c>
      <c r="D213" t="s">
        <v>1246</v>
      </c>
      <c r="E213" t="s">
        <v>137</v>
      </c>
      <c r="F213" t="s">
        <v>1379</v>
      </c>
      <c r="G213" t="s">
        <v>1369</v>
      </c>
      <c r="H213" t="s">
        <v>1339</v>
      </c>
      <c r="L213" t="s">
        <v>252</v>
      </c>
      <c r="M213" t="s">
        <v>1459</v>
      </c>
      <c r="N213" t="s">
        <v>8</v>
      </c>
      <c r="O213">
        <v>327000</v>
      </c>
      <c r="P213">
        <v>327000</v>
      </c>
      <c r="Q213">
        <v>49050</v>
      </c>
      <c r="R213">
        <v>0</v>
      </c>
      <c r="S213">
        <v>-277950</v>
      </c>
      <c r="T213">
        <v>2</v>
      </c>
      <c r="U213" t="s">
        <v>3016</v>
      </c>
    </row>
    <row r="214" spans="1:21" x14ac:dyDescent="0.25">
      <c r="A214">
        <v>409</v>
      </c>
      <c r="B214" t="s">
        <v>137</v>
      </c>
      <c r="D214" t="s">
        <v>1246</v>
      </c>
      <c r="E214" t="s">
        <v>137</v>
      </c>
      <c r="F214" t="s">
        <v>1379</v>
      </c>
      <c r="G214" t="s">
        <v>1369</v>
      </c>
      <c r="H214" t="s">
        <v>1339</v>
      </c>
      <c r="L214" t="s">
        <v>252</v>
      </c>
      <c r="M214" t="s">
        <v>1457</v>
      </c>
      <c r="N214" t="s">
        <v>69</v>
      </c>
      <c r="O214">
        <v>125300</v>
      </c>
      <c r="P214">
        <v>125300</v>
      </c>
      <c r="Q214">
        <v>125300</v>
      </c>
      <c r="R214">
        <v>0</v>
      </c>
      <c r="S214">
        <v>0</v>
      </c>
      <c r="T214">
        <v>2</v>
      </c>
      <c r="U214" t="s">
        <v>3014</v>
      </c>
    </row>
    <row r="215" spans="1:21" x14ac:dyDescent="0.25">
      <c r="A215">
        <v>408</v>
      </c>
      <c r="B215" t="s">
        <v>137</v>
      </c>
      <c r="D215" t="s">
        <v>1246</v>
      </c>
      <c r="E215" t="s">
        <v>137</v>
      </c>
      <c r="F215" t="s">
        <v>1379</v>
      </c>
      <c r="G215" t="s">
        <v>1369</v>
      </c>
      <c r="H215" t="s">
        <v>1339</v>
      </c>
      <c r="L215" t="s">
        <v>252</v>
      </c>
      <c r="M215" t="s">
        <v>1457</v>
      </c>
      <c r="N215" t="s">
        <v>42</v>
      </c>
      <c r="O215">
        <v>12700</v>
      </c>
      <c r="P215">
        <v>12700</v>
      </c>
      <c r="Q215">
        <v>12700</v>
      </c>
      <c r="R215">
        <v>0</v>
      </c>
      <c r="S215">
        <v>0</v>
      </c>
      <c r="T215">
        <v>2</v>
      </c>
      <c r="U215" t="s">
        <v>3014</v>
      </c>
    </row>
    <row r="216" spans="1:21" x14ac:dyDescent="0.25">
      <c r="A216">
        <v>407</v>
      </c>
      <c r="B216" t="s">
        <v>137</v>
      </c>
      <c r="D216" t="s">
        <v>1246</v>
      </c>
      <c r="E216" t="s">
        <v>137</v>
      </c>
      <c r="F216" t="s">
        <v>1379</v>
      </c>
      <c r="G216" t="s">
        <v>1369</v>
      </c>
      <c r="H216" t="s">
        <v>1339</v>
      </c>
      <c r="L216" t="s">
        <v>252</v>
      </c>
      <c r="M216" t="s">
        <v>1457</v>
      </c>
      <c r="N216" t="s">
        <v>75</v>
      </c>
      <c r="O216">
        <v>7000</v>
      </c>
      <c r="P216">
        <v>7000</v>
      </c>
      <c r="Q216">
        <v>7000</v>
      </c>
      <c r="R216">
        <v>0</v>
      </c>
      <c r="S216">
        <v>0</v>
      </c>
      <c r="T216">
        <v>2</v>
      </c>
      <c r="U216" t="s">
        <v>3014</v>
      </c>
    </row>
    <row r="217" spans="1:21" x14ac:dyDescent="0.25">
      <c r="A217">
        <v>406</v>
      </c>
      <c r="B217" t="s">
        <v>137</v>
      </c>
      <c r="D217" t="s">
        <v>1246</v>
      </c>
      <c r="E217" t="s">
        <v>137</v>
      </c>
      <c r="F217" t="s">
        <v>1379</v>
      </c>
      <c r="G217" t="s">
        <v>1369</v>
      </c>
      <c r="H217" t="s">
        <v>1339</v>
      </c>
      <c r="L217" t="s">
        <v>252</v>
      </c>
      <c r="M217" t="s">
        <v>1456</v>
      </c>
      <c r="N217" t="s">
        <v>59</v>
      </c>
      <c r="O217">
        <v>12900</v>
      </c>
      <c r="P217">
        <v>12900</v>
      </c>
      <c r="Q217">
        <v>12900</v>
      </c>
      <c r="R217">
        <v>0</v>
      </c>
      <c r="S217">
        <v>0</v>
      </c>
      <c r="T217">
        <v>2</v>
      </c>
      <c r="U217" t="s">
        <v>3013</v>
      </c>
    </row>
    <row r="218" spans="1:21" x14ac:dyDescent="0.25">
      <c r="A218">
        <v>405</v>
      </c>
      <c r="B218" t="s">
        <v>137</v>
      </c>
      <c r="D218" t="s">
        <v>1246</v>
      </c>
      <c r="E218" t="s">
        <v>137</v>
      </c>
      <c r="F218" t="s">
        <v>1379</v>
      </c>
      <c r="G218" t="s">
        <v>1369</v>
      </c>
      <c r="H218" t="s">
        <v>1339</v>
      </c>
      <c r="L218" t="s">
        <v>252</v>
      </c>
      <c r="M218" t="s">
        <v>1456</v>
      </c>
      <c r="N218" t="s">
        <v>58</v>
      </c>
      <c r="O218">
        <v>19200</v>
      </c>
      <c r="P218">
        <v>19200</v>
      </c>
      <c r="Q218">
        <v>1920</v>
      </c>
      <c r="R218">
        <v>0</v>
      </c>
      <c r="S218">
        <v>-17280</v>
      </c>
      <c r="T218">
        <v>2</v>
      </c>
      <c r="U218" t="s">
        <v>3013</v>
      </c>
    </row>
    <row r="219" spans="1:21" x14ac:dyDescent="0.25">
      <c r="A219">
        <v>404</v>
      </c>
      <c r="B219" t="s">
        <v>137</v>
      </c>
      <c r="D219" t="s">
        <v>1246</v>
      </c>
      <c r="E219" t="s">
        <v>137</v>
      </c>
      <c r="F219" t="s">
        <v>1379</v>
      </c>
      <c r="G219" t="s">
        <v>1369</v>
      </c>
      <c r="H219" t="s">
        <v>1339</v>
      </c>
      <c r="L219" t="s">
        <v>252</v>
      </c>
      <c r="M219" t="s">
        <v>1456</v>
      </c>
      <c r="N219" t="s">
        <v>52</v>
      </c>
      <c r="O219">
        <v>73900</v>
      </c>
      <c r="P219">
        <v>73900</v>
      </c>
      <c r="Q219">
        <v>73900</v>
      </c>
      <c r="R219">
        <v>0</v>
      </c>
      <c r="S219">
        <v>0</v>
      </c>
      <c r="T219">
        <v>2</v>
      </c>
      <c r="U219" t="s">
        <v>3013</v>
      </c>
    </row>
    <row r="220" spans="1:21" x14ac:dyDescent="0.25">
      <c r="A220">
        <v>403</v>
      </c>
      <c r="B220" t="s">
        <v>137</v>
      </c>
      <c r="D220" t="s">
        <v>1246</v>
      </c>
      <c r="E220" t="s">
        <v>137</v>
      </c>
      <c r="F220" t="s">
        <v>1379</v>
      </c>
      <c r="G220" t="s">
        <v>1369</v>
      </c>
      <c r="H220" t="s">
        <v>1339</v>
      </c>
      <c r="L220" t="s">
        <v>252</v>
      </c>
      <c r="M220" t="s">
        <v>1456</v>
      </c>
      <c r="N220" t="s">
        <v>95</v>
      </c>
      <c r="O220">
        <v>12800</v>
      </c>
      <c r="P220">
        <v>12800</v>
      </c>
      <c r="Q220">
        <v>12800</v>
      </c>
      <c r="R220">
        <v>0</v>
      </c>
      <c r="S220">
        <v>0</v>
      </c>
      <c r="T220">
        <v>2</v>
      </c>
      <c r="U220" t="s">
        <v>3013</v>
      </c>
    </row>
    <row r="221" spans="1:21" x14ac:dyDescent="0.25">
      <c r="A221">
        <v>402</v>
      </c>
      <c r="B221" t="s">
        <v>137</v>
      </c>
      <c r="D221" t="s">
        <v>1246</v>
      </c>
      <c r="E221" t="s">
        <v>137</v>
      </c>
      <c r="F221" t="s">
        <v>1379</v>
      </c>
      <c r="G221" t="s">
        <v>1369</v>
      </c>
      <c r="H221" t="s">
        <v>1339</v>
      </c>
      <c r="L221" t="s">
        <v>252</v>
      </c>
      <c r="M221" t="s">
        <v>1454</v>
      </c>
      <c r="N221" t="s">
        <v>3</v>
      </c>
      <c r="O221">
        <v>217000</v>
      </c>
      <c r="P221">
        <v>217000</v>
      </c>
      <c r="Q221">
        <v>65100</v>
      </c>
      <c r="R221">
        <v>0</v>
      </c>
      <c r="S221">
        <v>-151900</v>
      </c>
      <c r="T221">
        <v>2</v>
      </c>
      <c r="U221" t="s">
        <v>3010</v>
      </c>
    </row>
    <row r="222" spans="1:21" x14ac:dyDescent="0.25">
      <c r="A222">
        <v>401</v>
      </c>
      <c r="B222" t="s">
        <v>137</v>
      </c>
      <c r="D222" t="s">
        <v>1246</v>
      </c>
      <c r="E222" t="s">
        <v>137</v>
      </c>
      <c r="F222" t="s">
        <v>1379</v>
      </c>
      <c r="G222" t="s">
        <v>1369</v>
      </c>
      <c r="H222" t="s">
        <v>1339</v>
      </c>
      <c r="L222" t="s">
        <v>252</v>
      </c>
      <c r="M222" t="s">
        <v>1454</v>
      </c>
      <c r="N222" t="s">
        <v>51</v>
      </c>
      <c r="O222">
        <v>744800</v>
      </c>
      <c r="P222">
        <v>744800</v>
      </c>
      <c r="Q222">
        <v>372400</v>
      </c>
      <c r="R222">
        <v>0</v>
      </c>
      <c r="S222">
        <v>-372400</v>
      </c>
      <c r="T222">
        <v>2</v>
      </c>
      <c r="U222" t="s">
        <v>3010</v>
      </c>
    </row>
    <row r="223" spans="1:21" x14ac:dyDescent="0.25">
      <c r="A223">
        <v>400</v>
      </c>
      <c r="B223" t="s">
        <v>137</v>
      </c>
      <c r="D223" t="s">
        <v>1246</v>
      </c>
      <c r="E223" t="s">
        <v>137</v>
      </c>
      <c r="F223" t="s">
        <v>1379</v>
      </c>
      <c r="G223" t="s">
        <v>1369</v>
      </c>
      <c r="H223" t="s">
        <v>1339</v>
      </c>
      <c r="L223" t="s">
        <v>252</v>
      </c>
      <c r="M223" t="s">
        <v>1454</v>
      </c>
      <c r="N223" t="s">
        <v>41</v>
      </c>
      <c r="O223">
        <v>110200</v>
      </c>
      <c r="P223">
        <v>110200</v>
      </c>
      <c r="Q223">
        <v>88160</v>
      </c>
      <c r="R223">
        <v>0</v>
      </c>
      <c r="S223">
        <v>-22040</v>
      </c>
      <c r="T223">
        <v>2</v>
      </c>
      <c r="U223" t="s">
        <v>3010</v>
      </c>
    </row>
    <row r="224" spans="1:21" x14ac:dyDescent="0.25">
      <c r="A224">
        <v>399</v>
      </c>
      <c r="B224" t="s">
        <v>137</v>
      </c>
      <c r="D224" t="s">
        <v>1246</v>
      </c>
      <c r="E224" t="s">
        <v>137</v>
      </c>
      <c r="F224" t="s">
        <v>1379</v>
      </c>
      <c r="G224" t="s">
        <v>1369</v>
      </c>
      <c r="H224" t="s">
        <v>1339</v>
      </c>
      <c r="L224" t="s">
        <v>252</v>
      </c>
      <c r="M224" t="s">
        <v>1454</v>
      </c>
      <c r="N224" t="s">
        <v>2</v>
      </c>
      <c r="O224">
        <v>528600</v>
      </c>
      <c r="P224">
        <v>528600</v>
      </c>
      <c r="Q224">
        <v>317160</v>
      </c>
      <c r="R224">
        <v>0</v>
      </c>
      <c r="S224">
        <v>-211440</v>
      </c>
      <c r="T224">
        <v>2</v>
      </c>
      <c r="U224" t="s">
        <v>3010</v>
      </c>
    </row>
    <row r="225" spans="1:21" x14ac:dyDescent="0.25">
      <c r="A225">
        <v>116</v>
      </c>
      <c r="B225" t="s">
        <v>133</v>
      </c>
      <c r="D225" t="s">
        <v>1232</v>
      </c>
      <c r="E225" t="s">
        <v>27</v>
      </c>
      <c r="F225" t="s">
        <v>1386</v>
      </c>
      <c r="G225" t="s">
        <v>1369</v>
      </c>
      <c r="H225" t="s">
        <v>1328</v>
      </c>
      <c r="K225" t="s">
        <v>354</v>
      </c>
      <c r="L225" t="s">
        <v>255</v>
      </c>
      <c r="M225" t="s">
        <v>1481</v>
      </c>
      <c r="N225" t="s">
        <v>78</v>
      </c>
      <c r="O225">
        <v>210000</v>
      </c>
      <c r="P225">
        <v>210000</v>
      </c>
      <c r="Q225">
        <v>0</v>
      </c>
      <c r="R225">
        <v>0</v>
      </c>
      <c r="S225">
        <v>-210000</v>
      </c>
      <c r="T225">
        <v>5</v>
      </c>
      <c r="U225" t="s">
        <v>3035</v>
      </c>
    </row>
    <row r="226" spans="1:21" x14ac:dyDescent="0.25">
      <c r="A226">
        <v>115</v>
      </c>
      <c r="B226" t="s">
        <v>133</v>
      </c>
      <c r="D226" t="s">
        <v>1232</v>
      </c>
      <c r="E226" t="s">
        <v>27</v>
      </c>
      <c r="F226" t="s">
        <v>1386</v>
      </c>
      <c r="G226" t="s">
        <v>1369</v>
      </c>
      <c r="H226" t="s">
        <v>1328</v>
      </c>
      <c r="K226" t="s">
        <v>353</v>
      </c>
      <c r="L226" t="s">
        <v>255</v>
      </c>
      <c r="M226" t="s">
        <v>1481</v>
      </c>
      <c r="N226" t="s">
        <v>50</v>
      </c>
      <c r="O226">
        <v>35000</v>
      </c>
      <c r="P226">
        <v>35000</v>
      </c>
      <c r="Q226">
        <v>0</v>
      </c>
      <c r="R226">
        <v>0</v>
      </c>
      <c r="S226">
        <v>-35000</v>
      </c>
      <c r="T226">
        <v>5</v>
      </c>
      <c r="U226" t="s">
        <v>3035</v>
      </c>
    </row>
    <row r="227" spans="1:21" x14ac:dyDescent="0.25">
      <c r="A227">
        <v>114</v>
      </c>
      <c r="B227" t="s">
        <v>133</v>
      </c>
      <c r="D227" t="s">
        <v>1232</v>
      </c>
      <c r="E227" t="s">
        <v>27</v>
      </c>
      <c r="F227" t="s">
        <v>1386</v>
      </c>
      <c r="G227" t="s">
        <v>1369</v>
      </c>
      <c r="H227" t="s">
        <v>1328</v>
      </c>
      <c r="K227" t="s">
        <v>352</v>
      </c>
      <c r="L227" t="s">
        <v>255</v>
      </c>
      <c r="M227" t="s">
        <v>1478</v>
      </c>
      <c r="N227" t="s">
        <v>19</v>
      </c>
      <c r="O227">
        <v>200000</v>
      </c>
      <c r="P227">
        <v>200000</v>
      </c>
      <c r="Q227">
        <v>0</v>
      </c>
      <c r="R227">
        <v>0</v>
      </c>
      <c r="S227">
        <v>-200000</v>
      </c>
      <c r="T227">
        <v>5</v>
      </c>
      <c r="U227" t="s">
        <v>3043</v>
      </c>
    </row>
    <row r="228" spans="1:21" x14ac:dyDescent="0.25">
      <c r="A228">
        <v>113</v>
      </c>
      <c r="B228" t="s">
        <v>133</v>
      </c>
      <c r="D228" t="s">
        <v>1232</v>
      </c>
      <c r="E228" t="s">
        <v>27</v>
      </c>
      <c r="F228" t="s">
        <v>1386</v>
      </c>
      <c r="G228" t="s">
        <v>1369</v>
      </c>
      <c r="H228" t="s">
        <v>1328</v>
      </c>
      <c r="K228" t="s">
        <v>352</v>
      </c>
      <c r="L228" t="s">
        <v>255</v>
      </c>
      <c r="M228" t="s">
        <v>1478</v>
      </c>
      <c r="N228" t="s">
        <v>18</v>
      </c>
      <c r="O228">
        <v>1500000</v>
      </c>
      <c r="P228">
        <v>1500000</v>
      </c>
      <c r="Q228">
        <v>0</v>
      </c>
      <c r="R228">
        <v>0</v>
      </c>
      <c r="S228">
        <v>-1500000</v>
      </c>
      <c r="T228">
        <v>5</v>
      </c>
      <c r="U228" t="s">
        <v>3043</v>
      </c>
    </row>
    <row r="229" spans="1:21" x14ac:dyDescent="0.25">
      <c r="A229">
        <v>112</v>
      </c>
      <c r="B229" t="s">
        <v>133</v>
      </c>
      <c r="D229" t="s">
        <v>1232</v>
      </c>
      <c r="E229" t="s">
        <v>27</v>
      </c>
      <c r="F229" t="s">
        <v>1386</v>
      </c>
      <c r="G229" t="s">
        <v>1369</v>
      </c>
      <c r="H229" t="s">
        <v>1328</v>
      </c>
      <c r="K229" t="s">
        <v>351</v>
      </c>
      <c r="L229" t="s">
        <v>255</v>
      </c>
      <c r="M229" t="s">
        <v>1476</v>
      </c>
      <c r="N229" t="s">
        <v>17</v>
      </c>
      <c r="O229">
        <v>300000</v>
      </c>
      <c r="P229">
        <v>300000</v>
      </c>
      <c r="Q229">
        <v>0</v>
      </c>
      <c r="R229">
        <v>0</v>
      </c>
      <c r="S229">
        <v>-300000</v>
      </c>
      <c r="T229">
        <v>5</v>
      </c>
      <c r="U229" t="s">
        <v>3040</v>
      </c>
    </row>
    <row r="230" spans="1:21" x14ac:dyDescent="0.25">
      <c r="A230">
        <v>111</v>
      </c>
      <c r="B230" t="s">
        <v>133</v>
      </c>
      <c r="D230" t="s">
        <v>1232</v>
      </c>
      <c r="E230" t="s">
        <v>27</v>
      </c>
      <c r="F230" t="s">
        <v>1386</v>
      </c>
      <c r="G230" t="s">
        <v>1369</v>
      </c>
      <c r="H230" t="s">
        <v>1328</v>
      </c>
      <c r="K230" t="s">
        <v>350</v>
      </c>
      <c r="L230" t="s">
        <v>255</v>
      </c>
      <c r="M230" t="s">
        <v>1476</v>
      </c>
      <c r="N230" t="s">
        <v>73</v>
      </c>
      <c r="O230">
        <v>300000</v>
      </c>
      <c r="P230">
        <v>300000</v>
      </c>
      <c r="Q230">
        <v>0</v>
      </c>
      <c r="R230">
        <v>0</v>
      </c>
      <c r="S230">
        <v>-300000</v>
      </c>
      <c r="T230">
        <v>5</v>
      </c>
      <c r="U230" t="s">
        <v>3040</v>
      </c>
    </row>
    <row r="231" spans="1:21" x14ac:dyDescent="0.25">
      <c r="A231">
        <v>110</v>
      </c>
      <c r="B231" t="s">
        <v>133</v>
      </c>
      <c r="D231" t="s">
        <v>1232</v>
      </c>
      <c r="E231" t="s">
        <v>27</v>
      </c>
      <c r="F231" t="s">
        <v>1386</v>
      </c>
      <c r="G231" t="s">
        <v>1369</v>
      </c>
      <c r="H231" t="s">
        <v>1328</v>
      </c>
      <c r="K231" t="s">
        <v>349</v>
      </c>
      <c r="L231" t="s">
        <v>253</v>
      </c>
      <c r="M231" t="s">
        <v>1466</v>
      </c>
      <c r="N231" t="s">
        <v>65</v>
      </c>
      <c r="O231">
        <v>1300000</v>
      </c>
      <c r="P231">
        <v>1300000</v>
      </c>
      <c r="Q231">
        <v>650000</v>
      </c>
      <c r="R231">
        <v>0</v>
      </c>
      <c r="S231">
        <v>-650000</v>
      </c>
      <c r="T231">
        <v>3</v>
      </c>
      <c r="U231" t="s">
        <v>3024</v>
      </c>
    </row>
    <row r="232" spans="1:21" x14ac:dyDescent="0.25">
      <c r="A232">
        <v>109</v>
      </c>
      <c r="B232" t="s">
        <v>133</v>
      </c>
      <c r="D232" t="s">
        <v>1232</v>
      </c>
      <c r="E232" t="s">
        <v>27</v>
      </c>
      <c r="F232" t="s">
        <v>1386</v>
      </c>
      <c r="G232" t="s">
        <v>1369</v>
      </c>
      <c r="H232" t="s">
        <v>1328</v>
      </c>
      <c r="K232" t="s">
        <v>348</v>
      </c>
      <c r="L232" t="s">
        <v>253</v>
      </c>
      <c r="M232" t="s">
        <v>1464</v>
      </c>
      <c r="N232" t="s">
        <v>71</v>
      </c>
      <c r="O232">
        <v>40000</v>
      </c>
      <c r="P232">
        <v>40000</v>
      </c>
      <c r="Q232">
        <v>40000</v>
      </c>
      <c r="R232">
        <v>0</v>
      </c>
      <c r="S232">
        <v>0</v>
      </c>
      <c r="T232">
        <v>3</v>
      </c>
      <c r="U232" t="s">
        <v>3022</v>
      </c>
    </row>
    <row r="233" spans="1:21" x14ac:dyDescent="0.25">
      <c r="A233">
        <v>108</v>
      </c>
      <c r="B233" t="s">
        <v>133</v>
      </c>
      <c r="D233" t="s">
        <v>1232</v>
      </c>
      <c r="E233" t="s">
        <v>27</v>
      </c>
      <c r="F233" t="s">
        <v>1386</v>
      </c>
      <c r="G233" t="s">
        <v>1369</v>
      </c>
      <c r="H233" t="s">
        <v>1328</v>
      </c>
      <c r="K233" t="s">
        <v>347</v>
      </c>
      <c r="L233" t="s">
        <v>253</v>
      </c>
      <c r="M233" t="s">
        <v>1464</v>
      </c>
      <c r="N233" t="s">
        <v>45</v>
      </c>
      <c r="O233">
        <v>25000</v>
      </c>
      <c r="P233">
        <v>25000</v>
      </c>
      <c r="Q233">
        <v>25000</v>
      </c>
      <c r="R233">
        <v>0</v>
      </c>
      <c r="S233">
        <v>0</v>
      </c>
      <c r="T233">
        <v>3</v>
      </c>
      <c r="U233" t="s">
        <v>3022</v>
      </c>
    </row>
    <row r="234" spans="1:21" x14ac:dyDescent="0.25">
      <c r="A234">
        <v>107</v>
      </c>
      <c r="B234" t="s">
        <v>133</v>
      </c>
      <c r="D234" t="s">
        <v>1232</v>
      </c>
      <c r="E234" t="s">
        <v>27</v>
      </c>
      <c r="F234" t="s">
        <v>1386</v>
      </c>
      <c r="G234" t="s">
        <v>1369</v>
      </c>
      <c r="H234" t="s">
        <v>1328</v>
      </c>
      <c r="K234" t="s">
        <v>346</v>
      </c>
      <c r="L234" t="s">
        <v>253</v>
      </c>
      <c r="M234" t="s">
        <v>1464</v>
      </c>
      <c r="N234" t="s">
        <v>13</v>
      </c>
      <c r="O234">
        <v>75000</v>
      </c>
      <c r="P234">
        <v>75000</v>
      </c>
      <c r="Q234">
        <v>37500</v>
      </c>
      <c r="R234">
        <v>0</v>
      </c>
      <c r="S234">
        <v>-37500</v>
      </c>
      <c r="T234">
        <v>3</v>
      </c>
      <c r="U234" t="s">
        <v>3022</v>
      </c>
    </row>
    <row r="235" spans="1:21" x14ac:dyDescent="0.25">
      <c r="A235">
        <v>106</v>
      </c>
      <c r="B235" t="s">
        <v>133</v>
      </c>
      <c r="D235" t="s">
        <v>1232</v>
      </c>
      <c r="E235" t="s">
        <v>27</v>
      </c>
      <c r="F235" t="s">
        <v>1386</v>
      </c>
      <c r="G235" t="s">
        <v>1369</v>
      </c>
      <c r="H235" t="s">
        <v>1328</v>
      </c>
      <c r="K235" t="s">
        <v>345</v>
      </c>
      <c r="L235" t="s">
        <v>252</v>
      </c>
      <c r="M235" t="s">
        <v>1461</v>
      </c>
      <c r="N235" t="s">
        <v>77</v>
      </c>
      <c r="O235">
        <v>20000</v>
      </c>
      <c r="P235">
        <v>20000</v>
      </c>
      <c r="Q235">
        <v>20000</v>
      </c>
      <c r="R235">
        <v>0</v>
      </c>
      <c r="S235">
        <v>0</v>
      </c>
      <c r="T235">
        <v>2</v>
      </c>
      <c r="U235" t="s">
        <v>3018</v>
      </c>
    </row>
    <row r="236" spans="1:21" x14ac:dyDescent="0.25">
      <c r="A236">
        <v>105</v>
      </c>
      <c r="B236" t="s">
        <v>133</v>
      </c>
      <c r="D236" t="s">
        <v>1232</v>
      </c>
      <c r="E236" t="s">
        <v>27</v>
      </c>
      <c r="F236" t="s">
        <v>1386</v>
      </c>
      <c r="G236" t="s">
        <v>1369</v>
      </c>
      <c r="H236" t="s">
        <v>1328</v>
      </c>
      <c r="K236" t="s">
        <v>344</v>
      </c>
      <c r="L236" t="s">
        <v>252</v>
      </c>
      <c r="M236" t="s">
        <v>1461</v>
      </c>
      <c r="N236" t="s">
        <v>11</v>
      </c>
      <c r="O236">
        <v>50000</v>
      </c>
      <c r="P236">
        <v>50000</v>
      </c>
      <c r="Q236">
        <v>10000</v>
      </c>
      <c r="R236">
        <v>0</v>
      </c>
      <c r="S236">
        <v>-40000</v>
      </c>
      <c r="T236">
        <v>2</v>
      </c>
      <c r="U236" t="s">
        <v>3018</v>
      </c>
    </row>
    <row r="237" spans="1:21" x14ac:dyDescent="0.25">
      <c r="A237">
        <v>104</v>
      </c>
      <c r="B237" t="s">
        <v>133</v>
      </c>
      <c r="D237" t="s">
        <v>1232</v>
      </c>
      <c r="E237" t="s">
        <v>27</v>
      </c>
      <c r="F237" t="s">
        <v>1386</v>
      </c>
      <c r="G237" t="s">
        <v>1369</v>
      </c>
      <c r="H237" t="s">
        <v>1328</v>
      </c>
      <c r="K237" t="s">
        <v>343</v>
      </c>
      <c r="L237" t="s">
        <v>252</v>
      </c>
      <c r="M237" t="s">
        <v>1461</v>
      </c>
      <c r="N237" t="s">
        <v>10</v>
      </c>
      <c r="O237">
        <v>75000</v>
      </c>
      <c r="P237">
        <v>75000</v>
      </c>
      <c r="Q237">
        <v>30000</v>
      </c>
      <c r="R237">
        <v>0</v>
      </c>
      <c r="S237">
        <v>-45000</v>
      </c>
      <c r="T237">
        <v>2</v>
      </c>
      <c r="U237" t="s">
        <v>3018</v>
      </c>
    </row>
    <row r="238" spans="1:21" x14ac:dyDescent="0.25">
      <c r="A238">
        <v>103</v>
      </c>
      <c r="B238" t="s">
        <v>133</v>
      </c>
      <c r="D238" t="s">
        <v>1232</v>
      </c>
      <c r="E238" t="s">
        <v>27</v>
      </c>
      <c r="F238" t="s">
        <v>1386</v>
      </c>
      <c r="G238" t="s">
        <v>1369</v>
      </c>
      <c r="H238" t="s">
        <v>1328</v>
      </c>
      <c r="K238" t="s">
        <v>342</v>
      </c>
      <c r="L238" t="s">
        <v>252</v>
      </c>
      <c r="M238" t="s">
        <v>1459</v>
      </c>
      <c r="N238" t="s">
        <v>43</v>
      </c>
      <c r="O238">
        <v>10000</v>
      </c>
      <c r="P238">
        <v>10000</v>
      </c>
      <c r="Q238">
        <v>10000</v>
      </c>
      <c r="R238">
        <v>0</v>
      </c>
      <c r="S238">
        <v>0</v>
      </c>
      <c r="T238">
        <v>2</v>
      </c>
      <c r="U238" t="s">
        <v>3016</v>
      </c>
    </row>
    <row r="239" spans="1:21" x14ac:dyDescent="0.25">
      <c r="A239">
        <v>102</v>
      </c>
      <c r="B239" t="s">
        <v>133</v>
      </c>
      <c r="D239" t="s">
        <v>1232</v>
      </c>
      <c r="E239" t="s">
        <v>27</v>
      </c>
      <c r="F239" t="s">
        <v>1386</v>
      </c>
      <c r="G239" t="s">
        <v>1369</v>
      </c>
      <c r="H239" t="s">
        <v>1328</v>
      </c>
      <c r="K239" t="s">
        <v>341</v>
      </c>
      <c r="L239" t="s">
        <v>252</v>
      </c>
      <c r="M239" t="s">
        <v>1459</v>
      </c>
      <c r="N239" t="s">
        <v>9</v>
      </c>
      <c r="O239">
        <v>25000</v>
      </c>
      <c r="P239">
        <v>25000</v>
      </c>
      <c r="Q239">
        <v>2500</v>
      </c>
      <c r="R239">
        <v>0</v>
      </c>
      <c r="S239">
        <v>-22500</v>
      </c>
      <c r="T239">
        <v>2</v>
      </c>
      <c r="U239" t="s">
        <v>3016</v>
      </c>
    </row>
    <row r="240" spans="1:21" x14ac:dyDescent="0.25">
      <c r="A240">
        <v>101</v>
      </c>
      <c r="B240" t="s">
        <v>133</v>
      </c>
      <c r="D240" t="s">
        <v>1232</v>
      </c>
      <c r="E240" t="s">
        <v>27</v>
      </c>
      <c r="F240" t="s">
        <v>1386</v>
      </c>
      <c r="G240" t="s">
        <v>1369</v>
      </c>
      <c r="H240" t="s">
        <v>1328</v>
      </c>
      <c r="K240" t="s">
        <v>340</v>
      </c>
      <c r="L240" t="s">
        <v>252</v>
      </c>
      <c r="M240" t="s">
        <v>1459</v>
      </c>
      <c r="N240" t="s">
        <v>67</v>
      </c>
      <c r="O240">
        <v>100000</v>
      </c>
      <c r="P240">
        <v>100000</v>
      </c>
      <c r="Q240">
        <v>100000</v>
      </c>
      <c r="R240">
        <v>0</v>
      </c>
      <c r="S240">
        <v>0</v>
      </c>
      <c r="T240">
        <v>2</v>
      </c>
      <c r="U240" t="s">
        <v>3016</v>
      </c>
    </row>
    <row r="241" spans="1:21" x14ac:dyDescent="0.25">
      <c r="A241">
        <v>100</v>
      </c>
      <c r="B241" t="s">
        <v>133</v>
      </c>
      <c r="D241" t="s">
        <v>1232</v>
      </c>
      <c r="E241" t="s">
        <v>27</v>
      </c>
      <c r="F241" t="s">
        <v>1386</v>
      </c>
      <c r="G241" t="s">
        <v>1369</v>
      </c>
      <c r="H241" t="s">
        <v>1328</v>
      </c>
      <c r="K241" t="s">
        <v>339</v>
      </c>
      <c r="L241" t="s">
        <v>252</v>
      </c>
      <c r="M241" t="s">
        <v>1459</v>
      </c>
      <c r="N241" t="s">
        <v>8</v>
      </c>
      <c r="O241">
        <v>150000</v>
      </c>
      <c r="P241">
        <v>150000</v>
      </c>
      <c r="Q241">
        <v>0</v>
      </c>
      <c r="R241">
        <v>0</v>
      </c>
      <c r="S241">
        <v>-150000</v>
      </c>
      <c r="T241">
        <v>2</v>
      </c>
      <c r="U241" t="s">
        <v>3016</v>
      </c>
    </row>
    <row r="242" spans="1:21" x14ac:dyDescent="0.25">
      <c r="A242">
        <v>99</v>
      </c>
      <c r="B242" t="s">
        <v>133</v>
      </c>
      <c r="D242" t="s">
        <v>1232</v>
      </c>
      <c r="E242" t="s">
        <v>27</v>
      </c>
      <c r="F242" t="s">
        <v>1386</v>
      </c>
      <c r="G242" t="s">
        <v>1369</v>
      </c>
      <c r="H242" t="s">
        <v>1328</v>
      </c>
      <c r="K242" t="s">
        <v>338</v>
      </c>
      <c r="L242" t="s">
        <v>252</v>
      </c>
      <c r="M242" t="s">
        <v>1457</v>
      </c>
      <c r="N242" t="s">
        <v>69</v>
      </c>
      <c r="O242">
        <v>40000</v>
      </c>
      <c r="P242">
        <v>40000</v>
      </c>
      <c r="Q242">
        <v>40000</v>
      </c>
      <c r="R242">
        <v>0</v>
      </c>
      <c r="S242">
        <v>0</v>
      </c>
      <c r="T242">
        <v>2</v>
      </c>
      <c r="U242" t="s">
        <v>3014</v>
      </c>
    </row>
    <row r="243" spans="1:21" x14ac:dyDescent="0.25">
      <c r="A243">
        <v>98</v>
      </c>
      <c r="B243" t="s">
        <v>133</v>
      </c>
      <c r="D243" t="s">
        <v>1232</v>
      </c>
      <c r="E243" t="s">
        <v>27</v>
      </c>
      <c r="F243" t="s">
        <v>1386</v>
      </c>
      <c r="G243" t="s">
        <v>1369</v>
      </c>
      <c r="H243" t="s">
        <v>1328</v>
      </c>
      <c r="K243" t="s">
        <v>337</v>
      </c>
      <c r="L243" t="s">
        <v>252</v>
      </c>
      <c r="M243" t="s">
        <v>1457</v>
      </c>
      <c r="N243" t="s">
        <v>76</v>
      </c>
      <c r="O243">
        <v>75000</v>
      </c>
      <c r="P243">
        <v>75000</v>
      </c>
      <c r="Q243">
        <v>75000</v>
      </c>
      <c r="R243">
        <v>0</v>
      </c>
      <c r="S243">
        <v>0</v>
      </c>
      <c r="T243">
        <v>2</v>
      </c>
      <c r="U243" t="s">
        <v>3014</v>
      </c>
    </row>
    <row r="244" spans="1:21" x14ac:dyDescent="0.25">
      <c r="A244">
        <v>97</v>
      </c>
      <c r="B244" t="s">
        <v>133</v>
      </c>
      <c r="D244" t="s">
        <v>1232</v>
      </c>
      <c r="E244" t="s">
        <v>27</v>
      </c>
      <c r="F244" t="s">
        <v>1386</v>
      </c>
      <c r="G244" t="s">
        <v>1369</v>
      </c>
      <c r="H244" t="s">
        <v>1328</v>
      </c>
      <c r="K244" t="s">
        <v>336</v>
      </c>
      <c r="L244" t="s">
        <v>252</v>
      </c>
      <c r="M244" t="s">
        <v>1457</v>
      </c>
      <c r="N244" t="s">
        <v>42</v>
      </c>
      <c r="O244">
        <v>1300000</v>
      </c>
      <c r="P244">
        <v>1300000</v>
      </c>
      <c r="Q244">
        <v>650000</v>
      </c>
      <c r="R244">
        <v>0</v>
      </c>
      <c r="S244">
        <v>-650000</v>
      </c>
      <c r="T244">
        <v>2</v>
      </c>
      <c r="U244" t="s">
        <v>3014</v>
      </c>
    </row>
    <row r="245" spans="1:21" x14ac:dyDescent="0.25">
      <c r="A245">
        <v>96</v>
      </c>
      <c r="B245" t="s">
        <v>133</v>
      </c>
      <c r="D245" t="s">
        <v>1232</v>
      </c>
      <c r="E245" t="s">
        <v>27</v>
      </c>
      <c r="F245" t="s">
        <v>1386</v>
      </c>
      <c r="G245" t="s">
        <v>1369</v>
      </c>
      <c r="H245" t="s">
        <v>1328</v>
      </c>
      <c r="K245" t="s">
        <v>335</v>
      </c>
      <c r="L245" t="s">
        <v>252</v>
      </c>
      <c r="M245" t="s">
        <v>1457</v>
      </c>
      <c r="N245" t="s">
        <v>75</v>
      </c>
      <c r="O245">
        <v>2076000</v>
      </c>
      <c r="P245">
        <v>2076000</v>
      </c>
      <c r="Q245">
        <v>1245600</v>
      </c>
      <c r="R245">
        <v>0</v>
      </c>
      <c r="S245">
        <v>-830400</v>
      </c>
      <c r="T245">
        <v>2</v>
      </c>
      <c r="U245" t="s">
        <v>3014</v>
      </c>
    </row>
    <row r="246" spans="1:21" x14ac:dyDescent="0.25">
      <c r="A246">
        <v>95</v>
      </c>
      <c r="B246" t="s">
        <v>133</v>
      </c>
      <c r="D246" t="s">
        <v>1232</v>
      </c>
      <c r="E246" t="s">
        <v>27</v>
      </c>
      <c r="F246" t="s">
        <v>1386</v>
      </c>
      <c r="G246" t="s">
        <v>1369</v>
      </c>
      <c r="H246" t="s">
        <v>1328</v>
      </c>
      <c r="K246" t="s">
        <v>334</v>
      </c>
      <c r="L246" t="s">
        <v>252</v>
      </c>
      <c r="M246" t="s">
        <v>1456</v>
      </c>
      <c r="N246" t="s">
        <v>58</v>
      </c>
      <c r="O246">
        <v>20000</v>
      </c>
      <c r="P246">
        <v>20000</v>
      </c>
      <c r="Q246">
        <v>2000</v>
      </c>
      <c r="R246">
        <v>0</v>
      </c>
      <c r="S246">
        <v>-18000</v>
      </c>
      <c r="T246">
        <v>2</v>
      </c>
      <c r="U246" t="s">
        <v>3013</v>
      </c>
    </row>
    <row r="247" spans="1:21" x14ac:dyDescent="0.25">
      <c r="A247">
        <v>94</v>
      </c>
      <c r="B247" t="s">
        <v>133</v>
      </c>
      <c r="D247" t="s">
        <v>1232</v>
      </c>
      <c r="E247" t="s">
        <v>27</v>
      </c>
      <c r="F247" t="s">
        <v>1386</v>
      </c>
      <c r="G247" t="s">
        <v>1369</v>
      </c>
      <c r="H247" t="s">
        <v>1328</v>
      </c>
      <c r="K247" t="s">
        <v>333</v>
      </c>
      <c r="L247" t="s">
        <v>252</v>
      </c>
      <c r="M247" t="s">
        <v>1456</v>
      </c>
      <c r="N247" t="s">
        <v>52</v>
      </c>
      <c r="O247">
        <v>30000</v>
      </c>
      <c r="P247">
        <v>30000</v>
      </c>
      <c r="Q247">
        <v>6000</v>
      </c>
      <c r="R247">
        <v>0</v>
      </c>
      <c r="S247">
        <v>-24000</v>
      </c>
      <c r="T247">
        <v>2</v>
      </c>
      <c r="U247" t="s">
        <v>3013</v>
      </c>
    </row>
    <row r="248" spans="1:21" x14ac:dyDescent="0.25">
      <c r="A248">
        <v>93</v>
      </c>
      <c r="B248" t="s">
        <v>133</v>
      </c>
      <c r="D248" t="s">
        <v>1232</v>
      </c>
      <c r="E248" t="s">
        <v>27</v>
      </c>
      <c r="F248" t="s">
        <v>1386</v>
      </c>
      <c r="G248" t="s">
        <v>1369</v>
      </c>
      <c r="H248" t="s">
        <v>1328</v>
      </c>
      <c r="K248" t="s">
        <v>332</v>
      </c>
      <c r="L248" t="s">
        <v>252</v>
      </c>
      <c r="M248" t="s">
        <v>1455</v>
      </c>
      <c r="N248" t="s">
        <v>7</v>
      </c>
      <c r="O248">
        <v>45000</v>
      </c>
      <c r="P248">
        <v>45000</v>
      </c>
      <c r="Q248">
        <v>45000</v>
      </c>
      <c r="R248">
        <v>0</v>
      </c>
      <c r="S248">
        <v>0</v>
      </c>
      <c r="T248">
        <v>2</v>
      </c>
      <c r="U248" t="s">
        <v>3011</v>
      </c>
    </row>
    <row r="249" spans="1:21" x14ac:dyDescent="0.25">
      <c r="A249">
        <v>92</v>
      </c>
      <c r="B249" t="s">
        <v>133</v>
      </c>
      <c r="D249" t="s">
        <v>1232</v>
      </c>
      <c r="E249" t="s">
        <v>27</v>
      </c>
      <c r="F249" t="s">
        <v>1386</v>
      </c>
      <c r="G249" t="s">
        <v>1369</v>
      </c>
      <c r="H249" t="s">
        <v>1328</v>
      </c>
      <c r="K249" t="s">
        <v>331</v>
      </c>
      <c r="L249" t="s">
        <v>252</v>
      </c>
      <c r="M249" t="s">
        <v>1455</v>
      </c>
      <c r="N249" t="s">
        <v>74</v>
      </c>
      <c r="O249">
        <v>1000000</v>
      </c>
      <c r="P249">
        <v>1000000</v>
      </c>
      <c r="Q249">
        <v>800000</v>
      </c>
      <c r="R249">
        <v>0</v>
      </c>
      <c r="S249">
        <v>-200000</v>
      </c>
      <c r="T249">
        <v>2</v>
      </c>
      <c r="U249" t="s">
        <v>3011</v>
      </c>
    </row>
    <row r="250" spans="1:21" x14ac:dyDescent="0.25">
      <c r="A250">
        <v>91</v>
      </c>
      <c r="B250" t="s">
        <v>133</v>
      </c>
      <c r="D250" t="s">
        <v>1232</v>
      </c>
      <c r="E250" t="s">
        <v>27</v>
      </c>
      <c r="F250" t="s">
        <v>1386</v>
      </c>
      <c r="G250" t="s">
        <v>1369</v>
      </c>
      <c r="H250" t="s">
        <v>1328</v>
      </c>
      <c r="K250" t="s">
        <v>330</v>
      </c>
      <c r="L250" t="s">
        <v>252</v>
      </c>
      <c r="M250" t="s">
        <v>1455</v>
      </c>
      <c r="N250" t="s">
        <v>6</v>
      </c>
      <c r="O250">
        <v>600000</v>
      </c>
      <c r="P250">
        <v>600000</v>
      </c>
      <c r="Q250">
        <v>180000</v>
      </c>
      <c r="R250">
        <v>0</v>
      </c>
      <c r="S250">
        <v>-420000</v>
      </c>
      <c r="T250">
        <v>2</v>
      </c>
      <c r="U250" t="s">
        <v>3011</v>
      </c>
    </row>
    <row r="251" spans="1:21" x14ac:dyDescent="0.25">
      <c r="A251">
        <v>90</v>
      </c>
      <c r="B251" t="s">
        <v>133</v>
      </c>
      <c r="D251" t="s">
        <v>1232</v>
      </c>
      <c r="E251" t="s">
        <v>27</v>
      </c>
      <c r="F251" t="s">
        <v>1386</v>
      </c>
      <c r="G251" t="s">
        <v>1369</v>
      </c>
      <c r="H251" t="s">
        <v>1328</v>
      </c>
      <c r="K251" t="s">
        <v>329</v>
      </c>
      <c r="L251" t="s">
        <v>252</v>
      </c>
      <c r="M251" t="s">
        <v>1454</v>
      </c>
      <c r="N251" t="s">
        <v>5</v>
      </c>
      <c r="O251">
        <v>50000</v>
      </c>
      <c r="P251">
        <v>50000</v>
      </c>
      <c r="Q251">
        <v>10000</v>
      </c>
      <c r="R251">
        <v>0</v>
      </c>
      <c r="S251">
        <v>-40000</v>
      </c>
      <c r="T251">
        <v>2</v>
      </c>
      <c r="U251" t="s">
        <v>3010</v>
      </c>
    </row>
    <row r="252" spans="1:21" x14ac:dyDescent="0.25">
      <c r="A252">
        <v>89</v>
      </c>
      <c r="B252" t="s">
        <v>133</v>
      </c>
      <c r="D252" t="s">
        <v>1232</v>
      </c>
      <c r="E252" t="s">
        <v>27</v>
      </c>
      <c r="F252" t="s">
        <v>1386</v>
      </c>
      <c r="G252" t="s">
        <v>1369</v>
      </c>
      <c r="H252" t="s">
        <v>1328</v>
      </c>
      <c r="K252" t="s">
        <v>328</v>
      </c>
      <c r="L252" t="s">
        <v>252</v>
      </c>
      <c r="M252" t="s">
        <v>1454</v>
      </c>
      <c r="N252" t="s">
        <v>4</v>
      </c>
      <c r="O252">
        <v>155000</v>
      </c>
      <c r="P252">
        <v>155000</v>
      </c>
      <c r="Q252">
        <v>31000</v>
      </c>
      <c r="R252">
        <v>0</v>
      </c>
      <c r="S252">
        <v>-124000</v>
      </c>
      <c r="T252">
        <v>2</v>
      </c>
      <c r="U252" t="s">
        <v>3010</v>
      </c>
    </row>
    <row r="253" spans="1:21" x14ac:dyDescent="0.25">
      <c r="A253">
        <v>88</v>
      </c>
      <c r="B253" t="s">
        <v>133</v>
      </c>
      <c r="D253" t="s">
        <v>1232</v>
      </c>
      <c r="E253" t="s">
        <v>27</v>
      </c>
      <c r="F253" t="s">
        <v>1386</v>
      </c>
      <c r="G253" t="s">
        <v>1369</v>
      </c>
      <c r="H253" t="s">
        <v>1328</v>
      </c>
      <c r="K253" t="s">
        <v>327</v>
      </c>
      <c r="L253" t="s">
        <v>252</v>
      </c>
      <c r="M253" t="s">
        <v>1454</v>
      </c>
      <c r="N253" t="s">
        <v>3</v>
      </c>
      <c r="O253">
        <v>89000</v>
      </c>
      <c r="P253">
        <v>89000</v>
      </c>
      <c r="Q253">
        <v>26700</v>
      </c>
      <c r="R253">
        <v>0</v>
      </c>
      <c r="S253">
        <v>-62300</v>
      </c>
      <c r="T253">
        <v>2</v>
      </c>
      <c r="U253" t="s">
        <v>3010</v>
      </c>
    </row>
    <row r="254" spans="1:21" x14ac:dyDescent="0.25">
      <c r="A254">
        <v>87</v>
      </c>
      <c r="B254" t="s">
        <v>133</v>
      </c>
      <c r="D254" t="s">
        <v>1232</v>
      </c>
      <c r="E254" t="s">
        <v>27</v>
      </c>
      <c r="F254" t="s">
        <v>1386</v>
      </c>
      <c r="G254" t="s">
        <v>1369</v>
      </c>
      <c r="H254" t="s">
        <v>1328</v>
      </c>
      <c r="K254" t="s">
        <v>326</v>
      </c>
      <c r="L254" t="s">
        <v>252</v>
      </c>
      <c r="M254" t="s">
        <v>1454</v>
      </c>
      <c r="N254" t="s">
        <v>2</v>
      </c>
      <c r="O254">
        <v>85000</v>
      </c>
      <c r="P254">
        <v>85000</v>
      </c>
      <c r="Q254">
        <v>85000</v>
      </c>
      <c r="R254">
        <v>0</v>
      </c>
      <c r="S254">
        <v>0</v>
      </c>
      <c r="T254">
        <v>2</v>
      </c>
      <c r="U254" t="s">
        <v>3010</v>
      </c>
    </row>
    <row r="255" spans="1:21" x14ac:dyDescent="0.25">
      <c r="A255">
        <v>56</v>
      </c>
      <c r="B255" t="s">
        <v>133</v>
      </c>
      <c r="D255" t="s">
        <v>1230</v>
      </c>
      <c r="E255" t="s">
        <v>25</v>
      </c>
      <c r="F255" t="s">
        <v>1386</v>
      </c>
      <c r="G255" t="s">
        <v>1369</v>
      </c>
      <c r="H255" t="s">
        <v>1328</v>
      </c>
      <c r="K255" t="s">
        <v>250</v>
      </c>
      <c r="L255" t="s">
        <v>252</v>
      </c>
      <c r="M255" t="s">
        <v>1461</v>
      </c>
      <c r="N255" t="s">
        <v>10</v>
      </c>
      <c r="O255">
        <v>8000</v>
      </c>
      <c r="P255">
        <v>8000</v>
      </c>
      <c r="Q255">
        <v>3200</v>
      </c>
      <c r="R255">
        <v>0</v>
      </c>
      <c r="S255">
        <v>-4800</v>
      </c>
      <c r="T255">
        <v>2</v>
      </c>
      <c r="U255" t="s">
        <v>3018</v>
      </c>
    </row>
    <row r="256" spans="1:21" x14ac:dyDescent="0.25">
      <c r="A256">
        <v>55</v>
      </c>
      <c r="B256" t="s">
        <v>133</v>
      </c>
      <c r="D256" t="s">
        <v>1230</v>
      </c>
      <c r="E256" t="s">
        <v>25</v>
      </c>
      <c r="F256" t="s">
        <v>1386</v>
      </c>
      <c r="G256" t="s">
        <v>1369</v>
      </c>
      <c r="H256" t="s">
        <v>1328</v>
      </c>
      <c r="K256" t="s">
        <v>250</v>
      </c>
      <c r="L256" t="s">
        <v>252</v>
      </c>
      <c r="M256" t="s">
        <v>1454</v>
      </c>
      <c r="N256" t="s">
        <v>2</v>
      </c>
      <c r="O256">
        <v>100000</v>
      </c>
      <c r="P256">
        <v>100000</v>
      </c>
      <c r="Q256">
        <v>100000</v>
      </c>
      <c r="R256">
        <v>0</v>
      </c>
      <c r="S256">
        <v>0</v>
      </c>
      <c r="T256">
        <v>2</v>
      </c>
      <c r="U256" t="s">
        <v>3010</v>
      </c>
    </row>
    <row r="257" spans="1:21" x14ac:dyDescent="0.25">
      <c r="A257">
        <v>54</v>
      </c>
      <c r="B257" t="s">
        <v>133</v>
      </c>
      <c r="D257" t="s">
        <v>1230</v>
      </c>
      <c r="E257" t="s">
        <v>25</v>
      </c>
      <c r="F257" t="s">
        <v>1386</v>
      </c>
      <c r="G257" t="s">
        <v>1369</v>
      </c>
      <c r="H257" t="s">
        <v>1328</v>
      </c>
      <c r="K257" t="s">
        <v>250</v>
      </c>
      <c r="L257" t="s">
        <v>253</v>
      </c>
      <c r="M257" t="s">
        <v>1464</v>
      </c>
      <c r="N257" t="s">
        <v>45</v>
      </c>
      <c r="O257">
        <v>100000</v>
      </c>
      <c r="P257">
        <v>100000</v>
      </c>
      <c r="Q257">
        <v>100000</v>
      </c>
      <c r="R257">
        <v>0</v>
      </c>
      <c r="S257">
        <v>0</v>
      </c>
      <c r="T257">
        <v>3</v>
      </c>
      <c r="U257" t="s">
        <v>3022</v>
      </c>
    </row>
    <row r="258" spans="1:21" x14ac:dyDescent="0.25">
      <c r="A258">
        <v>53</v>
      </c>
      <c r="B258" t="s">
        <v>133</v>
      </c>
      <c r="D258" t="s">
        <v>1230</v>
      </c>
      <c r="E258" t="s">
        <v>25</v>
      </c>
      <c r="F258" t="s">
        <v>1386</v>
      </c>
      <c r="G258" t="s">
        <v>1369</v>
      </c>
      <c r="H258" t="s">
        <v>1328</v>
      </c>
      <c r="K258" t="s">
        <v>250</v>
      </c>
      <c r="L258" t="s">
        <v>253</v>
      </c>
      <c r="M258" t="s">
        <v>1466</v>
      </c>
      <c r="N258" t="s">
        <v>38</v>
      </c>
      <c r="O258">
        <v>10000</v>
      </c>
      <c r="P258">
        <v>10000</v>
      </c>
      <c r="Q258">
        <v>10000</v>
      </c>
      <c r="R258">
        <v>0</v>
      </c>
      <c r="S258">
        <v>0</v>
      </c>
      <c r="T258">
        <v>3</v>
      </c>
      <c r="U258" t="s">
        <v>3024</v>
      </c>
    </row>
    <row r="259" spans="1:21" x14ac:dyDescent="0.25">
      <c r="A259">
        <v>52</v>
      </c>
      <c r="B259" t="s">
        <v>133</v>
      </c>
      <c r="D259" t="s">
        <v>1230</v>
      </c>
      <c r="E259" t="s">
        <v>25</v>
      </c>
      <c r="F259" t="s">
        <v>1386</v>
      </c>
      <c r="G259" t="s">
        <v>1369</v>
      </c>
      <c r="H259" t="s">
        <v>1328</v>
      </c>
      <c r="K259" t="s">
        <v>306</v>
      </c>
      <c r="L259" t="s">
        <v>252</v>
      </c>
      <c r="M259" t="s">
        <v>1459</v>
      </c>
      <c r="N259" t="s">
        <v>67</v>
      </c>
      <c r="O259">
        <v>100000</v>
      </c>
      <c r="P259">
        <v>100000</v>
      </c>
      <c r="Q259">
        <v>100000</v>
      </c>
      <c r="R259">
        <v>0</v>
      </c>
      <c r="S259">
        <v>0</v>
      </c>
      <c r="T259">
        <v>2</v>
      </c>
      <c r="U259" t="s">
        <v>3016</v>
      </c>
    </row>
    <row r="260" spans="1:21" x14ac:dyDescent="0.25">
      <c r="A260">
        <v>51</v>
      </c>
      <c r="B260" t="s">
        <v>133</v>
      </c>
      <c r="D260" t="s">
        <v>1230</v>
      </c>
      <c r="E260" t="s">
        <v>25</v>
      </c>
      <c r="F260" t="s">
        <v>1386</v>
      </c>
      <c r="G260" t="s">
        <v>1369</v>
      </c>
      <c r="H260" t="s">
        <v>1328</v>
      </c>
      <c r="K260" t="s">
        <v>306</v>
      </c>
      <c r="L260" t="s">
        <v>252</v>
      </c>
      <c r="M260" t="s">
        <v>1459</v>
      </c>
      <c r="N260" t="s">
        <v>8</v>
      </c>
      <c r="O260">
        <v>96000</v>
      </c>
      <c r="P260">
        <v>96000</v>
      </c>
      <c r="Q260">
        <v>0</v>
      </c>
      <c r="R260">
        <v>0</v>
      </c>
      <c r="S260">
        <v>-96000</v>
      </c>
      <c r="T260">
        <v>2</v>
      </c>
      <c r="U260" t="s">
        <v>3016</v>
      </c>
    </row>
    <row r="261" spans="1:21" x14ac:dyDescent="0.25">
      <c r="A261">
        <v>50</v>
      </c>
      <c r="B261" t="s">
        <v>133</v>
      </c>
      <c r="D261" t="s">
        <v>1230</v>
      </c>
      <c r="E261" t="s">
        <v>25</v>
      </c>
      <c r="F261" t="s">
        <v>1386</v>
      </c>
      <c r="G261" t="s">
        <v>1369</v>
      </c>
      <c r="H261" t="s">
        <v>1328</v>
      </c>
      <c r="K261" t="s">
        <v>305</v>
      </c>
      <c r="L261" t="s">
        <v>253</v>
      </c>
      <c r="M261" t="s">
        <v>1463</v>
      </c>
      <c r="N261" t="s">
        <v>66</v>
      </c>
      <c r="O261">
        <v>9500000</v>
      </c>
      <c r="P261">
        <v>9500000</v>
      </c>
      <c r="Q261">
        <v>9500000</v>
      </c>
      <c r="R261">
        <v>0</v>
      </c>
      <c r="S261">
        <v>0</v>
      </c>
      <c r="T261">
        <v>3</v>
      </c>
      <c r="U261" t="s">
        <v>3021</v>
      </c>
    </row>
    <row r="262" spans="1:21" x14ac:dyDescent="0.25">
      <c r="A262">
        <v>49</v>
      </c>
      <c r="B262" t="s">
        <v>133</v>
      </c>
      <c r="D262" t="s">
        <v>1230</v>
      </c>
      <c r="E262" t="s">
        <v>25</v>
      </c>
      <c r="F262" t="s">
        <v>1386</v>
      </c>
      <c r="G262" t="s">
        <v>1369</v>
      </c>
      <c r="H262" t="s">
        <v>1328</v>
      </c>
      <c r="K262" t="s">
        <v>304</v>
      </c>
      <c r="L262" t="s">
        <v>253</v>
      </c>
      <c r="M262" t="s">
        <v>1464</v>
      </c>
      <c r="N262" t="s">
        <v>45</v>
      </c>
      <c r="O262">
        <v>120000</v>
      </c>
      <c r="P262">
        <v>120000</v>
      </c>
      <c r="Q262">
        <v>120000</v>
      </c>
      <c r="R262">
        <v>0</v>
      </c>
      <c r="S262">
        <v>0</v>
      </c>
      <c r="T262">
        <v>3</v>
      </c>
      <c r="U262" t="s">
        <v>3022</v>
      </c>
    </row>
    <row r="263" spans="1:21" x14ac:dyDescent="0.25">
      <c r="A263">
        <v>48</v>
      </c>
      <c r="B263" t="s">
        <v>133</v>
      </c>
      <c r="D263" t="s">
        <v>1230</v>
      </c>
      <c r="E263" t="s">
        <v>25</v>
      </c>
      <c r="F263" t="s">
        <v>1386</v>
      </c>
      <c r="G263" t="s">
        <v>1369</v>
      </c>
      <c r="H263" t="s">
        <v>1328</v>
      </c>
      <c r="K263" t="s">
        <v>303</v>
      </c>
      <c r="L263" t="s">
        <v>253</v>
      </c>
      <c r="M263" t="s">
        <v>1466</v>
      </c>
      <c r="N263" t="s">
        <v>65</v>
      </c>
      <c r="O263">
        <v>80000</v>
      </c>
      <c r="P263">
        <v>80000</v>
      </c>
      <c r="Q263">
        <v>80000</v>
      </c>
      <c r="R263">
        <v>0</v>
      </c>
      <c r="S263">
        <v>0</v>
      </c>
      <c r="T263">
        <v>3</v>
      </c>
      <c r="U263" t="s">
        <v>3024</v>
      </c>
    </row>
    <row r="264" spans="1:21" x14ac:dyDescent="0.25">
      <c r="A264">
        <v>47</v>
      </c>
      <c r="B264" t="s">
        <v>133</v>
      </c>
      <c r="D264" t="s">
        <v>1230</v>
      </c>
      <c r="E264" t="s">
        <v>25</v>
      </c>
      <c r="F264" t="s">
        <v>1386</v>
      </c>
      <c r="G264" t="s">
        <v>1369</v>
      </c>
      <c r="H264" t="s">
        <v>1328</v>
      </c>
      <c r="K264" t="s">
        <v>302</v>
      </c>
      <c r="L264" t="s">
        <v>252</v>
      </c>
      <c r="M264" t="s">
        <v>1461</v>
      </c>
      <c r="N264" t="s">
        <v>10</v>
      </c>
      <c r="O264">
        <v>90000</v>
      </c>
      <c r="P264">
        <v>90000</v>
      </c>
      <c r="Q264">
        <v>36000</v>
      </c>
      <c r="R264">
        <v>0</v>
      </c>
      <c r="S264">
        <v>-54000</v>
      </c>
      <c r="T264">
        <v>2</v>
      </c>
      <c r="U264" t="s">
        <v>3018</v>
      </c>
    </row>
    <row r="265" spans="1:21" x14ac:dyDescent="0.25">
      <c r="A265">
        <v>46</v>
      </c>
      <c r="B265" t="s">
        <v>133</v>
      </c>
      <c r="D265" t="s">
        <v>1230</v>
      </c>
      <c r="E265" t="s">
        <v>25</v>
      </c>
      <c r="F265" t="s">
        <v>1386</v>
      </c>
      <c r="G265" t="s">
        <v>1369</v>
      </c>
      <c r="H265" t="s">
        <v>1328</v>
      </c>
      <c r="K265" t="s">
        <v>301</v>
      </c>
      <c r="L265" t="s">
        <v>254</v>
      </c>
      <c r="M265" t="s">
        <v>1471</v>
      </c>
      <c r="N265" t="s">
        <v>64</v>
      </c>
      <c r="O265">
        <v>10000</v>
      </c>
      <c r="P265">
        <v>10000</v>
      </c>
      <c r="Q265">
        <v>0</v>
      </c>
      <c r="R265">
        <v>0</v>
      </c>
      <c r="S265">
        <v>-10000</v>
      </c>
      <c r="T265">
        <v>4</v>
      </c>
      <c r="U265" t="s">
        <v>3029</v>
      </c>
    </row>
    <row r="266" spans="1:21" x14ac:dyDescent="0.25">
      <c r="A266">
        <v>45</v>
      </c>
      <c r="B266" t="s">
        <v>133</v>
      </c>
      <c r="D266" t="s">
        <v>1230</v>
      </c>
      <c r="E266" t="s">
        <v>25</v>
      </c>
      <c r="F266" t="s">
        <v>1386</v>
      </c>
      <c r="G266" t="s">
        <v>1369</v>
      </c>
      <c r="H266" t="s">
        <v>1328</v>
      </c>
      <c r="K266" t="s">
        <v>301</v>
      </c>
      <c r="L266" t="s">
        <v>255</v>
      </c>
      <c r="M266" t="s">
        <v>1477</v>
      </c>
      <c r="N266" t="s">
        <v>63</v>
      </c>
      <c r="O266">
        <v>10000</v>
      </c>
      <c r="P266">
        <v>10000</v>
      </c>
      <c r="Q266">
        <v>10000</v>
      </c>
      <c r="R266">
        <v>0</v>
      </c>
      <c r="S266">
        <v>0</v>
      </c>
      <c r="T266">
        <v>5</v>
      </c>
      <c r="U266" t="s">
        <v>3041</v>
      </c>
    </row>
    <row r="267" spans="1:21" x14ac:dyDescent="0.25">
      <c r="A267">
        <v>44</v>
      </c>
      <c r="B267" t="s">
        <v>133</v>
      </c>
      <c r="D267" t="s">
        <v>1230</v>
      </c>
      <c r="E267" t="s">
        <v>25</v>
      </c>
      <c r="F267" t="s">
        <v>1386</v>
      </c>
      <c r="G267" t="s">
        <v>1369</v>
      </c>
      <c r="H267" t="s">
        <v>1328</v>
      </c>
      <c r="K267" t="s">
        <v>301</v>
      </c>
      <c r="L267" t="s">
        <v>253</v>
      </c>
      <c r="M267" t="s">
        <v>1464</v>
      </c>
      <c r="N267" t="s">
        <v>45</v>
      </c>
      <c r="O267">
        <v>10000</v>
      </c>
      <c r="P267">
        <v>10000</v>
      </c>
      <c r="Q267">
        <v>10000</v>
      </c>
      <c r="R267">
        <v>0</v>
      </c>
      <c r="S267">
        <v>0</v>
      </c>
      <c r="T267">
        <v>3</v>
      </c>
      <c r="U267" t="s">
        <v>3022</v>
      </c>
    </row>
    <row r="268" spans="1:21" x14ac:dyDescent="0.25">
      <c r="A268">
        <v>43</v>
      </c>
      <c r="B268" t="s">
        <v>133</v>
      </c>
      <c r="D268" t="s">
        <v>1230</v>
      </c>
      <c r="E268" t="s">
        <v>25</v>
      </c>
      <c r="F268" t="s">
        <v>1386</v>
      </c>
      <c r="G268" t="s">
        <v>1369</v>
      </c>
      <c r="H268" t="s">
        <v>1328</v>
      </c>
      <c r="K268" t="s">
        <v>301</v>
      </c>
      <c r="L268" t="s">
        <v>252</v>
      </c>
      <c r="M268" t="s">
        <v>1454</v>
      </c>
      <c r="N268" t="s">
        <v>5</v>
      </c>
      <c r="O268">
        <v>10000</v>
      </c>
      <c r="P268">
        <v>10000</v>
      </c>
      <c r="Q268">
        <v>2000</v>
      </c>
      <c r="R268">
        <v>0</v>
      </c>
      <c r="S268">
        <v>-8000</v>
      </c>
      <c r="T268">
        <v>2</v>
      </c>
      <c r="U268" t="s">
        <v>3010</v>
      </c>
    </row>
    <row r="269" spans="1:21" x14ac:dyDescent="0.25">
      <c r="A269">
        <v>42</v>
      </c>
      <c r="B269" t="s">
        <v>133</v>
      </c>
      <c r="D269" t="s">
        <v>1230</v>
      </c>
      <c r="E269" t="s">
        <v>25</v>
      </c>
      <c r="F269" t="s">
        <v>1386</v>
      </c>
      <c r="G269" t="s">
        <v>1369</v>
      </c>
      <c r="H269" t="s">
        <v>1328</v>
      </c>
      <c r="K269" t="s">
        <v>301</v>
      </c>
      <c r="L269" t="s">
        <v>252</v>
      </c>
      <c r="M269" t="s">
        <v>1456</v>
      </c>
      <c r="N269" t="s">
        <v>59</v>
      </c>
      <c r="O269">
        <v>10000</v>
      </c>
      <c r="P269">
        <v>10000</v>
      </c>
      <c r="Q269">
        <v>10000</v>
      </c>
      <c r="R269">
        <v>0</v>
      </c>
      <c r="S269">
        <v>0</v>
      </c>
      <c r="T269">
        <v>2</v>
      </c>
      <c r="U269" t="s">
        <v>3013</v>
      </c>
    </row>
    <row r="270" spans="1:21" x14ac:dyDescent="0.25">
      <c r="A270">
        <v>527</v>
      </c>
      <c r="B270" t="s">
        <v>172</v>
      </c>
      <c r="D270" t="s">
        <v>1252</v>
      </c>
      <c r="E270" t="s">
        <v>171</v>
      </c>
      <c r="F270" t="s">
        <v>1379</v>
      </c>
      <c r="G270" t="s">
        <v>1369</v>
      </c>
      <c r="H270" t="s">
        <v>1343</v>
      </c>
      <c r="K270" t="s">
        <v>647</v>
      </c>
      <c r="L270" t="s">
        <v>255</v>
      </c>
      <c r="M270" t="s">
        <v>1481</v>
      </c>
      <c r="N270" t="s">
        <v>91</v>
      </c>
      <c r="O270">
        <v>6870000</v>
      </c>
      <c r="P270">
        <v>6870000</v>
      </c>
      <c r="Q270">
        <v>0</v>
      </c>
      <c r="R270">
        <v>0</v>
      </c>
      <c r="S270">
        <v>-6870000</v>
      </c>
      <c r="T270">
        <v>5</v>
      </c>
      <c r="U270" t="s">
        <v>3035</v>
      </c>
    </row>
    <row r="271" spans="1:21" x14ac:dyDescent="0.25">
      <c r="A271">
        <v>528</v>
      </c>
      <c r="B271" t="s">
        <v>172</v>
      </c>
      <c r="D271" t="s">
        <v>1252</v>
      </c>
      <c r="E271" t="s">
        <v>171</v>
      </c>
      <c r="F271" t="s">
        <v>1379</v>
      </c>
      <c r="G271" t="s">
        <v>1369</v>
      </c>
      <c r="H271" t="s">
        <v>1343</v>
      </c>
      <c r="K271" t="s">
        <v>648</v>
      </c>
      <c r="L271" t="s">
        <v>255</v>
      </c>
      <c r="M271" t="s">
        <v>1481</v>
      </c>
      <c r="N271" t="s">
        <v>102</v>
      </c>
      <c r="O271">
        <v>6261000</v>
      </c>
      <c r="P271">
        <v>6261000</v>
      </c>
      <c r="Q271">
        <v>0</v>
      </c>
      <c r="R271">
        <v>0</v>
      </c>
      <c r="S271">
        <v>-6261000</v>
      </c>
      <c r="T271">
        <v>5</v>
      </c>
      <c r="U271" t="s">
        <v>3035</v>
      </c>
    </row>
    <row r="272" spans="1:21" x14ac:dyDescent="0.25">
      <c r="A272">
        <v>529</v>
      </c>
      <c r="B272" t="s">
        <v>172</v>
      </c>
      <c r="D272" t="s">
        <v>1252</v>
      </c>
      <c r="E272" t="s">
        <v>171</v>
      </c>
      <c r="F272" t="s">
        <v>1379</v>
      </c>
      <c r="G272" t="s">
        <v>1369</v>
      </c>
      <c r="H272" t="s">
        <v>1343</v>
      </c>
      <c r="K272" t="s">
        <v>649</v>
      </c>
      <c r="L272" t="s">
        <v>253</v>
      </c>
      <c r="M272" t="s">
        <v>1470</v>
      </c>
      <c r="N272" t="s">
        <v>105</v>
      </c>
      <c r="O272">
        <v>3100000</v>
      </c>
      <c r="P272">
        <v>3100000</v>
      </c>
      <c r="Q272">
        <v>3100000</v>
      </c>
      <c r="R272">
        <v>0</v>
      </c>
      <c r="S272">
        <v>0</v>
      </c>
      <c r="T272">
        <v>3</v>
      </c>
      <c r="U272" t="s">
        <v>3027</v>
      </c>
    </row>
    <row r="273" spans="1:21" x14ac:dyDescent="0.25">
      <c r="A273">
        <v>530</v>
      </c>
      <c r="B273" t="s">
        <v>172</v>
      </c>
      <c r="D273" t="s">
        <v>1252</v>
      </c>
      <c r="E273" t="s">
        <v>171</v>
      </c>
      <c r="F273" t="s">
        <v>1379</v>
      </c>
      <c r="G273" t="s">
        <v>1369</v>
      </c>
      <c r="H273" t="s">
        <v>1343</v>
      </c>
      <c r="K273" t="s">
        <v>650</v>
      </c>
      <c r="L273" t="s">
        <v>253</v>
      </c>
      <c r="M273" t="s">
        <v>1464</v>
      </c>
      <c r="N273" t="s">
        <v>71</v>
      </c>
      <c r="O273">
        <v>3000000</v>
      </c>
      <c r="P273">
        <v>3000000</v>
      </c>
      <c r="Q273">
        <v>3000000</v>
      </c>
      <c r="R273">
        <v>0</v>
      </c>
      <c r="S273">
        <v>0</v>
      </c>
      <c r="T273">
        <v>3</v>
      </c>
      <c r="U273" t="s">
        <v>3022</v>
      </c>
    </row>
    <row r="274" spans="1:21" x14ac:dyDescent="0.25">
      <c r="A274">
        <v>531</v>
      </c>
      <c r="B274" t="s">
        <v>172</v>
      </c>
      <c r="D274" t="s">
        <v>1252</v>
      </c>
      <c r="E274" t="s">
        <v>171</v>
      </c>
      <c r="F274" t="s">
        <v>1379</v>
      </c>
      <c r="G274" t="s">
        <v>1369</v>
      </c>
      <c r="H274" t="s">
        <v>1343</v>
      </c>
      <c r="K274" t="s">
        <v>651</v>
      </c>
      <c r="L274" t="s">
        <v>253</v>
      </c>
      <c r="M274" t="s">
        <v>1466</v>
      </c>
      <c r="N274" t="s">
        <v>81</v>
      </c>
      <c r="O274">
        <v>2000000</v>
      </c>
      <c r="P274">
        <v>2000000</v>
      </c>
      <c r="Q274">
        <v>0</v>
      </c>
      <c r="R274">
        <v>0</v>
      </c>
      <c r="S274">
        <v>-2000000</v>
      </c>
      <c r="T274">
        <v>3</v>
      </c>
      <c r="U274" t="s">
        <v>3024</v>
      </c>
    </row>
    <row r="275" spans="1:21" x14ac:dyDescent="0.25">
      <c r="A275">
        <v>532</v>
      </c>
      <c r="B275" t="s">
        <v>172</v>
      </c>
      <c r="D275" t="s">
        <v>1252</v>
      </c>
      <c r="E275" t="s">
        <v>171</v>
      </c>
      <c r="F275" t="s">
        <v>1379</v>
      </c>
      <c r="G275" t="s">
        <v>1369</v>
      </c>
      <c r="H275" t="s">
        <v>1343</v>
      </c>
      <c r="K275" t="s">
        <v>652</v>
      </c>
      <c r="L275" t="s">
        <v>253</v>
      </c>
      <c r="M275" t="s">
        <v>1466</v>
      </c>
      <c r="N275" t="s">
        <v>65</v>
      </c>
      <c r="O275">
        <v>2000000</v>
      </c>
      <c r="P275">
        <v>2000000</v>
      </c>
      <c r="Q275">
        <v>2000000</v>
      </c>
      <c r="R275">
        <v>0</v>
      </c>
      <c r="S275">
        <v>0</v>
      </c>
      <c r="T275">
        <v>3</v>
      </c>
      <c r="U275" t="s">
        <v>3024</v>
      </c>
    </row>
    <row r="276" spans="1:21" x14ac:dyDescent="0.25">
      <c r="A276">
        <v>533</v>
      </c>
      <c r="B276" t="s">
        <v>172</v>
      </c>
      <c r="D276" t="s">
        <v>1252</v>
      </c>
      <c r="E276" t="s">
        <v>171</v>
      </c>
      <c r="F276" t="s">
        <v>1379</v>
      </c>
      <c r="G276" t="s">
        <v>1369</v>
      </c>
      <c r="H276" t="s">
        <v>1343</v>
      </c>
      <c r="K276" t="s">
        <v>653</v>
      </c>
      <c r="L276" t="s">
        <v>252</v>
      </c>
      <c r="M276" t="s">
        <v>1456</v>
      </c>
      <c r="N276" t="s">
        <v>58</v>
      </c>
      <c r="O276">
        <v>1135000</v>
      </c>
      <c r="P276">
        <v>1135000</v>
      </c>
      <c r="Q276">
        <v>113500</v>
      </c>
      <c r="R276">
        <v>0</v>
      </c>
      <c r="S276">
        <v>-1021500</v>
      </c>
      <c r="T276">
        <v>2</v>
      </c>
      <c r="U276" t="s">
        <v>3013</v>
      </c>
    </row>
    <row r="277" spans="1:21" x14ac:dyDescent="0.25">
      <c r="A277">
        <v>534</v>
      </c>
      <c r="B277" t="s">
        <v>172</v>
      </c>
      <c r="D277" t="s">
        <v>1252</v>
      </c>
      <c r="E277" t="s">
        <v>171</v>
      </c>
      <c r="F277" t="s">
        <v>1379</v>
      </c>
      <c r="G277" t="s">
        <v>1369</v>
      </c>
      <c r="H277" t="s">
        <v>1343</v>
      </c>
      <c r="K277" t="s">
        <v>654</v>
      </c>
      <c r="L277" t="s">
        <v>252</v>
      </c>
      <c r="M277" t="s">
        <v>1457</v>
      </c>
      <c r="N277" t="s">
        <v>184</v>
      </c>
      <c r="O277">
        <v>1000000</v>
      </c>
      <c r="P277">
        <v>1000000</v>
      </c>
      <c r="Q277">
        <v>1000000</v>
      </c>
      <c r="R277">
        <v>0</v>
      </c>
      <c r="S277">
        <v>0</v>
      </c>
      <c r="T277">
        <v>2</v>
      </c>
      <c r="U277" t="s">
        <v>3014</v>
      </c>
    </row>
    <row r="278" spans="1:21" x14ac:dyDescent="0.25">
      <c r="A278">
        <v>535</v>
      </c>
      <c r="B278" t="s">
        <v>172</v>
      </c>
      <c r="D278" t="s">
        <v>1252</v>
      </c>
      <c r="E278" t="s">
        <v>171</v>
      </c>
      <c r="F278" t="s">
        <v>1379</v>
      </c>
      <c r="G278" t="s">
        <v>1369</v>
      </c>
      <c r="H278" t="s">
        <v>1343</v>
      </c>
      <c r="K278" t="s">
        <v>655</v>
      </c>
      <c r="L278" t="s">
        <v>252</v>
      </c>
      <c r="M278" t="s">
        <v>1456</v>
      </c>
      <c r="N278" t="s">
        <v>52</v>
      </c>
      <c r="O278">
        <v>880000</v>
      </c>
      <c r="P278">
        <v>880000</v>
      </c>
      <c r="Q278">
        <v>880000</v>
      </c>
      <c r="R278">
        <v>0</v>
      </c>
      <c r="S278">
        <v>0</v>
      </c>
      <c r="T278">
        <v>2</v>
      </c>
      <c r="U278" t="s">
        <v>3013</v>
      </c>
    </row>
    <row r="279" spans="1:21" x14ac:dyDescent="0.25">
      <c r="A279">
        <v>536</v>
      </c>
      <c r="B279" t="s">
        <v>172</v>
      </c>
      <c r="D279" t="s">
        <v>1252</v>
      </c>
      <c r="E279" t="s">
        <v>171</v>
      </c>
      <c r="F279" t="s">
        <v>1379</v>
      </c>
      <c r="G279" t="s">
        <v>1369</v>
      </c>
      <c r="H279" t="s">
        <v>1343</v>
      </c>
      <c r="K279" t="s">
        <v>653</v>
      </c>
      <c r="L279" t="s">
        <v>252</v>
      </c>
      <c r="M279" t="s">
        <v>1457</v>
      </c>
      <c r="N279" t="s">
        <v>69</v>
      </c>
      <c r="O279">
        <v>533000</v>
      </c>
      <c r="P279">
        <v>533000</v>
      </c>
      <c r="Q279">
        <v>213200</v>
      </c>
      <c r="R279">
        <v>0</v>
      </c>
      <c r="S279">
        <v>-319800</v>
      </c>
      <c r="T279">
        <v>2</v>
      </c>
      <c r="U279" t="s">
        <v>3014</v>
      </c>
    </row>
    <row r="280" spans="1:21" x14ac:dyDescent="0.25">
      <c r="A280">
        <v>537</v>
      </c>
      <c r="B280" t="s">
        <v>172</v>
      </c>
      <c r="D280" t="s">
        <v>1252</v>
      </c>
      <c r="E280" t="s">
        <v>171</v>
      </c>
      <c r="F280" t="s">
        <v>1379</v>
      </c>
      <c r="G280" t="s">
        <v>1369</v>
      </c>
      <c r="H280" t="s">
        <v>1343</v>
      </c>
      <c r="K280" t="s">
        <v>656</v>
      </c>
      <c r="L280" t="s">
        <v>252</v>
      </c>
      <c r="M280" t="s">
        <v>1459</v>
      </c>
      <c r="N280" t="s">
        <v>8</v>
      </c>
      <c r="O280">
        <v>414000</v>
      </c>
      <c r="P280">
        <v>414000</v>
      </c>
      <c r="Q280">
        <v>165600</v>
      </c>
      <c r="R280">
        <v>0</v>
      </c>
      <c r="S280">
        <v>-248400</v>
      </c>
      <c r="T280">
        <v>2</v>
      </c>
      <c r="U280" t="s">
        <v>3016</v>
      </c>
    </row>
    <row r="281" spans="1:21" x14ac:dyDescent="0.25">
      <c r="A281">
        <v>538</v>
      </c>
      <c r="B281" t="s">
        <v>172</v>
      </c>
      <c r="D281" t="s">
        <v>1252</v>
      </c>
      <c r="E281" t="s">
        <v>171</v>
      </c>
      <c r="F281" t="s">
        <v>1379</v>
      </c>
      <c r="G281" t="s">
        <v>1369</v>
      </c>
      <c r="H281" t="s">
        <v>1343</v>
      </c>
      <c r="K281" t="s">
        <v>657</v>
      </c>
      <c r="L281" t="s">
        <v>252</v>
      </c>
      <c r="M281" t="s">
        <v>1459</v>
      </c>
      <c r="N281" t="s">
        <v>67</v>
      </c>
      <c r="O281">
        <v>270000</v>
      </c>
      <c r="P281">
        <v>270000</v>
      </c>
      <c r="Q281">
        <v>162000</v>
      </c>
      <c r="R281">
        <v>0</v>
      </c>
      <c r="S281">
        <v>-108000</v>
      </c>
      <c r="T281">
        <v>2</v>
      </c>
      <c r="U281" t="s">
        <v>3016</v>
      </c>
    </row>
    <row r="282" spans="1:21" x14ac:dyDescent="0.25">
      <c r="A282">
        <v>539</v>
      </c>
      <c r="B282" t="s">
        <v>172</v>
      </c>
      <c r="D282" t="s">
        <v>1252</v>
      </c>
      <c r="E282" t="s">
        <v>171</v>
      </c>
      <c r="F282" t="s">
        <v>1379</v>
      </c>
      <c r="G282" t="s">
        <v>1369</v>
      </c>
      <c r="H282" t="s">
        <v>1343</v>
      </c>
      <c r="K282" t="s">
        <v>658</v>
      </c>
      <c r="L282" t="s">
        <v>252</v>
      </c>
      <c r="M282" t="s">
        <v>1456</v>
      </c>
      <c r="N282" t="s">
        <v>93</v>
      </c>
      <c r="O282">
        <v>254000</v>
      </c>
      <c r="P282">
        <v>254000</v>
      </c>
      <c r="Q282">
        <v>101600</v>
      </c>
      <c r="R282">
        <v>0</v>
      </c>
      <c r="S282">
        <v>-152400</v>
      </c>
      <c r="T282">
        <v>2</v>
      </c>
      <c r="U282" t="s">
        <v>3013</v>
      </c>
    </row>
    <row r="283" spans="1:21" x14ac:dyDescent="0.25">
      <c r="A283">
        <v>540</v>
      </c>
      <c r="B283" t="s">
        <v>172</v>
      </c>
      <c r="D283" t="s">
        <v>1252</v>
      </c>
      <c r="E283" t="s">
        <v>171</v>
      </c>
      <c r="F283" t="s">
        <v>1379</v>
      </c>
      <c r="G283" t="s">
        <v>1369</v>
      </c>
      <c r="H283" t="s">
        <v>1343</v>
      </c>
      <c r="K283" t="s">
        <v>659</v>
      </c>
      <c r="L283" t="s">
        <v>255</v>
      </c>
      <c r="M283" t="s">
        <v>1481</v>
      </c>
      <c r="N283" t="s">
        <v>78</v>
      </c>
      <c r="O283">
        <v>250000</v>
      </c>
      <c r="P283">
        <v>250000</v>
      </c>
      <c r="Q283">
        <v>0</v>
      </c>
      <c r="R283">
        <v>0</v>
      </c>
      <c r="S283">
        <v>-250000</v>
      </c>
      <c r="T283">
        <v>5</v>
      </c>
      <c r="U283" t="s">
        <v>3035</v>
      </c>
    </row>
    <row r="284" spans="1:21" x14ac:dyDescent="0.25">
      <c r="A284">
        <v>541</v>
      </c>
      <c r="B284" t="s">
        <v>172</v>
      </c>
      <c r="D284" t="s">
        <v>1252</v>
      </c>
      <c r="E284" t="s">
        <v>171</v>
      </c>
      <c r="F284" t="s">
        <v>1379</v>
      </c>
      <c r="G284" t="s">
        <v>1369</v>
      </c>
      <c r="H284" t="s">
        <v>1343</v>
      </c>
      <c r="K284" t="s">
        <v>660</v>
      </c>
      <c r="L284" t="s">
        <v>255</v>
      </c>
      <c r="M284" t="s">
        <v>1481</v>
      </c>
      <c r="N284" t="s">
        <v>50</v>
      </c>
      <c r="O284">
        <v>225000</v>
      </c>
      <c r="P284">
        <v>225000</v>
      </c>
      <c r="Q284">
        <v>0</v>
      </c>
      <c r="R284">
        <v>0</v>
      </c>
      <c r="S284">
        <v>-225000</v>
      </c>
      <c r="T284">
        <v>5</v>
      </c>
      <c r="U284" t="s">
        <v>3035</v>
      </c>
    </row>
    <row r="285" spans="1:21" x14ac:dyDescent="0.25">
      <c r="A285">
        <v>542</v>
      </c>
      <c r="B285" t="s">
        <v>172</v>
      </c>
      <c r="D285" t="s">
        <v>1252</v>
      </c>
      <c r="E285" t="s">
        <v>171</v>
      </c>
      <c r="F285" t="s">
        <v>1379</v>
      </c>
      <c r="G285" t="s">
        <v>1369</v>
      </c>
      <c r="H285" t="s">
        <v>1343</v>
      </c>
      <c r="K285" t="s">
        <v>661</v>
      </c>
      <c r="L285" t="s">
        <v>252</v>
      </c>
      <c r="M285" t="s">
        <v>1461</v>
      </c>
      <c r="N285" t="s">
        <v>77</v>
      </c>
      <c r="O285">
        <v>165000</v>
      </c>
      <c r="P285">
        <v>165000</v>
      </c>
      <c r="Q285">
        <v>132000</v>
      </c>
      <c r="R285">
        <v>0</v>
      </c>
      <c r="S285">
        <v>-33000</v>
      </c>
      <c r="T285">
        <v>2</v>
      </c>
      <c r="U285" t="s">
        <v>3018</v>
      </c>
    </row>
    <row r="286" spans="1:21" x14ac:dyDescent="0.25">
      <c r="A286">
        <v>543</v>
      </c>
      <c r="B286" t="s">
        <v>172</v>
      </c>
      <c r="D286" t="s">
        <v>1252</v>
      </c>
      <c r="E286" t="s">
        <v>171</v>
      </c>
      <c r="F286" t="s">
        <v>1379</v>
      </c>
      <c r="G286" t="s">
        <v>1369</v>
      </c>
      <c r="H286" t="s">
        <v>1343</v>
      </c>
      <c r="K286" t="s">
        <v>662</v>
      </c>
      <c r="L286" t="s">
        <v>253</v>
      </c>
      <c r="M286" t="s">
        <v>1463</v>
      </c>
      <c r="N286" t="s">
        <v>66</v>
      </c>
      <c r="O286">
        <v>120000</v>
      </c>
      <c r="P286">
        <v>120000</v>
      </c>
      <c r="Q286">
        <v>120000</v>
      </c>
      <c r="R286">
        <v>0</v>
      </c>
      <c r="S286">
        <v>0</v>
      </c>
      <c r="T286">
        <v>3</v>
      </c>
      <c r="U286" t="s">
        <v>3021</v>
      </c>
    </row>
    <row r="287" spans="1:21" x14ac:dyDescent="0.25">
      <c r="A287">
        <v>544</v>
      </c>
      <c r="B287" t="s">
        <v>172</v>
      </c>
      <c r="D287" t="s">
        <v>1252</v>
      </c>
      <c r="E287" t="s">
        <v>171</v>
      </c>
      <c r="F287" t="s">
        <v>1379</v>
      </c>
      <c r="G287" t="s">
        <v>1369</v>
      </c>
      <c r="H287" t="s">
        <v>1343</v>
      </c>
      <c r="K287" t="s">
        <v>663</v>
      </c>
      <c r="L287" t="s">
        <v>252</v>
      </c>
      <c r="M287" t="s">
        <v>1461</v>
      </c>
      <c r="N287" t="s">
        <v>55</v>
      </c>
      <c r="O287">
        <v>100000</v>
      </c>
      <c r="P287">
        <v>100000</v>
      </c>
      <c r="Q287">
        <v>10000</v>
      </c>
      <c r="R287">
        <v>0</v>
      </c>
      <c r="S287">
        <v>-90000</v>
      </c>
      <c r="T287">
        <v>2</v>
      </c>
      <c r="U287" t="s">
        <v>3018</v>
      </c>
    </row>
    <row r="288" spans="1:21" x14ac:dyDescent="0.25">
      <c r="A288">
        <v>545</v>
      </c>
      <c r="B288" t="s">
        <v>172</v>
      </c>
      <c r="D288" t="s">
        <v>1252</v>
      </c>
      <c r="E288" t="s">
        <v>171</v>
      </c>
      <c r="F288" t="s">
        <v>1379</v>
      </c>
      <c r="G288" t="s">
        <v>1369</v>
      </c>
      <c r="H288" t="s">
        <v>1343</v>
      </c>
      <c r="K288" t="s">
        <v>664</v>
      </c>
      <c r="L288" t="s">
        <v>253</v>
      </c>
      <c r="M288" t="s">
        <v>1466</v>
      </c>
      <c r="N288" t="s">
        <v>104</v>
      </c>
      <c r="O288">
        <v>100000</v>
      </c>
      <c r="P288">
        <v>0</v>
      </c>
      <c r="Q288">
        <v>0</v>
      </c>
      <c r="R288">
        <v>-100000</v>
      </c>
      <c r="S288">
        <v>-100000</v>
      </c>
      <c r="T288">
        <v>3</v>
      </c>
      <c r="U288" t="s">
        <v>3024</v>
      </c>
    </row>
    <row r="289" spans="1:21" x14ac:dyDescent="0.25">
      <c r="A289">
        <v>546</v>
      </c>
      <c r="B289" t="s">
        <v>172</v>
      </c>
      <c r="D289" t="s">
        <v>1252</v>
      </c>
      <c r="E289" t="s">
        <v>171</v>
      </c>
      <c r="F289" t="s">
        <v>1379</v>
      </c>
      <c r="G289" t="s">
        <v>1369</v>
      </c>
      <c r="H289" t="s">
        <v>1343</v>
      </c>
      <c r="K289" t="s">
        <v>665</v>
      </c>
      <c r="L289" t="s">
        <v>255</v>
      </c>
      <c r="M289" t="s">
        <v>1476</v>
      </c>
      <c r="N289" t="s">
        <v>15</v>
      </c>
      <c r="O289">
        <v>100000</v>
      </c>
      <c r="P289">
        <v>100000</v>
      </c>
      <c r="Q289">
        <v>0</v>
      </c>
      <c r="R289">
        <v>0</v>
      </c>
      <c r="S289">
        <v>-100000</v>
      </c>
      <c r="T289">
        <v>5</v>
      </c>
      <c r="U289" t="s">
        <v>3040</v>
      </c>
    </row>
    <row r="290" spans="1:21" x14ac:dyDescent="0.25">
      <c r="A290">
        <v>547</v>
      </c>
      <c r="B290" t="s">
        <v>172</v>
      </c>
      <c r="D290" t="s">
        <v>1252</v>
      </c>
      <c r="E290" t="s">
        <v>171</v>
      </c>
      <c r="F290" t="s">
        <v>1379</v>
      </c>
      <c r="G290" t="s">
        <v>1369</v>
      </c>
      <c r="H290" t="s">
        <v>1343</v>
      </c>
      <c r="K290" t="s">
        <v>666</v>
      </c>
      <c r="L290" t="s">
        <v>255</v>
      </c>
      <c r="M290" t="s">
        <v>1476</v>
      </c>
      <c r="N290" t="s">
        <v>73</v>
      </c>
      <c r="O290">
        <v>100000</v>
      </c>
      <c r="P290">
        <v>100000</v>
      </c>
      <c r="Q290">
        <v>0</v>
      </c>
      <c r="R290">
        <v>0</v>
      </c>
      <c r="S290">
        <v>-100000</v>
      </c>
      <c r="T290">
        <v>5</v>
      </c>
      <c r="U290" t="s">
        <v>3040</v>
      </c>
    </row>
    <row r="291" spans="1:21" x14ac:dyDescent="0.25">
      <c r="A291">
        <v>548</v>
      </c>
      <c r="B291" t="s">
        <v>172</v>
      </c>
      <c r="D291" t="s">
        <v>1252</v>
      </c>
      <c r="E291" t="s">
        <v>171</v>
      </c>
      <c r="F291" t="s">
        <v>1379</v>
      </c>
      <c r="G291" t="s">
        <v>1369</v>
      </c>
      <c r="H291" t="s">
        <v>1343</v>
      </c>
      <c r="K291" t="s">
        <v>667</v>
      </c>
      <c r="L291" t="s">
        <v>252</v>
      </c>
      <c r="M291" t="s">
        <v>1461</v>
      </c>
      <c r="N291" t="s">
        <v>11</v>
      </c>
      <c r="O291">
        <v>88000</v>
      </c>
      <c r="P291">
        <v>88000</v>
      </c>
      <c r="Q291">
        <v>17600</v>
      </c>
      <c r="R291">
        <v>0</v>
      </c>
      <c r="S291">
        <v>-70400</v>
      </c>
      <c r="T291">
        <v>2</v>
      </c>
      <c r="U291" t="s">
        <v>3018</v>
      </c>
    </row>
    <row r="292" spans="1:21" x14ac:dyDescent="0.25">
      <c r="A292">
        <v>549</v>
      </c>
      <c r="B292" t="s">
        <v>172</v>
      </c>
      <c r="D292" t="s">
        <v>1252</v>
      </c>
      <c r="E292" t="s">
        <v>171</v>
      </c>
      <c r="F292" t="s">
        <v>1379</v>
      </c>
      <c r="G292" t="s">
        <v>1369</v>
      </c>
      <c r="H292" t="s">
        <v>1343</v>
      </c>
      <c r="K292" t="s">
        <v>668</v>
      </c>
      <c r="L292" t="s">
        <v>252</v>
      </c>
      <c r="M292" t="s">
        <v>1461</v>
      </c>
      <c r="N292" t="s">
        <v>10</v>
      </c>
      <c r="O292">
        <v>66000</v>
      </c>
      <c r="P292">
        <v>66000</v>
      </c>
      <c r="Q292">
        <v>33000</v>
      </c>
      <c r="R292">
        <v>0</v>
      </c>
      <c r="S292">
        <v>-33000</v>
      </c>
      <c r="T292">
        <v>2</v>
      </c>
      <c r="U292" t="s">
        <v>3018</v>
      </c>
    </row>
    <row r="293" spans="1:21" x14ac:dyDescent="0.25">
      <c r="A293">
        <v>550</v>
      </c>
      <c r="B293" t="s">
        <v>172</v>
      </c>
      <c r="D293" t="s">
        <v>1252</v>
      </c>
      <c r="E293" t="s">
        <v>171</v>
      </c>
      <c r="F293" t="s">
        <v>1379</v>
      </c>
      <c r="G293" t="s">
        <v>1369</v>
      </c>
      <c r="H293" t="s">
        <v>1343</v>
      </c>
      <c r="K293" t="s">
        <v>669</v>
      </c>
      <c r="L293" t="s">
        <v>252</v>
      </c>
      <c r="M293" t="s">
        <v>1456</v>
      </c>
      <c r="N293" t="s">
        <v>59</v>
      </c>
      <c r="O293">
        <v>51000</v>
      </c>
      <c r="P293">
        <v>51000</v>
      </c>
      <c r="Q293">
        <v>51000</v>
      </c>
      <c r="R293">
        <v>0</v>
      </c>
      <c r="S293">
        <v>0</v>
      </c>
      <c r="T293">
        <v>2</v>
      </c>
      <c r="U293" t="s">
        <v>3013</v>
      </c>
    </row>
    <row r="294" spans="1:21" x14ac:dyDescent="0.25">
      <c r="A294">
        <v>551</v>
      </c>
      <c r="B294" t="s">
        <v>172</v>
      </c>
      <c r="D294" t="s">
        <v>1252</v>
      </c>
      <c r="E294" t="s">
        <v>171</v>
      </c>
      <c r="F294" t="s">
        <v>1379</v>
      </c>
      <c r="G294" t="s">
        <v>1369</v>
      </c>
      <c r="H294" t="s">
        <v>1343</v>
      </c>
      <c r="K294" t="s">
        <v>670</v>
      </c>
      <c r="L294" t="s">
        <v>252</v>
      </c>
      <c r="M294" t="s">
        <v>1454</v>
      </c>
      <c r="N294" t="s">
        <v>2</v>
      </c>
      <c r="O294">
        <v>50000</v>
      </c>
      <c r="P294">
        <v>50000</v>
      </c>
      <c r="Q294">
        <v>10000</v>
      </c>
      <c r="R294">
        <v>0</v>
      </c>
      <c r="S294">
        <v>-40000</v>
      </c>
      <c r="T294">
        <v>2</v>
      </c>
      <c r="U294" t="s">
        <v>3010</v>
      </c>
    </row>
    <row r="295" spans="1:21" x14ac:dyDescent="0.25">
      <c r="A295">
        <v>552</v>
      </c>
      <c r="B295" t="s">
        <v>172</v>
      </c>
      <c r="D295" t="s">
        <v>1252</v>
      </c>
      <c r="E295" t="s">
        <v>171</v>
      </c>
      <c r="F295" t="s">
        <v>1379</v>
      </c>
      <c r="G295" t="s">
        <v>1369</v>
      </c>
      <c r="H295" t="s">
        <v>1343</v>
      </c>
      <c r="K295" t="s">
        <v>671</v>
      </c>
      <c r="L295" t="s">
        <v>252</v>
      </c>
      <c r="M295" t="s">
        <v>1456</v>
      </c>
      <c r="N295" t="s">
        <v>92</v>
      </c>
      <c r="O295">
        <v>50000</v>
      </c>
      <c r="P295">
        <v>50000</v>
      </c>
      <c r="Q295">
        <v>10000</v>
      </c>
      <c r="R295">
        <v>0</v>
      </c>
      <c r="S295">
        <v>-40000</v>
      </c>
      <c r="T295">
        <v>2</v>
      </c>
      <c r="U295" t="s">
        <v>3013</v>
      </c>
    </row>
    <row r="296" spans="1:21" x14ac:dyDescent="0.25">
      <c r="A296">
        <v>553</v>
      </c>
      <c r="B296" t="s">
        <v>172</v>
      </c>
      <c r="D296" t="s">
        <v>1252</v>
      </c>
      <c r="E296" t="s">
        <v>171</v>
      </c>
      <c r="F296" t="s">
        <v>1379</v>
      </c>
      <c r="G296" t="s">
        <v>1369</v>
      </c>
      <c r="H296" t="s">
        <v>1343</v>
      </c>
      <c r="K296" t="s">
        <v>672</v>
      </c>
      <c r="L296" t="s">
        <v>252</v>
      </c>
      <c r="M296" t="s">
        <v>1454</v>
      </c>
      <c r="N296" t="s">
        <v>4</v>
      </c>
      <c r="O296">
        <v>25000</v>
      </c>
      <c r="P296">
        <v>25000</v>
      </c>
      <c r="Q296">
        <v>20000</v>
      </c>
      <c r="R296">
        <v>0</v>
      </c>
      <c r="S296">
        <v>-5000</v>
      </c>
      <c r="T296">
        <v>2</v>
      </c>
      <c r="U296" t="s">
        <v>3010</v>
      </c>
    </row>
    <row r="297" spans="1:21" x14ac:dyDescent="0.25">
      <c r="A297">
        <v>554</v>
      </c>
      <c r="B297" t="s">
        <v>172</v>
      </c>
      <c r="D297" t="s">
        <v>1252</v>
      </c>
      <c r="E297" t="s">
        <v>171</v>
      </c>
      <c r="F297" t="s">
        <v>1379</v>
      </c>
      <c r="G297" t="s">
        <v>1369</v>
      </c>
      <c r="H297" t="s">
        <v>1343</v>
      </c>
      <c r="K297" t="s">
        <v>673</v>
      </c>
      <c r="L297" t="s">
        <v>255</v>
      </c>
      <c r="M297" t="s">
        <v>1476</v>
      </c>
      <c r="N297" t="s">
        <v>17</v>
      </c>
      <c r="O297">
        <v>25000</v>
      </c>
      <c r="P297">
        <v>25000</v>
      </c>
      <c r="Q297">
        <v>0</v>
      </c>
      <c r="R297">
        <v>0</v>
      </c>
      <c r="S297">
        <v>-25000</v>
      </c>
      <c r="T297">
        <v>5</v>
      </c>
      <c r="U297" t="s">
        <v>3040</v>
      </c>
    </row>
    <row r="298" spans="1:21" x14ac:dyDescent="0.25">
      <c r="A298">
        <v>555</v>
      </c>
      <c r="B298" t="s">
        <v>172</v>
      </c>
      <c r="D298" t="s">
        <v>1252</v>
      </c>
      <c r="E298" t="s">
        <v>171</v>
      </c>
      <c r="F298" t="s">
        <v>1379</v>
      </c>
      <c r="G298" t="s">
        <v>1369</v>
      </c>
      <c r="H298" t="s">
        <v>1343</v>
      </c>
      <c r="K298" t="s">
        <v>674</v>
      </c>
      <c r="L298" t="s">
        <v>252</v>
      </c>
      <c r="M298" t="s">
        <v>1458</v>
      </c>
      <c r="N298" t="s">
        <v>98</v>
      </c>
      <c r="O298">
        <v>22000</v>
      </c>
      <c r="P298">
        <v>22000</v>
      </c>
      <c r="Q298">
        <v>17600</v>
      </c>
      <c r="R298">
        <v>0</v>
      </c>
      <c r="S298">
        <v>-4400</v>
      </c>
      <c r="T298">
        <v>2</v>
      </c>
      <c r="U298" t="s">
        <v>3015</v>
      </c>
    </row>
    <row r="299" spans="1:21" x14ac:dyDescent="0.25">
      <c r="A299">
        <v>556</v>
      </c>
      <c r="B299" t="s">
        <v>172</v>
      </c>
      <c r="D299" t="s">
        <v>1252</v>
      </c>
      <c r="E299" t="s">
        <v>171</v>
      </c>
      <c r="F299" t="s">
        <v>1379</v>
      </c>
      <c r="G299" t="s">
        <v>1369</v>
      </c>
      <c r="H299" t="s">
        <v>1343</v>
      </c>
      <c r="K299" t="s">
        <v>675</v>
      </c>
      <c r="L299" t="s">
        <v>252</v>
      </c>
      <c r="M299" t="s">
        <v>1454</v>
      </c>
      <c r="N299" t="s">
        <v>3</v>
      </c>
      <c r="O299">
        <v>18000</v>
      </c>
      <c r="P299">
        <v>18000</v>
      </c>
      <c r="Q299">
        <v>5400</v>
      </c>
      <c r="R299">
        <v>0</v>
      </c>
      <c r="S299">
        <v>-12600</v>
      </c>
      <c r="T299">
        <v>2</v>
      </c>
      <c r="U299" t="s">
        <v>3010</v>
      </c>
    </row>
    <row r="300" spans="1:21" x14ac:dyDescent="0.25">
      <c r="A300">
        <v>557</v>
      </c>
      <c r="B300" t="s">
        <v>172</v>
      </c>
      <c r="D300" t="s">
        <v>1252</v>
      </c>
      <c r="E300" t="s">
        <v>171</v>
      </c>
      <c r="F300" t="s">
        <v>1379</v>
      </c>
      <c r="G300" t="s">
        <v>1369</v>
      </c>
      <c r="H300" t="s">
        <v>1343</v>
      </c>
      <c r="K300" t="s">
        <v>671</v>
      </c>
      <c r="L300" t="s">
        <v>252</v>
      </c>
      <c r="M300" t="s">
        <v>1456</v>
      </c>
      <c r="N300" t="s">
        <v>94</v>
      </c>
      <c r="O300">
        <v>15000</v>
      </c>
      <c r="P300">
        <v>15000</v>
      </c>
      <c r="Q300">
        <v>15000</v>
      </c>
      <c r="R300">
        <v>0</v>
      </c>
      <c r="S300">
        <v>0</v>
      </c>
      <c r="T300">
        <v>2</v>
      </c>
      <c r="U300" t="s">
        <v>3013</v>
      </c>
    </row>
    <row r="301" spans="1:21" x14ac:dyDescent="0.25">
      <c r="A301">
        <v>558</v>
      </c>
      <c r="B301" t="s">
        <v>172</v>
      </c>
      <c r="D301" t="s">
        <v>1252</v>
      </c>
      <c r="E301" t="s">
        <v>171</v>
      </c>
      <c r="F301" t="s">
        <v>1379</v>
      </c>
      <c r="G301" t="s">
        <v>1369</v>
      </c>
      <c r="H301" t="s">
        <v>1343</v>
      </c>
      <c r="K301" t="s">
        <v>676</v>
      </c>
      <c r="L301" t="s">
        <v>252</v>
      </c>
      <c r="M301" t="s">
        <v>1457</v>
      </c>
      <c r="N301" t="s">
        <v>42</v>
      </c>
      <c r="O301">
        <v>15000</v>
      </c>
      <c r="P301">
        <v>15000</v>
      </c>
      <c r="Q301">
        <v>15000</v>
      </c>
      <c r="R301">
        <v>0</v>
      </c>
      <c r="S301">
        <v>0</v>
      </c>
      <c r="T301">
        <v>2</v>
      </c>
      <c r="U301" t="s">
        <v>3014</v>
      </c>
    </row>
    <row r="302" spans="1:21" x14ac:dyDescent="0.25">
      <c r="A302">
        <v>559</v>
      </c>
      <c r="B302" t="s">
        <v>172</v>
      </c>
      <c r="D302" t="s">
        <v>1252</v>
      </c>
      <c r="E302" t="s">
        <v>171</v>
      </c>
      <c r="F302" t="s">
        <v>1379</v>
      </c>
      <c r="G302" t="s">
        <v>1369</v>
      </c>
      <c r="H302" t="s">
        <v>1343</v>
      </c>
      <c r="K302" t="s">
        <v>676</v>
      </c>
      <c r="L302" t="s">
        <v>252</v>
      </c>
      <c r="M302" t="s">
        <v>1457</v>
      </c>
      <c r="N302" t="s">
        <v>76</v>
      </c>
      <c r="O302">
        <v>15000</v>
      </c>
      <c r="P302">
        <v>15000</v>
      </c>
      <c r="Q302">
        <v>15000</v>
      </c>
      <c r="R302">
        <v>0</v>
      </c>
      <c r="S302">
        <v>0</v>
      </c>
      <c r="T302">
        <v>2</v>
      </c>
      <c r="U302" t="s">
        <v>3014</v>
      </c>
    </row>
    <row r="303" spans="1:21" x14ac:dyDescent="0.25">
      <c r="A303">
        <v>560</v>
      </c>
      <c r="B303" t="s">
        <v>172</v>
      </c>
      <c r="D303" t="s">
        <v>1253</v>
      </c>
      <c r="E303" t="s">
        <v>173</v>
      </c>
      <c r="F303" t="s">
        <v>1379</v>
      </c>
      <c r="G303" t="s">
        <v>1369</v>
      </c>
      <c r="H303" t="s">
        <v>1343</v>
      </c>
      <c r="K303" t="s">
        <v>1196</v>
      </c>
      <c r="L303" t="s">
        <v>252</v>
      </c>
      <c r="M303" t="s">
        <v>1456</v>
      </c>
      <c r="N303" t="s">
        <v>52</v>
      </c>
      <c r="O303">
        <v>90000000</v>
      </c>
      <c r="P303">
        <v>72000000</v>
      </c>
      <c r="Q303">
        <v>27000000</v>
      </c>
      <c r="R303">
        <v>-18000000</v>
      </c>
      <c r="S303">
        <v>-63000000</v>
      </c>
      <c r="T303">
        <v>2</v>
      </c>
      <c r="U303" t="s">
        <v>3013</v>
      </c>
    </row>
    <row r="304" spans="1:21" x14ac:dyDescent="0.25">
      <c r="A304">
        <v>561</v>
      </c>
      <c r="B304" t="s">
        <v>172</v>
      </c>
      <c r="D304" t="s">
        <v>1253</v>
      </c>
      <c r="E304" t="s">
        <v>173</v>
      </c>
      <c r="F304" t="s">
        <v>1379</v>
      </c>
      <c r="G304" t="s">
        <v>1369</v>
      </c>
      <c r="H304" t="s">
        <v>1343</v>
      </c>
      <c r="K304" t="s">
        <v>1197</v>
      </c>
      <c r="L304" t="s">
        <v>252</v>
      </c>
      <c r="M304" t="s">
        <v>1456</v>
      </c>
      <c r="N304" t="s">
        <v>52</v>
      </c>
      <c r="O304">
        <v>75000000</v>
      </c>
      <c r="P304">
        <v>60000000</v>
      </c>
      <c r="Q304">
        <v>22500000</v>
      </c>
      <c r="R304">
        <v>-15000000</v>
      </c>
      <c r="S304">
        <v>-52500000</v>
      </c>
      <c r="T304">
        <v>2</v>
      </c>
      <c r="U304" t="s">
        <v>3013</v>
      </c>
    </row>
    <row r="305" spans="1:21" x14ac:dyDescent="0.25">
      <c r="A305">
        <v>562</v>
      </c>
      <c r="B305" t="s">
        <v>172</v>
      </c>
      <c r="D305" t="s">
        <v>1253</v>
      </c>
      <c r="E305" t="s">
        <v>173</v>
      </c>
      <c r="F305" t="s">
        <v>1379</v>
      </c>
      <c r="G305" t="s">
        <v>1369</v>
      </c>
      <c r="H305" t="s">
        <v>1343</v>
      </c>
      <c r="K305" t="s">
        <v>677</v>
      </c>
      <c r="L305" t="s">
        <v>252</v>
      </c>
      <c r="M305" t="s">
        <v>1456</v>
      </c>
      <c r="N305" t="s">
        <v>58</v>
      </c>
      <c r="O305">
        <v>8063799.1200000001</v>
      </c>
      <c r="P305">
        <v>8063799.1200000001</v>
      </c>
      <c r="Q305">
        <v>806379.91200000001</v>
      </c>
      <c r="R305">
        <v>0</v>
      </c>
      <c r="S305">
        <v>-7257419.2080000006</v>
      </c>
      <c r="T305">
        <v>2</v>
      </c>
      <c r="U305" t="s">
        <v>3013</v>
      </c>
    </row>
    <row r="306" spans="1:21" x14ac:dyDescent="0.25">
      <c r="A306">
        <v>563</v>
      </c>
      <c r="B306" t="s">
        <v>172</v>
      </c>
      <c r="D306" t="s">
        <v>1253</v>
      </c>
      <c r="E306" t="s">
        <v>173</v>
      </c>
      <c r="F306" t="s">
        <v>1379</v>
      </c>
      <c r="G306" t="s">
        <v>1369</v>
      </c>
      <c r="H306" t="s">
        <v>1343</v>
      </c>
      <c r="K306" t="s">
        <v>678</v>
      </c>
      <c r="L306" t="s">
        <v>258</v>
      </c>
      <c r="M306" t="s">
        <v>1448</v>
      </c>
      <c r="N306" t="s">
        <v>146</v>
      </c>
      <c r="O306">
        <v>5792918.4000000004</v>
      </c>
      <c r="P306">
        <v>0</v>
      </c>
      <c r="Q306">
        <v>0</v>
      </c>
      <c r="R306">
        <v>-5792918.4000000004</v>
      </c>
      <c r="S306">
        <v>-5792918.4000000004</v>
      </c>
      <c r="T306">
        <v>1</v>
      </c>
      <c r="U306" t="s">
        <v>3001</v>
      </c>
    </row>
    <row r="307" spans="1:21" x14ac:dyDescent="0.25">
      <c r="A307">
        <v>564</v>
      </c>
      <c r="B307" t="s">
        <v>172</v>
      </c>
      <c r="D307" t="s">
        <v>1253</v>
      </c>
      <c r="E307" t="s">
        <v>173</v>
      </c>
      <c r="F307" t="s">
        <v>1379</v>
      </c>
      <c r="G307" t="s">
        <v>1369</v>
      </c>
      <c r="H307" t="s">
        <v>1343</v>
      </c>
      <c r="K307" t="s">
        <v>679</v>
      </c>
      <c r="L307" t="s">
        <v>253</v>
      </c>
      <c r="M307" t="s">
        <v>1464</v>
      </c>
      <c r="N307" t="s">
        <v>13</v>
      </c>
      <c r="O307">
        <v>1580000</v>
      </c>
      <c r="P307">
        <v>1580000</v>
      </c>
      <c r="Q307">
        <v>790000</v>
      </c>
      <c r="R307">
        <v>0</v>
      </c>
      <c r="S307">
        <v>-790000</v>
      </c>
      <c r="T307">
        <v>3</v>
      </c>
      <c r="U307" t="s">
        <v>3022</v>
      </c>
    </row>
    <row r="308" spans="1:21" x14ac:dyDescent="0.25">
      <c r="A308">
        <v>565</v>
      </c>
      <c r="B308" t="s">
        <v>172</v>
      </c>
      <c r="D308" t="s">
        <v>1253</v>
      </c>
      <c r="E308" t="s">
        <v>173</v>
      </c>
      <c r="F308" t="s">
        <v>1379</v>
      </c>
      <c r="G308" t="s">
        <v>1369</v>
      </c>
      <c r="H308" t="s">
        <v>1343</v>
      </c>
      <c r="K308" t="s">
        <v>680</v>
      </c>
      <c r="L308" t="s">
        <v>252</v>
      </c>
      <c r="M308" t="s">
        <v>1459</v>
      </c>
      <c r="N308" t="s">
        <v>8</v>
      </c>
      <c r="O308">
        <v>1493161.28</v>
      </c>
      <c r="P308">
        <v>1493161.28</v>
      </c>
      <c r="Q308">
        <v>597264.51199999999</v>
      </c>
      <c r="R308">
        <v>0</v>
      </c>
      <c r="S308">
        <v>-895896.76800000004</v>
      </c>
      <c r="T308">
        <v>2</v>
      </c>
      <c r="U308" t="s">
        <v>3016</v>
      </c>
    </row>
    <row r="309" spans="1:21" x14ac:dyDescent="0.25">
      <c r="A309">
        <v>566</v>
      </c>
      <c r="B309" t="s">
        <v>172</v>
      </c>
      <c r="D309" t="s">
        <v>1253</v>
      </c>
      <c r="E309" t="s">
        <v>173</v>
      </c>
      <c r="F309" t="s">
        <v>1379</v>
      </c>
      <c r="G309" t="s">
        <v>1369</v>
      </c>
      <c r="H309" t="s">
        <v>1343</v>
      </c>
      <c r="K309" t="s">
        <v>681</v>
      </c>
      <c r="L309" t="s">
        <v>252</v>
      </c>
      <c r="M309" t="s">
        <v>1459</v>
      </c>
      <c r="N309" t="s">
        <v>67</v>
      </c>
      <c r="O309">
        <v>1236793.94</v>
      </c>
      <c r="P309">
        <v>1236793.94</v>
      </c>
      <c r="Q309">
        <v>742076.36399999994</v>
      </c>
      <c r="R309">
        <v>0</v>
      </c>
      <c r="S309">
        <v>-494717.576</v>
      </c>
      <c r="T309">
        <v>2</v>
      </c>
      <c r="U309" t="s">
        <v>3016</v>
      </c>
    </row>
    <row r="310" spans="1:21" x14ac:dyDescent="0.25">
      <c r="A310">
        <v>567</v>
      </c>
      <c r="B310" t="s">
        <v>172</v>
      </c>
      <c r="D310" t="s">
        <v>1253</v>
      </c>
      <c r="E310" t="s">
        <v>173</v>
      </c>
      <c r="F310" t="s">
        <v>1379</v>
      </c>
      <c r="G310" t="s">
        <v>1369</v>
      </c>
      <c r="H310" t="s">
        <v>1343</v>
      </c>
      <c r="K310" t="s">
        <v>682</v>
      </c>
      <c r="L310" t="s">
        <v>252</v>
      </c>
      <c r="M310" t="s">
        <v>1456</v>
      </c>
      <c r="N310" t="s">
        <v>96</v>
      </c>
      <c r="O310">
        <v>1218000</v>
      </c>
      <c r="P310">
        <v>1218000</v>
      </c>
      <c r="Q310">
        <v>121800</v>
      </c>
      <c r="R310">
        <v>0</v>
      </c>
      <c r="S310">
        <v>-1096200</v>
      </c>
      <c r="T310">
        <v>2</v>
      </c>
      <c r="U310" t="s">
        <v>3013</v>
      </c>
    </row>
    <row r="311" spans="1:21" x14ac:dyDescent="0.25">
      <c r="A311">
        <v>568</v>
      </c>
      <c r="B311" t="s">
        <v>172</v>
      </c>
      <c r="D311" t="s">
        <v>1253</v>
      </c>
      <c r="E311" t="s">
        <v>173</v>
      </c>
      <c r="F311" t="s">
        <v>1379</v>
      </c>
      <c r="G311" t="s">
        <v>1369</v>
      </c>
      <c r="H311" t="s">
        <v>1343</v>
      </c>
      <c r="K311" t="s">
        <v>683</v>
      </c>
      <c r="L311" t="s">
        <v>252</v>
      </c>
      <c r="M311" t="s">
        <v>1461</v>
      </c>
      <c r="N311" t="s">
        <v>10</v>
      </c>
      <c r="O311">
        <v>1083051.9099999999</v>
      </c>
      <c r="P311">
        <v>1083051.9099999999</v>
      </c>
      <c r="Q311">
        <v>541525.95499999996</v>
      </c>
      <c r="R311">
        <v>0</v>
      </c>
      <c r="S311">
        <v>-541525.95499999996</v>
      </c>
      <c r="T311">
        <v>2</v>
      </c>
      <c r="U311" t="s">
        <v>3018</v>
      </c>
    </row>
    <row r="312" spans="1:21" x14ac:dyDescent="0.25">
      <c r="A312">
        <v>569</v>
      </c>
      <c r="B312" t="s">
        <v>172</v>
      </c>
      <c r="D312" t="s">
        <v>1253</v>
      </c>
      <c r="E312" t="s">
        <v>173</v>
      </c>
      <c r="F312" t="s">
        <v>1379</v>
      </c>
      <c r="G312" t="s">
        <v>1369</v>
      </c>
      <c r="H312" t="s">
        <v>1343</v>
      </c>
      <c r="K312" t="s">
        <v>684</v>
      </c>
      <c r="L312" t="s">
        <v>255</v>
      </c>
      <c r="M312" t="s">
        <v>1481</v>
      </c>
      <c r="N312" t="s">
        <v>91</v>
      </c>
      <c r="O312">
        <v>1000000</v>
      </c>
      <c r="P312">
        <v>1000000</v>
      </c>
      <c r="Q312">
        <v>0</v>
      </c>
      <c r="R312">
        <v>0</v>
      </c>
      <c r="S312">
        <v>-1000000</v>
      </c>
      <c r="T312">
        <v>5</v>
      </c>
      <c r="U312" t="s">
        <v>3035</v>
      </c>
    </row>
    <row r="313" spans="1:21" x14ac:dyDescent="0.25">
      <c r="A313">
        <v>570</v>
      </c>
      <c r="B313" t="s">
        <v>172</v>
      </c>
      <c r="D313" t="s">
        <v>1253</v>
      </c>
      <c r="E313" t="s">
        <v>173</v>
      </c>
      <c r="F313" t="s">
        <v>1379</v>
      </c>
      <c r="G313" t="s">
        <v>1369</v>
      </c>
      <c r="H313" t="s">
        <v>1343</v>
      </c>
      <c r="K313" t="s">
        <v>685</v>
      </c>
      <c r="L313" t="s">
        <v>252</v>
      </c>
      <c r="M313" t="s">
        <v>1461</v>
      </c>
      <c r="N313" t="s">
        <v>55</v>
      </c>
      <c r="O313">
        <v>500000</v>
      </c>
      <c r="P313">
        <v>500000</v>
      </c>
      <c r="Q313">
        <v>50000</v>
      </c>
      <c r="R313">
        <v>0</v>
      </c>
      <c r="S313">
        <v>-450000</v>
      </c>
      <c r="T313">
        <v>2</v>
      </c>
      <c r="U313" t="s">
        <v>3018</v>
      </c>
    </row>
    <row r="314" spans="1:21" x14ac:dyDescent="0.25">
      <c r="A314">
        <v>571</v>
      </c>
      <c r="B314" t="s">
        <v>172</v>
      </c>
      <c r="D314" t="s">
        <v>1253</v>
      </c>
      <c r="E314" t="s">
        <v>173</v>
      </c>
      <c r="F314" t="s">
        <v>1379</v>
      </c>
      <c r="G314" t="s">
        <v>1369</v>
      </c>
      <c r="H314" t="s">
        <v>1343</v>
      </c>
      <c r="K314" t="s">
        <v>686</v>
      </c>
      <c r="L314" t="s">
        <v>253</v>
      </c>
      <c r="M314" t="s">
        <v>1466</v>
      </c>
      <c r="N314" t="s">
        <v>81</v>
      </c>
      <c r="O314">
        <v>200000</v>
      </c>
      <c r="P314">
        <v>200000</v>
      </c>
      <c r="Q314">
        <v>0</v>
      </c>
      <c r="R314">
        <v>0</v>
      </c>
      <c r="S314">
        <v>-200000</v>
      </c>
      <c r="T314">
        <v>3</v>
      </c>
      <c r="U314" t="s">
        <v>3024</v>
      </c>
    </row>
    <row r="315" spans="1:21" x14ac:dyDescent="0.25">
      <c r="A315">
        <v>572</v>
      </c>
      <c r="B315" t="s">
        <v>172</v>
      </c>
      <c r="D315" t="s">
        <v>1253</v>
      </c>
      <c r="E315" t="s">
        <v>173</v>
      </c>
      <c r="F315" t="s">
        <v>1379</v>
      </c>
      <c r="G315" t="s">
        <v>1369</v>
      </c>
      <c r="H315" t="s">
        <v>1343</v>
      </c>
      <c r="K315" t="s">
        <v>687</v>
      </c>
      <c r="L315" t="s">
        <v>255</v>
      </c>
      <c r="M315" t="s">
        <v>1481</v>
      </c>
      <c r="N315" t="s">
        <v>50</v>
      </c>
      <c r="O315">
        <v>200000</v>
      </c>
      <c r="P315">
        <v>200000</v>
      </c>
      <c r="Q315">
        <v>0</v>
      </c>
      <c r="R315">
        <v>0</v>
      </c>
      <c r="S315">
        <v>-200000</v>
      </c>
      <c r="T315">
        <v>5</v>
      </c>
      <c r="U315" t="s">
        <v>3035</v>
      </c>
    </row>
    <row r="316" spans="1:21" x14ac:dyDescent="0.25">
      <c r="A316">
        <v>573</v>
      </c>
      <c r="B316" t="s">
        <v>172</v>
      </c>
      <c r="D316" t="s">
        <v>1253</v>
      </c>
      <c r="E316" t="s">
        <v>173</v>
      </c>
      <c r="F316" t="s">
        <v>1379</v>
      </c>
      <c r="G316" t="s">
        <v>1369</v>
      </c>
      <c r="H316" t="s">
        <v>1343</v>
      </c>
      <c r="K316" t="s">
        <v>688</v>
      </c>
      <c r="L316" t="s">
        <v>255</v>
      </c>
      <c r="M316" t="s">
        <v>1477</v>
      </c>
      <c r="N316" t="s">
        <v>106</v>
      </c>
      <c r="O316">
        <v>165880</v>
      </c>
      <c r="P316">
        <v>165880</v>
      </c>
      <c r="Q316">
        <v>0</v>
      </c>
      <c r="R316">
        <v>0</v>
      </c>
      <c r="S316">
        <v>-165880</v>
      </c>
      <c r="T316">
        <v>5</v>
      </c>
      <c r="U316" t="s">
        <v>3041</v>
      </c>
    </row>
    <row r="317" spans="1:21" x14ac:dyDescent="0.25">
      <c r="A317">
        <v>574</v>
      </c>
      <c r="B317" t="s">
        <v>172</v>
      </c>
      <c r="D317" t="s">
        <v>1253</v>
      </c>
      <c r="E317" t="s">
        <v>173</v>
      </c>
      <c r="F317" t="s">
        <v>1379</v>
      </c>
      <c r="G317" t="s">
        <v>1369</v>
      </c>
      <c r="H317" t="s">
        <v>1343</v>
      </c>
      <c r="K317" t="s">
        <v>689</v>
      </c>
      <c r="L317" t="s">
        <v>252</v>
      </c>
      <c r="M317" t="s">
        <v>1454</v>
      </c>
      <c r="N317" t="s">
        <v>2</v>
      </c>
      <c r="O317">
        <v>102000</v>
      </c>
      <c r="P317">
        <v>102000</v>
      </c>
      <c r="Q317">
        <v>20400</v>
      </c>
      <c r="R317">
        <v>0</v>
      </c>
      <c r="S317">
        <v>-81600</v>
      </c>
      <c r="T317">
        <v>2</v>
      </c>
      <c r="U317" t="s">
        <v>3010</v>
      </c>
    </row>
    <row r="318" spans="1:21" x14ac:dyDescent="0.25">
      <c r="A318">
        <v>575</v>
      </c>
      <c r="B318" t="s">
        <v>172</v>
      </c>
      <c r="D318" t="s">
        <v>1253</v>
      </c>
      <c r="E318" t="s">
        <v>173</v>
      </c>
      <c r="F318" t="s">
        <v>1379</v>
      </c>
      <c r="G318" t="s">
        <v>1369</v>
      </c>
      <c r="H318" t="s">
        <v>1343</v>
      </c>
      <c r="K318" t="s">
        <v>690</v>
      </c>
      <c r="L318" t="s">
        <v>252</v>
      </c>
      <c r="M318" t="s">
        <v>1461</v>
      </c>
      <c r="N318" t="s">
        <v>54</v>
      </c>
      <c r="O318">
        <v>100000</v>
      </c>
      <c r="P318">
        <v>100000</v>
      </c>
      <c r="Q318">
        <v>10000</v>
      </c>
      <c r="R318">
        <v>0</v>
      </c>
      <c r="S318">
        <v>-90000</v>
      </c>
      <c r="T318">
        <v>2</v>
      </c>
      <c r="U318" t="s">
        <v>3018</v>
      </c>
    </row>
    <row r="319" spans="1:21" x14ac:dyDescent="0.25">
      <c r="A319">
        <v>576</v>
      </c>
      <c r="B319" t="s">
        <v>172</v>
      </c>
      <c r="D319" t="s">
        <v>1253</v>
      </c>
      <c r="E319" t="s">
        <v>173</v>
      </c>
      <c r="F319" t="s">
        <v>1379</v>
      </c>
      <c r="G319" t="s">
        <v>1369</v>
      </c>
      <c r="H319" t="s">
        <v>1343</v>
      </c>
      <c r="K319" t="s">
        <v>687</v>
      </c>
      <c r="L319" t="s">
        <v>252</v>
      </c>
      <c r="M319" t="s">
        <v>1456</v>
      </c>
      <c r="N319" t="s">
        <v>93</v>
      </c>
      <c r="O319">
        <v>70000</v>
      </c>
      <c r="P319">
        <v>70000</v>
      </c>
      <c r="Q319">
        <v>28000</v>
      </c>
      <c r="R319">
        <v>0</v>
      </c>
      <c r="S319">
        <v>-42000</v>
      </c>
      <c r="T319">
        <v>2</v>
      </c>
      <c r="U319" t="s">
        <v>3013</v>
      </c>
    </row>
    <row r="320" spans="1:21" x14ac:dyDescent="0.25">
      <c r="A320">
        <v>577</v>
      </c>
      <c r="B320" t="s">
        <v>172</v>
      </c>
      <c r="D320" t="s">
        <v>1253</v>
      </c>
      <c r="E320" t="s">
        <v>173</v>
      </c>
      <c r="F320" t="s">
        <v>1379</v>
      </c>
      <c r="G320" t="s">
        <v>1369</v>
      </c>
      <c r="H320" t="s">
        <v>1343</v>
      </c>
      <c r="K320" t="s">
        <v>691</v>
      </c>
      <c r="L320" t="s">
        <v>255</v>
      </c>
      <c r="M320" t="s">
        <v>1476</v>
      </c>
      <c r="N320" t="s">
        <v>17</v>
      </c>
      <c r="O320">
        <v>70000</v>
      </c>
      <c r="P320">
        <v>70000</v>
      </c>
      <c r="Q320">
        <v>0</v>
      </c>
      <c r="R320">
        <v>0</v>
      </c>
      <c r="S320">
        <v>-70000</v>
      </c>
      <c r="T320">
        <v>5</v>
      </c>
      <c r="U320" t="s">
        <v>3040</v>
      </c>
    </row>
    <row r="321" spans="1:21" x14ac:dyDescent="0.25">
      <c r="A321">
        <v>578</v>
      </c>
      <c r="B321" t="s">
        <v>172</v>
      </c>
      <c r="D321" t="s">
        <v>1253</v>
      </c>
      <c r="E321" t="s">
        <v>173</v>
      </c>
      <c r="F321" t="s">
        <v>1379</v>
      </c>
      <c r="G321" t="s">
        <v>1369</v>
      </c>
      <c r="H321" t="s">
        <v>1343</v>
      </c>
      <c r="K321" t="s">
        <v>687</v>
      </c>
      <c r="L321" t="s">
        <v>252</v>
      </c>
      <c r="M321" t="s">
        <v>1458</v>
      </c>
      <c r="N321" t="s">
        <v>98</v>
      </c>
      <c r="O321">
        <v>61621.120000000003</v>
      </c>
      <c r="P321">
        <v>61621.120000000003</v>
      </c>
      <c r="Q321">
        <v>49296.896000000008</v>
      </c>
      <c r="R321">
        <v>0</v>
      </c>
      <c r="S321">
        <v>-12324.223999999995</v>
      </c>
      <c r="T321">
        <v>2</v>
      </c>
      <c r="U321" t="s">
        <v>3015</v>
      </c>
    </row>
    <row r="322" spans="1:21" x14ac:dyDescent="0.25">
      <c r="A322">
        <v>579</v>
      </c>
      <c r="B322" t="s">
        <v>172</v>
      </c>
      <c r="D322" t="s">
        <v>1253</v>
      </c>
      <c r="E322" t="s">
        <v>173</v>
      </c>
      <c r="F322" t="s">
        <v>1379</v>
      </c>
      <c r="G322" t="s">
        <v>1369</v>
      </c>
      <c r="H322" t="s">
        <v>1343</v>
      </c>
      <c r="K322" t="s">
        <v>692</v>
      </c>
      <c r="L322" t="s">
        <v>252</v>
      </c>
      <c r="M322" t="s">
        <v>1454</v>
      </c>
      <c r="N322" t="s">
        <v>51</v>
      </c>
      <c r="O322">
        <v>50000</v>
      </c>
      <c r="P322">
        <v>50000</v>
      </c>
      <c r="Q322">
        <v>15000</v>
      </c>
      <c r="R322">
        <v>0</v>
      </c>
      <c r="S322">
        <v>-35000</v>
      </c>
      <c r="T322">
        <v>2</v>
      </c>
      <c r="U322" t="s">
        <v>3010</v>
      </c>
    </row>
    <row r="323" spans="1:21" x14ac:dyDescent="0.25">
      <c r="A323">
        <v>580</v>
      </c>
      <c r="B323" t="s">
        <v>172</v>
      </c>
      <c r="D323" t="s">
        <v>1253</v>
      </c>
      <c r="E323" t="s">
        <v>173</v>
      </c>
      <c r="F323" t="s">
        <v>1379</v>
      </c>
      <c r="G323" t="s">
        <v>1369</v>
      </c>
      <c r="H323" t="s">
        <v>1343</v>
      </c>
      <c r="K323" t="s">
        <v>693</v>
      </c>
      <c r="L323" t="s">
        <v>252</v>
      </c>
      <c r="M323" t="s">
        <v>1454</v>
      </c>
      <c r="N323" t="s">
        <v>4</v>
      </c>
      <c r="O323">
        <v>34500</v>
      </c>
      <c r="P323">
        <v>34500</v>
      </c>
      <c r="Q323">
        <v>27600</v>
      </c>
      <c r="R323">
        <v>0</v>
      </c>
      <c r="S323">
        <v>-6900</v>
      </c>
      <c r="T323">
        <v>2</v>
      </c>
      <c r="U323" t="s">
        <v>3010</v>
      </c>
    </row>
    <row r="324" spans="1:21" x14ac:dyDescent="0.25">
      <c r="A324">
        <v>581</v>
      </c>
      <c r="B324" t="s">
        <v>172</v>
      </c>
      <c r="D324" t="s">
        <v>1253</v>
      </c>
      <c r="E324" t="s">
        <v>173</v>
      </c>
      <c r="F324" t="s">
        <v>1379</v>
      </c>
      <c r="G324" t="s">
        <v>1369</v>
      </c>
      <c r="H324" t="s">
        <v>1343</v>
      </c>
      <c r="K324" t="s">
        <v>694</v>
      </c>
      <c r="L324" t="s">
        <v>252</v>
      </c>
      <c r="M324" t="s">
        <v>1454</v>
      </c>
      <c r="N324" t="s">
        <v>185</v>
      </c>
      <c r="O324">
        <v>25000</v>
      </c>
      <c r="P324">
        <v>25000</v>
      </c>
      <c r="Q324">
        <v>25000</v>
      </c>
      <c r="R324">
        <v>0</v>
      </c>
      <c r="S324">
        <v>0</v>
      </c>
      <c r="T324">
        <v>2</v>
      </c>
      <c r="U324" t="s">
        <v>3010</v>
      </c>
    </row>
    <row r="325" spans="1:21" x14ac:dyDescent="0.25">
      <c r="A325">
        <v>582</v>
      </c>
      <c r="B325" t="s">
        <v>172</v>
      </c>
      <c r="D325" t="s">
        <v>1253</v>
      </c>
      <c r="E325" t="s">
        <v>173</v>
      </c>
      <c r="F325" t="s">
        <v>1379</v>
      </c>
      <c r="G325" t="s">
        <v>1369</v>
      </c>
      <c r="H325" t="s">
        <v>1343</v>
      </c>
      <c r="K325" t="s">
        <v>695</v>
      </c>
      <c r="L325" t="s">
        <v>252</v>
      </c>
      <c r="M325" t="s">
        <v>1454</v>
      </c>
      <c r="N325" t="s">
        <v>3</v>
      </c>
      <c r="O325">
        <v>20000</v>
      </c>
      <c r="P325">
        <v>20000</v>
      </c>
      <c r="Q325">
        <v>6000</v>
      </c>
      <c r="R325">
        <v>0</v>
      </c>
      <c r="S325">
        <v>-14000</v>
      </c>
      <c r="T325">
        <v>2</v>
      </c>
      <c r="U325" t="s">
        <v>3010</v>
      </c>
    </row>
    <row r="326" spans="1:21" x14ac:dyDescent="0.25">
      <c r="A326">
        <v>583</v>
      </c>
      <c r="B326" t="s">
        <v>172</v>
      </c>
      <c r="D326" t="s">
        <v>1253</v>
      </c>
      <c r="E326" t="s">
        <v>173</v>
      </c>
      <c r="F326" t="s">
        <v>1379</v>
      </c>
      <c r="G326" t="s">
        <v>1369</v>
      </c>
      <c r="H326" t="s">
        <v>1343</v>
      </c>
      <c r="K326" t="s">
        <v>696</v>
      </c>
      <c r="L326" t="s">
        <v>252</v>
      </c>
      <c r="M326" t="s">
        <v>1456</v>
      </c>
      <c r="N326" t="s">
        <v>59</v>
      </c>
      <c r="O326">
        <v>20000</v>
      </c>
      <c r="P326">
        <v>20000</v>
      </c>
      <c r="Q326">
        <v>20000</v>
      </c>
      <c r="R326">
        <v>0</v>
      </c>
      <c r="S326">
        <v>0</v>
      </c>
      <c r="T326">
        <v>2</v>
      </c>
      <c r="U326" t="s">
        <v>3013</v>
      </c>
    </row>
    <row r="327" spans="1:21" x14ac:dyDescent="0.25">
      <c r="A327">
        <v>584</v>
      </c>
      <c r="B327" t="s">
        <v>172</v>
      </c>
      <c r="D327" t="s">
        <v>1253</v>
      </c>
      <c r="E327" t="s">
        <v>173</v>
      </c>
      <c r="F327" t="s">
        <v>1379</v>
      </c>
      <c r="G327" t="s">
        <v>1369</v>
      </c>
      <c r="H327" t="s">
        <v>1343</v>
      </c>
      <c r="K327" t="s">
        <v>697</v>
      </c>
      <c r="L327" t="s">
        <v>253</v>
      </c>
      <c r="M327" t="s">
        <v>1466</v>
      </c>
      <c r="N327" t="s">
        <v>100</v>
      </c>
      <c r="O327">
        <v>20000</v>
      </c>
      <c r="P327">
        <v>20000</v>
      </c>
      <c r="Q327">
        <v>20000</v>
      </c>
      <c r="R327">
        <v>0</v>
      </c>
      <c r="S327">
        <v>0</v>
      </c>
      <c r="T327">
        <v>3</v>
      </c>
      <c r="U327" t="s">
        <v>3024</v>
      </c>
    </row>
    <row r="328" spans="1:21" x14ac:dyDescent="0.25">
      <c r="A328">
        <v>585</v>
      </c>
      <c r="B328" t="s">
        <v>172</v>
      </c>
      <c r="D328" t="s">
        <v>1253</v>
      </c>
      <c r="E328" t="s">
        <v>173</v>
      </c>
      <c r="F328" t="s">
        <v>1379</v>
      </c>
      <c r="G328" t="s">
        <v>1369</v>
      </c>
      <c r="H328" t="s">
        <v>1343</v>
      </c>
      <c r="K328" t="s">
        <v>698</v>
      </c>
      <c r="L328" t="s">
        <v>253</v>
      </c>
      <c r="M328" t="s">
        <v>1466</v>
      </c>
      <c r="N328" t="s">
        <v>72</v>
      </c>
      <c r="O328">
        <v>19302.400000000001</v>
      </c>
      <c r="P328">
        <v>19302.400000000001</v>
      </c>
      <c r="Q328">
        <v>19302.400000000001</v>
      </c>
      <c r="R328">
        <v>0</v>
      </c>
      <c r="S328">
        <v>0</v>
      </c>
      <c r="T328">
        <v>3</v>
      </c>
      <c r="U328" t="s">
        <v>3024</v>
      </c>
    </row>
    <row r="329" spans="1:21" x14ac:dyDescent="0.25">
      <c r="A329">
        <v>586</v>
      </c>
      <c r="B329" t="s">
        <v>172</v>
      </c>
      <c r="D329" t="s">
        <v>1253</v>
      </c>
      <c r="E329" t="s">
        <v>173</v>
      </c>
      <c r="F329" t="s">
        <v>1379</v>
      </c>
      <c r="G329" t="s">
        <v>1369</v>
      </c>
      <c r="H329" t="s">
        <v>1343</v>
      </c>
      <c r="K329" t="s">
        <v>699</v>
      </c>
      <c r="L329" t="s">
        <v>252</v>
      </c>
      <c r="M329" t="s">
        <v>1457</v>
      </c>
      <c r="N329" t="s">
        <v>69</v>
      </c>
      <c r="O329">
        <v>18364.91</v>
      </c>
      <c r="P329">
        <v>18364.91</v>
      </c>
      <c r="Q329">
        <v>18364.91</v>
      </c>
      <c r="R329">
        <v>0</v>
      </c>
      <c r="S329">
        <v>0</v>
      </c>
      <c r="T329">
        <v>2</v>
      </c>
      <c r="U329" t="s">
        <v>3014</v>
      </c>
    </row>
    <row r="330" spans="1:21" x14ac:dyDescent="0.25">
      <c r="A330">
        <v>587</v>
      </c>
      <c r="B330" t="s">
        <v>172</v>
      </c>
      <c r="D330" t="s">
        <v>1253</v>
      </c>
      <c r="E330" t="s">
        <v>173</v>
      </c>
      <c r="F330" t="s">
        <v>1379</v>
      </c>
      <c r="G330" t="s">
        <v>1369</v>
      </c>
      <c r="H330" t="s">
        <v>1343</v>
      </c>
      <c r="K330" t="s">
        <v>700</v>
      </c>
      <c r="L330" t="s">
        <v>252</v>
      </c>
      <c r="M330" t="s">
        <v>1461</v>
      </c>
      <c r="N330" t="s">
        <v>77</v>
      </c>
      <c r="O330">
        <v>15080</v>
      </c>
      <c r="P330">
        <v>15080</v>
      </c>
      <c r="Q330">
        <v>12064</v>
      </c>
      <c r="R330">
        <v>0</v>
      </c>
      <c r="S330">
        <v>-3016</v>
      </c>
      <c r="T330">
        <v>2</v>
      </c>
      <c r="U330" t="s">
        <v>3018</v>
      </c>
    </row>
    <row r="331" spans="1:21" x14ac:dyDescent="0.25">
      <c r="A331">
        <v>588</v>
      </c>
      <c r="B331" t="s">
        <v>172</v>
      </c>
      <c r="D331" t="s">
        <v>1253</v>
      </c>
      <c r="E331" t="s">
        <v>173</v>
      </c>
      <c r="F331" t="s">
        <v>1379</v>
      </c>
      <c r="G331" t="s">
        <v>1369</v>
      </c>
      <c r="H331" t="s">
        <v>1343</v>
      </c>
      <c r="K331" t="s">
        <v>701</v>
      </c>
      <c r="L331" t="s">
        <v>252</v>
      </c>
      <c r="M331" t="s">
        <v>1457</v>
      </c>
      <c r="N331" t="s">
        <v>42</v>
      </c>
      <c r="O331">
        <v>8500</v>
      </c>
      <c r="P331">
        <v>8500</v>
      </c>
      <c r="Q331">
        <v>8500</v>
      </c>
      <c r="R331">
        <v>0</v>
      </c>
      <c r="S331">
        <v>0</v>
      </c>
      <c r="T331">
        <v>2</v>
      </c>
      <c r="U331" t="s">
        <v>3014</v>
      </c>
    </row>
    <row r="332" spans="1:21" x14ac:dyDescent="0.25">
      <c r="A332">
        <v>589</v>
      </c>
      <c r="B332" t="s">
        <v>172</v>
      </c>
      <c r="D332" t="s">
        <v>1253</v>
      </c>
      <c r="E332" t="s">
        <v>173</v>
      </c>
      <c r="F332" t="s">
        <v>1379</v>
      </c>
      <c r="G332" t="s">
        <v>1369</v>
      </c>
      <c r="H332" t="s">
        <v>1343</v>
      </c>
      <c r="K332" t="s">
        <v>701</v>
      </c>
      <c r="L332" t="s">
        <v>252</v>
      </c>
      <c r="M332" t="s">
        <v>1457</v>
      </c>
      <c r="N332" t="s">
        <v>75</v>
      </c>
      <c r="O332">
        <v>6700</v>
      </c>
      <c r="P332">
        <v>6700</v>
      </c>
      <c r="Q332">
        <v>6700</v>
      </c>
      <c r="R332">
        <v>0</v>
      </c>
      <c r="S332">
        <v>0</v>
      </c>
      <c r="T332">
        <v>2</v>
      </c>
      <c r="U332" t="s">
        <v>3014</v>
      </c>
    </row>
    <row r="333" spans="1:21" x14ac:dyDescent="0.25">
      <c r="A333">
        <v>590</v>
      </c>
      <c r="B333" t="s">
        <v>172</v>
      </c>
      <c r="D333" t="s">
        <v>1253</v>
      </c>
      <c r="E333" t="s">
        <v>173</v>
      </c>
      <c r="F333" t="s">
        <v>1379</v>
      </c>
      <c r="G333" t="s">
        <v>1369</v>
      </c>
      <c r="H333" t="s">
        <v>1343</v>
      </c>
      <c r="K333" t="s">
        <v>702</v>
      </c>
      <c r="L333" t="s">
        <v>252</v>
      </c>
      <c r="M333" t="s">
        <v>1461</v>
      </c>
      <c r="N333" t="s">
        <v>11</v>
      </c>
      <c r="O333">
        <v>4777.34</v>
      </c>
      <c r="P333">
        <v>4777.34</v>
      </c>
      <c r="Q333">
        <v>955.46800000000007</v>
      </c>
      <c r="R333">
        <v>0</v>
      </c>
      <c r="S333">
        <v>-3821.8720000000003</v>
      </c>
      <c r="T333">
        <v>2</v>
      </c>
      <c r="U333" t="s">
        <v>3018</v>
      </c>
    </row>
    <row r="334" spans="1:21" x14ac:dyDescent="0.25">
      <c r="A334">
        <v>616</v>
      </c>
      <c r="B334" t="s">
        <v>172</v>
      </c>
      <c r="D334" t="s">
        <v>1255</v>
      </c>
      <c r="E334" t="s">
        <v>175</v>
      </c>
      <c r="F334" t="s">
        <v>1379</v>
      </c>
      <c r="G334" t="s">
        <v>1369</v>
      </c>
      <c r="H334" t="s">
        <v>1343</v>
      </c>
      <c r="K334" t="s">
        <v>723</v>
      </c>
      <c r="L334" t="s">
        <v>258</v>
      </c>
      <c r="M334" t="s">
        <v>1449</v>
      </c>
      <c r="N334" t="s">
        <v>39</v>
      </c>
      <c r="O334">
        <v>70000</v>
      </c>
      <c r="P334">
        <v>0</v>
      </c>
      <c r="Q334">
        <v>0</v>
      </c>
      <c r="R334">
        <v>-70000</v>
      </c>
      <c r="S334">
        <v>-70000</v>
      </c>
      <c r="T334">
        <v>1</v>
      </c>
      <c r="U334" t="s">
        <v>3002</v>
      </c>
    </row>
    <row r="335" spans="1:21" x14ac:dyDescent="0.25">
      <c r="A335">
        <v>617</v>
      </c>
      <c r="B335" t="s">
        <v>172</v>
      </c>
      <c r="D335" t="s">
        <v>1255</v>
      </c>
      <c r="E335" t="s">
        <v>175</v>
      </c>
      <c r="F335" t="s">
        <v>1379</v>
      </c>
      <c r="G335" t="s">
        <v>1369</v>
      </c>
      <c r="H335" t="s">
        <v>1343</v>
      </c>
      <c r="K335" t="s">
        <v>724</v>
      </c>
      <c r="L335" t="s">
        <v>252</v>
      </c>
      <c r="M335" t="s">
        <v>1454</v>
      </c>
      <c r="N335" t="s">
        <v>2</v>
      </c>
      <c r="O335">
        <v>30000</v>
      </c>
      <c r="P335">
        <v>30000</v>
      </c>
      <c r="Q335">
        <v>6000</v>
      </c>
      <c r="R335">
        <v>0</v>
      </c>
      <c r="S335">
        <v>-24000</v>
      </c>
      <c r="T335">
        <v>2</v>
      </c>
      <c r="U335" t="s">
        <v>3010</v>
      </c>
    </row>
    <row r="336" spans="1:21" x14ac:dyDescent="0.25">
      <c r="A336">
        <v>618</v>
      </c>
      <c r="B336" t="s">
        <v>172</v>
      </c>
      <c r="D336" t="s">
        <v>1255</v>
      </c>
      <c r="E336" t="s">
        <v>175</v>
      </c>
      <c r="F336" t="s">
        <v>1379</v>
      </c>
      <c r="G336" t="s">
        <v>1369</v>
      </c>
      <c r="H336" t="s">
        <v>1343</v>
      </c>
      <c r="K336" t="s">
        <v>725</v>
      </c>
      <c r="L336" t="s">
        <v>252</v>
      </c>
      <c r="M336" t="s">
        <v>1454</v>
      </c>
      <c r="N336" t="s">
        <v>3</v>
      </c>
      <c r="O336">
        <v>15000</v>
      </c>
      <c r="P336">
        <v>15000</v>
      </c>
      <c r="Q336">
        <v>4500</v>
      </c>
      <c r="R336">
        <v>0</v>
      </c>
      <c r="S336">
        <v>-10500</v>
      </c>
      <c r="T336">
        <v>2</v>
      </c>
      <c r="U336" t="s">
        <v>3010</v>
      </c>
    </row>
    <row r="337" spans="1:21" x14ac:dyDescent="0.25">
      <c r="A337">
        <v>619</v>
      </c>
      <c r="B337" t="s">
        <v>172</v>
      </c>
      <c r="D337" t="s">
        <v>1255</v>
      </c>
      <c r="E337" t="s">
        <v>175</v>
      </c>
      <c r="F337" t="s">
        <v>1379</v>
      </c>
      <c r="G337" t="s">
        <v>1369</v>
      </c>
      <c r="H337" t="s">
        <v>1343</v>
      </c>
      <c r="K337" t="s">
        <v>726</v>
      </c>
      <c r="L337" t="s">
        <v>252</v>
      </c>
      <c r="M337" t="s">
        <v>1454</v>
      </c>
      <c r="N337" t="s">
        <v>4</v>
      </c>
      <c r="O337">
        <v>50000</v>
      </c>
      <c r="P337">
        <v>50000</v>
      </c>
      <c r="Q337">
        <v>40000</v>
      </c>
      <c r="R337">
        <v>0</v>
      </c>
      <c r="S337">
        <v>-10000</v>
      </c>
      <c r="T337">
        <v>2</v>
      </c>
      <c r="U337" t="s">
        <v>3010</v>
      </c>
    </row>
    <row r="338" spans="1:21" x14ac:dyDescent="0.25">
      <c r="A338">
        <v>620</v>
      </c>
      <c r="B338" t="s">
        <v>172</v>
      </c>
      <c r="D338" t="s">
        <v>1255</v>
      </c>
      <c r="E338" t="s">
        <v>175</v>
      </c>
      <c r="F338" t="s">
        <v>1379</v>
      </c>
      <c r="G338" t="s">
        <v>1369</v>
      </c>
      <c r="H338" t="s">
        <v>1343</v>
      </c>
      <c r="K338" t="s">
        <v>727</v>
      </c>
      <c r="L338" t="s">
        <v>252</v>
      </c>
      <c r="M338" t="s">
        <v>1455</v>
      </c>
      <c r="N338" t="s">
        <v>6</v>
      </c>
      <c r="O338">
        <v>120000</v>
      </c>
      <c r="P338">
        <v>120000</v>
      </c>
      <c r="Q338">
        <v>120000</v>
      </c>
      <c r="R338">
        <v>0</v>
      </c>
      <c r="S338">
        <v>0</v>
      </c>
      <c r="T338">
        <v>2</v>
      </c>
      <c r="U338" t="s">
        <v>3011</v>
      </c>
    </row>
    <row r="339" spans="1:21" x14ac:dyDescent="0.25">
      <c r="A339">
        <v>621</v>
      </c>
      <c r="B339" t="s">
        <v>172</v>
      </c>
      <c r="D339" t="s">
        <v>1255</v>
      </c>
      <c r="E339" t="s">
        <v>175</v>
      </c>
      <c r="F339" t="s">
        <v>1379</v>
      </c>
      <c r="G339" t="s">
        <v>1369</v>
      </c>
      <c r="H339" t="s">
        <v>1343</v>
      </c>
      <c r="K339" t="s">
        <v>728</v>
      </c>
      <c r="L339" t="s">
        <v>252</v>
      </c>
      <c r="M339" t="s">
        <v>1456</v>
      </c>
      <c r="N339" t="s">
        <v>93</v>
      </c>
      <c r="O339">
        <v>50000</v>
      </c>
      <c r="P339">
        <v>50000</v>
      </c>
      <c r="Q339">
        <v>20000</v>
      </c>
      <c r="R339">
        <v>0</v>
      </c>
      <c r="S339">
        <v>-30000</v>
      </c>
      <c r="T339">
        <v>2</v>
      </c>
      <c r="U339" t="s">
        <v>3013</v>
      </c>
    </row>
    <row r="340" spans="1:21" x14ac:dyDescent="0.25">
      <c r="A340">
        <v>622</v>
      </c>
      <c r="B340" t="s">
        <v>172</v>
      </c>
      <c r="D340" t="s">
        <v>1255</v>
      </c>
      <c r="E340" t="s">
        <v>175</v>
      </c>
      <c r="F340" t="s">
        <v>1379</v>
      </c>
      <c r="G340" t="s">
        <v>1369</v>
      </c>
      <c r="H340" t="s">
        <v>1343</v>
      </c>
      <c r="K340" t="s">
        <v>729</v>
      </c>
      <c r="L340" t="s">
        <v>252</v>
      </c>
      <c r="M340" t="s">
        <v>1456</v>
      </c>
      <c r="N340" t="s">
        <v>52</v>
      </c>
      <c r="O340">
        <v>50000</v>
      </c>
      <c r="P340">
        <v>50000</v>
      </c>
      <c r="Q340">
        <v>50000</v>
      </c>
      <c r="R340">
        <v>0</v>
      </c>
      <c r="S340">
        <v>0</v>
      </c>
      <c r="T340">
        <v>2</v>
      </c>
      <c r="U340" t="s">
        <v>3013</v>
      </c>
    </row>
    <row r="341" spans="1:21" x14ac:dyDescent="0.25">
      <c r="A341">
        <v>623</v>
      </c>
      <c r="B341" t="s">
        <v>172</v>
      </c>
      <c r="D341" t="s">
        <v>1255</v>
      </c>
      <c r="E341" t="s">
        <v>175</v>
      </c>
      <c r="F341" t="s">
        <v>1379</v>
      </c>
      <c r="G341" t="s">
        <v>1369</v>
      </c>
      <c r="H341" t="s">
        <v>1343</v>
      </c>
      <c r="K341" t="s">
        <v>730</v>
      </c>
      <c r="L341" t="s">
        <v>252</v>
      </c>
      <c r="M341" t="s">
        <v>1456</v>
      </c>
      <c r="N341" t="s">
        <v>58</v>
      </c>
      <c r="O341">
        <v>250000</v>
      </c>
      <c r="P341">
        <v>250000</v>
      </c>
      <c r="Q341">
        <v>25000</v>
      </c>
      <c r="R341">
        <v>0</v>
      </c>
      <c r="S341">
        <v>-225000</v>
      </c>
      <c r="T341">
        <v>2</v>
      </c>
      <c r="U341" t="s">
        <v>3013</v>
      </c>
    </row>
    <row r="342" spans="1:21" x14ac:dyDescent="0.25">
      <c r="A342">
        <v>624</v>
      </c>
      <c r="B342" t="s">
        <v>172</v>
      </c>
      <c r="D342" t="s">
        <v>1255</v>
      </c>
      <c r="E342" t="s">
        <v>175</v>
      </c>
      <c r="F342" t="s">
        <v>1379</v>
      </c>
      <c r="G342" t="s">
        <v>1369</v>
      </c>
      <c r="H342" t="s">
        <v>1343</v>
      </c>
      <c r="K342" t="s">
        <v>731</v>
      </c>
      <c r="L342" t="s">
        <v>252</v>
      </c>
      <c r="M342" t="s">
        <v>1457</v>
      </c>
      <c r="N342" t="s">
        <v>190</v>
      </c>
      <c r="O342">
        <v>100000</v>
      </c>
      <c r="P342">
        <v>100000</v>
      </c>
      <c r="Q342">
        <v>100000</v>
      </c>
      <c r="R342">
        <v>0</v>
      </c>
      <c r="S342">
        <v>0</v>
      </c>
      <c r="T342">
        <v>2</v>
      </c>
      <c r="U342" t="s">
        <v>3014</v>
      </c>
    </row>
    <row r="343" spans="1:21" x14ac:dyDescent="0.25">
      <c r="A343">
        <v>625</v>
      </c>
      <c r="B343" t="s">
        <v>172</v>
      </c>
      <c r="D343" t="s">
        <v>1255</v>
      </c>
      <c r="E343" t="s">
        <v>175</v>
      </c>
      <c r="F343" t="s">
        <v>1379</v>
      </c>
      <c r="G343" t="s">
        <v>1369</v>
      </c>
      <c r="H343" t="s">
        <v>1343</v>
      </c>
      <c r="K343" t="s">
        <v>732</v>
      </c>
      <c r="L343" t="s">
        <v>252</v>
      </c>
      <c r="M343" t="s">
        <v>1457</v>
      </c>
      <c r="N343" t="s">
        <v>75</v>
      </c>
      <c r="O343">
        <v>20000</v>
      </c>
      <c r="P343">
        <v>20000</v>
      </c>
      <c r="Q343">
        <v>20000</v>
      </c>
      <c r="R343">
        <v>0</v>
      </c>
      <c r="S343">
        <v>0</v>
      </c>
      <c r="T343">
        <v>2</v>
      </c>
      <c r="U343" t="s">
        <v>3014</v>
      </c>
    </row>
    <row r="344" spans="1:21" x14ac:dyDescent="0.25">
      <c r="A344">
        <v>626</v>
      </c>
      <c r="B344" t="s">
        <v>172</v>
      </c>
      <c r="D344" t="s">
        <v>1255</v>
      </c>
      <c r="E344" t="s">
        <v>175</v>
      </c>
      <c r="F344" t="s">
        <v>1379</v>
      </c>
      <c r="G344" t="s">
        <v>1369</v>
      </c>
      <c r="H344" t="s">
        <v>1343</v>
      </c>
      <c r="K344" t="s">
        <v>733</v>
      </c>
      <c r="L344" t="s">
        <v>252</v>
      </c>
      <c r="M344" t="s">
        <v>1457</v>
      </c>
      <c r="N344" t="s">
        <v>42</v>
      </c>
      <c r="O344">
        <v>20000</v>
      </c>
      <c r="P344">
        <v>20000</v>
      </c>
      <c r="Q344">
        <v>20000</v>
      </c>
      <c r="R344">
        <v>0</v>
      </c>
      <c r="S344">
        <v>0</v>
      </c>
      <c r="T344">
        <v>2</v>
      </c>
      <c r="U344" t="s">
        <v>3014</v>
      </c>
    </row>
    <row r="345" spans="1:21" x14ac:dyDescent="0.25">
      <c r="A345">
        <v>627</v>
      </c>
      <c r="B345" t="s">
        <v>172</v>
      </c>
      <c r="D345" t="s">
        <v>1255</v>
      </c>
      <c r="E345" t="s">
        <v>175</v>
      </c>
      <c r="F345" t="s">
        <v>1379</v>
      </c>
      <c r="G345" t="s">
        <v>1369</v>
      </c>
      <c r="H345" t="s">
        <v>1343</v>
      </c>
      <c r="K345" t="s">
        <v>734</v>
      </c>
      <c r="L345" t="s">
        <v>252</v>
      </c>
      <c r="M345" t="s">
        <v>1457</v>
      </c>
      <c r="N345" t="s">
        <v>69</v>
      </c>
      <c r="O345">
        <v>20000</v>
      </c>
      <c r="P345">
        <v>20000</v>
      </c>
      <c r="Q345">
        <v>20000</v>
      </c>
      <c r="R345">
        <v>0</v>
      </c>
      <c r="S345">
        <v>0</v>
      </c>
      <c r="T345">
        <v>2</v>
      </c>
      <c r="U345" t="s">
        <v>3014</v>
      </c>
    </row>
    <row r="346" spans="1:21" x14ac:dyDescent="0.25">
      <c r="A346">
        <v>628</v>
      </c>
      <c r="B346" t="s">
        <v>172</v>
      </c>
      <c r="D346" t="s">
        <v>1255</v>
      </c>
      <c r="E346" t="s">
        <v>175</v>
      </c>
      <c r="F346" t="s">
        <v>1379</v>
      </c>
      <c r="G346" t="s">
        <v>1369</v>
      </c>
      <c r="H346" t="s">
        <v>1343</v>
      </c>
      <c r="K346" t="s">
        <v>735</v>
      </c>
      <c r="L346" t="s">
        <v>252</v>
      </c>
      <c r="M346" t="s">
        <v>1458</v>
      </c>
      <c r="N346" t="s">
        <v>98</v>
      </c>
      <c r="O346">
        <v>200000</v>
      </c>
      <c r="P346">
        <v>200000</v>
      </c>
      <c r="Q346">
        <v>160000</v>
      </c>
      <c r="R346">
        <v>0</v>
      </c>
      <c r="S346">
        <v>-40000</v>
      </c>
      <c r="T346">
        <v>2</v>
      </c>
      <c r="U346" t="s">
        <v>3015</v>
      </c>
    </row>
    <row r="347" spans="1:21" x14ac:dyDescent="0.25">
      <c r="A347">
        <v>629</v>
      </c>
      <c r="B347" t="s">
        <v>172</v>
      </c>
      <c r="D347" t="s">
        <v>1255</v>
      </c>
      <c r="E347" t="s">
        <v>175</v>
      </c>
      <c r="F347" t="s">
        <v>1379</v>
      </c>
      <c r="G347" t="s">
        <v>1369</v>
      </c>
      <c r="H347" t="s">
        <v>1343</v>
      </c>
      <c r="K347" t="s">
        <v>736</v>
      </c>
      <c r="L347" t="s">
        <v>252</v>
      </c>
      <c r="M347" t="s">
        <v>1459</v>
      </c>
      <c r="N347" t="s">
        <v>8</v>
      </c>
      <c r="O347">
        <v>450000</v>
      </c>
      <c r="P347">
        <v>450000</v>
      </c>
      <c r="Q347">
        <v>180000</v>
      </c>
      <c r="R347">
        <v>0</v>
      </c>
      <c r="S347">
        <v>-270000</v>
      </c>
      <c r="T347">
        <v>2</v>
      </c>
      <c r="U347" t="s">
        <v>3016</v>
      </c>
    </row>
    <row r="348" spans="1:21" x14ac:dyDescent="0.25">
      <c r="A348">
        <v>630</v>
      </c>
      <c r="B348" t="s">
        <v>172</v>
      </c>
      <c r="D348" t="s">
        <v>1255</v>
      </c>
      <c r="E348" t="s">
        <v>175</v>
      </c>
      <c r="F348" t="s">
        <v>1379</v>
      </c>
      <c r="G348" t="s">
        <v>1369</v>
      </c>
      <c r="H348" t="s">
        <v>1343</v>
      </c>
      <c r="K348" t="s">
        <v>737</v>
      </c>
      <c r="L348" t="s">
        <v>252</v>
      </c>
      <c r="M348" t="s">
        <v>1459</v>
      </c>
      <c r="N348" t="s">
        <v>67</v>
      </c>
      <c r="O348">
        <v>150000</v>
      </c>
      <c r="P348">
        <v>150000</v>
      </c>
      <c r="Q348">
        <v>90000</v>
      </c>
      <c r="R348">
        <v>0</v>
      </c>
      <c r="S348">
        <v>-60000</v>
      </c>
      <c r="T348">
        <v>2</v>
      </c>
      <c r="U348" t="s">
        <v>3016</v>
      </c>
    </row>
    <row r="349" spans="1:21" x14ac:dyDescent="0.25">
      <c r="A349">
        <v>631</v>
      </c>
      <c r="B349" t="s">
        <v>172</v>
      </c>
      <c r="D349" t="s">
        <v>1255</v>
      </c>
      <c r="E349" t="s">
        <v>175</v>
      </c>
      <c r="F349" t="s">
        <v>1379</v>
      </c>
      <c r="G349" t="s">
        <v>1369</v>
      </c>
      <c r="H349" t="s">
        <v>1343</v>
      </c>
      <c r="K349" t="s">
        <v>738</v>
      </c>
      <c r="L349" t="s">
        <v>252</v>
      </c>
      <c r="M349" t="s">
        <v>1461</v>
      </c>
      <c r="N349" t="s">
        <v>10</v>
      </c>
      <c r="O349">
        <v>200000</v>
      </c>
      <c r="P349">
        <v>200000</v>
      </c>
      <c r="Q349">
        <v>100000</v>
      </c>
      <c r="R349">
        <v>0</v>
      </c>
      <c r="S349">
        <v>-100000</v>
      </c>
      <c r="T349">
        <v>2</v>
      </c>
      <c r="U349" t="s">
        <v>3018</v>
      </c>
    </row>
    <row r="350" spans="1:21" x14ac:dyDescent="0.25">
      <c r="A350">
        <v>632</v>
      </c>
      <c r="B350" t="s">
        <v>172</v>
      </c>
      <c r="D350" t="s">
        <v>1255</v>
      </c>
      <c r="E350" t="s">
        <v>175</v>
      </c>
      <c r="F350" t="s">
        <v>1379</v>
      </c>
      <c r="G350" t="s">
        <v>1369</v>
      </c>
      <c r="H350" t="s">
        <v>1343</v>
      </c>
      <c r="K350" t="s">
        <v>739</v>
      </c>
      <c r="L350" t="s">
        <v>252</v>
      </c>
      <c r="M350" t="s">
        <v>1461</v>
      </c>
      <c r="N350" t="s">
        <v>55</v>
      </c>
      <c r="O350">
        <v>50000</v>
      </c>
      <c r="P350">
        <v>50000</v>
      </c>
      <c r="Q350">
        <v>5000</v>
      </c>
      <c r="R350">
        <v>0</v>
      </c>
      <c r="S350">
        <v>-45000</v>
      </c>
      <c r="T350">
        <v>2</v>
      </c>
      <c r="U350" t="s">
        <v>3018</v>
      </c>
    </row>
    <row r="351" spans="1:21" x14ac:dyDescent="0.25">
      <c r="A351">
        <v>633</v>
      </c>
      <c r="B351" t="s">
        <v>172</v>
      </c>
      <c r="D351" t="s">
        <v>1255</v>
      </c>
      <c r="E351" t="s">
        <v>175</v>
      </c>
      <c r="F351" t="s">
        <v>1379</v>
      </c>
      <c r="G351" t="s">
        <v>1369</v>
      </c>
      <c r="H351" t="s">
        <v>1343</v>
      </c>
      <c r="K351" t="s">
        <v>740</v>
      </c>
      <c r="L351" t="s">
        <v>252</v>
      </c>
      <c r="M351" t="s">
        <v>1461</v>
      </c>
      <c r="N351" t="s">
        <v>77</v>
      </c>
      <c r="O351">
        <v>150000</v>
      </c>
      <c r="P351">
        <v>150000</v>
      </c>
      <c r="Q351">
        <v>120000</v>
      </c>
      <c r="R351">
        <v>0</v>
      </c>
      <c r="S351">
        <v>-30000</v>
      </c>
      <c r="T351">
        <v>2</v>
      </c>
      <c r="U351" t="s">
        <v>3018</v>
      </c>
    </row>
    <row r="352" spans="1:21" x14ac:dyDescent="0.25">
      <c r="A352">
        <v>634</v>
      </c>
      <c r="B352" t="s">
        <v>172</v>
      </c>
      <c r="D352" t="s">
        <v>1255</v>
      </c>
      <c r="E352" t="s">
        <v>175</v>
      </c>
      <c r="F352" t="s">
        <v>1379</v>
      </c>
      <c r="G352" t="s">
        <v>1369</v>
      </c>
      <c r="H352" t="s">
        <v>1343</v>
      </c>
      <c r="K352" t="s">
        <v>741</v>
      </c>
      <c r="L352" t="s">
        <v>253</v>
      </c>
      <c r="M352" t="s">
        <v>1466</v>
      </c>
      <c r="N352" t="s">
        <v>99</v>
      </c>
      <c r="O352">
        <v>500000</v>
      </c>
      <c r="P352">
        <v>500000</v>
      </c>
      <c r="Q352">
        <v>0</v>
      </c>
      <c r="R352">
        <v>0</v>
      </c>
      <c r="S352">
        <v>-500000</v>
      </c>
      <c r="T352">
        <v>3</v>
      </c>
      <c r="U352" t="s">
        <v>3024</v>
      </c>
    </row>
    <row r="353" spans="1:21" x14ac:dyDescent="0.25">
      <c r="A353">
        <v>635</v>
      </c>
      <c r="B353" t="s">
        <v>172</v>
      </c>
      <c r="D353" t="s">
        <v>1255</v>
      </c>
      <c r="E353" t="s">
        <v>175</v>
      </c>
      <c r="F353" t="s">
        <v>1379</v>
      </c>
      <c r="G353" t="s">
        <v>1369</v>
      </c>
      <c r="H353" t="s">
        <v>1343</v>
      </c>
      <c r="K353" t="s">
        <v>739</v>
      </c>
      <c r="L353" t="s">
        <v>253</v>
      </c>
      <c r="M353" t="s">
        <v>1466</v>
      </c>
      <c r="N353" t="s">
        <v>104</v>
      </c>
      <c r="O353">
        <v>50000</v>
      </c>
      <c r="P353">
        <v>0</v>
      </c>
      <c r="Q353">
        <v>0</v>
      </c>
      <c r="R353">
        <v>-50000</v>
      </c>
      <c r="S353">
        <v>-50000</v>
      </c>
      <c r="T353">
        <v>3</v>
      </c>
      <c r="U353" t="s">
        <v>3024</v>
      </c>
    </row>
    <row r="354" spans="1:21" x14ac:dyDescent="0.25">
      <c r="A354">
        <v>636</v>
      </c>
      <c r="B354" t="s">
        <v>172</v>
      </c>
      <c r="D354" t="s">
        <v>1255</v>
      </c>
      <c r="E354" t="s">
        <v>175</v>
      </c>
      <c r="F354" t="s">
        <v>1379</v>
      </c>
      <c r="G354" t="s">
        <v>1369</v>
      </c>
      <c r="H354" t="s">
        <v>1343</v>
      </c>
      <c r="K354" t="s">
        <v>742</v>
      </c>
      <c r="L354" t="s">
        <v>253</v>
      </c>
      <c r="M354" t="s">
        <v>1466</v>
      </c>
      <c r="N354" t="s">
        <v>81</v>
      </c>
      <c r="O354">
        <v>85000</v>
      </c>
      <c r="P354">
        <v>85000</v>
      </c>
      <c r="Q354">
        <v>0</v>
      </c>
      <c r="R354">
        <v>0</v>
      </c>
      <c r="S354">
        <v>-85000</v>
      </c>
      <c r="T354">
        <v>3</v>
      </c>
      <c r="U354" t="s">
        <v>3024</v>
      </c>
    </row>
    <row r="355" spans="1:21" x14ac:dyDescent="0.25">
      <c r="A355">
        <v>637</v>
      </c>
      <c r="B355" t="s">
        <v>172</v>
      </c>
      <c r="D355" t="s">
        <v>1255</v>
      </c>
      <c r="E355" t="s">
        <v>175</v>
      </c>
      <c r="F355" t="s">
        <v>1379</v>
      </c>
      <c r="G355" t="s">
        <v>1369</v>
      </c>
      <c r="H355" t="s">
        <v>1343</v>
      </c>
      <c r="K355" t="s">
        <v>743</v>
      </c>
      <c r="L355" t="s">
        <v>255</v>
      </c>
      <c r="M355" t="s">
        <v>1481</v>
      </c>
      <c r="N355" t="s">
        <v>91</v>
      </c>
      <c r="O355">
        <v>300000</v>
      </c>
      <c r="P355">
        <v>300000</v>
      </c>
      <c r="Q355">
        <v>0</v>
      </c>
      <c r="R355">
        <v>0</v>
      </c>
      <c r="S355">
        <v>-300000</v>
      </c>
      <c r="T355">
        <v>5</v>
      </c>
      <c r="U355" t="s">
        <v>3035</v>
      </c>
    </row>
    <row r="356" spans="1:21" x14ac:dyDescent="0.25">
      <c r="A356">
        <v>638</v>
      </c>
      <c r="B356" t="s">
        <v>172</v>
      </c>
      <c r="D356" t="s">
        <v>1255</v>
      </c>
      <c r="E356" t="s">
        <v>175</v>
      </c>
      <c r="F356" t="s">
        <v>1379</v>
      </c>
      <c r="G356" t="s">
        <v>1369</v>
      </c>
      <c r="H356" t="s">
        <v>1343</v>
      </c>
      <c r="K356" t="s">
        <v>744</v>
      </c>
      <c r="L356" t="s">
        <v>255</v>
      </c>
      <c r="M356" t="s">
        <v>1481</v>
      </c>
      <c r="N356" t="s">
        <v>50</v>
      </c>
      <c r="O356">
        <v>400000</v>
      </c>
      <c r="P356">
        <v>400000</v>
      </c>
      <c r="Q356">
        <v>0</v>
      </c>
      <c r="R356">
        <v>0</v>
      </c>
      <c r="S356">
        <v>-400000</v>
      </c>
      <c r="T356">
        <v>5</v>
      </c>
      <c r="U356" t="s">
        <v>3035</v>
      </c>
    </row>
    <row r="357" spans="1:21" x14ac:dyDescent="0.25">
      <c r="A357">
        <v>639</v>
      </c>
      <c r="B357" t="s">
        <v>172</v>
      </c>
      <c r="D357" t="s">
        <v>1255</v>
      </c>
      <c r="E357" t="s">
        <v>175</v>
      </c>
      <c r="F357" t="s">
        <v>1379</v>
      </c>
      <c r="G357" t="s">
        <v>1369</v>
      </c>
      <c r="H357" t="s">
        <v>1343</v>
      </c>
      <c r="K357" t="s">
        <v>745</v>
      </c>
      <c r="L357" t="s">
        <v>255</v>
      </c>
      <c r="M357" t="s">
        <v>1476</v>
      </c>
      <c r="N357" t="s">
        <v>15</v>
      </c>
      <c r="O357">
        <v>40000</v>
      </c>
      <c r="P357">
        <v>40000</v>
      </c>
      <c r="Q357">
        <v>0</v>
      </c>
      <c r="R357">
        <v>0</v>
      </c>
      <c r="S357">
        <v>-40000</v>
      </c>
      <c r="T357">
        <v>5</v>
      </c>
      <c r="U357" t="s">
        <v>3040</v>
      </c>
    </row>
    <row r="358" spans="1:21" x14ac:dyDescent="0.25">
      <c r="A358">
        <v>640</v>
      </c>
      <c r="B358" t="s">
        <v>172</v>
      </c>
      <c r="D358" t="s">
        <v>1255</v>
      </c>
      <c r="E358" t="s">
        <v>175</v>
      </c>
      <c r="F358" t="s">
        <v>1379</v>
      </c>
      <c r="G358" t="s">
        <v>1369</v>
      </c>
      <c r="H358" t="s">
        <v>1343</v>
      </c>
      <c r="K358" t="s">
        <v>746</v>
      </c>
      <c r="L358" t="s">
        <v>255</v>
      </c>
      <c r="M358" t="s">
        <v>1476</v>
      </c>
      <c r="N358" t="s">
        <v>17</v>
      </c>
      <c r="O358">
        <v>15000</v>
      </c>
      <c r="P358">
        <v>15000</v>
      </c>
      <c r="Q358">
        <v>15000</v>
      </c>
      <c r="R358">
        <v>0</v>
      </c>
      <c r="S358">
        <v>0</v>
      </c>
      <c r="T358">
        <v>5</v>
      </c>
      <c r="U358" t="s">
        <v>3040</v>
      </c>
    </row>
    <row r="359" spans="1:21" x14ac:dyDescent="0.25">
      <c r="A359">
        <v>641</v>
      </c>
      <c r="B359" t="s">
        <v>172</v>
      </c>
      <c r="D359" t="s">
        <v>1256</v>
      </c>
      <c r="E359" t="s">
        <v>176</v>
      </c>
      <c r="F359" t="s">
        <v>1379</v>
      </c>
      <c r="G359" t="s">
        <v>1369</v>
      </c>
      <c r="H359" t="s">
        <v>1343</v>
      </c>
      <c r="K359" t="s">
        <v>747</v>
      </c>
      <c r="L359" t="s">
        <v>252</v>
      </c>
      <c r="M359" t="s">
        <v>1454</v>
      </c>
      <c r="N359" t="s">
        <v>2</v>
      </c>
      <c r="O359">
        <v>160800</v>
      </c>
      <c r="P359">
        <v>160800</v>
      </c>
      <c r="Q359">
        <v>32160</v>
      </c>
      <c r="R359">
        <v>0</v>
      </c>
      <c r="S359">
        <v>-128640</v>
      </c>
      <c r="T359">
        <v>2</v>
      </c>
      <c r="U359" t="s">
        <v>3010</v>
      </c>
    </row>
    <row r="360" spans="1:21" x14ac:dyDescent="0.25">
      <c r="A360">
        <v>642</v>
      </c>
      <c r="B360" t="s">
        <v>172</v>
      </c>
      <c r="D360" t="s">
        <v>1256</v>
      </c>
      <c r="E360" t="s">
        <v>176</v>
      </c>
      <c r="F360" t="s">
        <v>1379</v>
      </c>
      <c r="G360" t="s">
        <v>1369</v>
      </c>
      <c r="H360" t="s">
        <v>1343</v>
      </c>
      <c r="K360" t="s">
        <v>748</v>
      </c>
      <c r="L360" t="s">
        <v>252</v>
      </c>
      <c r="M360" t="s">
        <v>1454</v>
      </c>
      <c r="N360" t="s">
        <v>51</v>
      </c>
      <c r="O360">
        <v>84600</v>
      </c>
      <c r="P360">
        <v>84600</v>
      </c>
      <c r="Q360">
        <v>25380</v>
      </c>
      <c r="R360">
        <v>0</v>
      </c>
      <c r="S360">
        <v>-59220</v>
      </c>
      <c r="T360">
        <v>2</v>
      </c>
      <c r="U360" t="s">
        <v>3010</v>
      </c>
    </row>
    <row r="361" spans="1:21" x14ac:dyDescent="0.25">
      <c r="A361">
        <v>643</v>
      </c>
      <c r="B361" t="s">
        <v>172</v>
      </c>
      <c r="D361" t="s">
        <v>1256</v>
      </c>
      <c r="E361" t="s">
        <v>176</v>
      </c>
      <c r="F361" t="s">
        <v>1379</v>
      </c>
      <c r="G361" t="s">
        <v>1369</v>
      </c>
      <c r="H361" t="s">
        <v>1343</v>
      </c>
      <c r="K361" t="s">
        <v>749</v>
      </c>
      <c r="L361" t="s">
        <v>252</v>
      </c>
      <c r="M361" t="s">
        <v>1454</v>
      </c>
      <c r="N361" t="s">
        <v>3</v>
      </c>
      <c r="O361">
        <v>450000</v>
      </c>
      <c r="P361">
        <v>450000</v>
      </c>
      <c r="Q361">
        <v>135000</v>
      </c>
      <c r="R361">
        <v>0</v>
      </c>
      <c r="S361">
        <v>-315000</v>
      </c>
      <c r="T361">
        <v>2</v>
      </c>
      <c r="U361" t="s">
        <v>3010</v>
      </c>
    </row>
    <row r="362" spans="1:21" x14ac:dyDescent="0.25">
      <c r="A362">
        <v>644</v>
      </c>
      <c r="B362" t="s">
        <v>172</v>
      </c>
      <c r="D362" t="s">
        <v>1256</v>
      </c>
      <c r="E362" t="s">
        <v>176</v>
      </c>
      <c r="F362" t="s">
        <v>1379</v>
      </c>
      <c r="G362" t="s">
        <v>1369</v>
      </c>
      <c r="H362" t="s">
        <v>1343</v>
      </c>
      <c r="K362" t="s">
        <v>750</v>
      </c>
      <c r="L362" t="s">
        <v>252</v>
      </c>
      <c r="M362" t="s">
        <v>1454</v>
      </c>
      <c r="N362" t="s">
        <v>4</v>
      </c>
      <c r="O362">
        <v>400000</v>
      </c>
      <c r="P362">
        <v>400000</v>
      </c>
      <c r="Q362">
        <v>320000</v>
      </c>
      <c r="R362">
        <v>0</v>
      </c>
      <c r="S362">
        <v>-80000</v>
      </c>
      <c r="T362">
        <v>2</v>
      </c>
      <c r="U362" t="s">
        <v>3010</v>
      </c>
    </row>
    <row r="363" spans="1:21" x14ac:dyDescent="0.25">
      <c r="A363">
        <v>645</v>
      </c>
      <c r="B363" t="s">
        <v>172</v>
      </c>
      <c r="D363" t="s">
        <v>1256</v>
      </c>
      <c r="E363" t="s">
        <v>176</v>
      </c>
      <c r="F363" t="s">
        <v>1379</v>
      </c>
      <c r="G363" t="s">
        <v>1369</v>
      </c>
      <c r="H363" t="s">
        <v>1343</v>
      </c>
      <c r="K363" t="s">
        <v>751</v>
      </c>
      <c r="L363" t="s">
        <v>252</v>
      </c>
      <c r="M363" t="s">
        <v>1456</v>
      </c>
      <c r="N363" t="s">
        <v>92</v>
      </c>
      <c r="O363">
        <v>120000</v>
      </c>
      <c r="P363">
        <v>120000</v>
      </c>
      <c r="Q363">
        <v>24000</v>
      </c>
      <c r="R363">
        <v>0</v>
      </c>
      <c r="S363">
        <v>-96000</v>
      </c>
      <c r="T363">
        <v>2</v>
      </c>
      <c r="U363" t="s">
        <v>3013</v>
      </c>
    </row>
    <row r="364" spans="1:21" x14ac:dyDescent="0.25">
      <c r="A364">
        <v>646</v>
      </c>
      <c r="B364" t="s">
        <v>172</v>
      </c>
      <c r="D364" t="s">
        <v>1256</v>
      </c>
      <c r="E364" t="s">
        <v>176</v>
      </c>
      <c r="F364" t="s">
        <v>1379</v>
      </c>
      <c r="G364" t="s">
        <v>1369</v>
      </c>
      <c r="H364" t="s">
        <v>1343</v>
      </c>
      <c r="K364" t="s">
        <v>752</v>
      </c>
      <c r="L364" t="s">
        <v>252</v>
      </c>
      <c r="M364" t="s">
        <v>1456</v>
      </c>
      <c r="N364" t="s">
        <v>93</v>
      </c>
      <c r="O364">
        <v>100000</v>
      </c>
      <c r="P364">
        <v>100000</v>
      </c>
      <c r="Q364">
        <v>40000</v>
      </c>
      <c r="R364">
        <v>0</v>
      </c>
      <c r="S364">
        <v>-60000</v>
      </c>
      <c r="T364">
        <v>2</v>
      </c>
      <c r="U364" t="s">
        <v>3013</v>
      </c>
    </row>
    <row r="365" spans="1:21" x14ac:dyDescent="0.25">
      <c r="A365">
        <v>647</v>
      </c>
      <c r="B365" t="s">
        <v>172</v>
      </c>
      <c r="D365" t="s">
        <v>1256</v>
      </c>
      <c r="E365" t="s">
        <v>176</v>
      </c>
      <c r="F365" t="s">
        <v>1379</v>
      </c>
      <c r="G365" t="s">
        <v>1369</v>
      </c>
      <c r="H365" t="s">
        <v>1343</v>
      </c>
      <c r="K365" t="s">
        <v>753</v>
      </c>
      <c r="L365" t="s">
        <v>252</v>
      </c>
      <c r="M365" t="s">
        <v>1456</v>
      </c>
      <c r="N365" t="s">
        <v>94</v>
      </c>
      <c r="O365">
        <v>500</v>
      </c>
      <c r="P365">
        <v>500</v>
      </c>
      <c r="Q365">
        <v>500</v>
      </c>
      <c r="R365">
        <v>0</v>
      </c>
      <c r="S365">
        <v>0</v>
      </c>
      <c r="T365">
        <v>2</v>
      </c>
      <c r="U365" t="s">
        <v>3013</v>
      </c>
    </row>
    <row r="366" spans="1:21" x14ac:dyDescent="0.25">
      <c r="A366">
        <v>648</v>
      </c>
      <c r="B366" t="s">
        <v>172</v>
      </c>
      <c r="D366" t="s">
        <v>1256</v>
      </c>
      <c r="E366" t="s">
        <v>176</v>
      </c>
      <c r="F366" t="s">
        <v>1379</v>
      </c>
      <c r="G366" t="s">
        <v>1369</v>
      </c>
      <c r="H366" t="s">
        <v>1343</v>
      </c>
      <c r="K366" t="s">
        <v>754</v>
      </c>
      <c r="L366" t="s">
        <v>252</v>
      </c>
      <c r="M366" t="s">
        <v>1456</v>
      </c>
      <c r="N366" t="s">
        <v>52</v>
      </c>
      <c r="O366">
        <v>170000</v>
      </c>
      <c r="P366">
        <v>170000</v>
      </c>
      <c r="Q366">
        <v>170000</v>
      </c>
      <c r="R366">
        <v>0</v>
      </c>
      <c r="S366">
        <v>0</v>
      </c>
      <c r="T366">
        <v>2</v>
      </c>
      <c r="U366" t="s">
        <v>3013</v>
      </c>
    </row>
    <row r="367" spans="1:21" x14ac:dyDescent="0.25">
      <c r="A367">
        <v>649</v>
      </c>
      <c r="B367" t="s">
        <v>172</v>
      </c>
      <c r="D367" t="s">
        <v>1256</v>
      </c>
      <c r="E367" t="s">
        <v>176</v>
      </c>
      <c r="F367" t="s">
        <v>1379</v>
      </c>
      <c r="G367" t="s">
        <v>1369</v>
      </c>
      <c r="H367" t="s">
        <v>1343</v>
      </c>
      <c r="K367" t="s">
        <v>755</v>
      </c>
      <c r="L367" t="s">
        <v>252</v>
      </c>
      <c r="M367" t="s">
        <v>1456</v>
      </c>
      <c r="N367" t="s">
        <v>58</v>
      </c>
      <c r="O367">
        <v>1650000</v>
      </c>
      <c r="P367">
        <v>1650000</v>
      </c>
      <c r="Q367">
        <v>165000</v>
      </c>
      <c r="R367">
        <v>0</v>
      </c>
      <c r="S367">
        <v>-1485000</v>
      </c>
      <c r="T367">
        <v>2</v>
      </c>
      <c r="U367" t="s">
        <v>3013</v>
      </c>
    </row>
    <row r="368" spans="1:21" x14ac:dyDescent="0.25">
      <c r="A368">
        <v>650</v>
      </c>
      <c r="B368" t="s">
        <v>172</v>
      </c>
      <c r="D368" t="s">
        <v>1256</v>
      </c>
      <c r="E368" t="s">
        <v>176</v>
      </c>
      <c r="F368" t="s">
        <v>1379</v>
      </c>
      <c r="G368" t="s">
        <v>1369</v>
      </c>
      <c r="H368" t="s">
        <v>1343</v>
      </c>
      <c r="K368" t="s">
        <v>756</v>
      </c>
      <c r="L368" t="s">
        <v>252</v>
      </c>
      <c r="M368" t="s">
        <v>1456</v>
      </c>
      <c r="N368" t="s">
        <v>59</v>
      </c>
      <c r="O368">
        <v>10000000</v>
      </c>
      <c r="P368">
        <v>10000000</v>
      </c>
      <c r="Q368">
        <v>6000000</v>
      </c>
      <c r="R368">
        <v>0</v>
      </c>
      <c r="S368">
        <v>-4000000</v>
      </c>
      <c r="T368">
        <v>2</v>
      </c>
      <c r="U368" t="s">
        <v>3013</v>
      </c>
    </row>
    <row r="369" spans="1:21" x14ac:dyDescent="0.25">
      <c r="A369">
        <v>651</v>
      </c>
      <c r="B369" t="s">
        <v>172</v>
      </c>
      <c r="D369" t="s">
        <v>1256</v>
      </c>
      <c r="E369" t="s">
        <v>176</v>
      </c>
      <c r="F369" t="s">
        <v>1379</v>
      </c>
      <c r="G369" t="s">
        <v>1369</v>
      </c>
      <c r="H369" t="s">
        <v>1343</v>
      </c>
      <c r="K369" t="s">
        <v>757</v>
      </c>
      <c r="L369" t="s">
        <v>252</v>
      </c>
      <c r="M369" t="s">
        <v>1457</v>
      </c>
      <c r="N369" t="s">
        <v>186</v>
      </c>
      <c r="O369">
        <v>50000</v>
      </c>
      <c r="P369">
        <v>50000</v>
      </c>
      <c r="Q369">
        <v>50000</v>
      </c>
      <c r="R369">
        <v>0</v>
      </c>
      <c r="S369">
        <v>0</v>
      </c>
      <c r="T369">
        <v>2</v>
      </c>
      <c r="U369" t="s">
        <v>3014</v>
      </c>
    </row>
    <row r="370" spans="1:21" x14ac:dyDescent="0.25">
      <c r="A370">
        <v>652</v>
      </c>
      <c r="B370" t="s">
        <v>172</v>
      </c>
      <c r="D370" t="s">
        <v>1256</v>
      </c>
      <c r="E370" t="s">
        <v>176</v>
      </c>
      <c r="F370" t="s">
        <v>1379</v>
      </c>
      <c r="G370" t="s">
        <v>1369</v>
      </c>
      <c r="H370" t="s">
        <v>1343</v>
      </c>
      <c r="K370" t="s">
        <v>758</v>
      </c>
      <c r="L370" t="s">
        <v>252</v>
      </c>
      <c r="M370" t="s">
        <v>1457</v>
      </c>
      <c r="N370" t="s">
        <v>190</v>
      </c>
      <c r="O370">
        <v>180000</v>
      </c>
      <c r="P370">
        <v>180000</v>
      </c>
      <c r="Q370">
        <v>180000</v>
      </c>
      <c r="R370">
        <v>0</v>
      </c>
      <c r="S370">
        <v>0</v>
      </c>
      <c r="T370">
        <v>2</v>
      </c>
      <c r="U370" t="s">
        <v>3014</v>
      </c>
    </row>
    <row r="371" spans="1:21" x14ac:dyDescent="0.25">
      <c r="A371">
        <v>653</v>
      </c>
      <c r="B371" t="s">
        <v>172</v>
      </c>
      <c r="D371" t="s">
        <v>1256</v>
      </c>
      <c r="E371" t="s">
        <v>176</v>
      </c>
      <c r="F371" t="s">
        <v>1379</v>
      </c>
      <c r="G371" t="s">
        <v>1369</v>
      </c>
      <c r="H371" t="s">
        <v>1343</v>
      </c>
      <c r="K371" t="s">
        <v>759</v>
      </c>
      <c r="L371" t="s">
        <v>252</v>
      </c>
      <c r="M371" t="s">
        <v>1457</v>
      </c>
      <c r="N371" t="s">
        <v>75</v>
      </c>
      <c r="O371">
        <v>12000</v>
      </c>
      <c r="P371">
        <v>12000</v>
      </c>
      <c r="Q371">
        <v>12000</v>
      </c>
      <c r="R371">
        <v>0</v>
      </c>
      <c r="S371">
        <v>0</v>
      </c>
      <c r="T371">
        <v>2</v>
      </c>
      <c r="U371" t="s">
        <v>3014</v>
      </c>
    </row>
    <row r="372" spans="1:21" x14ac:dyDescent="0.25">
      <c r="A372">
        <v>654</v>
      </c>
      <c r="B372" t="s">
        <v>172</v>
      </c>
      <c r="D372" t="s">
        <v>1256</v>
      </c>
      <c r="E372" t="s">
        <v>176</v>
      </c>
      <c r="F372" t="s">
        <v>1379</v>
      </c>
      <c r="G372" t="s">
        <v>1369</v>
      </c>
      <c r="H372" t="s">
        <v>1343</v>
      </c>
      <c r="K372" t="s">
        <v>760</v>
      </c>
      <c r="L372" t="s">
        <v>252</v>
      </c>
      <c r="M372" t="s">
        <v>1457</v>
      </c>
      <c r="N372" t="s">
        <v>42</v>
      </c>
      <c r="O372">
        <v>12000</v>
      </c>
      <c r="P372">
        <v>12000</v>
      </c>
      <c r="Q372">
        <v>12000</v>
      </c>
      <c r="R372">
        <v>0</v>
      </c>
      <c r="S372">
        <v>0</v>
      </c>
      <c r="T372">
        <v>2</v>
      </c>
      <c r="U372" t="s">
        <v>3014</v>
      </c>
    </row>
    <row r="373" spans="1:21" x14ac:dyDescent="0.25">
      <c r="A373">
        <v>655</v>
      </c>
      <c r="B373" t="s">
        <v>172</v>
      </c>
      <c r="D373" t="s">
        <v>1256</v>
      </c>
      <c r="E373" t="s">
        <v>176</v>
      </c>
      <c r="F373" t="s">
        <v>1379</v>
      </c>
      <c r="G373" t="s">
        <v>1369</v>
      </c>
      <c r="H373" t="s">
        <v>1343</v>
      </c>
      <c r="K373" t="s">
        <v>761</v>
      </c>
      <c r="L373" t="s">
        <v>252</v>
      </c>
      <c r="M373" t="s">
        <v>1457</v>
      </c>
      <c r="N373" t="s">
        <v>69</v>
      </c>
      <c r="O373">
        <v>50000</v>
      </c>
      <c r="P373">
        <v>50000</v>
      </c>
      <c r="Q373">
        <v>50000</v>
      </c>
      <c r="R373">
        <v>0</v>
      </c>
      <c r="S373">
        <v>0</v>
      </c>
      <c r="T373">
        <v>2</v>
      </c>
      <c r="U373" t="s">
        <v>3014</v>
      </c>
    </row>
    <row r="374" spans="1:21" x14ac:dyDescent="0.25">
      <c r="A374">
        <v>656</v>
      </c>
      <c r="B374" t="s">
        <v>172</v>
      </c>
      <c r="D374" t="s">
        <v>1256</v>
      </c>
      <c r="E374" t="s">
        <v>176</v>
      </c>
      <c r="F374" t="s">
        <v>1379</v>
      </c>
      <c r="G374" t="s">
        <v>1369</v>
      </c>
      <c r="H374" t="s">
        <v>1343</v>
      </c>
      <c r="K374" t="s">
        <v>762</v>
      </c>
      <c r="L374" t="s">
        <v>252</v>
      </c>
      <c r="M374" t="s">
        <v>1457</v>
      </c>
      <c r="N374" t="s">
        <v>184</v>
      </c>
      <c r="O374">
        <v>100000</v>
      </c>
      <c r="P374">
        <v>100000</v>
      </c>
      <c r="Q374">
        <v>100000</v>
      </c>
      <c r="R374">
        <v>0</v>
      </c>
      <c r="S374">
        <v>0</v>
      </c>
      <c r="T374">
        <v>2</v>
      </c>
      <c r="U374" t="s">
        <v>3014</v>
      </c>
    </row>
    <row r="375" spans="1:21" x14ac:dyDescent="0.25">
      <c r="A375">
        <v>657</v>
      </c>
      <c r="B375" t="s">
        <v>172</v>
      </c>
      <c r="D375" t="s">
        <v>1256</v>
      </c>
      <c r="E375" t="s">
        <v>176</v>
      </c>
      <c r="F375" t="s">
        <v>1379</v>
      </c>
      <c r="G375" t="s">
        <v>1369</v>
      </c>
      <c r="H375" t="s">
        <v>1343</v>
      </c>
      <c r="K375" t="s">
        <v>763</v>
      </c>
      <c r="L375" t="s">
        <v>252</v>
      </c>
      <c r="M375" t="s">
        <v>1458</v>
      </c>
      <c r="N375" t="s">
        <v>98</v>
      </c>
      <c r="O375">
        <v>250000</v>
      </c>
      <c r="P375">
        <v>250000</v>
      </c>
      <c r="Q375">
        <v>200000</v>
      </c>
      <c r="R375">
        <v>0</v>
      </c>
      <c r="S375">
        <v>-50000</v>
      </c>
      <c r="T375">
        <v>2</v>
      </c>
      <c r="U375" t="s">
        <v>3015</v>
      </c>
    </row>
    <row r="376" spans="1:21" x14ac:dyDescent="0.25">
      <c r="A376">
        <v>658</v>
      </c>
      <c r="B376" t="s">
        <v>172</v>
      </c>
      <c r="D376" t="s">
        <v>1256</v>
      </c>
      <c r="E376" t="s">
        <v>176</v>
      </c>
      <c r="F376" t="s">
        <v>1379</v>
      </c>
      <c r="G376" t="s">
        <v>1369</v>
      </c>
      <c r="H376" t="s">
        <v>1343</v>
      </c>
      <c r="K376" t="s">
        <v>764</v>
      </c>
      <c r="L376" t="s">
        <v>252</v>
      </c>
      <c r="M376" t="s">
        <v>1459</v>
      </c>
      <c r="N376" t="s">
        <v>8</v>
      </c>
      <c r="O376">
        <v>1000000</v>
      </c>
      <c r="P376">
        <v>1000000</v>
      </c>
      <c r="Q376">
        <v>400000</v>
      </c>
      <c r="R376">
        <v>0</v>
      </c>
      <c r="S376">
        <v>-600000</v>
      </c>
      <c r="T376">
        <v>2</v>
      </c>
      <c r="U376" t="s">
        <v>3016</v>
      </c>
    </row>
    <row r="377" spans="1:21" x14ac:dyDescent="0.25">
      <c r="A377">
        <v>659</v>
      </c>
      <c r="B377" t="s">
        <v>172</v>
      </c>
      <c r="D377" t="s">
        <v>1256</v>
      </c>
      <c r="E377" t="s">
        <v>176</v>
      </c>
      <c r="F377" t="s">
        <v>1379</v>
      </c>
      <c r="G377" t="s">
        <v>1369</v>
      </c>
      <c r="H377" t="s">
        <v>1343</v>
      </c>
      <c r="K377" t="s">
        <v>765</v>
      </c>
      <c r="L377" t="s">
        <v>252</v>
      </c>
      <c r="M377" t="s">
        <v>1459</v>
      </c>
      <c r="N377" t="s">
        <v>67</v>
      </c>
      <c r="O377">
        <v>500000</v>
      </c>
      <c r="P377">
        <v>500000</v>
      </c>
      <c r="Q377">
        <v>300000</v>
      </c>
      <c r="R377">
        <v>0</v>
      </c>
      <c r="S377">
        <v>-200000</v>
      </c>
      <c r="T377">
        <v>2</v>
      </c>
      <c r="U377" t="s">
        <v>3016</v>
      </c>
    </row>
    <row r="378" spans="1:21" x14ac:dyDescent="0.25">
      <c r="A378">
        <v>660</v>
      </c>
      <c r="B378" t="s">
        <v>172</v>
      </c>
      <c r="D378" t="s">
        <v>1256</v>
      </c>
      <c r="E378" t="s">
        <v>176</v>
      </c>
      <c r="F378" t="s">
        <v>1379</v>
      </c>
      <c r="G378" t="s">
        <v>1369</v>
      </c>
      <c r="H378" t="s">
        <v>1343</v>
      </c>
      <c r="K378" t="s">
        <v>766</v>
      </c>
      <c r="L378" t="s">
        <v>252</v>
      </c>
      <c r="M378" t="s">
        <v>1461</v>
      </c>
      <c r="N378" t="s">
        <v>10</v>
      </c>
      <c r="O378">
        <v>300000</v>
      </c>
      <c r="P378">
        <v>300000</v>
      </c>
      <c r="Q378">
        <v>150000</v>
      </c>
      <c r="R378">
        <v>0</v>
      </c>
      <c r="S378">
        <v>-150000</v>
      </c>
      <c r="T378">
        <v>2</v>
      </c>
      <c r="U378" t="s">
        <v>3018</v>
      </c>
    </row>
    <row r="379" spans="1:21" x14ac:dyDescent="0.25">
      <c r="A379">
        <v>661</v>
      </c>
      <c r="B379" t="s">
        <v>172</v>
      </c>
      <c r="D379" t="s">
        <v>1256</v>
      </c>
      <c r="E379" t="s">
        <v>176</v>
      </c>
      <c r="F379" t="s">
        <v>1379</v>
      </c>
      <c r="G379" t="s">
        <v>1369</v>
      </c>
      <c r="H379" t="s">
        <v>1343</v>
      </c>
      <c r="K379" t="s">
        <v>767</v>
      </c>
      <c r="L379" t="s">
        <v>252</v>
      </c>
      <c r="M379" t="s">
        <v>1461</v>
      </c>
      <c r="N379" t="s">
        <v>11</v>
      </c>
      <c r="O379">
        <v>12500</v>
      </c>
      <c r="P379">
        <v>12500</v>
      </c>
      <c r="Q379">
        <v>2500</v>
      </c>
      <c r="R379">
        <v>0</v>
      </c>
      <c r="S379">
        <v>-10000</v>
      </c>
      <c r="T379">
        <v>2</v>
      </c>
      <c r="U379" t="s">
        <v>3018</v>
      </c>
    </row>
    <row r="380" spans="1:21" x14ac:dyDescent="0.25">
      <c r="A380">
        <v>662</v>
      </c>
      <c r="B380" t="s">
        <v>172</v>
      </c>
      <c r="D380" t="s">
        <v>1256</v>
      </c>
      <c r="E380" t="s">
        <v>176</v>
      </c>
      <c r="F380" t="s">
        <v>1379</v>
      </c>
      <c r="G380" t="s">
        <v>1369</v>
      </c>
      <c r="H380" t="s">
        <v>1343</v>
      </c>
      <c r="K380" t="s">
        <v>768</v>
      </c>
      <c r="L380" t="s">
        <v>252</v>
      </c>
      <c r="M380" t="s">
        <v>1461</v>
      </c>
      <c r="N380" t="s">
        <v>53</v>
      </c>
      <c r="O380">
        <v>50000</v>
      </c>
      <c r="P380">
        <v>50000</v>
      </c>
      <c r="Q380">
        <v>5000</v>
      </c>
      <c r="R380">
        <v>0</v>
      </c>
      <c r="S380">
        <v>-45000</v>
      </c>
      <c r="T380">
        <v>2</v>
      </c>
      <c r="U380" t="s">
        <v>3018</v>
      </c>
    </row>
    <row r="381" spans="1:21" x14ac:dyDescent="0.25">
      <c r="A381">
        <v>663</v>
      </c>
      <c r="B381" t="s">
        <v>172</v>
      </c>
      <c r="D381" t="s">
        <v>1256</v>
      </c>
      <c r="E381" t="s">
        <v>176</v>
      </c>
      <c r="F381" t="s">
        <v>1379</v>
      </c>
      <c r="G381" t="s">
        <v>1369</v>
      </c>
      <c r="H381" t="s">
        <v>1343</v>
      </c>
      <c r="K381" t="s">
        <v>748</v>
      </c>
      <c r="L381" t="s">
        <v>252</v>
      </c>
      <c r="M381" t="s">
        <v>1461</v>
      </c>
      <c r="N381" t="s">
        <v>54</v>
      </c>
      <c r="O381">
        <v>57000</v>
      </c>
      <c r="P381">
        <v>57000</v>
      </c>
      <c r="Q381">
        <v>5700</v>
      </c>
      <c r="R381">
        <v>0</v>
      </c>
      <c r="S381">
        <v>-51300</v>
      </c>
      <c r="T381">
        <v>2</v>
      </c>
      <c r="U381" t="s">
        <v>3018</v>
      </c>
    </row>
    <row r="382" spans="1:21" x14ac:dyDescent="0.25">
      <c r="A382">
        <v>664</v>
      </c>
      <c r="B382" t="s">
        <v>172</v>
      </c>
      <c r="D382" t="s">
        <v>1256</v>
      </c>
      <c r="E382" t="s">
        <v>176</v>
      </c>
      <c r="F382" t="s">
        <v>1379</v>
      </c>
      <c r="G382" t="s">
        <v>1369</v>
      </c>
      <c r="H382" t="s">
        <v>1343</v>
      </c>
      <c r="K382" t="s">
        <v>769</v>
      </c>
      <c r="L382" t="s">
        <v>252</v>
      </c>
      <c r="M382" t="s">
        <v>1461</v>
      </c>
      <c r="N382" t="s">
        <v>55</v>
      </c>
      <c r="O382">
        <v>300000</v>
      </c>
      <c r="P382">
        <v>300000</v>
      </c>
      <c r="Q382">
        <v>30000</v>
      </c>
      <c r="R382">
        <v>0</v>
      </c>
      <c r="S382">
        <v>-270000</v>
      </c>
      <c r="T382">
        <v>2</v>
      </c>
      <c r="U382" t="s">
        <v>3018</v>
      </c>
    </row>
    <row r="383" spans="1:21" x14ac:dyDescent="0.25">
      <c r="A383">
        <v>665</v>
      </c>
      <c r="B383" t="s">
        <v>172</v>
      </c>
      <c r="D383" t="s">
        <v>1256</v>
      </c>
      <c r="E383" t="s">
        <v>176</v>
      </c>
      <c r="F383" t="s">
        <v>1379</v>
      </c>
      <c r="G383" t="s">
        <v>1369</v>
      </c>
      <c r="H383" t="s">
        <v>1343</v>
      </c>
      <c r="K383" t="s">
        <v>770</v>
      </c>
      <c r="L383" t="s">
        <v>252</v>
      </c>
      <c r="M383" t="s">
        <v>1461</v>
      </c>
      <c r="N383" t="s">
        <v>77</v>
      </c>
      <c r="O383">
        <v>1500000</v>
      </c>
      <c r="P383">
        <v>1500000</v>
      </c>
      <c r="Q383">
        <v>1200000</v>
      </c>
      <c r="R383">
        <v>0</v>
      </c>
      <c r="S383">
        <v>-300000</v>
      </c>
      <c r="T383">
        <v>2</v>
      </c>
      <c r="U383" t="s">
        <v>3018</v>
      </c>
    </row>
    <row r="384" spans="1:21" x14ac:dyDescent="0.25">
      <c r="A384">
        <v>666</v>
      </c>
      <c r="B384" t="s">
        <v>172</v>
      </c>
      <c r="D384" t="s">
        <v>1256</v>
      </c>
      <c r="E384" t="s">
        <v>176</v>
      </c>
      <c r="F384" t="s">
        <v>1379</v>
      </c>
      <c r="G384" t="s">
        <v>1369</v>
      </c>
      <c r="H384" t="s">
        <v>1343</v>
      </c>
      <c r="K384" t="s">
        <v>771</v>
      </c>
      <c r="L384" t="s">
        <v>253</v>
      </c>
      <c r="M384" t="s">
        <v>1462</v>
      </c>
      <c r="N384" t="s">
        <v>191</v>
      </c>
      <c r="O384">
        <v>5000</v>
      </c>
      <c r="P384">
        <v>5000</v>
      </c>
      <c r="Q384">
        <v>5000</v>
      </c>
      <c r="R384">
        <v>0</v>
      </c>
      <c r="S384">
        <v>0</v>
      </c>
      <c r="T384">
        <v>3</v>
      </c>
      <c r="U384" t="s">
        <v>3020</v>
      </c>
    </row>
    <row r="385" spans="1:21" x14ac:dyDescent="0.25">
      <c r="A385">
        <v>667</v>
      </c>
      <c r="B385" t="s">
        <v>172</v>
      </c>
      <c r="D385" t="s">
        <v>1256</v>
      </c>
      <c r="E385" t="s">
        <v>176</v>
      </c>
      <c r="F385" t="s">
        <v>1379</v>
      </c>
      <c r="G385" t="s">
        <v>1369</v>
      </c>
      <c r="H385" t="s">
        <v>1343</v>
      </c>
      <c r="K385" t="s">
        <v>772</v>
      </c>
      <c r="L385" t="s">
        <v>253</v>
      </c>
      <c r="M385" t="s">
        <v>1463</v>
      </c>
      <c r="N385" t="s">
        <v>188</v>
      </c>
      <c r="O385">
        <v>12000000</v>
      </c>
      <c r="P385">
        <v>12000000</v>
      </c>
      <c r="Q385">
        <v>1200000</v>
      </c>
      <c r="R385">
        <v>0</v>
      </c>
      <c r="S385">
        <v>-10800000</v>
      </c>
      <c r="T385">
        <v>3</v>
      </c>
      <c r="U385" t="s">
        <v>3021</v>
      </c>
    </row>
    <row r="386" spans="1:21" x14ac:dyDescent="0.25">
      <c r="A386">
        <v>668</v>
      </c>
      <c r="B386" t="s">
        <v>172</v>
      </c>
      <c r="D386" t="s">
        <v>1256</v>
      </c>
      <c r="E386" t="s">
        <v>176</v>
      </c>
      <c r="F386" t="s">
        <v>1379</v>
      </c>
      <c r="G386" t="s">
        <v>1369</v>
      </c>
      <c r="H386" t="s">
        <v>1343</v>
      </c>
      <c r="K386" t="s">
        <v>773</v>
      </c>
      <c r="L386" t="s">
        <v>253</v>
      </c>
      <c r="M386" t="s">
        <v>1463</v>
      </c>
      <c r="N386" t="s">
        <v>83</v>
      </c>
      <c r="O386">
        <v>140000</v>
      </c>
      <c r="P386">
        <v>140000</v>
      </c>
      <c r="Q386">
        <v>140000</v>
      </c>
      <c r="R386">
        <v>0</v>
      </c>
      <c r="S386">
        <v>0</v>
      </c>
      <c r="T386">
        <v>3</v>
      </c>
      <c r="U386" t="s">
        <v>3021</v>
      </c>
    </row>
    <row r="387" spans="1:21" x14ac:dyDescent="0.25">
      <c r="A387">
        <v>669</v>
      </c>
      <c r="B387" t="s">
        <v>172</v>
      </c>
      <c r="D387" t="s">
        <v>1256</v>
      </c>
      <c r="E387" t="s">
        <v>176</v>
      </c>
      <c r="F387" t="s">
        <v>1379</v>
      </c>
      <c r="G387" t="s">
        <v>1369</v>
      </c>
      <c r="H387" t="s">
        <v>1343</v>
      </c>
      <c r="K387" t="s">
        <v>774</v>
      </c>
      <c r="L387" t="s">
        <v>253</v>
      </c>
      <c r="M387" t="s">
        <v>1464</v>
      </c>
      <c r="N387" t="s">
        <v>71</v>
      </c>
      <c r="O387">
        <v>17670000</v>
      </c>
      <c r="P387">
        <v>17670000</v>
      </c>
      <c r="Q387">
        <v>0</v>
      </c>
      <c r="R387">
        <v>0</v>
      </c>
      <c r="S387">
        <v>-17670000</v>
      </c>
      <c r="T387">
        <v>3</v>
      </c>
      <c r="U387" t="s">
        <v>3022</v>
      </c>
    </row>
    <row r="388" spans="1:21" x14ac:dyDescent="0.25">
      <c r="A388">
        <v>670</v>
      </c>
      <c r="B388" t="s">
        <v>172</v>
      </c>
      <c r="D388" t="s">
        <v>1256</v>
      </c>
      <c r="E388" t="s">
        <v>176</v>
      </c>
      <c r="F388" t="s">
        <v>1379</v>
      </c>
      <c r="G388" t="s">
        <v>1369</v>
      </c>
      <c r="H388" t="s">
        <v>1343</v>
      </c>
      <c r="K388" t="s">
        <v>775</v>
      </c>
      <c r="L388" t="s">
        <v>253</v>
      </c>
      <c r="M388" t="s">
        <v>1466</v>
      </c>
      <c r="N388" t="s">
        <v>100</v>
      </c>
      <c r="O388">
        <v>1000000</v>
      </c>
      <c r="P388">
        <v>1000000</v>
      </c>
      <c r="Q388">
        <v>0</v>
      </c>
      <c r="R388">
        <v>0</v>
      </c>
      <c r="S388">
        <v>-1000000</v>
      </c>
      <c r="T388">
        <v>3</v>
      </c>
      <c r="U388" t="s">
        <v>3024</v>
      </c>
    </row>
    <row r="389" spans="1:21" x14ac:dyDescent="0.25">
      <c r="A389">
        <v>671</v>
      </c>
      <c r="B389" t="s">
        <v>172</v>
      </c>
      <c r="D389" t="s">
        <v>1256</v>
      </c>
      <c r="E389" t="s">
        <v>176</v>
      </c>
      <c r="F389" t="s">
        <v>1379</v>
      </c>
      <c r="G389" t="s">
        <v>1369</v>
      </c>
      <c r="H389" t="s">
        <v>1343</v>
      </c>
      <c r="K389" t="s">
        <v>776</v>
      </c>
      <c r="L389" t="s">
        <v>253</v>
      </c>
      <c r="M389" t="s">
        <v>1466</v>
      </c>
      <c r="N389" t="s">
        <v>104</v>
      </c>
      <c r="O389">
        <v>1000000</v>
      </c>
      <c r="P389">
        <v>0</v>
      </c>
      <c r="Q389">
        <v>0</v>
      </c>
      <c r="R389">
        <v>-1000000</v>
      </c>
      <c r="S389">
        <v>-1000000</v>
      </c>
      <c r="T389">
        <v>3</v>
      </c>
      <c r="U389" t="s">
        <v>3024</v>
      </c>
    </row>
    <row r="390" spans="1:21" x14ac:dyDescent="0.25">
      <c r="A390">
        <v>672</v>
      </c>
      <c r="B390" t="s">
        <v>172</v>
      </c>
      <c r="D390" t="s">
        <v>1256</v>
      </c>
      <c r="E390" t="s">
        <v>176</v>
      </c>
      <c r="F390" t="s">
        <v>1379</v>
      </c>
      <c r="G390" t="s">
        <v>1369</v>
      </c>
      <c r="H390" t="s">
        <v>1343</v>
      </c>
      <c r="K390" t="s">
        <v>777</v>
      </c>
      <c r="L390" t="s">
        <v>253</v>
      </c>
      <c r="M390" t="s">
        <v>1466</v>
      </c>
      <c r="N390" t="s">
        <v>81</v>
      </c>
      <c r="O390">
        <v>2000000</v>
      </c>
      <c r="P390">
        <v>2000000</v>
      </c>
      <c r="Q390">
        <v>0</v>
      </c>
      <c r="R390">
        <v>0</v>
      </c>
      <c r="S390">
        <v>-2000000</v>
      </c>
      <c r="T390">
        <v>3</v>
      </c>
      <c r="U390" t="s">
        <v>3024</v>
      </c>
    </row>
    <row r="391" spans="1:21" x14ac:dyDescent="0.25">
      <c r="A391">
        <v>673</v>
      </c>
      <c r="B391" t="s">
        <v>172</v>
      </c>
      <c r="D391" t="s">
        <v>1256</v>
      </c>
      <c r="E391" t="s">
        <v>176</v>
      </c>
      <c r="F391" t="s">
        <v>1379</v>
      </c>
      <c r="G391" t="s">
        <v>1369</v>
      </c>
      <c r="H391" t="s">
        <v>1343</v>
      </c>
      <c r="K391" t="s">
        <v>778</v>
      </c>
      <c r="L391" t="s">
        <v>253</v>
      </c>
      <c r="M391" t="s">
        <v>1466</v>
      </c>
      <c r="N391" t="s">
        <v>65</v>
      </c>
      <c r="O391">
        <v>800000</v>
      </c>
      <c r="P391">
        <v>800000</v>
      </c>
      <c r="Q391">
        <v>0</v>
      </c>
      <c r="R391">
        <v>0</v>
      </c>
      <c r="S391">
        <v>-800000</v>
      </c>
      <c r="T391">
        <v>3</v>
      </c>
      <c r="U391" t="s">
        <v>3024</v>
      </c>
    </row>
    <row r="392" spans="1:21" x14ac:dyDescent="0.25">
      <c r="A392">
        <v>674</v>
      </c>
      <c r="B392" t="s">
        <v>172</v>
      </c>
      <c r="D392" t="s">
        <v>1256</v>
      </c>
      <c r="E392" t="s">
        <v>176</v>
      </c>
      <c r="F392" t="s">
        <v>1379</v>
      </c>
      <c r="G392" t="s">
        <v>1369</v>
      </c>
      <c r="H392" t="s">
        <v>1343</v>
      </c>
      <c r="K392" t="s">
        <v>779</v>
      </c>
      <c r="L392" t="s">
        <v>253</v>
      </c>
      <c r="M392" t="s">
        <v>1469</v>
      </c>
      <c r="N392" t="s">
        <v>61</v>
      </c>
      <c r="O392">
        <v>50000</v>
      </c>
      <c r="P392">
        <v>50000</v>
      </c>
      <c r="Q392">
        <v>0</v>
      </c>
      <c r="R392">
        <v>0</v>
      </c>
      <c r="S392">
        <v>-50000</v>
      </c>
      <c r="T392">
        <v>3</v>
      </c>
      <c r="U392" t="s">
        <v>3026</v>
      </c>
    </row>
    <row r="393" spans="1:21" x14ac:dyDescent="0.25">
      <c r="A393">
        <v>675</v>
      </c>
      <c r="B393" t="s">
        <v>172</v>
      </c>
      <c r="D393" t="s">
        <v>1256</v>
      </c>
      <c r="E393" t="s">
        <v>176</v>
      </c>
      <c r="F393" t="s">
        <v>1379</v>
      </c>
      <c r="G393" t="s">
        <v>1369</v>
      </c>
      <c r="H393" t="s">
        <v>1343</v>
      </c>
      <c r="K393" t="s">
        <v>780</v>
      </c>
      <c r="L393" t="s">
        <v>255</v>
      </c>
      <c r="M393" t="s">
        <v>1476</v>
      </c>
      <c r="N393" t="s">
        <v>73</v>
      </c>
      <c r="O393">
        <v>200000</v>
      </c>
      <c r="P393">
        <v>200000</v>
      </c>
      <c r="Q393">
        <v>0</v>
      </c>
      <c r="R393">
        <v>0</v>
      </c>
      <c r="S393">
        <v>-200000</v>
      </c>
      <c r="T393">
        <v>5</v>
      </c>
      <c r="U393" t="s">
        <v>3040</v>
      </c>
    </row>
    <row r="394" spans="1:21" x14ac:dyDescent="0.25">
      <c r="A394">
        <v>676</v>
      </c>
      <c r="B394" t="s">
        <v>172</v>
      </c>
      <c r="D394" t="s">
        <v>1256</v>
      </c>
      <c r="E394" t="s">
        <v>176</v>
      </c>
      <c r="F394" t="s">
        <v>1379</v>
      </c>
      <c r="G394" t="s">
        <v>1369</v>
      </c>
      <c r="H394" t="s">
        <v>1343</v>
      </c>
      <c r="K394" t="s">
        <v>781</v>
      </c>
      <c r="L394" t="s">
        <v>255</v>
      </c>
      <c r="M394" t="s">
        <v>1476</v>
      </c>
      <c r="N394" t="s">
        <v>17</v>
      </c>
      <c r="O394">
        <v>250000</v>
      </c>
      <c r="P394">
        <v>250000</v>
      </c>
      <c r="Q394">
        <v>0</v>
      </c>
      <c r="R394">
        <v>0</v>
      </c>
      <c r="S394">
        <v>-250000</v>
      </c>
      <c r="T394">
        <v>5</v>
      </c>
      <c r="U394" t="s">
        <v>3040</v>
      </c>
    </row>
    <row r="395" spans="1:21" x14ac:dyDescent="0.25">
      <c r="A395">
        <v>677</v>
      </c>
      <c r="B395" t="s">
        <v>172</v>
      </c>
      <c r="D395" t="s">
        <v>1256</v>
      </c>
      <c r="E395" t="s">
        <v>176</v>
      </c>
      <c r="F395" t="s">
        <v>1379</v>
      </c>
      <c r="G395" t="s">
        <v>1369</v>
      </c>
      <c r="H395" t="s">
        <v>1343</v>
      </c>
      <c r="K395" t="s">
        <v>782</v>
      </c>
      <c r="L395" t="s">
        <v>255</v>
      </c>
      <c r="M395" t="s">
        <v>1477</v>
      </c>
      <c r="N395" t="s">
        <v>80</v>
      </c>
      <c r="O395">
        <v>32000</v>
      </c>
      <c r="P395">
        <v>32000</v>
      </c>
      <c r="Q395">
        <v>0</v>
      </c>
      <c r="R395">
        <v>0</v>
      </c>
      <c r="S395">
        <v>-32000</v>
      </c>
      <c r="T395">
        <v>5</v>
      </c>
      <c r="U395" t="s">
        <v>3041</v>
      </c>
    </row>
    <row r="396" spans="1:21" x14ac:dyDescent="0.25">
      <c r="A396">
        <v>678</v>
      </c>
      <c r="B396" t="s">
        <v>172</v>
      </c>
      <c r="D396" t="s">
        <v>1256</v>
      </c>
      <c r="E396" t="s">
        <v>176</v>
      </c>
      <c r="F396" t="s">
        <v>1379</v>
      </c>
      <c r="G396" t="s">
        <v>1369</v>
      </c>
      <c r="H396" t="s">
        <v>1343</v>
      </c>
      <c r="K396" t="s">
        <v>783</v>
      </c>
      <c r="L396" t="s">
        <v>255</v>
      </c>
      <c r="M396" t="s">
        <v>1478</v>
      </c>
      <c r="N396" t="s">
        <v>18</v>
      </c>
      <c r="O396">
        <v>15000</v>
      </c>
      <c r="P396">
        <v>15000</v>
      </c>
      <c r="Q396">
        <v>15000</v>
      </c>
      <c r="R396">
        <v>0</v>
      </c>
      <c r="S396">
        <v>0</v>
      </c>
      <c r="T396">
        <v>5</v>
      </c>
      <c r="U396" t="s">
        <v>3043</v>
      </c>
    </row>
    <row r="397" spans="1:21" x14ac:dyDescent="0.25">
      <c r="A397">
        <v>679</v>
      </c>
      <c r="B397" t="s">
        <v>172</v>
      </c>
      <c r="D397" t="s">
        <v>1256</v>
      </c>
      <c r="E397" t="s">
        <v>176</v>
      </c>
      <c r="F397" t="s">
        <v>1379</v>
      </c>
      <c r="G397" t="s">
        <v>1369</v>
      </c>
      <c r="H397" t="s">
        <v>1343</v>
      </c>
      <c r="K397" t="s">
        <v>784</v>
      </c>
      <c r="L397" t="s">
        <v>255</v>
      </c>
      <c r="M397" t="s">
        <v>1479</v>
      </c>
      <c r="N397" t="s">
        <v>161</v>
      </c>
      <c r="O397">
        <v>500000</v>
      </c>
      <c r="P397">
        <v>500000</v>
      </c>
      <c r="Q397">
        <v>0</v>
      </c>
      <c r="R397">
        <v>0</v>
      </c>
      <c r="S397">
        <v>-500000</v>
      </c>
      <c r="T397">
        <v>5</v>
      </c>
      <c r="U397" t="s">
        <v>3044</v>
      </c>
    </row>
    <row r="398" spans="1:21" x14ac:dyDescent="0.25">
      <c r="A398">
        <v>680</v>
      </c>
      <c r="B398" t="s">
        <v>172</v>
      </c>
      <c r="D398" t="s">
        <v>1256</v>
      </c>
      <c r="E398" t="s">
        <v>176</v>
      </c>
      <c r="F398" t="s">
        <v>1379</v>
      </c>
      <c r="G398" t="s">
        <v>1369</v>
      </c>
      <c r="H398" t="s">
        <v>1343</v>
      </c>
      <c r="K398" t="s">
        <v>785</v>
      </c>
      <c r="L398" t="s">
        <v>255</v>
      </c>
      <c r="M398" t="s">
        <v>1481</v>
      </c>
      <c r="N398" t="s">
        <v>82</v>
      </c>
      <c r="O398">
        <v>160000</v>
      </c>
      <c r="P398">
        <v>160000</v>
      </c>
      <c r="Q398">
        <v>0</v>
      </c>
      <c r="R398">
        <v>0</v>
      </c>
      <c r="S398">
        <v>-160000</v>
      </c>
      <c r="T398">
        <v>5</v>
      </c>
      <c r="U398" t="s">
        <v>3035</v>
      </c>
    </row>
    <row r="399" spans="1:21" x14ac:dyDescent="0.25">
      <c r="A399">
        <v>681</v>
      </c>
      <c r="B399" t="s">
        <v>172</v>
      </c>
      <c r="D399" t="s">
        <v>1256</v>
      </c>
      <c r="E399" t="s">
        <v>176</v>
      </c>
      <c r="F399" t="s">
        <v>1379</v>
      </c>
      <c r="G399" t="s">
        <v>1369</v>
      </c>
      <c r="H399" t="s">
        <v>1343</v>
      </c>
      <c r="K399" t="s">
        <v>786</v>
      </c>
      <c r="L399" t="s">
        <v>255</v>
      </c>
      <c r="M399" t="s">
        <v>1481</v>
      </c>
      <c r="N399" t="s">
        <v>50</v>
      </c>
      <c r="O399">
        <v>2500000</v>
      </c>
      <c r="P399">
        <v>2500000</v>
      </c>
      <c r="Q399">
        <v>0</v>
      </c>
      <c r="R399">
        <v>0</v>
      </c>
      <c r="S399">
        <v>-2500000</v>
      </c>
      <c r="T399">
        <v>5</v>
      </c>
      <c r="U399" t="s">
        <v>3035</v>
      </c>
    </row>
    <row r="400" spans="1:21" x14ac:dyDescent="0.25">
      <c r="A400">
        <v>682</v>
      </c>
      <c r="B400" t="s">
        <v>172</v>
      </c>
      <c r="D400" t="s">
        <v>1257</v>
      </c>
      <c r="E400" t="s">
        <v>177</v>
      </c>
      <c r="F400" t="s">
        <v>1379</v>
      </c>
      <c r="G400" t="s">
        <v>1369</v>
      </c>
      <c r="H400" t="s">
        <v>1343</v>
      </c>
      <c r="K400" t="s">
        <v>787</v>
      </c>
      <c r="L400" t="s">
        <v>252</v>
      </c>
      <c r="M400" t="s">
        <v>1454</v>
      </c>
      <c r="N400" t="s">
        <v>2</v>
      </c>
      <c r="O400">
        <v>25000</v>
      </c>
      <c r="P400">
        <v>25000</v>
      </c>
      <c r="Q400">
        <v>5000</v>
      </c>
      <c r="R400">
        <v>0</v>
      </c>
      <c r="S400">
        <v>-20000</v>
      </c>
      <c r="T400">
        <v>2</v>
      </c>
      <c r="U400" t="s">
        <v>3010</v>
      </c>
    </row>
    <row r="401" spans="1:21" x14ac:dyDescent="0.25">
      <c r="A401">
        <v>683</v>
      </c>
      <c r="B401" t="s">
        <v>172</v>
      </c>
      <c r="D401" t="s">
        <v>1257</v>
      </c>
      <c r="E401" t="s">
        <v>177</v>
      </c>
      <c r="F401" t="s">
        <v>1379</v>
      </c>
      <c r="G401" t="s">
        <v>1369</v>
      </c>
      <c r="H401" t="s">
        <v>1343</v>
      </c>
      <c r="K401" t="s">
        <v>788</v>
      </c>
      <c r="L401" t="s">
        <v>252</v>
      </c>
      <c r="M401" t="s">
        <v>1454</v>
      </c>
      <c r="N401" t="s">
        <v>51</v>
      </c>
      <c r="O401">
        <v>15000</v>
      </c>
      <c r="P401">
        <v>15000</v>
      </c>
      <c r="Q401">
        <v>4500</v>
      </c>
      <c r="R401">
        <v>0</v>
      </c>
      <c r="S401">
        <v>-10500</v>
      </c>
      <c r="T401">
        <v>2</v>
      </c>
      <c r="U401" t="s">
        <v>3010</v>
      </c>
    </row>
    <row r="402" spans="1:21" x14ac:dyDescent="0.25">
      <c r="A402">
        <v>684</v>
      </c>
      <c r="B402" t="s">
        <v>172</v>
      </c>
      <c r="D402" t="s">
        <v>1257</v>
      </c>
      <c r="E402" t="s">
        <v>177</v>
      </c>
      <c r="F402" t="s">
        <v>1379</v>
      </c>
      <c r="G402" t="s">
        <v>1369</v>
      </c>
      <c r="H402" t="s">
        <v>1343</v>
      </c>
      <c r="K402" t="s">
        <v>789</v>
      </c>
      <c r="L402" t="s">
        <v>252</v>
      </c>
      <c r="M402" t="s">
        <v>1454</v>
      </c>
      <c r="N402" t="s">
        <v>4</v>
      </c>
      <c r="O402">
        <v>90000</v>
      </c>
      <c r="P402">
        <v>90000</v>
      </c>
      <c r="Q402">
        <v>72000</v>
      </c>
      <c r="R402">
        <v>0</v>
      </c>
      <c r="S402">
        <v>-18000</v>
      </c>
      <c r="T402">
        <v>2</v>
      </c>
      <c r="U402" t="s">
        <v>3010</v>
      </c>
    </row>
    <row r="403" spans="1:21" x14ac:dyDescent="0.25">
      <c r="A403">
        <v>685</v>
      </c>
      <c r="B403" t="s">
        <v>172</v>
      </c>
      <c r="D403" t="s">
        <v>1257</v>
      </c>
      <c r="E403" t="s">
        <v>177</v>
      </c>
      <c r="F403" t="s">
        <v>1379</v>
      </c>
      <c r="G403" t="s">
        <v>1369</v>
      </c>
      <c r="H403" t="s">
        <v>1343</v>
      </c>
      <c r="K403" t="s">
        <v>790</v>
      </c>
      <c r="L403" t="s">
        <v>252</v>
      </c>
      <c r="M403" t="s">
        <v>1456</v>
      </c>
      <c r="N403" t="s">
        <v>92</v>
      </c>
      <c r="O403">
        <v>13000</v>
      </c>
      <c r="P403">
        <v>13000</v>
      </c>
      <c r="Q403">
        <v>2600</v>
      </c>
      <c r="R403">
        <v>0</v>
      </c>
      <c r="S403">
        <v>-10400</v>
      </c>
      <c r="T403">
        <v>2</v>
      </c>
      <c r="U403" t="s">
        <v>3013</v>
      </c>
    </row>
    <row r="404" spans="1:21" x14ac:dyDescent="0.25">
      <c r="A404">
        <v>686</v>
      </c>
      <c r="B404" t="s">
        <v>172</v>
      </c>
      <c r="D404" t="s">
        <v>1257</v>
      </c>
      <c r="E404" t="s">
        <v>177</v>
      </c>
      <c r="F404" t="s">
        <v>1379</v>
      </c>
      <c r="G404" t="s">
        <v>1369</v>
      </c>
      <c r="H404" t="s">
        <v>1343</v>
      </c>
      <c r="K404" t="s">
        <v>790</v>
      </c>
      <c r="L404" t="s">
        <v>252</v>
      </c>
      <c r="M404" t="s">
        <v>1456</v>
      </c>
      <c r="N404" t="s">
        <v>93</v>
      </c>
      <c r="O404">
        <v>30000</v>
      </c>
      <c r="P404">
        <v>30000</v>
      </c>
      <c r="Q404">
        <v>12000</v>
      </c>
      <c r="R404">
        <v>0</v>
      </c>
      <c r="S404">
        <v>-18000</v>
      </c>
      <c r="T404">
        <v>2</v>
      </c>
      <c r="U404" t="s">
        <v>3013</v>
      </c>
    </row>
    <row r="405" spans="1:21" x14ac:dyDescent="0.25">
      <c r="A405">
        <v>687</v>
      </c>
      <c r="B405" t="s">
        <v>172</v>
      </c>
      <c r="D405" t="s">
        <v>1257</v>
      </c>
      <c r="E405" t="s">
        <v>177</v>
      </c>
      <c r="F405" t="s">
        <v>1379</v>
      </c>
      <c r="G405" t="s">
        <v>1369</v>
      </c>
      <c r="H405" t="s">
        <v>1343</v>
      </c>
      <c r="K405" t="s">
        <v>791</v>
      </c>
      <c r="L405" t="s">
        <v>252</v>
      </c>
      <c r="M405" t="s">
        <v>1456</v>
      </c>
      <c r="N405" t="s">
        <v>52</v>
      </c>
      <c r="O405">
        <v>380000</v>
      </c>
      <c r="P405">
        <v>380000</v>
      </c>
      <c r="Q405">
        <v>380000</v>
      </c>
      <c r="R405">
        <v>0</v>
      </c>
      <c r="S405">
        <v>0</v>
      </c>
      <c r="T405">
        <v>2</v>
      </c>
      <c r="U405" t="s">
        <v>3013</v>
      </c>
    </row>
    <row r="406" spans="1:21" x14ac:dyDescent="0.25">
      <c r="A406">
        <v>688</v>
      </c>
      <c r="B406" t="s">
        <v>172</v>
      </c>
      <c r="D406" t="s">
        <v>1257</v>
      </c>
      <c r="E406" t="s">
        <v>177</v>
      </c>
      <c r="F406" t="s">
        <v>1379</v>
      </c>
      <c r="G406" t="s">
        <v>1369</v>
      </c>
      <c r="H406" t="s">
        <v>1343</v>
      </c>
      <c r="K406" t="s">
        <v>792</v>
      </c>
      <c r="L406" t="s">
        <v>252</v>
      </c>
      <c r="M406" t="s">
        <v>1456</v>
      </c>
      <c r="N406" t="s">
        <v>58</v>
      </c>
      <c r="O406">
        <v>20000</v>
      </c>
      <c r="P406">
        <v>20000</v>
      </c>
      <c r="Q406">
        <v>20000</v>
      </c>
      <c r="R406">
        <v>0</v>
      </c>
      <c r="S406">
        <v>0</v>
      </c>
      <c r="T406">
        <v>2</v>
      </c>
      <c r="U406" t="s">
        <v>3013</v>
      </c>
    </row>
    <row r="407" spans="1:21" x14ac:dyDescent="0.25">
      <c r="A407">
        <v>689</v>
      </c>
      <c r="B407" t="s">
        <v>172</v>
      </c>
      <c r="D407" t="s">
        <v>1257</v>
      </c>
      <c r="E407" t="s">
        <v>177</v>
      </c>
      <c r="F407" t="s">
        <v>1379</v>
      </c>
      <c r="G407" t="s">
        <v>1369</v>
      </c>
      <c r="H407" t="s">
        <v>1343</v>
      </c>
      <c r="K407" t="s">
        <v>793</v>
      </c>
      <c r="L407" t="s">
        <v>252</v>
      </c>
      <c r="M407" t="s">
        <v>1456</v>
      </c>
      <c r="N407" t="s">
        <v>59</v>
      </c>
      <c r="O407">
        <v>650000</v>
      </c>
      <c r="P407">
        <v>650000</v>
      </c>
      <c r="Q407">
        <v>650000</v>
      </c>
      <c r="R407">
        <v>0</v>
      </c>
      <c r="S407">
        <v>0</v>
      </c>
      <c r="T407">
        <v>2</v>
      </c>
      <c r="U407" t="s">
        <v>3013</v>
      </c>
    </row>
    <row r="408" spans="1:21" x14ac:dyDescent="0.25">
      <c r="A408">
        <v>690</v>
      </c>
      <c r="B408" t="s">
        <v>172</v>
      </c>
      <c r="D408" t="s">
        <v>1257</v>
      </c>
      <c r="E408" t="s">
        <v>177</v>
      </c>
      <c r="F408" t="s">
        <v>1379</v>
      </c>
      <c r="G408" t="s">
        <v>1369</v>
      </c>
      <c r="H408" t="s">
        <v>1343</v>
      </c>
      <c r="K408" t="s">
        <v>794</v>
      </c>
      <c r="L408" t="s">
        <v>252</v>
      </c>
      <c r="M408" t="s">
        <v>1457</v>
      </c>
      <c r="N408" t="s">
        <v>42</v>
      </c>
      <c r="O408">
        <v>3000</v>
      </c>
      <c r="P408">
        <v>3000</v>
      </c>
      <c r="Q408">
        <v>3000</v>
      </c>
      <c r="R408">
        <v>0</v>
      </c>
      <c r="S408">
        <v>0</v>
      </c>
      <c r="T408">
        <v>2</v>
      </c>
      <c r="U408" t="s">
        <v>3014</v>
      </c>
    </row>
    <row r="409" spans="1:21" x14ac:dyDescent="0.25">
      <c r="A409">
        <v>691</v>
      </c>
      <c r="B409" t="s">
        <v>172</v>
      </c>
      <c r="D409" t="s">
        <v>1257</v>
      </c>
      <c r="E409" t="s">
        <v>177</v>
      </c>
      <c r="F409" t="s">
        <v>1379</v>
      </c>
      <c r="G409" t="s">
        <v>1369</v>
      </c>
      <c r="H409" t="s">
        <v>1343</v>
      </c>
      <c r="K409" t="s">
        <v>795</v>
      </c>
      <c r="L409" t="s">
        <v>252</v>
      </c>
      <c r="M409" t="s">
        <v>1457</v>
      </c>
      <c r="N409" t="s">
        <v>69</v>
      </c>
      <c r="O409">
        <v>35000</v>
      </c>
      <c r="P409">
        <v>35000</v>
      </c>
      <c r="Q409">
        <v>35000</v>
      </c>
      <c r="R409">
        <v>0</v>
      </c>
      <c r="S409">
        <v>0</v>
      </c>
      <c r="T409">
        <v>2</v>
      </c>
      <c r="U409" t="s">
        <v>3014</v>
      </c>
    </row>
    <row r="410" spans="1:21" x14ac:dyDescent="0.25">
      <c r="A410">
        <v>692</v>
      </c>
      <c r="B410" t="s">
        <v>172</v>
      </c>
      <c r="D410" t="s">
        <v>1257</v>
      </c>
      <c r="E410" t="s">
        <v>177</v>
      </c>
      <c r="F410" t="s">
        <v>1379</v>
      </c>
      <c r="G410" t="s">
        <v>1369</v>
      </c>
      <c r="H410" t="s">
        <v>1343</v>
      </c>
      <c r="K410" t="s">
        <v>796</v>
      </c>
      <c r="L410" t="s">
        <v>252</v>
      </c>
      <c r="M410" t="s">
        <v>1457</v>
      </c>
      <c r="N410" t="s">
        <v>184</v>
      </c>
      <c r="O410">
        <v>10000</v>
      </c>
      <c r="P410">
        <v>10000</v>
      </c>
      <c r="Q410">
        <v>10000</v>
      </c>
      <c r="R410">
        <v>0</v>
      </c>
      <c r="S410">
        <v>0</v>
      </c>
      <c r="T410">
        <v>2</v>
      </c>
      <c r="U410" t="s">
        <v>3014</v>
      </c>
    </row>
    <row r="411" spans="1:21" x14ac:dyDescent="0.25">
      <c r="A411">
        <v>693</v>
      </c>
      <c r="B411" t="s">
        <v>172</v>
      </c>
      <c r="D411" t="s">
        <v>1257</v>
      </c>
      <c r="E411" t="s">
        <v>177</v>
      </c>
      <c r="F411" t="s">
        <v>1379</v>
      </c>
      <c r="G411" t="s">
        <v>1369</v>
      </c>
      <c r="H411" t="s">
        <v>1343</v>
      </c>
      <c r="K411" t="s">
        <v>797</v>
      </c>
      <c r="L411" t="s">
        <v>252</v>
      </c>
      <c r="M411" t="s">
        <v>1458</v>
      </c>
      <c r="N411" t="s">
        <v>98</v>
      </c>
      <c r="O411">
        <v>15000</v>
      </c>
      <c r="P411">
        <v>15000</v>
      </c>
      <c r="Q411">
        <v>12000</v>
      </c>
      <c r="R411">
        <v>0</v>
      </c>
      <c r="S411">
        <v>-3000</v>
      </c>
      <c r="T411">
        <v>2</v>
      </c>
      <c r="U411" t="s">
        <v>3015</v>
      </c>
    </row>
    <row r="412" spans="1:21" x14ac:dyDescent="0.25">
      <c r="A412">
        <v>694</v>
      </c>
      <c r="B412" t="s">
        <v>172</v>
      </c>
      <c r="D412" t="s">
        <v>1257</v>
      </c>
      <c r="E412" t="s">
        <v>177</v>
      </c>
      <c r="F412" t="s">
        <v>1379</v>
      </c>
      <c r="G412" t="s">
        <v>1369</v>
      </c>
      <c r="H412" t="s">
        <v>1343</v>
      </c>
      <c r="K412" t="s">
        <v>798</v>
      </c>
      <c r="L412" t="s">
        <v>252</v>
      </c>
      <c r="M412" t="s">
        <v>1459</v>
      </c>
      <c r="N412" t="s">
        <v>8</v>
      </c>
      <c r="O412">
        <v>200000</v>
      </c>
      <c r="P412">
        <v>200000</v>
      </c>
      <c r="Q412">
        <v>80000</v>
      </c>
      <c r="R412">
        <v>0</v>
      </c>
      <c r="S412">
        <v>-120000</v>
      </c>
      <c r="T412">
        <v>2</v>
      </c>
      <c r="U412" t="s">
        <v>3016</v>
      </c>
    </row>
    <row r="413" spans="1:21" x14ac:dyDescent="0.25">
      <c r="A413">
        <v>695</v>
      </c>
      <c r="B413" t="s">
        <v>172</v>
      </c>
      <c r="D413" t="s">
        <v>1257</v>
      </c>
      <c r="E413" t="s">
        <v>177</v>
      </c>
      <c r="F413" t="s">
        <v>1379</v>
      </c>
      <c r="G413" t="s">
        <v>1369</v>
      </c>
      <c r="H413" t="s">
        <v>1343</v>
      </c>
      <c r="K413" t="s">
        <v>799</v>
      </c>
      <c r="L413" t="s">
        <v>252</v>
      </c>
      <c r="M413" t="s">
        <v>1459</v>
      </c>
      <c r="N413" t="s">
        <v>67</v>
      </c>
      <c r="O413">
        <v>150000</v>
      </c>
      <c r="P413">
        <v>150000</v>
      </c>
      <c r="Q413">
        <v>90000</v>
      </c>
      <c r="R413">
        <v>0</v>
      </c>
      <c r="S413">
        <v>-60000</v>
      </c>
      <c r="T413">
        <v>2</v>
      </c>
      <c r="U413" t="s">
        <v>3016</v>
      </c>
    </row>
    <row r="414" spans="1:21" x14ac:dyDescent="0.25">
      <c r="A414">
        <v>696</v>
      </c>
      <c r="B414" t="s">
        <v>172</v>
      </c>
      <c r="D414" t="s">
        <v>1257</v>
      </c>
      <c r="E414" t="s">
        <v>177</v>
      </c>
      <c r="F414" t="s">
        <v>1379</v>
      </c>
      <c r="G414" t="s">
        <v>1369</v>
      </c>
      <c r="H414" t="s">
        <v>1343</v>
      </c>
      <c r="K414" t="s">
        <v>800</v>
      </c>
      <c r="L414" t="s">
        <v>252</v>
      </c>
      <c r="M414" t="s">
        <v>1461</v>
      </c>
      <c r="N414" t="s">
        <v>10</v>
      </c>
      <c r="O414">
        <v>60000</v>
      </c>
      <c r="P414">
        <v>60000</v>
      </c>
      <c r="Q414">
        <v>30000</v>
      </c>
      <c r="R414">
        <v>0</v>
      </c>
      <c r="S414">
        <v>-30000</v>
      </c>
      <c r="T414">
        <v>2</v>
      </c>
      <c r="U414" t="s">
        <v>3018</v>
      </c>
    </row>
    <row r="415" spans="1:21" x14ac:dyDescent="0.25">
      <c r="A415">
        <v>697</v>
      </c>
      <c r="B415" t="s">
        <v>172</v>
      </c>
      <c r="D415" t="s">
        <v>1257</v>
      </c>
      <c r="E415" t="s">
        <v>177</v>
      </c>
      <c r="F415" t="s">
        <v>1379</v>
      </c>
      <c r="G415" t="s">
        <v>1369</v>
      </c>
      <c r="H415" t="s">
        <v>1343</v>
      </c>
      <c r="K415" t="s">
        <v>801</v>
      </c>
      <c r="L415" t="s">
        <v>252</v>
      </c>
      <c r="M415" t="s">
        <v>1461</v>
      </c>
      <c r="N415" t="s">
        <v>11</v>
      </c>
      <c r="O415">
        <v>15000</v>
      </c>
      <c r="P415">
        <v>15000</v>
      </c>
      <c r="Q415">
        <v>3000</v>
      </c>
      <c r="R415">
        <v>0</v>
      </c>
      <c r="S415">
        <v>-12000</v>
      </c>
      <c r="T415">
        <v>2</v>
      </c>
      <c r="U415" t="s">
        <v>3018</v>
      </c>
    </row>
    <row r="416" spans="1:21" x14ac:dyDescent="0.25">
      <c r="A416">
        <v>698</v>
      </c>
      <c r="B416" t="s">
        <v>172</v>
      </c>
      <c r="D416" t="s">
        <v>1257</v>
      </c>
      <c r="E416" t="s">
        <v>177</v>
      </c>
      <c r="F416" t="s">
        <v>1379</v>
      </c>
      <c r="G416" t="s">
        <v>1369</v>
      </c>
      <c r="H416" t="s">
        <v>1343</v>
      </c>
      <c r="K416" t="s">
        <v>802</v>
      </c>
      <c r="L416" t="s">
        <v>252</v>
      </c>
      <c r="M416" t="s">
        <v>1461</v>
      </c>
      <c r="N416" t="s">
        <v>77</v>
      </c>
      <c r="O416">
        <v>15000</v>
      </c>
      <c r="P416">
        <v>15000</v>
      </c>
      <c r="Q416">
        <v>12000</v>
      </c>
      <c r="R416">
        <v>0</v>
      </c>
      <c r="S416">
        <v>-3000</v>
      </c>
      <c r="T416">
        <v>2</v>
      </c>
      <c r="U416" t="s">
        <v>3018</v>
      </c>
    </row>
    <row r="417" spans="1:21" ht="409.5" x14ac:dyDescent="0.25">
      <c r="A417">
        <v>699</v>
      </c>
      <c r="B417" t="s">
        <v>172</v>
      </c>
      <c r="D417" t="s">
        <v>1257</v>
      </c>
      <c r="E417" t="s">
        <v>177</v>
      </c>
      <c r="F417" t="s">
        <v>1379</v>
      </c>
      <c r="G417" t="s">
        <v>1369</v>
      </c>
      <c r="H417" t="s">
        <v>1343</v>
      </c>
      <c r="K417" s="301" t="s">
        <v>803</v>
      </c>
      <c r="L417" t="s">
        <v>253</v>
      </c>
      <c r="M417" t="s">
        <v>1464</v>
      </c>
      <c r="N417" t="s">
        <v>71</v>
      </c>
      <c r="O417">
        <v>200000</v>
      </c>
      <c r="P417">
        <v>200000</v>
      </c>
      <c r="Q417">
        <v>0</v>
      </c>
      <c r="R417">
        <v>0</v>
      </c>
      <c r="S417">
        <v>-200000</v>
      </c>
      <c r="T417">
        <v>3</v>
      </c>
      <c r="U417" t="s">
        <v>3022</v>
      </c>
    </row>
    <row r="418" spans="1:21" x14ac:dyDescent="0.25">
      <c r="A418">
        <v>700</v>
      </c>
      <c r="B418" t="s">
        <v>172</v>
      </c>
      <c r="D418" t="s">
        <v>1257</v>
      </c>
      <c r="E418" t="s">
        <v>177</v>
      </c>
      <c r="F418" t="s">
        <v>1379</v>
      </c>
      <c r="G418" t="s">
        <v>1369</v>
      </c>
      <c r="H418" t="s">
        <v>1343</v>
      </c>
      <c r="K418" t="s">
        <v>804</v>
      </c>
      <c r="L418" t="s">
        <v>253</v>
      </c>
      <c r="M418" t="s">
        <v>1466</v>
      </c>
      <c r="N418" t="s">
        <v>100</v>
      </c>
      <c r="O418">
        <v>15000</v>
      </c>
      <c r="P418">
        <v>15000</v>
      </c>
      <c r="Q418">
        <v>0</v>
      </c>
      <c r="R418">
        <v>0</v>
      </c>
      <c r="S418">
        <v>-15000</v>
      </c>
      <c r="T418">
        <v>3</v>
      </c>
      <c r="U418" t="s">
        <v>3024</v>
      </c>
    </row>
    <row r="419" spans="1:21" x14ac:dyDescent="0.25">
      <c r="A419">
        <v>701</v>
      </c>
      <c r="B419" t="s">
        <v>172</v>
      </c>
      <c r="D419" t="s">
        <v>1257</v>
      </c>
      <c r="E419" t="s">
        <v>177</v>
      </c>
      <c r="F419" t="s">
        <v>1379</v>
      </c>
      <c r="G419" t="s">
        <v>1369</v>
      </c>
      <c r="H419" t="s">
        <v>1343</v>
      </c>
      <c r="K419" t="s">
        <v>805</v>
      </c>
      <c r="L419" t="s">
        <v>253</v>
      </c>
      <c r="M419" t="s">
        <v>1466</v>
      </c>
      <c r="N419" t="s">
        <v>81</v>
      </c>
      <c r="O419">
        <v>15000</v>
      </c>
      <c r="P419">
        <v>15000</v>
      </c>
      <c r="Q419">
        <v>0</v>
      </c>
      <c r="R419">
        <v>0</v>
      </c>
      <c r="S419">
        <v>-15000</v>
      </c>
      <c r="T419">
        <v>3</v>
      </c>
      <c r="U419" t="s">
        <v>3024</v>
      </c>
    </row>
    <row r="420" spans="1:21" x14ac:dyDescent="0.25">
      <c r="A420">
        <v>702</v>
      </c>
      <c r="B420" t="s">
        <v>172</v>
      </c>
      <c r="D420" t="s">
        <v>1257</v>
      </c>
      <c r="E420" t="s">
        <v>177</v>
      </c>
      <c r="F420" t="s">
        <v>1379</v>
      </c>
      <c r="G420" t="s">
        <v>1369</v>
      </c>
      <c r="H420" t="s">
        <v>1343</v>
      </c>
      <c r="K420" t="s">
        <v>806</v>
      </c>
      <c r="L420" t="s">
        <v>253</v>
      </c>
      <c r="M420" t="s">
        <v>1466</v>
      </c>
      <c r="N420" t="s">
        <v>65</v>
      </c>
      <c r="O420">
        <v>850000</v>
      </c>
      <c r="P420">
        <v>850000</v>
      </c>
      <c r="Q420">
        <v>0</v>
      </c>
      <c r="R420">
        <v>0</v>
      </c>
      <c r="S420">
        <v>-850000</v>
      </c>
      <c r="T420">
        <v>3</v>
      </c>
      <c r="U420" t="s">
        <v>3024</v>
      </c>
    </row>
    <row r="421" spans="1:21" x14ac:dyDescent="0.25">
      <c r="A421">
        <v>703</v>
      </c>
      <c r="B421" t="s">
        <v>172</v>
      </c>
      <c r="D421" t="s">
        <v>1257</v>
      </c>
      <c r="E421" t="s">
        <v>177</v>
      </c>
      <c r="F421" t="s">
        <v>1379</v>
      </c>
      <c r="G421" t="s">
        <v>1369</v>
      </c>
      <c r="H421" t="s">
        <v>1343</v>
      </c>
      <c r="K421" t="s">
        <v>807</v>
      </c>
      <c r="L421" t="s">
        <v>255</v>
      </c>
      <c r="M421" t="s">
        <v>1476</v>
      </c>
      <c r="N421" t="s">
        <v>15</v>
      </c>
      <c r="O421">
        <v>50000</v>
      </c>
      <c r="P421">
        <v>50000</v>
      </c>
      <c r="Q421">
        <v>0</v>
      </c>
      <c r="R421">
        <v>0</v>
      </c>
      <c r="S421">
        <v>-50000</v>
      </c>
      <c r="T421">
        <v>5</v>
      </c>
      <c r="U421" t="s">
        <v>3040</v>
      </c>
    </row>
    <row r="422" spans="1:21" x14ac:dyDescent="0.25">
      <c r="A422">
        <v>704</v>
      </c>
      <c r="B422" t="s">
        <v>172</v>
      </c>
      <c r="D422" t="s">
        <v>1257</v>
      </c>
      <c r="E422" t="s">
        <v>177</v>
      </c>
      <c r="F422" t="s">
        <v>1379</v>
      </c>
      <c r="G422" t="s">
        <v>1369</v>
      </c>
      <c r="H422" t="s">
        <v>1343</v>
      </c>
      <c r="K422" t="s">
        <v>808</v>
      </c>
      <c r="L422" t="s">
        <v>255</v>
      </c>
      <c r="M422" t="s">
        <v>1476</v>
      </c>
      <c r="N422" t="s">
        <v>73</v>
      </c>
      <c r="O422">
        <v>50000</v>
      </c>
      <c r="P422">
        <v>50000</v>
      </c>
      <c r="Q422">
        <v>0</v>
      </c>
      <c r="R422">
        <v>0</v>
      </c>
      <c r="S422">
        <v>-50000</v>
      </c>
      <c r="T422">
        <v>5</v>
      </c>
      <c r="U422" t="s">
        <v>3040</v>
      </c>
    </row>
    <row r="423" spans="1:21" x14ac:dyDescent="0.25">
      <c r="A423">
        <v>705</v>
      </c>
      <c r="B423" t="s">
        <v>172</v>
      </c>
      <c r="D423" t="s">
        <v>1257</v>
      </c>
      <c r="E423" t="s">
        <v>177</v>
      </c>
      <c r="F423" t="s">
        <v>1379</v>
      </c>
      <c r="G423" t="s">
        <v>1369</v>
      </c>
      <c r="H423" t="s">
        <v>1343</v>
      </c>
      <c r="K423" t="s">
        <v>809</v>
      </c>
      <c r="L423" t="s">
        <v>255</v>
      </c>
      <c r="M423" t="s">
        <v>1481</v>
      </c>
      <c r="N423" t="s">
        <v>50</v>
      </c>
      <c r="O423">
        <v>80000</v>
      </c>
      <c r="P423">
        <v>80000</v>
      </c>
      <c r="Q423">
        <v>0</v>
      </c>
      <c r="R423">
        <v>0</v>
      </c>
      <c r="S423">
        <v>-80000</v>
      </c>
      <c r="T423">
        <v>5</v>
      </c>
      <c r="U423" t="s">
        <v>3035</v>
      </c>
    </row>
    <row r="424" spans="1:21" x14ac:dyDescent="0.25">
      <c r="A424">
        <v>706</v>
      </c>
      <c r="B424" t="s">
        <v>172</v>
      </c>
      <c r="D424" t="s">
        <v>1258</v>
      </c>
      <c r="E424" t="s">
        <v>178</v>
      </c>
      <c r="F424" t="s">
        <v>1379</v>
      </c>
      <c r="G424" t="s">
        <v>1369</v>
      </c>
      <c r="H424" t="s">
        <v>1343</v>
      </c>
      <c r="K424" t="s">
        <v>810</v>
      </c>
      <c r="L424" t="s">
        <v>253</v>
      </c>
      <c r="M424" t="s">
        <v>1466</v>
      </c>
      <c r="N424" t="s">
        <v>101</v>
      </c>
      <c r="O424">
        <v>8000000</v>
      </c>
      <c r="P424">
        <v>0</v>
      </c>
      <c r="Q424">
        <v>3200000</v>
      </c>
      <c r="R424">
        <v>-8000000</v>
      </c>
      <c r="S424">
        <v>-4800000</v>
      </c>
      <c r="T424">
        <v>3</v>
      </c>
      <c r="U424" t="s">
        <v>3024</v>
      </c>
    </row>
    <row r="425" spans="1:21" x14ac:dyDescent="0.25">
      <c r="A425">
        <v>707</v>
      </c>
      <c r="B425" t="s">
        <v>172</v>
      </c>
      <c r="D425" t="s">
        <v>1258</v>
      </c>
      <c r="E425" t="s">
        <v>178</v>
      </c>
      <c r="F425" t="s">
        <v>1379</v>
      </c>
      <c r="G425" t="s">
        <v>1369</v>
      </c>
      <c r="H425" t="s">
        <v>1343</v>
      </c>
      <c r="K425" t="s">
        <v>811</v>
      </c>
      <c r="L425" t="s">
        <v>253</v>
      </c>
      <c r="M425" t="s">
        <v>1466</v>
      </c>
      <c r="N425" t="s">
        <v>101</v>
      </c>
      <c r="O425">
        <v>10000000</v>
      </c>
      <c r="P425">
        <v>10000000</v>
      </c>
      <c r="Q425">
        <v>4000000</v>
      </c>
      <c r="R425">
        <v>0</v>
      </c>
      <c r="S425">
        <v>-6000000</v>
      </c>
      <c r="T425">
        <v>3</v>
      </c>
      <c r="U425" t="s">
        <v>3024</v>
      </c>
    </row>
    <row r="426" spans="1:21" x14ac:dyDescent="0.25">
      <c r="A426">
        <v>708</v>
      </c>
      <c r="B426" t="s">
        <v>172</v>
      </c>
      <c r="D426" t="s">
        <v>1258</v>
      </c>
      <c r="E426" t="s">
        <v>178</v>
      </c>
      <c r="F426" t="s">
        <v>1379</v>
      </c>
      <c r="G426" t="s">
        <v>1369</v>
      </c>
      <c r="H426" t="s">
        <v>1343</v>
      </c>
      <c r="L426" t="s">
        <v>253</v>
      </c>
      <c r="M426" t="s">
        <v>1464</v>
      </c>
      <c r="N426" t="s">
        <v>71</v>
      </c>
      <c r="O426">
        <v>10000000</v>
      </c>
      <c r="P426">
        <v>10000000</v>
      </c>
      <c r="Q426">
        <v>0</v>
      </c>
      <c r="R426">
        <v>0</v>
      </c>
      <c r="S426">
        <v>-10000000</v>
      </c>
      <c r="T426">
        <v>3</v>
      </c>
      <c r="U426" t="s">
        <v>3022</v>
      </c>
    </row>
    <row r="427" spans="1:21" x14ac:dyDescent="0.25">
      <c r="A427">
        <v>709</v>
      </c>
      <c r="B427" t="s">
        <v>172</v>
      </c>
      <c r="D427" t="s">
        <v>1258</v>
      </c>
      <c r="E427" t="s">
        <v>178</v>
      </c>
      <c r="F427" t="s">
        <v>1379</v>
      </c>
      <c r="G427" t="s">
        <v>1369</v>
      </c>
      <c r="H427" t="s">
        <v>1343</v>
      </c>
      <c r="K427" t="s">
        <v>812</v>
      </c>
      <c r="L427" t="s">
        <v>255</v>
      </c>
      <c r="M427" t="s">
        <v>1481</v>
      </c>
      <c r="N427" t="s">
        <v>50</v>
      </c>
      <c r="O427">
        <v>4000000</v>
      </c>
      <c r="P427">
        <v>4000000</v>
      </c>
      <c r="Q427">
        <v>0</v>
      </c>
      <c r="R427">
        <v>0</v>
      </c>
      <c r="S427">
        <v>-4000000</v>
      </c>
      <c r="T427">
        <v>5</v>
      </c>
      <c r="U427" t="s">
        <v>3035</v>
      </c>
    </row>
    <row r="428" spans="1:21" x14ac:dyDescent="0.25">
      <c r="A428">
        <v>710</v>
      </c>
      <c r="B428" t="s">
        <v>172</v>
      </c>
      <c r="D428" t="s">
        <v>1258</v>
      </c>
      <c r="E428" t="s">
        <v>178</v>
      </c>
      <c r="F428" t="s">
        <v>1379</v>
      </c>
      <c r="G428" t="s">
        <v>1369</v>
      </c>
      <c r="H428" t="s">
        <v>1343</v>
      </c>
      <c r="K428" t="s">
        <v>813</v>
      </c>
      <c r="L428" t="s">
        <v>252</v>
      </c>
      <c r="M428" t="s">
        <v>1461</v>
      </c>
      <c r="N428" t="s">
        <v>77</v>
      </c>
      <c r="O428">
        <v>1000000</v>
      </c>
      <c r="P428">
        <v>1000000</v>
      </c>
      <c r="Q428">
        <v>800000</v>
      </c>
      <c r="R428">
        <v>0</v>
      </c>
      <c r="S428">
        <v>-200000</v>
      </c>
      <c r="T428">
        <v>2</v>
      </c>
      <c r="U428" t="s">
        <v>3018</v>
      </c>
    </row>
    <row r="429" spans="1:21" x14ac:dyDescent="0.25">
      <c r="A429">
        <v>711</v>
      </c>
      <c r="B429" t="s">
        <v>172</v>
      </c>
      <c r="D429" t="s">
        <v>1258</v>
      </c>
      <c r="E429" t="s">
        <v>178</v>
      </c>
      <c r="F429" t="s">
        <v>1379</v>
      </c>
      <c r="G429" t="s">
        <v>1369</v>
      </c>
      <c r="H429" t="s">
        <v>1343</v>
      </c>
      <c r="K429" t="s">
        <v>814</v>
      </c>
      <c r="L429" t="s">
        <v>252</v>
      </c>
      <c r="M429" t="s">
        <v>1459</v>
      </c>
      <c r="N429" t="s">
        <v>8</v>
      </c>
      <c r="O429">
        <v>675200</v>
      </c>
      <c r="P429">
        <v>675200</v>
      </c>
      <c r="Q429">
        <v>270080</v>
      </c>
      <c r="R429">
        <v>0</v>
      </c>
      <c r="S429">
        <v>-405120</v>
      </c>
      <c r="T429">
        <v>2</v>
      </c>
      <c r="U429" t="s">
        <v>3016</v>
      </c>
    </row>
    <row r="430" spans="1:21" x14ac:dyDescent="0.25">
      <c r="A430">
        <v>712</v>
      </c>
      <c r="B430" t="s">
        <v>172</v>
      </c>
      <c r="D430" t="s">
        <v>1258</v>
      </c>
      <c r="E430" t="s">
        <v>178</v>
      </c>
      <c r="F430" t="s">
        <v>1379</v>
      </c>
      <c r="G430" t="s">
        <v>1369</v>
      </c>
      <c r="H430" t="s">
        <v>1343</v>
      </c>
      <c r="K430" t="s">
        <v>814</v>
      </c>
      <c r="L430" t="s">
        <v>252</v>
      </c>
      <c r="M430" t="s">
        <v>1459</v>
      </c>
      <c r="N430" t="s">
        <v>67</v>
      </c>
      <c r="O430">
        <v>600000</v>
      </c>
      <c r="P430">
        <v>600000</v>
      </c>
      <c r="Q430">
        <v>360000</v>
      </c>
      <c r="R430">
        <v>0</v>
      </c>
      <c r="S430">
        <v>-240000</v>
      </c>
      <c r="T430">
        <v>2</v>
      </c>
      <c r="U430" t="s">
        <v>3016</v>
      </c>
    </row>
    <row r="431" spans="1:21" x14ac:dyDescent="0.25">
      <c r="A431">
        <v>713</v>
      </c>
      <c r="B431" t="s">
        <v>172</v>
      </c>
      <c r="D431" t="s">
        <v>1258</v>
      </c>
      <c r="E431" t="s">
        <v>178</v>
      </c>
      <c r="F431" t="s">
        <v>1379</v>
      </c>
      <c r="G431" t="s">
        <v>1369</v>
      </c>
      <c r="H431" t="s">
        <v>1343</v>
      </c>
      <c r="K431" t="s">
        <v>815</v>
      </c>
      <c r="L431" t="s">
        <v>252</v>
      </c>
      <c r="M431" t="s">
        <v>1461</v>
      </c>
      <c r="N431" t="s">
        <v>55</v>
      </c>
      <c r="O431">
        <v>500000</v>
      </c>
      <c r="P431">
        <v>500000</v>
      </c>
      <c r="Q431">
        <v>50000</v>
      </c>
      <c r="R431">
        <v>0</v>
      </c>
      <c r="S431">
        <v>-450000</v>
      </c>
      <c r="T431">
        <v>2</v>
      </c>
      <c r="U431" t="s">
        <v>3018</v>
      </c>
    </row>
    <row r="432" spans="1:21" x14ac:dyDescent="0.25">
      <c r="A432">
        <v>714</v>
      </c>
      <c r="B432" t="s">
        <v>172</v>
      </c>
      <c r="D432" t="s">
        <v>1258</v>
      </c>
      <c r="E432" t="s">
        <v>178</v>
      </c>
      <c r="F432" t="s">
        <v>1379</v>
      </c>
      <c r="G432" t="s">
        <v>1369</v>
      </c>
      <c r="H432" t="s">
        <v>1343</v>
      </c>
      <c r="K432" t="s">
        <v>816</v>
      </c>
      <c r="L432" t="s">
        <v>253</v>
      </c>
      <c r="M432" t="s">
        <v>1466</v>
      </c>
      <c r="N432" t="s">
        <v>104</v>
      </c>
      <c r="O432">
        <v>500000</v>
      </c>
      <c r="P432">
        <v>0</v>
      </c>
      <c r="Q432">
        <v>0</v>
      </c>
      <c r="R432">
        <v>-500000</v>
      </c>
      <c r="S432">
        <v>-500000</v>
      </c>
      <c r="T432">
        <v>3</v>
      </c>
      <c r="U432" t="s">
        <v>3024</v>
      </c>
    </row>
    <row r="433" spans="1:21" x14ac:dyDescent="0.25">
      <c r="A433">
        <v>715</v>
      </c>
      <c r="B433" t="s">
        <v>172</v>
      </c>
      <c r="D433" t="s">
        <v>1258</v>
      </c>
      <c r="E433" t="s">
        <v>178</v>
      </c>
      <c r="F433" t="s">
        <v>1379</v>
      </c>
      <c r="G433" t="s">
        <v>1369</v>
      </c>
      <c r="H433" t="s">
        <v>1343</v>
      </c>
      <c r="K433" t="s">
        <v>817</v>
      </c>
      <c r="L433" t="s">
        <v>253</v>
      </c>
      <c r="M433" t="s">
        <v>1466</v>
      </c>
      <c r="N433" t="s">
        <v>81</v>
      </c>
      <c r="O433">
        <v>500000</v>
      </c>
      <c r="P433">
        <v>500000</v>
      </c>
      <c r="Q433">
        <v>0</v>
      </c>
      <c r="R433">
        <v>0</v>
      </c>
      <c r="S433">
        <v>-500000</v>
      </c>
      <c r="T433">
        <v>3</v>
      </c>
      <c r="U433" t="s">
        <v>3024</v>
      </c>
    </row>
    <row r="434" spans="1:21" x14ac:dyDescent="0.25">
      <c r="A434">
        <v>716</v>
      </c>
      <c r="B434" t="s">
        <v>172</v>
      </c>
      <c r="D434" t="s">
        <v>1258</v>
      </c>
      <c r="E434" t="s">
        <v>178</v>
      </c>
      <c r="F434" t="s">
        <v>1379</v>
      </c>
      <c r="G434" t="s">
        <v>1369</v>
      </c>
      <c r="H434" t="s">
        <v>1343</v>
      </c>
      <c r="K434" t="s">
        <v>818</v>
      </c>
      <c r="L434" t="s">
        <v>252</v>
      </c>
      <c r="M434" t="s">
        <v>1461</v>
      </c>
      <c r="N434" t="s">
        <v>10</v>
      </c>
      <c r="O434">
        <v>340000</v>
      </c>
      <c r="P434">
        <v>340000</v>
      </c>
      <c r="Q434">
        <v>170000</v>
      </c>
      <c r="R434">
        <v>0</v>
      </c>
      <c r="S434">
        <v>-170000</v>
      </c>
      <c r="T434">
        <v>2</v>
      </c>
      <c r="U434" t="s">
        <v>3018</v>
      </c>
    </row>
    <row r="435" spans="1:21" x14ac:dyDescent="0.25">
      <c r="A435">
        <v>717</v>
      </c>
      <c r="B435" t="s">
        <v>172</v>
      </c>
      <c r="D435" t="s">
        <v>1258</v>
      </c>
      <c r="E435" t="s">
        <v>178</v>
      </c>
      <c r="F435" t="s">
        <v>1379</v>
      </c>
      <c r="G435" t="s">
        <v>1369</v>
      </c>
      <c r="H435" t="s">
        <v>1343</v>
      </c>
      <c r="K435" t="s">
        <v>819</v>
      </c>
      <c r="L435" t="s">
        <v>255</v>
      </c>
      <c r="M435" t="s">
        <v>1476</v>
      </c>
      <c r="N435" t="s">
        <v>15</v>
      </c>
      <c r="O435">
        <v>300000</v>
      </c>
      <c r="P435">
        <v>300000</v>
      </c>
      <c r="Q435">
        <v>0</v>
      </c>
      <c r="R435">
        <v>0</v>
      </c>
      <c r="S435">
        <v>-300000</v>
      </c>
      <c r="T435">
        <v>5</v>
      </c>
      <c r="U435" t="s">
        <v>3040</v>
      </c>
    </row>
    <row r="436" spans="1:21" x14ac:dyDescent="0.25">
      <c r="A436">
        <v>718</v>
      </c>
      <c r="B436" t="s">
        <v>172</v>
      </c>
      <c r="D436" t="s">
        <v>1258</v>
      </c>
      <c r="E436" t="s">
        <v>178</v>
      </c>
      <c r="F436" t="s">
        <v>1379</v>
      </c>
      <c r="G436" t="s">
        <v>1369</v>
      </c>
      <c r="H436" t="s">
        <v>1343</v>
      </c>
      <c r="K436" t="s">
        <v>820</v>
      </c>
      <c r="L436" t="s">
        <v>252</v>
      </c>
      <c r="M436" t="s">
        <v>1456</v>
      </c>
      <c r="N436" t="s">
        <v>92</v>
      </c>
      <c r="O436">
        <v>250000</v>
      </c>
      <c r="P436">
        <v>250000</v>
      </c>
      <c r="Q436">
        <v>50000</v>
      </c>
      <c r="R436">
        <v>0</v>
      </c>
      <c r="S436">
        <v>-200000</v>
      </c>
      <c r="T436">
        <v>2</v>
      </c>
      <c r="U436" t="s">
        <v>3013</v>
      </c>
    </row>
    <row r="437" spans="1:21" x14ac:dyDescent="0.25">
      <c r="A437">
        <v>719</v>
      </c>
      <c r="B437" t="s">
        <v>172</v>
      </c>
      <c r="D437" t="s">
        <v>1258</v>
      </c>
      <c r="E437" t="s">
        <v>178</v>
      </c>
      <c r="F437" t="s">
        <v>1379</v>
      </c>
      <c r="G437" t="s">
        <v>1369</v>
      </c>
      <c r="H437" t="s">
        <v>1343</v>
      </c>
      <c r="K437" t="s">
        <v>821</v>
      </c>
      <c r="L437" t="s">
        <v>252</v>
      </c>
      <c r="M437" t="s">
        <v>1457</v>
      </c>
      <c r="N437" t="s">
        <v>190</v>
      </c>
      <c r="O437">
        <v>250000</v>
      </c>
      <c r="P437">
        <v>250000</v>
      </c>
      <c r="Q437">
        <v>250000</v>
      </c>
      <c r="R437">
        <v>0</v>
      </c>
      <c r="S437">
        <v>0</v>
      </c>
      <c r="T437">
        <v>2</v>
      </c>
      <c r="U437" t="s">
        <v>3014</v>
      </c>
    </row>
    <row r="438" spans="1:21" x14ac:dyDescent="0.25">
      <c r="A438">
        <v>720</v>
      </c>
      <c r="B438" t="s">
        <v>172</v>
      </c>
      <c r="D438" t="s">
        <v>1258</v>
      </c>
      <c r="E438" t="s">
        <v>178</v>
      </c>
      <c r="F438" t="s">
        <v>1379</v>
      </c>
      <c r="G438" t="s">
        <v>1369</v>
      </c>
      <c r="H438" t="s">
        <v>1343</v>
      </c>
      <c r="K438" t="s">
        <v>822</v>
      </c>
      <c r="L438" t="s">
        <v>252</v>
      </c>
      <c r="M438" t="s">
        <v>1457</v>
      </c>
      <c r="N438" t="s">
        <v>69</v>
      </c>
      <c r="O438">
        <v>250000</v>
      </c>
      <c r="P438">
        <v>250000</v>
      </c>
      <c r="Q438">
        <v>100000</v>
      </c>
      <c r="R438">
        <v>0</v>
      </c>
      <c r="S438">
        <v>-150000</v>
      </c>
      <c r="T438">
        <v>2</v>
      </c>
      <c r="U438" t="s">
        <v>3014</v>
      </c>
    </row>
    <row r="439" spans="1:21" x14ac:dyDescent="0.25">
      <c r="A439">
        <v>721</v>
      </c>
      <c r="B439" t="s">
        <v>172</v>
      </c>
      <c r="D439" t="s">
        <v>1258</v>
      </c>
      <c r="E439" t="s">
        <v>178</v>
      </c>
      <c r="F439" t="s">
        <v>1379</v>
      </c>
      <c r="G439" t="s">
        <v>1369</v>
      </c>
      <c r="H439" t="s">
        <v>1343</v>
      </c>
      <c r="K439" t="s">
        <v>823</v>
      </c>
      <c r="L439" t="s">
        <v>253</v>
      </c>
      <c r="M439" t="s">
        <v>1463</v>
      </c>
      <c r="N439" t="s">
        <v>188</v>
      </c>
      <c r="O439">
        <v>250000</v>
      </c>
      <c r="P439">
        <v>250000</v>
      </c>
      <c r="Q439">
        <v>25000</v>
      </c>
      <c r="R439">
        <v>0</v>
      </c>
      <c r="S439">
        <v>-225000</v>
      </c>
      <c r="T439">
        <v>3</v>
      </c>
      <c r="U439" t="s">
        <v>3021</v>
      </c>
    </row>
    <row r="440" spans="1:21" x14ac:dyDescent="0.25">
      <c r="A440">
        <v>722</v>
      </c>
      <c r="B440" t="s">
        <v>172</v>
      </c>
      <c r="D440" t="s">
        <v>1258</v>
      </c>
      <c r="E440" t="s">
        <v>178</v>
      </c>
      <c r="F440" t="s">
        <v>1379</v>
      </c>
      <c r="G440" t="s">
        <v>1369</v>
      </c>
      <c r="H440" t="s">
        <v>1343</v>
      </c>
      <c r="K440" t="s">
        <v>824</v>
      </c>
      <c r="L440" t="s">
        <v>255</v>
      </c>
      <c r="M440" t="s">
        <v>1476</v>
      </c>
      <c r="N440" t="s">
        <v>73</v>
      </c>
      <c r="O440">
        <v>250000</v>
      </c>
      <c r="P440">
        <v>250000</v>
      </c>
      <c r="Q440">
        <v>0</v>
      </c>
      <c r="R440">
        <v>0</v>
      </c>
      <c r="S440">
        <v>-250000</v>
      </c>
      <c r="T440">
        <v>5</v>
      </c>
      <c r="U440" t="s">
        <v>3040</v>
      </c>
    </row>
    <row r="441" spans="1:21" x14ac:dyDescent="0.25">
      <c r="A441">
        <v>723</v>
      </c>
      <c r="B441" t="s">
        <v>172</v>
      </c>
      <c r="D441" t="s">
        <v>1258</v>
      </c>
      <c r="E441" t="s">
        <v>178</v>
      </c>
      <c r="F441" t="s">
        <v>1379</v>
      </c>
      <c r="G441" t="s">
        <v>1369</v>
      </c>
      <c r="H441" t="s">
        <v>1343</v>
      </c>
      <c r="K441" t="s">
        <v>825</v>
      </c>
      <c r="L441" t="s">
        <v>252</v>
      </c>
      <c r="M441" t="s">
        <v>1454</v>
      </c>
      <c r="N441" t="s">
        <v>2</v>
      </c>
      <c r="O441">
        <v>200000</v>
      </c>
      <c r="P441">
        <v>200000</v>
      </c>
      <c r="Q441">
        <v>40000</v>
      </c>
      <c r="R441">
        <v>0</v>
      </c>
      <c r="S441">
        <v>-160000</v>
      </c>
      <c r="T441">
        <v>2</v>
      </c>
      <c r="U441" t="s">
        <v>3010</v>
      </c>
    </row>
    <row r="442" spans="1:21" x14ac:dyDescent="0.25">
      <c r="A442">
        <v>724</v>
      </c>
      <c r="B442" t="s">
        <v>172</v>
      </c>
      <c r="D442" t="s">
        <v>1258</v>
      </c>
      <c r="E442" t="s">
        <v>178</v>
      </c>
      <c r="F442" t="s">
        <v>1379</v>
      </c>
      <c r="G442" t="s">
        <v>1369</v>
      </c>
      <c r="H442" t="s">
        <v>1343</v>
      </c>
      <c r="K442" t="s">
        <v>826</v>
      </c>
      <c r="L442" t="s">
        <v>252</v>
      </c>
      <c r="M442" t="s">
        <v>1458</v>
      </c>
      <c r="N442" t="s">
        <v>98</v>
      </c>
      <c r="O442">
        <v>200000</v>
      </c>
      <c r="P442">
        <v>200000</v>
      </c>
      <c r="Q442">
        <v>160000</v>
      </c>
      <c r="R442">
        <v>0</v>
      </c>
      <c r="S442">
        <v>-40000</v>
      </c>
      <c r="T442">
        <v>2</v>
      </c>
      <c r="U442" t="s">
        <v>3015</v>
      </c>
    </row>
    <row r="443" spans="1:21" x14ac:dyDescent="0.25">
      <c r="A443">
        <v>725</v>
      </c>
      <c r="B443" t="s">
        <v>172</v>
      </c>
      <c r="D443" t="s">
        <v>1258</v>
      </c>
      <c r="E443" t="s">
        <v>178</v>
      </c>
      <c r="F443" t="s">
        <v>1379</v>
      </c>
      <c r="G443" t="s">
        <v>1369</v>
      </c>
      <c r="H443" t="s">
        <v>1343</v>
      </c>
      <c r="K443" t="s">
        <v>827</v>
      </c>
      <c r="L443" t="s">
        <v>253</v>
      </c>
      <c r="M443" t="s">
        <v>1466</v>
      </c>
      <c r="N443" t="s">
        <v>99</v>
      </c>
      <c r="O443">
        <v>200000</v>
      </c>
      <c r="P443">
        <v>200000</v>
      </c>
      <c r="Q443">
        <v>0</v>
      </c>
      <c r="R443">
        <v>0</v>
      </c>
      <c r="S443">
        <v>-200000</v>
      </c>
      <c r="T443">
        <v>3</v>
      </c>
      <c r="U443" t="s">
        <v>3024</v>
      </c>
    </row>
    <row r="444" spans="1:21" x14ac:dyDescent="0.25">
      <c r="A444">
        <v>726</v>
      </c>
      <c r="B444" t="s">
        <v>172</v>
      </c>
      <c r="D444" t="s">
        <v>1258</v>
      </c>
      <c r="E444" t="s">
        <v>178</v>
      </c>
      <c r="F444" t="s">
        <v>1379</v>
      </c>
      <c r="G444" t="s">
        <v>1369</v>
      </c>
      <c r="H444" t="s">
        <v>1343</v>
      </c>
      <c r="K444" t="s">
        <v>828</v>
      </c>
      <c r="L444" t="s">
        <v>252</v>
      </c>
      <c r="M444" t="s">
        <v>1457</v>
      </c>
      <c r="N444" t="s">
        <v>69</v>
      </c>
      <c r="O444">
        <v>150000</v>
      </c>
      <c r="P444">
        <v>150000</v>
      </c>
      <c r="Q444">
        <v>60000</v>
      </c>
      <c r="R444">
        <v>0</v>
      </c>
      <c r="S444">
        <v>-90000</v>
      </c>
      <c r="T444">
        <v>2</v>
      </c>
      <c r="U444" t="s">
        <v>3014</v>
      </c>
    </row>
    <row r="445" spans="1:21" x14ac:dyDescent="0.25">
      <c r="A445">
        <v>727</v>
      </c>
      <c r="B445" t="s">
        <v>172</v>
      </c>
      <c r="D445" t="s">
        <v>1258</v>
      </c>
      <c r="E445" t="s">
        <v>178</v>
      </c>
      <c r="F445" t="s">
        <v>1379</v>
      </c>
      <c r="G445" t="s">
        <v>1369</v>
      </c>
      <c r="H445" t="s">
        <v>1343</v>
      </c>
      <c r="K445" t="s">
        <v>829</v>
      </c>
      <c r="L445" t="s">
        <v>252</v>
      </c>
      <c r="M445" t="s">
        <v>1454</v>
      </c>
      <c r="N445" t="s">
        <v>4</v>
      </c>
      <c r="O445">
        <v>122000</v>
      </c>
      <c r="P445">
        <v>122000</v>
      </c>
      <c r="Q445">
        <v>97600</v>
      </c>
      <c r="R445">
        <v>0</v>
      </c>
      <c r="S445">
        <v>-24400</v>
      </c>
      <c r="T445">
        <v>2</v>
      </c>
      <c r="U445" t="s">
        <v>3010</v>
      </c>
    </row>
    <row r="446" spans="1:21" x14ac:dyDescent="0.25">
      <c r="A446">
        <v>728</v>
      </c>
      <c r="B446" t="s">
        <v>172</v>
      </c>
      <c r="D446" t="s">
        <v>1258</v>
      </c>
      <c r="E446" t="s">
        <v>178</v>
      </c>
      <c r="F446" t="s">
        <v>1379</v>
      </c>
      <c r="G446" t="s">
        <v>1369</v>
      </c>
      <c r="H446" t="s">
        <v>1343</v>
      </c>
      <c r="K446" t="s">
        <v>830</v>
      </c>
      <c r="L446" t="s">
        <v>252</v>
      </c>
      <c r="M446" t="s">
        <v>1454</v>
      </c>
      <c r="N446" t="s">
        <v>4</v>
      </c>
      <c r="O446">
        <v>110000</v>
      </c>
      <c r="P446">
        <v>110000</v>
      </c>
      <c r="Q446">
        <v>88000</v>
      </c>
      <c r="R446">
        <v>0</v>
      </c>
      <c r="S446">
        <v>-22000</v>
      </c>
      <c r="T446">
        <v>2</v>
      </c>
      <c r="U446" t="s">
        <v>3010</v>
      </c>
    </row>
    <row r="447" spans="1:21" x14ac:dyDescent="0.25">
      <c r="A447">
        <v>729</v>
      </c>
      <c r="B447" t="s">
        <v>172</v>
      </c>
      <c r="D447" t="s">
        <v>1258</v>
      </c>
      <c r="E447" t="s">
        <v>178</v>
      </c>
      <c r="F447" t="s">
        <v>1379</v>
      </c>
      <c r="G447" t="s">
        <v>1369</v>
      </c>
      <c r="H447" t="s">
        <v>1343</v>
      </c>
      <c r="K447" t="s">
        <v>831</v>
      </c>
      <c r="L447" t="s">
        <v>252</v>
      </c>
      <c r="M447" t="s">
        <v>1461</v>
      </c>
      <c r="N447" t="s">
        <v>55</v>
      </c>
      <c r="O447">
        <v>100000</v>
      </c>
      <c r="P447">
        <v>100000</v>
      </c>
      <c r="Q447">
        <v>10000</v>
      </c>
      <c r="R447">
        <v>0</v>
      </c>
      <c r="S447">
        <v>-90000</v>
      </c>
      <c r="T447">
        <v>2</v>
      </c>
      <c r="U447" t="s">
        <v>3018</v>
      </c>
    </row>
    <row r="448" spans="1:21" x14ac:dyDescent="0.25">
      <c r="A448">
        <v>730</v>
      </c>
      <c r="B448" t="s">
        <v>172</v>
      </c>
      <c r="D448" t="s">
        <v>1258</v>
      </c>
      <c r="E448" t="s">
        <v>178</v>
      </c>
      <c r="F448" t="s">
        <v>1379</v>
      </c>
      <c r="G448" t="s">
        <v>1369</v>
      </c>
      <c r="H448" t="s">
        <v>1343</v>
      </c>
      <c r="K448" t="s">
        <v>832</v>
      </c>
      <c r="L448" t="s">
        <v>252</v>
      </c>
      <c r="M448" t="s">
        <v>1456</v>
      </c>
      <c r="N448" t="s">
        <v>58</v>
      </c>
      <c r="O448">
        <v>90000</v>
      </c>
      <c r="P448">
        <v>90000</v>
      </c>
      <c r="Q448">
        <v>9000</v>
      </c>
      <c r="R448">
        <v>0</v>
      </c>
      <c r="S448">
        <v>-81000</v>
      </c>
      <c r="T448">
        <v>2</v>
      </c>
      <c r="U448" t="s">
        <v>3013</v>
      </c>
    </row>
    <row r="449" spans="1:21" x14ac:dyDescent="0.25">
      <c r="A449">
        <v>731</v>
      </c>
      <c r="B449" t="s">
        <v>172</v>
      </c>
      <c r="D449" t="s">
        <v>1258</v>
      </c>
      <c r="E449" t="s">
        <v>178</v>
      </c>
      <c r="F449" t="s">
        <v>1379</v>
      </c>
      <c r="G449" t="s">
        <v>1369</v>
      </c>
      <c r="H449" t="s">
        <v>1343</v>
      </c>
      <c r="K449" t="s">
        <v>833</v>
      </c>
      <c r="L449" t="s">
        <v>253</v>
      </c>
      <c r="M449" t="s">
        <v>1469</v>
      </c>
      <c r="N449" t="s">
        <v>61</v>
      </c>
      <c r="O449">
        <v>90000</v>
      </c>
      <c r="P449">
        <v>90000</v>
      </c>
      <c r="Q449">
        <v>0</v>
      </c>
      <c r="R449">
        <v>0</v>
      </c>
      <c r="S449">
        <v>-90000</v>
      </c>
      <c r="T449">
        <v>3</v>
      </c>
      <c r="U449" t="s">
        <v>3026</v>
      </c>
    </row>
    <row r="450" spans="1:21" x14ac:dyDescent="0.25">
      <c r="A450">
        <v>732</v>
      </c>
      <c r="B450" t="s">
        <v>172</v>
      </c>
      <c r="D450" t="s">
        <v>1258</v>
      </c>
      <c r="E450" t="s">
        <v>178</v>
      </c>
      <c r="F450" t="s">
        <v>1379</v>
      </c>
      <c r="G450" t="s">
        <v>1369</v>
      </c>
      <c r="H450" t="s">
        <v>1343</v>
      </c>
      <c r="K450" t="s">
        <v>833</v>
      </c>
      <c r="L450" t="s">
        <v>253</v>
      </c>
      <c r="M450" t="s">
        <v>1469</v>
      </c>
      <c r="N450" t="s">
        <v>61</v>
      </c>
      <c r="O450">
        <v>70000</v>
      </c>
      <c r="P450">
        <v>70000</v>
      </c>
      <c r="Q450">
        <v>0</v>
      </c>
      <c r="R450">
        <v>0</v>
      </c>
      <c r="S450">
        <v>-70000</v>
      </c>
      <c r="T450">
        <v>3</v>
      </c>
      <c r="U450" t="s">
        <v>3026</v>
      </c>
    </row>
    <row r="451" spans="1:21" x14ac:dyDescent="0.25">
      <c r="A451">
        <v>733</v>
      </c>
      <c r="B451" t="s">
        <v>172</v>
      </c>
      <c r="D451" t="s">
        <v>1258</v>
      </c>
      <c r="E451" t="s">
        <v>178</v>
      </c>
      <c r="F451" t="s">
        <v>1379</v>
      </c>
      <c r="G451" t="s">
        <v>1369</v>
      </c>
      <c r="H451" t="s">
        <v>1343</v>
      </c>
      <c r="K451" t="s">
        <v>834</v>
      </c>
      <c r="L451" t="s">
        <v>252</v>
      </c>
      <c r="M451" t="s">
        <v>1456</v>
      </c>
      <c r="N451" t="s">
        <v>52</v>
      </c>
      <c r="O451">
        <v>62000</v>
      </c>
      <c r="P451">
        <v>62000</v>
      </c>
      <c r="Q451">
        <v>62000</v>
      </c>
      <c r="R451">
        <v>0</v>
      </c>
      <c r="S451">
        <v>0</v>
      </c>
      <c r="T451">
        <v>2</v>
      </c>
      <c r="U451" t="s">
        <v>3013</v>
      </c>
    </row>
    <row r="452" spans="1:21" x14ac:dyDescent="0.25">
      <c r="A452">
        <v>734</v>
      </c>
      <c r="B452" t="s">
        <v>172</v>
      </c>
      <c r="D452" t="s">
        <v>1258</v>
      </c>
      <c r="E452" t="s">
        <v>178</v>
      </c>
      <c r="F452" t="s">
        <v>1379</v>
      </c>
      <c r="G452" t="s">
        <v>1369</v>
      </c>
      <c r="H452" t="s">
        <v>1343</v>
      </c>
      <c r="K452" t="s">
        <v>832</v>
      </c>
      <c r="L452" t="s">
        <v>252</v>
      </c>
      <c r="M452" t="s">
        <v>1456</v>
      </c>
      <c r="N452" t="s">
        <v>94</v>
      </c>
      <c r="O452">
        <v>50000</v>
      </c>
      <c r="P452">
        <v>50000</v>
      </c>
      <c r="Q452">
        <v>50000</v>
      </c>
      <c r="R452">
        <v>0</v>
      </c>
      <c r="S452">
        <v>0</v>
      </c>
      <c r="T452">
        <v>2</v>
      </c>
      <c r="U452" t="s">
        <v>3013</v>
      </c>
    </row>
    <row r="453" spans="1:21" x14ac:dyDescent="0.25">
      <c r="A453">
        <v>735</v>
      </c>
      <c r="B453" t="s">
        <v>172</v>
      </c>
      <c r="D453" t="s">
        <v>1258</v>
      </c>
      <c r="E453" t="s">
        <v>178</v>
      </c>
      <c r="F453" t="s">
        <v>1379</v>
      </c>
      <c r="G453" t="s">
        <v>1369</v>
      </c>
      <c r="H453" t="s">
        <v>1343</v>
      </c>
      <c r="K453" t="s">
        <v>835</v>
      </c>
      <c r="L453" t="s">
        <v>252</v>
      </c>
      <c r="M453" t="s">
        <v>1454</v>
      </c>
      <c r="N453" t="s">
        <v>5</v>
      </c>
      <c r="O453">
        <v>40000</v>
      </c>
      <c r="P453">
        <v>40000</v>
      </c>
      <c r="Q453">
        <v>8000</v>
      </c>
      <c r="R453">
        <v>0</v>
      </c>
      <c r="S453">
        <v>-32000</v>
      </c>
      <c r="T453">
        <v>2</v>
      </c>
      <c r="U453" t="s">
        <v>3010</v>
      </c>
    </row>
    <row r="454" spans="1:21" x14ac:dyDescent="0.25">
      <c r="A454">
        <v>736</v>
      </c>
      <c r="B454" t="s">
        <v>172</v>
      </c>
      <c r="D454" t="s">
        <v>1258</v>
      </c>
      <c r="E454" t="s">
        <v>178</v>
      </c>
      <c r="F454" t="s">
        <v>1379</v>
      </c>
      <c r="G454" t="s">
        <v>1369</v>
      </c>
      <c r="H454" t="s">
        <v>1343</v>
      </c>
      <c r="K454" t="s">
        <v>836</v>
      </c>
      <c r="L454" t="s">
        <v>252</v>
      </c>
      <c r="M454" t="s">
        <v>1455</v>
      </c>
      <c r="N454" t="s">
        <v>74</v>
      </c>
      <c r="O454">
        <v>40000</v>
      </c>
      <c r="P454">
        <v>40000</v>
      </c>
      <c r="Q454">
        <v>40000</v>
      </c>
      <c r="R454">
        <v>0</v>
      </c>
      <c r="S454">
        <v>0</v>
      </c>
      <c r="T454">
        <v>2</v>
      </c>
      <c r="U454" t="s">
        <v>3011</v>
      </c>
    </row>
    <row r="455" spans="1:21" x14ac:dyDescent="0.25">
      <c r="A455">
        <v>737</v>
      </c>
      <c r="B455" t="s">
        <v>172</v>
      </c>
      <c r="D455" t="s">
        <v>1258</v>
      </c>
      <c r="E455" t="s">
        <v>178</v>
      </c>
      <c r="F455" t="s">
        <v>1379</v>
      </c>
      <c r="G455" t="s">
        <v>1369</v>
      </c>
      <c r="H455" t="s">
        <v>1343</v>
      </c>
      <c r="K455" t="s">
        <v>837</v>
      </c>
      <c r="L455" t="s">
        <v>252</v>
      </c>
      <c r="M455" t="s">
        <v>1456</v>
      </c>
      <c r="N455" t="s">
        <v>58</v>
      </c>
      <c r="O455">
        <v>40000</v>
      </c>
      <c r="P455">
        <v>40000</v>
      </c>
      <c r="Q455">
        <v>4000</v>
      </c>
      <c r="R455">
        <v>0</v>
      </c>
      <c r="S455">
        <v>-36000</v>
      </c>
      <c r="T455">
        <v>2</v>
      </c>
      <c r="U455" t="s">
        <v>3013</v>
      </c>
    </row>
    <row r="456" spans="1:21" x14ac:dyDescent="0.25">
      <c r="A456">
        <v>738</v>
      </c>
      <c r="B456" t="s">
        <v>172</v>
      </c>
      <c r="D456" t="s">
        <v>1258</v>
      </c>
      <c r="E456" t="s">
        <v>178</v>
      </c>
      <c r="F456" t="s">
        <v>1379</v>
      </c>
      <c r="G456" t="s">
        <v>1369</v>
      </c>
      <c r="H456" t="s">
        <v>1343</v>
      </c>
      <c r="K456" t="s">
        <v>832</v>
      </c>
      <c r="L456" t="s">
        <v>252</v>
      </c>
      <c r="M456" t="s">
        <v>1456</v>
      </c>
      <c r="N456" t="s">
        <v>93</v>
      </c>
      <c r="O456">
        <v>30000</v>
      </c>
      <c r="P456">
        <v>30000</v>
      </c>
      <c r="Q456">
        <v>12000</v>
      </c>
      <c r="R456">
        <v>0</v>
      </c>
      <c r="S456">
        <v>-18000</v>
      </c>
      <c r="T456">
        <v>2</v>
      </c>
      <c r="U456" t="s">
        <v>3013</v>
      </c>
    </row>
    <row r="457" spans="1:21" x14ac:dyDescent="0.25">
      <c r="A457">
        <v>739</v>
      </c>
      <c r="B457" t="s">
        <v>172</v>
      </c>
      <c r="D457" t="s">
        <v>1258</v>
      </c>
      <c r="E457" t="s">
        <v>178</v>
      </c>
      <c r="F457" t="s">
        <v>1379</v>
      </c>
      <c r="G457" t="s">
        <v>1369</v>
      </c>
      <c r="H457" t="s">
        <v>1343</v>
      </c>
      <c r="K457" t="s">
        <v>838</v>
      </c>
      <c r="L457" t="s">
        <v>255</v>
      </c>
      <c r="M457" t="s">
        <v>1481</v>
      </c>
      <c r="N457" t="s">
        <v>102</v>
      </c>
      <c r="O457">
        <v>30000</v>
      </c>
      <c r="P457">
        <v>30000</v>
      </c>
      <c r="Q457">
        <v>0</v>
      </c>
      <c r="R457">
        <v>0</v>
      </c>
      <c r="S457">
        <v>-30000</v>
      </c>
      <c r="T457">
        <v>5</v>
      </c>
      <c r="U457" t="s">
        <v>3035</v>
      </c>
    </row>
    <row r="458" spans="1:21" x14ac:dyDescent="0.25">
      <c r="A458">
        <v>740</v>
      </c>
      <c r="B458" t="s">
        <v>172</v>
      </c>
      <c r="D458" t="s">
        <v>1258</v>
      </c>
      <c r="E458" t="s">
        <v>178</v>
      </c>
      <c r="F458" t="s">
        <v>1379</v>
      </c>
      <c r="G458" t="s">
        <v>1369</v>
      </c>
      <c r="H458" t="s">
        <v>1343</v>
      </c>
      <c r="K458" t="s">
        <v>828</v>
      </c>
      <c r="L458" t="s">
        <v>252</v>
      </c>
      <c r="M458" t="s">
        <v>1456</v>
      </c>
      <c r="N458" t="s">
        <v>59</v>
      </c>
      <c r="O458">
        <v>25000</v>
      </c>
      <c r="P458">
        <v>25000</v>
      </c>
      <c r="Q458">
        <v>25000</v>
      </c>
      <c r="R458">
        <v>0</v>
      </c>
      <c r="S458">
        <v>0</v>
      </c>
      <c r="T458">
        <v>2</v>
      </c>
      <c r="U458" t="s">
        <v>3013</v>
      </c>
    </row>
    <row r="459" spans="1:21" x14ac:dyDescent="0.25">
      <c r="A459">
        <v>741</v>
      </c>
      <c r="B459" t="s">
        <v>172</v>
      </c>
      <c r="D459" t="s">
        <v>1258</v>
      </c>
      <c r="E459" t="s">
        <v>178</v>
      </c>
      <c r="F459" t="s">
        <v>1379</v>
      </c>
      <c r="G459" t="s">
        <v>1369</v>
      </c>
      <c r="H459" t="s">
        <v>1343</v>
      </c>
      <c r="K459" t="s">
        <v>839</v>
      </c>
      <c r="L459" t="s">
        <v>252</v>
      </c>
      <c r="M459" t="s">
        <v>1454</v>
      </c>
      <c r="N459" t="s">
        <v>5</v>
      </c>
      <c r="O459">
        <v>15000</v>
      </c>
      <c r="P459">
        <v>15000</v>
      </c>
      <c r="Q459">
        <v>3000</v>
      </c>
      <c r="R459">
        <v>0</v>
      </c>
      <c r="S459">
        <v>-12000</v>
      </c>
      <c r="T459">
        <v>2</v>
      </c>
      <c r="U459" t="s">
        <v>3010</v>
      </c>
    </row>
    <row r="460" spans="1:21" x14ac:dyDescent="0.25">
      <c r="A460">
        <v>742</v>
      </c>
      <c r="B460" t="s">
        <v>172</v>
      </c>
      <c r="D460" t="s">
        <v>1258</v>
      </c>
      <c r="E460" t="s">
        <v>178</v>
      </c>
      <c r="F460" t="s">
        <v>1379</v>
      </c>
      <c r="G460" t="s">
        <v>1369</v>
      </c>
      <c r="H460" t="s">
        <v>1343</v>
      </c>
      <c r="K460" t="s">
        <v>840</v>
      </c>
      <c r="L460" t="s">
        <v>252</v>
      </c>
      <c r="M460" t="s">
        <v>1456</v>
      </c>
      <c r="N460" t="s">
        <v>59</v>
      </c>
      <c r="O460">
        <v>15000</v>
      </c>
      <c r="P460">
        <v>15000</v>
      </c>
      <c r="Q460">
        <v>15000</v>
      </c>
      <c r="R460">
        <v>0</v>
      </c>
      <c r="S460">
        <v>0</v>
      </c>
      <c r="T460">
        <v>2</v>
      </c>
      <c r="U460" t="s">
        <v>3013</v>
      </c>
    </row>
    <row r="461" spans="1:21" x14ac:dyDescent="0.25">
      <c r="A461">
        <v>743</v>
      </c>
      <c r="B461" t="s">
        <v>172</v>
      </c>
      <c r="D461" t="s">
        <v>1258</v>
      </c>
      <c r="E461" t="s">
        <v>178</v>
      </c>
      <c r="F461" t="s">
        <v>1379</v>
      </c>
      <c r="G461" t="s">
        <v>1369</v>
      </c>
      <c r="H461" t="s">
        <v>1343</v>
      </c>
      <c r="K461" t="s">
        <v>841</v>
      </c>
      <c r="L461" t="s">
        <v>252</v>
      </c>
      <c r="M461" t="s">
        <v>1457</v>
      </c>
      <c r="N461" t="s">
        <v>75</v>
      </c>
      <c r="O461">
        <v>15000</v>
      </c>
      <c r="P461">
        <v>15000</v>
      </c>
      <c r="Q461">
        <v>15000</v>
      </c>
      <c r="R461">
        <v>0</v>
      </c>
      <c r="S461">
        <v>0</v>
      </c>
      <c r="T461">
        <v>2</v>
      </c>
      <c r="U461" t="s">
        <v>3014</v>
      </c>
    </row>
    <row r="462" spans="1:21" x14ac:dyDescent="0.25">
      <c r="A462">
        <v>744</v>
      </c>
      <c r="B462" t="s">
        <v>172</v>
      </c>
      <c r="D462" t="s">
        <v>1258</v>
      </c>
      <c r="E462" t="s">
        <v>178</v>
      </c>
      <c r="F462" t="s">
        <v>1379</v>
      </c>
      <c r="G462" t="s">
        <v>1369</v>
      </c>
      <c r="H462" t="s">
        <v>1343</v>
      </c>
      <c r="K462" t="s">
        <v>841</v>
      </c>
      <c r="L462" t="s">
        <v>252</v>
      </c>
      <c r="M462" t="s">
        <v>1457</v>
      </c>
      <c r="N462" t="s">
        <v>42</v>
      </c>
      <c r="O462">
        <v>15000</v>
      </c>
      <c r="P462">
        <v>15000</v>
      </c>
      <c r="Q462">
        <v>15000</v>
      </c>
      <c r="R462">
        <v>0</v>
      </c>
      <c r="S462">
        <v>0</v>
      </c>
      <c r="T462">
        <v>2</v>
      </c>
      <c r="U462" t="s">
        <v>3014</v>
      </c>
    </row>
    <row r="463" spans="1:21" x14ac:dyDescent="0.25">
      <c r="A463">
        <v>745</v>
      </c>
      <c r="B463" t="s">
        <v>172</v>
      </c>
      <c r="D463" t="s">
        <v>1258</v>
      </c>
      <c r="E463" t="s">
        <v>178</v>
      </c>
      <c r="F463" t="s">
        <v>1379</v>
      </c>
      <c r="G463" t="s">
        <v>1369</v>
      </c>
      <c r="H463" t="s">
        <v>1343</v>
      </c>
      <c r="K463" t="s">
        <v>842</v>
      </c>
      <c r="L463" t="s">
        <v>253</v>
      </c>
      <c r="M463" t="s">
        <v>1464</v>
      </c>
      <c r="N463" t="s">
        <v>192</v>
      </c>
      <c r="O463">
        <v>4000</v>
      </c>
      <c r="P463">
        <v>4000</v>
      </c>
      <c r="Q463">
        <v>4000</v>
      </c>
      <c r="R463">
        <v>0</v>
      </c>
      <c r="S463">
        <v>0</v>
      </c>
      <c r="T463">
        <v>3</v>
      </c>
      <c r="U463" t="s">
        <v>3022</v>
      </c>
    </row>
    <row r="464" spans="1:21" x14ac:dyDescent="0.25">
      <c r="A464">
        <v>746</v>
      </c>
      <c r="B464" t="s">
        <v>172</v>
      </c>
      <c r="D464" t="s">
        <v>1258</v>
      </c>
      <c r="E464" t="s">
        <v>178</v>
      </c>
      <c r="F464" t="s">
        <v>1379</v>
      </c>
      <c r="G464" t="s">
        <v>1369</v>
      </c>
      <c r="H464" t="s">
        <v>1343</v>
      </c>
      <c r="K464" t="s">
        <v>843</v>
      </c>
      <c r="L464" t="s">
        <v>253</v>
      </c>
      <c r="M464" t="s">
        <v>1464</v>
      </c>
      <c r="N464" t="s">
        <v>45</v>
      </c>
      <c r="O464">
        <v>1000</v>
      </c>
      <c r="P464">
        <v>1000</v>
      </c>
      <c r="Q464">
        <v>1000</v>
      </c>
      <c r="R464">
        <v>0</v>
      </c>
      <c r="S464">
        <v>0</v>
      </c>
      <c r="T464">
        <v>3</v>
      </c>
      <c r="U464" t="s">
        <v>3022</v>
      </c>
    </row>
    <row r="465" spans="1:21" x14ac:dyDescent="0.25">
      <c r="A465">
        <v>747</v>
      </c>
      <c r="B465" t="s">
        <v>172</v>
      </c>
      <c r="D465" t="s">
        <v>1258</v>
      </c>
      <c r="E465" t="s">
        <v>178</v>
      </c>
      <c r="F465" t="s">
        <v>1379</v>
      </c>
      <c r="G465" t="s">
        <v>1369</v>
      </c>
      <c r="H465" t="s">
        <v>1343</v>
      </c>
      <c r="K465" t="s">
        <v>844</v>
      </c>
      <c r="L465" t="s">
        <v>253</v>
      </c>
      <c r="M465" t="s">
        <v>1464</v>
      </c>
      <c r="N465" t="s">
        <v>45</v>
      </c>
      <c r="O465">
        <v>1000</v>
      </c>
      <c r="P465">
        <v>1000</v>
      </c>
      <c r="Q465">
        <v>1000</v>
      </c>
      <c r="R465">
        <v>0</v>
      </c>
      <c r="S465">
        <v>0</v>
      </c>
      <c r="T465">
        <v>3</v>
      </c>
      <c r="U465" t="s">
        <v>3022</v>
      </c>
    </row>
    <row r="466" spans="1:21" x14ac:dyDescent="0.25">
      <c r="A466">
        <v>748</v>
      </c>
      <c r="B466" t="s">
        <v>172</v>
      </c>
      <c r="D466" t="s">
        <v>1258</v>
      </c>
      <c r="E466" t="s">
        <v>178</v>
      </c>
      <c r="F466" t="s">
        <v>1379</v>
      </c>
      <c r="G466" t="s">
        <v>1369</v>
      </c>
      <c r="H466" t="s">
        <v>1343</v>
      </c>
      <c r="K466" t="s">
        <v>845</v>
      </c>
      <c r="L466" t="s">
        <v>253</v>
      </c>
      <c r="M466" t="s">
        <v>1464</v>
      </c>
      <c r="N466" t="s">
        <v>45</v>
      </c>
      <c r="O466">
        <v>1000</v>
      </c>
      <c r="P466">
        <v>1000</v>
      </c>
      <c r="Q466">
        <v>1000</v>
      </c>
      <c r="R466">
        <v>0</v>
      </c>
      <c r="S466">
        <v>0</v>
      </c>
      <c r="T466">
        <v>3</v>
      </c>
      <c r="U466" t="s">
        <v>3022</v>
      </c>
    </row>
    <row r="467" spans="1:21" x14ac:dyDescent="0.25">
      <c r="A467">
        <v>749</v>
      </c>
      <c r="B467" t="s">
        <v>172</v>
      </c>
      <c r="D467" t="s">
        <v>1258</v>
      </c>
      <c r="E467" t="s">
        <v>178</v>
      </c>
      <c r="F467" t="s">
        <v>1379</v>
      </c>
      <c r="G467" t="s">
        <v>1369</v>
      </c>
      <c r="H467" t="s">
        <v>1343</v>
      </c>
      <c r="K467" t="s">
        <v>846</v>
      </c>
      <c r="L467" t="s">
        <v>252</v>
      </c>
      <c r="M467" t="s">
        <v>1457</v>
      </c>
      <c r="N467" t="s">
        <v>69</v>
      </c>
      <c r="O467">
        <v>500</v>
      </c>
      <c r="P467">
        <v>500</v>
      </c>
      <c r="Q467">
        <v>500</v>
      </c>
      <c r="R467">
        <v>0</v>
      </c>
      <c r="S467">
        <v>0</v>
      </c>
      <c r="T467">
        <v>2</v>
      </c>
      <c r="U467" t="s">
        <v>3014</v>
      </c>
    </row>
    <row r="468" spans="1:21" x14ac:dyDescent="0.25">
      <c r="A468">
        <v>750</v>
      </c>
      <c r="B468" t="s">
        <v>172</v>
      </c>
      <c r="D468" t="s">
        <v>1259</v>
      </c>
      <c r="E468" t="s">
        <v>179</v>
      </c>
      <c r="F468" t="s">
        <v>1379</v>
      </c>
      <c r="G468" t="s">
        <v>1369</v>
      </c>
      <c r="H468" t="s">
        <v>1343</v>
      </c>
      <c r="K468" t="s">
        <v>847</v>
      </c>
      <c r="L468" t="s">
        <v>256</v>
      </c>
      <c r="M468" t="s">
        <v>1485</v>
      </c>
      <c r="N468" t="s">
        <v>141</v>
      </c>
      <c r="O468">
        <v>45000000</v>
      </c>
      <c r="P468">
        <v>45000000</v>
      </c>
      <c r="Q468">
        <v>45000000</v>
      </c>
      <c r="R468">
        <v>0</v>
      </c>
      <c r="S468">
        <v>0</v>
      </c>
      <c r="T468">
        <v>6</v>
      </c>
      <c r="U468" t="s">
        <v>3047</v>
      </c>
    </row>
    <row r="469" spans="1:21" x14ac:dyDescent="0.25">
      <c r="A469">
        <v>751</v>
      </c>
      <c r="B469" t="s">
        <v>172</v>
      </c>
      <c r="D469" t="s">
        <v>1259</v>
      </c>
      <c r="E469" t="s">
        <v>179</v>
      </c>
      <c r="F469" t="s">
        <v>1379</v>
      </c>
      <c r="G469" t="s">
        <v>1369</v>
      </c>
      <c r="H469" t="s">
        <v>1343</v>
      </c>
      <c r="K469" t="s">
        <v>848</v>
      </c>
      <c r="L469" t="s">
        <v>256</v>
      </c>
      <c r="M469" t="s">
        <v>1485</v>
      </c>
      <c r="N469" t="s">
        <v>141</v>
      </c>
      <c r="O469">
        <v>33264000</v>
      </c>
      <c r="P469">
        <v>33264000</v>
      </c>
      <c r="Q469">
        <v>33264000</v>
      </c>
      <c r="R469">
        <v>0</v>
      </c>
      <c r="S469">
        <v>0</v>
      </c>
      <c r="T469">
        <v>6</v>
      </c>
      <c r="U469" t="s">
        <v>3047</v>
      </c>
    </row>
    <row r="470" spans="1:21" x14ac:dyDescent="0.25">
      <c r="A470">
        <v>752</v>
      </c>
      <c r="B470" t="s">
        <v>172</v>
      </c>
      <c r="D470" t="s">
        <v>1259</v>
      </c>
      <c r="E470" t="s">
        <v>179</v>
      </c>
      <c r="F470" t="s">
        <v>1379</v>
      </c>
      <c r="G470" t="s">
        <v>1369</v>
      </c>
      <c r="H470" t="s">
        <v>1343</v>
      </c>
      <c r="K470" t="s">
        <v>849</v>
      </c>
      <c r="L470" t="s">
        <v>255</v>
      </c>
      <c r="M470" t="s">
        <v>1481</v>
      </c>
      <c r="N470" t="s">
        <v>164</v>
      </c>
      <c r="O470">
        <v>10000000</v>
      </c>
      <c r="P470">
        <v>10000000</v>
      </c>
      <c r="Q470">
        <v>0</v>
      </c>
      <c r="R470">
        <v>0</v>
      </c>
      <c r="S470">
        <v>-10000000</v>
      </c>
      <c r="T470">
        <v>5</v>
      </c>
      <c r="U470" t="s">
        <v>3035</v>
      </c>
    </row>
    <row r="471" spans="1:21" x14ac:dyDescent="0.25">
      <c r="A471">
        <v>753</v>
      </c>
      <c r="B471" t="s">
        <v>172</v>
      </c>
      <c r="D471" t="s">
        <v>1259</v>
      </c>
      <c r="E471" t="s">
        <v>179</v>
      </c>
      <c r="F471" t="s">
        <v>1379</v>
      </c>
      <c r="G471" t="s">
        <v>1369</v>
      </c>
      <c r="H471" t="s">
        <v>1343</v>
      </c>
      <c r="K471" t="s">
        <v>850</v>
      </c>
      <c r="L471" t="s">
        <v>252</v>
      </c>
      <c r="M471" t="s">
        <v>1461</v>
      </c>
      <c r="N471" t="s">
        <v>77</v>
      </c>
      <c r="O471">
        <v>1500000</v>
      </c>
      <c r="P471">
        <v>1500000</v>
      </c>
      <c r="Q471">
        <v>1200000</v>
      </c>
      <c r="R471">
        <v>0</v>
      </c>
      <c r="S471">
        <v>-300000</v>
      </c>
      <c r="T471">
        <v>2</v>
      </c>
      <c r="U471" t="s">
        <v>3018</v>
      </c>
    </row>
    <row r="472" spans="1:21" x14ac:dyDescent="0.25">
      <c r="A472">
        <v>754</v>
      </c>
      <c r="B472" t="s">
        <v>172</v>
      </c>
      <c r="D472" t="s">
        <v>1259</v>
      </c>
      <c r="E472" t="s">
        <v>179</v>
      </c>
      <c r="F472" t="s">
        <v>1379</v>
      </c>
      <c r="G472" t="s">
        <v>1369</v>
      </c>
      <c r="H472" t="s">
        <v>1343</v>
      </c>
      <c r="K472" t="s">
        <v>851</v>
      </c>
      <c r="L472" t="s">
        <v>253</v>
      </c>
      <c r="M472" t="s">
        <v>1466</v>
      </c>
      <c r="N472" t="s">
        <v>81</v>
      </c>
      <c r="O472">
        <v>1500000</v>
      </c>
      <c r="P472">
        <v>1500000</v>
      </c>
      <c r="Q472">
        <v>0</v>
      </c>
      <c r="R472">
        <v>0</v>
      </c>
      <c r="S472">
        <v>-1500000</v>
      </c>
      <c r="T472">
        <v>3</v>
      </c>
      <c r="U472" t="s">
        <v>3024</v>
      </c>
    </row>
    <row r="473" spans="1:21" x14ac:dyDescent="0.25">
      <c r="A473">
        <v>755</v>
      </c>
      <c r="B473" t="s">
        <v>172</v>
      </c>
      <c r="D473" t="s">
        <v>1259</v>
      </c>
      <c r="E473" t="s">
        <v>179</v>
      </c>
      <c r="F473" t="s">
        <v>1379</v>
      </c>
      <c r="G473" t="s">
        <v>1369</v>
      </c>
      <c r="H473" t="s">
        <v>1343</v>
      </c>
      <c r="K473" t="s">
        <v>852</v>
      </c>
      <c r="L473" t="s">
        <v>255</v>
      </c>
      <c r="M473" t="s">
        <v>1481</v>
      </c>
      <c r="N473" t="s">
        <v>50</v>
      </c>
      <c r="O473">
        <v>1500000</v>
      </c>
      <c r="P473">
        <v>1500000</v>
      </c>
      <c r="Q473">
        <v>0</v>
      </c>
      <c r="R473">
        <v>0</v>
      </c>
      <c r="S473">
        <v>-1500000</v>
      </c>
      <c r="T473">
        <v>5</v>
      </c>
      <c r="U473" t="s">
        <v>3035</v>
      </c>
    </row>
    <row r="474" spans="1:21" x14ac:dyDescent="0.25">
      <c r="A474">
        <v>756</v>
      </c>
      <c r="B474" t="s">
        <v>172</v>
      </c>
      <c r="D474" t="s">
        <v>1259</v>
      </c>
      <c r="E474" t="s">
        <v>179</v>
      </c>
      <c r="F474" t="s">
        <v>1379</v>
      </c>
      <c r="G474" t="s">
        <v>1369</v>
      </c>
      <c r="H474" t="s">
        <v>1343</v>
      </c>
      <c r="K474" t="s">
        <v>853</v>
      </c>
      <c r="L474" t="s">
        <v>255</v>
      </c>
      <c r="M474" t="s">
        <v>1481</v>
      </c>
      <c r="N474" t="s">
        <v>78</v>
      </c>
      <c r="O474">
        <v>1500000</v>
      </c>
      <c r="P474">
        <v>1500000</v>
      </c>
      <c r="Q474">
        <v>0</v>
      </c>
      <c r="R474">
        <v>0</v>
      </c>
      <c r="S474">
        <v>-1500000</v>
      </c>
      <c r="T474">
        <v>5</v>
      </c>
      <c r="U474" t="s">
        <v>3035</v>
      </c>
    </row>
    <row r="475" spans="1:21" x14ac:dyDescent="0.25">
      <c r="A475">
        <v>757</v>
      </c>
      <c r="B475" t="s">
        <v>172</v>
      </c>
      <c r="D475" t="s">
        <v>1259</v>
      </c>
      <c r="E475" t="s">
        <v>179</v>
      </c>
      <c r="F475" t="s">
        <v>1379</v>
      </c>
      <c r="G475" t="s">
        <v>1369</v>
      </c>
      <c r="H475" t="s">
        <v>1343</v>
      </c>
      <c r="K475" t="s">
        <v>854</v>
      </c>
      <c r="L475" t="s">
        <v>252</v>
      </c>
      <c r="M475" t="s">
        <v>1456</v>
      </c>
      <c r="N475" t="s">
        <v>92</v>
      </c>
      <c r="O475">
        <v>1000000</v>
      </c>
      <c r="P475">
        <v>1000000</v>
      </c>
      <c r="Q475">
        <v>200000</v>
      </c>
      <c r="R475">
        <v>0</v>
      </c>
      <c r="S475">
        <v>-800000</v>
      </c>
      <c r="T475">
        <v>2</v>
      </c>
      <c r="U475" t="s">
        <v>3013</v>
      </c>
    </row>
    <row r="476" spans="1:21" x14ac:dyDescent="0.25">
      <c r="A476">
        <v>758</v>
      </c>
      <c r="B476" t="s">
        <v>172</v>
      </c>
      <c r="D476" t="s">
        <v>1259</v>
      </c>
      <c r="E476" t="s">
        <v>179</v>
      </c>
      <c r="F476" t="s">
        <v>1379</v>
      </c>
      <c r="G476" t="s">
        <v>1369</v>
      </c>
      <c r="H476" t="s">
        <v>1343</v>
      </c>
      <c r="K476" t="s">
        <v>855</v>
      </c>
      <c r="L476" t="s">
        <v>253</v>
      </c>
      <c r="M476" t="s">
        <v>1464</v>
      </c>
      <c r="N476" t="s">
        <v>71</v>
      </c>
      <c r="O476">
        <v>1000000</v>
      </c>
      <c r="P476">
        <v>1000000</v>
      </c>
      <c r="Q476">
        <v>0</v>
      </c>
      <c r="R476">
        <v>0</v>
      </c>
      <c r="S476">
        <v>-1000000</v>
      </c>
      <c r="T476">
        <v>3</v>
      </c>
      <c r="U476" t="s">
        <v>3022</v>
      </c>
    </row>
    <row r="477" spans="1:21" x14ac:dyDescent="0.25">
      <c r="A477">
        <v>759</v>
      </c>
      <c r="B477" t="s">
        <v>172</v>
      </c>
      <c r="D477" t="s">
        <v>1259</v>
      </c>
      <c r="E477" t="s">
        <v>179</v>
      </c>
      <c r="F477" t="s">
        <v>1379</v>
      </c>
      <c r="G477" t="s">
        <v>1369</v>
      </c>
      <c r="H477" t="s">
        <v>1343</v>
      </c>
      <c r="K477" t="s">
        <v>856</v>
      </c>
      <c r="L477" t="s">
        <v>252</v>
      </c>
      <c r="M477" t="s">
        <v>1457</v>
      </c>
      <c r="N477" t="s">
        <v>76</v>
      </c>
      <c r="O477">
        <v>700000</v>
      </c>
      <c r="P477">
        <v>700000</v>
      </c>
      <c r="Q477">
        <v>70000</v>
      </c>
      <c r="R477">
        <v>0</v>
      </c>
      <c r="S477">
        <v>-630000</v>
      </c>
      <c r="T477">
        <v>2</v>
      </c>
      <c r="U477" t="s">
        <v>3014</v>
      </c>
    </row>
    <row r="478" spans="1:21" x14ac:dyDescent="0.25">
      <c r="A478">
        <v>760</v>
      </c>
      <c r="B478" t="s">
        <v>172</v>
      </c>
      <c r="D478" t="s">
        <v>1259</v>
      </c>
      <c r="E478" t="s">
        <v>179</v>
      </c>
      <c r="F478" t="s">
        <v>1379</v>
      </c>
      <c r="G478" t="s">
        <v>1369</v>
      </c>
      <c r="H478" t="s">
        <v>1343</v>
      </c>
      <c r="K478" t="s">
        <v>857</v>
      </c>
      <c r="L478" t="s">
        <v>252</v>
      </c>
      <c r="M478" t="s">
        <v>1459</v>
      </c>
      <c r="N478" t="s">
        <v>8</v>
      </c>
      <c r="O478">
        <v>700000</v>
      </c>
      <c r="P478">
        <v>700000</v>
      </c>
      <c r="Q478">
        <v>280000</v>
      </c>
      <c r="R478">
        <v>0</v>
      </c>
      <c r="S478">
        <v>-420000</v>
      </c>
      <c r="T478">
        <v>2</v>
      </c>
      <c r="U478" t="s">
        <v>3016</v>
      </c>
    </row>
    <row r="479" spans="1:21" x14ac:dyDescent="0.25">
      <c r="A479">
        <v>761</v>
      </c>
      <c r="B479" t="s">
        <v>172</v>
      </c>
      <c r="D479" t="s">
        <v>1259</v>
      </c>
      <c r="E479" t="s">
        <v>179</v>
      </c>
      <c r="F479" t="s">
        <v>1379</v>
      </c>
      <c r="G479" t="s">
        <v>1369</v>
      </c>
      <c r="H479" t="s">
        <v>1343</v>
      </c>
      <c r="K479" t="s">
        <v>858</v>
      </c>
      <c r="L479" t="s">
        <v>252</v>
      </c>
      <c r="M479" t="s">
        <v>1456</v>
      </c>
      <c r="N479" t="s">
        <v>93</v>
      </c>
      <c r="O479">
        <v>500000</v>
      </c>
      <c r="P479">
        <v>500000</v>
      </c>
      <c r="Q479">
        <v>200000</v>
      </c>
      <c r="R479">
        <v>0</v>
      </c>
      <c r="S479">
        <v>-300000</v>
      </c>
      <c r="T479">
        <v>2</v>
      </c>
      <c r="U479" t="s">
        <v>3013</v>
      </c>
    </row>
    <row r="480" spans="1:21" x14ac:dyDescent="0.25">
      <c r="A480">
        <v>762</v>
      </c>
      <c r="B480" t="s">
        <v>172</v>
      </c>
      <c r="D480" t="s">
        <v>1259</v>
      </c>
      <c r="E480" t="s">
        <v>179</v>
      </c>
      <c r="F480" t="s">
        <v>1379</v>
      </c>
      <c r="G480" t="s">
        <v>1369</v>
      </c>
      <c r="H480" t="s">
        <v>1343</v>
      </c>
      <c r="K480" t="s">
        <v>859</v>
      </c>
      <c r="L480" t="s">
        <v>252</v>
      </c>
      <c r="M480" t="s">
        <v>1459</v>
      </c>
      <c r="N480" t="s">
        <v>67</v>
      </c>
      <c r="O480">
        <v>500000</v>
      </c>
      <c r="P480">
        <v>500000</v>
      </c>
      <c r="Q480">
        <v>300000</v>
      </c>
      <c r="R480">
        <v>0</v>
      </c>
      <c r="S480">
        <v>-200000</v>
      </c>
      <c r="T480">
        <v>2</v>
      </c>
      <c r="U480" t="s">
        <v>3016</v>
      </c>
    </row>
    <row r="481" spans="1:21" x14ac:dyDescent="0.25">
      <c r="A481">
        <v>763</v>
      </c>
      <c r="B481" t="s">
        <v>172</v>
      </c>
      <c r="D481" t="s">
        <v>1259</v>
      </c>
      <c r="E481" t="s">
        <v>179</v>
      </c>
      <c r="F481" t="s">
        <v>1379</v>
      </c>
      <c r="G481" t="s">
        <v>1369</v>
      </c>
      <c r="H481" t="s">
        <v>1343</v>
      </c>
      <c r="K481" t="s">
        <v>860</v>
      </c>
      <c r="L481" t="s">
        <v>252</v>
      </c>
      <c r="M481" t="s">
        <v>1461</v>
      </c>
      <c r="N481" t="s">
        <v>10</v>
      </c>
      <c r="O481">
        <v>400000</v>
      </c>
      <c r="P481">
        <v>400000</v>
      </c>
      <c r="Q481">
        <v>200000</v>
      </c>
      <c r="R481">
        <v>0</v>
      </c>
      <c r="S481">
        <v>-200000</v>
      </c>
      <c r="T481">
        <v>2</v>
      </c>
      <c r="U481" t="s">
        <v>3018</v>
      </c>
    </row>
    <row r="482" spans="1:21" x14ac:dyDescent="0.25">
      <c r="A482">
        <v>764</v>
      </c>
      <c r="B482" t="s">
        <v>172</v>
      </c>
      <c r="D482" t="s">
        <v>1259</v>
      </c>
      <c r="E482" t="s">
        <v>179</v>
      </c>
      <c r="F482" t="s">
        <v>1379</v>
      </c>
      <c r="G482" t="s">
        <v>1369</v>
      </c>
      <c r="H482" t="s">
        <v>1343</v>
      </c>
      <c r="K482" t="s">
        <v>861</v>
      </c>
      <c r="L482" t="s">
        <v>252</v>
      </c>
      <c r="M482" t="s">
        <v>1458</v>
      </c>
      <c r="N482" t="s">
        <v>98</v>
      </c>
      <c r="O482">
        <v>200000</v>
      </c>
      <c r="P482">
        <v>200000</v>
      </c>
      <c r="Q482">
        <v>160000</v>
      </c>
      <c r="R482">
        <v>0</v>
      </c>
      <c r="S482">
        <v>-40000</v>
      </c>
      <c r="T482">
        <v>2</v>
      </c>
      <c r="U482" t="s">
        <v>3015</v>
      </c>
    </row>
    <row r="483" spans="1:21" x14ac:dyDescent="0.25">
      <c r="A483">
        <v>765</v>
      </c>
      <c r="B483" t="s">
        <v>172</v>
      </c>
      <c r="D483" t="s">
        <v>1259</v>
      </c>
      <c r="E483" t="s">
        <v>179</v>
      </c>
      <c r="F483" t="s">
        <v>1379</v>
      </c>
      <c r="G483" t="s">
        <v>1369</v>
      </c>
      <c r="H483" t="s">
        <v>1343</v>
      </c>
      <c r="K483" t="s">
        <v>862</v>
      </c>
      <c r="L483" t="s">
        <v>252</v>
      </c>
      <c r="M483" t="s">
        <v>1454</v>
      </c>
      <c r="N483" t="s">
        <v>4</v>
      </c>
      <c r="O483">
        <v>130000</v>
      </c>
      <c r="P483">
        <v>130000</v>
      </c>
      <c r="Q483">
        <v>104000</v>
      </c>
      <c r="R483">
        <v>0</v>
      </c>
      <c r="S483">
        <v>-26000</v>
      </c>
      <c r="T483">
        <v>2</v>
      </c>
      <c r="U483" t="s">
        <v>3010</v>
      </c>
    </row>
    <row r="484" spans="1:21" x14ac:dyDescent="0.25">
      <c r="A484">
        <v>766</v>
      </c>
      <c r="B484" t="s">
        <v>172</v>
      </c>
      <c r="D484" t="s">
        <v>1259</v>
      </c>
      <c r="E484" t="s">
        <v>179</v>
      </c>
      <c r="F484" t="s">
        <v>1379</v>
      </c>
      <c r="G484" t="s">
        <v>1369</v>
      </c>
      <c r="H484" t="s">
        <v>1343</v>
      </c>
      <c r="K484" t="s">
        <v>863</v>
      </c>
      <c r="L484" t="s">
        <v>252</v>
      </c>
      <c r="M484" t="s">
        <v>1456</v>
      </c>
      <c r="N484" t="s">
        <v>58</v>
      </c>
      <c r="O484">
        <v>92000</v>
      </c>
      <c r="P484">
        <v>92000</v>
      </c>
      <c r="Q484">
        <v>92000</v>
      </c>
      <c r="R484">
        <v>0</v>
      </c>
      <c r="S484">
        <v>0</v>
      </c>
      <c r="T484">
        <v>2</v>
      </c>
      <c r="U484" t="s">
        <v>3013</v>
      </c>
    </row>
    <row r="485" spans="1:21" x14ac:dyDescent="0.25">
      <c r="A485">
        <v>767</v>
      </c>
      <c r="B485" t="s">
        <v>172</v>
      </c>
      <c r="D485" t="s">
        <v>1259</v>
      </c>
      <c r="E485" t="s">
        <v>179</v>
      </c>
      <c r="F485" t="s">
        <v>1379</v>
      </c>
      <c r="G485" t="s">
        <v>1369</v>
      </c>
      <c r="H485" t="s">
        <v>1343</v>
      </c>
      <c r="K485" t="s">
        <v>864</v>
      </c>
      <c r="L485" t="s">
        <v>255</v>
      </c>
      <c r="M485" t="s">
        <v>1476</v>
      </c>
      <c r="N485" t="s">
        <v>73</v>
      </c>
      <c r="O485">
        <v>80000</v>
      </c>
      <c r="P485">
        <v>80000</v>
      </c>
      <c r="Q485">
        <v>0</v>
      </c>
      <c r="R485">
        <v>0</v>
      </c>
      <c r="S485">
        <v>-80000</v>
      </c>
      <c r="T485">
        <v>5</v>
      </c>
      <c r="U485" t="s">
        <v>3040</v>
      </c>
    </row>
    <row r="486" spans="1:21" x14ac:dyDescent="0.25">
      <c r="A486">
        <v>768</v>
      </c>
      <c r="B486" t="s">
        <v>172</v>
      </c>
      <c r="D486" t="s">
        <v>1259</v>
      </c>
      <c r="E486" t="s">
        <v>179</v>
      </c>
      <c r="F486" t="s">
        <v>1379</v>
      </c>
      <c r="G486" t="s">
        <v>1369</v>
      </c>
      <c r="H486" t="s">
        <v>1343</v>
      </c>
      <c r="K486" t="s">
        <v>865</v>
      </c>
      <c r="L486" t="s">
        <v>255</v>
      </c>
      <c r="M486" t="s">
        <v>1476</v>
      </c>
      <c r="N486" t="s">
        <v>17</v>
      </c>
      <c r="O486">
        <v>75000</v>
      </c>
      <c r="P486">
        <v>75000</v>
      </c>
      <c r="Q486">
        <v>0</v>
      </c>
      <c r="R486">
        <v>0</v>
      </c>
      <c r="S486">
        <v>-75000</v>
      </c>
      <c r="T486">
        <v>5</v>
      </c>
      <c r="U486" t="s">
        <v>3040</v>
      </c>
    </row>
    <row r="487" spans="1:21" x14ac:dyDescent="0.25">
      <c r="A487">
        <v>769</v>
      </c>
      <c r="B487" t="s">
        <v>172</v>
      </c>
      <c r="D487" t="s">
        <v>1259</v>
      </c>
      <c r="E487" t="s">
        <v>179</v>
      </c>
      <c r="F487" t="s">
        <v>1379</v>
      </c>
      <c r="G487" t="s">
        <v>1369</v>
      </c>
      <c r="H487" t="s">
        <v>1343</v>
      </c>
      <c r="K487" t="s">
        <v>866</v>
      </c>
      <c r="L487" t="s">
        <v>255</v>
      </c>
      <c r="M487" t="s">
        <v>1476</v>
      </c>
      <c r="N487" t="s">
        <v>15</v>
      </c>
      <c r="O487">
        <v>70000</v>
      </c>
      <c r="P487">
        <v>70000</v>
      </c>
      <c r="Q487">
        <v>0</v>
      </c>
      <c r="R487">
        <v>0</v>
      </c>
      <c r="S487">
        <v>-70000</v>
      </c>
      <c r="T487">
        <v>5</v>
      </c>
      <c r="U487" t="s">
        <v>3040</v>
      </c>
    </row>
    <row r="488" spans="1:21" x14ac:dyDescent="0.25">
      <c r="A488">
        <v>770</v>
      </c>
      <c r="B488" t="s">
        <v>172</v>
      </c>
      <c r="D488" t="s">
        <v>1259</v>
      </c>
      <c r="E488" t="s">
        <v>179</v>
      </c>
      <c r="F488" t="s">
        <v>1379</v>
      </c>
      <c r="G488" t="s">
        <v>1369</v>
      </c>
      <c r="H488" t="s">
        <v>1343</v>
      </c>
      <c r="K488" t="s">
        <v>867</v>
      </c>
      <c r="L488" t="s">
        <v>252</v>
      </c>
      <c r="M488" t="s">
        <v>1454</v>
      </c>
      <c r="N488" t="s">
        <v>2</v>
      </c>
      <c r="O488">
        <v>55000</v>
      </c>
      <c r="P488">
        <v>55000</v>
      </c>
      <c r="Q488">
        <v>11000</v>
      </c>
      <c r="R488">
        <v>0</v>
      </c>
      <c r="S488">
        <v>-44000</v>
      </c>
      <c r="T488">
        <v>2</v>
      </c>
      <c r="U488" t="s">
        <v>3010</v>
      </c>
    </row>
    <row r="489" spans="1:21" x14ac:dyDescent="0.25">
      <c r="A489">
        <v>771</v>
      </c>
      <c r="B489" t="s">
        <v>172</v>
      </c>
      <c r="D489" t="s">
        <v>1259</v>
      </c>
      <c r="E489" t="s">
        <v>179</v>
      </c>
      <c r="F489" t="s">
        <v>1379</v>
      </c>
      <c r="G489" t="s">
        <v>1369</v>
      </c>
      <c r="H489" t="s">
        <v>1343</v>
      </c>
      <c r="K489" t="s">
        <v>868</v>
      </c>
      <c r="L489" t="s">
        <v>252</v>
      </c>
      <c r="M489" t="s">
        <v>1457</v>
      </c>
      <c r="N489" t="s">
        <v>69</v>
      </c>
      <c r="O489">
        <v>55000</v>
      </c>
      <c r="P489">
        <v>55000</v>
      </c>
      <c r="Q489">
        <v>55000</v>
      </c>
      <c r="R489">
        <v>0</v>
      </c>
      <c r="S489">
        <v>0</v>
      </c>
      <c r="T489">
        <v>2</v>
      </c>
      <c r="U489" t="s">
        <v>3014</v>
      </c>
    </row>
    <row r="490" spans="1:21" x14ac:dyDescent="0.25">
      <c r="A490">
        <v>772</v>
      </c>
      <c r="B490" t="s">
        <v>172</v>
      </c>
      <c r="D490" t="s">
        <v>1259</v>
      </c>
      <c r="E490" t="s">
        <v>179</v>
      </c>
      <c r="F490" t="s">
        <v>1379</v>
      </c>
      <c r="G490" t="s">
        <v>1369</v>
      </c>
      <c r="H490" t="s">
        <v>1343</v>
      </c>
      <c r="K490" t="s">
        <v>869</v>
      </c>
      <c r="L490" t="s">
        <v>252</v>
      </c>
      <c r="M490" t="s">
        <v>1456</v>
      </c>
      <c r="N490" t="s">
        <v>95</v>
      </c>
      <c r="O490">
        <v>35000</v>
      </c>
      <c r="P490">
        <v>35000</v>
      </c>
      <c r="Q490">
        <v>35000</v>
      </c>
      <c r="R490">
        <v>0</v>
      </c>
      <c r="S490">
        <v>0</v>
      </c>
      <c r="T490">
        <v>2</v>
      </c>
      <c r="U490" t="s">
        <v>3013</v>
      </c>
    </row>
    <row r="491" spans="1:21" x14ac:dyDescent="0.25">
      <c r="A491">
        <v>773</v>
      </c>
      <c r="B491" t="s">
        <v>172</v>
      </c>
      <c r="D491" t="s">
        <v>1259</v>
      </c>
      <c r="E491" t="s">
        <v>179</v>
      </c>
      <c r="F491" t="s">
        <v>1379</v>
      </c>
      <c r="G491" t="s">
        <v>1369</v>
      </c>
      <c r="H491" t="s">
        <v>1343</v>
      </c>
      <c r="K491" t="s">
        <v>870</v>
      </c>
      <c r="L491" t="s">
        <v>252</v>
      </c>
      <c r="M491" t="s">
        <v>1456</v>
      </c>
      <c r="N491" t="s">
        <v>59</v>
      </c>
      <c r="O491">
        <v>32000</v>
      </c>
      <c r="P491">
        <v>32000</v>
      </c>
      <c r="Q491">
        <v>32000</v>
      </c>
      <c r="R491">
        <v>0</v>
      </c>
      <c r="S491">
        <v>0</v>
      </c>
      <c r="T491">
        <v>2</v>
      </c>
      <c r="U491" t="s">
        <v>3013</v>
      </c>
    </row>
    <row r="492" spans="1:21" x14ac:dyDescent="0.25">
      <c r="A492">
        <v>774</v>
      </c>
      <c r="B492" t="s">
        <v>172</v>
      </c>
      <c r="D492" t="s">
        <v>1259</v>
      </c>
      <c r="E492" t="s">
        <v>179</v>
      </c>
      <c r="F492" t="s">
        <v>1379</v>
      </c>
      <c r="G492" t="s">
        <v>1369</v>
      </c>
      <c r="H492" t="s">
        <v>1343</v>
      </c>
      <c r="K492" t="s">
        <v>871</v>
      </c>
      <c r="L492" t="s">
        <v>252</v>
      </c>
      <c r="M492" t="s">
        <v>1456</v>
      </c>
      <c r="N492" t="s">
        <v>52</v>
      </c>
      <c r="O492">
        <v>27000</v>
      </c>
      <c r="P492">
        <v>27000</v>
      </c>
      <c r="Q492">
        <v>27000</v>
      </c>
      <c r="R492">
        <v>0</v>
      </c>
      <c r="S492">
        <v>0</v>
      </c>
      <c r="T492">
        <v>2</v>
      </c>
      <c r="U492" t="s">
        <v>3013</v>
      </c>
    </row>
    <row r="493" spans="1:21" x14ac:dyDescent="0.25">
      <c r="A493">
        <v>775</v>
      </c>
      <c r="B493" t="s">
        <v>172</v>
      </c>
      <c r="D493" t="s">
        <v>1259</v>
      </c>
      <c r="E493" t="s">
        <v>179</v>
      </c>
      <c r="F493" t="s">
        <v>1379</v>
      </c>
      <c r="G493" t="s">
        <v>1369</v>
      </c>
      <c r="H493" t="s">
        <v>1343</v>
      </c>
      <c r="K493" t="s">
        <v>872</v>
      </c>
      <c r="L493" t="s">
        <v>252</v>
      </c>
      <c r="M493" t="s">
        <v>1454</v>
      </c>
      <c r="N493" t="s">
        <v>51</v>
      </c>
      <c r="O493">
        <v>25000</v>
      </c>
      <c r="P493">
        <v>25000</v>
      </c>
      <c r="Q493">
        <v>7500</v>
      </c>
      <c r="R493">
        <v>0</v>
      </c>
      <c r="S493">
        <v>-17500</v>
      </c>
      <c r="T493">
        <v>2</v>
      </c>
      <c r="U493" t="s">
        <v>3010</v>
      </c>
    </row>
    <row r="494" spans="1:21" x14ac:dyDescent="0.25">
      <c r="A494">
        <v>776</v>
      </c>
      <c r="B494" t="s">
        <v>172</v>
      </c>
      <c r="D494" t="s">
        <v>1259</v>
      </c>
      <c r="E494" t="s">
        <v>179</v>
      </c>
      <c r="F494" t="s">
        <v>1379</v>
      </c>
      <c r="G494" t="s">
        <v>1369</v>
      </c>
      <c r="H494" t="s">
        <v>1343</v>
      </c>
      <c r="K494" t="s">
        <v>873</v>
      </c>
      <c r="L494" t="s">
        <v>252</v>
      </c>
      <c r="M494" t="s">
        <v>1457</v>
      </c>
      <c r="N494" t="s">
        <v>75</v>
      </c>
      <c r="O494">
        <v>16000</v>
      </c>
      <c r="P494">
        <v>16000</v>
      </c>
      <c r="Q494">
        <v>16000</v>
      </c>
      <c r="R494">
        <v>0</v>
      </c>
      <c r="S494">
        <v>0</v>
      </c>
      <c r="T494">
        <v>2</v>
      </c>
      <c r="U494" t="s">
        <v>3014</v>
      </c>
    </row>
    <row r="495" spans="1:21" x14ac:dyDescent="0.25">
      <c r="A495">
        <v>777</v>
      </c>
      <c r="B495" t="s">
        <v>172</v>
      </c>
      <c r="D495" t="s">
        <v>1259</v>
      </c>
      <c r="E495" t="s">
        <v>179</v>
      </c>
      <c r="F495" t="s">
        <v>1379</v>
      </c>
      <c r="G495" t="s">
        <v>1369</v>
      </c>
      <c r="H495" t="s">
        <v>1343</v>
      </c>
      <c r="K495" t="s">
        <v>874</v>
      </c>
      <c r="L495" t="s">
        <v>252</v>
      </c>
      <c r="M495" t="s">
        <v>1454</v>
      </c>
      <c r="N495" t="s">
        <v>3</v>
      </c>
      <c r="O495">
        <v>15000</v>
      </c>
      <c r="P495">
        <v>15000</v>
      </c>
      <c r="Q495">
        <v>4500</v>
      </c>
      <c r="R495">
        <v>0</v>
      </c>
      <c r="S495">
        <v>-10500</v>
      </c>
      <c r="T495">
        <v>2</v>
      </c>
      <c r="U495" t="s">
        <v>3010</v>
      </c>
    </row>
    <row r="496" spans="1:21" x14ac:dyDescent="0.25">
      <c r="A496">
        <v>778</v>
      </c>
      <c r="B496" t="s">
        <v>172</v>
      </c>
      <c r="D496" t="s">
        <v>1259</v>
      </c>
      <c r="E496" t="s">
        <v>179</v>
      </c>
      <c r="F496" t="s">
        <v>1379</v>
      </c>
      <c r="G496" t="s">
        <v>1369</v>
      </c>
      <c r="H496" t="s">
        <v>1343</v>
      </c>
      <c r="K496" t="s">
        <v>875</v>
      </c>
      <c r="L496" t="s">
        <v>252</v>
      </c>
      <c r="M496" t="s">
        <v>1457</v>
      </c>
      <c r="N496" t="s">
        <v>42</v>
      </c>
      <c r="O496">
        <v>15000</v>
      </c>
      <c r="P496">
        <v>15000</v>
      </c>
      <c r="Q496">
        <v>15000</v>
      </c>
      <c r="R496">
        <v>0</v>
      </c>
      <c r="S496">
        <v>0</v>
      </c>
      <c r="T496">
        <v>2</v>
      </c>
      <c r="U496" t="s">
        <v>3014</v>
      </c>
    </row>
    <row r="497" spans="1:21" x14ac:dyDescent="0.25">
      <c r="A497">
        <v>779</v>
      </c>
      <c r="B497" t="s">
        <v>172</v>
      </c>
      <c r="D497" t="s">
        <v>1259</v>
      </c>
      <c r="E497" t="s">
        <v>179</v>
      </c>
      <c r="F497" t="s">
        <v>1379</v>
      </c>
      <c r="G497" t="s">
        <v>1369</v>
      </c>
      <c r="H497" t="s">
        <v>1343</v>
      </c>
      <c r="K497" t="s">
        <v>876</v>
      </c>
      <c r="L497" t="s">
        <v>252</v>
      </c>
      <c r="M497" t="s">
        <v>1461</v>
      </c>
      <c r="N497" t="s">
        <v>11</v>
      </c>
      <c r="O497">
        <v>14000</v>
      </c>
      <c r="P497">
        <v>14000</v>
      </c>
      <c r="Q497">
        <v>2800</v>
      </c>
      <c r="R497">
        <v>0</v>
      </c>
      <c r="S497">
        <v>-11200</v>
      </c>
      <c r="T497">
        <v>2</v>
      </c>
      <c r="U497" t="s">
        <v>3018</v>
      </c>
    </row>
    <row r="498" spans="1:21" x14ac:dyDescent="0.25">
      <c r="A498">
        <v>819</v>
      </c>
      <c r="B498" t="s">
        <v>172</v>
      </c>
      <c r="D498" t="s">
        <v>1262</v>
      </c>
      <c r="E498" t="s">
        <v>182</v>
      </c>
      <c r="F498" t="s">
        <v>1379</v>
      </c>
      <c r="G498" t="s">
        <v>1369</v>
      </c>
      <c r="H498" t="s">
        <v>1343</v>
      </c>
      <c r="K498" t="s">
        <v>902</v>
      </c>
      <c r="L498" t="s">
        <v>252</v>
      </c>
      <c r="M498" t="s">
        <v>1454</v>
      </c>
      <c r="N498" t="s">
        <v>2</v>
      </c>
      <c r="O498">
        <v>30000</v>
      </c>
      <c r="P498">
        <v>30000</v>
      </c>
      <c r="Q498">
        <v>6000</v>
      </c>
      <c r="R498">
        <v>0</v>
      </c>
      <c r="S498">
        <v>-24000</v>
      </c>
      <c r="T498">
        <v>2</v>
      </c>
      <c r="U498" t="s">
        <v>3010</v>
      </c>
    </row>
    <row r="499" spans="1:21" x14ac:dyDescent="0.25">
      <c r="A499">
        <v>820</v>
      </c>
      <c r="B499" t="s">
        <v>172</v>
      </c>
      <c r="D499" t="s">
        <v>1262</v>
      </c>
      <c r="E499" t="s">
        <v>182</v>
      </c>
      <c r="F499" t="s">
        <v>1379</v>
      </c>
      <c r="G499" t="s">
        <v>1369</v>
      </c>
      <c r="H499" t="s">
        <v>1343</v>
      </c>
      <c r="K499" t="s">
        <v>903</v>
      </c>
      <c r="L499" t="s">
        <v>252</v>
      </c>
      <c r="M499" t="s">
        <v>1454</v>
      </c>
      <c r="N499" t="s">
        <v>3</v>
      </c>
      <c r="O499">
        <v>12600</v>
      </c>
      <c r="P499">
        <v>12600</v>
      </c>
      <c r="Q499">
        <v>3780</v>
      </c>
      <c r="R499">
        <v>0</v>
      </c>
      <c r="S499">
        <v>-8820</v>
      </c>
      <c r="T499">
        <v>2</v>
      </c>
      <c r="U499" t="s">
        <v>3010</v>
      </c>
    </row>
    <row r="500" spans="1:21" x14ac:dyDescent="0.25">
      <c r="A500">
        <v>821</v>
      </c>
      <c r="B500" t="s">
        <v>172</v>
      </c>
      <c r="D500" t="s">
        <v>1262</v>
      </c>
      <c r="E500" t="s">
        <v>182</v>
      </c>
      <c r="F500" t="s">
        <v>1379</v>
      </c>
      <c r="G500" t="s">
        <v>1369</v>
      </c>
      <c r="H500" t="s">
        <v>1343</v>
      </c>
      <c r="K500" t="s">
        <v>904</v>
      </c>
      <c r="L500" t="s">
        <v>252</v>
      </c>
      <c r="M500" t="s">
        <v>1454</v>
      </c>
      <c r="N500" t="s">
        <v>4</v>
      </c>
      <c r="O500">
        <v>35000</v>
      </c>
      <c r="P500">
        <v>35000</v>
      </c>
      <c r="Q500">
        <v>28000</v>
      </c>
      <c r="R500">
        <v>0</v>
      </c>
      <c r="S500">
        <v>-7000</v>
      </c>
      <c r="T500">
        <v>2</v>
      </c>
      <c r="U500" t="s">
        <v>3010</v>
      </c>
    </row>
    <row r="501" spans="1:21" x14ac:dyDescent="0.25">
      <c r="A501">
        <v>822</v>
      </c>
      <c r="B501" t="s">
        <v>172</v>
      </c>
      <c r="D501" t="s">
        <v>1262</v>
      </c>
      <c r="E501" t="s">
        <v>182</v>
      </c>
      <c r="F501" t="s">
        <v>1379</v>
      </c>
      <c r="G501" t="s">
        <v>1369</v>
      </c>
      <c r="H501" t="s">
        <v>1343</v>
      </c>
      <c r="K501" t="s">
        <v>905</v>
      </c>
      <c r="L501" t="s">
        <v>252</v>
      </c>
      <c r="M501" t="s">
        <v>1456</v>
      </c>
      <c r="N501" t="s">
        <v>94</v>
      </c>
      <c r="O501">
        <v>7000</v>
      </c>
      <c r="P501">
        <v>7000</v>
      </c>
      <c r="Q501">
        <v>7000</v>
      </c>
      <c r="R501">
        <v>0</v>
      </c>
      <c r="S501">
        <v>0</v>
      </c>
      <c r="T501">
        <v>2</v>
      </c>
      <c r="U501" t="s">
        <v>3013</v>
      </c>
    </row>
    <row r="502" spans="1:21" x14ac:dyDescent="0.25">
      <c r="A502">
        <v>823</v>
      </c>
      <c r="B502" t="s">
        <v>172</v>
      </c>
      <c r="D502" t="s">
        <v>1262</v>
      </c>
      <c r="E502" t="s">
        <v>182</v>
      </c>
      <c r="F502" t="s">
        <v>1379</v>
      </c>
      <c r="G502" t="s">
        <v>1369</v>
      </c>
      <c r="H502" t="s">
        <v>1343</v>
      </c>
      <c r="K502" t="s">
        <v>905</v>
      </c>
      <c r="L502" t="s">
        <v>252</v>
      </c>
      <c r="M502" t="s">
        <v>1456</v>
      </c>
      <c r="N502" t="s">
        <v>52</v>
      </c>
      <c r="O502">
        <v>5000</v>
      </c>
      <c r="P502">
        <v>5000</v>
      </c>
      <c r="Q502">
        <v>5000</v>
      </c>
      <c r="R502">
        <v>0</v>
      </c>
      <c r="S502">
        <v>0</v>
      </c>
      <c r="T502">
        <v>2</v>
      </c>
      <c r="U502" t="s">
        <v>3013</v>
      </c>
    </row>
    <row r="503" spans="1:21" x14ac:dyDescent="0.25">
      <c r="A503">
        <v>824</v>
      </c>
      <c r="B503" t="s">
        <v>172</v>
      </c>
      <c r="D503" t="s">
        <v>1262</v>
      </c>
      <c r="E503" t="s">
        <v>182</v>
      </c>
      <c r="F503" t="s">
        <v>1379</v>
      </c>
      <c r="G503" t="s">
        <v>1369</v>
      </c>
      <c r="H503" t="s">
        <v>1343</v>
      </c>
      <c r="K503" t="s">
        <v>906</v>
      </c>
      <c r="L503" t="s">
        <v>252</v>
      </c>
      <c r="M503" t="s">
        <v>1456</v>
      </c>
      <c r="N503" t="s">
        <v>59</v>
      </c>
      <c r="O503">
        <v>200000</v>
      </c>
      <c r="P503">
        <v>200000</v>
      </c>
      <c r="Q503">
        <v>200000</v>
      </c>
      <c r="R503">
        <v>0</v>
      </c>
      <c r="S503">
        <v>0</v>
      </c>
      <c r="T503">
        <v>2</v>
      </c>
      <c r="U503" t="s">
        <v>3013</v>
      </c>
    </row>
    <row r="504" spans="1:21" x14ac:dyDescent="0.25">
      <c r="A504">
        <v>825</v>
      </c>
      <c r="B504" t="s">
        <v>172</v>
      </c>
      <c r="D504" t="s">
        <v>1262</v>
      </c>
      <c r="E504" t="s">
        <v>182</v>
      </c>
      <c r="F504" t="s">
        <v>1379</v>
      </c>
      <c r="G504" t="s">
        <v>1369</v>
      </c>
      <c r="H504" t="s">
        <v>1343</v>
      </c>
      <c r="K504" t="s">
        <v>907</v>
      </c>
      <c r="L504" t="s">
        <v>252</v>
      </c>
      <c r="M504" t="s">
        <v>1457</v>
      </c>
      <c r="N504" t="s">
        <v>69</v>
      </c>
      <c r="O504">
        <v>2000</v>
      </c>
      <c r="P504">
        <v>2000</v>
      </c>
      <c r="Q504">
        <v>2000</v>
      </c>
      <c r="R504">
        <v>0</v>
      </c>
      <c r="S504">
        <v>0</v>
      </c>
      <c r="T504">
        <v>2</v>
      </c>
      <c r="U504" t="s">
        <v>3014</v>
      </c>
    </row>
    <row r="505" spans="1:21" x14ac:dyDescent="0.25">
      <c r="A505">
        <v>826</v>
      </c>
      <c r="B505" t="s">
        <v>172</v>
      </c>
      <c r="D505" t="s">
        <v>1262</v>
      </c>
      <c r="E505" t="s">
        <v>182</v>
      </c>
      <c r="F505" t="s">
        <v>1379</v>
      </c>
      <c r="G505" t="s">
        <v>1369</v>
      </c>
      <c r="H505" t="s">
        <v>1343</v>
      </c>
      <c r="K505" t="s">
        <v>908</v>
      </c>
      <c r="L505" t="s">
        <v>252</v>
      </c>
      <c r="M505" t="s">
        <v>1457</v>
      </c>
      <c r="N505" t="s">
        <v>75</v>
      </c>
      <c r="O505">
        <v>1500</v>
      </c>
      <c r="P505">
        <v>1500</v>
      </c>
      <c r="Q505">
        <v>1500</v>
      </c>
      <c r="R505">
        <v>0</v>
      </c>
      <c r="S505">
        <v>0</v>
      </c>
      <c r="T505">
        <v>2</v>
      </c>
      <c r="U505" t="s">
        <v>3014</v>
      </c>
    </row>
    <row r="506" spans="1:21" x14ac:dyDescent="0.25">
      <c r="A506">
        <v>827</v>
      </c>
      <c r="B506" t="s">
        <v>172</v>
      </c>
      <c r="D506" t="s">
        <v>1262</v>
      </c>
      <c r="E506" t="s">
        <v>182</v>
      </c>
      <c r="F506" t="s">
        <v>1379</v>
      </c>
      <c r="G506" t="s">
        <v>1369</v>
      </c>
      <c r="H506" t="s">
        <v>1343</v>
      </c>
      <c r="K506" t="s">
        <v>908</v>
      </c>
      <c r="L506" t="s">
        <v>252</v>
      </c>
      <c r="M506" t="s">
        <v>1457</v>
      </c>
      <c r="N506" t="s">
        <v>42</v>
      </c>
      <c r="O506">
        <v>500</v>
      </c>
      <c r="P506">
        <v>500</v>
      </c>
      <c r="Q506">
        <v>500</v>
      </c>
      <c r="R506">
        <v>0</v>
      </c>
      <c r="S506">
        <v>0</v>
      </c>
      <c r="T506">
        <v>2</v>
      </c>
      <c r="U506" t="s">
        <v>3014</v>
      </c>
    </row>
    <row r="507" spans="1:21" x14ac:dyDescent="0.25">
      <c r="A507">
        <v>828</v>
      </c>
      <c r="B507" t="s">
        <v>172</v>
      </c>
      <c r="D507" t="s">
        <v>1262</v>
      </c>
      <c r="E507" t="s">
        <v>182</v>
      </c>
      <c r="F507" t="s">
        <v>1379</v>
      </c>
      <c r="G507" t="s">
        <v>1369</v>
      </c>
      <c r="H507" t="s">
        <v>1343</v>
      </c>
      <c r="K507" t="s">
        <v>909</v>
      </c>
      <c r="L507" t="s">
        <v>252</v>
      </c>
      <c r="M507" t="s">
        <v>1459</v>
      </c>
      <c r="N507" t="s">
        <v>8</v>
      </c>
      <c r="O507">
        <v>79000</v>
      </c>
      <c r="P507">
        <v>79000</v>
      </c>
      <c r="Q507">
        <v>31600</v>
      </c>
      <c r="R507">
        <v>0</v>
      </c>
      <c r="S507">
        <v>-47400</v>
      </c>
      <c r="T507">
        <v>2</v>
      </c>
      <c r="U507" t="s">
        <v>3016</v>
      </c>
    </row>
    <row r="508" spans="1:21" x14ac:dyDescent="0.25">
      <c r="A508">
        <v>829</v>
      </c>
      <c r="B508" t="s">
        <v>172</v>
      </c>
      <c r="D508" t="s">
        <v>1262</v>
      </c>
      <c r="E508" t="s">
        <v>182</v>
      </c>
      <c r="F508" t="s">
        <v>1379</v>
      </c>
      <c r="G508" t="s">
        <v>1369</v>
      </c>
      <c r="H508" t="s">
        <v>1343</v>
      </c>
      <c r="K508" t="s">
        <v>910</v>
      </c>
      <c r="L508" t="s">
        <v>252</v>
      </c>
      <c r="M508" t="s">
        <v>1461</v>
      </c>
      <c r="N508" t="s">
        <v>10</v>
      </c>
      <c r="O508">
        <v>13000</v>
      </c>
      <c r="P508">
        <v>13000</v>
      </c>
      <c r="Q508">
        <v>6500</v>
      </c>
      <c r="R508">
        <v>0</v>
      </c>
      <c r="S508">
        <v>-6500</v>
      </c>
      <c r="T508">
        <v>2</v>
      </c>
      <c r="U508" t="s">
        <v>3018</v>
      </c>
    </row>
    <row r="509" spans="1:21" x14ac:dyDescent="0.25">
      <c r="A509">
        <v>830</v>
      </c>
      <c r="B509" t="s">
        <v>172</v>
      </c>
      <c r="D509" t="s">
        <v>1262</v>
      </c>
      <c r="E509" t="s">
        <v>182</v>
      </c>
      <c r="F509" t="s">
        <v>1379</v>
      </c>
      <c r="G509" t="s">
        <v>1369</v>
      </c>
      <c r="H509" t="s">
        <v>1343</v>
      </c>
      <c r="K509" t="s">
        <v>911</v>
      </c>
      <c r="L509" t="s">
        <v>252</v>
      </c>
      <c r="M509" t="s">
        <v>1461</v>
      </c>
      <c r="N509" t="s">
        <v>55</v>
      </c>
      <c r="O509">
        <v>20000</v>
      </c>
      <c r="P509">
        <v>20000</v>
      </c>
      <c r="Q509">
        <v>2000</v>
      </c>
      <c r="R509">
        <v>0</v>
      </c>
      <c r="S509">
        <v>-18000</v>
      </c>
      <c r="T509">
        <v>2</v>
      </c>
      <c r="U509" t="s">
        <v>3018</v>
      </c>
    </row>
    <row r="510" spans="1:21" x14ac:dyDescent="0.25">
      <c r="A510">
        <v>831</v>
      </c>
      <c r="B510" t="s">
        <v>172</v>
      </c>
      <c r="D510" t="s">
        <v>1262</v>
      </c>
      <c r="E510" t="s">
        <v>182</v>
      </c>
      <c r="F510" t="s">
        <v>1379</v>
      </c>
      <c r="G510" t="s">
        <v>1369</v>
      </c>
      <c r="H510" t="s">
        <v>1343</v>
      </c>
      <c r="K510" t="s">
        <v>912</v>
      </c>
      <c r="L510" t="s">
        <v>252</v>
      </c>
      <c r="M510" t="s">
        <v>1461</v>
      </c>
      <c r="N510" t="s">
        <v>77</v>
      </c>
      <c r="O510">
        <v>2000</v>
      </c>
      <c r="P510">
        <v>2000</v>
      </c>
      <c r="Q510">
        <v>1600</v>
      </c>
      <c r="R510">
        <v>0</v>
      </c>
      <c r="S510">
        <v>-400</v>
      </c>
      <c r="T510">
        <v>2</v>
      </c>
      <c r="U510" t="s">
        <v>3018</v>
      </c>
    </row>
    <row r="511" spans="1:21" x14ac:dyDescent="0.25">
      <c r="A511">
        <v>832</v>
      </c>
      <c r="B511" t="s">
        <v>172</v>
      </c>
      <c r="D511" t="s">
        <v>1262</v>
      </c>
      <c r="E511" t="s">
        <v>182</v>
      </c>
      <c r="F511" t="s">
        <v>1379</v>
      </c>
      <c r="G511" t="s">
        <v>1369</v>
      </c>
      <c r="H511" t="s">
        <v>1343</v>
      </c>
      <c r="K511" t="s">
        <v>913</v>
      </c>
      <c r="L511" t="s">
        <v>253</v>
      </c>
      <c r="M511" t="s">
        <v>1462</v>
      </c>
      <c r="N511" t="s">
        <v>113</v>
      </c>
      <c r="O511">
        <v>138600</v>
      </c>
      <c r="P511">
        <v>138600</v>
      </c>
      <c r="Q511">
        <v>0</v>
      </c>
      <c r="R511">
        <v>0</v>
      </c>
      <c r="S511">
        <v>-138600</v>
      </c>
      <c r="T511">
        <v>3</v>
      </c>
      <c r="U511" t="s">
        <v>3020</v>
      </c>
    </row>
    <row r="512" spans="1:21" x14ac:dyDescent="0.25">
      <c r="A512">
        <v>833</v>
      </c>
      <c r="B512" t="s">
        <v>172</v>
      </c>
      <c r="D512" t="s">
        <v>1262</v>
      </c>
      <c r="E512" t="s">
        <v>182</v>
      </c>
      <c r="F512" t="s">
        <v>1379</v>
      </c>
      <c r="G512" t="s">
        <v>1369</v>
      </c>
      <c r="H512" t="s">
        <v>1343</v>
      </c>
      <c r="K512" t="s">
        <v>914</v>
      </c>
      <c r="L512" t="s">
        <v>253</v>
      </c>
      <c r="M512" t="s">
        <v>1466</v>
      </c>
      <c r="N512" t="s">
        <v>100</v>
      </c>
      <c r="O512">
        <v>1000</v>
      </c>
      <c r="P512">
        <v>1000</v>
      </c>
      <c r="Q512">
        <v>0</v>
      </c>
      <c r="R512">
        <v>0</v>
      </c>
      <c r="S512">
        <v>-1000</v>
      </c>
      <c r="T512">
        <v>3</v>
      </c>
      <c r="U512" t="s">
        <v>3024</v>
      </c>
    </row>
    <row r="513" spans="1:21" x14ac:dyDescent="0.25">
      <c r="A513">
        <v>834</v>
      </c>
      <c r="B513" t="s">
        <v>172</v>
      </c>
      <c r="D513" t="s">
        <v>1262</v>
      </c>
      <c r="E513" t="s">
        <v>182</v>
      </c>
      <c r="F513" t="s">
        <v>1379</v>
      </c>
      <c r="G513" t="s">
        <v>1369</v>
      </c>
      <c r="H513" t="s">
        <v>1343</v>
      </c>
      <c r="K513" t="s">
        <v>915</v>
      </c>
      <c r="L513" t="s">
        <v>253</v>
      </c>
      <c r="M513" t="s">
        <v>1466</v>
      </c>
      <c r="N513" t="s">
        <v>104</v>
      </c>
      <c r="O513">
        <v>30000</v>
      </c>
      <c r="P513">
        <v>0</v>
      </c>
      <c r="Q513">
        <v>0</v>
      </c>
      <c r="R513">
        <v>-30000</v>
      </c>
      <c r="S513">
        <v>-30000</v>
      </c>
      <c r="T513">
        <v>3</v>
      </c>
      <c r="U513" t="s">
        <v>3024</v>
      </c>
    </row>
    <row r="514" spans="1:21" x14ac:dyDescent="0.25">
      <c r="A514">
        <v>835</v>
      </c>
      <c r="B514" t="s">
        <v>172</v>
      </c>
      <c r="D514" t="s">
        <v>1262</v>
      </c>
      <c r="E514" t="s">
        <v>182</v>
      </c>
      <c r="F514" t="s">
        <v>1379</v>
      </c>
      <c r="G514" t="s">
        <v>1369</v>
      </c>
      <c r="H514" t="s">
        <v>1343</v>
      </c>
      <c r="K514" t="s">
        <v>916</v>
      </c>
      <c r="L514" t="s">
        <v>255</v>
      </c>
      <c r="M514" t="s">
        <v>1476</v>
      </c>
      <c r="N514" t="s">
        <v>15</v>
      </c>
      <c r="O514">
        <v>103500</v>
      </c>
      <c r="P514">
        <v>103500</v>
      </c>
      <c r="Q514">
        <v>0</v>
      </c>
      <c r="R514">
        <v>0</v>
      </c>
      <c r="S514">
        <v>-103500</v>
      </c>
      <c r="T514">
        <v>5</v>
      </c>
      <c r="U514" t="s">
        <v>3040</v>
      </c>
    </row>
    <row r="515" spans="1:21" x14ac:dyDescent="0.25">
      <c r="A515">
        <v>836</v>
      </c>
      <c r="B515" t="s">
        <v>172</v>
      </c>
      <c r="D515" t="s">
        <v>1262</v>
      </c>
      <c r="E515" t="s">
        <v>182</v>
      </c>
      <c r="F515" t="s">
        <v>1379</v>
      </c>
      <c r="G515" t="s">
        <v>1369</v>
      </c>
      <c r="H515" t="s">
        <v>1343</v>
      </c>
      <c r="K515" t="s">
        <v>917</v>
      </c>
      <c r="L515" t="s">
        <v>255</v>
      </c>
      <c r="M515" t="s">
        <v>1476</v>
      </c>
      <c r="N515" t="s">
        <v>17</v>
      </c>
      <c r="O515">
        <v>2000</v>
      </c>
      <c r="P515">
        <v>2000</v>
      </c>
      <c r="Q515">
        <v>2000</v>
      </c>
      <c r="R515">
        <v>0</v>
      </c>
      <c r="S515">
        <v>0</v>
      </c>
      <c r="T515">
        <v>5</v>
      </c>
      <c r="U515" t="s">
        <v>3040</v>
      </c>
    </row>
    <row r="516" spans="1:21" x14ac:dyDescent="0.25">
      <c r="A516">
        <v>837</v>
      </c>
      <c r="B516" t="s">
        <v>172</v>
      </c>
      <c r="D516" t="s">
        <v>1262</v>
      </c>
      <c r="E516" t="s">
        <v>182</v>
      </c>
      <c r="F516" t="s">
        <v>1379</v>
      </c>
      <c r="G516" t="s">
        <v>1369</v>
      </c>
      <c r="H516" t="s">
        <v>1343</v>
      </c>
      <c r="K516" t="s">
        <v>918</v>
      </c>
      <c r="L516" t="s">
        <v>255</v>
      </c>
      <c r="M516" t="s">
        <v>1481</v>
      </c>
      <c r="N516" t="s">
        <v>50</v>
      </c>
      <c r="O516">
        <v>10500</v>
      </c>
      <c r="P516">
        <v>10500</v>
      </c>
      <c r="Q516">
        <v>10500</v>
      </c>
      <c r="R516">
        <v>0</v>
      </c>
      <c r="S516">
        <v>0</v>
      </c>
      <c r="T516">
        <v>5</v>
      </c>
      <c r="U516" t="s">
        <v>3035</v>
      </c>
    </row>
    <row r="517" spans="1:21" x14ac:dyDescent="0.25">
      <c r="A517">
        <v>1379</v>
      </c>
      <c r="B517" t="s">
        <v>172</v>
      </c>
      <c r="D517" t="s">
        <v>1253</v>
      </c>
      <c r="E517" t="s">
        <v>214</v>
      </c>
      <c r="F517" t="s">
        <v>1379</v>
      </c>
      <c r="G517" t="s">
        <v>1369</v>
      </c>
      <c r="H517" t="s">
        <v>1343</v>
      </c>
      <c r="K517" t="s">
        <v>1198</v>
      </c>
      <c r="L517" t="s">
        <v>253</v>
      </c>
      <c r="M517" t="s">
        <v>1462</v>
      </c>
      <c r="N517" t="s">
        <v>209</v>
      </c>
      <c r="O517">
        <v>0</v>
      </c>
      <c r="P517">
        <v>227000000</v>
      </c>
      <c r="Q517">
        <v>227000000</v>
      </c>
      <c r="R517">
        <v>227000000</v>
      </c>
      <c r="S517">
        <v>227000000</v>
      </c>
      <c r="T517">
        <v>3</v>
      </c>
      <c r="U517" t="s">
        <v>3020</v>
      </c>
    </row>
    <row r="518" spans="1:21" x14ac:dyDescent="0.25">
      <c r="A518">
        <v>1382</v>
      </c>
      <c r="B518" t="s">
        <v>172</v>
      </c>
      <c r="D518" t="s">
        <v>1254</v>
      </c>
      <c r="F518" t="s">
        <v>1379</v>
      </c>
      <c r="G518" t="s">
        <v>1369</v>
      </c>
      <c r="H518" t="s">
        <v>1343</v>
      </c>
      <c r="L518" t="s">
        <v>253</v>
      </c>
      <c r="M518" t="s">
        <v>1463</v>
      </c>
      <c r="N518" t="s">
        <v>66</v>
      </c>
      <c r="O518">
        <v>0</v>
      </c>
      <c r="P518">
        <v>26867579.119677722</v>
      </c>
      <c r="Q518">
        <v>26867579.119677722</v>
      </c>
      <c r="T518">
        <v>3</v>
      </c>
      <c r="U518" t="s">
        <v>3021</v>
      </c>
    </row>
    <row r="519" spans="1:21" ht="409.5" x14ac:dyDescent="0.25">
      <c r="A519">
        <v>591</v>
      </c>
      <c r="B519" t="s">
        <v>172</v>
      </c>
      <c r="D519" t="s">
        <v>1254</v>
      </c>
      <c r="E519" t="s">
        <v>174</v>
      </c>
      <c r="F519" t="s">
        <v>1380</v>
      </c>
      <c r="G519" t="s">
        <v>1369</v>
      </c>
      <c r="H519" t="s">
        <v>1344</v>
      </c>
      <c r="K519" s="301" t="s">
        <v>703</v>
      </c>
      <c r="L519" t="s">
        <v>252</v>
      </c>
      <c r="M519" t="s">
        <v>1456</v>
      </c>
      <c r="N519" t="s">
        <v>92</v>
      </c>
      <c r="O519">
        <v>320000</v>
      </c>
      <c r="P519">
        <v>320000</v>
      </c>
      <c r="Q519">
        <v>64000</v>
      </c>
      <c r="R519">
        <v>0</v>
      </c>
      <c r="S519">
        <v>-256000</v>
      </c>
      <c r="T519">
        <v>2</v>
      </c>
      <c r="U519" t="s">
        <v>3013</v>
      </c>
    </row>
    <row r="520" spans="1:21" x14ac:dyDescent="0.25">
      <c r="A520">
        <v>592</v>
      </c>
      <c r="B520" t="s">
        <v>172</v>
      </c>
      <c r="D520" t="s">
        <v>1254</v>
      </c>
      <c r="E520" t="s">
        <v>174</v>
      </c>
      <c r="F520" t="s">
        <v>1380</v>
      </c>
      <c r="G520" t="s">
        <v>1369</v>
      </c>
      <c r="H520" t="s">
        <v>1344</v>
      </c>
      <c r="K520" t="s">
        <v>704</v>
      </c>
      <c r="L520" t="s">
        <v>252</v>
      </c>
      <c r="M520" t="s">
        <v>1456</v>
      </c>
      <c r="N520" t="s">
        <v>58</v>
      </c>
      <c r="O520">
        <v>12576.07</v>
      </c>
      <c r="P520">
        <v>12576.07</v>
      </c>
      <c r="Q520">
        <v>12576.07</v>
      </c>
      <c r="R520">
        <v>0</v>
      </c>
      <c r="S520">
        <v>0</v>
      </c>
      <c r="T520">
        <v>2</v>
      </c>
      <c r="U520" t="s">
        <v>3013</v>
      </c>
    </row>
    <row r="521" spans="1:21" x14ac:dyDescent="0.25">
      <c r="A521">
        <v>593</v>
      </c>
      <c r="B521" t="s">
        <v>172</v>
      </c>
      <c r="D521" t="s">
        <v>1254</v>
      </c>
      <c r="E521" t="s">
        <v>174</v>
      </c>
      <c r="F521" t="s">
        <v>1380</v>
      </c>
      <c r="G521" t="s">
        <v>1369</v>
      </c>
      <c r="H521" t="s">
        <v>1344</v>
      </c>
      <c r="K521" t="s">
        <v>705</v>
      </c>
      <c r="L521" t="s">
        <v>252</v>
      </c>
      <c r="M521" t="s">
        <v>1456</v>
      </c>
      <c r="N521" t="s">
        <v>59</v>
      </c>
      <c r="O521">
        <v>3752.78</v>
      </c>
      <c r="P521">
        <v>3752.78</v>
      </c>
      <c r="Q521">
        <v>3752.78</v>
      </c>
      <c r="R521">
        <v>0</v>
      </c>
      <c r="S521">
        <v>0</v>
      </c>
      <c r="T521">
        <v>2</v>
      </c>
      <c r="U521" t="s">
        <v>3013</v>
      </c>
    </row>
    <row r="522" spans="1:21" x14ac:dyDescent="0.25">
      <c r="A522">
        <v>594</v>
      </c>
      <c r="B522" t="s">
        <v>172</v>
      </c>
      <c r="D522" t="s">
        <v>1254</v>
      </c>
      <c r="E522" t="s">
        <v>174</v>
      </c>
      <c r="F522" t="s">
        <v>1380</v>
      </c>
      <c r="G522" t="s">
        <v>1369</v>
      </c>
      <c r="H522" t="s">
        <v>1344</v>
      </c>
      <c r="K522" t="s">
        <v>706</v>
      </c>
      <c r="L522" t="s">
        <v>252</v>
      </c>
      <c r="M522" t="s">
        <v>1457</v>
      </c>
      <c r="N522" t="s">
        <v>186</v>
      </c>
      <c r="O522">
        <v>15000000</v>
      </c>
      <c r="P522">
        <v>15000000</v>
      </c>
      <c r="Q522">
        <v>3000000</v>
      </c>
      <c r="R522">
        <v>0</v>
      </c>
      <c r="S522">
        <v>-12000000</v>
      </c>
      <c r="T522">
        <v>2</v>
      </c>
      <c r="U522" t="s">
        <v>3014</v>
      </c>
    </row>
    <row r="523" spans="1:21" x14ac:dyDescent="0.25">
      <c r="A523">
        <v>595</v>
      </c>
      <c r="B523" t="s">
        <v>172</v>
      </c>
      <c r="D523" t="s">
        <v>1254</v>
      </c>
      <c r="E523" t="s">
        <v>174</v>
      </c>
      <c r="F523" t="s">
        <v>1380</v>
      </c>
      <c r="G523" t="s">
        <v>1369</v>
      </c>
      <c r="H523" t="s">
        <v>1344</v>
      </c>
      <c r="K523" t="s">
        <v>707</v>
      </c>
      <c r="L523" t="s">
        <v>252</v>
      </c>
      <c r="M523" t="s">
        <v>1457</v>
      </c>
      <c r="N523" t="s">
        <v>42</v>
      </c>
      <c r="O523">
        <v>40296</v>
      </c>
      <c r="P523">
        <v>40296</v>
      </c>
      <c r="Q523">
        <v>40296</v>
      </c>
      <c r="R523">
        <v>0</v>
      </c>
      <c r="S523">
        <v>0</v>
      </c>
      <c r="T523">
        <v>2</v>
      </c>
      <c r="U523" t="s">
        <v>3014</v>
      </c>
    </row>
    <row r="524" spans="1:21" x14ac:dyDescent="0.25">
      <c r="A524">
        <v>596</v>
      </c>
      <c r="B524" t="s">
        <v>172</v>
      </c>
      <c r="D524" t="s">
        <v>1254</v>
      </c>
      <c r="E524" t="s">
        <v>174</v>
      </c>
      <c r="F524" t="s">
        <v>1380</v>
      </c>
      <c r="G524" t="s">
        <v>1369</v>
      </c>
      <c r="H524" t="s">
        <v>1344</v>
      </c>
      <c r="K524" t="s">
        <v>704</v>
      </c>
      <c r="L524" t="s">
        <v>252</v>
      </c>
      <c r="M524" t="s">
        <v>1457</v>
      </c>
      <c r="N524" t="s">
        <v>69</v>
      </c>
      <c r="O524">
        <v>3165260.2</v>
      </c>
      <c r="P524">
        <v>3165260.2</v>
      </c>
      <c r="Q524">
        <v>1266104.08</v>
      </c>
      <c r="R524">
        <v>0</v>
      </c>
      <c r="S524">
        <v>-1899156.12</v>
      </c>
      <c r="T524">
        <v>2</v>
      </c>
      <c r="U524" t="s">
        <v>3014</v>
      </c>
    </row>
    <row r="525" spans="1:21" x14ac:dyDescent="0.25">
      <c r="A525">
        <v>597</v>
      </c>
      <c r="B525" t="s">
        <v>172</v>
      </c>
      <c r="D525" t="s">
        <v>1254</v>
      </c>
      <c r="E525" t="s">
        <v>174</v>
      </c>
      <c r="F525" t="s">
        <v>1380</v>
      </c>
      <c r="G525" t="s">
        <v>1369</v>
      </c>
      <c r="H525" t="s">
        <v>1344</v>
      </c>
      <c r="K525" t="s">
        <v>708</v>
      </c>
      <c r="L525" t="s">
        <v>252</v>
      </c>
      <c r="M525" t="s">
        <v>1458</v>
      </c>
      <c r="N525" t="s">
        <v>98</v>
      </c>
      <c r="O525">
        <v>506137.7</v>
      </c>
      <c r="P525">
        <v>506137.7</v>
      </c>
      <c r="Q525">
        <v>404910.16000000003</v>
      </c>
      <c r="R525">
        <v>0</v>
      </c>
      <c r="S525">
        <v>-101227.53999999998</v>
      </c>
      <c r="T525">
        <v>2</v>
      </c>
      <c r="U525" t="s">
        <v>3015</v>
      </c>
    </row>
    <row r="526" spans="1:21" x14ac:dyDescent="0.25">
      <c r="A526">
        <v>598</v>
      </c>
      <c r="B526" t="s">
        <v>172</v>
      </c>
      <c r="D526" t="s">
        <v>1254</v>
      </c>
      <c r="E526" t="s">
        <v>174</v>
      </c>
      <c r="F526" t="s">
        <v>1380</v>
      </c>
      <c r="G526" t="s">
        <v>1369</v>
      </c>
      <c r="H526" t="s">
        <v>1344</v>
      </c>
      <c r="K526" t="s">
        <v>709</v>
      </c>
      <c r="L526" t="s">
        <v>252</v>
      </c>
      <c r="M526" t="s">
        <v>1459</v>
      </c>
      <c r="N526" t="s">
        <v>8</v>
      </c>
      <c r="O526">
        <v>2136129.77</v>
      </c>
      <c r="P526">
        <v>2136129.77</v>
      </c>
      <c r="Q526">
        <v>854451.90800000005</v>
      </c>
      <c r="R526">
        <v>0</v>
      </c>
      <c r="S526">
        <v>-1281677.862</v>
      </c>
      <c r="T526">
        <v>2</v>
      </c>
      <c r="U526" t="s">
        <v>3016</v>
      </c>
    </row>
    <row r="527" spans="1:21" x14ac:dyDescent="0.25">
      <c r="A527">
        <v>599</v>
      </c>
      <c r="B527" t="s">
        <v>172</v>
      </c>
      <c r="D527" t="s">
        <v>1254</v>
      </c>
      <c r="E527" t="s">
        <v>174</v>
      </c>
      <c r="F527" t="s">
        <v>1380</v>
      </c>
      <c r="G527" t="s">
        <v>1369</v>
      </c>
      <c r="H527" t="s">
        <v>1344</v>
      </c>
      <c r="K527" t="s">
        <v>710</v>
      </c>
      <c r="L527" t="s">
        <v>252</v>
      </c>
      <c r="M527" t="s">
        <v>1459</v>
      </c>
      <c r="N527" t="s">
        <v>67</v>
      </c>
      <c r="O527">
        <v>414324.25</v>
      </c>
      <c r="P527">
        <v>414324.25</v>
      </c>
      <c r="Q527">
        <v>248594.55</v>
      </c>
      <c r="R527">
        <v>0</v>
      </c>
      <c r="S527">
        <v>-165729.70000000001</v>
      </c>
      <c r="T527">
        <v>2</v>
      </c>
      <c r="U527" t="s">
        <v>3016</v>
      </c>
    </row>
    <row r="528" spans="1:21" x14ac:dyDescent="0.25">
      <c r="A528">
        <v>600</v>
      </c>
      <c r="B528" t="s">
        <v>172</v>
      </c>
      <c r="D528" t="s">
        <v>1254</v>
      </c>
      <c r="E528" t="s">
        <v>174</v>
      </c>
      <c r="F528" t="s">
        <v>1380</v>
      </c>
      <c r="G528" t="s">
        <v>1369</v>
      </c>
      <c r="H528" t="s">
        <v>1344</v>
      </c>
      <c r="K528" t="s">
        <v>704</v>
      </c>
      <c r="L528" t="s">
        <v>252</v>
      </c>
      <c r="M528" t="s">
        <v>1461</v>
      </c>
      <c r="N528" t="s">
        <v>10</v>
      </c>
      <c r="O528">
        <v>277863.52</v>
      </c>
      <c r="P528">
        <v>277863.52</v>
      </c>
      <c r="Q528">
        <v>138931.76</v>
      </c>
      <c r="R528">
        <v>0</v>
      </c>
      <c r="S528">
        <v>-138931.76</v>
      </c>
      <c r="T528">
        <v>2</v>
      </c>
      <c r="U528" t="s">
        <v>3018</v>
      </c>
    </row>
    <row r="529" spans="1:21" x14ac:dyDescent="0.25">
      <c r="A529">
        <v>601</v>
      </c>
      <c r="B529" t="s">
        <v>172</v>
      </c>
      <c r="D529" t="s">
        <v>1254</v>
      </c>
      <c r="E529" t="s">
        <v>174</v>
      </c>
      <c r="F529" t="s">
        <v>1380</v>
      </c>
      <c r="G529" t="s">
        <v>1369</v>
      </c>
      <c r="H529" t="s">
        <v>1344</v>
      </c>
      <c r="K529" t="s">
        <v>711</v>
      </c>
      <c r="L529" t="s">
        <v>252</v>
      </c>
      <c r="M529" t="s">
        <v>1461</v>
      </c>
      <c r="N529" t="s">
        <v>55</v>
      </c>
      <c r="O529">
        <v>10389097.52</v>
      </c>
      <c r="P529">
        <v>10389097.52</v>
      </c>
      <c r="Q529">
        <v>1038909.752</v>
      </c>
      <c r="R529">
        <v>0</v>
      </c>
      <c r="S529">
        <v>-9350187.7679999992</v>
      </c>
      <c r="T529">
        <v>2</v>
      </c>
      <c r="U529" t="s">
        <v>3018</v>
      </c>
    </row>
    <row r="530" spans="1:21" x14ac:dyDescent="0.25">
      <c r="A530">
        <v>602</v>
      </c>
      <c r="B530" t="s">
        <v>172</v>
      </c>
      <c r="D530" t="s">
        <v>1254</v>
      </c>
      <c r="E530" t="s">
        <v>174</v>
      </c>
      <c r="F530" t="s">
        <v>1380</v>
      </c>
      <c r="G530" t="s">
        <v>1369</v>
      </c>
      <c r="H530" t="s">
        <v>1344</v>
      </c>
      <c r="K530" t="s">
        <v>704</v>
      </c>
      <c r="L530" t="s">
        <v>252</v>
      </c>
      <c r="M530" t="s">
        <v>1461</v>
      </c>
      <c r="N530" t="s">
        <v>77</v>
      </c>
      <c r="O530">
        <v>1959995.86</v>
      </c>
      <c r="P530">
        <v>1959995.86</v>
      </c>
      <c r="Q530">
        <v>1567996.6880000001</v>
      </c>
      <c r="R530">
        <v>0</v>
      </c>
      <c r="S530">
        <v>-391999.17200000002</v>
      </c>
      <c r="T530">
        <v>2</v>
      </c>
      <c r="U530" t="s">
        <v>3018</v>
      </c>
    </row>
    <row r="531" spans="1:21" ht="409.5" x14ac:dyDescent="0.25">
      <c r="A531">
        <v>603</v>
      </c>
      <c r="B531" t="s">
        <v>172</v>
      </c>
      <c r="D531" t="s">
        <v>1254</v>
      </c>
      <c r="E531" t="s">
        <v>174</v>
      </c>
      <c r="F531" t="s">
        <v>1380</v>
      </c>
      <c r="G531" t="s">
        <v>1369</v>
      </c>
      <c r="H531" t="s">
        <v>1344</v>
      </c>
      <c r="K531" s="301" t="s">
        <v>712</v>
      </c>
      <c r="L531" t="s">
        <v>253</v>
      </c>
      <c r="M531" t="s">
        <v>1462</v>
      </c>
      <c r="N531" t="s">
        <v>187</v>
      </c>
      <c r="O531">
        <v>2000000</v>
      </c>
      <c r="P531">
        <v>2000000</v>
      </c>
      <c r="Q531">
        <v>0</v>
      </c>
      <c r="R531">
        <v>0</v>
      </c>
      <c r="S531">
        <v>-2000000</v>
      </c>
      <c r="T531">
        <v>3</v>
      </c>
      <c r="U531" t="s">
        <v>3020</v>
      </c>
    </row>
    <row r="532" spans="1:21" x14ac:dyDescent="0.25">
      <c r="A532">
        <v>604</v>
      </c>
      <c r="B532" t="s">
        <v>172</v>
      </c>
      <c r="D532" t="s">
        <v>1254</v>
      </c>
      <c r="E532" t="s">
        <v>174</v>
      </c>
      <c r="F532" t="s">
        <v>1380</v>
      </c>
      <c r="G532" t="s">
        <v>1369</v>
      </c>
      <c r="H532" t="s">
        <v>1344</v>
      </c>
      <c r="K532" t="s">
        <v>713</v>
      </c>
      <c r="L532" t="s">
        <v>253</v>
      </c>
      <c r="M532" t="s">
        <v>1463</v>
      </c>
      <c r="N532" t="s">
        <v>188</v>
      </c>
      <c r="O532">
        <v>2250000</v>
      </c>
      <c r="P532">
        <v>2250000</v>
      </c>
      <c r="Q532">
        <v>225000</v>
      </c>
      <c r="R532">
        <v>0</v>
      </c>
      <c r="S532">
        <v>-2025000</v>
      </c>
      <c r="T532">
        <v>3</v>
      </c>
      <c r="U532" t="s">
        <v>3021</v>
      </c>
    </row>
    <row r="533" spans="1:21" x14ac:dyDescent="0.25">
      <c r="A533">
        <v>605</v>
      </c>
      <c r="B533" t="s">
        <v>172</v>
      </c>
      <c r="D533" t="s">
        <v>1254</v>
      </c>
      <c r="E533" t="s">
        <v>174</v>
      </c>
      <c r="F533" t="s">
        <v>1380</v>
      </c>
      <c r="G533" t="s">
        <v>1369</v>
      </c>
      <c r="H533" t="s">
        <v>1344</v>
      </c>
      <c r="K533" t="s">
        <v>714</v>
      </c>
      <c r="L533" t="s">
        <v>253</v>
      </c>
      <c r="M533" t="s">
        <v>1466</v>
      </c>
      <c r="N533" t="s">
        <v>99</v>
      </c>
      <c r="O533">
        <v>150000</v>
      </c>
      <c r="P533">
        <v>150000</v>
      </c>
      <c r="Q533">
        <v>0</v>
      </c>
      <c r="R533">
        <v>0</v>
      </c>
      <c r="S533">
        <v>-150000</v>
      </c>
      <c r="T533">
        <v>3</v>
      </c>
      <c r="U533" t="s">
        <v>3024</v>
      </c>
    </row>
    <row r="534" spans="1:21" x14ac:dyDescent="0.25">
      <c r="A534">
        <v>606</v>
      </c>
      <c r="B534" t="s">
        <v>172</v>
      </c>
      <c r="D534" t="s">
        <v>1254</v>
      </c>
      <c r="E534" t="s">
        <v>174</v>
      </c>
      <c r="F534" t="s">
        <v>1380</v>
      </c>
      <c r="G534" t="s">
        <v>1369</v>
      </c>
      <c r="H534" t="s">
        <v>1344</v>
      </c>
      <c r="K534" t="s">
        <v>715</v>
      </c>
      <c r="L534" t="s">
        <v>253</v>
      </c>
      <c r="M534" t="s">
        <v>1466</v>
      </c>
      <c r="N534" t="s">
        <v>99</v>
      </c>
      <c r="O534">
        <v>3500000</v>
      </c>
      <c r="P534">
        <v>3500000</v>
      </c>
      <c r="Q534">
        <v>1400000</v>
      </c>
      <c r="R534">
        <v>0</v>
      </c>
      <c r="S534">
        <v>-2100000</v>
      </c>
      <c r="T534">
        <v>3</v>
      </c>
      <c r="U534" t="s">
        <v>3024</v>
      </c>
    </row>
    <row r="535" spans="1:21" x14ac:dyDescent="0.25">
      <c r="A535">
        <v>607</v>
      </c>
      <c r="B535" t="s">
        <v>172</v>
      </c>
      <c r="D535" t="s">
        <v>1254</v>
      </c>
      <c r="E535" t="s">
        <v>174</v>
      </c>
      <c r="F535" t="s">
        <v>1380</v>
      </c>
      <c r="G535" t="s">
        <v>1369</v>
      </c>
      <c r="H535" t="s">
        <v>1344</v>
      </c>
      <c r="K535" t="s">
        <v>716</v>
      </c>
      <c r="L535" t="s">
        <v>253</v>
      </c>
      <c r="M535" t="s">
        <v>1466</v>
      </c>
      <c r="N535" t="s">
        <v>72</v>
      </c>
      <c r="O535">
        <v>400000</v>
      </c>
      <c r="P535">
        <v>400000</v>
      </c>
      <c r="Q535">
        <v>0</v>
      </c>
      <c r="R535">
        <v>0</v>
      </c>
      <c r="S535">
        <v>-400000</v>
      </c>
      <c r="T535">
        <v>3</v>
      </c>
      <c r="U535" t="s">
        <v>3024</v>
      </c>
    </row>
    <row r="536" spans="1:21" x14ac:dyDescent="0.25">
      <c r="A536">
        <v>608</v>
      </c>
      <c r="B536" t="s">
        <v>172</v>
      </c>
      <c r="D536" t="s">
        <v>1254</v>
      </c>
      <c r="E536" t="s">
        <v>174</v>
      </c>
      <c r="F536" t="s">
        <v>1380</v>
      </c>
      <c r="G536" t="s">
        <v>1369</v>
      </c>
      <c r="H536" t="s">
        <v>1344</v>
      </c>
      <c r="K536" t="s">
        <v>717</v>
      </c>
      <c r="L536" t="s">
        <v>253</v>
      </c>
      <c r="M536" t="s">
        <v>1466</v>
      </c>
      <c r="N536" t="s">
        <v>81</v>
      </c>
      <c r="O536">
        <v>10000000</v>
      </c>
      <c r="P536">
        <v>10000000</v>
      </c>
      <c r="Q536">
        <v>0</v>
      </c>
      <c r="R536">
        <v>0</v>
      </c>
      <c r="S536">
        <v>-10000000</v>
      </c>
      <c r="T536">
        <v>3</v>
      </c>
      <c r="U536" t="s">
        <v>3024</v>
      </c>
    </row>
    <row r="537" spans="1:21" x14ac:dyDescent="0.25">
      <c r="A537">
        <v>609</v>
      </c>
      <c r="B537" t="s">
        <v>172</v>
      </c>
      <c r="D537" t="s">
        <v>1254</v>
      </c>
      <c r="E537" t="s">
        <v>174</v>
      </c>
      <c r="F537" t="s">
        <v>1380</v>
      </c>
      <c r="G537" t="s">
        <v>1369</v>
      </c>
      <c r="H537" t="s">
        <v>1344</v>
      </c>
      <c r="K537" t="s">
        <v>718</v>
      </c>
      <c r="L537" t="s">
        <v>253</v>
      </c>
      <c r="M537" t="s">
        <v>1469</v>
      </c>
      <c r="N537" t="s">
        <v>61</v>
      </c>
      <c r="O537">
        <v>350000</v>
      </c>
      <c r="P537">
        <v>350000</v>
      </c>
      <c r="Q537">
        <v>0</v>
      </c>
      <c r="R537">
        <v>0</v>
      </c>
      <c r="S537">
        <v>-350000</v>
      </c>
      <c r="T537">
        <v>3</v>
      </c>
      <c r="U537" t="s">
        <v>3026</v>
      </c>
    </row>
    <row r="538" spans="1:21" x14ac:dyDescent="0.25">
      <c r="A538">
        <v>610</v>
      </c>
      <c r="B538" t="s">
        <v>172</v>
      </c>
      <c r="D538" t="s">
        <v>1254</v>
      </c>
      <c r="E538" t="s">
        <v>174</v>
      </c>
      <c r="F538" t="s">
        <v>1380</v>
      </c>
      <c r="G538" t="s">
        <v>1369</v>
      </c>
      <c r="H538" t="s">
        <v>1344</v>
      </c>
      <c r="K538" t="s">
        <v>719</v>
      </c>
      <c r="L538" t="s">
        <v>255</v>
      </c>
      <c r="M538" t="s">
        <v>1476</v>
      </c>
      <c r="N538" t="s">
        <v>17</v>
      </c>
      <c r="O538">
        <v>31900</v>
      </c>
      <c r="P538">
        <v>31900</v>
      </c>
      <c r="Q538">
        <v>0</v>
      </c>
      <c r="R538">
        <v>0</v>
      </c>
      <c r="S538">
        <v>-31900</v>
      </c>
      <c r="T538">
        <v>5</v>
      </c>
      <c r="U538" t="s">
        <v>3040</v>
      </c>
    </row>
    <row r="539" spans="1:21" ht="409.5" x14ac:dyDescent="0.25">
      <c r="A539">
        <v>611</v>
      </c>
      <c r="B539" t="s">
        <v>172</v>
      </c>
      <c r="D539" t="s">
        <v>1254</v>
      </c>
      <c r="E539" t="s">
        <v>174</v>
      </c>
      <c r="F539" t="s">
        <v>1380</v>
      </c>
      <c r="G539" t="s">
        <v>1369</v>
      </c>
      <c r="H539" t="s">
        <v>1344</v>
      </c>
      <c r="K539" s="301" t="s">
        <v>720</v>
      </c>
      <c r="L539" t="s">
        <v>255</v>
      </c>
      <c r="M539" t="s">
        <v>1479</v>
      </c>
      <c r="N539" t="s">
        <v>160</v>
      </c>
      <c r="O539">
        <v>9600000</v>
      </c>
      <c r="P539">
        <v>9600000</v>
      </c>
      <c r="Q539">
        <v>0</v>
      </c>
      <c r="R539">
        <v>0</v>
      </c>
      <c r="S539">
        <v>-9600000</v>
      </c>
      <c r="T539">
        <v>5</v>
      </c>
      <c r="U539" t="s">
        <v>3044</v>
      </c>
    </row>
    <row r="540" spans="1:21" x14ac:dyDescent="0.25">
      <c r="A540">
        <v>612</v>
      </c>
      <c r="B540" t="s">
        <v>172</v>
      </c>
      <c r="D540" t="s">
        <v>1254</v>
      </c>
      <c r="E540" t="s">
        <v>174</v>
      </c>
      <c r="F540" t="s">
        <v>1380</v>
      </c>
      <c r="G540" t="s">
        <v>1369</v>
      </c>
      <c r="H540" t="s">
        <v>1344</v>
      </c>
      <c r="K540" t="s">
        <v>704</v>
      </c>
      <c r="L540" t="s">
        <v>255</v>
      </c>
      <c r="M540" t="s">
        <v>1479</v>
      </c>
      <c r="N540" t="s">
        <v>189</v>
      </c>
      <c r="O540">
        <v>76000</v>
      </c>
      <c r="P540">
        <v>76000</v>
      </c>
      <c r="Q540">
        <v>0</v>
      </c>
      <c r="R540">
        <v>0</v>
      </c>
      <c r="S540">
        <v>-76000</v>
      </c>
      <c r="T540">
        <v>5</v>
      </c>
      <c r="U540" t="s">
        <v>3044</v>
      </c>
    </row>
    <row r="541" spans="1:21" x14ac:dyDescent="0.25">
      <c r="A541">
        <v>613</v>
      </c>
      <c r="B541" t="s">
        <v>172</v>
      </c>
      <c r="D541" t="s">
        <v>1254</v>
      </c>
      <c r="E541" t="s">
        <v>174</v>
      </c>
      <c r="F541" t="s">
        <v>1380</v>
      </c>
      <c r="G541" t="s">
        <v>1369</v>
      </c>
      <c r="H541" t="s">
        <v>1344</v>
      </c>
      <c r="K541" t="s">
        <v>721</v>
      </c>
      <c r="L541" t="s">
        <v>255</v>
      </c>
      <c r="M541" t="s">
        <v>1481</v>
      </c>
      <c r="N541" t="s">
        <v>163</v>
      </c>
      <c r="O541">
        <v>138852</v>
      </c>
      <c r="P541">
        <v>138852</v>
      </c>
      <c r="Q541">
        <v>0</v>
      </c>
      <c r="R541">
        <v>0</v>
      </c>
      <c r="S541">
        <v>-138852</v>
      </c>
      <c r="T541">
        <v>5</v>
      </c>
      <c r="U541" t="s">
        <v>3035</v>
      </c>
    </row>
    <row r="542" spans="1:21" ht="409.5" x14ac:dyDescent="0.25">
      <c r="A542">
        <v>614</v>
      </c>
      <c r="B542" t="s">
        <v>172</v>
      </c>
      <c r="D542" t="s">
        <v>1254</v>
      </c>
      <c r="E542" t="s">
        <v>174</v>
      </c>
      <c r="F542" t="s">
        <v>1380</v>
      </c>
      <c r="G542" t="s">
        <v>1369</v>
      </c>
      <c r="H542" t="s">
        <v>1344</v>
      </c>
      <c r="K542" s="301" t="s">
        <v>722</v>
      </c>
      <c r="L542" t="s">
        <v>255</v>
      </c>
      <c r="M542" t="s">
        <v>1481</v>
      </c>
      <c r="N542" t="s">
        <v>102</v>
      </c>
      <c r="O542">
        <v>509120</v>
      </c>
      <c r="P542">
        <v>509120</v>
      </c>
      <c r="Q542">
        <v>0</v>
      </c>
      <c r="R542">
        <v>0</v>
      </c>
      <c r="S542">
        <v>-509120</v>
      </c>
      <c r="T542">
        <v>5</v>
      </c>
      <c r="U542" t="s">
        <v>3035</v>
      </c>
    </row>
    <row r="543" spans="1:21" x14ac:dyDescent="0.25">
      <c r="A543">
        <v>615</v>
      </c>
      <c r="B543" t="s">
        <v>172</v>
      </c>
      <c r="D543" t="s">
        <v>1254</v>
      </c>
      <c r="E543" t="s">
        <v>174</v>
      </c>
      <c r="F543" t="s">
        <v>1380</v>
      </c>
      <c r="G543" t="s">
        <v>1369</v>
      </c>
      <c r="H543" t="s">
        <v>1344</v>
      </c>
      <c r="K543" t="s">
        <v>721</v>
      </c>
      <c r="L543" t="s">
        <v>255</v>
      </c>
      <c r="M543" t="s">
        <v>1481</v>
      </c>
      <c r="N543" t="s">
        <v>50</v>
      </c>
      <c r="O543">
        <v>48427.1</v>
      </c>
      <c r="P543">
        <v>48427.1</v>
      </c>
      <c r="Q543">
        <v>0</v>
      </c>
      <c r="R543">
        <v>0</v>
      </c>
      <c r="S543">
        <v>-48427.1</v>
      </c>
      <c r="T543">
        <v>5</v>
      </c>
      <c r="U543" t="s">
        <v>3035</v>
      </c>
    </row>
    <row r="544" spans="1:21" x14ac:dyDescent="0.25">
      <c r="A544">
        <v>791</v>
      </c>
      <c r="B544" t="s">
        <v>172</v>
      </c>
      <c r="D544" t="s">
        <v>1261</v>
      </c>
      <c r="E544" t="s">
        <v>181</v>
      </c>
      <c r="F544" t="s">
        <v>1380</v>
      </c>
      <c r="G544" t="s">
        <v>1369</v>
      </c>
      <c r="H544" t="s">
        <v>1344</v>
      </c>
      <c r="K544" t="s">
        <v>877</v>
      </c>
      <c r="L544" t="s">
        <v>252</v>
      </c>
      <c r="M544" t="s">
        <v>1454</v>
      </c>
      <c r="N544" t="s">
        <v>2</v>
      </c>
      <c r="O544">
        <v>150000</v>
      </c>
      <c r="P544">
        <v>150000</v>
      </c>
      <c r="Q544">
        <v>30000</v>
      </c>
      <c r="R544">
        <v>0</v>
      </c>
      <c r="S544">
        <v>-120000</v>
      </c>
      <c r="T544">
        <v>2</v>
      </c>
      <c r="U544" t="s">
        <v>3010</v>
      </c>
    </row>
    <row r="545" spans="1:21" x14ac:dyDescent="0.25">
      <c r="A545">
        <v>792</v>
      </c>
      <c r="B545" t="s">
        <v>172</v>
      </c>
      <c r="D545" t="s">
        <v>1261</v>
      </c>
      <c r="E545" t="s">
        <v>181</v>
      </c>
      <c r="F545" t="s">
        <v>1380</v>
      </c>
      <c r="G545" t="s">
        <v>1369</v>
      </c>
      <c r="H545" t="s">
        <v>1344</v>
      </c>
      <c r="K545" t="s">
        <v>878</v>
      </c>
      <c r="L545" t="s">
        <v>252</v>
      </c>
      <c r="M545" t="s">
        <v>1454</v>
      </c>
      <c r="N545" t="s">
        <v>3</v>
      </c>
      <c r="O545">
        <v>250000</v>
      </c>
      <c r="P545">
        <v>250000</v>
      </c>
      <c r="Q545">
        <v>75000</v>
      </c>
      <c r="R545">
        <v>0</v>
      </c>
      <c r="S545">
        <v>-175000</v>
      </c>
      <c r="T545">
        <v>2</v>
      </c>
      <c r="U545" t="s">
        <v>3010</v>
      </c>
    </row>
    <row r="546" spans="1:21" x14ac:dyDescent="0.25">
      <c r="A546">
        <v>793</v>
      </c>
      <c r="B546" t="s">
        <v>172</v>
      </c>
      <c r="D546" t="s">
        <v>1261</v>
      </c>
      <c r="E546" t="s">
        <v>181</v>
      </c>
      <c r="F546" t="s">
        <v>1380</v>
      </c>
      <c r="G546" t="s">
        <v>1369</v>
      </c>
      <c r="H546" t="s">
        <v>1344</v>
      </c>
      <c r="K546" t="s">
        <v>879</v>
      </c>
      <c r="L546" t="s">
        <v>252</v>
      </c>
      <c r="M546" t="s">
        <v>1454</v>
      </c>
      <c r="N546" t="s">
        <v>4</v>
      </c>
      <c r="O546">
        <v>500000</v>
      </c>
      <c r="P546">
        <v>500000</v>
      </c>
      <c r="Q546">
        <v>400000</v>
      </c>
      <c r="R546">
        <v>0</v>
      </c>
      <c r="S546">
        <v>-100000</v>
      </c>
      <c r="T546">
        <v>2</v>
      </c>
      <c r="U546" t="s">
        <v>3010</v>
      </c>
    </row>
    <row r="547" spans="1:21" x14ac:dyDescent="0.25">
      <c r="A547">
        <v>794</v>
      </c>
      <c r="B547" t="s">
        <v>172</v>
      </c>
      <c r="D547" t="s">
        <v>1261</v>
      </c>
      <c r="E547" t="s">
        <v>181</v>
      </c>
      <c r="F547" t="s">
        <v>1380</v>
      </c>
      <c r="G547" t="s">
        <v>1369</v>
      </c>
      <c r="H547" t="s">
        <v>1344</v>
      </c>
      <c r="K547" t="s">
        <v>880</v>
      </c>
      <c r="L547" t="s">
        <v>252</v>
      </c>
      <c r="M547" t="s">
        <v>1456</v>
      </c>
      <c r="N547" t="s">
        <v>92</v>
      </c>
      <c r="O547">
        <v>50000</v>
      </c>
      <c r="P547">
        <v>50000</v>
      </c>
      <c r="Q547">
        <v>10000</v>
      </c>
      <c r="R547">
        <v>0</v>
      </c>
      <c r="S547">
        <v>-40000</v>
      </c>
      <c r="T547">
        <v>2</v>
      </c>
      <c r="U547" t="s">
        <v>3013</v>
      </c>
    </row>
    <row r="548" spans="1:21" x14ac:dyDescent="0.25">
      <c r="A548">
        <v>795</v>
      </c>
      <c r="B548" t="s">
        <v>172</v>
      </c>
      <c r="D548" t="s">
        <v>1261</v>
      </c>
      <c r="E548" t="s">
        <v>181</v>
      </c>
      <c r="F548" t="s">
        <v>1380</v>
      </c>
      <c r="G548" t="s">
        <v>1369</v>
      </c>
      <c r="H548" t="s">
        <v>1344</v>
      </c>
      <c r="K548" t="s">
        <v>881</v>
      </c>
      <c r="L548" t="s">
        <v>252</v>
      </c>
      <c r="M548" t="s">
        <v>1456</v>
      </c>
      <c r="N548" t="s">
        <v>93</v>
      </c>
      <c r="O548">
        <v>60000</v>
      </c>
      <c r="P548">
        <v>60000</v>
      </c>
      <c r="Q548">
        <v>24000</v>
      </c>
      <c r="R548">
        <v>0</v>
      </c>
      <c r="S548">
        <v>-36000</v>
      </c>
      <c r="T548">
        <v>2</v>
      </c>
      <c r="U548" t="s">
        <v>3013</v>
      </c>
    </row>
    <row r="549" spans="1:21" x14ac:dyDescent="0.25">
      <c r="A549">
        <v>796</v>
      </c>
      <c r="B549" t="s">
        <v>172</v>
      </c>
      <c r="D549" t="s">
        <v>1261</v>
      </c>
      <c r="E549" t="s">
        <v>181</v>
      </c>
      <c r="F549" t="s">
        <v>1380</v>
      </c>
      <c r="G549" t="s">
        <v>1369</v>
      </c>
      <c r="H549" t="s">
        <v>1344</v>
      </c>
      <c r="K549" t="s">
        <v>882</v>
      </c>
      <c r="L549" t="s">
        <v>252</v>
      </c>
      <c r="M549" t="s">
        <v>1456</v>
      </c>
      <c r="N549" t="s">
        <v>95</v>
      </c>
      <c r="O549">
        <v>20000</v>
      </c>
      <c r="P549">
        <v>20000</v>
      </c>
      <c r="Q549">
        <v>20000</v>
      </c>
      <c r="R549">
        <v>0</v>
      </c>
      <c r="S549">
        <v>0</v>
      </c>
      <c r="T549">
        <v>2</v>
      </c>
      <c r="U549" t="s">
        <v>3013</v>
      </c>
    </row>
    <row r="550" spans="1:21" x14ac:dyDescent="0.25">
      <c r="A550">
        <v>797</v>
      </c>
      <c r="B550" t="s">
        <v>172</v>
      </c>
      <c r="D550" t="s">
        <v>1261</v>
      </c>
      <c r="E550" t="s">
        <v>181</v>
      </c>
      <c r="F550" t="s">
        <v>1380</v>
      </c>
      <c r="G550" t="s">
        <v>1369</v>
      </c>
      <c r="H550" t="s">
        <v>1344</v>
      </c>
      <c r="K550" t="s">
        <v>883</v>
      </c>
      <c r="L550" t="s">
        <v>252</v>
      </c>
      <c r="M550" t="s">
        <v>1456</v>
      </c>
      <c r="N550" t="s">
        <v>52</v>
      </c>
      <c r="O550">
        <v>350000</v>
      </c>
      <c r="P550">
        <v>350000</v>
      </c>
      <c r="Q550">
        <v>350000</v>
      </c>
      <c r="R550">
        <v>0</v>
      </c>
      <c r="S550">
        <v>0</v>
      </c>
      <c r="T550">
        <v>2</v>
      </c>
      <c r="U550" t="s">
        <v>3013</v>
      </c>
    </row>
    <row r="551" spans="1:21" x14ac:dyDescent="0.25">
      <c r="A551">
        <v>798</v>
      </c>
      <c r="B551" t="s">
        <v>172</v>
      </c>
      <c r="D551" t="s">
        <v>1261</v>
      </c>
      <c r="E551" t="s">
        <v>181</v>
      </c>
      <c r="F551" t="s">
        <v>1380</v>
      </c>
      <c r="G551" t="s">
        <v>1369</v>
      </c>
      <c r="H551" t="s">
        <v>1344</v>
      </c>
      <c r="K551" t="s">
        <v>884</v>
      </c>
      <c r="L551" t="s">
        <v>252</v>
      </c>
      <c r="M551" t="s">
        <v>1456</v>
      </c>
      <c r="N551" t="s">
        <v>58</v>
      </c>
      <c r="O551">
        <v>1700000</v>
      </c>
      <c r="P551">
        <v>1700000</v>
      </c>
      <c r="Q551">
        <v>170000</v>
      </c>
      <c r="R551">
        <v>0</v>
      </c>
      <c r="S551">
        <v>-1530000</v>
      </c>
      <c r="T551">
        <v>2</v>
      </c>
      <c r="U551" t="s">
        <v>3013</v>
      </c>
    </row>
    <row r="552" spans="1:21" x14ac:dyDescent="0.25">
      <c r="A552">
        <v>799</v>
      </c>
      <c r="B552" t="s">
        <v>172</v>
      </c>
      <c r="D552" t="s">
        <v>1261</v>
      </c>
      <c r="E552" t="s">
        <v>181</v>
      </c>
      <c r="F552" t="s">
        <v>1380</v>
      </c>
      <c r="G552" t="s">
        <v>1369</v>
      </c>
      <c r="H552" t="s">
        <v>1344</v>
      </c>
      <c r="K552" t="s">
        <v>885</v>
      </c>
      <c r="L552" t="s">
        <v>252</v>
      </c>
      <c r="M552" t="s">
        <v>1456</v>
      </c>
      <c r="N552" t="s">
        <v>59</v>
      </c>
      <c r="O552">
        <v>150000</v>
      </c>
      <c r="P552">
        <v>150000</v>
      </c>
      <c r="Q552">
        <v>150000</v>
      </c>
      <c r="R552">
        <v>0</v>
      </c>
      <c r="S552">
        <v>0</v>
      </c>
      <c r="T552">
        <v>2</v>
      </c>
      <c r="U552" t="s">
        <v>3013</v>
      </c>
    </row>
    <row r="553" spans="1:21" x14ac:dyDescent="0.25">
      <c r="A553">
        <v>800</v>
      </c>
      <c r="B553" t="s">
        <v>172</v>
      </c>
      <c r="D553" t="s">
        <v>1261</v>
      </c>
      <c r="E553" t="s">
        <v>181</v>
      </c>
      <c r="F553" t="s">
        <v>1380</v>
      </c>
      <c r="G553" t="s">
        <v>1369</v>
      </c>
      <c r="H553" t="s">
        <v>1344</v>
      </c>
      <c r="K553" t="s">
        <v>886</v>
      </c>
      <c r="L553" t="s">
        <v>252</v>
      </c>
      <c r="M553" t="s">
        <v>1457</v>
      </c>
      <c r="N553" t="s">
        <v>186</v>
      </c>
      <c r="O553">
        <v>150000</v>
      </c>
      <c r="P553">
        <v>150000</v>
      </c>
      <c r="Q553">
        <v>150000</v>
      </c>
      <c r="R553">
        <v>0</v>
      </c>
      <c r="S553">
        <v>0</v>
      </c>
      <c r="T553">
        <v>2</v>
      </c>
      <c r="U553" t="s">
        <v>3014</v>
      </c>
    </row>
    <row r="554" spans="1:21" x14ac:dyDescent="0.25">
      <c r="A554">
        <v>801</v>
      </c>
      <c r="B554" t="s">
        <v>172</v>
      </c>
      <c r="D554" t="s">
        <v>1261</v>
      </c>
      <c r="E554" t="s">
        <v>181</v>
      </c>
      <c r="F554" t="s">
        <v>1380</v>
      </c>
      <c r="G554" t="s">
        <v>1369</v>
      </c>
      <c r="H554" t="s">
        <v>1344</v>
      </c>
      <c r="K554" t="s">
        <v>887</v>
      </c>
      <c r="L554" t="s">
        <v>252</v>
      </c>
      <c r="M554" t="s">
        <v>1457</v>
      </c>
      <c r="N554" t="s">
        <v>75</v>
      </c>
      <c r="O554">
        <v>50000</v>
      </c>
      <c r="P554">
        <v>50000</v>
      </c>
      <c r="Q554">
        <v>50000</v>
      </c>
      <c r="R554">
        <v>0</v>
      </c>
      <c r="S554">
        <v>0</v>
      </c>
      <c r="T554">
        <v>2</v>
      </c>
      <c r="U554" t="s">
        <v>3014</v>
      </c>
    </row>
    <row r="555" spans="1:21" x14ac:dyDescent="0.25">
      <c r="A555">
        <v>802</v>
      </c>
      <c r="B555" t="s">
        <v>172</v>
      </c>
      <c r="D555" t="s">
        <v>1261</v>
      </c>
      <c r="E555" t="s">
        <v>181</v>
      </c>
      <c r="F555" t="s">
        <v>1380</v>
      </c>
      <c r="G555" t="s">
        <v>1369</v>
      </c>
      <c r="H555" t="s">
        <v>1344</v>
      </c>
      <c r="K555" t="s">
        <v>888</v>
      </c>
      <c r="L555" t="s">
        <v>252</v>
      </c>
      <c r="M555" t="s">
        <v>1457</v>
      </c>
      <c r="N555" t="s">
        <v>42</v>
      </c>
      <c r="O555">
        <v>50000</v>
      </c>
      <c r="P555">
        <v>50000</v>
      </c>
      <c r="Q555">
        <v>50000</v>
      </c>
      <c r="R555">
        <v>0</v>
      </c>
      <c r="S555">
        <v>0</v>
      </c>
      <c r="T555">
        <v>2</v>
      </c>
      <c r="U555" t="s">
        <v>3014</v>
      </c>
    </row>
    <row r="556" spans="1:21" x14ac:dyDescent="0.25">
      <c r="A556">
        <v>803</v>
      </c>
      <c r="B556" t="s">
        <v>172</v>
      </c>
      <c r="D556" t="s">
        <v>1261</v>
      </c>
      <c r="E556" t="s">
        <v>181</v>
      </c>
      <c r="F556" t="s">
        <v>1380</v>
      </c>
      <c r="G556" t="s">
        <v>1369</v>
      </c>
      <c r="H556" t="s">
        <v>1344</v>
      </c>
      <c r="K556" t="s">
        <v>889</v>
      </c>
      <c r="L556" t="s">
        <v>252</v>
      </c>
      <c r="M556" t="s">
        <v>1457</v>
      </c>
      <c r="N556" t="s">
        <v>69</v>
      </c>
      <c r="O556">
        <v>1500000</v>
      </c>
      <c r="P556">
        <v>1500000</v>
      </c>
      <c r="Q556">
        <v>600000</v>
      </c>
      <c r="R556">
        <v>0</v>
      </c>
      <c r="S556">
        <v>-900000</v>
      </c>
      <c r="T556">
        <v>2</v>
      </c>
      <c r="U556" t="s">
        <v>3014</v>
      </c>
    </row>
    <row r="557" spans="1:21" x14ac:dyDescent="0.25">
      <c r="A557">
        <v>804</v>
      </c>
      <c r="B557" t="s">
        <v>172</v>
      </c>
      <c r="D557" t="s">
        <v>1261</v>
      </c>
      <c r="E557" t="s">
        <v>181</v>
      </c>
      <c r="F557" t="s">
        <v>1380</v>
      </c>
      <c r="G557" t="s">
        <v>1369</v>
      </c>
      <c r="H557" t="s">
        <v>1344</v>
      </c>
      <c r="K557" t="s">
        <v>890</v>
      </c>
      <c r="L557" t="s">
        <v>252</v>
      </c>
      <c r="M557" t="s">
        <v>1457</v>
      </c>
      <c r="N557" t="s">
        <v>184</v>
      </c>
      <c r="O557">
        <v>100000</v>
      </c>
      <c r="P557">
        <v>100000</v>
      </c>
      <c r="Q557">
        <v>100000</v>
      </c>
      <c r="R557">
        <v>0</v>
      </c>
      <c r="S557">
        <v>0</v>
      </c>
      <c r="T557">
        <v>2</v>
      </c>
      <c r="U557" t="s">
        <v>3014</v>
      </c>
    </row>
    <row r="558" spans="1:21" x14ac:dyDescent="0.25">
      <c r="A558">
        <v>805</v>
      </c>
      <c r="B558" t="s">
        <v>172</v>
      </c>
      <c r="D558" t="s">
        <v>1261</v>
      </c>
      <c r="E558" t="s">
        <v>181</v>
      </c>
      <c r="F558" t="s">
        <v>1380</v>
      </c>
      <c r="G558" t="s">
        <v>1369</v>
      </c>
      <c r="H558" t="s">
        <v>1344</v>
      </c>
      <c r="K558" t="s">
        <v>891</v>
      </c>
      <c r="L558" t="s">
        <v>252</v>
      </c>
      <c r="M558" t="s">
        <v>1458</v>
      </c>
      <c r="N558" t="s">
        <v>98</v>
      </c>
      <c r="O558">
        <v>350000</v>
      </c>
      <c r="P558">
        <v>350000</v>
      </c>
      <c r="Q558">
        <v>280000</v>
      </c>
      <c r="R558">
        <v>0</v>
      </c>
      <c r="S558">
        <v>-70000</v>
      </c>
      <c r="T558">
        <v>2</v>
      </c>
      <c r="U558" t="s">
        <v>3015</v>
      </c>
    </row>
    <row r="559" spans="1:21" x14ac:dyDescent="0.25">
      <c r="A559">
        <v>806</v>
      </c>
      <c r="B559" t="s">
        <v>172</v>
      </c>
      <c r="D559" t="s">
        <v>1261</v>
      </c>
      <c r="E559" t="s">
        <v>181</v>
      </c>
      <c r="F559" t="s">
        <v>1380</v>
      </c>
      <c r="G559" t="s">
        <v>1369</v>
      </c>
      <c r="H559" t="s">
        <v>1344</v>
      </c>
      <c r="K559" t="s">
        <v>892</v>
      </c>
      <c r="L559" t="s">
        <v>252</v>
      </c>
      <c r="M559" t="s">
        <v>1459</v>
      </c>
      <c r="N559" t="s">
        <v>8</v>
      </c>
      <c r="O559">
        <v>450000</v>
      </c>
      <c r="P559">
        <v>450000</v>
      </c>
      <c r="Q559">
        <v>180000</v>
      </c>
      <c r="R559">
        <v>0</v>
      </c>
      <c r="S559">
        <v>-270000</v>
      </c>
      <c r="T559">
        <v>2</v>
      </c>
      <c r="U559" t="s">
        <v>3016</v>
      </c>
    </row>
    <row r="560" spans="1:21" x14ac:dyDescent="0.25">
      <c r="A560">
        <v>807</v>
      </c>
      <c r="B560" t="s">
        <v>172</v>
      </c>
      <c r="D560" t="s">
        <v>1261</v>
      </c>
      <c r="E560" t="s">
        <v>181</v>
      </c>
      <c r="F560" t="s">
        <v>1380</v>
      </c>
      <c r="G560" t="s">
        <v>1369</v>
      </c>
      <c r="H560" t="s">
        <v>1344</v>
      </c>
      <c r="K560" t="s">
        <v>893</v>
      </c>
      <c r="L560" t="s">
        <v>252</v>
      </c>
      <c r="M560" t="s">
        <v>1459</v>
      </c>
      <c r="N560" t="s">
        <v>67</v>
      </c>
      <c r="O560">
        <v>350000</v>
      </c>
      <c r="P560">
        <v>350000</v>
      </c>
      <c r="Q560">
        <v>210000</v>
      </c>
      <c r="R560">
        <v>0</v>
      </c>
      <c r="S560">
        <v>-140000</v>
      </c>
      <c r="T560">
        <v>2</v>
      </c>
      <c r="U560" t="s">
        <v>3016</v>
      </c>
    </row>
    <row r="561" spans="1:21" x14ac:dyDescent="0.25">
      <c r="A561">
        <v>808</v>
      </c>
      <c r="B561" t="s">
        <v>172</v>
      </c>
      <c r="D561" t="s">
        <v>1261</v>
      </c>
      <c r="E561" t="s">
        <v>181</v>
      </c>
      <c r="F561" t="s">
        <v>1380</v>
      </c>
      <c r="G561" t="s">
        <v>1369</v>
      </c>
      <c r="H561" t="s">
        <v>1344</v>
      </c>
      <c r="K561" t="s">
        <v>894</v>
      </c>
      <c r="L561" t="s">
        <v>252</v>
      </c>
      <c r="M561" t="s">
        <v>1459</v>
      </c>
      <c r="N561" t="s">
        <v>9</v>
      </c>
      <c r="O561">
        <v>100000</v>
      </c>
      <c r="P561">
        <v>100000</v>
      </c>
      <c r="Q561">
        <v>10000</v>
      </c>
      <c r="R561">
        <v>0</v>
      </c>
      <c r="S561">
        <v>-90000</v>
      </c>
      <c r="T561">
        <v>2</v>
      </c>
      <c r="U561" t="s">
        <v>3016</v>
      </c>
    </row>
    <row r="562" spans="1:21" x14ac:dyDescent="0.25">
      <c r="A562">
        <v>809</v>
      </c>
      <c r="B562" t="s">
        <v>172</v>
      </c>
      <c r="D562" t="s">
        <v>1261</v>
      </c>
      <c r="E562" t="s">
        <v>181</v>
      </c>
      <c r="F562" t="s">
        <v>1380</v>
      </c>
      <c r="G562" t="s">
        <v>1369</v>
      </c>
      <c r="H562" t="s">
        <v>1344</v>
      </c>
      <c r="K562" t="s">
        <v>895</v>
      </c>
      <c r="L562" t="s">
        <v>252</v>
      </c>
      <c r="M562" t="s">
        <v>1461</v>
      </c>
      <c r="N562" t="s">
        <v>10</v>
      </c>
      <c r="O562">
        <v>1200000</v>
      </c>
      <c r="P562">
        <v>1200000</v>
      </c>
      <c r="Q562">
        <v>600000</v>
      </c>
      <c r="R562">
        <v>0</v>
      </c>
      <c r="S562">
        <v>-600000</v>
      </c>
      <c r="T562">
        <v>2</v>
      </c>
      <c r="U562" t="s">
        <v>3018</v>
      </c>
    </row>
    <row r="563" spans="1:21" x14ac:dyDescent="0.25">
      <c r="A563">
        <v>810</v>
      </c>
      <c r="B563" t="s">
        <v>172</v>
      </c>
      <c r="D563" t="s">
        <v>1261</v>
      </c>
      <c r="E563" t="s">
        <v>181</v>
      </c>
      <c r="F563" t="s">
        <v>1380</v>
      </c>
      <c r="G563" t="s">
        <v>1369</v>
      </c>
      <c r="H563" t="s">
        <v>1344</v>
      </c>
      <c r="K563" t="s">
        <v>896</v>
      </c>
      <c r="L563" t="s">
        <v>252</v>
      </c>
      <c r="M563" t="s">
        <v>1461</v>
      </c>
      <c r="N563" t="s">
        <v>77</v>
      </c>
      <c r="O563">
        <v>1500000</v>
      </c>
      <c r="P563">
        <v>1500000</v>
      </c>
      <c r="Q563">
        <v>1200000</v>
      </c>
      <c r="R563">
        <v>0</v>
      </c>
      <c r="S563">
        <v>-300000</v>
      </c>
      <c r="T563">
        <v>2</v>
      </c>
      <c r="U563" t="s">
        <v>3018</v>
      </c>
    </row>
    <row r="564" spans="1:21" x14ac:dyDescent="0.25">
      <c r="A564">
        <v>811</v>
      </c>
      <c r="B564" t="s">
        <v>172</v>
      </c>
      <c r="D564" t="s">
        <v>1261</v>
      </c>
      <c r="E564" t="s">
        <v>181</v>
      </c>
      <c r="F564" t="s">
        <v>1380</v>
      </c>
      <c r="G564" t="s">
        <v>1369</v>
      </c>
      <c r="H564" t="s">
        <v>1344</v>
      </c>
      <c r="L564" t="s">
        <v>253</v>
      </c>
      <c r="M564" t="s">
        <v>1463</v>
      </c>
      <c r="N564" t="s">
        <v>188</v>
      </c>
      <c r="O564">
        <v>800000</v>
      </c>
      <c r="P564">
        <v>800000</v>
      </c>
      <c r="Q564">
        <v>80000</v>
      </c>
      <c r="R564">
        <v>0</v>
      </c>
      <c r="S564">
        <v>-720000</v>
      </c>
      <c r="T564">
        <v>3</v>
      </c>
      <c r="U564" t="s">
        <v>3021</v>
      </c>
    </row>
    <row r="565" spans="1:21" x14ac:dyDescent="0.25">
      <c r="A565">
        <v>812</v>
      </c>
      <c r="B565" t="s">
        <v>172</v>
      </c>
      <c r="D565" t="s">
        <v>1261</v>
      </c>
      <c r="E565" t="s">
        <v>181</v>
      </c>
      <c r="F565" t="s">
        <v>1380</v>
      </c>
      <c r="G565" t="s">
        <v>1369</v>
      </c>
      <c r="H565" t="s">
        <v>1344</v>
      </c>
      <c r="K565" t="s">
        <v>897</v>
      </c>
      <c r="L565" t="s">
        <v>253</v>
      </c>
      <c r="M565" t="s">
        <v>1464</v>
      </c>
      <c r="N565" t="s">
        <v>13</v>
      </c>
      <c r="O565">
        <v>100000</v>
      </c>
      <c r="P565">
        <v>100000</v>
      </c>
      <c r="Q565">
        <v>50000</v>
      </c>
      <c r="R565">
        <v>0</v>
      </c>
      <c r="S565">
        <v>-50000</v>
      </c>
      <c r="T565">
        <v>3</v>
      </c>
      <c r="U565" t="s">
        <v>3022</v>
      </c>
    </row>
    <row r="566" spans="1:21" x14ac:dyDescent="0.25">
      <c r="A566">
        <v>813</v>
      </c>
      <c r="B566" t="s">
        <v>172</v>
      </c>
      <c r="D566" t="s">
        <v>1261</v>
      </c>
      <c r="E566" t="s">
        <v>181</v>
      </c>
      <c r="F566" t="s">
        <v>1380</v>
      </c>
      <c r="G566" t="s">
        <v>1369</v>
      </c>
      <c r="H566" t="s">
        <v>1344</v>
      </c>
      <c r="K566" t="s">
        <v>898</v>
      </c>
      <c r="L566" t="s">
        <v>253</v>
      </c>
      <c r="M566" t="s">
        <v>1464</v>
      </c>
      <c r="N566" t="s">
        <v>71</v>
      </c>
      <c r="O566">
        <v>450000</v>
      </c>
      <c r="P566">
        <v>450000</v>
      </c>
      <c r="Q566">
        <v>0</v>
      </c>
      <c r="R566">
        <v>0</v>
      </c>
      <c r="S566">
        <v>-450000</v>
      </c>
      <c r="T566">
        <v>3</v>
      </c>
      <c r="U566" t="s">
        <v>3022</v>
      </c>
    </row>
    <row r="567" spans="1:21" x14ac:dyDescent="0.25">
      <c r="A567">
        <v>814</v>
      </c>
      <c r="B567" t="s">
        <v>172</v>
      </c>
      <c r="D567" t="s">
        <v>1261</v>
      </c>
      <c r="E567" t="s">
        <v>181</v>
      </c>
      <c r="F567" t="s">
        <v>1380</v>
      </c>
      <c r="G567" t="s">
        <v>1369</v>
      </c>
      <c r="H567" t="s">
        <v>1344</v>
      </c>
      <c r="K567" t="s">
        <v>899</v>
      </c>
      <c r="L567" t="s">
        <v>253</v>
      </c>
      <c r="M567" t="s">
        <v>1466</v>
      </c>
      <c r="N567" t="s">
        <v>81</v>
      </c>
      <c r="O567">
        <v>4100000</v>
      </c>
      <c r="P567">
        <v>4100000</v>
      </c>
      <c r="Q567">
        <v>4100000</v>
      </c>
      <c r="R567">
        <v>0</v>
      </c>
      <c r="S567">
        <v>0</v>
      </c>
      <c r="T567">
        <v>3</v>
      </c>
      <c r="U567" t="s">
        <v>3024</v>
      </c>
    </row>
    <row r="568" spans="1:21" x14ac:dyDescent="0.25">
      <c r="A568">
        <v>815</v>
      </c>
      <c r="B568" t="s">
        <v>172</v>
      </c>
      <c r="D568" t="s">
        <v>1261</v>
      </c>
      <c r="E568" t="s">
        <v>181</v>
      </c>
      <c r="F568" t="s">
        <v>1380</v>
      </c>
      <c r="G568" t="s">
        <v>1369</v>
      </c>
      <c r="H568" t="s">
        <v>1344</v>
      </c>
      <c r="K568" t="s">
        <v>900</v>
      </c>
      <c r="L568" t="s">
        <v>253</v>
      </c>
      <c r="M568" t="s">
        <v>1466</v>
      </c>
      <c r="N568" t="s">
        <v>65</v>
      </c>
      <c r="O568">
        <v>4500000</v>
      </c>
      <c r="P568">
        <v>4500000</v>
      </c>
      <c r="Q568">
        <v>0</v>
      </c>
      <c r="R568">
        <v>0</v>
      </c>
      <c r="S568">
        <v>-4500000</v>
      </c>
      <c r="T568">
        <v>3</v>
      </c>
      <c r="U568" t="s">
        <v>3024</v>
      </c>
    </row>
    <row r="569" spans="1:21" x14ac:dyDescent="0.25">
      <c r="A569">
        <v>816</v>
      </c>
      <c r="B569" t="s">
        <v>172</v>
      </c>
      <c r="D569" t="s">
        <v>1261</v>
      </c>
      <c r="E569" t="s">
        <v>181</v>
      </c>
      <c r="F569" t="s">
        <v>1380</v>
      </c>
      <c r="G569" t="s">
        <v>1369</v>
      </c>
      <c r="H569" t="s">
        <v>1344</v>
      </c>
      <c r="K569" t="s">
        <v>901</v>
      </c>
      <c r="L569" t="s">
        <v>253</v>
      </c>
      <c r="M569" t="s">
        <v>1469</v>
      </c>
      <c r="N569" t="s">
        <v>61</v>
      </c>
      <c r="O569">
        <v>100000</v>
      </c>
      <c r="P569">
        <v>100000</v>
      </c>
      <c r="Q569">
        <v>0</v>
      </c>
      <c r="R569">
        <v>0</v>
      </c>
      <c r="S569">
        <v>-100000</v>
      </c>
      <c r="T569">
        <v>3</v>
      </c>
      <c r="U569" t="s">
        <v>3026</v>
      </c>
    </row>
    <row r="570" spans="1:21" x14ac:dyDescent="0.25">
      <c r="A570">
        <v>817</v>
      </c>
      <c r="B570" t="s">
        <v>172</v>
      </c>
      <c r="D570" t="s">
        <v>1261</v>
      </c>
      <c r="E570" t="s">
        <v>181</v>
      </c>
      <c r="F570" t="s">
        <v>1380</v>
      </c>
      <c r="G570" t="s">
        <v>1369</v>
      </c>
      <c r="H570" t="s">
        <v>1344</v>
      </c>
      <c r="L570" t="s">
        <v>255</v>
      </c>
      <c r="M570" t="s">
        <v>1476</v>
      </c>
      <c r="N570" t="s">
        <v>17</v>
      </c>
      <c r="O570">
        <v>350000</v>
      </c>
      <c r="P570">
        <v>350000</v>
      </c>
      <c r="Q570">
        <v>0</v>
      </c>
      <c r="R570">
        <v>0</v>
      </c>
      <c r="S570">
        <v>-350000</v>
      </c>
      <c r="T570">
        <v>5</v>
      </c>
      <c r="U570" t="s">
        <v>3040</v>
      </c>
    </row>
    <row r="571" spans="1:21" x14ac:dyDescent="0.25">
      <c r="A571">
        <v>818</v>
      </c>
      <c r="B571" t="s">
        <v>172</v>
      </c>
      <c r="D571" t="s">
        <v>1261</v>
      </c>
      <c r="E571" t="s">
        <v>181</v>
      </c>
      <c r="F571" t="s">
        <v>1380</v>
      </c>
      <c r="G571" t="s">
        <v>1369</v>
      </c>
      <c r="H571" t="s">
        <v>1344</v>
      </c>
      <c r="L571" t="s">
        <v>255</v>
      </c>
      <c r="M571" t="s">
        <v>1481</v>
      </c>
      <c r="N571" t="s">
        <v>102</v>
      </c>
      <c r="O571">
        <v>1000000</v>
      </c>
      <c r="P571">
        <v>1000000</v>
      </c>
      <c r="Q571">
        <v>0</v>
      </c>
      <c r="R571">
        <v>0</v>
      </c>
      <c r="S571">
        <v>-1000000</v>
      </c>
      <c r="T571">
        <v>5</v>
      </c>
      <c r="U571" t="s">
        <v>3035</v>
      </c>
    </row>
    <row r="572" spans="1:21" x14ac:dyDescent="0.25">
      <c r="A572">
        <v>870</v>
      </c>
      <c r="B572" t="s">
        <v>172</v>
      </c>
      <c r="D572" t="s">
        <v>1263</v>
      </c>
      <c r="E572" t="s">
        <v>183</v>
      </c>
      <c r="F572" t="s">
        <v>1381</v>
      </c>
      <c r="G572" t="s">
        <v>1369</v>
      </c>
      <c r="H572" t="s">
        <v>1346</v>
      </c>
      <c r="L572" t="s">
        <v>255</v>
      </c>
      <c r="M572" t="s">
        <v>1476</v>
      </c>
      <c r="N572" t="s">
        <v>15</v>
      </c>
      <c r="O572">
        <v>200000</v>
      </c>
      <c r="P572">
        <v>200000</v>
      </c>
      <c r="Q572">
        <v>0</v>
      </c>
      <c r="R572">
        <v>0</v>
      </c>
      <c r="S572">
        <v>-200000</v>
      </c>
      <c r="T572">
        <v>5</v>
      </c>
      <c r="U572" t="s">
        <v>3040</v>
      </c>
    </row>
    <row r="573" spans="1:21" x14ac:dyDescent="0.25">
      <c r="A573">
        <v>871</v>
      </c>
      <c r="B573" t="s">
        <v>172</v>
      </c>
      <c r="D573" t="s">
        <v>1263</v>
      </c>
      <c r="E573" t="s">
        <v>183</v>
      </c>
      <c r="F573" t="s">
        <v>1381</v>
      </c>
      <c r="G573" t="s">
        <v>1369</v>
      </c>
      <c r="H573" t="s">
        <v>1346</v>
      </c>
      <c r="L573" t="s">
        <v>255</v>
      </c>
      <c r="M573" t="s">
        <v>1477</v>
      </c>
      <c r="N573" t="s">
        <v>80</v>
      </c>
      <c r="O573">
        <v>20000</v>
      </c>
      <c r="P573">
        <v>20000</v>
      </c>
      <c r="Q573">
        <v>20000</v>
      </c>
      <c r="R573">
        <v>0</v>
      </c>
      <c r="S573">
        <v>0</v>
      </c>
      <c r="T573">
        <v>5</v>
      </c>
      <c r="U573" t="s">
        <v>3041</v>
      </c>
    </row>
    <row r="574" spans="1:21" x14ac:dyDescent="0.25">
      <c r="A574">
        <v>872</v>
      </c>
      <c r="B574" t="s">
        <v>172</v>
      </c>
      <c r="D574" t="s">
        <v>1263</v>
      </c>
      <c r="E574" t="s">
        <v>183</v>
      </c>
      <c r="F574" t="s">
        <v>1381</v>
      </c>
      <c r="G574" t="s">
        <v>1369</v>
      </c>
      <c r="H574" t="s">
        <v>1346</v>
      </c>
      <c r="L574" t="s">
        <v>255</v>
      </c>
      <c r="M574" t="s">
        <v>1477</v>
      </c>
      <c r="N574" t="s">
        <v>106</v>
      </c>
      <c r="O574">
        <v>25000</v>
      </c>
      <c r="P574">
        <v>25000</v>
      </c>
      <c r="Q574">
        <v>0</v>
      </c>
      <c r="R574">
        <v>0</v>
      </c>
      <c r="S574">
        <v>-25000</v>
      </c>
      <c r="T574">
        <v>5</v>
      </c>
      <c r="U574" t="s">
        <v>3041</v>
      </c>
    </row>
    <row r="575" spans="1:21" x14ac:dyDescent="0.25">
      <c r="A575">
        <v>873</v>
      </c>
      <c r="B575" t="s">
        <v>172</v>
      </c>
      <c r="D575" t="s">
        <v>1263</v>
      </c>
      <c r="E575" t="s">
        <v>183</v>
      </c>
      <c r="F575" t="s">
        <v>1381</v>
      </c>
      <c r="G575" t="s">
        <v>1369</v>
      </c>
      <c r="H575" t="s">
        <v>1346</v>
      </c>
      <c r="L575" t="s">
        <v>255</v>
      </c>
      <c r="M575" t="s">
        <v>1481</v>
      </c>
      <c r="N575" t="s">
        <v>91</v>
      </c>
      <c r="O575">
        <v>100000</v>
      </c>
      <c r="P575">
        <v>100000</v>
      </c>
      <c r="Q575">
        <v>0</v>
      </c>
      <c r="R575">
        <v>0</v>
      </c>
      <c r="S575">
        <v>-100000</v>
      </c>
      <c r="T575">
        <v>5</v>
      </c>
      <c r="U575" t="s">
        <v>3035</v>
      </c>
    </row>
    <row r="576" spans="1:21" x14ac:dyDescent="0.25">
      <c r="A576">
        <v>874</v>
      </c>
      <c r="B576" t="s">
        <v>172</v>
      </c>
      <c r="D576" t="s">
        <v>1263</v>
      </c>
      <c r="E576" t="s">
        <v>183</v>
      </c>
      <c r="F576" t="s">
        <v>1381</v>
      </c>
      <c r="G576" t="s">
        <v>1369</v>
      </c>
      <c r="H576" t="s">
        <v>1346</v>
      </c>
      <c r="L576" t="s">
        <v>255</v>
      </c>
      <c r="M576" t="s">
        <v>1481</v>
      </c>
      <c r="N576" t="s">
        <v>50</v>
      </c>
      <c r="O576">
        <v>100000</v>
      </c>
      <c r="P576">
        <v>100000</v>
      </c>
      <c r="Q576">
        <v>0</v>
      </c>
      <c r="R576">
        <v>0</v>
      </c>
      <c r="S576">
        <v>-100000</v>
      </c>
      <c r="T576">
        <v>5</v>
      </c>
      <c r="U576" t="s">
        <v>3035</v>
      </c>
    </row>
    <row r="577" spans="1:21" x14ac:dyDescent="0.25">
      <c r="A577">
        <v>838</v>
      </c>
      <c r="B577" t="s">
        <v>172</v>
      </c>
      <c r="D577" t="s">
        <v>1263</v>
      </c>
      <c r="E577" t="s">
        <v>183</v>
      </c>
      <c r="F577" t="s">
        <v>1379</v>
      </c>
      <c r="G577" t="s">
        <v>1369</v>
      </c>
      <c r="H577" t="s">
        <v>1359</v>
      </c>
      <c r="L577" t="s">
        <v>252</v>
      </c>
      <c r="M577" t="s">
        <v>1454</v>
      </c>
      <c r="N577" t="s">
        <v>2</v>
      </c>
      <c r="O577">
        <v>500000</v>
      </c>
      <c r="P577">
        <v>500000</v>
      </c>
      <c r="Q577">
        <v>100000</v>
      </c>
      <c r="R577">
        <v>0</v>
      </c>
      <c r="S577">
        <v>-400000</v>
      </c>
      <c r="T577">
        <v>2</v>
      </c>
      <c r="U577" t="s">
        <v>3010</v>
      </c>
    </row>
    <row r="578" spans="1:21" x14ac:dyDescent="0.25">
      <c r="A578">
        <v>839</v>
      </c>
      <c r="B578" t="s">
        <v>172</v>
      </c>
      <c r="D578" t="s">
        <v>1263</v>
      </c>
      <c r="E578" t="s">
        <v>183</v>
      </c>
      <c r="F578" t="s">
        <v>1379</v>
      </c>
      <c r="G578" t="s">
        <v>1369</v>
      </c>
      <c r="H578" t="s">
        <v>1359</v>
      </c>
      <c r="L578" t="s">
        <v>252</v>
      </c>
      <c r="M578" t="s">
        <v>1454</v>
      </c>
      <c r="N578" t="s">
        <v>185</v>
      </c>
      <c r="O578">
        <v>3000</v>
      </c>
      <c r="P578">
        <v>3000</v>
      </c>
      <c r="Q578">
        <v>3000</v>
      </c>
      <c r="R578">
        <v>0</v>
      </c>
      <c r="S578">
        <v>0</v>
      </c>
      <c r="T578">
        <v>2</v>
      </c>
      <c r="U578" t="s">
        <v>3010</v>
      </c>
    </row>
    <row r="579" spans="1:21" x14ac:dyDescent="0.25">
      <c r="A579">
        <v>840</v>
      </c>
      <c r="B579" t="s">
        <v>172</v>
      </c>
      <c r="D579" t="s">
        <v>1263</v>
      </c>
      <c r="E579" t="s">
        <v>183</v>
      </c>
      <c r="F579" t="s">
        <v>1379</v>
      </c>
      <c r="G579" t="s">
        <v>1369</v>
      </c>
      <c r="H579" t="s">
        <v>1359</v>
      </c>
      <c r="L579" t="s">
        <v>252</v>
      </c>
      <c r="M579" t="s">
        <v>1454</v>
      </c>
      <c r="N579" t="s">
        <v>51</v>
      </c>
      <c r="O579">
        <v>5000</v>
      </c>
      <c r="P579">
        <v>5000</v>
      </c>
      <c r="Q579">
        <v>1500</v>
      </c>
      <c r="R579">
        <v>0</v>
      </c>
      <c r="S579">
        <v>-3500</v>
      </c>
      <c r="T579">
        <v>2</v>
      </c>
      <c r="U579" t="s">
        <v>3010</v>
      </c>
    </row>
    <row r="580" spans="1:21" x14ac:dyDescent="0.25">
      <c r="A580">
        <v>841</v>
      </c>
      <c r="B580" t="s">
        <v>172</v>
      </c>
      <c r="D580" t="s">
        <v>1263</v>
      </c>
      <c r="E580" t="s">
        <v>183</v>
      </c>
      <c r="F580" t="s">
        <v>1379</v>
      </c>
      <c r="G580" t="s">
        <v>1369</v>
      </c>
      <c r="H580" t="s">
        <v>1359</v>
      </c>
      <c r="L580" t="s">
        <v>252</v>
      </c>
      <c r="M580" t="s">
        <v>1454</v>
      </c>
      <c r="N580" t="s">
        <v>3</v>
      </c>
      <c r="O580">
        <v>50000</v>
      </c>
      <c r="P580">
        <v>50000</v>
      </c>
      <c r="Q580">
        <v>15000</v>
      </c>
      <c r="R580">
        <v>0</v>
      </c>
      <c r="S580">
        <v>-35000</v>
      </c>
      <c r="T580">
        <v>2</v>
      </c>
      <c r="U580" t="s">
        <v>3010</v>
      </c>
    </row>
    <row r="581" spans="1:21" x14ac:dyDescent="0.25">
      <c r="A581">
        <v>842</v>
      </c>
      <c r="B581" t="s">
        <v>172</v>
      </c>
      <c r="D581" t="s">
        <v>1263</v>
      </c>
      <c r="E581" t="s">
        <v>183</v>
      </c>
      <c r="F581" t="s">
        <v>1379</v>
      </c>
      <c r="G581" t="s">
        <v>1369</v>
      </c>
      <c r="H581" t="s">
        <v>1359</v>
      </c>
      <c r="L581" t="s">
        <v>252</v>
      </c>
      <c r="M581" t="s">
        <v>1454</v>
      </c>
      <c r="N581" t="s">
        <v>4</v>
      </c>
      <c r="O581">
        <v>250000</v>
      </c>
      <c r="P581">
        <v>250000</v>
      </c>
      <c r="Q581">
        <v>200000</v>
      </c>
      <c r="R581">
        <v>0</v>
      </c>
      <c r="S581">
        <v>-50000</v>
      </c>
      <c r="T581">
        <v>2</v>
      </c>
      <c r="U581" t="s">
        <v>3010</v>
      </c>
    </row>
    <row r="582" spans="1:21" x14ac:dyDescent="0.25">
      <c r="A582">
        <v>843</v>
      </c>
      <c r="B582" t="s">
        <v>172</v>
      </c>
      <c r="D582" t="s">
        <v>1263</v>
      </c>
      <c r="E582" t="s">
        <v>183</v>
      </c>
      <c r="F582" t="s">
        <v>1379</v>
      </c>
      <c r="G582" t="s">
        <v>1369</v>
      </c>
      <c r="H582" t="s">
        <v>1359</v>
      </c>
      <c r="L582" t="s">
        <v>252</v>
      </c>
      <c r="M582" t="s">
        <v>1455</v>
      </c>
      <c r="N582" t="s">
        <v>6</v>
      </c>
      <c r="O582">
        <v>38000</v>
      </c>
      <c r="P582">
        <v>38000</v>
      </c>
      <c r="Q582">
        <v>38000</v>
      </c>
      <c r="R582">
        <v>0</v>
      </c>
      <c r="S582">
        <v>0</v>
      </c>
      <c r="T582">
        <v>2</v>
      </c>
      <c r="U582" t="s">
        <v>3011</v>
      </c>
    </row>
    <row r="583" spans="1:21" x14ac:dyDescent="0.25">
      <c r="A583">
        <v>844</v>
      </c>
      <c r="B583" t="s">
        <v>172</v>
      </c>
      <c r="D583" t="s">
        <v>1263</v>
      </c>
      <c r="E583" t="s">
        <v>183</v>
      </c>
      <c r="F583" t="s">
        <v>1379</v>
      </c>
      <c r="G583" t="s">
        <v>1369</v>
      </c>
      <c r="H583" t="s">
        <v>1359</v>
      </c>
      <c r="L583" t="s">
        <v>252</v>
      </c>
      <c r="M583" t="s">
        <v>1456</v>
      </c>
      <c r="N583" t="s">
        <v>93</v>
      </c>
      <c r="O583">
        <v>50000</v>
      </c>
      <c r="P583">
        <v>50000</v>
      </c>
      <c r="Q583">
        <v>20000</v>
      </c>
      <c r="R583">
        <v>0</v>
      </c>
      <c r="S583">
        <v>-30000</v>
      </c>
      <c r="T583">
        <v>2</v>
      </c>
      <c r="U583" t="s">
        <v>3013</v>
      </c>
    </row>
    <row r="584" spans="1:21" x14ac:dyDescent="0.25">
      <c r="A584">
        <v>845</v>
      </c>
      <c r="B584" t="s">
        <v>172</v>
      </c>
      <c r="D584" t="s">
        <v>1263</v>
      </c>
      <c r="E584" t="s">
        <v>183</v>
      </c>
      <c r="F584" t="s">
        <v>1379</v>
      </c>
      <c r="G584" t="s">
        <v>1369</v>
      </c>
      <c r="H584" t="s">
        <v>1359</v>
      </c>
      <c r="L584" t="s">
        <v>252</v>
      </c>
      <c r="M584" t="s">
        <v>1456</v>
      </c>
      <c r="N584" t="s">
        <v>94</v>
      </c>
      <c r="O584">
        <v>20000</v>
      </c>
      <c r="P584">
        <v>20000</v>
      </c>
      <c r="Q584">
        <v>20000</v>
      </c>
      <c r="R584">
        <v>0</v>
      </c>
      <c r="S584">
        <v>0</v>
      </c>
      <c r="T584">
        <v>2</v>
      </c>
      <c r="U584" t="s">
        <v>3013</v>
      </c>
    </row>
    <row r="585" spans="1:21" x14ac:dyDescent="0.25">
      <c r="A585">
        <v>846</v>
      </c>
      <c r="B585" t="s">
        <v>172</v>
      </c>
      <c r="D585" t="s">
        <v>1263</v>
      </c>
      <c r="E585" t="s">
        <v>183</v>
      </c>
      <c r="F585" t="s">
        <v>1379</v>
      </c>
      <c r="G585" t="s">
        <v>1369</v>
      </c>
      <c r="H585" t="s">
        <v>1359</v>
      </c>
      <c r="L585" t="s">
        <v>252</v>
      </c>
      <c r="M585" t="s">
        <v>1456</v>
      </c>
      <c r="N585" t="s">
        <v>96</v>
      </c>
      <c r="O585">
        <v>10000</v>
      </c>
      <c r="P585">
        <v>10000</v>
      </c>
      <c r="Q585">
        <v>10000</v>
      </c>
      <c r="R585">
        <v>0</v>
      </c>
      <c r="S585">
        <v>0</v>
      </c>
      <c r="T585">
        <v>2</v>
      </c>
      <c r="U585" t="s">
        <v>3013</v>
      </c>
    </row>
    <row r="586" spans="1:21" x14ac:dyDescent="0.25">
      <c r="A586">
        <v>847</v>
      </c>
      <c r="B586" t="s">
        <v>172</v>
      </c>
      <c r="D586" t="s">
        <v>1263</v>
      </c>
      <c r="E586" t="s">
        <v>183</v>
      </c>
      <c r="F586" t="s">
        <v>1379</v>
      </c>
      <c r="G586" t="s">
        <v>1369</v>
      </c>
      <c r="H586" t="s">
        <v>1359</v>
      </c>
      <c r="L586" t="s">
        <v>252</v>
      </c>
      <c r="M586" t="s">
        <v>1456</v>
      </c>
      <c r="N586" t="s">
        <v>52</v>
      </c>
      <c r="O586">
        <v>10000</v>
      </c>
      <c r="P586">
        <v>10000</v>
      </c>
      <c r="Q586">
        <v>10000</v>
      </c>
      <c r="R586">
        <v>0</v>
      </c>
      <c r="S586">
        <v>0</v>
      </c>
      <c r="T586">
        <v>2</v>
      </c>
      <c r="U586" t="s">
        <v>3013</v>
      </c>
    </row>
    <row r="587" spans="1:21" x14ac:dyDescent="0.25">
      <c r="A587">
        <v>848</v>
      </c>
      <c r="B587" t="s">
        <v>172</v>
      </c>
      <c r="D587" t="s">
        <v>1263</v>
      </c>
      <c r="E587" t="s">
        <v>183</v>
      </c>
      <c r="F587" t="s">
        <v>1379</v>
      </c>
      <c r="G587" t="s">
        <v>1369</v>
      </c>
      <c r="H587" t="s">
        <v>1359</v>
      </c>
      <c r="L587" t="s">
        <v>252</v>
      </c>
      <c r="M587" t="s">
        <v>1456</v>
      </c>
      <c r="N587" t="s">
        <v>58</v>
      </c>
      <c r="O587">
        <v>50000</v>
      </c>
      <c r="P587">
        <v>50000</v>
      </c>
      <c r="Q587">
        <v>50000</v>
      </c>
      <c r="R587">
        <v>0</v>
      </c>
      <c r="S587">
        <v>0</v>
      </c>
      <c r="T587">
        <v>2</v>
      </c>
      <c r="U587" t="s">
        <v>3013</v>
      </c>
    </row>
    <row r="588" spans="1:21" x14ac:dyDescent="0.25">
      <c r="A588">
        <v>849</v>
      </c>
      <c r="B588" t="s">
        <v>172</v>
      </c>
      <c r="D588" t="s">
        <v>1263</v>
      </c>
      <c r="E588" t="s">
        <v>183</v>
      </c>
      <c r="F588" t="s">
        <v>1379</v>
      </c>
      <c r="G588" t="s">
        <v>1369</v>
      </c>
      <c r="H588" t="s">
        <v>1359</v>
      </c>
      <c r="L588" t="s">
        <v>252</v>
      </c>
      <c r="M588" t="s">
        <v>1456</v>
      </c>
      <c r="N588" t="s">
        <v>59</v>
      </c>
      <c r="O588">
        <v>20000</v>
      </c>
      <c r="P588">
        <v>20000</v>
      </c>
      <c r="Q588">
        <v>20000</v>
      </c>
      <c r="R588">
        <v>0</v>
      </c>
      <c r="S588">
        <v>0</v>
      </c>
      <c r="T588">
        <v>2</v>
      </c>
      <c r="U588" t="s">
        <v>3013</v>
      </c>
    </row>
    <row r="589" spans="1:21" x14ac:dyDescent="0.25">
      <c r="A589">
        <v>850</v>
      </c>
      <c r="B589" t="s">
        <v>172</v>
      </c>
      <c r="D589" t="s">
        <v>1263</v>
      </c>
      <c r="E589" t="s">
        <v>183</v>
      </c>
      <c r="F589" t="s">
        <v>1379</v>
      </c>
      <c r="G589" t="s">
        <v>1369</v>
      </c>
      <c r="H589" t="s">
        <v>1359</v>
      </c>
      <c r="L589" t="s">
        <v>252</v>
      </c>
      <c r="M589" t="s">
        <v>1457</v>
      </c>
      <c r="N589" t="s">
        <v>190</v>
      </c>
      <c r="O589">
        <v>20000</v>
      </c>
      <c r="P589">
        <v>20000</v>
      </c>
      <c r="Q589">
        <v>20000</v>
      </c>
      <c r="R589">
        <v>0</v>
      </c>
      <c r="S589">
        <v>0</v>
      </c>
      <c r="T589">
        <v>2</v>
      </c>
      <c r="U589" t="s">
        <v>3014</v>
      </c>
    </row>
    <row r="590" spans="1:21" x14ac:dyDescent="0.25">
      <c r="A590">
        <v>851</v>
      </c>
      <c r="B590" t="s">
        <v>172</v>
      </c>
      <c r="D590" t="s">
        <v>1263</v>
      </c>
      <c r="E590" t="s">
        <v>183</v>
      </c>
      <c r="F590" t="s">
        <v>1379</v>
      </c>
      <c r="G590" t="s">
        <v>1369</v>
      </c>
      <c r="H590" t="s">
        <v>1359</v>
      </c>
      <c r="L590" t="s">
        <v>252</v>
      </c>
      <c r="M590" t="s">
        <v>1457</v>
      </c>
      <c r="N590" t="s">
        <v>75</v>
      </c>
      <c r="O590">
        <v>5000</v>
      </c>
      <c r="P590">
        <v>5000</v>
      </c>
      <c r="Q590">
        <v>5000</v>
      </c>
      <c r="R590">
        <v>0</v>
      </c>
      <c r="S590">
        <v>0</v>
      </c>
      <c r="T590">
        <v>2</v>
      </c>
      <c r="U590" t="s">
        <v>3014</v>
      </c>
    </row>
    <row r="591" spans="1:21" x14ac:dyDescent="0.25">
      <c r="A591">
        <v>852</v>
      </c>
      <c r="B591" t="s">
        <v>172</v>
      </c>
      <c r="D591" t="s">
        <v>1263</v>
      </c>
      <c r="E591" t="s">
        <v>183</v>
      </c>
      <c r="F591" t="s">
        <v>1379</v>
      </c>
      <c r="G591" t="s">
        <v>1369</v>
      </c>
      <c r="H591" t="s">
        <v>1359</v>
      </c>
      <c r="L591" t="s">
        <v>252</v>
      </c>
      <c r="M591" t="s">
        <v>1457</v>
      </c>
      <c r="N591" t="s">
        <v>69</v>
      </c>
      <c r="O591">
        <v>38000</v>
      </c>
      <c r="P591">
        <v>38000</v>
      </c>
      <c r="Q591">
        <v>38000</v>
      </c>
      <c r="R591">
        <v>0</v>
      </c>
      <c r="S591">
        <v>0</v>
      </c>
      <c r="T591">
        <v>2</v>
      </c>
      <c r="U591" t="s">
        <v>3014</v>
      </c>
    </row>
    <row r="592" spans="1:21" x14ac:dyDescent="0.25">
      <c r="A592">
        <v>853</v>
      </c>
      <c r="B592" t="s">
        <v>172</v>
      </c>
      <c r="D592" t="s">
        <v>1263</v>
      </c>
      <c r="E592" t="s">
        <v>183</v>
      </c>
      <c r="F592" t="s">
        <v>1379</v>
      </c>
      <c r="G592" t="s">
        <v>1369</v>
      </c>
      <c r="H592" t="s">
        <v>1359</v>
      </c>
      <c r="L592" t="s">
        <v>252</v>
      </c>
      <c r="M592" t="s">
        <v>1457</v>
      </c>
      <c r="N592" t="s">
        <v>184</v>
      </c>
      <c r="O592">
        <v>5000</v>
      </c>
      <c r="P592">
        <v>5000</v>
      </c>
      <c r="Q592">
        <v>5000</v>
      </c>
      <c r="R592">
        <v>0</v>
      </c>
      <c r="S592">
        <v>0</v>
      </c>
      <c r="T592">
        <v>2</v>
      </c>
      <c r="U592" t="s">
        <v>3014</v>
      </c>
    </row>
    <row r="593" spans="1:21" x14ac:dyDescent="0.25">
      <c r="A593">
        <v>854</v>
      </c>
      <c r="B593" t="s">
        <v>172</v>
      </c>
      <c r="D593" t="s">
        <v>1263</v>
      </c>
      <c r="E593" t="s">
        <v>183</v>
      </c>
      <c r="F593" t="s">
        <v>1379</v>
      </c>
      <c r="G593" t="s">
        <v>1369</v>
      </c>
      <c r="H593" t="s">
        <v>1359</v>
      </c>
      <c r="L593" t="s">
        <v>252</v>
      </c>
      <c r="M593" t="s">
        <v>1458</v>
      </c>
      <c r="N593" t="s">
        <v>98</v>
      </c>
      <c r="O593">
        <v>300000</v>
      </c>
      <c r="P593">
        <v>300000</v>
      </c>
      <c r="Q593">
        <v>240000</v>
      </c>
      <c r="R593">
        <v>0</v>
      </c>
      <c r="S593">
        <v>-60000</v>
      </c>
      <c r="T593">
        <v>2</v>
      </c>
      <c r="U593" t="s">
        <v>3015</v>
      </c>
    </row>
    <row r="594" spans="1:21" x14ac:dyDescent="0.25">
      <c r="A594">
        <v>855</v>
      </c>
      <c r="B594" t="s">
        <v>172</v>
      </c>
      <c r="D594" t="s">
        <v>1263</v>
      </c>
      <c r="E594" t="s">
        <v>183</v>
      </c>
      <c r="F594" t="s">
        <v>1379</v>
      </c>
      <c r="G594" t="s">
        <v>1369</v>
      </c>
      <c r="H594" t="s">
        <v>1359</v>
      </c>
      <c r="L594" t="s">
        <v>252</v>
      </c>
      <c r="M594" t="s">
        <v>1459</v>
      </c>
      <c r="N594" t="s">
        <v>8</v>
      </c>
      <c r="O594">
        <v>150000</v>
      </c>
      <c r="P594">
        <v>150000</v>
      </c>
      <c r="Q594">
        <v>60000</v>
      </c>
      <c r="R594">
        <v>0</v>
      </c>
      <c r="S594">
        <v>-90000</v>
      </c>
      <c r="T594">
        <v>2</v>
      </c>
      <c r="U594" t="s">
        <v>3016</v>
      </c>
    </row>
    <row r="595" spans="1:21" x14ac:dyDescent="0.25">
      <c r="A595">
        <v>856</v>
      </c>
      <c r="B595" t="s">
        <v>172</v>
      </c>
      <c r="D595" t="s">
        <v>1263</v>
      </c>
      <c r="E595" t="s">
        <v>183</v>
      </c>
      <c r="F595" t="s">
        <v>1379</v>
      </c>
      <c r="G595" t="s">
        <v>1369</v>
      </c>
      <c r="H595" t="s">
        <v>1359</v>
      </c>
      <c r="L595" t="s">
        <v>252</v>
      </c>
      <c r="M595" t="s">
        <v>1459</v>
      </c>
      <c r="N595" t="s">
        <v>67</v>
      </c>
      <c r="O595">
        <v>150000</v>
      </c>
      <c r="P595">
        <v>150000</v>
      </c>
      <c r="Q595">
        <v>90000</v>
      </c>
      <c r="R595">
        <v>0</v>
      </c>
      <c r="S595">
        <v>-60000</v>
      </c>
      <c r="T595">
        <v>2</v>
      </c>
      <c r="U595" t="s">
        <v>3016</v>
      </c>
    </row>
    <row r="596" spans="1:21" x14ac:dyDescent="0.25">
      <c r="A596">
        <v>857</v>
      </c>
      <c r="B596" t="s">
        <v>172</v>
      </c>
      <c r="D596" t="s">
        <v>1263</v>
      </c>
      <c r="E596" t="s">
        <v>183</v>
      </c>
      <c r="F596" t="s">
        <v>1379</v>
      </c>
      <c r="G596" t="s">
        <v>1369</v>
      </c>
      <c r="H596" t="s">
        <v>1359</v>
      </c>
      <c r="L596" t="s">
        <v>252</v>
      </c>
      <c r="M596" t="s">
        <v>1461</v>
      </c>
      <c r="N596" t="s">
        <v>10</v>
      </c>
      <c r="O596">
        <v>100000</v>
      </c>
      <c r="P596">
        <v>100000</v>
      </c>
      <c r="Q596">
        <v>50000</v>
      </c>
      <c r="R596">
        <v>0</v>
      </c>
      <c r="S596">
        <v>-50000</v>
      </c>
      <c r="T596">
        <v>2</v>
      </c>
      <c r="U596" t="s">
        <v>3018</v>
      </c>
    </row>
    <row r="597" spans="1:21" x14ac:dyDescent="0.25">
      <c r="A597">
        <v>858</v>
      </c>
      <c r="B597" t="s">
        <v>172</v>
      </c>
      <c r="D597" t="s">
        <v>1263</v>
      </c>
      <c r="E597" t="s">
        <v>183</v>
      </c>
      <c r="F597" t="s">
        <v>1379</v>
      </c>
      <c r="G597" t="s">
        <v>1369</v>
      </c>
      <c r="H597" t="s">
        <v>1359</v>
      </c>
      <c r="L597" t="s">
        <v>252</v>
      </c>
      <c r="M597" t="s">
        <v>1461</v>
      </c>
      <c r="N597" t="s">
        <v>11</v>
      </c>
      <c r="O597">
        <v>100000</v>
      </c>
      <c r="P597">
        <v>100000</v>
      </c>
      <c r="Q597">
        <v>20000</v>
      </c>
      <c r="R597">
        <v>0</v>
      </c>
      <c r="S597">
        <v>-80000</v>
      </c>
      <c r="T597">
        <v>2</v>
      </c>
      <c r="U597" t="s">
        <v>3018</v>
      </c>
    </row>
    <row r="598" spans="1:21" x14ac:dyDescent="0.25">
      <c r="A598">
        <v>859</v>
      </c>
      <c r="B598" t="s">
        <v>172</v>
      </c>
      <c r="D598" t="s">
        <v>1263</v>
      </c>
      <c r="E598" t="s">
        <v>183</v>
      </c>
      <c r="F598" t="s">
        <v>1379</v>
      </c>
      <c r="G598" t="s">
        <v>1369</v>
      </c>
      <c r="H598" t="s">
        <v>1359</v>
      </c>
      <c r="L598" t="s">
        <v>252</v>
      </c>
      <c r="M598" t="s">
        <v>1461</v>
      </c>
      <c r="N598" t="s">
        <v>55</v>
      </c>
      <c r="O598">
        <v>1466000</v>
      </c>
      <c r="P598">
        <v>1466000</v>
      </c>
      <c r="Q598">
        <v>146600</v>
      </c>
      <c r="R598">
        <v>0</v>
      </c>
      <c r="S598">
        <v>-1319400</v>
      </c>
      <c r="T598">
        <v>2</v>
      </c>
      <c r="U598" t="s">
        <v>3018</v>
      </c>
    </row>
    <row r="599" spans="1:21" x14ac:dyDescent="0.25">
      <c r="A599">
        <v>860</v>
      </c>
      <c r="B599" t="s">
        <v>172</v>
      </c>
      <c r="D599" t="s">
        <v>1263</v>
      </c>
      <c r="E599" t="s">
        <v>183</v>
      </c>
      <c r="F599" t="s">
        <v>1379</v>
      </c>
      <c r="G599" t="s">
        <v>1369</v>
      </c>
      <c r="H599" t="s">
        <v>1359</v>
      </c>
      <c r="L599" t="s">
        <v>252</v>
      </c>
      <c r="M599" t="s">
        <v>1461</v>
      </c>
      <c r="N599" t="s">
        <v>77</v>
      </c>
      <c r="O599">
        <v>200000</v>
      </c>
      <c r="P599">
        <v>200000</v>
      </c>
      <c r="Q599">
        <v>160000</v>
      </c>
      <c r="R599">
        <v>0</v>
      </c>
      <c r="S599">
        <v>-40000</v>
      </c>
      <c r="T599">
        <v>2</v>
      </c>
      <c r="U599" t="s">
        <v>3018</v>
      </c>
    </row>
    <row r="600" spans="1:21" x14ac:dyDescent="0.25">
      <c r="A600">
        <v>861</v>
      </c>
      <c r="B600" t="s">
        <v>172</v>
      </c>
      <c r="D600" t="s">
        <v>1263</v>
      </c>
      <c r="E600" t="s">
        <v>183</v>
      </c>
      <c r="F600" t="s">
        <v>1379</v>
      </c>
      <c r="G600" t="s">
        <v>1369</v>
      </c>
      <c r="H600" t="s">
        <v>1359</v>
      </c>
      <c r="L600" t="s">
        <v>253</v>
      </c>
      <c r="M600" t="s">
        <v>1463</v>
      </c>
      <c r="N600" t="s">
        <v>60</v>
      </c>
      <c r="O600">
        <v>500000</v>
      </c>
      <c r="P600">
        <v>500000</v>
      </c>
      <c r="Q600">
        <v>0</v>
      </c>
      <c r="R600">
        <v>0</v>
      </c>
      <c r="S600">
        <v>-500000</v>
      </c>
      <c r="T600">
        <v>3</v>
      </c>
      <c r="U600" t="s">
        <v>3021</v>
      </c>
    </row>
    <row r="601" spans="1:21" x14ac:dyDescent="0.25">
      <c r="A601">
        <v>862</v>
      </c>
      <c r="B601" t="s">
        <v>172</v>
      </c>
      <c r="D601" t="s">
        <v>1263</v>
      </c>
      <c r="E601" t="s">
        <v>183</v>
      </c>
      <c r="F601" t="s">
        <v>1379</v>
      </c>
      <c r="G601" t="s">
        <v>1369</v>
      </c>
      <c r="H601" t="s">
        <v>1359</v>
      </c>
      <c r="L601" t="s">
        <v>253</v>
      </c>
      <c r="M601" t="s">
        <v>1464</v>
      </c>
      <c r="N601" t="s">
        <v>13</v>
      </c>
      <c r="O601">
        <v>200000</v>
      </c>
      <c r="P601">
        <v>200000</v>
      </c>
      <c r="Q601">
        <v>100000</v>
      </c>
      <c r="R601">
        <v>0</v>
      </c>
      <c r="S601">
        <v>-100000</v>
      </c>
      <c r="T601">
        <v>3</v>
      </c>
      <c r="U601" t="s">
        <v>3022</v>
      </c>
    </row>
    <row r="602" spans="1:21" x14ac:dyDescent="0.25">
      <c r="A602">
        <v>863</v>
      </c>
      <c r="B602" t="s">
        <v>172</v>
      </c>
      <c r="D602" t="s">
        <v>1263</v>
      </c>
      <c r="E602" t="s">
        <v>183</v>
      </c>
      <c r="F602" t="s">
        <v>1379</v>
      </c>
      <c r="G602" t="s">
        <v>1369</v>
      </c>
      <c r="H602" t="s">
        <v>1359</v>
      </c>
      <c r="L602" t="s">
        <v>253</v>
      </c>
      <c r="M602" t="s">
        <v>1464</v>
      </c>
      <c r="N602" t="s">
        <v>45</v>
      </c>
      <c r="O602">
        <v>100000</v>
      </c>
      <c r="P602">
        <v>100000</v>
      </c>
      <c r="Q602">
        <v>100000</v>
      </c>
      <c r="R602">
        <v>0</v>
      </c>
      <c r="S602">
        <v>0</v>
      </c>
      <c r="T602">
        <v>3</v>
      </c>
      <c r="U602" t="s">
        <v>3022</v>
      </c>
    </row>
    <row r="603" spans="1:21" x14ac:dyDescent="0.25">
      <c r="A603">
        <v>864</v>
      </c>
      <c r="B603" t="s">
        <v>172</v>
      </c>
      <c r="D603" t="s">
        <v>1263</v>
      </c>
      <c r="E603" t="s">
        <v>183</v>
      </c>
      <c r="F603" t="s">
        <v>1379</v>
      </c>
      <c r="G603" t="s">
        <v>1369</v>
      </c>
      <c r="H603" t="s">
        <v>1359</v>
      </c>
      <c r="L603" t="s">
        <v>253</v>
      </c>
      <c r="M603" t="s">
        <v>1464</v>
      </c>
      <c r="N603" t="s">
        <v>71</v>
      </c>
      <c r="O603">
        <v>3000000</v>
      </c>
      <c r="P603">
        <v>3000000</v>
      </c>
      <c r="Q603">
        <v>0</v>
      </c>
      <c r="R603">
        <v>0</v>
      </c>
      <c r="S603">
        <v>-3000000</v>
      </c>
      <c r="T603">
        <v>3</v>
      </c>
      <c r="U603" t="s">
        <v>3022</v>
      </c>
    </row>
    <row r="604" spans="1:21" x14ac:dyDescent="0.25">
      <c r="A604">
        <v>865</v>
      </c>
      <c r="B604" t="s">
        <v>172</v>
      </c>
      <c r="D604" t="s">
        <v>1263</v>
      </c>
      <c r="E604" t="s">
        <v>183</v>
      </c>
      <c r="F604" t="s">
        <v>1379</v>
      </c>
      <c r="G604" t="s">
        <v>1369</v>
      </c>
      <c r="H604" t="s">
        <v>1359</v>
      </c>
      <c r="L604" t="s">
        <v>253</v>
      </c>
      <c r="M604" t="s">
        <v>1466</v>
      </c>
      <c r="N604" t="s">
        <v>99</v>
      </c>
      <c r="O604">
        <v>250000</v>
      </c>
      <c r="P604">
        <v>250000</v>
      </c>
      <c r="Q604">
        <v>0</v>
      </c>
      <c r="R604">
        <v>0</v>
      </c>
      <c r="S604">
        <v>-250000</v>
      </c>
      <c r="T604">
        <v>3</v>
      </c>
      <c r="U604" t="s">
        <v>3024</v>
      </c>
    </row>
    <row r="605" spans="1:21" x14ac:dyDescent="0.25">
      <c r="A605">
        <v>866</v>
      </c>
      <c r="B605" t="s">
        <v>172</v>
      </c>
      <c r="D605" t="s">
        <v>1263</v>
      </c>
      <c r="E605" t="s">
        <v>183</v>
      </c>
      <c r="F605" t="s">
        <v>1379</v>
      </c>
      <c r="G605" t="s">
        <v>1369</v>
      </c>
      <c r="H605" t="s">
        <v>1359</v>
      </c>
      <c r="L605" t="s">
        <v>253</v>
      </c>
      <c r="M605" t="s">
        <v>1466</v>
      </c>
      <c r="N605" t="s">
        <v>100</v>
      </c>
      <c r="O605">
        <v>15000</v>
      </c>
      <c r="P605">
        <v>15000</v>
      </c>
      <c r="Q605">
        <v>0</v>
      </c>
      <c r="R605">
        <v>0</v>
      </c>
      <c r="S605">
        <v>-15000</v>
      </c>
      <c r="T605">
        <v>3</v>
      </c>
      <c r="U605" t="s">
        <v>3024</v>
      </c>
    </row>
    <row r="606" spans="1:21" x14ac:dyDescent="0.25">
      <c r="A606">
        <v>867</v>
      </c>
      <c r="B606" t="s">
        <v>172</v>
      </c>
      <c r="D606" t="s">
        <v>1263</v>
      </c>
      <c r="E606" t="s">
        <v>183</v>
      </c>
      <c r="F606" t="s">
        <v>1379</v>
      </c>
      <c r="G606" t="s">
        <v>1369</v>
      </c>
      <c r="H606" t="s">
        <v>1359</v>
      </c>
      <c r="L606" t="s">
        <v>253</v>
      </c>
      <c r="M606" t="s">
        <v>1466</v>
      </c>
      <c r="N606" t="s">
        <v>104</v>
      </c>
      <c r="O606">
        <v>800000</v>
      </c>
      <c r="P606">
        <v>0</v>
      </c>
      <c r="Q606">
        <v>0</v>
      </c>
      <c r="R606">
        <v>-800000</v>
      </c>
      <c r="S606">
        <v>-800000</v>
      </c>
      <c r="T606">
        <v>3</v>
      </c>
      <c r="U606" t="s">
        <v>3024</v>
      </c>
    </row>
    <row r="607" spans="1:21" x14ac:dyDescent="0.25">
      <c r="A607">
        <v>868</v>
      </c>
      <c r="B607" t="s">
        <v>172</v>
      </c>
      <c r="D607" t="s">
        <v>1263</v>
      </c>
      <c r="E607" t="s">
        <v>183</v>
      </c>
      <c r="F607" t="s">
        <v>1379</v>
      </c>
      <c r="G607" t="s">
        <v>1369</v>
      </c>
      <c r="H607" t="s">
        <v>1359</v>
      </c>
      <c r="L607" t="s">
        <v>253</v>
      </c>
      <c r="M607" t="s">
        <v>1466</v>
      </c>
      <c r="N607" t="s">
        <v>81</v>
      </c>
      <c r="O607">
        <v>750000</v>
      </c>
      <c r="P607">
        <v>750000</v>
      </c>
      <c r="Q607">
        <v>750000</v>
      </c>
      <c r="R607">
        <v>0</v>
      </c>
      <c r="S607">
        <v>0</v>
      </c>
      <c r="T607">
        <v>3</v>
      </c>
      <c r="U607" t="s">
        <v>3024</v>
      </c>
    </row>
    <row r="608" spans="1:21" x14ac:dyDescent="0.25">
      <c r="A608">
        <v>869</v>
      </c>
      <c r="B608" t="s">
        <v>172</v>
      </c>
      <c r="D608" t="s">
        <v>1263</v>
      </c>
      <c r="E608" t="s">
        <v>183</v>
      </c>
      <c r="F608" t="s">
        <v>1379</v>
      </c>
      <c r="G608" t="s">
        <v>1369</v>
      </c>
      <c r="H608" t="s">
        <v>1359</v>
      </c>
      <c r="L608" t="s">
        <v>253</v>
      </c>
      <c r="M608" t="s">
        <v>1469</v>
      </c>
      <c r="N608" t="s">
        <v>61</v>
      </c>
      <c r="O608">
        <v>400000</v>
      </c>
      <c r="P608">
        <v>400000</v>
      </c>
      <c r="Q608">
        <v>400000</v>
      </c>
      <c r="R608">
        <v>0</v>
      </c>
      <c r="S608">
        <v>0</v>
      </c>
      <c r="T608">
        <v>3</v>
      </c>
      <c r="U608" t="s">
        <v>3026</v>
      </c>
    </row>
    <row r="609" spans="1:21" x14ac:dyDescent="0.25">
      <c r="A609">
        <v>780</v>
      </c>
      <c r="B609" t="s">
        <v>172</v>
      </c>
      <c r="D609" t="s">
        <v>1260</v>
      </c>
      <c r="E609" t="s">
        <v>180</v>
      </c>
      <c r="F609" t="s">
        <v>1382</v>
      </c>
      <c r="G609" t="s">
        <v>1369</v>
      </c>
      <c r="H609" t="s">
        <v>1345</v>
      </c>
      <c r="L609" t="s">
        <v>252</v>
      </c>
      <c r="M609" t="s">
        <v>1454</v>
      </c>
      <c r="N609" t="s">
        <v>41</v>
      </c>
      <c r="O609">
        <v>20000</v>
      </c>
      <c r="P609">
        <v>20000</v>
      </c>
      <c r="Q609">
        <v>20000</v>
      </c>
      <c r="R609">
        <v>0</v>
      </c>
      <c r="S609">
        <v>0</v>
      </c>
      <c r="T609">
        <v>2</v>
      </c>
      <c r="U609" t="s">
        <v>3010</v>
      </c>
    </row>
    <row r="610" spans="1:21" x14ac:dyDescent="0.25">
      <c r="A610">
        <v>781</v>
      </c>
      <c r="B610" t="s">
        <v>172</v>
      </c>
      <c r="D610" t="s">
        <v>1260</v>
      </c>
      <c r="E610" t="s">
        <v>180</v>
      </c>
      <c r="F610" t="s">
        <v>1382</v>
      </c>
      <c r="G610" t="s">
        <v>1369</v>
      </c>
      <c r="H610" t="s">
        <v>1345</v>
      </c>
      <c r="L610" t="s">
        <v>252</v>
      </c>
      <c r="M610" t="s">
        <v>1454</v>
      </c>
      <c r="N610" t="s">
        <v>3</v>
      </c>
      <c r="O610">
        <v>100000</v>
      </c>
      <c r="P610">
        <v>100000</v>
      </c>
      <c r="Q610">
        <v>30000</v>
      </c>
      <c r="R610">
        <v>0</v>
      </c>
      <c r="S610">
        <v>-70000</v>
      </c>
      <c r="T610">
        <v>2</v>
      </c>
      <c r="U610" t="s">
        <v>3010</v>
      </c>
    </row>
    <row r="611" spans="1:21" x14ac:dyDescent="0.25">
      <c r="A611">
        <v>782</v>
      </c>
      <c r="B611" t="s">
        <v>172</v>
      </c>
      <c r="D611" t="s">
        <v>1260</v>
      </c>
      <c r="E611" t="s">
        <v>180</v>
      </c>
      <c r="F611" t="s">
        <v>1382</v>
      </c>
      <c r="G611" t="s">
        <v>1369</v>
      </c>
      <c r="H611" t="s">
        <v>1345</v>
      </c>
      <c r="L611" t="s">
        <v>252</v>
      </c>
      <c r="M611" t="s">
        <v>1458</v>
      </c>
      <c r="N611" t="s">
        <v>98</v>
      </c>
      <c r="O611">
        <v>96000</v>
      </c>
      <c r="P611">
        <v>96000</v>
      </c>
      <c r="Q611">
        <v>76800</v>
      </c>
      <c r="R611">
        <v>0</v>
      </c>
      <c r="S611">
        <v>-19200</v>
      </c>
      <c r="T611">
        <v>2</v>
      </c>
      <c r="U611" t="s">
        <v>3015</v>
      </c>
    </row>
    <row r="612" spans="1:21" x14ac:dyDescent="0.25">
      <c r="A612">
        <v>783</v>
      </c>
      <c r="B612" t="s">
        <v>172</v>
      </c>
      <c r="D612" t="s">
        <v>1260</v>
      </c>
      <c r="E612" t="s">
        <v>180</v>
      </c>
      <c r="F612" t="s">
        <v>1382</v>
      </c>
      <c r="G612" t="s">
        <v>1369</v>
      </c>
      <c r="H612" t="s">
        <v>1345</v>
      </c>
      <c r="L612" t="s">
        <v>252</v>
      </c>
      <c r="M612" t="s">
        <v>1459</v>
      </c>
      <c r="N612" t="s">
        <v>8</v>
      </c>
      <c r="O612">
        <v>121800</v>
      </c>
      <c r="P612">
        <v>121800</v>
      </c>
      <c r="Q612">
        <v>48720</v>
      </c>
      <c r="R612">
        <v>0</v>
      </c>
      <c r="S612">
        <v>-73080</v>
      </c>
      <c r="T612">
        <v>2</v>
      </c>
      <c r="U612" t="s">
        <v>3016</v>
      </c>
    </row>
    <row r="613" spans="1:21" x14ac:dyDescent="0.25">
      <c r="A613">
        <v>784</v>
      </c>
      <c r="B613" t="s">
        <v>172</v>
      </c>
      <c r="D613" t="s">
        <v>1260</v>
      </c>
      <c r="E613" t="s">
        <v>180</v>
      </c>
      <c r="F613" t="s">
        <v>1382</v>
      </c>
      <c r="G613" t="s">
        <v>1369</v>
      </c>
      <c r="H613" t="s">
        <v>1345</v>
      </c>
      <c r="L613" t="s">
        <v>252</v>
      </c>
      <c r="M613" t="s">
        <v>1461</v>
      </c>
      <c r="N613" t="s">
        <v>55</v>
      </c>
      <c r="O613">
        <v>243600</v>
      </c>
      <c r="P613">
        <v>243600</v>
      </c>
      <c r="Q613">
        <v>24360</v>
      </c>
      <c r="R613">
        <v>0</v>
      </c>
      <c r="S613">
        <v>-219240</v>
      </c>
      <c r="T613">
        <v>2</v>
      </c>
      <c r="U613" t="s">
        <v>3018</v>
      </c>
    </row>
    <row r="614" spans="1:21" x14ac:dyDescent="0.25">
      <c r="A614">
        <v>785</v>
      </c>
      <c r="B614" t="s">
        <v>172</v>
      </c>
      <c r="D614" t="s">
        <v>1260</v>
      </c>
      <c r="E614" t="s">
        <v>180</v>
      </c>
      <c r="F614" t="s">
        <v>1382</v>
      </c>
      <c r="G614" t="s">
        <v>1369</v>
      </c>
      <c r="H614" t="s">
        <v>1345</v>
      </c>
      <c r="L614" t="s">
        <v>253</v>
      </c>
      <c r="M614" t="s">
        <v>1464</v>
      </c>
      <c r="N614" t="s">
        <v>45</v>
      </c>
      <c r="O614">
        <v>7500000</v>
      </c>
      <c r="P614">
        <v>7500000</v>
      </c>
      <c r="Q614">
        <v>0</v>
      </c>
      <c r="R614">
        <v>0</v>
      </c>
      <c r="S614">
        <v>-7500000</v>
      </c>
      <c r="T614">
        <v>3</v>
      </c>
      <c r="U614" t="s">
        <v>3022</v>
      </c>
    </row>
    <row r="615" spans="1:21" x14ac:dyDescent="0.25">
      <c r="A615">
        <v>786</v>
      </c>
      <c r="B615" t="s">
        <v>172</v>
      </c>
      <c r="D615" t="s">
        <v>1260</v>
      </c>
      <c r="E615" t="s">
        <v>180</v>
      </c>
      <c r="F615" t="s">
        <v>1382</v>
      </c>
      <c r="G615" t="s">
        <v>1369</v>
      </c>
      <c r="H615" t="s">
        <v>1345</v>
      </c>
      <c r="L615" t="s">
        <v>253</v>
      </c>
      <c r="M615" t="s">
        <v>1466</v>
      </c>
      <c r="N615" t="s">
        <v>104</v>
      </c>
      <c r="O615">
        <v>20000</v>
      </c>
      <c r="P615">
        <v>0</v>
      </c>
      <c r="Q615">
        <v>0</v>
      </c>
      <c r="R615">
        <v>-20000</v>
      </c>
      <c r="S615">
        <v>-20000</v>
      </c>
      <c r="T615">
        <v>3</v>
      </c>
      <c r="U615" t="s">
        <v>3024</v>
      </c>
    </row>
    <row r="616" spans="1:21" x14ac:dyDescent="0.25">
      <c r="A616">
        <v>787</v>
      </c>
      <c r="B616" t="s">
        <v>172</v>
      </c>
      <c r="D616" t="s">
        <v>1260</v>
      </c>
      <c r="E616" t="s">
        <v>180</v>
      </c>
      <c r="F616" t="s">
        <v>1382</v>
      </c>
      <c r="G616" t="s">
        <v>1369</v>
      </c>
      <c r="H616" t="s">
        <v>1345</v>
      </c>
      <c r="L616" t="s">
        <v>253</v>
      </c>
      <c r="M616" t="s">
        <v>1467</v>
      </c>
      <c r="N616" t="s">
        <v>114</v>
      </c>
      <c r="O616">
        <v>500000</v>
      </c>
      <c r="P616">
        <v>0</v>
      </c>
      <c r="Q616">
        <v>0</v>
      </c>
      <c r="R616">
        <v>-500000</v>
      </c>
      <c r="S616">
        <v>-500000</v>
      </c>
      <c r="T616">
        <v>3</v>
      </c>
      <c r="U616" t="s">
        <v>3049</v>
      </c>
    </row>
    <row r="617" spans="1:21" x14ac:dyDescent="0.25">
      <c r="A617">
        <v>788</v>
      </c>
      <c r="B617" t="s">
        <v>172</v>
      </c>
      <c r="D617" t="s">
        <v>1260</v>
      </c>
      <c r="E617" t="s">
        <v>180</v>
      </c>
      <c r="F617" t="s">
        <v>1382</v>
      </c>
      <c r="G617" t="s">
        <v>1369</v>
      </c>
      <c r="H617" t="s">
        <v>1345</v>
      </c>
      <c r="L617" t="s">
        <v>253</v>
      </c>
      <c r="M617" t="s">
        <v>1467</v>
      </c>
      <c r="N617" t="s">
        <v>117</v>
      </c>
      <c r="O617">
        <v>1000000</v>
      </c>
      <c r="P617">
        <v>0</v>
      </c>
      <c r="Q617">
        <v>0</v>
      </c>
      <c r="R617">
        <v>-1000000</v>
      </c>
      <c r="S617">
        <v>-1000000</v>
      </c>
      <c r="T617">
        <v>3</v>
      </c>
      <c r="U617" t="s">
        <v>3049</v>
      </c>
    </row>
    <row r="618" spans="1:21" x14ac:dyDescent="0.25">
      <c r="A618">
        <v>789</v>
      </c>
      <c r="B618" t="s">
        <v>172</v>
      </c>
      <c r="D618" t="s">
        <v>1260</v>
      </c>
      <c r="E618" t="s">
        <v>180</v>
      </c>
      <c r="F618" t="s">
        <v>1382</v>
      </c>
      <c r="G618" t="s">
        <v>1369</v>
      </c>
      <c r="H618" t="s">
        <v>1345</v>
      </c>
      <c r="L618" t="s">
        <v>253</v>
      </c>
      <c r="M618" t="s">
        <v>1467</v>
      </c>
      <c r="N618" t="s">
        <v>118</v>
      </c>
      <c r="O618">
        <v>200000</v>
      </c>
      <c r="P618">
        <v>0</v>
      </c>
      <c r="Q618">
        <v>0</v>
      </c>
      <c r="R618">
        <v>-200000</v>
      </c>
      <c r="S618">
        <v>-200000</v>
      </c>
      <c r="T618">
        <v>3</v>
      </c>
      <c r="U618" t="s">
        <v>3049</v>
      </c>
    </row>
    <row r="619" spans="1:21" x14ac:dyDescent="0.25">
      <c r="A619">
        <v>790</v>
      </c>
      <c r="B619" t="s">
        <v>172</v>
      </c>
      <c r="D619" t="s">
        <v>1260</v>
      </c>
      <c r="E619" t="s">
        <v>180</v>
      </c>
      <c r="F619" t="s">
        <v>1382</v>
      </c>
      <c r="G619" t="s">
        <v>1369</v>
      </c>
      <c r="H619" t="s">
        <v>1345</v>
      </c>
      <c r="L619" t="s">
        <v>255</v>
      </c>
      <c r="M619" t="s">
        <v>1476</v>
      </c>
      <c r="N619" t="s">
        <v>73</v>
      </c>
      <c r="O619">
        <v>121993</v>
      </c>
      <c r="P619">
        <v>121993</v>
      </c>
      <c r="Q619">
        <v>0</v>
      </c>
      <c r="R619">
        <v>0</v>
      </c>
      <c r="S619">
        <v>-121993</v>
      </c>
      <c r="T619">
        <v>5</v>
      </c>
      <c r="U619" t="s">
        <v>3040</v>
      </c>
    </row>
    <row r="620" spans="1:21" x14ac:dyDescent="0.25">
      <c r="A620">
        <v>41</v>
      </c>
      <c r="B620" t="s">
        <v>133</v>
      </c>
      <c r="D620" t="s">
        <v>1230</v>
      </c>
      <c r="E620" t="s">
        <v>25</v>
      </c>
      <c r="F620" t="s">
        <v>1386</v>
      </c>
      <c r="G620" t="s">
        <v>1369</v>
      </c>
      <c r="H620" t="s">
        <v>1328</v>
      </c>
      <c r="K620" t="s">
        <v>300</v>
      </c>
      <c r="L620" t="s">
        <v>254</v>
      </c>
      <c r="M620" t="s">
        <v>1474</v>
      </c>
      <c r="N620" t="s">
        <v>62</v>
      </c>
      <c r="O620">
        <v>70000</v>
      </c>
      <c r="P620">
        <v>70000</v>
      </c>
      <c r="Q620">
        <v>70000</v>
      </c>
      <c r="R620">
        <v>0</v>
      </c>
      <c r="S620">
        <v>0</v>
      </c>
      <c r="T620">
        <v>4</v>
      </c>
      <c r="U620" t="s">
        <v>3037</v>
      </c>
    </row>
    <row r="621" spans="1:21" x14ac:dyDescent="0.25">
      <c r="A621">
        <v>40</v>
      </c>
      <c r="B621" t="s">
        <v>133</v>
      </c>
      <c r="D621" t="s">
        <v>1230</v>
      </c>
      <c r="E621" t="s">
        <v>25</v>
      </c>
      <c r="F621" t="s">
        <v>1386</v>
      </c>
      <c r="G621" t="s">
        <v>1369</v>
      </c>
      <c r="H621" t="s">
        <v>1328</v>
      </c>
      <c r="K621" t="s">
        <v>299</v>
      </c>
      <c r="L621" t="s">
        <v>252</v>
      </c>
      <c r="M621" t="s">
        <v>1455</v>
      </c>
      <c r="N621" t="s">
        <v>6</v>
      </c>
      <c r="O621">
        <v>30000</v>
      </c>
      <c r="P621">
        <v>30000</v>
      </c>
      <c r="Q621">
        <v>30000</v>
      </c>
      <c r="R621">
        <v>0</v>
      </c>
      <c r="S621">
        <v>0</v>
      </c>
      <c r="T621">
        <v>2</v>
      </c>
      <c r="U621" t="s">
        <v>3011</v>
      </c>
    </row>
    <row r="622" spans="1:21" x14ac:dyDescent="0.25">
      <c r="A622">
        <v>86</v>
      </c>
      <c r="B622" t="s">
        <v>133</v>
      </c>
      <c r="D622" t="s">
        <v>1231</v>
      </c>
      <c r="E622" t="s">
        <v>26</v>
      </c>
      <c r="F622" t="s">
        <v>1379</v>
      </c>
      <c r="G622" t="s">
        <v>1369</v>
      </c>
      <c r="H622" t="s">
        <v>1329</v>
      </c>
      <c r="K622" t="s">
        <v>325</v>
      </c>
      <c r="L622" t="s">
        <v>255</v>
      </c>
      <c r="M622" t="s">
        <v>1476</v>
      </c>
      <c r="N622" t="s">
        <v>73</v>
      </c>
      <c r="O622">
        <v>60000</v>
      </c>
      <c r="P622">
        <v>60000</v>
      </c>
      <c r="Q622">
        <v>0</v>
      </c>
      <c r="R622">
        <v>0</v>
      </c>
      <c r="S622">
        <v>-60000</v>
      </c>
      <c r="T622">
        <v>5</v>
      </c>
      <c r="U622" t="s">
        <v>3040</v>
      </c>
    </row>
    <row r="623" spans="1:21" x14ac:dyDescent="0.25">
      <c r="A623">
        <v>85</v>
      </c>
      <c r="B623" t="s">
        <v>133</v>
      </c>
      <c r="D623" t="s">
        <v>1231</v>
      </c>
      <c r="E623" t="s">
        <v>26</v>
      </c>
      <c r="F623" t="s">
        <v>1379</v>
      </c>
      <c r="G623" t="s">
        <v>1369</v>
      </c>
      <c r="H623" t="s">
        <v>1329</v>
      </c>
      <c r="K623" t="s">
        <v>324</v>
      </c>
      <c r="L623" t="s">
        <v>253</v>
      </c>
      <c r="M623" t="s">
        <v>1466</v>
      </c>
      <c r="N623" t="s">
        <v>72</v>
      </c>
      <c r="O623">
        <v>175000</v>
      </c>
      <c r="P623">
        <v>175000</v>
      </c>
      <c r="Q623">
        <v>175000</v>
      </c>
      <c r="R623">
        <v>0</v>
      </c>
      <c r="S623">
        <v>0</v>
      </c>
      <c r="T623">
        <v>3</v>
      </c>
      <c r="U623" t="s">
        <v>3024</v>
      </c>
    </row>
    <row r="624" spans="1:21" x14ac:dyDescent="0.25">
      <c r="A624">
        <v>84</v>
      </c>
      <c r="B624" t="s">
        <v>133</v>
      </c>
      <c r="D624" t="s">
        <v>1231</v>
      </c>
      <c r="E624" t="s">
        <v>26</v>
      </c>
      <c r="F624" t="s">
        <v>1379</v>
      </c>
      <c r="G624" t="s">
        <v>1369</v>
      </c>
      <c r="H624" t="s">
        <v>1329</v>
      </c>
      <c r="K624" t="s">
        <v>323</v>
      </c>
      <c r="L624" t="s">
        <v>253</v>
      </c>
      <c r="M624" t="s">
        <v>1464</v>
      </c>
      <c r="N624" t="s">
        <v>71</v>
      </c>
      <c r="O624">
        <v>500000</v>
      </c>
      <c r="P624">
        <v>500000</v>
      </c>
      <c r="Q624">
        <v>500000</v>
      </c>
      <c r="R624">
        <v>0</v>
      </c>
      <c r="S624">
        <v>0</v>
      </c>
      <c r="T624">
        <v>3</v>
      </c>
      <c r="U624" t="s">
        <v>3022</v>
      </c>
    </row>
    <row r="625" spans="1:21" x14ac:dyDescent="0.25">
      <c r="A625">
        <v>83</v>
      </c>
      <c r="B625" t="s">
        <v>133</v>
      </c>
      <c r="D625" t="s">
        <v>1231</v>
      </c>
      <c r="E625" t="s">
        <v>26</v>
      </c>
      <c r="F625" t="s">
        <v>1379</v>
      </c>
      <c r="G625" t="s">
        <v>1369</v>
      </c>
      <c r="H625" t="s">
        <v>1329</v>
      </c>
      <c r="K625" t="s">
        <v>322</v>
      </c>
      <c r="L625" t="s">
        <v>253</v>
      </c>
      <c r="M625" t="s">
        <v>1464</v>
      </c>
      <c r="N625" t="s">
        <v>71</v>
      </c>
      <c r="O625">
        <v>3000000</v>
      </c>
      <c r="P625">
        <v>3000000</v>
      </c>
      <c r="Q625">
        <v>3000000</v>
      </c>
      <c r="R625">
        <v>0</v>
      </c>
      <c r="S625">
        <v>0</v>
      </c>
      <c r="T625">
        <v>3</v>
      </c>
      <c r="U625" t="s">
        <v>3022</v>
      </c>
    </row>
    <row r="626" spans="1:21" x14ac:dyDescent="0.25">
      <c r="A626">
        <v>82</v>
      </c>
      <c r="B626" t="s">
        <v>133</v>
      </c>
      <c r="D626" t="s">
        <v>1231</v>
      </c>
      <c r="E626" t="s">
        <v>26</v>
      </c>
      <c r="F626" t="s">
        <v>1379</v>
      </c>
      <c r="G626" t="s">
        <v>1369</v>
      </c>
      <c r="H626" t="s">
        <v>1329</v>
      </c>
      <c r="K626" t="s">
        <v>321</v>
      </c>
      <c r="L626" t="s">
        <v>253</v>
      </c>
      <c r="M626" t="s">
        <v>1464</v>
      </c>
      <c r="N626" t="s">
        <v>45</v>
      </c>
      <c r="O626">
        <v>100000</v>
      </c>
      <c r="P626">
        <v>100000</v>
      </c>
      <c r="Q626">
        <v>100000</v>
      </c>
      <c r="R626">
        <v>0</v>
      </c>
      <c r="S626">
        <v>0</v>
      </c>
      <c r="T626">
        <v>3</v>
      </c>
      <c r="U626" t="s">
        <v>3022</v>
      </c>
    </row>
    <row r="627" spans="1:21" x14ac:dyDescent="0.25">
      <c r="A627">
        <v>81</v>
      </c>
      <c r="B627" t="s">
        <v>133</v>
      </c>
      <c r="D627" t="s">
        <v>1231</v>
      </c>
      <c r="E627" t="s">
        <v>26</v>
      </c>
      <c r="F627" t="s">
        <v>1379</v>
      </c>
      <c r="G627" t="s">
        <v>1369</v>
      </c>
      <c r="H627" t="s">
        <v>1329</v>
      </c>
      <c r="K627" t="s">
        <v>320</v>
      </c>
      <c r="L627" t="s">
        <v>253</v>
      </c>
      <c r="M627" t="s">
        <v>1464</v>
      </c>
      <c r="N627" t="s">
        <v>45</v>
      </c>
      <c r="O627">
        <v>100000</v>
      </c>
      <c r="P627">
        <v>100000</v>
      </c>
      <c r="Q627">
        <v>100000</v>
      </c>
      <c r="R627">
        <v>0</v>
      </c>
      <c r="S627">
        <v>0</v>
      </c>
      <c r="T627">
        <v>3</v>
      </c>
      <c r="U627" t="s">
        <v>3022</v>
      </c>
    </row>
    <row r="628" spans="1:21" x14ac:dyDescent="0.25">
      <c r="A628">
        <v>80</v>
      </c>
      <c r="B628" t="s">
        <v>133</v>
      </c>
      <c r="D628" t="s">
        <v>1231</v>
      </c>
      <c r="E628" t="s">
        <v>26</v>
      </c>
      <c r="F628" t="s">
        <v>1379</v>
      </c>
      <c r="G628" t="s">
        <v>1369</v>
      </c>
      <c r="H628" t="s">
        <v>1329</v>
      </c>
      <c r="K628" t="s">
        <v>319</v>
      </c>
      <c r="L628" t="s">
        <v>253</v>
      </c>
      <c r="M628" t="s">
        <v>1464</v>
      </c>
      <c r="N628" t="s">
        <v>45</v>
      </c>
      <c r="O628">
        <v>100000</v>
      </c>
      <c r="P628">
        <v>100000</v>
      </c>
      <c r="Q628">
        <v>100000</v>
      </c>
      <c r="R628">
        <v>0</v>
      </c>
      <c r="S628">
        <v>0</v>
      </c>
      <c r="T628">
        <v>3</v>
      </c>
      <c r="U628" t="s">
        <v>3022</v>
      </c>
    </row>
    <row r="629" spans="1:21" x14ac:dyDescent="0.25">
      <c r="A629">
        <v>79</v>
      </c>
      <c r="B629" t="s">
        <v>133</v>
      </c>
      <c r="D629" t="s">
        <v>1231</v>
      </c>
      <c r="E629" t="s">
        <v>26</v>
      </c>
      <c r="F629" t="s">
        <v>1379</v>
      </c>
      <c r="G629" t="s">
        <v>1369</v>
      </c>
      <c r="H629" t="s">
        <v>1329</v>
      </c>
      <c r="K629" t="s">
        <v>318</v>
      </c>
      <c r="L629" t="s">
        <v>253</v>
      </c>
      <c r="M629" t="s">
        <v>1464</v>
      </c>
      <c r="N629" t="s">
        <v>45</v>
      </c>
      <c r="O629">
        <v>60000</v>
      </c>
      <c r="P629">
        <v>60000</v>
      </c>
      <c r="Q629">
        <v>60000</v>
      </c>
      <c r="R629">
        <v>0</v>
      </c>
      <c r="S629">
        <v>0</v>
      </c>
      <c r="T629">
        <v>3</v>
      </c>
      <c r="U629" t="s">
        <v>3022</v>
      </c>
    </row>
    <row r="630" spans="1:21" x14ac:dyDescent="0.25">
      <c r="A630">
        <v>78</v>
      </c>
      <c r="B630" t="s">
        <v>133</v>
      </c>
      <c r="D630" t="s">
        <v>1231</v>
      </c>
      <c r="E630" t="s">
        <v>26</v>
      </c>
      <c r="F630" t="s">
        <v>1379</v>
      </c>
      <c r="G630" t="s">
        <v>1369</v>
      </c>
      <c r="H630" t="s">
        <v>1329</v>
      </c>
      <c r="K630" t="s">
        <v>309</v>
      </c>
      <c r="L630" t="s">
        <v>253</v>
      </c>
      <c r="M630" t="s">
        <v>1462</v>
      </c>
      <c r="N630" t="s">
        <v>70</v>
      </c>
      <c r="O630">
        <v>350000</v>
      </c>
      <c r="P630">
        <v>350000</v>
      </c>
      <c r="Q630">
        <v>35000</v>
      </c>
      <c r="R630">
        <v>0</v>
      </c>
      <c r="S630">
        <v>-315000</v>
      </c>
      <c r="T630">
        <v>3</v>
      </c>
      <c r="U630" t="s">
        <v>3020</v>
      </c>
    </row>
    <row r="631" spans="1:21" x14ac:dyDescent="0.25">
      <c r="A631">
        <v>77</v>
      </c>
      <c r="B631" t="s">
        <v>133</v>
      </c>
      <c r="D631" t="s">
        <v>1231</v>
      </c>
      <c r="E631" t="s">
        <v>26</v>
      </c>
      <c r="F631" t="s">
        <v>1379</v>
      </c>
      <c r="G631" t="s">
        <v>1369</v>
      </c>
      <c r="H631" t="s">
        <v>1329</v>
      </c>
      <c r="K631" t="s">
        <v>310</v>
      </c>
      <c r="L631" t="s">
        <v>252</v>
      </c>
      <c r="M631" t="s">
        <v>1461</v>
      </c>
      <c r="N631" t="s">
        <v>54</v>
      </c>
      <c r="O631">
        <v>2000</v>
      </c>
      <c r="P631">
        <v>2000</v>
      </c>
      <c r="Q631">
        <v>2000</v>
      </c>
      <c r="R631">
        <v>0</v>
      </c>
      <c r="S631">
        <v>0</v>
      </c>
      <c r="T631">
        <v>2</v>
      </c>
      <c r="U631" t="s">
        <v>3018</v>
      </c>
    </row>
    <row r="632" spans="1:21" x14ac:dyDescent="0.25">
      <c r="A632">
        <v>76</v>
      </c>
      <c r="B632" t="s">
        <v>133</v>
      </c>
      <c r="D632" t="s">
        <v>1231</v>
      </c>
      <c r="E632" t="s">
        <v>26</v>
      </c>
      <c r="F632" t="s">
        <v>1379</v>
      </c>
      <c r="G632" t="s">
        <v>1369</v>
      </c>
      <c r="H632" t="s">
        <v>1329</v>
      </c>
      <c r="K632" t="s">
        <v>313</v>
      </c>
      <c r="L632" t="s">
        <v>252</v>
      </c>
      <c r="M632" t="s">
        <v>1461</v>
      </c>
      <c r="N632" t="s">
        <v>10</v>
      </c>
      <c r="O632">
        <v>10000</v>
      </c>
      <c r="P632">
        <v>10000</v>
      </c>
      <c r="Q632">
        <v>4000</v>
      </c>
      <c r="R632">
        <v>0</v>
      </c>
      <c r="S632">
        <v>-6000</v>
      </c>
      <c r="T632">
        <v>2</v>
      </c>
      <c r="U632" t="s">
        <v>3018</v>
      </c>
    </row>
    <row r="633" spans="1:21" x14ac:dyDescent="0.25">
      <c r="A633">
        <v>75</v>
      </c>
      <c r="B633" t="s">
        <v>133</v>
      </c>
      <c r="D633" t="s">
        <v>1231</v>
      </c>
      <c r="E633" t="s">
        <v>26</v>
      </c>
      <c r="F633" t="s">
        <v>1379</v>
      </c>
      <c r="G633" t="s">
        <v>1369</v>
      </c>
      <c r="H633" t="s">
        <v>1329</v>
      </c>
      <c r="K633" t="s">
        <v>317</v>
      </c>
      <c r="L633" t="s">
        <v>252</v>
      </c>
      <c r="M633" t="s">
        <v>1459</v>
      </c>
      <c r="N633" t="s">
        <v>8</v>
      </c>
      <c r="O633">
        <v>300000</v>
      </c>
      <c r="P633">
        <v>300000</v>
      </c>
      <c r="Q633">
        <v>0</v>
      </c>
      <c r="R633">
        <v>0</v>
      </c>
      <c r="S633">
        <v>-300000</v>
      </c>
      <c r="T633">
        <v>2</v>
      </c>
      <c r="U633" t="s">
        <v>3016</v>
      </c>
    </row>
    <row r="634" spans="1:21" x14ac:dyDescent="0.25">
      <c r="A634">
        <v>74</v>
      </c>
      <c r="B634" t="s">
        <v>133</v>
      </c>
      <c r="D634" t="s">
        <v>1231</v>
      </c>
      <c r="E634" t="s">
        <v>26</v>
      </c>
      <c r="F634" t="s">
        <v>1379</v>
      </c>
      <c r="G634" t="s">
        <v>1369</v>
      </c>
      <c r="H634" t="s">
        <v>1329</v>
      </c>
      <c r="K634" t="s">
        <v>312</v>
      </c>
      <c r="L634" t="s">
        <v>252</v>
      </c>
      <c r="M634" t="s">
        <v>1457</v>
      </c>
      <c r="N634" t="s">
        <v>69</v>
      </c>
      <c r="O634">
        <v>2000000</v>
      </c>
      <c r="P634">
        <v>2000000</v>
      </c>
      <c r="Q634">
        <v>200000</v>
      </c>
      <c r="R634">
        <v>0</v>
      </c>
      <c r="S634">
        <v>-1800000</v>
      </c>
      <c r="T634">
        <v>2</v>
      </c>
      <c r="U634" t="s">
        <v>3014</v>
      </c>
    </row>
    <row r="635" spans="1:21" x14ac:dyDescent="0.25">
      <c r="A635">
        <v>73</v>
      </c>
      <c r="B635" t="s">
        <v>133</v>
      </c>
      <c r="D635" t="s">
        <v>1231</v>
      </c>
      <c r="E635" t="s">
        <v>26</v>
      </c>
      <c r="F635" t="s">
        <v>1379</v>
      </c>
      <c r="G635" t="s">
        <v>1369</v>
      </c>
      <c r="H635" t="s">
        <v>1329</v>
      </c>
      <c r="K635" t="s">
        <v>312</v>
      </c>
      <c r="L635" t="s">
        <v>252</v>
      </c>
      <c r="M635" t="s">
        <v>1457</v>
      </c>
      <c r="N635" t="s">
        <v>69</v>
      </c>
      <c r="O635">
        <v>2404700</v>
      </c>
      <c r="P635">
        <v>2404700</v>
      </c>
      <c r="Q635">
        <v>240470</v>
      </c>
      <c r="R635">
        <v>0</v>
      </c>
      <c r="S635">
        <v>-2164230</v>
      </c>
      <c r="T635">
        <v>2</v>
      </c>
      <c r="U635" t="s">
        <v>3014</v>
      </c>
    </row>
    <row r="636" spans="1:21" x14ac:dyDescent="0.25">
      <c r="A636">
        <v>72</v>
      </c>
      <c r="B636" t="s">
        <v>133</v>
      </c>
      <c r="D636" t="s">
        <v>1231</v>
      </c>
      <c r="E636" t="s">
        <v>26</v>
      </c>
      <c r="F636" t="s">
        <v>1379</v>
      </c>
      <c r="G636" t="s">
        <v>1369</v>
      </c>
      <c r="H636" t="s">
        <v>1329</v>
      </c>
      <c r="K636" t="s">
        <v>313</v>
      </c>
      <c r="L636" t="s">
        <v>252</v>
      </c>
      <c r="M636" t="s">
        <v>1456</v>
      </c>
      <c r="N636" t="s">
        <v>59</v>
      </c>
      <c r="O636">
        <v>20000</v>
      </c>
      <c r="P636">
        <v>20000</v>
      </c>
      <c r="Q636">
        <v>20000</v>
      </c>
      <c r="R636">
        <v>0</v>
      </c>
      <c r="S636">
        <v>0</v>
      </c>
      <c r="T636">
        <v>2</v>
      </c>
      <c r="U636" t="s">
        <v>3013</v>
      </c>
    </row>
    <row r="637" spans="1:21" x14ac:dyDescent="0.25">
      <c r="A637">
        <v>71</v>
      </c>
      <c r="B637" t="s">
        <v>133</v>
      </c>
      <c r="D637" t="s">
        <v>1231</v>
      </c>
      <c r="E637" t="s">
        <v>26</v>
      </c>
      <c r="F637" t="s">
        <v>1379</v>
      </c>
      <c r="G637" t="s">
        <v>1369</v>
      </c>
      <c r="H637" t="s">
        <v>1329</v>
      </c>
      <c r="K637" t="s">
        <v>313</v>
      </c>
      <c r="L637" t="s">
        <v>252</v>
      </c>
      <c r="M637" t="s">
        <v>1456</v>
      </c>
      <c r="N637" t="s">
        <v>59</v>
      </c>
      <c r="O637">
        <v>100000</v>
      </c>
      <c r="P637">
        <v>100000</v>
      </c>
      <c r="Q637">
        <v>100000</v>
      </c>
      <c r="R637">
        <v>0</v>
      </c>
      <c r="S637">
        <v>0</v>
      </c>
      <c r="T637">
        <v>2</v>
      </c>
      <c r="U637" t="s">
        <v>3013</v>
      </c>
    </row>
    <row r="638" spans="1:21" x14ac:dyDescent="0.25">
      <c r="A638">
        <v>70</v>
      </c>
      <c r="B638" t="s">
        <v>133</v>
      </c>
      <c r="D638" t="s">
        <v>1231</v>
      </c>
      <c r="E638" t="s">
        <v>26</v>
      </c>
      <c r="F638" t="s">
        <v>1379</v>
      </c>
      <c r="G638" t="s">
        <v>1369</v>
      </c>
      <c r="H638" t="s">
        <v>1329</v>
      </c>
      <c r="K638" t="s">
        <v>312</v>
      </c>
      <c r="L638" t="s">
        <v>252</v>
      </c>
      <c r="M638" t="s">
        <v>1456</v>
      </c>
      <c r="N638" t="s">
        <v>59</v>
      </c>
      <c r="O638">
        <v>2250000</v>
      </c>
      <c r="P638">
        <v>2250000</v>
      </c>
      <c r="Q638">
        <v>225000</v>
      </c>
      <c r="R638">
        <v>0</v>
      </c>
      <c r="S638">
        <v>-2025000</v>
      </c>
      <c r="T638">
        <v>2</v>
      </c>
      <c r="U638" t="s">
        <v>3013</v>
      </c>
    </row>
    <row r="639" spans="1:21" x14ac:dyDescent="0.25">
      <c r="A639">
        <v>69</v>
      </c>
      <c r="B639" t="s">
        <v>133</v>
      </c>
      <c r="D639" t="s">
        <v>1231</v>
      </c>
      <c r="E639" t="s">
        <v>26</v>
      </c>
      <c r="F639" t="s">
        <v>1379</v>
      </c>
      <c r="G639" t="s">
        <v>1369</v>
      </c>
      <c r="H639" t="s">
        <v>1329</v>
      </c>
      <c r="K639" t="s">
        <v>316</v>
      </c>
      <c r="L639" t="s">
        <v>252</v>
      </c>
      <c r="M639" t="s">
        <v>1456</v>
      </c>
      <c r="N639" t="s">
        <v>58</v>
      </c>
      <c r="O639">
        <v>2000000</v>
      </c>
      <c r="P639">
        <v>2000000</v>
      </c>
      <c r="Q639">
        <v>200000</v>
      </c>
      <c r="R639">
        <v>0</v>
      </c>
      <c r="S639">
        <v>-1800000</v>
      </c>
      <c r="T639">
        <v>2</v>
      </c>
      <c r="U639" t="s">
        <v>3013</v>
      </c>
    </row>
    <row r="640" spans="1:21" x14ac:dyDescent="0.25">
      <c r="A640">
        <v>68</v>
      </c>
      <c r="B640" t="s">
        <v>133</v>
      </c>
      <c r="D640" t="s">
        <v>1231</v>
      </c>
      <c r="E640" t="s">
        <v>26</v>
      </c>
      <c r="F640" t="s">
        <v>1379</v>
      </c>
      <c r="G640" t="s">
        <v>1369</v>
      </c>
      <c r="H640" t="s">
        <v>1329</v>
      </c>
      <c r="K640" t="s">
        <v>312</v>
      </c>
      <c r="L640" t="s">
        <v>252</v>
      </c>
      <c r="M640" t="s">
        <v>1456</v>
      </c>
      <c r="N640" t="s">
        <v>58</v>
      </c>
      <c r="O640">
        <v>450800</v>
      </c>
      <c r="P640">
        <v>450800</v>
      </c>
      <c r="Q640">
        <v>45080</v>
      </c>
      <c r="R640">
        <v>0</v>
      </c>
      <c r="S640">
        <v>-405720</v>
      </c>
      <c r="T640">
        <v>2</v>
      </c>
      <c r="U640" t="s">
        <v>3013</v>
      </c>
    </row>
    <row r="641" spans="1:21" x14ac:dyDescent="0.25">
      <c r="A641">
        <v>67</v>
      </c>
      <c r="B641" t="s">
        <v>133</v>
      </c>
      <c r="D641" t="s">
        <v>1231</v>
      </c>
      <c r="E641" t="s">
        <v>26</v>
      </c>
      <c r="F641" t="s">
        <v>1379</v>
      </c>
      <c r="G641" t="s">
        <v>1369</v>
      </c>
      <c r="H641" t="s">
        <v>1329</v>
      </c>
      <c r="K641" t="s">
        <v>312</v>
      </c>
      <c r="L641" t="s">
        <v>252</v>
      </c>
      <c r="M641" t="s">
        <v>1454</v>
      </c>
      <c r="N641" t="s">
        <v>3</v>
      </c>
      <c r="O641">
        <v>3580000</v>
      </c>
      <c r="P641">
        <v>3580000</v>
      </c>
      <c r="Q641">
        <v>1074000</v>
      </c>
      <c r="R641">
        <v>0</v>
      </c>
      <c r="S641">
        <v>-2506000</v>
      </c>
      <c r="T641">
        <v>2</v>
      </c>
      <c r="U641" t="s">
        <v>3010</v>
      </c>
    </row>
    <row r="642" spans="1:21" x14ac:dyDescent="0.25">
      <c r="A642">
        <v>66</v>
      </c>
      <c r="B642" t="s">
        <v>133</v>
      </c>
      <c r="D642" t="s">
        <v>1231</v>
      </c>
      <c r="E642" t="s">
        <v>26</v>
      </c>
      <c r="F642" t="s">
        <v>1379</v>
      </c>
      <c r="G642" t="s">
        <v>1369</v>
      </c>
      <c r="H642" t="s">
        <v>1329</v>
      </c>
      <c r="K642" t="s">
        <v>315</v>
      </c>
      <c r="L642" t="s">
        <v>252</v>
      </c>
      <c r="M642" t="s">
        <v>1454</v>
      </c>
      <c r="N642" t="s">
        <v>3</v>
      </c>
      <c r="O642">
        <v>100000</v>
      </c>
      <c r="P642">
        <v>100000</v>
      </c>
      <c r="Q642">
        <v>30000</v>
      </c>
      <c r="R642">
        <v>0</v>
      </c>
      <c r="S642">
        <v>-70000</v>
      </c>
      <c r="T642">
        <v>2</v>
      </c>
      <c r="U642" t="s">
        <v>3010</v>
      </c>
    </row>
    <row r="643" spans="1:21" x14ac:dyDescent="0.25">
      <c r="A643">
        <v>65</v>
      </c>
      <c r="B643" t="s">
        <v>133</v>
      </c>
      <c r="D643" t="s">
        <v>1231</v>
      </c>
      <c r="E643" t="s">
        <v>26</v>
      </c>
      <c r="F643" t="s">
        <v>1379</v>
      </c>
      <c r="G643" t="s">
        <v>1369</v>
      </c>
      <c r="H643" t="s">
        <v>1329</v>
      </c>
      <c r="K643" t="s">
        <v>314</v>
      </c>
      <c r="L643" t="s">
        <v>252</v>
      </c>
      <c r="M643" t="s">
        <v>1454</v>
      </c>
      <c r="N643" t="s">
        <v>3</v>
      </c>
      <c r="O643">
        <v>70000</v>
      </c>
      <c r="P643">
        <v>70000</v>
      </c>
      <c r="Q643">
        <v>21000</v>
      </c>
      <c r="R643">
        <v>0</v>
      </c>
      <c r="S643">
        <v>-49000</v>
      </c>
      <c r="T643">
        <v>2</v>
      </c>
      <c r="U643" t="s">
        <v>3010</v>
      </c>
    </row>
    <row r="644" spans="1:21" x14ac:dyDescent="0.25">
      <c r="A644">
        <v>64</v>
      </c>
      <c r="B644" t="s">
        <v>133</v>
      </c>
      <c r="D644" t="s">
        <v>1231</v>
      </c>
      <c r="E644" t="s">
        <v>26</v>
      </c>
      <c r="F644" t="s">
        <v>1379</v>
      </c>
      <c r="G644" t="s">
        <v>1369</v>
      </c>
      <c r="H644" t="s">
        <v>1329</v>
      </c>
      <c r="K644" t="s">
        <v>313</v>
      </c>
      <c r="L644" t="s">
        <v>252</v>
      </c>
      <c r="M644" t="s">
        <v>1454</v>
      </c>
      <c r="N644" t="s">
        <v>3</v>
      </c>
      <c r="O644">
        <v>40000</v>
      </c>
      <c r="P644">
        <v>40000</v>
      </c>
      <c r="Q644">
        <v>12000</v>
      </c>
      <c r="R644">
        <v>0</v>
      </c>
      <c r="S644">
        <v>-28000</v>
      </c>
      <c r="T644">
        <v>2</v>
      </c>
      <c r="U644" t="s">
        <v>3010</v>
      </c>
    </row>
    <row r="645" spans="1:21" x14ac:dyDescent="0.25">
      <c r="A645">
        <v>63</v>
      </c>
      <c r="B645" t="s">
        <v>133</v>
      </c>
      <c r="D645" t="s">
        <v>1231</v>
      </c>
      <c r="E645" t="s">
        <v>26</v>
      </c>
      <c r="F645" t="s">
        <v>1379</v>
      </c>
      <c r="G645" t="s">
        <v>1369</v>
      </c>
      <c r="H645" t="s">
        <v>1329</v>
      </c>
      <c r="K645" t="s">
        <v>312</v>
      </c>
      <c r="L645" t="s">
        <v>252</v>
      </c>
      <c r="M645" t="s">
        <v>1454</v>
      </c>
      <c r="N645" t="s">
        <v>3</v>
      </c>
      <c r="O645">
        <v>75000</v>
      </c>
      <c r="P645">
        <v>75000</v>
      </c>
      <c r="Q645">
        <v>22500</v>
      </c>
      <c r="R645">
        <v>0</v>
      </c>
      <c r="S645">
        <v>-52500</v>
      </c>
      <c r="T645">
        <v>2</v>
      </c>
      <c r="U645" t="s">
        <v>3010</v>
      </c>
    </row>
    <row r="646" spans="1:21" x14ac:dyDescent="0.25">
      <c r="A646">
        <v>62</v>
      </c>
      <c r="B646" t="s">
        <v>133</v>
      </c>
      <c r="D646" t="s">
        <v>1231</v>
      </c>
      <c r="E646" t="s">
        <v>26</v>
      </c>
      <c r="F646" t="s">
        <v>1379</v>
      </c>
      <c r="G646" t="s">
        <v>1369</v>
      </c>
      <c r="H646" t="s">
        <v>1329</v>
      </c>
      <c r="K646" t="s">
        <v>311</v>
      </c>
      <c r="L646" t="s">
        <v>252</v>
      </c>
      <c r="M646" t="s">
        <v>1454</v>
      </c>
      <c r="N646" t="s">
        <v>3</v>
      </c>
      <c r="O646">
        <v>250000</v>
      </c>
      <c r="P646">
        <v>250000</v>
      </c>
      <c r="Q646">
        <v>75000</v>
      </c>
      <c r="R646">
        <v>0</v>
      </c>
      <c r="S646">
        <v>-175000</v>
      </c>
      <c r="T646">
        <v>2</v>
      </c>
      <c r="U646" t="s">
        <v>3010</v>
      </c>
    </row>
    <row r="647" spans="1:21" x14ac:dyDescent="0.25">
      <c r="A647">
        <v>61</v>
      </c>
      <c r="B647" t="s">
        <v>133</v>
      </c>
      <c r="D647" t="s">
        <v>1231</v>
      </c>
      <c r="E647" t="s">
        <v>26</v>
      </c>
      <c r="F647" t="s">
        <v>1379</v>
      </c>
      <c r="G647" t="s">
        <v>1369</v>
      </c>
      <c r="H647" t="s">
        <v>1329</v>
      </c>
      <c r="K647" t="s">
        <v>310</v>
      </c>
      <c r="L647" t="s">
        <v>252</v>
      </c>
      <c r="M647" t="s">
        <v>1454</v>
      </c>
      <c r="N647" t="s">
        <v>51</v>
      </c>
      <c r="O647">
        <v>30000</v>
      </c>
      <c r="P647">
        <v>30000</v>
      </c>
      <c r="Q647">
        <v>30000</v>
      </c>
      <c r="R647">
        <v>0</v>
      </c>
      <c r="S647">
        <v>0</v>
      </c>
      <c r="T647">
        <v>2</v>
      </c>
      <c r="U647" t="s">
        <v>3010</v>
      </c>
    </row>
    <row r="648" spans="1:21" x14ac:dyDescent="0.25">
      <c r="A648">
        <v>60</v>
      </c>
      <c r="B648" t="s">
        <v>133</v>
      </c>
      <c r="D648" t="s">
        <v>1231</v>
      </c>
      <c r="E648" t="s">
        <v>26</v>
      </c>
      <c r="F648" t="s">
        <v>1379</v>
      </c>
      <c r="G648" t="s">
        <v>1369</v>
      </c>
      <c r="H648" t="s">
        <v>1329</v>
      </c>
      <c r="K648" t="s">
        <v>310</v>
      </c>
      <c r="L648" t="s">
        <v>252</v>
      </c>
      <c r="M648" t="s">
        <v>1454</v>
      </c>
      <c r="N648" t="s">
        <v>41</v>
      </c>
      <c r="O648">
        <v>4000</v>
      </c>
      <c r="P648">
        <v>4000</v>
      </c>
      <c r="Q648">
        <v>800</v>
      </c>
      <c r="R648">
        <v>0</v>
      </c>
      <c r="S648">
        <v>-3200</v>
      </c>
      <c r="T648">
        <v>2</v>
      </c>
      <c r="U648" t="s">
        <v>3010</v>
      </c>
    </row>
    <row r="649" spans="1:21" x14ac:dyDescent="0.25">
      <c r="A649">
        <v>59</v>
      </c>
      <c r="B649" t="s">
        <v>133</v>
      </c>
      <c r="D649" t="s">
        <v>1231</v>
      </c>
      <c r="E649" t="s">
        <v>26</v>
      </c>
      <c r="F649" t="s">
        <v>1379</v>
      </c>
      <c r="G649" t="s">
        <v>1369</v>
      </c>
      <c r="H649" t="s">
        <v>1329</v>
      </c>
      <c r="K649" t="s">
        <v>309</v>
      </c>
      <c r="L649" t="s">
        <v>252</v>
      </c>
      <c r="M649" t="s">
        <v>1454</v>
      </c>
      <c r="N649" t="s">
        <v>41</v>
      </c>
      <c r="O649">
        <v>500000</v>
      </c>
      <c r="P649">
        <v>500000</v>
      </c>
      <c r="Q649">
        <v>100000</v>
      </c>
      <c r="R649">
        <v>0</v>
      </c>
      <c r="S649">
        <v>-400000</v>
      </c>
      <c r="T649">
        <v>2</v>
      </c>
      <c r="U649" t="s">
        <v>3010</v>
      </c>
    </row>
    <row r="650" spans="1:21" x14ac:dyDescent="0.25">
      <c r="A650">
        <v>58</v>
      </c>
      <c r="B650" t="s">
        <v>133</v>
      </c>
      <c r="D650" t="s">
        <v>1231</v>
      </c>
      <c r="E650" t="s">
        <v>26</v>
      </c>
      <c r="F650" t="s">
        <v>1379</v>
      </c>
      <c r="G650" t="s">
        <v>1369</v>
      </c>
      <c r="H650" t="s">
        <v>1329</v>
      </c>
      <c r="K650" t="s">
        <v>308</v>
      </c>
      <c r="L650" t="s">
        <v>258</v>
      </c>
      <c r="M650" t="s">
        <v>1447</v>
      </c>
      <c r="N650" t="s">
        <v>68</v>
      </c>
      <c r="O650">
        <v>680000</v>
      </c>
      <c r="P650">
        <v>0</v>
      </c>
      <c r="Q650">
        <v>0</v>
      </c>
      <c r="R650">
        <v>-680000</v>
      </c>
      <c r="S650">
        <v>-680000</v>
      </c>
      <c r="T650">
        <v>1</v>
      </c>
      <c r="U650" t="s">
        <v>3000</v>
      </c>
    </row>
    <row r="651" spans="1:21" x14ac:dyDescent="0.25">
      <c r="A651">
        <v>57</v>
      </c>
      <c r="B651" t="s">
        <v>133</v>
      </c>
      <c r="D651" t="s">
        <v>1231</v>
      </c>
      <c r="E651" t="s">
        <v>26</v>
      </c>
      <c r="F651" t="s">
        <v>1379</v>
      </c>
      <c r="G651" t="s">
        <v>1369</v>
      </c>
      <c r="H651" t="s">
        <v>1329</v>
      </c>
      <c r="K651" t="s">
        <v>307</v>
      </c>
      <c r="L651" t="s">
        <v>252</v>
      </c>
      <c r="M651" t="s">
        <v>1454</v>
      </c>
      <c r="N651" t="s">
        <v>2</v>
      </c>
      <c r="O651">
        <v>80000</v>
      </c>
      <c r="P651">
        <v>80000</v>
      </c>
      <c r="Q651">
        <v>80000</v>
      </c>
      <c r="R651">
        <v>0</v>
      </c>
      <c r="S651">
        <v>0</v>
      </c>
      <c r="T651">
        <v>2</v>
      </c>
      <c r="U651" t="s">
        <v>3010</v>
      </c>
    </row>
    <row r="652" spans="1:21" x14ac:dyDescent="0.25">
      <c r="A652">
        <v>136</v>
      </c>
      <c r="B652" t="s">
        <v>133</v>
      </c>
      <c r="D652" t="s">
        <v>1234</v>
      </c>
      <c r="E652" t="s">
        <v>29</v>
      </c>
      <c r="F652" t="s">
        <v>1379</v>
      </c>
      <c r="G652" t="s">
        <v>1369</v>
      </c>
      <c r="H652" t="s">
        <v>1330</v>
      </c>
      <c r="K652" t="s">
        <v>373</v>
      </c>
      <c r="L652" t="s">
        <v>252</v>
      </c>
      <c r="M652" t="s">
        <v>1454</v>
      </c>
      <c r="N652" t="s">
        <v>41</v>
      </c>
      <c r="O652">
        <v>36000</v>
      </c>
      <c r="P652">
        <v>36000</v>
      </c>
      <c r="Q652">
        <v>7200</v>
      </c>
      <c r="R652">
        <v>0</v>
      </c>
      <c r="S652">
        <v>-28800</v>
      </c>
      <c r="T652">
        <v>2</v>
      </c>
      <c r="U652" t="s">
        <v>3010</v>
      </c>
    </row>
    <row r="653" spans="1:21" x14ac:dyDescent="0.25">
      <c r="A653">
        <v>135</v>
      </c>
      <c r="B653" t="s">
        <v>133</v>
      </c>
      <c r="D653" t="s">
        <v>1234</v>
      </c>
      <c r="E653" t="s">
        <v>29</v>
      </c>
      <c r="F653" t="s">
        <v>1379</v>
      </c>
      <c r="G653" t="s">
        <v>1369</v>
      </c>
      <c r="H653" t="s">
        <v>1330</v>
      </c>
      <c r="K653" t="s">
        <v>372</v>
      </c>
      <c r="L653" t="s">
        <v>252</v>
      </c>
      <c r="M653" t="s">
        <v>1454</v>
      </c>
      <c r="N653" t="s">
        <v>51</v>
      </c>
      <c r="O653">
        <v>100000</v>
      </c>
      <c r="P653">
        <v>100000</v>
      </c>
      <c r="Q653">
        <v>100000</v>
      </c>
      <c r="R653">
        <v>0</v>
      </c>
      <c r="S653">
        <v>0</v>
      </c>
      <c r="T653">
        <v>2</v>
      </c>
      <c r="U653" t="s">
        <v>3010</v>
      </c>
    </row>
    <row r="654" spans="1:21" x14ac:dyDescent="0.25">
      <c r="A654">
        <v>134</v>
      </c>
      <c r="B654" t="s">
        <v>133</v>
      </c>
      <c r="D654" t="s">
        <v>1234</v>
      </c>
      <c r="E654" t="s">
        <v>29</v>
      </c>
      <c r="F654" t="s">
        <v>1379</v>
      </c>
      <c r="G654" t="s">
        <v>1369</v>
      </c>
      <c r="H654" t="s">
        <v>1330</v>
      </c>
      <c r="K654" t="s">
        <v>371</v>
      </c>
      <c r="L654" t="s">
        <v>252</v>
      </c>
      <c r="M654" t="s">
        <v>1454</v>
      </c>
      <c r="N654" t="s">
        <v>2</v>
      </c>
      <c r="O654">
        <v>200000</v>
      </c>
      <c r="P654">
        <v>200000</v>
      </c>
      <c r="Q654">
        <v>200000</v>
      </c>
      <c r="R654">
        <v>0</v>
      </c>
      <c r="S654">
        <v>0</v>
      </c>
      <c r="T654">
        <v>2</v>
      </c>
      <c r="U654" t="s">
        <v>3010</v>
      </c>
    </row>
    <row r="655" spans="1:21" x14ac:dyDescent="0.25">
      <c r="A655">
        <v>133</v>
      </c>
      <c r="B655" t="s">
        <v>133</v>
      </c>
      <c r="D655" t="s">
        <v>1234</v>
      </c>
      <c r="E655" t="s">
        <v>29</v>
      </c>
      <c r="F655" t="s">
        <v>1379</v>
      </c>
      <c r="G655" t="s">
        <v>1369</v>
      </c>
      <c r="H655" t="s">
        <v>1330</v>
      </c>
      <c r="K655" t="s">
        <v>370</v>
      </c>
      <c r="L655" t="s">
        <v>253</v>
      </c>
      <c r="M655" t="s">
        <v>1464</v>
      </c>
      <c r="N655" t="s">
        <v>45</v>
      </c>
      <c r="O655">
        <v>190000</v>
      </c>
      <c r="P655">
        <v>190000</v>
      </c>
      <c r="Q655">
        <v>190000</v>
      </c>
      <c r="R655">
        <v>0</v>
      </c>
      <c r="S655">
        <v>0</v>
      </c>
      <c r="T655">
        <v>3</v>
      </c>
      <c r="U655" t="s">
        <v>3022</v>
      </c>
    </row>
    <row r="656" spans="1:21" x14ac:dyDescent="0.25">
      <c r="A656">
        <v>132</v>
      </c>
      <c r="B656" t="s">
        <v>133</v>
      </c>
      <c r="D656" t="s">
        <v>1234</v>
      </c>
      <c r="E656" t="s">
        <v>29</v>
      </c>
      <c r="F656" t="s">
        <v>1379</v>
      </c>
      <c r="G656" t="s">
        <v>1369</v>
      </c>
      <c r="H656" t="s">
        <v>1330</v>
      </c>
      <c r="K656" t="s">
        <v>369</v>
      </c>
      <c r="L656" t="s">
        <v>253</v>
      </c>
      <c r="M656" t="s">
        <v>1466</v>
      </c>
      <c r="N656" t="s">
        <v>81</v>
      </c>
      <c r="O656">
        <v>55000</v>
      </c>
      <c r="P656">
        <v>55000</v>
      </c>
      <c r="Q656">
        <v>55000</v>
      </c>
      <c r="R656">
        <v>0</v>
      </c>
      <c r="S656">
        <v>0</v>
      </c>
      <c r="T656">
        <v>3</v>
      </c>
      <c r="U656" t="s">
        <v>3024</v>
      </c>
    </row>
    <row r="657" spans="1:21" x14ac:dyDescent="0.25">
      <c r="A657">
        <v>131</v>
      </c>
      <c r="B657" t="s">
        <v>133</v>
      </c>
      <c r="D657" t="s">
        <v>1234</v>
      </c>
      <c r="E657" t="s">
        <v>29</v>
      </c>
      <c r="F657" t="s">
        <v>1379</v>
      </c>
      <c r="G657" t="s">
        <v>1369</v>
      </c>
      <c r="H657" t="s">
        <v>1330</v>
      </c>
      <c r="K657" t="s">
        <v>368</v>
      </c>
      <c r="L657" t="s">
        <v>252</v>
      </c>
      <c r="M657" t="s">
        <v>1461</v>
      </c>
      <c r="N657" t="s">
        <v>10</v>
      </c>
      <c r="O657">
        <v>54450</v>
      </c>
      <c r="P657">
        <v>54450</v>
      </c>
      <c r="Q657">
        <v>21780</v>
      </c>
      <c r="R657">
        <v>0</v>
      </c>
      <c r="S657">
        <v>-32670</v>
      </c>
      <c r="T657">
        <v>2</v>
      </c>
      <c r="U657" t="s">
        <v>3018</v>
      </c>
    </row>
    <row r="658" spans="1:21" x14ac:dyDescent="0.25">
      <c r="A658">
        <v>130</v>
      </c>
      <c r="B658" t="s">
        <v>133</v>
      </c>
      <c r="D658" t="s">
        <v>1233</v>
      </c>
      <c r="E658" t="s">
        <v>28</v>
      </c>
      <c r="F658" t="s">
        <v>1379</v>
      </c>
      <c r="G658" t="s">
        <v>1369</v>
      </c>
      <c r="H658" t="s">
        <v>1330</v>
      </c>
      <c r="K658" t="s">
        <v>367</v>
      </c>
      <c r="L658" t="s">
        <v>255</v>
      </c>
      <c r="M658" t="s">
        <v>1477</v>
      </c>
      <c r="N658" t="s">
        <v>63</v>
      </c>
      <c r="O658">
        <v>6450</v>
      </c>
      <c r="P658">
        <v>6450</v>
      </c>
      <c r="Q658">
        <v>6450</v>
      </c>
      <c r="R658">
        <v>0</v>
      </c>
      <c r="S658">
        <v>0</v>
      </c>
      <c r="T658">
        <v>5</v>
      </c>
      <c r="U658" t="s">
        <v>3041</v>
      </c>
    </row>
    <row r="659" spans="1:21" x14ac:dyDescent="0.25">
      <c r="A659">
        <v>129</v>
      </c>
      <c r="B659" t="s">
        <v>133</v>
      </c>
      <c r="D659" t="s">
        <v>1233</v>
      </c>
      <c r="E659" t="s">
        <v>28</v>
      </c>
      <c r="F659" t="s">
        <v>1379</v>
      </c>
      <c r="G659" t="s">
        <v>1369</v>
      </c>
      <c r="H659" t="s">
        <v>1330</v>
      </c>
      <c r="K659" t="s">
        <v>366</v>
      </c>
      <c r="L659" t="s">
        <v>255</v>
      </c>
      <c r="M659" t="s">
        <v>1477</v>
      </c>
      <c r="N659" t="s">
        <v>63</v>
      </c>
      <c r="O659">
        <v>800</v>
      </c>
      <c r="P659">
        <v>800</v>
      </c>
      <c r="Q659">
        <v>800</v>
      </c>
      <c r="R659">
        <v>0</v>
      </c>
      <c r="S659">
        <v>0</v>
      </c>
      <c r="T659">
        <v>5</v>
      </c>
      <c r="U659" t="s">
        <v>3041</v>
      </c>
    </row>
    <row r="660" spans="1:21" x14ac:dyDescent="0.25">
      <c r="A660">
        <v>128</v>
      </c>
      <c r="B660" t="s">
        <v>133</v>
      </c>
      <c r="D660" t="s">
        <v>1233</v>
      </c>
      <c r="E660" t="s">
        <v>28</v>
      </c>
      <c r="F660" t="s">
        <v>1379</v>
      </c>
      <c r="G660" t="s">
        <v>1369</v>
      </c>
      <c r="H660" t="s">
        <v>1330</v>
      </c>
      <c r="K660" t="s">
        <v>365</v>
      </c>
      <c r="L660" t="s">
        <v>255</v>
      </c>
      <c r="M660" t="s">
        <v>1477</v>
      </c>
      <c r="N660" t="s">
        <v>63</v>
      </c>
      <c r="O660">
        <v>2000</v>
      </c>
      <c r="P660">
        <v>2000</v>
      </c>
      <c r="Q660">
        <v>2000</v>
      </c>
      <c r="R660">
        <v>0</v>
      </c>
      <c r="S660">
        <v>0</v>
      </c>
      <c r="T660">
        <v>5</v>
      </c>
      <c r="U660" t="s">
        <v>3041</v>
      </c>
    </row>
    <row r="661" spans="1:21" x14ac:dyDescent="0.25">
      <c r="A661">
        <v>127</v>
      </c>
      <c r="B661" t="s">
        <v>133</v>
      </c>
      <c r="D661" t="s">
        <v>1233</v>
      </c>
      <c r="E661" t="s">
        <v>28</v>
      </c>
      <c r="F661" t="s">
        <v>1379</v>
      </c>
      <c r="G661" t="s">
        <v>1369</v>
      </c>
      <c r="H661" t="s">
        <v>1330</v>
      </c>
      <c r="K661" t="s">
        <v>364</v>
      </c>
      <c r="L661" t="s">
        <v>255</v>
      </c>
      <c r="M661" t="s">
        <v>1477</v>
      </c>
      <c r="N661" t="s">
        <v>80</v>
      </c>
      <c r="O661">
        <v>2500</v>
      </c>
      <c r="P661">
        <v>2500</v>
      </c>
      <c r="Q661">
        <v>2500</v>
      </c>
      <c r="R661">
        <v>0</v>
      </c>
      <c r="S661">
        <v>0</v>
      </c>
      <c r="T661">
        <v>5</v>
      </c>
      <c r="U661" t="s">
        <v>3041</v>
      </c>
    </row>
    <row r="662" spans="1:21" x14ac:dyDescent="0.25">
      <c r="A662">
        <v>126</v>
      </c>
      <c r="B662" t="s">
        <v>133</v>
      </c>
      <c r="D662" t="s">
        <v>1233</v>
      </c>
      <c r="E662" t="s">
        <v>28</v>
      </c>
      <c r="F662" t="s">
        <v>1379</v>
      </c>
      <c r="G662" t="s">
        <v>1369</v>
      </c>
      <c r="H662" t="s">
        <v>1330</v>
      </c>
      <c r="K662" t="s">
        <v>363</v>
      </c>
      <c r="L662" t="s">
        <v>255</v>
      </c>
      <c r="M662" t="s">
        <v>1477</v>
      </c>
      <c r="N662" t="s">
        <v>80</v>
      </c>
      <c r="O662">
        <v>8500</v>
      </c>
      <c r="P662">
        <v>8500</v>
      </c>
      <c r="Q662">
        <v>8500</v>
      </c>
      <c r="R662">
        <v>0</v>
      </c>
      <c r="S662">
        <v>0</v>
      </c>
      <c r="T662">
        <v>5</v>
      </c>
      <c r="U662" t="s">
        <v>3041</v>
      </c>
    </row>
    <row r="663" spans="1:21" x14ac:dyDescent="0.25">
      <c r="A663">
        <v>125</v>
      </c>
      <c r="B663" t="s">
        <v>133</v>
      </c>
      <c r="D663" t="s">
        <v>1233</v>
      </c>
      <c r="E663" t="s">
        <v>28</v>
      </c>
      <c r="F663" t="s">
        <v>1379</v>
      </c>
      <c r="G663" t="s">
        <v>1369</v>
      </c>
      <c r="H663" t="s">
        <v>1330</v>
      </c>
      <c r="K663" t="s">
        <v>362</v>
      </c>
      <c r="L663" t="s">
        <v>252</v>
      </c>
      <c r="M663" t="s">
        <v>1459</v>
      </c>
      <c r="N663" t="s">
        <v>67</v>
      </c>
      <c r="O663">
        <v>21000</v>
      </c>
      <c r="P663">
        <v>21000</v>
      </c>
      <c r="Q663">
        <v>21000</v>
      </c>
      <c r="R663">
        <v>0</v>
      </c>
      <c r="S663">
        <v>0</v>
      </c>
      <c r="T663">
        <v>2</v>
      </c>
      <c r="U663" t="s">
        <v>3016</v>
      </c>
    </row>
    <row r="664" spans="1:21" x14ac:dyDescent="0.25">
      <c r="A664">
        <v>124</v>
      </c>
      <c r="B664" t="s">
        <v>133</v>
      </c>
      <c r="D664" t="s">
        <v>1233</v>
      </c>
      <c r="E664" t="s">
        <v>28</v>
      </c>
      <c r="F664" t="s">
        <v>1379</v>
      </c>
      <c r="G664" t="s">
        <v>1369</v>
      </c>
      <c r="H664" t="s">
        <v>1330</v>
      </c>
      <c r="K664" t="s">
        <v>361</v>
      </c>
      <c r="L664" t="s">
        <v>252</v>
      </c>
      <c r="M664" t="s">
        <v>1459</v>
      </c>
      <c r="N664" t="s">
        <v>67</v>
      </c>
      <c r="O664">
        <v>45000</v>
      </c>
      <c r="P664">
        <v>45000</v>
      </c>
      <c r="Q664">
        <v>45000</v>
      </c>
      <c r="R664">
        <v>0</v>
      </c>
      <c r="S664">
        <v>0</v>
      </c>
      <c r="T664">
        <v>2</v>
      </c>
      <c r="U664" t="s">
        <v>3016</v>
      </c>
    </row>
    <row r="665" spans="1:21" x14ac:dyDescent="0.25">
      <c r="A665">
        <v>123</v>
      </c>
      <c r="B665" t="s">
        <v>133</v>
      </c>
      <c r="D665" t="s">
        <v>1233</v>
      </c>
      <c r="E665" t="s">
        <v>28</v>
      </c>
      <c r="F665" t="s">
        <v>1379</v>
      </c>
      <c r="G665" t="s">
        <v>1369</v>
      </c>
      <c r="H665" t="s">
        <v>1330</v>
      </c>
      <c r="K665" t="s">
        <v>360</v>
      </c>
      <c r="L665" t="s">
        <v>252</v>
      </c>
      <c r="M665" t="s">
        <v>1459</v>
      </c>
      <c r="N665" t="s">
        <v>67</v>
      </c>
      <c r="O665">
        <v>4350</v>
      </c>
      <c r="P665">
        <v>4350</v>
      </c>
      <c r="Q665">
        <v>4350</v>
      </c>
      <c r="R665">
        <v>0</v>
      </c>
      <c r="S665">
        <v>0</v>
      </c>
      <c r="T665">
        <v>2</v>
      </c>
      <c r="U665" t="s">
        <v>3016</v>
      </c>
    </row>
    <row r="666" spans="1:21" x14ac:dyDescent="0.25">
      <c r="A666">
        <v>122</v>
      </c>
      <c r="B666" t="s">
        <v>133</v>
      </c>
      <c r="D666" t="s">
        <v>1233</v>
      </c>
      <c r="E666" t="s">
        <v>28</v>
      </c>
      <c r="F666" t="s">
        <v>1379</v>
      </c>
      <c r="G666" t="s">
        <v>1369</v>
      </c>
      <c r="H666" t="s">
        <v>1330</v>
      </c>
      <c r="K666" t="s">
        <v>359</v>
      </c>
      <c r="L666" t="s">
        <v>252</v>
      </c>
      <c r="M666" t="s">
        <v>1459</v>
      </c>
      <c r="N666" t="s">
        <v>67</v>
      </c>
      <c r="O666">
        <v>18000</v>
      </c>
      <c r="P666">
        <v>18000</v>
      </c>
      <c r="Q666">
        <v>18000</v>
      </c>
      <c r="R666">
        <v>0</v>
      </c>
      <c r="S666">
        <v>0</v>
      </c>
      <c r="T666">
        <v>2</v>
      </c>
      <c r="U666" t="s">
        <v>3016</v>
      </c>
    </row>
    <row r="667" spans="1:21" x14ac:dyDescent="0.25">
      <c r="A667">
        <v>121</v>
      </c>
      <c r="B667" t="s">
        <v>133</v>
      </c>
      <c r="D667" t="s">
        <v>1233</v>
      </c>
      <c r="E667" t="s">
        <v>28</v>
      </c>
      <c r="F667" t="s">
        <v>1379</v>
      </c>
      <c r="G667" t="s">
        <v>1369</v>
      </c>
      <c r="H667" t="s">
        <v>1330</v>
      </c>
      <c r="K667" t="s">
        <v>358</v>
      </c>
      <c r="L667" t="s">
        <v>252</v>
      </c>
      <c r="M667" t="s">
        <v>1459</v>
      </c>
      <c r="N667" t="s">
        <v>8</v>
      </c>
      <c r="O667">
        <v>9000</v>
      </c>
      <c r="P667">
        <v>9000</v>
      </c>
      <c r="Q667">
        <v>0</v>
      </c>
      <c r="R667">
        <v>0</v>
      </c>
      <c r="S667">
        <v>-9000</v>
      </c>
      <c r="T667">
        <v>2</v>
      </c>
      <c r="U667" t="s">
        <v>3016</v>
      </c>
    </row>
    <row r="668" spans="1:21" x14ac:dyDescent="0.25">
      <c r="A668">
        <v>120</v>
      </c>
      <c r="B668" t="s">
        <v>133</v>
      </c>
      <c r="D668" t="s">
        <v>1233</v>
      </c>
      <c r="E668" t="s">
        <v>28</v>
      </c>
      <c r="F668" t="s">
        <v>1379</v>
      </c>
      <c r="G668" t="s">
        <v>1369</v>
      </c>
      <c r="H668" t="s">
        <v>1330</v>
      </c>
      <c r="K668" t="s">
        <v>358</v>
      </c>
      <c r="L668" t="s">
        <v>252</v>
      </c>
      <c r="M668" t="s">
        <v>1459</v>
      </c>
      <c r="N668" t="s">
        <v>8</v>
      </c>
      <c r="O668">
        <v>10500</v>
      </c>
      <c r="P668">
        <v>10500</v>
      </c>
      <c r="Q668">
        <v>0</v>
      </c>
      <c r="R668">
        <v>0</v>
      </c>
      <c r="S668">
        <v>-10500</v>
      </c>
      <c r="T668">
        <v>2</v>
      </c>
      <c r="U668" t="s">
        <v>3016</v>
      </c>
    </row>
    <row r="669" spans="1:21" x14ac:dyDescent="0.25">
      <c r="A669">
        <v>119</v>
      </c>
      <c r="B669" t="s">
        <v>133</v>
      </c>
      <c r="D669" t="s">
        <v>1233</v>
      </c>
      <c r="E669" t="s">
        <v>28</v>
      </c>
      <c r="F669" t="s">
        <v>1379</v>
      </c>
      <c r="G669" t="s">
        <v>1369</v>
      </c>
      <c r="H669" t="s">
        <v>1330</v>
      </c>
      <c r="K669" t="s">
        <v>357</v>
      </c>
      <c r="L669" t="s">
        <v>252</v>
      </c>
      <c r="M669" t="s">
        <v>1454</v>
      </c>
      <c r="N669" t="s">
        <v>79</v>
      </c>
      <c r="O669">
        <v>750</v>
      </c>
      <c r="P669">
        <v>750</v>
      </c>
      <c r="Q669">
        <v>750</v>
      </c>
      <c r="R669">
        <v>0</v>
      </c>
      <c r="S669">
        <v>0</v>
      </c>
      <c r="T669">
        <v>2</v>
      </c>
      <c r="U669" t="s">
        <v>3010</v>
      </c>
    </row>
    <row r="670" spans="1:21" x14ac:dyDescent="0.25">
      <c r="A670">
        <v>118</v>
      </c>
      <c r="B670" t="s">
        <v>133</v>
      </c>
      <c r="D670" t="s">
        <v>1233</v>
      </c>
      <c r="E670" t="s">
        <v>28</v>
      </c>
      <c r="F670" t="s">
        <v>1379</v>
      </c>
      <c r="G670" t="s">
        <v>1369</v>
      </c>
      <c r="H670" t="s">
        <v>1330</v>
      </c>
      <c r="K670" t="s">
        <v>356</v>
      </c>
      <c r="L670" t="s">
        <v>252</v>
      </c>
      <c r="M670" t="s">
        <v>1454</v>
      </c>
      <c r="N670" t="s">
        <v>3</v>
      </c>
      <c r="O670">
        <v>5250</v>
      </c>
      <c r="P670">
        <v>5250</v>
      </c>
      <c r="Q670">
        <v>1575</v>
      </c>
      <c r="R670">
        <v>0</v>
      </c>
      <c r="S670">
        <v>-3675</v>
      </c>
      <c r="T670">
        <v>2</v>
      </c>
      <c r="U670" t="s">
        <v>3010</v>
      </c>
    </row>
    <row r="671" spans="1:21" x14ac:dyDescent="0.25">
      <c r="A671">
        <v>117</v>
      </c>
      <c r="B671" t="s">
        <v>133</v>
      </c>
      <c r="D671" t="s">
        <v>1233</v>
      </c>
      <c r="E671" t="s">
        <v>28</v>
      </c>
      <c r="F671" t="s">
        <v>1379</v>
      </c>
      <c r="G671" t="s">
        <v>1369</v>
      </c>
      <c r="H671" t="s">
        <v>1330</v>
      </c>
      <c r="K671" t="s">
        <v>355</v>
      </c>
      <c r="L671" t="s">
        <v>252</v>
      </c>
      <c r="M671" t="s">
        <v>1454</v>
      </c>
      <c r="N671" t="s">
        <v>2</v>
      </c>
      <c r="O671">
        <v>2400</v>
      </c>
      <c r="P671">
        <v>2400</v>
      </c>
      <c r="Q671">
        <v>2400</v>
      </c>
      <c r="R671">
        <v>0</v>
      </c>
      <c r="S671">
        <v>0</v>
      </c>
      <c r="T671">
        <v>2</v>
      </c>
      <c r="U671" t="s">
        <v>3010</v>
      </c>
    </row>
    <row r="672" spans="1:21" x14ac:dyDescent="0.25">
      <c r="A672">
        <v>143</v>
      </c>
      <c r="B672" t="s">
        <v>133</v>
      </c>
      <c r="D672" t="s">
        <v>1235</v>
      </c>
      <c r="E672" t="s">
        <v>24</v>
      </c>
      <c r="F672" t="s">
        <v>1379</v>
      </c>
      <c r="G672" t="s">
        <v>1369</v>
      </c>
      <c r="H672" t="s">
        <v>1331</v>
      </c>
      <c r="K672" t="s">
        <v>380</v>
      </c>
      <c r="L672" t="s">
        <v>253</v>
      </c>
      <c r="M672" t="s">
        <v>1464</v>
      </c>
      <c r="N672" t="s">
        <v>71</v>
      </c>
      <c r="O672">
        <v>2000000</v>
      </c>
      <c r="P672">
        <v>2000000</v>
      </c>
      <c r="Q672">
        <v>2000000</v>
      </c>
      <c r="R672">
        <v>0</v>
      </c>
      <c r="S672">
        <v>0</v>
      </c>
      <c r="T672">
        <v>3</v>
      </c>
      <c r="U672" t="s">
        <v>3022</v>
      </c>
    </row>
    <row r="673" spans="1:21" x14ac:dyDescent="0.25">
      <c r="A673">
        <v>142</v>
      </c>
      <c r="B673" t="s">
        <v>133</v>
      </c>
      <c r="D673" t="s">
        <v>1235</v>
      </c>
      <c r="E673" t="s">
        <v>24</v>
      </c>
      <c r="F673" t="s">
        <v>1379</v>
      </c>
      <c r="G673" t="s">
        <v>1369</v>
      </c>
      <c r="H673" t="s">
        <v>1331</v>
      </c>
      <c r="K673" t="s">
        <v>379</v>
      </c>
      <c r="L673" t="s">
        <v>253</v>
      </c>
      <c r="M673" t="s">
        <v>1469</v>
      </c>
      <c r="N673" t="s">
        <v>61</v>
      </c>
      <c r="O673">
        <v>3300</v>
      </c>
      <c r="P673">
        <v>3300</v>
      </c>
      <c r="Q673">
        <v>3300</v>
      </c>
      <c r="R673">
        <v>0</v>
      </c>
      <c r="S673">
        <v>0</v>
      </c>
      <c r="T673">
        <v>3</v>
      </c>
      <c r="U673" t="s">
        <v>3026</v>
      </c>
    </row>
    <row r="674" spans="1:21" x14ac:dyDescent="0.25">
      <c r="A674">
        <v>141</v>
      </c>
      <c r="B674" t="s">
        <v>133</v>
      </c>
      <c r="D674" t="s">
        <v>1235</v>
      </c>
      <c r="E674" t="s">
        <v>24</v>
      </c>
      <c r="F674" t="s">
        <v>1379</v>
      </c>
      <c r="G674" t="s">
        <v>1369</v>
      </c>
      <c r="H674" t="s">
        <v>1331</v>
      </c>
      <c r="K674" t="s">
        <v>378</v>
      </c>
      <c r="L674" t="s">
        <v>252</v>
      </c>
      <c r="M674" t="s">
        <v>1455</v>
      </c>
      <c r="N674" t="s">
        <v>6</v>
      </c>
      <c r="O674">
        <v>22000</v>
      </c>
      <c r="P674">
        <v>22000</v>
      </c>
      <c r="Q674">
        <v>22000</v>
      </c>
      <c r="R674">
        <v>0</v>
      </c>
      <c r="S674">
        <v>0</v>
      </c>
      <c r="T674">
        <v>2</v>
      </c>
      <c r="U674" t="s">
        <v>3011</v>
      </c>
    </row>
    <row r="675" spans="1:21" x14ac:dyDescent="0.25">
      <c r="A675">
        <v>140</v>
      </c>
      <c r="B675" t="s">
        <v>133</v>
      </c>
      <c r="D675" t="s">
        <v>1235</v>
      </c>
      <c r="E675" t="s">
        <v>24</v>
      </c>
      <c r="F675" t="s">
        <v>1379</v>
      </c>
      <c r="G675" t="s">
        <v>1369</v>
      </c>
      <c r="H675" t="s">
        <v>1331</v>
      </c>
      <c r="K675" t="s">
        <v>377</v>
      </c>
      <c r="L675" t="s">
        <v>253</v>
      </c>
      <c r="M675" t="s">
        <v>1464</v>
      </c>
      <c r="N675" t="s">
        <v>45</v>
      </c>
      <c r="O675">
        <v>5500</v>
      </c>
      <c r="P675">
        <v>5500</v>
      </c>
      <c r="Q675">
        <v>5500</v>
      </c>
      <c r="R675">
        <v>0</v>
      </c>
      <c r="S675">
        <v>0</v>
      </c>
      <c r="T675">
        <v>3</v>
      </c>
      <c r="U675" t="s">
        <v>3022</v>
      </c>
    </row>
    <row r="676" spans="1:21" x14ac:dyDescent="0.25">
      <c r="A676">
        <v>139</v>
      </c>
      <c r="B676" t="s">
        <v>133</v>
      </c>
      <c r="D676" t="s">
        <v>1235</v>
      </c>
      <c r="E676" t="s">
        <v>24</v>
      </c>
      <c r="F676" t="s">
        <v>1379</v>
      </c>
      <c r="G676" t="s">
        <v>1369</v>
      </c>
      <c r="H676" t="s">
        <v>1331</v>
      </c>
      <c r="K676" t="s">
        <v>376</v>
      </c>
      <c r="L676" t="s">
        <v>252</v>
      </c>
      <c r="M676" t="s">
        <v>1454</v>
      </c>
      <c r="N676" t="s">
        <v>4</v>
      </c>
      <c r="O676">
        <v>88000</v>
      </c>
      <c r="P676">
        <v>88000</v>
      </c>
      <c r="Q676">
        <v>17600</v>
      </c>
      <c r="R676">
        <v>0</v>
      </c>
      <c r="S676">
        <v>-70400</v>
      </c>
      <c r="T676">
        <v>2</v>
      </c>
      <c r="U676" t="s">
        <v>3010</v>
      </c>
    </row>
    <row r="677" spans="1:21" x14ac:dyDescent="0.25">
      <c r="A677">
        <v>138</v>
      </c>
      <c r="B677" t="s">
        <v>133</v>
      </c>
      <c r="D677" t="s">
        <v>1235</v>
      </c>
      <c r="E677" t="s">
        <v>24</v>
      </c>
      <c r="F677" t="s">
        <v>1379</v>
      </c>
      <c r="G677" t="s">
        <v>1369</v>
      </c>
      <c r="H677" t="s">
        <v>1331</v>
      </c>
      <c r="K677" t="s">
        <v>375</v>
      </c>
      <c r="L677" t="s">
        <v>258</v>
      </c>
      <c r="M677" t="s">
        <v>1449</v>
      </c>
      <c r="N677" t="s">
        <v>39</v>
      </c>
      <c r="O677">
        <v>66000</v>
      </c>
      <c r="P677">
        <v>0</v>
      </c>
      <c r="Q677">
        <v>0</v>
      </c>
      <c r="R677">
        <v>-66000</v>
      </c>
      <c r="S677">
        <v>-66000</v>
      </c>
      <c r="T677">
        <v>1</v>
      </c>
      <c r="U677" t="s">
        <v>3002</v>
      </c>
    </row>
    <row r="678" spans="1:21" x14ac:dyDescent="0.25">
      <c r="A678">
        <v>137</v>
      </c>
      <c r="B678" t="s">
        <v>133</v>
      </c>
      <c r="D678" t="s">
        <v>1235</v>
      </c>
      <c r="E678" t="s">
        <v>24</v>
      </c>
      <c r="F678" t="s">
        <v>1379</v>
      </c>
      <c r="G678" t="s">
        <v>1369</v>
      </c>
      <c r="H678" t="s">
        <v>1331</v>
      </c>
      <c r="K678" t="s">
        <v>374</v>
      </c>
      <c r="L678" t="s">
        <v>252</v>
      </c>
      <c r="M678" t="s">
        <v>1454</v>
      </c>
      <c r="N678" t="s">
        <v>2</v>
      </c>
      <c r="O678">
        <v>66000</v>
      </c>
      <c r="P678">
        <v>66000</v>
      </c>
      <c r="Q678">
        <v>66000</v>
      </c>
      <c r="R678">
        <v>0</v>
      </c>
      <c r="S678">
        <v>0</v>
      </c>
      <c r="T678">
        <v>2</v>
      </c>
      <c r="U678" t="s">
        <v>3010</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F149"/>
  <sheetViews>
    <sheetView workbookViewId="0">
      <pane ySplit="5" topLeftCell="A22" activePane="bottomLeft" state="frozen"/>
      <selection activeCell="C16" sqref="C16"/>
      <selection pane="bottomLeft" activeCell="C16" sqref="C16"/>
    </sheetView>
  </sheetViews>
  <sheetFormatPr baseColWidth="10" defaultColWidth="11.42578125" defaultRowHeight="15" x14ac:dyDescent="0.25"/>
  <cols>
    <col min="1" max="1" width="0.5703125" style="114" customWidth="1"/>
    <col min="2" max="2" width="5.42578125" style="114" customWidth="1"/>
    <col min="3" max="3" width="7.42578125" style="114" bestFit="1" customWidth="1"/>
    <col min="4" max="4" width="132.7109375" style="114" customWidth="1"/>
    <col min="5" max="5" width="23.85546875" style="112" bestFit="1" customWidth="1"/>
    <col min="6" max="6" width="15.42578125" style="113" customWidth="1"/>
    <col min="7" max="7" width="17.85546875" style="114" customWidth="1"/>
    <col min="8" max="8" width="20.5703125" style="114" customWidth="1"/>
    <col min="9" max="9" width="14.85546875" style="114" customWidth="1"/>
    <col min="10" max="10" width="4.85546875" style="114" customWidth="1"/>
    <col min="11" max="16384" width="11.42578125" style="114"/>
  </cols>
  <sheetData>
    <row r="1" spans="2:5" ht="3.75" customHeight="1" thickBot="1" x14ac:dyDescent="0.3"/>
    <row r="2" spans="2:5" ht="20.25" x14ac:dyDescent="0.25">
      <c r="B2" s="351" t="s">
        <v>1824</v>
      </c>
      <c r="C2" s="361"/>
      <c r="D2" s="361"/>
      <c r="E2" s="352"/>
    </row>
    <row r="3" spans="2:5" ht="20.25" x14ac:dyDescent="0.25">
      <c r="B3" s="353" t="s">
        <v>1825</v>
      </c>
      <c r="C3" s="360"/>
      <c r="D3" s="360"/>
      <c r="E3" s="354"/>
    </row>
    <row r="4" spans="2:5" ht="21" thickBot="1" x14ac:dyDescent="0.3">
      <c r="B4" s="362" t="s">
        <v>2153</v>
      </c>
      <c r="C4" s="363"/>
      <c r="D4" s="363"/>
      <c r="E4" s="364"/>
    </row>
    <row r="5" spans="2:5" customFormat="1" ht="21" thickBot="1" x14ac:dyDescent="0.3">
      <c r="B5" s="355" t="s">
        <v>2159</v>
      </c>
      <c r="C5" s="359"/>
      <c r="D5" s="359"/>
      <c r="E5" s="356"/>
    </row>
    <row r="6" spans="2:5" ht="18.75" thickBot="1" x14ac:dyDescent="0.3">
      <c r="B6" s="157" t="s">
        <v>1844</v>
      </c>
      <c r="C6" s="158"/>
      <c r="D6" s="158"/>
      <c r="E6" s="174">
        <f>SUM(E7+E10+E15+E25+E27+E30+E34+E39)</f>
        <v>4407502736.9315166</v>
      </c>
    </row>
    <row r="7" spans="2:5" ht="18" x14ac:dyDescent="0.25">
      <c r="B7" s="175" t="s">
        <v>2067</v>
      </c>
      <c r="C7" s="176"/>
      <c r="D7" s="177"/>
      <c r="E7" s="178">
        <f>SUM(E8+E9)</f>
        <v>332000</v>
      </c>
    </row>
    <row r="8" spans="2:5" ht="18" x14ac:dyDescent="0.25">
      <c r="B8" s="179"/>
      <c r="C8" s="180" t="s">
        <v>1845</v>
      </c>
      <c r="D8" s="181" t="s">
        <v>1846</v>
      </c>
      <c r="E8" s="182">
        <f>+IFERROR(VLOOKUP(C8,'DIN FINALIDAD'!E:F,2,FALSE),0)</f>
        <v>0</v>
      </c>
    </row>
    <row r="9" spans="2:5" ht="18" x14ac:dyDescent="0.25">
      <c r="B9" s="179"/>
      <c r="C9" s="180" t="s">
        <v>1847</v>
      </c>
      <c r="D9" s="181" t="s">
        <v>1848</v>
      </c>
      <c r="E9" s="182">
        <f>+IFERROR(VLOOKUP(C9,'DIN FINALIDAD'!E:F,2,FALSE),0)</f>
        <v>332000</v>
      </c>
    </row>
    <row r="10" spans="2:5" ht="18" x14ac:dyDescent="0.25">
      <c r="B10" s="183" t="s">
        <v>2068</v>
      </c>
      <c r="C10" s="184"/>
      <c r="D10" s="185"/>
      <c r="E10" s="178">
        <f>SUM(E11:E14)</f>
        <v>9327500</v>
      </c>
    </row>
    <row r="11" spans="2:5" ht="18" x14ac:dyDescent="0.25">
      <c r="B11" s="179"/>
      <c r="C11" s="180" t="s">
        <v>1849</v>
      </c>
      <c r="D11" s="181" t="s">
        <v>2161</v>
      </c>
      <c r="E11" s="182">
        <f>+IFERROR(VLOOKUP(C11,'DIN FINALIDAD'!E:F,2,FALSE),0)</f>
        <v>0</v>
      </c>
    </row>
    <row r="12" spans="2:5" ht="18" x14ac:dyDescent="0.25">
      <c r="B12" s="186"/>
      <c r="C12" s="187" t="s">
        <v>1850</v>
      </c>
      <c r="D12" s="188" t="s">
        <v>1851</v>
      </c>
      <c r="E12" s="182">
        <f>+IFERROR(VLOOKUP(C12,'DIN FINALIDAD'!E:F,2,FALSE),0)</f>
        <v>9327500</v>
      </c>
    </row>
    <row r="13" spans="2:5" ht="18" x14ac:dyDescent="0.25">
      <c r="B13" s="186"/>
      <c r="C13" s="187" t="s">
        <v>1852</v>
      </c>
      <c r="D13" s="188" t="s">
        <v>1853</v>
      </c>
      <c r="E13" s="182">
        <f>+IFERROR(VLOOKUP(C13,'DIN FINALIDAD'!E:F,2,FALSE),0)</f>
        <v>0</v>
      </c>
    </row>
    <row r="14" spans="2:5" ht="18" x14ac:dyDescent="0.25">
      <c r="B14" s="186"/>
      <c r="C14" s="187" t="s">
        <v>1854</v>
      </c>
      <c r="D14" s="188" t="s">
        <v>1855</v>
      </c>
      <c r="E14" s="182">
        <f>+IFERROR(VLOOKUP(C14,'DIN FINALIDAD'!E:F,2,FALSE),0)</f>
        <v>0</v>
      </c>
    </row>
    <row r="15" spans="2:5" ht="18" x14ac:dyDescent="0.25">
      <c r="B15" s="183" t="s">
        <v>2069</v>
      </c>
      <c r="C15" s="184"/>
      <c r="D15" s="185"/>
      <c r="E15" s="178">
        <f>SUM(E16:E24)</f>
        <v>4200985072.3097582</v>
      </c>
    </row>
    <row r="16" spans="2:5" ht="18" x14ac:dyDescent="0.25">
      <c r="B16" s="179"/>
      <c r="C16" s="180" t="s">
        <v>1856</v>
      </c>
      <c r="D16" s="181" t="s">
        <v>1857</v>
      </c>
      <c r="E16" s="182">
        <f>+IFERROR(VLOOKUP(C16,'DIN FINALIDAD'!E:F,2,FALSE),0)</f>
        <v>480000</v>
      </c>
    </row>
    <row r="17" spans="2:5" ht="18" x14ac:dyDescent="0.25">
      <c r="B17" s="179"/>
      <c r="C17" s="180" t="s">
        <v>1858</v>
      </c>
      <c r="D17" s="181" t="s">
        <v>1859</v>
      </c>
      <c r="E17" s="182">
        <f>+IFERROR(VLOOKUP(C17,'DIN FINALIDAD'!E:F,2,FALSE),0)</f>
        <v>79012025.030000001</v>
      </c>
    </row>
    <row r="18" spans="2:5" ht="18" x14ac:dyDescent="0.25">
      <c r="B18" s="179"/>
      <c r="C18" s="180" t="s">
        <v>1860</v>
      </c>
      <c r="D18" s="181" t="s">
        <v>1861</v>
      </c>
      <c r="E18" s="182">
        <f>+IFERROR(VLOOKUP(C18,'DIN FINALIDAD'!E:F,2,FALSE),0)</f>
        <v>0</v>
      </c>
    </row>
    <row r="19" spans="2:5" ht="18" x14ac:dyDescent="0.25">
      <c r="B19" s="179"/>
      <c r="C19" s="180" t="s">
        <v>1862</v>
      </c>
      <c r="D19" s="181" t="s">
        <v>1863</v>
      </c>
      <c r="E19" s="182">
        <f>+IFERROR(VLOOKUP(C19,'DIN FINALIDAD'!E:F,2,FALSE),0)</f>
        <v>4121493047.279758</v>
      </c>
    </row>
    <row r="20" spans="2:5" ht="18" x14ac:dyDescent="0.25">
      <c r="B20" s="179"/>
      <c r="C20" s="180" t="s">
        <v>1864</v>
      </c>
      <c r="D20" s="181" t="s">
        <v>1865</v>
      </c>
      <c r="E20" s="182">
        <f>+IFERROR(VLOOKUP(C20,'DIN FINALIDAD'!E:F,2,FALSE),0)</f>
        <v>0</v>
      </c>
    </row>
    <row r="21" spans="2:5" ht="18" x14ac:dyDescent="0.25">
      <c r="B21" s="179"/>
      <c r="C21" s="180" t="s">
        <v>1866</v>
      </c>
      <c r="D21" s="181" t="s">
        <v>1867</v>
      </c>
      <c r="E21" s="182">
        <f>+IFERROR(VLOOKUP(C21,'DIN FINALIDAD'!E:F,2,FALSE),0)</f>
        <v>0</v>
      </c>
    </row>
    <row r="22" spans="2:5" ht="18" x14ac:dyDescent="0.25">
      <c r="B22" s="179"/>
      <c r="C22" s="180" t="s">
        <v>1868</v>
      </c>
      <c r="D22" s="181" t="s">
        <v>1869</v>
      </c>
      <c r="E22" s="182">
        <f>+IFERROR(VLOOKUP(C22,'DIN FINALIDAD'!E:F,2,FALSE),0)</f>
        <v>0</v>
      </c>
    </row>
    <row r="23" spans="2:5" ht="18" x14ac:dyDescent="0.25">
      <c r="B23" s="179"/>
      <c r="C23" s="180" t="s">
        <v>1870</v>
      </c>
      <c r="D23" s="181" t="s">
        <v>1871</v>
      </c>
      <c r="E23" s="182">
        <f>+IFERROR(VLOOKUP(C23,'DIN FINALIDAD'!E:F,2,FALSE),0)</f>
        <v>0</v>
      </c>
    </row>
    <row r="24" spans="2:5" ht="18" x14ac:dyDescent="0.25">
      <c r="B24" s="179"/>
      <c r="C24" s="180" t="s">
        <v>1872</v>
      </c>
      <c r="D24" s="181" t="s">
        <v>1316</v>
      </c>
      <c r="E24" s="182">
        <f>+IFERROR(VLOOKUP(C24,'DIN FINALIDAD'!E:F,2,FALSE),0)</f>
        <v>0</v>
      </c>
    </row>
    <row r="25" spans="2:5" ht="18" x14ac:dyDescent="0.25">
      <c r="B25" s="183" t="s">
        <v>2070</v>
      </c>
      <c r="C25" s="184"/>
      <c r="D25" s="185"/>
      <c r="E25" s="178">
        <v>0</v>
      </c>
    </row>
    <row r="26" spans="2:5" ht="18" x14ac:dyDescent="0.25">
      <c r="B26" s="179"/>
      <c r="C26" s="180" t="s">
        <v>1873</v>
      </c>
      <c r="D26" s="181" t="s">
        <v>1874</v>
      </c>
      <c r="E26" s="182">
        <f>+IFERROR(VLOOKUP(C26,'DIN FINALIDAD'!E:F,2,FALSE),0)</f>
        <v>0</v>
      </c>
    </row>
    <row r="27" spans="2:5" ht="18" x14ac:dyDescent="0.25">
      <c r="B27" s="183" t="s">
        <v>2071</v>
      </c>
      <c r="C27" s="184"/>
      <c r="D27" s="185"/>
      <c r="E27" s="178">
        <f>SUM(E28:E29)</f>
        <v>111170297.54000002</v>
      </c>
    </row>
    <row r="28" spans="2:5" ht="18" x14ac:dyDescent="0.25">
      <c r="B28" s="179"/>
      <c r="C28" s="180" t="s">
        <v>1875</v>
      </c>
      <c r="D28" s="181" t="s">
        <v>1876</v>
      </c>
      <c r="E28" s="182">
        <f>+IFERROR(VLOOKUP(C28,'DIN FINALIDAD'!E:F,2,FALSE),0)</f>
        <v>0</v>
      </c>
    </row>
    <row r="29" spans="2:5" ht="18" x14ac:dyDescent="0.25">
      <c r="B29" s="179"/>
      <c r="C29" s="180" t="s">
        <v>1877</v>
      </c>
      <c r="D29" s="181" t="s">
        <v>1878</v>
      </c>
      <c r="E29" s="182">
        <f>+IFERROR(VLOOKUP(C29,'DIN FINALIDAD'!E:F,2,FALSE),0)</f>
        <v>111170297.54000002</v>
      </c>
    </row>
    <row r="30" spans="2:5" ht="18" x14ac:dyDescent="0.25">
      <c r="B30" s="183" t="s">
        <v>2072</v>
      </c>
      <c r="C30" s="184"/>
      <c r="D30" s="185"/>
      <c r="E30" s="178">
        <v>0</v>
      </c>
    </row>
    <row r="31" spans="2:5" ht="18" x14ac:dyDescent="0.25">
      <c r="B31" s="179"/>
      <c r="C31" s="180" t="s">
        <v>1879</v>
      </c>
      <c r="D31" s="181" t="s">
        <v>1880</v>
      </c>
      <c r="E31" s="182">
        <f>+IFERROR(VLOOKUP(C31,'DIN FINALIDAD'!E:F,2,FALSE),0)</f>
        <v>0</v>
      </c>
    </row>
    <row r="32" spans="2:5" ht="18" x14ac:dyDescent="0.25">
      <c r="B32" s="179"/>
      <c r="C32" s="180" t="s">
        <v>1881</v>
      </c>
      <c r="D32" s="181" t="s">
        <v>1882</v>
      </c>
      <c r="E32" s="182">
        <f>+IFERROR(VLOOKUP(C32,'DIN FINALIDAD'!E:F,2,FALSE),0)</f>
        <v>0</v>
      </c>
    </row>
    <row r="33" spans="2:5" ht="18" x14ac:dyDescent="0.25">
      <c r="B33" s="186"/>
      <c r="C33" s="187" t="s">
        <v>1883</v>
      </c>
      <c r="D33" s="188" t="s">
        <v>1884</v>
      </c>
      <c r="E33" s="182">
        <f>+IFERROR(VLOOKUP(C33,'DIN FINALIDAD'!E:F,2,FALSE),0)</f>
        <v>0</v>
      </c>
    </row>
    <row r="34" spans="2:5" ht="18" x14ac:dyDescent="0.25">
      <c r="B34" s="183" t="s">
        <v>2073</v>
      </c>
      <c r="C34" s="184"/>
      <c r="D34" s="185"/>
      <c r="E34" s="178">
        <f>SUM(E35:E38)</f>
        <v>73313490.111758292</v>
      </c>
    </row>
    <row r="35" spans="2:5" ht="18" x14ac:dyDescent="0.25">
      <c r="B35" s="186"/>
      <c r="C35" s="187" t="s">
        <v>1885</v>
      </c>
      <c r="D35" s="188" t="s">
        <v>1886</v>
      </c>
      <c r="E35" s="182">
        <f>+IFERROR(VLOOKUP(C35,'DIN FINALIDAD'!E:F,2,FALSE),0)</f>
        <v>62291884.339758292</v>
      </c>
    </row>
    <row r="36" spans="2:5" ht="18" x14ac:dyDescent="0.25">
      <c r="B36" s="186"/>
      <c r="C36" s="187" t="s">
        <v>1887</v>
      </c>
      <c r="D36" s="188" t="s">
        <v>1888</v>
      </c>
      <c r="E36" s="182">
        <f>+IFERROR(VLOOKUP(C36,'DIN FINALIDAD'!E:F,2,FALSE),0)</f>
        <v>11021605.772</v>
      </c>
    </row>
    <row r="37" spans="2:5" ht="18" x14ac:dyDescent="0.25">
      <c r="B37" s="186"/>
      <c r="C37" s="187" t="s">
        <v>1889</v>
      </c>
      <c r="D37" s="188" t="s">
        <v>1890</v>
      </c>
      <c r="E37" s="182">
        <f>+IFERROR(VLOOKUP(C37,'DIN FINALIDAD'!E:F,2,FALSE),0)</f>
        <v>0</v>
      </c>
    </row>
    <row r="38" spans="2:5" ht="18" x14ac:dyDescent="0.25">
      <c r="B38" s="186"/>
      <c r="C38" s="187" t="s">
        <v>1891</v>
      </c>
      <c r="D38" s="188" t="s">
        <v>1892</v>
      </c>
      <c r="E38" s="182">
        <f>+IFERROR(VLOOKUP(C38,'DIN FINALIDAD'!E:F,2,FALSE),0)</f>
        <v>0</v>
      </c>
    </row>
    <row r="39" spans="2:5" ht="18" x14ac:dyDescent="0.25">
      <c r="B39" s="183" t="s">
        <v>2074</v>
      </c>
      <c r="C39" s="184"/>
      <c r="D39" s="185"/>
      <c r="E39" s="178">
        <f>SUM(E40:E44)</f>
        <v>12374376.969999999</v>
      </c>
    </row>
    <row r="40" spans="2:5" ht="18" x14ac:dyDescent="0.25">
      <c r="B40" s="179"/>
      <c r="C40" s="180" t="s">
        <v>1893</v>
      </c>
      <c r="D40" s="181" t="s">
        <v>1894</v>
      </c>
      <c r="E40" s="182">
        <f>+IFERROR(VLOOKUP(C40,'DIN FINALIDAD'!E:F,2,FALSE),0)</f>
        <v>4176376.9699999997</v>
      </c>
    </row>
    <row r="41" spans="2:5" ht="18" x14ac:dyDescent="0.25">
      <c r="B41" s="179"/>
      <c r="C41" s="180" t="s">
        <v>1895</v>
      </c>
      <c r="D41" s="181" t="s">
        <v>1896</v>
      </c>
      <c r="E41" s="182">
        <f>+IFERROR(VLOOKUP(C41,'DIN FINALIDAD'!E:F,2,FALSE),0)</f>
        <v>0</v>
      </c>
    </row>
    <row r="42" spans="2:5" ht="18" x14ac:dyDescent="0.25">
      <c r="B42" s="179"/>
      <c r="C42" s="180" t="s">
        <v>1897</v>
      </c>
      <c r="D42" s="181" t="s">
        <v>1898</v>
      </c>
      <c r="E42" s="182">
        <f>+IFERROR(VLOOKUP(C42,'DIN FINALIDAD'!E:F,2,FALSE),0)</f>
        <v>0</v>
      </c>
    </row>
    <row r="43" spans="2:5" ht="18" x14ac:dyDescent="0.25">
      <c r="B43" s="179"/>
      <c r="C43" s="180" t="s">
        <v>1899</v>
      </c>
      <c r="D43" s="181" t="s">
        <v>1900</v>
      </c>
      <c r="E43" s="182">
        <f>+IFERROR(VLOOKUP(C43,'DIN FINALIDAD'!E:F,2,FALSE),0)</f>
        <v>50000</v>
      </c>
    </row>
    <row r="44" spans="2:5" ht="18.75" thickBot="1" x14ac:dyDescent="0.3">
      <c r="B44" s="179"/>
      <c r="C44" s="180" t="s">
        <v>1901</v>
      </c>
      <c r="D44" s="181" t="s">
        <v>1316</v>
      </c>
      <c r="E44" s="182">
        <f>+IFERROR(VLOOKUP(C44,'DIN FINALIDAD'!E:F,2,FALSE),0)</f>
        <v>8148000</v>
      </c>
    </row>
    <row r="45" spans="2:5" ht="18.75" thickBot="1" x14ac:dyDescent="0.3">
      <c r="B45" s="157" t="s">
        <v>1902</v>
      </c>
      <c r="C45" s="158"/>
      <c r="D45" s="158"/>
      <c r="E45" s="174">
        <f>SUM(E46+E53+E61+E67+E72+E79+E89)</f>
        <v>1763100730.2251525</v>
      </c>
    </row>
    <row r="46" spans="2:5" ht="18" x14ac:dyDescent="0.25">
      <c r="B46" s="175" t="s">
        <v>2075</v>
      </c>
      <c r="C46" s="176"/>
      <c r="D46" s="177"/>
      <c r="E46" s="178">
        <f>SUM(E47:E52)</f>
        <v>104043732.77000001</v>
      </c>
    </row>
    <row r="47" spans="2:5" ht="18" x14ac:dyDescent="0.25">
      <c r="B47" s="179"/>
      <c r="C47" s="180" t="s">
        <v>1903</v>
      </c>
      <c r="D47" s="181" t="s">
        <v>1904</v>
      </c>
      <c r="E47" s="182">
        <f>+IFERROR(VLOOKUP(C47,'DIN FINALIDAD'!E:F,2,FALSE),0)</f>
        <v>0</v>
      </c>
    </row>
    <row r="48" spans="2:5" ht="18" x14ac:dyDescent="0.25">
      <c r="B48" s="179"/>
      <c r="C48" s="180" t="s">
        <v>1905</v>
      </c>
      <c r="D48" s="181" t="s">
        <v>1906</v>
      </c>
      <c r="E48" s="182">
        <f>+IFERROR(VLOOKUP(C48,'DIN FINALIDAD'!E:F,2,FALSE),0)</f>
        <v>20334000</v>
      </c>
    </row>
    <row r="49" spans="2:5" ht="18" x14ac:dyDescent="0.25">
      <c r="B49" s="179"/>
      <c r="C49" s="180" t="s">
        <v>1907</v>
      </c>
      <c r="D49" s="181" t="s">
        <v>1908</v>
      </c>
      <c r="E49" s="182">
        <f>+IFERROR(VLOOKUP(C49,'DIN FINALIDAD'!E:F,2,FALSE),0)</f>
        <v>0</v>
      </c>
    </row>
    <row r="50" spans="2:5" ht="18" x14ac:dyDescent="0.25">
      <c r="B50" s="179"/>
      <c r="C50" s="180" t="s">
        <v>1909</v>
      </c>
      <c r="D50" s="181" t="s">
        <v>1910</v>
      </c>
      <c r="E50" s="182">
        <f>+IFERROR(VLOOKUP(C50,'DIN FINALIDAD'!E:F,2,FALSE),0)</f>
        <v>83709732.770000011</v>
      </c>
    </row>
    <row r="51" spans="2:5" ht="18" x14ac:dyDescent="0.25">
      <c r="B51" s="179"/>
      <c r="C51" s="180" t="s">
        <v>1911</v>
      </c>
      <c r="D51" s="181" t="s">
        <v>1912</v>
      </c>
      <c r="E51" s="182">
        <f>+IFERROR(VLOOKUP(C51,'DIN FINALIDAD'!E:F,2,FALSE),0)</f>
        <v>0</v>
      </c>
    </row>
    <row r="52" spans="2:5" ht="18" x14ac:dyDescent="0.25">
      <c r="B52" s="179"/>
      <c r="C52" s="180" t="s">
        <v>1913</v>
      </c>
      <c r="D52" s="181" t="s">
        <v>1914</v>
      </c>
      <c r="E52" s="182">
        <f>+IFERROR(VLOOKUP(C52,'DIN FINALIDAD'!E:F,2,FALSE),0)</f>
        <v>0</v>
      </c>
    </row>
    <row r="53" spans="2:5" ht="18" x14ac:dyDescent="0.25">
      <c r="B53" s="183" t="s">
        <v>2076</v>
      </c>
      <c r="C53" s="184"/>
      <c r="D53" s="185"/>
      <c r="E53" s="178">
        <f>SUM(E54:E60)</f>
        <v>1280812559.8951526</v>
      </c>
    </row>
    <row r="54" spans="2:5" ht="18" x14ac:dyDescent="0.25">
      <c r="B54" s="179"/>
      <c r="C54" s="180" t="s">
        <v>1915</v>
      </c>
      <c r="D54" s="181" t="s">
        <v>1916</v>
      </c>
      <c r="E54" s="182">
        <f>+IFERROR(VLOOKUP(C54,'DIN FINALIDAD'!E:F,2,FALSE),0)</f>
        <v>1272164166.8951526</v>
      </c>
    </row>
    <row r="55" spans="2:5" ht="18" x14ac:dyDescent="0.25">
      <c r="B55" s="179"/>
      <c r="C55" s="180" t="s">
        <v>1917</v>
      </c>
      <c r="D55" s="181" t="s">
        <v>1918</v>
      </c>
      <c r="E55" s="182">
        <f>+IFERROR(VLOOKUP(C55,'DIN FINALIDAD'!E:F,2,FALSE),0)</f>
        <v>445000</v>
      </c>
    </row>
    <row r="56" spans="2:5" ht="18" x14ac:dyDescent="0.25">
      <c r="B56" s="179"/>
      <c r="C56" s="180" t="s">
        <v>1919</v>
      </c>
      <c r="D56" s="181" t="s">
        <v>1920</v>
      </c>
      <c r="E56" s="182">
        <f>+IFERROR(VLOOKUP(C56,'DIN FINALIDAD'!E:F,2,FALSE),0)</f>
        <v>0</v>
      </c>
    </row>
    <row r="57" spans="2:5" ht="18" x14ac:dyDescent="0.25">
      <c r="B57" s="179"/>
      <c r="C57" s="180" t="s">
        <v>1921</v>
      </c>
      <c r="D57" s="181" t="s">
        <v>1922</v>
      </c>
      <c r="E57" s="182">
        <f>+IFERROR(VLOOKUP(C57,'DIN FINALIDAD'!E:F,2,FALSE),0)</f>
        <v>0</v>
      </c>
    </row>
    <row r="58" spans="2:5" ht="18" x14ac:dyDescent="0.25">
      <c r="B58" s="179"/>
      <c r="C58" s="180" t="s">
        <v>1923</v>
      </c>
      <c r="D58" s="181" t="s">
        <v>1924</v>
      </c>
      <c r="E58" s="182">
        <f>+IFERROR(VLOOKUP(C58,'DIN FINALIDAD'!E:F,2,FALSE),0)</f>
        <v>0</v>
      </c>
    </row>
    <row r="59" spans="2:5" ht="18" x14ac:dyDescent="0.25">
      <c r="B59" s="179"/>
      <c r="C59" s="180" t="s">
        <v>1925</v>
      </c>
      <c r="D59" s="181" t="s">
        <v>1926</v>
      </c>
      <c r="E59" s="182">
        <f>+IFERROR(VLOOKUP(C59,'DIN FINALIDAD'!E:F,2,FALSE),0)</f>
        <v>8203393</v>
      </c>
    </row>
    <row r="60" spans="2:5" ht="18" x14ac:dyDescent="0.25">
      <c r="B60" s="179"/>
      <c r="C60" s="180" t="s">
        <v>1927</v>
      </c>
      <c r="D60" s="181" t="s">
        <v>1928</v>
      </c>
      <c r="E60" s="182">
        <f>+IFERROR(VLOOKUP(C60,'DIN FINALIDAD'!E:F,2,FALSE),0)</f>
        <v>0</v>
      </c>
    </row>
    <row r="61" spans="2:5" ht="18" x14ac:dyDescent="0.25">
      <c r="B61" s="183" t="s">
        <v>2077</v>
      </c>
      <c r="C61" s="184"/>
      <c r="D61" s="185"/>
      <c r="E61" s="178">
        <f>SUM(E62:E66)</f>
        <v>0</v>
      </c>
    </row>
    <row r="62" spans="2:5" ht="18" x14ac:dyDescent="0.25">
      <c r="B62" s="179"/>
      <c r="C62" s="180" t="s">
        <v>1929</v>
      </c>
      <c r="D62" s="181" t="s">
        <v>1930</v>
      </c>
      <c r="E62" s="182">
        <f>+IFERROR(VLOOKUP(C62,'DIN FINALIDAD'!E:F,2,FALSE),0)</f>
        <v>0</v>
      </c>
    </row>
    <row r="63" spans="2:5" ht="18" x14ac:dyDescent="0.25">
      <c r="B63" s="179"/>
      <c r="C63" s="180" t="s">
        <v>1931</v>
      </c>
      <c r="D63" s="181" t="s">
        <v>1932</v>
      </c>
      <c r="E63" s="182">
        <f>+IFERROR(VLOOKUP(C63,'DIN FINALIDAD'!E:F,2,FALSE),0)</f>
        <v>0</v>
      </c>
    </row>
    <row r="64" spans="2:5" ht="18" x14ac:dyDescent="0.25">
      <c r="B64" s="179"/>
      <c r="C64" s="180" t="s">
        <v>1933</v>
      </c>
      <c r="D64" s="181" t="s">
        <v>1934</v>
      </c>
      <c r="E64" s="182">
        <f>+IFERROR(VLOOKUP(C64,'DIN FINALIDAD'!E:F,2,FALSE),0)</f>
        <v>0</v>
      </c>
    </row>
    <row r="65" spans="2:5" ht="18" x14ac:dyDescent="0.25">
      <c r="B65" s="179"/>
      <c r="C65" s="180" t="s">
        <v>1935</v>
      </c>
      <c r="D65" s="181" t="s">
        <v>1936</v>
      </c>
      <c r="E65" s="182">
        <f>+IFERROR(VLOOKUP(C65,'DIN FINALIDAD'!E:F,2,FALSE),0)</f>
        <v>0</v>
      </c>
    </row>
    <row r="66" spans="2:5" ht="18" x14ac:dyDescent="0.25">
      <c r="B66" s="179"/>
      <c r="C66" s="180" t="s">
        <v>1937</v>
      </c>
      <c r="D66" s="181" t="s">
        <v>1938</v>
      </c>
      <c r="E66" s="182">
        <f>+IFERROR(VLOOKUP(C66,'DIN FINALIDAD'!E:F,2,FALSE),0)</f>
        <v>0</v>
      </c>
    </row>
    <row r="67" spans="2:5" ht="18" x14ac:dyDescent="0.25">
      <c r="B67" s="183" t="s">
        <v>2078</v>
      </c>
      <c r="C67" s="184"/>
      <c r="D67" s="185"/>
      <c r="E67" s="178">
        <f>SUM(E68:E71)</f>
        <v>35107844</v>
      </c>
    </row>
    <row r="68" spans="2:5" ht="18" x14ac:dyDescent="0.25">
      <c r="B68" s="179"/>
      <c r="C68" s="180" t="s">
        <v>1939</v>
      </c>
      <c r="D68" s="181" t="s">
        <v>1940</v>
      </c>
      <c r="E68" s="182">
        <f>+IFERROR(VLOOKUP(C68,'DIN FINALIDAD'!E:F,2,FALSE),0)</f>
        <v>0</v>
      </c>
    </row>
    <row r="69" spans="2:5" ht="18" x14ac:dyDescent="0.25">
      <c r="B69" s="179"/>
      <c r="C69" s="180" t="s">
        <v>1941</v>
      </c>
      <c r="D69" s="181" t="s">
        <v>1942</v>
      </c>
      <c r="E69" s="182">
        <f>+IFERROR(VLOOKUP(C69,'DIN FINALIDAD'!E:F,2,FALSE),0)</f>
        <v>35107844</v>
      </c>
    </row>
    <row r="70" spans="2:5" ht="18" x14ac:dyDescent="0.25">
      <c r="B70" s="179"/>
      <c r="C70" s="180" t="s">
        <v>1943</v>
      </c>
      <c r="D70" s="181" t="s">
        <v>1944</v>
      </c>
      <c r="E70" s="182">
        <f>+IFERROR(VLOOKUP(C70,'DIN FINALIDAD'!E:F,2,FALSE),0)</f>
        <v>0</v>
      </c>
    </row>
    <row r="71" spans="2:5" ht="18" x14ac:dyDescent="0.25">
      <c r="B71" s="179"/>
      <c r="C71" s="180" t="s">
        <v>1945</v>
      </c>
      <c r="D71" s="181" t="s">
        <v>1946</v>
      </c>
      <c r="E71" s="182">
        <f>+IFERROR(VLOOKUP(C71,'DIN FINALIDAD'!E:F,2,FALSE),0)</f>
        <v>0</v>
      </c>
    </row>
    <row r="72" spans="2:5" ht="18" x14ac:dyDescent="0.25">
      <c r="B72" s="183" t="s">
        <v>2079</v>
      </c>
      <c r="C72" s="184"/>
      <c r="D72" s="185"/>
      <c r="E72" s="178">
        <f>SUM(E73:E78)</f>
        <v>14701869</v>
      </c>
    </row>
    <row r="73" spans="2:5" ht="18" x14ac:dyDescent="0.25">
      <c r="B73" s="179"/>
      <c r="C73" s="180" t="s">
        <v>1947</v>
      </c>
      <c r="D73" s="181" t="s">
        <v>1948</v>
      </c>
      <c r="E73" s="182">
        <f>+IFERROR(VLOOKUP(C73,'DIN FINALIDAD'!E:F,2,FALSE),0)</f>
        <v>14701869</v>
      </c>
    </row>
    <row r="74" spans="2:5" ht="18" x14ac:dyDescent="0.25">
      <c r="B74" s="179"/>
      <c r="C74" s="180" t="s">
        <v>1949</v>
      </c>
      <c r="D74" s="181" t="s">
        <v>1950</v>
      </c>
      <c r="E74" s="182">
        <f>+IFERROR(VLOOKUP(C74,'DIN FINALIDAD'!E:F,2,FALSE),0)</f>
        <v>0</v>
      </c>
    </row>
    <row r="75" spans="2:5" ht="18" x14ac:dyDescent="0.25">
      <c r="B75" s="179"/>
      <c r="C75" s="180" t="s">
        <v>1951</v>
      </c>
      <c r="D75" s="181" t="s">
        <v>1952</v>
      </c>
      <c r="E75" s="182">
        <f>+IFERROR(VLOOKUP(C75,'DIN FINALIDAD'!E:F,2,FALSE),0)</f>
        <v>0</v>
      </c>
    </row>
    <row r="76" spans="2:5" ht="18" x14ac:dyDescent="0.25">
      <c r="B76" s="179"/>
      <c r="C76" s="180" t="s">
        <v>1953</v>
      </c>
      <c r="D76" s="181" t="s">
        <v>1954</v>
      </c>
      <c r="E76" s="182">
        <f>+IFERROR(VLOOKUP(C76,'DIN FINALIDAD'!E:F,2,FALSE),0)</f>
        <v>0</v>
      </c>
    </row>
    <row r="77" spans="2:5" ht="18" x14ac:dyDescent="0.25">
      <c r="B77" s="179"/>
      <c r="C77" s="180" t="s">
        <v>1955</v>
      </c>
      <c r="D77" s="181" t="s">
        <v>1956</v>
      </c>
      <c r="E77" s="182">
        <f>+IFERROR(VLOOKUP(C77,'DIN FINALIDAD'!E:F,2,FALSE),0)</f>
        <v>0</v>
      </c>
    </row>
    <row r="78" spans="2:5" ht="18" x14ac:dyDescent="0.25">
      <c r="B78" s="179"/>
      <c r="C78" s="180" t="s">
        <v>1957</v>
      </c>
      <c r="D78" s="181" t="s">
        <v>1958</v>
      </c>
      <c r="E78" s="182">
        <f>+IFERROR(VLOOKUP(C78,'DIN FINALIDAD'!E:F,2,FALSE),0)</f>
        <v>0</v>
      </c>
    </row>
    <row r="79" spans="2:5" ht="18" x14ac:dyDescent="0.25">
      <c r="B79" s="183" t="s">
        <v>2080</v>
      </c>
      <c r="C79" s="184"/>
      <c r="D79" s="185"/>
      <c r="E79" s="178">
        <f>SUM(E80:E88)</f>
        <v>304818609.75</v>
      </c>
    </row>
    <row r="80" spans="2:5" ht="18" x14ac:dyDescent="0.25">
      <c r="B80" s="179"/>
      <c r="C80" s="180" t="s">
        <v>1959</v>
      </c>
      <c r="D80" s="181" t="s">
        <v>1960</v>
      </c>
      <c r="E80" s="182">
        <f>+IFERROR(VLOOKUP(C80,'DIN FINALIDAD'!E:F,2,FALSE),0)</f>
        <v>0</v>
      </c>
    </row>
    <row r="81" spans="2:5" ht="18" x14ac:dyDescent="0.25">
      <c r="B81" s="179"/>
      <c r="C81" s="180" t="s">
        <v>1961</v>
      </c>
      <c r="D81" s="181" t="s">
        <v>1962</v>
      </c>
      <c r="E81" s="182">
        <f>+IFERROR(VLOOKUP(C81,'DIN FINALIDAD'!E:F,2,FALSE),0)</f>
        <v>0</v>
      </c>
    </row>
    <row r="82" spans="2:5" ht="18" x14ac:dyDescent="0.25">
      <c r="B82" s="179"/>
      <c r="C82" s="180" t="s">
        <v>1963</v>
      </c>
      <c r="D82" s="181" t="s">
        <v>1964</v>
      </c>
      <c r="E82" s="182">
        <f>+IFERROR(VLOOKUP(C82,'DIN FINALIDAD'!E:F,2,FALSE),0)</f>
        <v>0</v>
      </c>
    </row>
    <row r="83" spans="2:5" ht="18" x14ac:dyDescent="0.25">
      <c r="B83" s="179"/>
      <c r="C83" s="180" t="s">
        <v>1965</v>
      </c>
      <c r="D83" s="181" t="s">
        <v>1966</v>
      </c>
      <c r="E83" s="182">
        <f>+IFERROR(VLOOKUP(C83,'DIN FINALIDAD'!E:F,2,FALSE),0)</f>
        <v>0</v>
      </c>
    </row>
    <row r="84" spans="2:5" ht="18" x14ac:dyDescent="0.25">
      <c r="B84" s="179"/>
      <c r="C84" s="180" t="s">
        <v>1967</v>
      </c>
      <c r="D84" s="181" t="s">
        <v>1968</v>
      </c>
      <c r="E84" s="182">
        <f>+IFERROR(VLOOKUP(C84,'DIN FINALIDAD'!E:F,2,FALSE),0)</f>
        <v>0</v>
      </c>
    </row>
    <row r="85" spans="2:5" ht="18" x14ac:dyDescent="0.25">
      <c r="B85" s="179"/>
      <c r="C85" s="180" t="s">
        <v>1969</v>
      </c>
      <c r="D85" s="181" t="s">
        <v>1970</v>
      </c>
      <c r="E85" s="182">
        <f>+IFERROR(VLOOKUP(C85,'DIN FINALIDAD'!E:F,2,FALSE),0)</f>
        <v>0</v>
      </c>
    </row>
    <row r="86" spans="2:5" ht="18" x14ac:dyDescent="0.25">
      <c r="B86" s="179"/>
      <c r="C86" s="180" t="s">
        <v>1971</v>
      </c>
      <c r="D86" s="181" t="s">
        <v>1972</v>
      </c>
      <c r="E86" s="182">
        <f>+IFERROR(VLOOKUP(C86,'DIN FINALIDAD'!E:F,2,FALSE),0)</f>
        <v>0</v>
      </c>
    </row>
    <row r="87" spans="2:5" ht="18" x14ac:dyDescent="0.25">
      <c r="B87" s="179"/>
      <c r="C87" s="180" t="s">
        <v>1973</v>
      </c>
      <c r="D87" s="181" t="s">
        <v>1974</v>
      </c>
      <c r="E87" s="182">
        <f>+IFERROR(VLOOKUP(C87,'DIN FINALIDAD'!E:F,2,FALSE),0)</f>
        <v>304818609.75</v>
      </c>
    </row>
    <row r="88" spans="2:5" ht="18" x14ac:dyDescent="0.25">
      <c r="B88" s="179"/>
      <c r="C88" s="180" t="s">
        <v>1975</v>
      </c>
      <c r="D88" s="181" t="s">
        <v>1976</v>
      </c>
      <c r="E88" s="182">
        <f>+IFERROR(VLOOKUP(C88,'DIN FINALIDAD'!E:F,2,FALSE),0)</f>
        <v>0</v>
      </c>
    </row>
    <row r="89" spans="2:5" ht="18" x14ac:dyDescent="0.25">
      <c r="B89" s="183" t="s">
        <v>2081</v>
      </c>
      <c r="C89" s="184"/>
      <c r="D89" s="185"/>
      <c r="E89" s="178">
        <f>SUM(E90)</f>
        <v>23616114.810000002</v>
      </c>
    </row>
    <row r="90" spans="2:5" ht="18.75" thickBot="1" x14ac:dyDescent="0.3">
      <c r="B90" s="179"/>
      <c r="C90" s="180" t="s">
        <v>1977</v>
      </c>
      <c r="D90" s="181" t="s">
        <v>1978</v>
      </c>
      <c r="E90" s="182">
        <f>+IFERROR(VLOOKUP(C90,'DIN FINALIDAD'!E:F,2,FALSE),0)</f>
        <v>23616114.810000002</v>
      </c>
    </row>
    <row r="91" spans="2:5" ht="18.75" thickBot="1" x14ac:dyDescent="0.3">
      <c r="B91" s="157" t="s">
        <v>1979</v>
      </c>
      <c r="C91" s="158"/>
      <c r="D91" s="158"/>
      <c r="E91" s="174">
        <f>SUM(E92+E95+E102+E109+E113+E120+E122+E125+E130)</f>
        <v>48064109.109999999</v>
      </c>
    </row>
    <row r="92" spans="2:5" ht="18" x14ac:dyDescent="0.25">
      <c r="B92" s="175" t="s">
        <v>2082</v>
      </c>
      <c r="C92" s="176"/>
      <c r="D92" s="177"/>
      <c r="E92" s="178">
        <f>SUM(E93:E94)</f>
        <v>48064109.109999999</v>
      </c>
    </row>
    <row r="93" spans="2:5" ht="18" x14ac:dyDescent="0.25">
      <c r="B93" s="179"/>
      <c r="C93" s="180" t="s">
        <v>1980</v>
      </c>
      <c r="D93" s="181" t="s">
        <v>1981</v>
      </c>
      <c r="E93" s="182">
        <f>+IFERROR(VLOOKUP(C93,'DIN FINALIDAD'!E:F,2,FALSE),0)</f>
        <v>48064109.109999999</v>
      </c>
    </row>
    <row r="94" spans="2:5" ht="18" x14ac:dyDescent="0.25">
      <c r="B94" s="179"/>
      <c r="C94" s="180" t="s">
        <v>1982</v>
      </c>
      <c r="D94" s="181" t="s">
        <v>1983</v>
      </c>
      <c r="E94" s="182">
        <f>+IFERROR(VLOOKUP(C94,'DIN FINALIDAD'!E:F,2,FALSE),0)</f>
        <v>0</v>
      </c>
    </row>
    <row r="95" spans="2:5" ht="18" x14ac:dyDescent="0.25">
      <c r="B95" s="183" t="s">
        <v>2083</v>
      </c>
      <c r="C95" s="184"/>
      <c r="D95" s="185"/>
      <c r="E95" s="178">
        <v>0</v>
      </c>
    </row>
    <row r="96" spans="2:5" ht="18" x14ac:dyDescent="0.25">
      <c r="B96" s="179"/>
      <c r="C96" s="180" t="s">
        <v>1984</v>
      </c>
      <c r="D96" s="181" t="s">
        <v>1985</v>
      </c>
      <c r="E96" s="182">
        <f>+IFERROR(VLOOKUP(C96,'DIN FINALIDAD'!E:F,2,FALSE),0)</f>
        <v>0</v>
      </c>
    </row>
    <row r="97" spans="2:5" ht="18" x14ac:dyDescent="0.25">
      <c r="B97" s="179"/>
      <c r="C97" s="180" t="s">
        <v>1986</v>
      </c>
      <c r="D97" s="181" t="s">
        <v>1987</v>
      </c>
      <c r="E97" s="182">
        <f>+IFERROR(VLOOKUP(C97,'DIN FINALIDAD'!E:F,2,FALSE),0)</f>
        <v>0</v>
      </c>
    </row>
    <row r="98" spans="2:5" ht="18" x14ac:dyDescent="0.25">
      <c r="B98" s="179"/>
      <c r="C98" s="180" t="s">
        <v>1988</v>
      </c>
      <c r="D98" s="181" t="s">
        <v>1989</v>
      </c>
      <c r="E98" s="182">
        <f>+IFERROR(VLOOKUP(C98,'DIN FINALIDAD'!E:F,2,FALSE),0)</f>
        <v>0</v>
      </c>
    </row>
    <row r="99" spans="2:5" ht="18" x14ac:dyDescent="0.25">
      <c r="B99" s="179"/>
      <c r="C99" s="180" t="s">
        <v>1990</v>
      </c>
      <c r="D99" s="181" t="s">
        <v>1991</v>
      </c>
      <c r="E99" s="182">
        <f>+IFERROR(VLOOKUP(C99,'DIN FINALIDAD'!E:F,2,FALSE),0)</f>
        <v>0</v>
      </c>
    </row>
    <row r="100" spans="2:5" ht="18" x14ac:dyDescent="0.25">
      <c r="B100" s="179"/>
      <c r="C100" s="180" t="s">
        <v>1992</v>
      </c>
      <c r="D100" s="181" t="s">
        <v>1993</v>
      </c>
      <c r="E100" s="182">
        <f>+IFERROR(VLOOKUP(C100,'DIN FINALIDAD'!E:F,2,FALSE),0)</f>
        <v>0</v>
      </c>
    </row>
    <row r="101" spans="2:5" ht="18" x14ac:dyDescent="0.25">
      <c r="B101" s="179"/>
      <c r="C101" s="180" t="s">
        <v>1994</v>
      </c>
      <c r="D101" s="181" t="s">
        <v>1995</v>
      </c>
      <c r="E101" s="182">
        <f>+IFERROR(VLOOKUP(C101,'DIN FINALIDAD'!E:F,2,FALSE),0)</f>
        <v>0</v>
      </c>
    </row>
    <row r="102" spans="2:5" ht="18" x14ac:dyDescent="0.25">
      <c r="B102" s="183" t="s">
        <v>2084</v>
      </c>
      <c r="C102" s="184"/>
      <c r="D102" s="185"/>
      <c r="E102" s="178">
        <v>0</v>
      </c>
    </row>
    <row r="103" spans="2:5" ht="18" x14ac:dyDescent="0.25">
      <c r="B103" s="179"/>
      <c r="C103" s="180" t="s">
        <v>1996</v>
      </c>
      <c r="D103" s="181" t="s">
        <v>1997</v>
      </c>
      <c r="E103" s="182">
        <f>+IFERROR(VLOOKUP(C103,'DIN FINALIDAD'!E:F,2,FALSE),0)</f>
        <v>0</v>
      </c>
    </row>
    <row r="104" spans="2:5" ht="18" x14ac:dyDescent="0.25">
      <c r="B104" s="179"/>
      <c r="C104" s="180" t="s">
        <v>1998</v>
      </c>
      <c r="D104" s="181" t="s">
        <v>1999</v>
      </c>
      <c r="E104" s="182">
        <f>+IFERROR(VLOOKUP(C104,'DIN FINALIDAD'!E:F,2,FALSE),0)</f>
        <v>0</v>
      </c>
    </row>
    <row r="105" spans="2:5" ht="18" x14ac:dyDescent="0.25">
      <c r="B105" s="179"/>
      <c r="C105" s="180" t="s">
        <v>2000</v>
      </c>
      <c r="D105" s="181" t="s">
        <v>2001</v>
      </c>
      <c r="E105" s="182">
        <f>+IFERROR(VLOOKUP(C105,'DIN FINALIDAD'!E:F,2,FALSE),0)</f>
        <v>0</v>
      </c>
    </row>
    <row r="106" spans="2:5" ht="18" x14ac:dyDescent="0.25">
      <c r="B106" s="179"/>
      <c r="C106" s="180" t="s">
        <v>2002</v>
      </c>
      <c r="D106" s="181" t="s">
        <v>2003</v>
      </c>
      <c r="E106" s="182">
        <f>+IFERROR(VLOOKUP(C106,'DIN FINALIDAD'!E:F,2,FALSE),0)</f>
        <v>0</v>
      </c>
    </row>
    <row r="107" spans="2:5" ht="18" x14ac:dyDescent="0.25">
      <c r="B107" s="179"/>
      <c r="C107" s="180" t="s">
        <v>2004</v>
      </c>
      <c r="D107" s="181" t="s">
        <v>2005</v>
      </c>
      <c r="E107" s="182">
        <f>+IFERROR(VLOOKUP(C107,'DIN FINALIDAD'!E:F,2,FALSE),0)</f>
        <v>0</v>
      </c>
    </row>
    <row r="108" spans="2:5" ht="18" x14ac:dyDescent="0.25">
      <c r="B108" s="179"/>
      <c r="C108" s="180" t="s">
        <v>2006</v>
      </c>
      <c r="D108" s="181" t="s">
        <v>2007</v>
      </c>
      <c r="E108" s="182">
        <f>+IFERROR(VLOOKUP(C108,'DIN FINALIDAD'!E:F,2,FALSE),0)</f>
        <v>0</v>
      </c>
    </row>
    <row r="109" spans="2:5" ht="18" x14ac:dyDescent="0.25">
      <c r="B109" s="183" t="s">
        <v>2085</v>
      </c>
      <c r="C109" s="184"/>
      <c r="D109" s="185"/>
      <c r="E109" s="178">
        <v>0</v>
      </c>
    </row>
    <row r="110" spans="2:5" ht="18" x14ac:dyDescent="0.25">
      <c r="B110" s="179"/>
      <c r="C110" s="180" t="s">
        <v>2008</v>
      </c>
      <c r="D110" s="181" t="s">
        <v>2009</v>
      </c>
      <c r="E110" s="182">
        <f>+IFERROR(VLOOKUP(C110,'DIN FINALIDAD'!E:F,2,FALSE),0)</f>
        <v>0</v>
      </c>
    </row>
    <row r="111" spans="2:5" ht="18" x14ac:dyDescent="0.25">
      <c r="B111" s="179"/>
      <c r="C111" s="180" t="s">
        <v>2010</v>
      </c>
      <c r="D111" s="181" t="s">
        <v>2011</v>
      </c>
      <c r="E111" s="182">
        <f>+IFERROR(VLOOKUP(C111,'DIN FINALIDAD'!E:F,2,FALSE),0)</f>
        <v>0</v>
      </c>
    </row>
    <row r="112" spans="2:5" ht="18" x14ac:dyDescent="0.25">
      <c r="B112" s="179"/>
      <c r="C112" s="180" t="s">
        <v>2012</v>
      </c>
      <c r="D112" s="181" t="s">
        <v>2013</v>
      </c>
      <c r="E112" s="182">
        <f>+IFERROR(VLOOKUP(C112,'DIN FINALIDAD'!E:F,2,FALSE),0)</f>
        <v>0</v>
      </c>
    </row>
    <row r="113" spans="2:5" ht="18" x14ac:dyDescent="0.25">
      <c r="B113" s="183" t="s">
        <v>2086</v>
      </c>
      <c r="C113" s="184"/>
      <c r="D113" s="185"/>
      <c r="E113" s="178">
        <v>0</v>
      </c>
    </row>
    <row r="114" spans="2:5" ht="18" x14ac:dyDescent="0.25">
      <c r="B114" s="179"/>
      <c r="C114" s="180" t="s">
        <v>2014</v>
      </c>
      <c r="D114" s="181" t="s">
        <v>2015</v>
      </c>
      <c r="E114" s="182">
        <f>+IFERROR(VLOOKUP(C114,'DIN FINALIDAD'!E:F,2,FALSE),0)</f>
        <v>0</v>
      </c>
    </row>
    <row r="115" spans="2:5" ht="18" x14ac:dyDescent="0.25">
      <c r="B115" s="179"/>
      <c r="C115" s="180" t="s">
        <v>2016</v>
      </c>
      <c r="D115" s="181" t="s">
        <v>2017</v>
      </c>
      <c r="E115" s="182">
        <f>+IFERROR(VLOOKUP(C115,'DIN FINALIDAD'!E:F,2,FALSE),0)</f>
        <v>0</v>
      </c>
    </row>
    <row r="116" spans="2:5" ht="18" x14ac:dyDescent="0.25">
      <c r="B116" s="179"/>
      <c r="C116" s="180" t="s">
        <v>2018</v>
      </c>
      <c r="D116" s="181" t="s">
        <v>2019</v>
      </c>
      <c r="E116" s="182">
        <f>+IFERROR(VLOOKUP(C116,'DIN FINALIDAD'!E:F,2,FALSE),0)</f>
        <v>0</v>
      </c>
    </row>
    <row r="117" spans="2:5" ht="18" x14ac:dyDescent="0.25">
      <c r="B117" s="179"/>
      <c r="C117" s="180" t="s">
        <v>2020</v>
      </c>
      <c r="D117" s="181" t="s">
        <v>2021</v>
      </c>
      <c r="E117" s="182">
        <f>+IFERROR(VLOOKUP(C117,'DIN FINALIDAD'!E:F,2,FALSE),0)</f>
        <v>0</v>
      </c>
    </row>
    <row r="118" spans="2:5" ht="18" x14ac:dyDescent="0.25">
      <c r="B118" s="179"/>
      <c r="C118" s="180" t="s">
        <v>2022</v>
      </c>
      <c r="D118" s="181" t="s">
        <v>2023</v>
      </c>
      <c r="E118" s="182">
        <f>+IFERROR(VLOOKUP(C118,'DIN FINALIDAD'!E:F,2,FALSE),0)</f>
        <v>0</v>
      </c>
    </row>
    <row r="119" spans="2:5" ht="18" x14ac:dyDescent="0.25">
      <c r="B119" s="179"/>
      <c r="C119" s="180" t="s">
        <v>2024</v>
      </c>
      <c r="D119" s="181" t="s">
        <v>2025</v>
      </c>
      <c r="E119" s="182">
        <f>+IFERROR(VLOOKUP(C119,'DIN FINALIDAD'!E:F,2,FALSE),0)</f>
        <v>0</v>
      </c>
    </row>
    <row r="120" spans="2:5" ht="18" x14ac:dyDescent="0.25">
      <c r="B120" s="183" t="s">
        <v>2087</v>
      </c>
      <c r="C120" s="184"/>
      <c r="D120" s="185"/>
      <c r="E120" s="178">
        <v>0</v>
      </c>
    </row>
    <row r="121" spans="2:5" ht="18" x14ac:dyDescent="0.25">
      <c r="B121" s="179"/>
      <c r="C121" s="180" t="s">
        <v>2026</v>
      </c>
      <c r="D121" s="181" t="s">
        <v>2027</v>
      </c>
      <c r="E121" s="182">
        <f>+IFERROR(VLOOKUP(C121,'DIN FINALIDAD'!E:F,2,FALSE),0)</f>
        <v>0</v>
      </c>
    </row>
    <row r="122" spans="2:5" ht="18" x14ac:dyDescent="0.25">
      <c r="B122" s="183" t="s">
        <v>2088</v>
      </c>
      <c r="C122" s="184"/>
      <c r="D122" s="185"/>
      <c r="E122" s="178">
        <f>SUM(E123:E124)</f>
        <v>0</v>
      </c>
    </row>
    <row r="123" spans="2:5" ht="18" x14ac:dyDescent="0.25">
      <c r="B123" s="179"/>
      <c r="C123" s="180" t="s">
        <v>2028</v>
      </c>
      <c r="D123" s="181" t="s">
        <v>2029</v>
      </c>
      <c r="E123" s="182">
        <f>+IFERROR(VLOOKUP(C123,'DIN FINALIDAD'!E:F,2,FALSE),0)</f>
        <v>0</v>
      </c>
    </row>
    <row r="124" spans="2:5" ht="18" x14ac:dyDescent="0.25">
      <c r="B124" s="179"/>
      <c r="C124" s="180" t="s">
        <v>2030</v>
      </c>
      <c r="D124" s="181" t="s">
        <v>2031</v>
      </c>
      <c r="E124" s="182">
        <f>+IFERROR(VLOOKUP(C124,'DIN FINALIDAD'!E:F,2,FALSE),0)</f>
        <v>0</v>
      </c>
    </row>
    <row r="125" spans="2:5" ht="18" x14ac:dyDescent="0.25">
      <c r="B125" s="183" t="s">
        <v>2089</v>
      </c>
      <c r="C125" s="184"/>
      <c r="D125" s="185"/>
      <c r="E125" s="178">
        <v>0</v>
      </c>
    </row>
    <row r="126" spans="2:5" ht="18" x14ac:dyDescent="0.25">
      <c r="B126" s="179"/>
      <c r="C126" s="180" t="s">
        <v>2032</v>
      </c>
      <c r="D126" s="181" t="s">
        <v>2033</v>
      </c>
      <c r="E126" s="182">
        <f>+IFERROR(VLOOKUP(C126,'DIN FINALIDAD'!E:F,2,FALSE),0)</f>
        <v>0</v>
      </c>
    </row>
    <row r="127" spans="2:5" ht="18" x14ac:dyDescent="0.25">
      <c r="B127" s="179"/>
      <c r="C127" s="180" t="s">
        <v>2034</v>
      </c>
      <c r="D127" s="181" t="s">
        <v>2035</v>
      </c>
      <c r="E127" s="182">
        <f>+IFERROR(VLOOKUP(C127,'DIN FINALIDAD'!E:F,2,FALSE),0)</f>
        <v>0</v>
      </c>
    </row>
    <row r="128" spans="2:5" ht="18" x14ac:dyDescent="0.25">
      <c r="B128" s="179"/>
      <c r="C128" s="180" t="s">
        <v>2036</v>
      </c>
      <c r="D128" s="181" t="s">
        <v>2037</v>
      </c>
      <c r="E128" s="182">
        <f>+IFERROR(VLOOKUP(C128,'DIN FINALIDAD'!E:F,2,FALSE),0)</f>
        <v>0</v>
      </c>
    </row>
    <row r="129" spans="2:5" ht="18" x14ac:dyDescent="0.25">
      <c r="B129" s="179"/>
      <c r="C129" s="180" t="s">
        <v>2038</v>
      </c>
      <c r="D129" s="181" t="s">
        <v>2039</v>
      </c>
      <c r="E129" s="182">
        <f>+IFERROR(VLOOKUP(C129,'DIN FINALIDAD'!E:F,2,FALSE),0)</f>
        <v>0</v>
      </c>
    </row>
    <row r="130" spans="2:5" ht="18" x14ac:dyDescent="0.25">
      <c r="B130" s="183" t="s">
        <v>2090</v>
      </c>
      <c r="C130" s="184"/>
      <c r="D130" s="185"/>
      <c r="E130" s="178">
        <v>0</v>
      </c>
    </row>
    <row r="131" spans="2:5" ht="18" x14ac:dyDescent="0.25">
      <c r="B131" s="179"/>
      <c r="C131" s="180" t="s">
        <v>2040</v>
      </c>
      <c r="D131" s="181" t="s">
        <v>2041</v>
      </c>
      <c r="E131" s="182">
        <f>+IFERROR(VLOOKUP(C131,'DIN FINALIDAD'!E:F,2,FALSE),0)</f>
        <v>0</v>
      </c>
    </row>
    <row r="132" spans="2:5" ht="18" x14ac:dyDescent="0.25">
      <c r="B132" s="179"/>
      <c r="C132" s="180" t="s">
        <v>2042</v>
      </c>
      <c r="D132" s="181" t="s">
        <v>2043</v>
      </c>
      <c r="E132" s="182">
        <f>+IFERROR(VLOOKUP(C132,'DIN FINALIDAD'!E:F,2,FALSE),0)</f>
        <v>0</v>
      </c>
    </row>
    <row r="133" spans="2:5" ht="18.75" thickBot="1" x14ac:dyDescent="0.3">
      <c r="B133" s="179"/>
      <c r="C133" s="180" t="s">
        <v>2044</v>
      </c>
      <c r="D133" s="181" t="s">
        <v>2045</v>
      </c>
      <c r="E133" s="182">
        <f>+IFERROR(VLOOKUP(C133,'DIN FINALIDAD'!E:F,2,FALSE),0)</f>
        <v>0</v>
      </c>
    </row>
    <row r="134" spans="2:5" ht="18.75" thickBot="1" x14ac:dyDescent="0.3">
      <c r="B134" s="157" t="s">
        <v>2046</v>
      </c>
      <c r="C134" s="158"/>
      <c r="D134" s="158"/>
      <c r="E134" s="174">
        <f>+E135+E138+E142+E147</f>
        <v>115643097.2</v>
      </c>
    </row>
    <row r="135" spans="2:5" ht="18" x14ac:dyDescent="0.25">
      <c r="B135" s="175" t="s">
        <v>2091</v>
      </c>
      <c r="C135" s="176"/>
      <c r="D135" s="177"/>
      <c r="E135" s="178">
        <f>+SUM(E136:E137)</f>
        <v>115643097.2</v>
      </c>
    </row>
    <row r="136" spans="2:5" ht="18" x14ac:dyDescent="0.25">
      <c r="B136" s="179"/>
      <c r="C136" s="180" t="s">
        <v>2047</v>
      </c>
      <c r="D136" s="181" t="s">
        <v>2048</v>
      </c>
      <c r="E136" s="182">
        <f>+IFERROR(VLOOKUP(C136,'DIN FINALIDAD'!E:F,2,FALSE),0)</f>
        <v>115643097.2</v>
      </c>
    </row>
    <row r="137" spans="2:5" ht="18" x14ac:dyDescent="0.25">
      <c r="B137" s="179"/>
      <c r="C137" s="180" t="s">
        <v>2049</v>
      </c>
      <c r="D137" s="181" t="s">
        <v>2050</v>
      </c>
      <c r="E137" s="182">
        <f>+IFERROR(VLOOKUP(C137,'DIN FINALIDAD'!E:F,2,FALSE),0)</f>
        <v>0</v>
      </c>
    </row>
    <row r="138" spans="2:5" ht="18" x14ac:dyDescent="0.25">
      <c r="B138" s="183" t="s">
        <v>2092</v>
      </c>
      <c r="C138" s="184"/>
      <c r="D138" s="185"/>
      <c r="E138" s="178">
        <f>+SUM(E139:E141)</f>
        <v>0</v>
      </c>
    </row>
    <row r="139" spans="2:5" ht="18" x14ac:dyDescent="0.25">
      <c r="B139" s="179"/>
      <c r="C139" s="180" t="s">
        <v>2051</v>
      </c>
      <c r="D139" s="181" t="s">
        <v>2052</v>
      </c>
      <c r="E139" s="182">
        <f>+IFERROR(VLOOKUP(C139,'DIN FINALIDAD'!E:F,2,FALSE),0)</f>
        <v>0</v>
      </c>
    </row>
    <row r="140" spans="2:5" ht="18" x14ac:dyDescent="0.25">
      <c r="B140" s="179"/>
      <c r="C140" s="180" t="s">
        <v>2053</v>
      </c>
      <c r="D140" s="181" t="s">
        <v>2054</v>
      </c>
      <c r="E140" s="182">
        <f>+IFERROR(VLOOKUP(C140,'DIN FINALIDAD'!E:F,2,FALSE),0)</f>
        <v>0</v>
      </c>
    </row>
    <row r="141" spans="2:5" ht="18" x14ac:dyDescent="0.25">
      <c r="B141" s="179"/>
      <c r="C141" s="180" t="s">
        <v>2055</v>
      </c>
      <c r="D141" s="181" t="s">
        <v>2056</v>
      </c>
      <c r="E141" s="182">
        <f>+IFERROR(VLOOKUP(C141,'DIN FINALIDAD'!E:F,2,FALSE),0)</f>
        <v>0</v>
      </c>
    </row>
    <row r="142" spans="2:5" ht="18" x14ac:dyDescent="0.25">
      <c r="B142" s="183" t="s">
        <v>2093</v>
      </c>
      <c r="C142" s="184"/>
      <c r="D142" s="185"/>
      <c r="E142" s="178">
        <f>+SUM(E143:E146)</f>
        <v>0</v>
      </c>
    </row>
    <row r="143" spans="2:5" ht="18" x14ac:dyDescent="0.25">
      <c r="B143" s="179"/>
      <c r="C143" s="180" t="s">
        <v>2057</v>
      </c>
      <c r="D143" s="181" t="s">
        <v>2058</v>
      </c>
      <c r="E143" s="182">
        <f>+IFERROR(VLOOKUP(C143,'DIN FINALIDAD'!E:F,2,FALSE),0)</f>
        <v>0</v>
      </c>
    </row>
    <row r="144" spans="2:5" ht="18" x14ac:dyDescent="0.25">
      <c r="B144" s="179"/>
      <c r="C144" s="180" t="s">
        <v>2059</v>
      </c>
      <c r="D144" s="181" t="s">
        <v>2060</v>
      </c>
      <c r="E144" s="182">
        <f>+IFERROR(VLOOKUP(C144,'DIN FINALIDAD'!E:F,2,FALSE),0)</f>
        <v>0</v>
      </c>
    </row>
    <row r="145" spans="2:5" ht="18" x14ac:dyDescent="0.25">
      <c r="B145" s="179"/>
      <c r="C145" s="180" t="s">
        <v>2061</v>
      </c>
      <c r="D145" s="181" t="s">
        <v>2062</v>
      </c>
      <c r="E145" s="182">
        <f>+IFERROR(VLOOKUP(C145,'DIN FINALIDAD'!E:F,2,FALSE),0)</f>
        <v>0</v>
      </c>
    </row>
    <row r="146" spans="2:5" ht="18" x14ac:dyDescent="0.25">
      <c r="B146" s="179"/>
      <c r="C146" s="180" t="s">
        <v>2063</v>
      </c>
      <c r="D146" s="181" t="s">
        <v>2064</v>
      </c>
      <c r="E146" s="182">
        <f>+IFERROR(VLOOKUP(C146,'DIN FINALIDAD'!E:F,2,FALSE),0)</f>
        <v>0</v>
      </c>
    </row>
    <row r="147" spans="2:5" ht="18" x14ac:dyDescent="0.25">
      <c r="B147" s="183" t="s">
        <v>2094</v>
      </c>
      <c r="C147" s="184"/>
      <c r="D147" s="185"/>
      <c r="E147" s="178">
        <f>+E148</f>
        <v>0</v>
      </c>
    </row>
    <row r="148" spans="2:5" ht="18.75" thickBot="1" x14ac:dyDescent="0.3">
      <c r="B148" s="189"/>
      <c r="C148" s="190" t="s">
        <v>2065</v>
      </c>
      <c r="D148" s="191" t="s">
        <v>2066</v>
      </c>
      <c r="E148" s="192">
        <f>+IFERROR(VLOOKUP(C148,'DIN FINALIDAD'!E:F,2,FALSE),0)</f>
        <v>0</v>
      </c>
    </row>
    <row r="149" spans="2:5" ht="21" thickBot="1" x14ac:dyDescent="0.3">
      <c r="B149" s="116"/>
      <c r="C149" s="117"/>
      <c r="D149" s="193" t="s">
        <v>1828</v>
      </c>
      <c r="E149" s="194">
        <f>+E6+E45+E91+E134</f>
        <v>6334310673.4666691</v>
      </c>
    </row>
  </sheetData>
  <mergeCells count="4">
    <mergeCell ref="B2:E2"/>
    <mergeCell ref="B3:E3"/>
    <mergeCell ref="B4:E4"/>
    <mergeCell ref="B5:E5"/>
  </mergeCells>
  <pageMargins left="0.7" right="0.7" top="0.75" bottom="0.75" header="0.3" footer="0.3"/>
  <ignoredErrors>
    <ignoredError sqref="E10:E147" formula="1"/>
  </ignoredError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B15"/>
  <sheetViews>
    <sheetView workbookViewId="0">
      <selection activeCell="B7" sqref="B7"/>
    </sheetView>
  </sheetViews>
  <sheetFormatPr baseColWidth="10" defaultRowHeight="15" x14ac:dyDescent="0.25"/>
  <cols>
    <col min="1" max="1" width="76.140625" customWidth="1"/>
    <col min="2" max="2" width="18.140625" bestFit="1" customWidth="1"/>
  </cols>
  <sheetData>
    <row r="3" spans="1:2" x14ac:dyDescent="0.25">
      <c r="A3" s="2" t="s">
        <v>32</v>
      </c>
      <c r="B3" t="s">
        <v>1194</v>
      </c>
    </row>
    <row r="4" spans="1:2" x14ac:dyDescent="0.25">
      <c r="A4" s="10" t="s">
        <v>1371</v>
      </c>
      <c r="B4" s="4">
        <v>3008060</v>
      </c>
    </row>
    <row r="5" spans="1:2" x14ac:dyDescent="0.25">
      <c r="A5" s="10" t="s">
        <v>1397</v>
      </c>
      <c r="B5" s="4">
        <v>115643097.2</v>
      </c>
    </row>
    <row r="6" spans="1:2" x14ac:dyDescent="0.25">
      <c r="A6" s="10" t="s">
        <v>1369</v>
      </c>
      <c r="B6" s="4">
        <v>1501130390.0049109</v>
      </c>
    </row>
    <row r="7" spans="1:2" x14ac:dyDescent="0.25">
      <c r="A7" s="10" t="s">
        <v>1385</v>
      </c>
      <c r="B7" s="4">
        <v>53219109.109999999</v>
      </c>
    </row>
    <row r="8" spans="1:2" x14ac:dyDescent="0.25">
      <c r="A8" s="10" t="s">
        <v>1378</v>
      </c>
      <c r="B8" s="4">
        <v>8480000</v>
      </c>
    </row>
    <row r="9" spans="1:2" x14ac:dyDescent="0.25">
      <c r="A9" s="10" t="s">
        <v>1372</v>
      </c>
      <c r="B9" s="4">
        <v>115387462.51000002</v>
      </c>
    </row>
    <row r="10" spans="1:2" x14ac:dyDescent="0.25">
      <c r="A10" s="10" t="s">
        <v>1375</v>
      </c>
      <c r="B10" s="4">
        <v>11021605.772</v>
      </c>
    </row>
    <row r="11" spans="1:2" x14ac:dyDescent="0.25">
      <c r="A11" s="10" t="s">
        <v>1368</v>
      </c>
      <c r="B11" s="4">
        <v>4197506224.5097585</v>
      </c>
    </row>
    <row r="12" spans="1:2" x14ac:dyDescent="0.25">
      <c r="A12" s="10" t="s">
        <v>1367</v>
      </c>
      <c r="B12" s="4">
        <v>166802182.56</v>
      </c>
    </row>
    <row r="13" spans="1:2" x14ac:dyDescent="0.25">
      <c r="A13" s="10" t="s">
        <v>1390</v>
      </c>
      <c r="B13" s="4">
        <v>162112542</v>
      </c>
    </row>
    <row r="14" spans="1:2" x14ac:dyDescent="0.25">
      <c r="A14" s="10" t="s">
        <v>1391</v>
      </c>
      <c r="B14" s="4">
        <v>851697976.33333373</v>
      </c>
    </row>
    <row r="15" spans="1:2" x14ac:dyDescent="0.25">
      <c r="A15" s="10" t="s">
        <v>33</v>
      </c>
      <c r="B15" s="4">
        <v>7186008650.0000038</v>
      </c>
    </row>
  </sheetData>
  <pageMargins left="0.7" right="0.7" top="0.75" bottom="0.75" header="0.3" footer="0.3"/>
  <pageSetup scale="9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D349"/>
  <sheetViews>
    <sheetView zoomScale="77" zoomScaleNormal="77" workbookViewId="0">
      <pane ySplit="6" topLeftCell="A207" activePane="bottomLeft" state="frozen"/>
      <selection activeCell="C9" sqref="C9"/>
      <selection pane="bottomLeft" activeCell="D222" sqref="D222"/>
    </sheetView>
  </sheetViews>
  <sheetFormatPr baseColWidth="10" defaultColWidth="11.42578125" defaultRowHeight="15" x14ac:dyDescent="0.25"/>
  <cols>
    <col min="1" max="1" width="0.28515625" style="107" customWidth="1"/>
    <col min="2" max="2" width="12.140625" style="107" hidden="1" customWidth="1"/>
    <col min="3" max="3" width="144.28515625" style="107" customWidth="1"/>
    <col min="4" max="4" width="29.28515625" style="107" customWidth="1"/>
    <col min="5" max="16384" width="11.42578125" style="107"/>
  </cols>
  <sheetData>
    <row r="1" spans="2:4" ht="5.25" customHeight="1" thickBot="1" x14ac:dyDescent="0.3"/>
    <row r="2" spans="2:4" ht="20.25" customHeight="1" x14ac:dyDescent="0.25">
      <c r="B2" s="351" t="s">
        <v>1824</v>
      </c>
      <c r="C2" s="361"/>
      <c r="D2" s="352"/>
    </row>
    <row r="3" spans="2:4" ht="20.25" customHeight="1" x14ac:dyDescent="0.25">
      <c r="B3" s="353" t="s">
        <v>1825</v>
      </c>
      <c r="C3" s="360"/>
      <c r="D3" s="354"/>
    </row>
    <row r="4" spans="2:4" ht="20.25" customHeight="1" thickBot="1" x14ac:dyDescent="0.3">
      <c r="B4" s="362" t="s">
        <v>2153</v>
      </c>
      <c r="C4" s="363"/>
      <c r="D4" s="364"/>
    </row>
    <row r="5" spans="2:4" ht="20.25" customHeight="1" thickBot="1" x14ac:dyDescent="0.3">
      <c r="B5" s="355" t="s">
        <v>2160</v>
      </c>
      <c r="C5" s="359"/>
      <c r="D5" s="356"/>
    </row>
    <row r="6" spans="2:4" ht="18.75" thickBot="1" x14ac:dyDescent="0.3">
      <c r="B6" s="197"/>
      <c r="C6" s="197"/>
      <c r="D6" s="198"/>
    </row>
    <row r="7" spans="2:4" ht="18" x14ac:dyDescent="0.25">
      <c r="B7" s="199"/>
      <c r="C7" s="200" t="s">
        <v>35</v>
      </c>
      <c r="D7" s="201" t="s">
        <v>1289</v>
      </c>
    </row>
    <row r="8" spans="2:4" ht="18" x14ac:dyDescent="0.25">
      <c r="B8" s="202"/>
      <c r="C8" s="203" t="s">
        <v>258</v>
      </c>
      <c r="D8" s="204">
        <v>3432831052.1999998</v>
      </c>
    </row>
    <row r="9" spans="2:4" ht="18" x14ac:dyDescent="0.25">
      <c r="B9" s="205"/>
      <c r="C9" s="206" t="s">
        <v>1447</v>
      </c>
      <c r="D9" s="207">
        <v>1751312220.3599999</v>
      </c>
    </row>
    <row r="10" spans="2:4" ht="18" x14ac:dyDescent="0.25">
      <c r="B10" s="205"/>
      <c r="C10" s="206" t="s">
        <v>144</v>
      </c>
      <c r="D10" s="207">
        <v>22573235.52</v>
      </c>
    </row>
    <row r="11" spans="2:4" ht="18" x14ac:dyDescent="0.25">
      <c r="B11" s="208"/>
      <c r="C11" s="206" t="s">
        <v>68</v>
      </c>
      <c r="D11" s="207">
        <v>1728738984.8399999</v>
      </c>
    </row>
    <row r="12" spans="2:4" ht="18" x14ac:dyDescent="0.25">
      <c r="B12" s="205"/>
      <c r="C12" s="206" t="s">
        <v>1448</v>
      </c>
      <c r="D12" s="207">
        <v>118497760</v>
      </c>
    </row>
    <row r="13" spans="2:4" ht="18" x14ac:dyDescent="0.25">
      <c r="B13" s="202"/>
      <c r="C13" s="203" t="s">
        <v>145</v>
      </c>
      <c r="D13" s="204">
        <v>8500000</v>
      </c>
    </row>
    <row r="14" spans="2:4" ht="18" x14ac:dyDescent="0.25">
      <c r="B14" s="205"/>
      <c r="C14" s="206" t="s">
        <v>146</v>
      </c>
      <c r="D14" s="207">
        <v>109997760</v>
      </c>
    </row>
    <row r="15" spans="2:4" ht="18" x14ac:dyDescent="0.25">
      <c r="B15" s="208"/>
      <c r="C15" s="206" t="s">
        <v>1449</v>
      </c>
      <c r="D15" s="207">
        <v>359914852.91000003</v>
      </c>
    </row>
    <row r="16" spans="2:4" ht="18" x14ac:dyDescent="0.25">
      <c r="B16" s="208"/>
      <c r="C16" s="206" t="s">
        <v>147</v>
      </c>
      <c r="D16" s="207">
        <v>342475824.48000002</v>
      </c>
    </row>
    <row r="17" spans="2:4" ht="18" x14ac:dyDescent="0.25">
      <c r="B17" s="205"/>
      <c r="C17" s="206" t="s">
        <v>148</v>
      </c>
      <c r="D17" s="207">
        <v>17439028.43</v>
      </c>
    </row>
    <row r="18" spans="2:4" ht="18" x14ac:dyDescent="0.25">
      <c r="B18" s="202"/>
      <c r="C18" s="203" t="s">
        <v>39</v>
      </c>
      <c r="D18" s="204">
        <v>0</v>
      </c>
    </row>
    <row r="19" spans="2:4" ht="18" x14ac:dyDescent="0.25">
      <c r="B19" s="205"/>
      <c r="C19" s="206" t="s">
        <v>1450</v>
      </c>
      <c r="D19" s="207">
        <v>538664592.85000002</v>
      </c>
    </row>
    <row r="20" spans="2:4" ht="18" x14ac:dyDescent="0.25">
      <c r="B20" s="205"/>
      <c r="C20" s="206" t="s">
        <v>149</v>
      </c>
      <c r="D20" s="207">
        <v>83680288.700000003</v>
      </c>
    </row>
    <row r="21" spans="2:4" ht="18" x14ac:dyDescent="0.25">
      <c r="B21" s="205"/>
      <c r="C21" s="206" t="s">
        <v>150</v>
      </c>
      <c r="D21" s="207">
        <v>54982374.68</v>
      </c>
    </row>
    <row r="22" spans="2:4" ht="18" x14ac:dyDescent="0.25">
      <c r="B22" s="205"/>
      <c r="C22" s="206" t="s">
        <v>151</v>
      </c>
      <c r="D22" s="207">
        <v>342729929.47000003</v>
      </c>
    </row>
    <row r="23" spans="2:4" ht="18" x14ac:dyDescent="0.25">
      <c r="B23" s="205"/>
      <c r="C23" s="206" t="s">
        <v>152</v>
      </c>
      <c r="D23" s="207">
        <v>57272000</v>
      </c>
    </row>
    <row r="24" spans="2:4" ht="18" x14ac:dyDescent="0.25">
      <c r="B24" s="205"/>
      <c r="C24" s="206" t="s">
        <v>1451</v>
      </c>
      <c r="D24" s="207">
        <v>517666024.44</v>
      </c>
    </row>
    <row r="25" spans="2:4" ht="18" x14ac:dyDescent="0.25">
      <c r="B25" s="205"/>
      <c r="C25" s="206" t="s">
        <v>153</v>
      </c>
      <c r="D25" s="207">
        <v>4000000</v>
      </c>
    </row>
    <row r="26" spans="2:4" ht="18" x14ac:dyDescent="0.25">
      <c r="B26" s="205"/>
      <c r="C26" s="206" t="s">
        <v>154</v>
      </c>
      <c r="D26" s="207">
        <v>513666024.44</v>
      </c>
    </row>
    <row r="27" spans="2:4" ht="18" x14ac:dyDescent="0.25">
      <c r="B27" s="202"/>
      <c r="C27" s="203" t="s">
        <v>1452</v>
      </c>
      <c r="D27" s="204">
        <v>97504875</v>
      </c>
    </row>
    <row r="28" spans="2:4" ht="18" x14ac:dyDescent="0.25">
      <c r="B28" s="205"/>
      <c r="C28" s="206" t="s">
        <v>193</v>
      </c>
      <c r="D28" s="207">
        <v>97504875</v>
      </c>
    </row>
    <row r="29" spans="2:4" ht="18" x14ac:dyDescent="0.25">
      <c r="B29" s="205"/>
      <c r="C29" s="206" t="s">
        <v>1453</v>
      </c>
      <c r="D29" s="207">
        <v>49270726.640000001</v>
      </c>
    </row>
    <row r="30" spans="2:4" ht="18" x14ac:dyDescent="0.25">
      <c r="B30" s="205"/>
      <c r="C30" s="206" t="s">
        <v>155</v>
      </c>
      <c r="D30" s="207">
        <v>49270726.640000001</v>
      </c>
    </row>
    <row r="31" spans="2:4" ht="18" x14ac:dyDescent="0.25">
      <c r="B31" s="205"/>
      <c r="C31" s="206" t="s">
        <v>252</v>
      </c>
      <c r="D31" s="207">
        <v>507251412.61199993</v>
      </c>
    </row>
    <row r="32" spans="2:4" ht="18" x14ac:dyDescent="0.25">
      <c r="B32" s="202"/>
      <c r="C32" s="203" t="s">
        <v>1454</v>
      </c>
      <c r="D32" s="204">
        <v>25704066.529999997</v>
      </c>
    </row>
    <row r="33" spans="2:4" ht="18" x14ac:dyDescent="0.25">
      <c r="B33" s="205"/>
      <c r="C33" s="206" t="s">
        <v>2</v>
      </c>
      <c r="D33" s="207">
        <v>8340920.7179999994</v>
      </c>
    </row>
    <row r="34" spans="2:4" ht="18" x14ac:dyDescent="0.25">
      <c r="B34" s="208"/>
      <c r="C34" s="206" t="s">
        <v>41</v>
      </c>
      <c r="D34" s="207">
        <v>813000</v>
      </c>
    </row>
    <row r="35" spans="2:4" ht="18" x14ac:dyDescent="0.25">
      <c r="B35" s="208"/>
      <c r="C35" s="206" t="s">
        <v>185</v>
      </c>
      <c r="D35" s="207">
        <v>28000</v>
      </c>
    </row>
    <row r="36" spans="2:4" ht="18" x14ac:dyDescent="0.25">
      <c r="B36" s="208"/>
      <c r="C36" s="206" t="s">
        <v>51</v>
      </c>
      <c r="D36" s="207">
        <v>1581119.1</v>
      </c>
    </row>
    <row r="37" spans="2:4" ht="18" x14ac:dyDescent="0.25">
      <c r="B37" s="208"/>
      <c r="C37" s="206" t="s">
        <v>3</v>
      </c>
      <c r="D37" s="207">
        <v>7903146.6399999997</v>
      </c>
    </row>
    <row r="38" spans="2:4" ht="18" x14ac:dyDescent="0.25">
      <c r="B38" s="205"/>
      <c r="C38" s="206" t="s">
        <v>4</v>
      </c>
      <c r="D38" s="207">
        <v>6210732.0720000006</v>
      </c>
    </row>
    <row r="39" spans="2:4" ht="18" x14ac:dyDescent="0.25">
      <c r="B39" s="202"/>
      <c r="C39" s="203" t="s">
        <v>5</v>
      </c>
      <c r="D39" s="204">
        <v>822400</v>
      </c>
    </row>
    <row r="40" spans="2:4" ht="18" x14ac:dyDescent="0.25">
      <c r="B40" s="205"/>
      <c r="C40" s="206" t="s">
        <v>79</v>
      </c>
      <c r="D40" s="207">
        <v>4748</v>
      </c>
    </row>
    <row r="41" spans="2:4" ht="18" x14ac:dyDescent="0.25">
      <c r="B41" s="202"/>
      <c r="C41" s="203" t="s">
        <v>1455</v>
      </c>
      <c r="D41" s="204">
        <v>10118625.52</v>
      </c>
    </row>
    <row r="42" spans="2:4" ht="18" x14ac:dyDescent="0.25">
      <c r="B42" s="205"/>
      <c r="C42" s="206" t="s">
        <v>6</v>
      </c>
      <c r="D42" s="207">
        <v>5534800</v>
      </c>
    </row>
    <row r="43" spans="2:4" ht="18" x14ac:dyDescent="0.25">
      <c r="B43" s="205"/>
      <c r="C43" s="206" t="s">
        <v>74</v>
      </c>
      <c r="D43" s="207">
        <v>3561531.56</v>
      </c>
    </row>
    <row r="44" spans="2:4" ht="18" x14ac:dyDescent="0.25">
      <c r="B44" s="202"/>
      <c r="C44" s="203" t="s">
        <v>7</v>
      </c>
      <c r="D44" s="204">
        <v>1022293.96</v>
      </c>
    </row>
    <row r="45" spans="2:4" ht="18" x14ac:dyDescent="0.25">
      <c r="B45" s="205"/>
      <c r="C45" s="206" t="s">
        <v>1456</v>
      </c>
      <c r="D45" s="207">
        <v>177913303.47</v>
      </c>
    </row>
    <row r="46" spans="2:4" ht="18" x14ac:dyDescent="0.25">
      <c r="B46" s="205"/>
      <c r="C46" s="206" t="s">
        <v>92</v>
      </c>
      <c r="D46" s="207">
        <v>1881840</v>
      </c>
    </row>
    <row r="47" spans="2:4" ht="18" x14ac:dyDescent="0.25">
      <c r="B47" s="209"/>
      <c r="C47" s="210" t="s">
        <v>93</v>
      </c>
      <c r="D47" s="211">
        <v>1462600</v>
      </c>
    </row>
    <row r="48" spans="2:4" ht="18" x14ac:dyDescent="0.25">
      <c r="B48" s="212"/>
      <c r="C48" s="213" t="s">
        <v>94</v>
      </c>
      <c r="D48" s="204">
        <v>282500</v>
      </c>
    </row>
    <row r="49" spans="2:4" ht="18" x14ac:dyDescent="0.25">
      <c r="B49" s="205"/>
      <c r="C49" s="214" t="s">
        <v>95</v>
      </c>
      <c r="D49" s="207">
        <v>94824</v>
      </c>
    </row>
    <row r="50" spans="2:4" ht="18" x14ac:dyDescent="0.25">
      <c r="B50" s="215"/>
      <c r="C50" s="216" t="s">
        <v>96</v>
      </c>
      <c r="D50" s="207">
        <v>1299002</v>
      </c>
    </row>
    <row r="51" spans="2:4" ht="18" x14ac:dyDescent="0.25">
      <c r="B51" s="215"/>
      <c r="C51" s="216" t="s">
        <v>52</v>
      </c>
      <c r="D51" s="207">
        <v>135577968</v>
      </c>
    </row>
    <row r="52" spans="2:4" ht="18" x14ac:dyDescent="0.25">
      <c r="B52" s="217"/>
      <c r="C52" s="218" t="s">
        <v>58</v>
      </c>
      <c r="D52" s="207">
        <v>17429544.690000001</v>
      </c>
    </row>
    <row r="53" spans="2:4" ht="18" x14ac:dyDescent="0.25">
      <c r="B53" s="215"/>
      <c r="C53" s="216" t="s">
        <v>97</v>
      </c>
      <c r="D53" s="207">
        <v>284000</v>
      </c>
    </row>
    <row r="54" spans="2:4" ht="18" x14ac:dyDescent="0.25">
      <c r="B54" s="219"/>
      <c r="C54" s="216" t="s">
        <v>59</v>
      </c>
      <c r="D54" s="207">
        <v>19601024.780000001</v>
      </c>
    </row>
    <row r="55" spans="2:4" ht="18" x14ac:dyDescent="0.25">
      <c r="B55" s="215"/>
      <c r="C55" s="216" t="s">
        <v>1457</v>
      </c>
      <c r="D55" s="207">
        <v>34389604.355999999</v>
      </c>
    </row>
    <row r="56" spans="2:4" ht="18" x14ac:dyDescent="0.25">
      <c r="B56" s="217"/>
      <c r="C56" s="218" t="s">
        <v>186</v>
      </c>
      <c r="D56" s="207">
        <v>15212000</v>
      </c>
    </row>
    <row r="57" spans="2:4" ht="18" x14ac:dyDescent="0.25">
      <c r="B57" s="212"/>
      <c r="C57" s="213" t="s">
        <v>190</v>
      </c>
      <c r="D57" s="204">
        <v>550000</v>
      </c>
    </row>
    <row r="58" spans="2:4" ht="18" x14ac:dyDescent="0.25">
      <c r="B58" s="215"/>
      <c r="C58" s="216" t="s">
        <v>75</v>
      </c>
      <c r="D58" s="207">
        <v>3356276.3</v>
      </c>
    </row>
    <row r="59" spans="2:4" ht="18" x14ac:dyDescent="0.25">
      <c r="B59" s="215"/>
      <c r="C59" s="216" t="s">
        <v>42</v>
      </c>
      <c r="D59" s="207">
        <v>2249474.946</v>
      </c>
    </row>
    <row r="60" spans="2:4" ht="18" x14ac:dyDescent="0.25">
      <c r="B60" s="215"/>
      <c r="C60" s="216" t="s">
        <v>76</v>
      </c>
      <c r="D60" s="207">
        <v>960000</v>
      </c>
    </row>
    <row r="61" spans="2:4" ht="18" x14ac:dyDescent="0.25">
      <c r="B61" s="212"/>
      <c r="C61" s="213" t="s">
        <v>69</v>
      </c>
      <c r="D61" s="204">
        <v>10826853.109999999</v>
      </c>
    </row>
    <row r="62" spans="2:4" ht="18" x14ac:dyDescent="0.25">
      <c r="B62" s="215"/>
      <c r="C62" s="216" t="s">
        <v>184</v>
      </c>
      <c r="D62" s="207">
        <v>1235000</v>
      </c>
    </row>
    <row r="63" spans="2:4" ht="18" x14ac:dyDescent="0.25">
      <c r="B63" s="215"/>
      <c r="C63" s="216" t="s">
        <v>1458</v>
      </c>
      <c r="D63" s="207">
        <v>164159814.41999999</v>
      </c>
    </row>
    <row r="64" spans="2:4" ht="18" x14ac:dyDescent="0.25">
      <c r="B64" s="215"/>
      <c r="C64" s="216" t="s">
        <v>98</v>
      </c>
      <c r="D64" s="207">
        <v>164159814.41999999</v>
      </c>
    </row>
    <row r="65" spans="2:4" ht="18" x14ac:dyDescent="0.25">
      <c r="B65" s="215"/>
      <c r="C65" s="216" t="s">
        <v>1459</v>
      </c>
      <c r="D65" s="207">
        <v>20969375.548</v>
      </c>
    </row>
    <row r="66" spans="2:4" ht="18" x14ac:dyDescent="0.25">
      <c r="B66" s="215"/>
      <c r="C66" s="216" t="s">
        <v>8</v>
      </c>
      <c r="D66" s="207">
        <v>10648875.050000001</v>
      </c>
    </row>
    <row r="67" spans="2:4" ht="18" x14ac:dyDescent="0.25">
      <c r="B67" s="215"/>
      <c r="C67" s="216" t="s">
        <v>67</v>
      </c>
      <c r="D67" s="207">
        <v>9434901.0899999999</v>
      </c>
    </row>
    <row r="68" spans="2:4" ht="18" x14ac:dyDescent="0.25">
      <c r="B68" s="215"/>
      <c r="C68" s="216" t="s">
        <v>89</v>
      </c>
      <c r="D68" s="207">
        <v>586844.64</v>
      </c>
    </row>
    <row r="69" spans="2:4" ht="18" x14ac:dyDescent="0.25">
      <c r="B69" s="215"/>
      <c r="C69" s="216" t="s">
        <v>9</v>
      </c>
      <c r="D69" s="207">
        <v>185200</v>
      </c>
    </row>
    <row r="70" spans="2:4" ht="18" x14ac:dyDescent="0.25">
      <c r="B70" s="215"/>
      <c r="C70" s="216" t="s">
        <v>43</v>
      </c>
      <c r="D70" s="207">
        <v>113554.768</v>
      </c>
    </row>
    <row r="71" spans="2:4" ht="18" x14ac:dyDescent="0.25">
      <c r="B71" s="212"/>
      <c r="C71" s="213" t="s">
        <v>1460</v>
      </c>
      <c r="D71" s="204">
        <v>500000</v>
      </c>
    </row>
    <row r="72" spans="2:4" ht="18" x14ac:dyDescent="0.25">
      <c r="B72" s="215"/>
      <c r="C72" s="216" t="s">
        <v>158</v>
      </c>
      <c r="D72" s="207">
        <v>500000</v>
      </c>
    </row>
    <row r="73" spans="2:4" ht="18" x14ac:dyDescent="0.25">
      <c r="B73" s="215"/>
      <c r="C73" s="216" t="s">
        <v>1461</v>
      </c>
      <c r="D73" s="207">
        <v>73496622.767999992</v>
      </c>
    </row>
    <row r="74" spans="2:4" ht="18" x14ac:dyDescent="0.25">
      <c r="B74" s="215"/>
      <c r="C74" s="216" t="s">
        <v>10</v>
      </c>
      <c r="D74" s="207">
        <v>8061700.4040000001</v>
      </c>
    </row>
    <row r="75" spans="2:4" ht="18" x14ac:dyDescent="0.25">
      <c r="B75" s="215"/>
      <c r="C75" s="216" t="s">
        <v>11</v>
      </c>
      <c r="D75" s="207">
        <v>1085801.3400000001</v>
      </c>
    </row>
    <row r="76" spans="2:4" ht="18" x14ac:dyDescent="0.25">
      <c r="B76" s="215"/>
      <c r="C76" s="216" t="s">
        <v>53</v>
      </c>
      <c r="D76" s="207">
        <v>334327.69200000004</v>
      </c>
    </row>
    <row r="77" spans="2:4" ht="18" x14ac:dyDescent="0.25">
      <c r="B77" s="215"/>
      <c r="C77" s="216" t="s">
        <v>54</v>
      </c>
      <c r="D77" s="207">
        <v>2034343.264</v>
      </c>
    </row>
    <row r="78" spans="2:4" ht="18" x14ac:dyDescent="0.25">
      <c r="B78" s="215"/>
      <c r="C78" s="216" t="s">
        <v>55</v>
      </c>
      <c r="D78" s="207">
        <v>51888351.519999996</v>
      </c>
    </row>
    <row r="79" spans="2:4" ht="18" x14ac:dyDescent="0.25">
      <c r="B79" s="215"/>
      <c r="C79" s="216" t="s">
        <v>77</v>
      </c>
      <c r="D79" s="207">
        <v>10074275.859999999</v>
      </c>
    </row>
    <row r="80" spans="2:4" ht="18" x14ac:dyDescent="0.25">
      <c r="B80" s="215"/>
      <c r="C80" s="216" t="s">
        <v>226</v>
      </c>
      <c r="D80" s="207">
        <v>17822.688000000002</v>
      </c>
    </row>
    <row r="81" spans="2:4" ht="18" x14ac:dyDescent="0.25">
      <c r="B81" s="212"/>
      <c r="C81" s="213" t="s">
        <v>253</v>
      </c>
      <c r="D81" s="204">
        <v>1077683659.5991943</v>
      </c>
    </row>
    <row r="82" spans="2:4" ht="18" x14ac:dyDescent="0.25">
      <c r="B82" s="217"/>
      <c r="C82" s="218" t="s">
        <v>1462</v>
      </c>
      <c r="D82" s="207">
        <v>345991704</v>
      </c>
    </row>
    <row r="83" spans="2:4" ht="18" x14ac:dyDescent="0.25">
      <c r="B83" s="217"/>
      <c r="C83" s="218" t="s">
        <v>209</v>
      </c>
      <c r="D83" s="207">
        <v>305000000</v>
      </c>
    </row>
    <row r="84" spans="2:4" ht="18" x14ac:dyDescent="0.25">
      <c r="B84" s="217"/>
      <c r="C84" s="218" t="s">
        <v>191</v>
      </c>
      <c r="D84" s="207">
        <v>708286</v>
      </c>
    </row>
    <row r="85" spans="2:4" ht="18" x14ac:dyDescent="0.25">
      <c r="B85" s="217"/>
      <c r="C85" s="218" t="s">
        <v>213</v>
      </c>
      <c r="D85" s="207">
        <v>22000000</v>
      </c>
    </row>
    <row r="86" spans="2:4" ht="18" x14ac:dyDescent="0.25">
      <c r="B86" s="217"/>
      <c r="C86" s="218" t="s">
        <v>210</v>
      </c>
      <c r="D86" s="207">
        <v>2897449</v>
      </c>
    </row>
    <row r="87" spans="2:4" ht="18" x14ac:dyDescent="0.25">
      <c r="B87" s="217"/>
      <c r="C87" s="218" t="s">
        <v>113</v>
      </c>
      <c r="D87" s="207">
        <v>153600</v>
      </c>
    </row>
    <row r="88" spans="2:4" ht="18" x14ac:dyDescent="0.25">
      <c r="B88" s="217"/>
      <c r="C88" s="218" t="s">
        <v>70</v>
      </c>
      <c r="D88" s="207">
        <v>2258000</v>
      </c>
    </row>
    <row r="89" spans="2:4" ht="18" x14ac:dyDescent="0.25">
      <c r="B89" s="212"/>
      <c r="C89" s="213" t="s">
        <v>87</v>
      </c>
      <c r="D89" s="204">
        <v>10865423</v>
      </c>
    </row>
    <row r="90" spans="2:4" ht="18" x14ac:dyDescent="0.25">
      <c r="B90" s="220"/>
      <c r="C90" s="218" t="s">
        <v>12</v>
      </c>
      <c r="D90" s="207">
        <v>108946</v>
      </c>
    </row>
    <row r="91" spans="2:4" ht="18" x14ac:dyDescent="0.25">
      <c r="B91" s="217"/>
      <c r="C91" s="218" t="s">
        <v>187</v>
      </c>
      <c r="D91" s="207">
        <v>2000000</v>
      </c>
    </row>
    <row r="92" spans="2:4" ht="18" x14ac:dyDescent="0.25">
      <c r="B92" s="212"/>
      <c r="C92" s="213" t="s">
        <v>1463</v>
      </c>
      <c r="D92" s="204">
        <v>154064899.79919431</v>
      </c>
    </row>
    <row r="93" spans="2:4" ht="18" x14ac:dyDescent="0.25">
      <c r="B93" s="217"/>
      <c r="C93" s="218" t="s">
        <v>211</v>
      </c>
      <c r="D93" s="207">
        <v>14178000</v>
      </c>
    </row>
    <row r="94" spans="2:4" ht="18" x14ac:dyDescent="0.25">
      <c r="B94" s="217"/>
      <c r="C94" s="218" t="s">
        <v>88</v>
      </c>
      <c r="D94" s="207">
        <v>20060000</v>
      </c>
    </row>
    <row r="95" spans="2:4" ht="18" x14ac:dyDescent="0.25">
      <c r="B95" s="215"/>
      <c r="C95" s="216" t="s">
        <v>109</v>
      </c>
      <c r="D95" s="207">
        <v>120000</v>
      </c>
    </row>
    <row r="96" spans="2:4" ht="18" x14ac:dyDescent="0.25">
      <c r="B96" s="217"/>
      <c r="C96" s="218" t="s">
        <v>66</v>
      </c>
      <c r="D96" s="207">
        <v>99999999.799194306</v>
      </c>
    </row>
    <row r="97" spans="2:4" ht="18" x14ac:dyDescent="0.25">
      <c r="B97" s="215"/>
      <c r="C97" s="216" t="s">
        <v>188</v>
      </c>
      <c r="D97" s="207">
        <v>15770000</v>
      </c>
    </row>
    <row r="98" spans="2:4" ht="18" x14ac:dyDescent="0.25">
      <c r="B98" s="212"/>
      <c r="C98" s="213" t="s">
        <v>83</v>
      </c>
      <c r="D98" s="204">
        <v>943300</v>
      </c>
    </row>
    <row r="99" spans="2:4" ht="18" x14ac:dyDescent="0.25">
      <c r="B99" s="215"/>
      <c r="C99" s="216" t="s">
        <v>60</v>
      </c>
      <c r="D99" s="207">
        <v>2993600</v>
      </c>
    </row>
    <row r="100" spans="2:4" ht="18" x14ac:dyDescent="0.25">
      <c r="B100" s="217"/>
      <c r="C100" s="218" t="s">
        <v>1464</v>
      </c>
      <c r="D100" s="207">
        <v>174993647.85000002</v>
      </c>
    </row>
    <row r="101" spans="2:4" ht="18" x14ac:dyDescent="0.25">
      <c r="B101" s="217"/>
      <c r="C101" s="218" t="s">
        <v>44</v>
      </c>
      <c r="D101" s="207">
        <v>67841854.280000001</v>
      </c>
    </row>
    <row r="102" spans="2:4" ht="18" x14ac:dyDescent="0.25">
      <c r="B102" s="212"/>
      <c r="C102" s="213" t="s">
        <v>112</v>
      </c>
      <c r="D102" s="204">
        <v>50000</v>
      </c>
    </row>
    <row r="103" spans="2:4" ht="18" x14ac:dyDescent="0.25">
      <c r="B103" s="215"/>
      <c r="C103" s="216" t="s">
        <v>85</v>
      </c>
      <c r="D103" s="207">
        <v>3247000</v>
      </c>
    </row>
    <row r="104" spans="2:4" ht="18" x14ac:dyDescent="0.25">
      <c r="B104" s="215"/>
      <c r="C104" s="216" t="s">
        <v>13</v>
      </c>
      <c r="D104" s="207">
        <v>5975000</v>
      </c>
    </row>
    <row r="105" spans="2:4" ht="18" x14ac:dyDescent="0.25">
      <c r="B105" s="215"/>
      <c r="C105" s="216" t="s">
        <v>159</v>
      </c>
      <c r="D105" s="207">
        <v>196000</v>
      </c>
    </row>
    <row r="106" spans="2:4" ht="18" x14ac:dyDescent="0.25">
      <c r="B106" s="215"/>
      <c r="C106" s="216" t="s">
        <v>45</v>
      </c>
      <c r="D106" s="207">
        <v>14380007.199999999</v>
      </c>
    </row>
    <row r="107" spans="2:4" ht="18" x14ac:dyDescent="0.25">
      <c r="B107" s="215"/>
      <c r="C107" s="216" t="s">
        <v>192</v>
      </c>
      <c r="D107" s="207">
        <v>4000</v>
      </c>
    </row>
    <row r="108" spans="2:4" ht="18" x14ac:dyDescent="0.25">
      <c r="B108" s="215"/>
      <c r="C108" s="216" t="s">
        <v>165</v>
      </c>
      <c r="D108" s="207">
        <v>300000</v>
      </c>
    </row>
    <row r="109" spans="2:4" ht="18" x14ac:dyDescent="0.25">
      <c r="B109" s="215"/>
      <c r="C109" s="216" t="s">
        <v>71</v>
      </c>
      <c r="D109" s="207">
        <v>82999786.370000005</v>
      </c>
    </row>
    <row r="110" spans="2:4" ht="18" x14ac:dyDescent="0.25">
      <c r="B110" s="215"/>
      <c r="C110" s="216" t="s">
        <v>1465</v>
      </c>
      <c r="D110" s="207">
        <v>89633178.530000001</v>
      </c>
    </row>
    <row r="111" spans="2:4" ht="18" x14ac:dyDescent="0.25">
      <c r="B111" s="215"/>
      <c r="C111" s="216" t="s">
        <v>107</v>
      </c>
      <c r="D111" s="207">
        <v>11628428.140000001</v>
      </c>
    </row>
    <row r="112" spans="2:4" ht="18" x14ac:dyDescent="0.25">
      <c r="B112" s="209"/>
      <c r="C112" s="210" t="s">
        <v>122</v>
      </c>
      <c r="D112" s="211">
        <v>8241597</v>
      </c>
    </row>
    <row r="113" spans="2:4" ht="18" x14ac:dyDescent="0.25">
      <c r="B113" s="212"/>
      <c r="C113" s="213" t="s">
        <v>123</v>
      </c>
      <c r="D113" s="204">
        <v>1841197.53</v>
      </c>
    </row>
    <row r="114" spans="2:4" ht="18" x14ac:dyDescent="0.25">
      <c r="B114" s="221"/>
      <c r="C114" s="214" t="s">
        <v>124</v>
      </c>
      <c r="D114" s="207">
        <v>53185.86</v>
      </c>
    </row>
    <row r="115" spans="2:4" ht="18" x14ac:dyDescent="0.25">
      <c r="B115" s="221"/>
      <c r="C115" s="214" t="s">
        <v>212</v>
      </c>
      <c r="D115" s="207">
        <v>46000000</v>
      </c>
    </row>
    <row r="116" spans="2:4" ht="18" x14ac:dyDescent="0.25">
      <c r="B116" s="221"/>
      <c r="C116" s="214" t="s">
        <v>205</v>
      </c>
      <c r="D116" s="207">
        <v>12327250</v>
      </c>
    </row>
    <row r="117" spans="2:4" ht="18" x14ac:dyDescent="0.25">
      <c r="B117" s="221"/>
      <c r="C117" s="214" t="s">
        <v>90</v>
      </c>
      <c r="D117" s="207">
        <v>9541520</v>
      </c>
    </row>
    <row r="118" spans="2:4" ht="18" x14ac:dyDescent="0.25">
      <c r="B118" s="221"/>
      <c r="C118" s="214" t="s">
        <v>1466</v>
      </c>
      <c r="D118" s="207">
        <v>184207123.83000001</v>
      </c>
    </row>
    <row r="119" spans="2:4" ht="18" x14ac:dyDescent="0.25">
      <c r="B119" s="221"/>
      <c r="C119" s="214" t="s">
        <v>99</v>
      </c>
      <c r="D119" s="207">
        <v>22885655.399999999</v>
      </c>
    </row>
    <row r="120" spans="2:4" ht="18" x14ac:dyDescent="0.25">
      <c r="B120" s="221"/>
      <c r="C120" s="214" t="s">
        <v>100</v>
      </c>
      <c r="D120" s="207">
        <v>2019004</v>
      </c>
    </row>
    <row r="121" spans="2:4" ht="18" x14ac:dyDescent="0.25">
      <c r="B121" s="221"/>
      <c r="C121" s="214" t="s">
        <v>72</v>
      </c>
      <c r="D121" s="207">
        <v>84248516.430000007</v>
      </c>
    </row>
    <row r="122" spans="2:4" ht="18" x14ac:dyDescent="0.25">
      <c r="B122" s="221"/>
      <c r="C122" s="214" t="s">
        <v>38</v>
      </c>
      <c r="D122" s="207">
        <v>10000</v>
      </c>
    </row>
    <row r="123" spans="2:4" ht="18" x14ac:dyDescent="0.25">
      <c r="B123" s="212"/>
      <c r="C123" s="213" t="s">
        <v>104</v>
      </c>
      <c r="D123" s="204">
        <v>27558948</v>
      </c>
    </row>
    <row r="124" spans="2:4" ht="18" x14ac:dyDescent="0.25">
      <c r="B124" s="221"/>
      <c r="C124" s="214" t="s">
        <v>81</v>
      </c>
      <c r="D124" s="207">
        <v>26315000</v>
      </c>
    </row>
    <row r="125" spans="2:4" ht="18" x14ac:dyDescent="0.25">
      <c r="B125" s="221"/>
      <c r="C125" s="214" t="s">
        <v>65</v>
      </c>
      <c r="D125" s="207">
        <v>9670000</v>
      </c>
    </row>
    <row r="126" spans="2:4" ht="18" x14ac:dyDescent="0.25">
      <c r="B126" s="221"/>
      <c r="C126" s="214" t="s">
        <v>101</v>
      </c>
      <c r="D126" s="207">
        <v>11500000</v>
      </c>
    </row>
    <row r="127" spans="2:4" ht="18" x14ac:dyDescent="0.25">
      <c r="B127" s="221"/>
      <c r="C127" s="214" t="s">
        <v>1467</v>
      </c>
      <c r="D127" s="207">
        <v>51863400</v>
      </c>
    </row>
    <row r="128" spans="2:4" ht="18" x14ac:dyDescent="0.25">
      <c r="B128" s="221"/>
      <c r="C128" s="214" t="s">
        <v>114</v>
      </c>
      <c r="D128" s="207">
        <v>36000000</v>
      </c>
    </row>
    <row r="129" spans="2:4" ht="18" x14ac:dyDescent="0.25">
      <c r="B129" s="221"/>
      <c r="C129" s="214" t="s">
        <v>115</v>
      </c>
      <c r="D129" s="207">
        <v>7200000</v>
      </c>
    </row>
    <row r="130" spans="2:4" ht="18" x14ac:dyDescent="0.25">
      <c r="B130" s="221"/>
      <c r="C130" s="214" t="s">
        <v>116</v>
      </c>
      <c r="D130" s="207">
        <v>25000</v>
      </c>
    </row>
    <row r="131" spans="2:4" ht="18" x14ac:dyDescent="0.25">
      <c r="B131" s="221"/>
      <c r="C131" s="214" t="s">
        <v>117</v>
      </c>
      <c r="D131" s="207">
        <v>8360000</v>
      </c>
    </row>
    <row r="132" spans="2:4" ht="18" x14ac:dyDescent="0.25">
      <c r="B132" s="221"/>
      <c r="C132" s="214" t="s">
        <v>118</v>
      </c>
      <c r="D132" s="207">
        <v>278400</v>
      </c>
    </row>
    <row r="133" spans="2:4" ht="18" x14ac:dyDescent="0.25">
      <c r="B133" s="212"/>
      <c r="C133" s="213" t="s">
        <v>1468</v>
      </c>
      <c r="D133" s="204">
        <v>2564008</v>
      </c>
    </row>
    <row r="134" spans="2:4" ht="18" x14ac:dyDescent="0.25">
      <c r="B134" s="221"/>
      <c r="C134" s="214" t="s">
        <v>56</v>
      </c>
      <c r="D134" s="207">
        <v>1180650</v>
      </c>
    </row>
    <row r="135" spans="2:4" ht="18" x14ac:dyDescent="0.25">
      <c r="B135" s="221"/>
      <c r="C135" s="214" t="s">
        <v>14</v>
      </c>
      <c r="D135" s="207">
        <v>217958.2</v>
      </c>
    </row>
    <row r="136" spans="2:4" ht="18" x14ac:dyDescent="0.25">
      <c r="B136" s="221"/>
      <c r="C136" s="214" t="s">
        <v>57</v>
      </c>
      <c r="D136" s="207">
        <v>636799.80000000005</v>
      </c>
    </row>
    <row r="137" spans="2:4" ht="18" x14ac:dyDescent="0.25">
      <c r="B137" s="221"/>
      <c r="C137" s="214" t="s">
        <v>111</v>
      </c>
      <c r="D137" s="207">
        <v>404000</v>
      </c>
    </row>
    <row r="138" spans="2:4" ht="18" x14ac:dyDescent="0.25">
      <c r="B138" s="221"/>
      <c r="C138" s="214" t="s">
        <v>119</v>
      </c>
      <c r="D138" s="207">
        <v>124600</v>
      </c>
    </row>
    <row r="139" spans="2:4" ht="18" x14ac:dyDescent="0.25">
      <c r="B139" s="221"/>
      <c r="C139" s="214" t="s">
        <v>1469</v>
      </c>
      <c r="D139" s="207">
        <v>52038673.129999995</v>
      </c>
    </row>
    <row r="140" spans="2:4" ht="18" x14ac:dyDescent="0.25">
      <c r="B140" s="221"/>
      <c r="C140" s="214" t="s">
        <v>37</v>
      </c>
      <c r="D140" s="207">
        <v>144000</v>
      </c>
    </row>
    <row r="141" spans="2:4" ht="18" x14ac:dyDescent="0.25">
      <c r="B141" s="221"/>
      <c r="C141" s="214" t="s">
        <v>61</v>
      </c>
      <c r="D141" s="207">
        <v>44684673.129999995</v>
      </c>
    </row>
    <row r="142" spans="2:4" ht="18" x14ac:dyDescent="0.25">
      <c r="B142" s="221"/>
      <c r="C142" s="214" t="s">
        <v>208</v>
      </c>
      <c r="D142" s="207">
        <v>610000</v>
      </c>
    </row>
    <row r="143" spans="2:4" ht="18" x14ac:dyDescent="0.25">
      <c r="B143" s="212"/>
      <c r="C143" s="213" t="s">
        <v>217</v>
      </c>
      <c r="D143" s="204">
        <v>6600000</v>
      </c>
    </row>
    <row r="144" spans="2:4" ht="18" x14ac:dyDescent="0.25">
      <c r="B144" s="221"/>
      <c r="C144" s="214" t="s">
        <v>1470</v>
      </c>
      <c r="D144" s="207">
        <v>22327024.460000001</v>
      </c>
    </row>
    <row r="145" spans="2:4" ht="18" x14ac:dyDescent="0.25">
      <c r="B145" s="221"/>
      <c r="C145" s="214" t="s">
        <v>105</v>
      </c>
      <c r="D145" s="207">
        <v>7140000</v>
      </c>
    </row>
    <row r="146" spans="2:4" ht="18" x14ac:dyDescent="0.25">
      <c r="B146" s="221"/>
      <c r="C146" s="214" t="s">
        <v>46</v>
      </c>
      <c r="D146" s="207">
        <v>815176.64</v>
      </c>
    </row>
    <row r="147" spans="2:4" ht="18" x14ac:dyDescent="0.25">
      <c r="B147" s="221"/>
      <c r="C147" s="214" t="s">
        <v>47</v>
      </c>
      <c r="D147" s="207">
        <v>12261701.82</v>
      </c>
    </row>
    <row r="148" spans="2:4" ht="18" x14ac:dyDescent="0.25">
      <c r="B148" s="222"/>
      <c r="C148" s="223" t="s">
        <v>48</v>
      </c>
      <c r="D148" s="207">
        <v>2110146</v>
      </c>
    </row>
    <row r="149" spans="2:4" ht="18" x14ac:dyDescent="0.25">
      <c r="B149" s="221"/>
      <c r="C149" s="214" t="s">
        <v>254</v>
      </c>
      <c r="D149" s="207">
        <v>1220527674.3233337</v>
      </c>
    </row>
    <row r="150" spans="2:4" ht="18" x14ac:dyDescent="0.25">
      <c r="B150" s="221"/>
      <c r="C150" s="214" t="s">
        <v>1471</v>
      </c>
      <c r="D150" s="207">
        <v>36447718.990000002</v>
      </c>
    </row>
    <row r="151" spans="2:4" ht="18" x14ac:dyDescent="0.25">
      <c r="B151" s="221"/>
      <c r="C151" s="214" t="s">
        <v>64</v>
      </c>
      <c r="D151" s="207">
        <v>36447718.990000002</v>
      </c>
    </row>
    <row r="152" spans="2:4" ht="18" x14ac:dyDescent="0.25">
      <c r="B152" s="221"/>
      <c r="C152" s="214" t="s">
        <v>1472</v>
      </c>
      <c r="D152" s="207">
        <v>852472976.33333373</v>
      </c>
    </row>
    <row r="153" spans="2:4" ht="18" x14ac:dyDescent="0.25">
      <c r="B153" s="212"/>
      <c r="C153" s="213" t="s">
        <v>125</v>
      </c>
      <c r="D153" s="204">
        <v>851697976.33333373</v>
      </c>
    </row>
    <row r="154" spans="2:4" ht="18" x14ac:dyDescent="0.25">
      <c r="B154" s="222"/>
      <c r="C154" s="223" t="s">
        <v>203</v>
      </c>
      <c r="D154" s="207">
        <v>775000</v>
      </c>
    </row>
    <row r="155" spans="2:4" ht="18" x14ac:dyDescent="0.25">
      <c r="B155" s="221"/>
      <c r="C155" s="214" t="s">
        <v>1473</v>
      </c>
      <c r="D155" s="207">
        <v>15947800</v>
      </c>
    </row>
    <row r="156" spans="2:4" ht="18" x14ac:dyDescent="0.25">
      <c r="B156" s="222"/>
      <c r="C156" s="223" t="s">
        <v>204</v>
      </c>
      <c r="D156" s="207">
        <v>15947800</v>
      </c>
    </row>
    <row r="157" spans="2:4" ht="18" x14ac:dyDescent="0.25">
      <c r="B157" s="221"/>
      <c r="C157" s="214" t="s">
        <v>1474</v>
      </c>
      <c r="D157" s="207">
        <v>220565996</v>
      </c>
    </row>
    <row r="158" spans="2:4" ht="18" x14ac:dyDescent="0.25">
      <c r="B158" s="221"/>
      <c r="C158" s="214" t="s">
        <v>62</v>
      </c>
      <c r="D158" s="207">
        <v>207038596</v>
      </c>
    </row>
    <row r="159" spans="2:4" ht="18" x14ac:dyDescent="0.25">
      <c r="B159" s="221"/>
      <c r="C159" s="214" t="s">
        <v>220</v>
      </c>
      <c r="D159" s="207">
        <v>10200000</v>
      </c>
    </row>
    <row r="160" spans="2:4" ht="18" x14ac:dyDescent="0.25">
      <c r="B160" s="221"/>
      <c r="C160" s="214" t="s">
        <v>110</v>
      </c>
      <c r="D160" s="207">
        <v>3327400</v>
      </c>
    </row>
    <row r="161" spans="2:4" ht="18" x14ac:dyDescent="0.25">
      <c r="B161" s="221"/>
      <c r="C161" s="214" t="s">
        <v>1475</v>
      </c>
      <c r="D161" s="207">
        <v>95093183</v>
      </c>
    </row>
    <row r="162" spans="2:4" ht="18" x14ac:dyDescent="0.25">
      <c r="B162" s="221"/>
      <c r="C162" s="214" t="s">
        <v>206</v>
      </c>
      <c r="D162" s="207">
        <v>66792400</v>
      </c>
    </row>
    <row r="163" spans="2:4" ht="18" x14ac:dyDescent="0.25">
      <c r="B163" s="212"/>
      <c r="C163" s="213" t="s">
        <v>126</v>
      </c>
      <c r="D163" s="204">
        <v>28300783</v>
      </c>
    </row>
    <row r="164" spans="2:4" ht="18" x14ac:dyDescent="0.25">
      <c r="B164" s="221"/>
      <c r="C164" s="214" t="s">
        <v>255</v>
      </c>
      <c r="D164" s="207">
        <v>148456448.31</v>
      </c>
    </row>
    <row r="165" spans="2:4" ht="18" x14ac:dyDescent="0.25">
      <c r="B165" s="221"/>
      <c r="C165" s="214" t="s">
        <v>1476</v>
      </c>
      <c r="D165" s="207">
        <v>21929067.960000001</v>
      </c>
    </row>
    <row r="166" spans="2:4" ht="18" x14ac:dyDescent="0.25">
      <c r="B166" s="221"/>
      <c r="C166" s="214" t="s">
        <v>15</v>
      </c>
      <c r="D166" s="207">
        <v>4393500</v>
      </c>
    </row>
    <row r="167" spans="2:4" ht="18" x14ac:dyDescent="0.25">
      <c r="B167" s="221"/>
      <c r="C167" s="214" t="s">
        <v>16</v>
      </c>
      <c r="D167" s="207">
        <v>345200</v>
      </c>
    </row>
    <row r="168" spans="2:4" ht="18" x14ac:dyDescent="0.25">
      <c r="B168" s="221"/>
      <c r="C168" s="214" t="s">
        <v>73</v>
      </c>
      <c r="D168" s="207">
        <v>13462621.560000001</v>
      </c>
    </row>
    <row r="169" spans="2:4" ht="18" x14ac:dyDescent="0.25">
      <c r="B169" s="221"/>
      <c r="C169" s="214" t="s">
        <v>17</v>
      </c>
      <c r="D169" s="207">
        <v>3727746.4</v>
      </c>
    </row>
    <row r="170" spans="2:4" ht="18" x14ac:dyDescent="0.25">
      <c r="B170" s="221"/>
      <c r="C170" s="214" t="s">
        <v>1477</v>
      </c>
      <c r="D170" s="207">
        <v>10678705</v>
      </c>
    </row>
    <row r="171" spans="2:4" ht="18" x14ac:dyDescent="0.25">
      <c r="B171" s="212"/>
      <c r="C171" s="213" t="s">
        <v>80</v>
      </c>
      <c r="D171" s="204">
        <v>428510</v>
      </c>
    </row>
    <row r="172" spans="2:4" ht="18" x14ac:dyDescent="0.25">
      <c r="B172" s="221"/>
      <c r="C172" s="214" t="s">
        <v>207</v>
      </c>
      <c r="D172" s="207">
        <v>2500000</v>
      </c>
    </row>
    <row r="173" spans="2:4" ht="18" x14ac:dyDescent="0.25">
      <c r="B173" s="221"/>
      <c r="C173" s="214" t="s">
        <v>106</v>
      </c>
      <c r="D173" s="207">
        <v>5794175</v>
      </c>
    </row>
    <row r="174" spans="2:4" ht="18" x14ac:dyDescent="0.25">
      <c r="B174" s="221"/>
      <c r="C174" s="214" t="s">
        <v>63</v>
      </c>
      <c r="D174" s="207">
        <v>1956020</v>
      </c>
    </row>
    <row r="175" spans="2:4" ht="18" x14ac:dyDescent="0.25">
      <c r="B175" s="221"/>
      <c r="C175" s="214" t="s">
        <v>1478</v>
      </c>
      <c r="D175" s="207">
        <v>2379000</v>
      </c>
    </row>
    <row r="176" spans="2:4" ht="18" x14ac:dyDescent="0.25">
      <c r="B176" s="221"/>
      <c r="C176" s="214" t="s">
        <v>18</v>
      </c>
      <c r="D176" s="207">
        <v>2178000</v>
      </c>
    </row>
    <row r="177" spans="2:4" ht="18" x14ac:dyDescent="0.25">
      <c r="B177" s="221"/>
      <c r="C177" s="214" t="s">
        <v>19</v>
      </c>
      <c r="D177" s="207">
        <v>201000</v>
      </c>
    </row>
    <row r="178" spans="2:4" ht="18" x14ac:dyDescent="0.25">
      <c r="B178" s="221"/>
      <c r="C178" s="214" t="s">
        <v>1479</v>
      </c>
      <c r="D178" s="207">
        <v>11449000</v>
      </c>
    </row>
    <row r="179" spans="2:4" ht="18" x14ac:dyDescent="0.25">
      <c r="B179" s="221"/>
      <c r="C179" s="214" t="s">
        <v>160</v>
      </c>
      <c r="D179" s="207">
        <v>9600000</v>
      </c>
    </row>
    <row r="180" spans="2:4" ht="18" x14ac:dyDescent="0.25">
      <c r="B180" s="221"/>
      <c r="C180" s="214" t="s">
        <v>161</v>
      </c>
      <c r="D180" s="207">
        <v>1036000</v>
      </c>
    </row>
    <row r="181" spans="2:4" ht="18" x14ac:dyDescent="0.25">
      <c r="B181" s="212"/>
      <c r="C181" s="213" t="s">
        <v>189</v>
      </c>
      <c r="D181" s="204">
        <v>76000</v>
      </c>
    </row>
    <row r="182" spans="2:4" ht="18" x14ac:dyDescent="0.25">
      <c r="B182" s="221"/>
      <c r="C182" s="214" t="s">
        <v>162</v>
      </c>
      <c r="D182" s="207">
        <v>737000</v>
      </c>
    </row>
    <row r="183" spans="2:4" ht="18" x14ac:dyDescent="0.25">
      <c r="B183" s="221"/>
      <c r="C183" s="214" t="s">
        <v>1480</v>
      </c>
      <c r="D183" s="207">
        <v>9388000</v>
      </c>
    </row>
    <row r="184" spans="2:4" ht="18" x14ac:dyDescent="0.25">
      <c r="B184" s="221"/>
      <c r="C184" s="214" t="s">
        <v>49</v>
      </c>
      <c r="D184" s="207">
        <v>9388000</v>
      </c>
    </row>
    <row r="185" spans="2:4" ht="18" x14ac:dyDescent="0.25">
      <c r="B185" s="221"/>
      <c r="C185" s="214" t="s">
        <v>1481</v>
      </c>
      <c r="D185" s="207">
        <v>46086575.350000001</v>
      </c>
    </row>
    <row r="186" spans="2:4" ht="18" x14ac:dyDescent="0.25">
      <c r="B186" s="221"/>
      <c r="C186" s="214" t="s">
        <v>163</v>
      </c>
      <c r="D186" s="207">
        <v>174452</v>
      </c>
    </row>
    <row r="187" spans="2:4" ht="18" x14ac:dyDescent="0.25">
      <c r="B187" s="212"/>
      <c r="C187" s="213" t="s">
        <v>102</v>
      </c>
      <c r="D187" s="204">
        <v>7928720</v>
      </c>
    </row>
    <row r="188" spans="2:4" ht="18" x14ac:dyDescent="0.25">
      <c r="B188" s="221"/>
      <c r="C188" s="214" t="s">
        <v>164</v>
      </c>
      <c r="D188" s="207">
        <v>10044000</v>
      </c>
    </row>
    <row r="189" spans="2:4" ht="18" x14ac:dyDescent="0.25">
      <c r="B189" s="221"/>
      <c r="C189" s="214" t="s">
        <v>103</v>
      </c>
      <c r="D189" s="207">
        <v>512000</v>
      </c>
    </row>
    <row r="190" spans="2:4" ht="18" x14ac:dyDescent="0.25">
      <c r="B190" s="221"/>
      <c r="C190" s="214" t="s">
        <v>82</v>
      </c>
      <c r="D190" s="207">
        <v>5164704.3499999996</v>
      </c>
    </row>
    <row r="191" spans="2:4" ht="18" x14ac:dyDescent="0.25">
      <c r="B191" s="221"/>
      <c r="C191" s="214" t="s">
        <v>91</v>
      </c>
      <c r="D191" s="207">
        <v>8379800</v>
      </c>
    </row>
    <row r="192" spans="2:4" ht="18" x14ac:dyDescent="0.25">
      <c r="B192" s="221"/>
      <c r="C192" s="214" t="s">
        <v>50</v>
      </c>
      <c r="D192" s="207">
        <v>11762899</v>
      </c>
    </row>
    <row r="193" spans="2:4" ht="18" x14ac:dyDescent="0.25">
      <c r="B193" s="222"/>
      <c r="C193" s="223" t="s">
        <v>78</v>
      </c>
      <c r="D193" s="207">
        <v>2120000</v>
      </c>
    </row>
    <row r="194" spans="2:4" ht="18" x14ac:dyDescent="0.25">
      <c r="B194" s="221"/>
      <c r="C194" s="214" t="s">
        <v>1482</v>
      </c>
      <c r="D194" s="207">
        <v>680000</v>
      </c>
    </row>
    <row r="195" spans="2:4" ht="18" x14ac:dyDescent="0.25">
      <c r="B195" s="209"/>
      <c r="C195" s="210" t="s">
        <v>166</v>
      </c>
      <c r="D195" s="211">
        <v>675000</v>
      </c>
    </row>
    <row r="196" spans="2:4" ht="18" x14ac:dyDescent="0.25">
      <c r="B196" s="212"/>
      <c r="C196" s="213" t="s">
        <v>40</v>
      </c>
      <c r="D196" s="204">
        <v>5000</v>
      </c>
    </row>
    <row r="197" spans="2:4" ht="18" x14ac:dyDescent="0.25">
      <c r="B197" s="221"/>
      <c r="C197" s="214" t="s">
        <v>1483</v>
      </c>
      <c r="D197" s="207">
        <v>7500000</v>
      </c>
    </row>
    <row r="198" spans="2:4" ht="18" x14ac:dyDescent="0.25">
      <c r="B198" s="221"/>
      <c r="C198" s="214" t="s">
        <v>1185</v>
      </c>
      <c r="D198" s="207">
        <v>5000000</v>
      </c>
    </row>
    <row r="199" spans="2:4" ht="18" x14ac:dyDescent="0.25">
      <c r="B199" s="221"/>
      <c r="C199" s="214" t="s">
        <v>108</v>
      </c>
      <c r="D199" s="207">
        <v>2500000</v>
      </c>
    </row>
    <row r="200" spans="2:4" ht="18" x14ac:dyDescent="0.25">
      <c r="B200" s="221"/>
      <c r="C200" s="214" t="s">
        <v>1484</v>
      </c>
      <c r="D200" s="207">
        <v>38366100</v>
      </c>
    </row>
    <row r="201" spans="2:4" ht="18" x14ac:dyDescent="0.25">
      <c r="B201" s="221"/>
      <c r="C201" s="214" t="s">
        <v>84</v>
      </c>
      <c r="D201" s="207">
        <v>28787400</v>
      </c>
    </row>
    <row r="202" spans="2:4" ht="18" x14ac:dyDescent="0.25">
      <c r="B202" s="221"/>
      <c r="C202" s="214" t="s">
        <v>86</v>
      </c>
      <c r="D202" s="207">
        <v>9578700</v>
      </c>
    </row>
    <row r="203" spans="2:4" ht="18" x14ac:dyDescent="0.25">
      <c r="B203" s="221"/>
      <c r="C203" s="214" t="s">
        <v>256</v>
      </c>
      <c r="D203" s="207">
        <v>682615305.75547481</v>
      </c>
    </row>
    <row r="204" spans="2:4" ht="18" x14ac:dyDescent="0.25">
      <c r="B204" s="221"/>
      <c r="C204" s="214" t="s">
        <v>1485</v>
      </c>
      <c r="D204" s="207">
        <v>477192091.09163237</v>
      </c>
    </row>
    <row r="205" spans="2:4" ht="18" x14ac:dyDescent="0.25">
      <c r="B205" s="221"/>
      <c r="C205" s="214" t="s">
        <v>138</v>
      </c>
      <c r="D205" s="207">
        <v>657008.52834038867</v>
      </c>
    </row>
    <row r="206" spans="2:4" ht="18" x14ac:dyDescent="0.25">
      <c r="B206" s="212"/>
      <c r="C206" s="213" t="s">
        <v>139</v>
      </c>
      <c r="D206" s="204">
        <v>146082881.71373492</v>
      </c>
    </row>
    <row r="207" spans="2:4" ht="18" x14ac:dyDescent="0.25">
      <c r="B207" s="221"/>
      <c r="C207" s="214" t="s">
        <v>140</v>
      </c>
      <c r="D207" s="207">
        <v>83824129</v>
      </c>
    </row>
    <row r="208" spans="2:4" ht="18" x14ac:dyDescent="0.25">
      <c r="B208" s="221"/>
      <c r="C208" s="214" t="s">
        <v>141</v>
      </c>
      <c r="D208" s="207">
        <v>246494012.99032038</v>
      </c>
    </row>
    <row r="209" spans="2:4" ht="18" x14ac:dyDescent="0.25">
      <c r="B209" s="221"/>
      <c r="C209" s="214" t="s">
        <v>142</v>
      </c>
      <c r="D209" s="207">
        <v>134058.85923667508</v>
      </c>
    </row>
    <row r="210" spans="2:4" ht="18" x14ac:dyDescent="0.25">
      <c r="B210" s="222"/>
      <c r="C210" s="223" t="s">
        <v>1486</v>
      </c>
      <c r="D210" s="207">
        <v>205423214.66384238</v>
      </c>
    </row>
    <row r="211" spans="2:4" ht="18" x14ac:dyDescent="0.25">
      <c r="B211" s="221"/>
      <c r="C211" s="214" t="s">
        <v>143</v>
      </c>
      <c r="D211" s="207">
        <v>205423214.66384238</v>
      </c>
    </row>
    <row r="212" spans="2:4" ht="18" x14ac:dyDescent="0.25">
      <c r="B212" s="212"/>
      <c r="C212" s="213" t="s">
        <v>1202</v>
      </c>
      <c r="D212" s="204">
        <v>1000000</v>
      </c>
    </row>
    <row r="213" spans="2:4" ht="14.25" customHeight="1" x14ac:dyDescent="0.25">
      <c r="B213" s="221"/>
      <c r="C213" s="214" t="s">
        <v>1487</v>
      </c>
      <c r="D213" s="207">
        <v>1000000</v>
      </c>
    </row>
    <row r="214" spans="2:4" ht="18" x14ac:dyDescent="0.25">
      <c r="B214" s="221"/>
      <c r="C214" s="214" t="s">
        <v>1201</v>
      </c>
      <c r="D214" s="207">
        <v>1000000</v>
      </c>
    </row>
    <row r="215" spans="2:4" ht="18" x14ac:dyDescent="0.25">
      <c r="B215" s="221"/>
      <c r="C215" s="214" t="s">
        <v>257</v>
      </c>
      <c r="D215" s="207">
        <v>115643097.2</v>
      </c>
    </row>
    <row r="216" spans="2:4" ht="18" x14ac:dyDescent="0.25">
      <c r="B216" s="221"/>
      <c r="C216" s="214" t="s">
        <v>1488</v>
      </c>
      <c r="D216" s="207">
        <v>41396469.219999999</v>
      </c>
    </row>
    <row r="217" spans="2:4" ht="18" x14ac:dyDescent="0.25">
      <c r="B217" s="221"/>
      <c r="C217" s="214" t="s">
        <v>127</v>
      </c>
      <c r="D217" s="207">
        <v>41396469.219999999</v>
      </c>
    </row>
    <row r="218" spans="2:4" ht="18" x14ac:dyDescent="0.25">
      <c r="B218" s="221"/>
      <c r="C218" s="214" t="s">
        <v>1489</v>
      </c>
      <c r="D218" s="207">
        <v>72698141.579999998</v>
      </c>
    </row>
    <row r="219" spans="2:4" ht="18" x14ac:dyDescent="0.25">
      <c r="B219" s="221"/>
      <c r="C219" s="214" t="s">
        <v>128</v>
      </c>
      <c r="D219" s="207">
        <v>72698141.579999998</v>
      </c>
    </row>
    <row r="220" spans="2:4" ht="18" x14ac:dyDescent="0.25">
      <c r="B220" s="221"/>
      <c r="C220" s="214" t="s">
        <v>1490</v>
      </c>
      <c r="D220" s="207">
        <v>1548486.4</v>
      </c>
    </row>
    <row r="221" spans="2:4" ht="18" x14ac:dyDescent="0.25">
      <c r="B221" s="221"/>
      <c r="C221" s="214" t="s">
        <v>129</v>
      </c>
      <c r="D221" s="207">
        <v>1548486.4</v>
      </c>
    </row>
    <row r="222" spans="2:4" ht="18" x14ac:dyDescent="0.25">
      <c r="B222" s="212"/>
      <c r="C222" s="213" t="s">
        <v>3050</v>
      </c>
      <c r="D222" s="204"/>
    </row>
    <row r="223" spans="2:4" ht="18" x14ac:dyDescent="0.25">
      <c r="B223" s="221"/>
      <c r="C223" s="214"/>
      <c r="D223" s="207"/>
    </row>
    <row r="224" spans="2:4" ht="18" x14ac:dyDescent="0.25">
      <c r="B224" s="221"/>
      <c r="C224" s="214"/>
      <c r="D224" s="207"/>
    </row>
    <row r="225" spans="2:4" ht="18" x14ac:dyDescent="0.25">
      <c r="B225" s="221"/>
      <c r="C225" s="214"/>
      <c r="D225" s="207"/>
    </row>
    <row r="226" spans="2:4" ht="18" x14ac:dyDescent="0.25">
      <c r="B226" s="221"/>
      <c r="C226" s="214"/>
      <c r="D226" s="207"/>
    </row>
    <row r="227" spans="2:4" ht="18" x14ac:dyDescent="0.25">
      <c r="B227" s="221"/>
      <c r="C227" s="214"/>
      <c r="D227" s="207"/>
    </row>
    <row r="228" spans="2:4" ht="18" x14ac:dyDescent="0.25">
      <c r="B228" s="221"/>
      <c r="C228" s="214"/>
      <c r="D228" s="207"/>
    </row>
    <row r="229" spans="2:4" ht="18" x14ac:dyDescent="0.25">
      <c r="B229" s="221"/>
      <c r="C229" s="214"/>
      <c r="D229" s="207"/>
    </row>
    <row r="230" spans="2:4" ht="18" x14ac:dyDescent="0.25">
      <c r="B230" s="221"/>
      <c r="C230" s="214"/>
      <c r="D230" s="207"/>
    </row>
    <row r="231" spans="2:4" ht="18" x14ac:dyDescent="0.25">
      <c r="B231" s="212"/>
      <c r="C231" s="213"/>
      <c r="D231" s="204"/>
    </row>
    <row r="232" spans="2:4" ht="18" x14ac:dyDescent="0.25">
      <c r="B232" s="221"/>
      <c r="C232" s="214"/>
      <c r="D232" s="207"/>
    </row>
    <row r="233" spans="2:4" ht="18" x14ac:dyDescent="0.25">
      <c r="B233" s="221"/>
      <c r="C233" s="214"/>
      <c r="D233" s="207"/>
    </row>
    <row r="234" spans="2:4" ht="18" x14ac:dyDescent="0.25">
      <c r="B234" s="221"/>
      <c r="C234" s="214"/>
      <c r="D234" s="207"/>
    </row>
    <row r="235" spans="2:4" ht="18" x14ac:dyDescent="0.25">
      <c r="B235" s="212"/>
      <c r="C235" s="213"/>
      <c r="D235" s="204"/>
    </row>
    <row r="236" spans="2:4" ht="18" x14ac:dyDescent="0.25">
      <c r="B236" s="221"/>
      <c r="C236" s="214"/>
      <c r="D236" s="207"/>
    </row>
    <row r="237" spans="2:4" ht="18" x14ac:dyDescent="0.25">
      <c r="B237" s="221"/>
      <c r="C237" s="214"/>
      <c r="D237" s="207"/>
    </row>
    <row r="238" spans="2:4" ht="18" x14ac:dyDescent="0.25">
      <c r="B238" s="221"/>
      <c r="C238" s="214"/>
      <c r="D238" s="207"/>
    </row>
    <row r="239" spans="2:4" ht="18" x14ac:dyDescent="0.25">
      <c r="B239" s="221"/>
      <c r="C239" s="224"/>
      <c r="D239" s="207"/>
    </row>
    <row r="240" spans="2:4" ht="18" x14ac:dyDescent="0.25">
      <c r="B240" s="221"/>
      <c r="C240" s="214"/>
      <c r="D240" s="207"/>
    </row>
    <row r="241" spans="2:4" ht="18" x14ac:dyDescent="0.25">
      <c r="B241" s="221"/>
      <c r="C241" s="214"/>
      <c r="D241" s="207"/>
    </row>
    <row r="242" spans="2:4" ht="18" x14ac:dyDescent="0.25">
      <c r="B242" s="212"/>
      <c r="C242" s="213"/>
      <c r="D242" s="204"/>
    </row>
    <row r="243" spans="2:4" ht="18" x14ac:dyDescent="0.25">
      <c r="B243" s="221"/>
      <c r="C243" s="214"/>
      <c r="D243" s="207"/>
    </row>
    <row r="244" spans="2:4" ht="18" x14ac:dyDescent="0.25">
      <c r="B244" s="221"/>
      <c r="C244" s="214"/>
      <c r="D244" s="207"/>
    </row>
    <row r="245" spans="2:4" ht="18" x14ac:dyDescent="0.25">
      <c r="B245" s="221"/>
      <c r="C245" s="214"/>
      <c r="D245" s="207"/>
    </row>
    <row r="246" spans="2:4" ht="18" x14ac:dyDescent="0.25">
      <c r="B246" s="221"/>
      <c r="C246" s="214"/>
      <c r="D246" s="207"/>
    </row>
    <row r="247" spans="2:4" ht="18" x14ac:dyDescent="0.25">
      <c r="B247" s="221"/>
      <c r="C247" s="214"/>
      <c r="D247" s="207"/>
    </row>
    <row r="248" spans="2:4" ht="18" x14ac:dyDescent="0.25">
      <c r="B248" s="212"/>
      <c r="C248" s="213"/>
      <c r="D248" s="204"/>
    </row>
    <row r="249" spans="2:4" ht="18" x14ac:dyDescent="0.25">
      <c r="B249" s="221"/>
      <c r="C249" s="214"/>
      <c r="D249" s="207"/>
    </row>
    <row r="250" spans="2:4" ht="18" x14ac:dyDescent="0.25">
      <c r="B250" s="221"/>
      <c r="C250" s="214"/>
      <c r="D250" s="207"/>
    </row>
    <row r="251" spans="2:4" ht="18" x14ac:dyDescent="0.25">
      <c r="B251" s="221"/>
      <c r="C251" s="214"/>
      <c r="D251" s="207"/>
    </row>
    <row r="252" spans="2:4" ht="18" x14ac:dyDescent="0.25">
      <c r="B252" s="209"/>
      <c r="C252" s="210"/>
      <c r="D252" s="211"/>
    </row>
    <row r="253" spans="2:4" ht="18" x14ac:dyDescent="0.25">
      <c r="B253" s="212"/>
      <c r="C253" s="213"/>
      <c r="D253" s="204"/>
    </row>
    <row r="254" spans="2:4" ht="18" x14ac:dyDescent="0.25">
      <c r="B254" s="221"/>
      <c r="C254" s="214"/>
      <c r="D254" s="207"/>
    </row>
    <row r="255" spans="2:4" ht="18" x14ac:dyDescent="0.25">
      <c r="B255" s="221"/>
      <c r="C255" s="214"/>
      <c r="D255" s="207"/>
    </row>
    <row r="256" spans="2:4" ht="18" x14ac:dyDescent="0.25">
      <c r="B256" s="221"/>
      <c r="C256" s="214"/>
      <c r="D256" s="207"/>
    </row>
    <row r="257" spans="2:4" ht="18" x14ac:dyDescent="0.25">
      <c r="B257" s="221"/>
      <c r="C257" s="214"/>
      <c r="D257" s="207"/>
    </row>
    <row r="258" spans="2:4" ht="18" x14ac:dyDescent="0.25">
      <c r="B258" s="221"/>
      <c r="C258" s="214"/>
      <c r="D258" s="207"/>
    </row>
    <row r="259" spans="2:4" ht="18" x14ac:dyDescent="0.25">
      <c r="B259" s="221"/>
      <c r="C259" s="214"/>
      <c r="D259" s="207"/>
    </row>
    <row r="260" spans="2:4" ht="18" x14ac:dyDescent="0.25">
      <c r="B260" s="212"/>
      <c r="C260" s="213"/>
      <c r="D260" s="204"/>
    </row>
    <row r="261" spans="2:4" ht="18" x14ac:dyDescent="0.25">
      <c r="B261" s="221"/>
      <c r="C261" s="214"/>
      <c r="D261" s="207"/>
    </row>
    <row r="262" spans="2:4" ht="18" x14ac:dyDescent="0.25">
      <c r="B262" s="221"/>
      <c r="C262" s="214"/>
      <c r="D262" s="207"/>
    </row>
    <row r="263" spans="2:4" ht="18" x14ac:dyDescent="0.25">
      <c r="B263" s="221"/>
      <c r="C263" s="214"/>
      <c r="D263" s="207"/>
    </row>
    <row r="264" spans="2:4" ht="18" x14ac:dyDescent="0.25">
      <c r="B264" s="221"/>
      <c r="C264" s="214"/>
      <c r="D264" s="207"/>
    </row>
    <row r="265" spans="2:4" ht="18" x14ac:dyDescent="0.25">
      <c r="B265" s="212"/>
      <c r="C265" s="213"/>
      <c r="D265" s="204"/>
    </row>
    <row r="266" spans="2:4" ht="18" x14ac:dyDescent="0.25">
      <c r="B266" s="221"/>
      <c r="C266" s="214"/>
      <c r="D266" s="207"/>
    </row>
    <row r="267" spans="2:4" ht="18" x14ac:dyDescent="0.25">
      <c r="B267" s="221"/>
      <c r="C267" s="214"/>
      <c r="D267" s="207"/>
    </row>
    <row r="268" spans="2:4" ht="18" x14ac:dyDescent="0.25">
      <c r="B268" s="212"/>
      <c r="C268" s="213"/>
      <c r="D268" s="204"/>
    </row>
    <row r="269" spans="2:4" ht="18" x14ac:dyDescent="0.25">
      <c r="B269" s="221"/>
      <c r="C269" s="214"/>
      <c r="D269" s="207"/>
    </row>
    <row r="270" spans="2:4" ht="18" x14ac:dyDescent="0.25">
      <c r="B270" s="221"/>
      <c r="C270" s="214"/>
      <c r="D270" s="207"/>
    </row>
    <row r="271" spans="2:4" ht="18" x14ac:dyDescent="0.25">
      <c r="B271" s="221"/>
      <c r="C271" s="214"/>
      <c r="D271" s="207"/>
    </row>
    <row r="272" spans="2:4" ht="18" x14ac:dyDescent="0.25">
      <c r="B272" s="221"/>
      <c r="C272" s="214"/>
      <c r="D272" s="207"/>
    </row>
    <row r="273" spans="2:4" ht="18" x14ac:dyDescent="0.25">
      <c r="B273" s="221"/>
      <c r="C273" s="214"/>
      <c r="D273" s="207"/>
    </row>
    <row r="274" spans="2:4" ht="18" x14ac:dyDescent="0.25">
      <c r="B274" s="221"/>
      <c r="C274" s="214"/>
      <c r="D274" s="207"/>
    </row>
    <row r="275" spans="2:4" ht="18" x14ac:dyDescent="0.25">
      <c r="B275" s="212"/>
      <c r="C275" s="213"/>
      <c r="D275" s="204"/>
    </row>
    <row r="276" spans="2:4" ht="18" x14ac:dyDescent="0.25">
      <c r="B276" s="221"/>
      <c r="C276" s="214"/>
      <c r="D276" s="207"/>
    </row>
    <row r="277" spans="2:4" ht="18" x14ac:dyDescent="0.25">
      <c r="B277" s="212"/>
      <c r="C277" s="213"/>
      <c r="D277" s="204"/>
    </row>
    <row r="278" spans="2:4" ht="18" x14ac:dyDescent="0.25">
      <c r="B278" s="221"/>
      <c r="C278" s="214"/>
      <c r="D278" s="207"/>
    </row>
    <row r="279" spans="2:4" ht="18" x14ac:dyDescent="0.25">
      <c r="B279" s="221"/>
      <c r="C279" s="214"/>
      <c r="D279" s="207"/>
    </row>
    <row r="280" spans="2:4" ht="18" x14ac:dyDescent="0.25">
      <c r="B280" s="222"/>
      <c r="C280" s="223"/>
      <c r="D280" s="207"/>
    </row>
    <row r="281" spans="2:4" ht="18" x14ac:dyDescent="0.25">
      <c r="B281" s="222"/>
      <c r="C281" s="223"/>
      <c r="D281" s="207"/>
    </row>
    <row r="282" spans="2:4" ht="18" x14ac:dyDescent="0.25">
      <c r="B282" s="222"/>
      <c r="C282" s="223"/>
      <c r="D282" s="207"/>
    </row>
    <row r="283" spans="2:4" ht="18" x14ac:dyDescent="0.25">
      <c r="B283" s="222"/>
      <c r="C283" s="223"/>
      <c r="D283" s="207"/>
    </row>
    <row r="284" spans="2:4" ht="18" x14ac:dyDescent="0.25">
      <c r="B284" s="222"/>
      <c r="C284" s="223"/>
      <c r="D284" s="207"/>
    </row>
    <row r="285" spans="2:4" ht="18" x14ac:dyDescent="0.25">
      <c r="B285" s="221"/>
      <c r="C285" s="214"/>
      <c r="D285" s="207"/>
    </row>
    <row r="286" spans="2:4" ht="18" x14ac:dyDescent="0.25">
      <c r="B286" s="212"/>
      <c r="C286" s="213"/>
      <c r="D286" s="204"/>
    </row>
    <row r="287" spans="2:4" ht="18" x14ac:dyDescent="0.25">
      <c r="B287" s="221"/>
      <c r="C287" s="214"/>
      <c r="D287" s="207"/>
    </row>
    <row r="288" spans="2:4" ht="18" x14ac:dyDescent="0.25">
      <c r="B288" s="221"/>
      <c r="C288" s="214"/>
      <c r="D288" s="207"/>
    </row>
    <row r="289" spans="2:4" ht="18" x14ac:dyDescent="0.25">
      <c r="B289" s="221"/>
      <c r="C289" s="214"/>
      <c r="D289" s="207"/>
    </row>
    <row r="290" spans="2:4" ht="18" x14ac:dyDescent="0.25">
      <c r="B290" s="221"/>
      <c r="C290" s="214"/>
      <c r="D290" s="207"/>
    </row>
    <row r="291" spans="2:4" ht="18" x14ac:dyDescent="0.25">
      <c r="B291" s="221"/>
      <c r="C291" s="214"/>
      <c r="D291" s="207"/>
    </row>
    <row r="292" spans="2:4" ht="18" x14ac:dyDescent="0.25">
      <c r="B292" s="221"/>
      <c r="C292" s="214"/>
      <c r="D292" s="207"/>
    </row>
    <row r="293" spans="2:4" ht="18" x14ac:dyDescent="0.25">
      <c r="B293" s="221"/>
      <c r="C293" s="214"/>
      <c r="D293" s="207"/>
    </row>
    <row r="294" spans="2:4" ht="18" x14ac:dyDescent="0.25">
      <c r="B294" s="221"/>
      <c r="C294" s="214"/>
      <c r="D294" s="207"/>
    </row>
    <row r="295" spans="2:4" ht="18" x14ac:dyDescent="0.25">
      <c r="B295" s="221"/>
      <c r="C295" s="214"/>
      <c r="D295" s="207"/>
    </row>
    <row r="296" spans="2:4" ht="18" x14ac:dyDescent="0.25">
      <c r="B296" s="212"/>
      <c r="C296" s="213"/>
      <c r="D296" s="204"/>
    </row>
    <row r="297" spans="2:4" ht="18" x14ac:dyDescent="0.25">
      <c r="B297" s="221"/>
      <c r="C297" s="214"/>
      <c r="D297" s="207"/>
    </row>
    <row r="298" spans="2:4" ht="18" x14ac:dyDescent="0.25">
      <c r="B298" s="221"/>
      <c r="C298" s="214"/>
      <c r="D298" s="207"/>
    </row>
    <row r="299" spans="2:4" ht="18" x14ac:dyDescent="0.25">
      <c r="B299" s="222"/>
      <c r="C299" s="223"/>
      <c r="D299" s="207"/>
    </row>
    <row r="300" spans="2:4" ht="18" x14ac:dyDescent="0.25">
      <c r="B300" s="221"/>
      <c r="C300" s="214"/>
      <c r="D300" s="207"/>
    </row>
    <row r="301" spans="2:4" ht="18" x14ac:dyDescent="0.25">
      <c r="B301" s="212"/>
      <c r="C301" s="213"/>
      <c r="D301" s="204"/>
    </row>
    <row r="302" spans="2:4" ht="18" x14ac:dyDescent="0.25">
      <c r="B302" s="221"/>
      <c r="C302" s="214"/>
      <c r="D302" s="207"/>
    </row>
    <row r="303" spans="2:4" ht="18" x14ac:dyDescent="0.25">
      <c r="B303" s="221"/>
      <c r="C303" s="214"/>
      <c r="D303" s="207"/>
    </row>
    <row r="304" spans="2:4" ht="18" x14ac:dyDescent="0.25">
      <c r="B304" s="221"/>
      <c r="C304" s="214"/>
      <c r="D304" s="207"/>
    </row>
    <row r="305" spans="2:4" ht="18" x14ac:dyDescent="0.25">
      <c r="B305" s="221"/>
      <c r="C305" s="214"/>
      <c r="D305" s="207"/>
    </row>
    <row r="306" spans="2:4" ht="18" x14ac:dyDescent="0.25">
      <c r="B306" s="221"/>
      <c r="C306" s="214"/>
      <c r="D306" s="207"/>
    </row>
    <row r="307" spans="2:4" ht="18" x14ac:dyDescent="0.25">
      <c r="B307" s="221"/>
      <c r="C307" s="214"/>
      <c r="D307" s="207"/>
    </row>
    <row r="308" spans="2:4" ht="18" x14ac:dyDescent="0.25">
      <c r="B308" s="221"/>
      <c r="C308" s="214"/>
      <c r="D308" s="207"/>
    </row>
    <row r="309" spans="2:4" ht="18" x14ac:dyDescent="0.25">
      <c r="B309" s="221"/>
      <c r="C309" s="214"/>
      <c r="D309" s="207"/>
    </row>
    <row r="310" spans="2:4" ht="18" x14ac:dyDescent="0.25">
      <c r="B310" s="221"/>
      <c r="C310" s="214"/>
      <c r="D310" s="207"/>
    </row>
    <row r="311" spans="2:4" ht="18" x14ac:dyDescent="0.25">
      <c r="B311" s="209"/>
      <c r="C311" s="210"/>
      <c r="D311" s="211"/>
    </row>
    <row r="312" spans="2:4" ht="18" x14ac:dyDescent="0.25">
      <c r="B312" s="212"/>
      <c r="C312" s="213"/>
      <c r="D312" s="204"/>
    </row>
    <row r="313" spans="2:4" ht="18" x14ac:dyDescent="0.25">
      <c r="B313" s="221"/>
      <c r="C313" s="214"/>
      <c r="D313" s="207"/>
    </row>
    <row r="314" spans="2:4" ht="18" x14ac:dyDescent="0.25">
      <c r="B314" s="221"/>
      <c r="C314" s="214"/>
      <c r="D314" s="207"/>
    </row>
    <row r="315" spans="2:4" ht="18" x14ac:dyDescent="0.25">
      <c r="B315" s="221"/>
      <c r="C315" s="214"/>
      <c r="D315" s="207"/>
    </row>
    <row r="316" spans="2:4" ht="18" x14ac:dyDescent="0.25">
      <c r="B316" s="221"/>
      <c r="C316" s="214"/>
      <c r="D316" s="207"/>
    </row>
    <row r="317" spans="2:4" ht="18" x14ac:dyDescent="0.25">
      <c r="B317" s="221"/>
      <c r="C317" s="214"/>
      <c r="D317" s="207"/>
    </row>
    <row r="318" spans="2:4" ht="18" x14ac:dyDescent="0.25">
      <c r="B318" s="221"/>
      <c r="C318" s="214"/>
      <c r="D318" s="207"/>
    </row>
    <row r="319" spans="2:4" ht="18" x14ac:dyDescent="0.25">
      <c r="B319" s="221"/>
      <c r="C319" s="214"/>
      <c r="D319" s="207"/>
    </row>
    <row r="320" spans="2:4" ht="18" x14ac:dyDescent="0.25">
      <c r="B320" s="221"/>
      <c r="C320" s="214"/>
      <c r="D320" s="207"/>
    </row>
    <row r="321" spans="2:4" ht="18" x14ac:dyDescent="0.25">
      <c r="B321" s="212"/>
      <c r="C321" s="213"/>
      <c r="D321" s="204"/>
    </row>
    <row r="322" spans="2:4" ht="18" x14ac:dyDescent="0.25">
      <c r="B322" s="221"/>
      <c r="C322" s="214"/>
      <c r="D322" s="207"/>
    </row>
    <row r="323" spans="2:4" ht="18" x14ac:dyDescent="0.25">
      <c r="B323" s="221"/>
      <c r="C323" s="214"/>
      <c r="D323" s="207"/>
    </row>
    <row r="324" spans="2:4" ht="18" x14ac:dyDescent="0.25">
      <c r="B324" s="221"/>
      <c r="C324" s="214"/>
      <c r="D324" s="207"/>
    </row>
    <row r="325" spans="2:4" ht="18" x14ac:dyDescent="0.25">
      <c r="B325" s="221"/>
      <c r="C325" s="214"/>
      <c r="D325" s="207"/>
    </row>
    <row r="326" spans="2:4" ht="18" x14ac:dyDescent="0.25">
      <c r="B326" s="221"/>
      <c r="C326" s="214"/>
      <c r="D326" s="207"/>
    </row>
    <row r="327" spans="2:4" ht="18" x14ac:dyDescent="0.25">
      <c r="B327" s="221"/>
      <c r="C327" s="214"/>
      <c r="D327" s="207"/>
    </row>
    <row r="328" spans="2:4" ht="18" x14ac:dyDescent="0.25">
      <c r="B328" s="221"/>
      <c r="C328" s="214"/>
      <c r="D328" s="207"/>
    </row>
    <row r="329" spans="2:4" ht="18" x14ac:dyDescent="0.25">
      <c r="B329" s="221"/>
      <c r="C329" s="214"/>
      <c r="D329" s="207"/>
    </row>
    <row r="330" spans="2:4" ht="18" x14ac:dyDescent="0.25">
      <c r="B330" s="212"/>
      <c r="C330" s="213"/>
      <c r="D330" s="204"/>
    </row>
    <row r="331" spans="2:4" ht="18" x14ac:dyDescent="0.25">
      <c r="B331" s="221"/>
      <c r="C331" s="214"/>
      <c r="D331" s="207"/>
    </row>
    <row r="332" spans="2:4" ht="18" x14ac:dyDescent="0.25">
      <c r="B332" s="221"/>
      <c r="C332" s="214"/>
      <c r="D332" s="207"/>
    </row>
    <row r="333" spans="2:4" ht="18" x14ac:dyDescent="0.25">
      <c r="B333" s="209"/>
      <c r="C333" s="210"/>
      <c r="D333" s="211"/>
    </row>
    <row r="334" spans="2:4" ht="18" x14ac:dyDescent="0.25">
      <c r="B334" s="212"/>
      <c r="C334" s="213"/>
      <c r="D334" s="204"/>
    </row>
    <row r="335" spans="2:4" ht="18" x14ac:dyDescent="0.25">
      <c r="B335" s="221"/>
      <c r="C335" s="214"/>
      <c r="D335" s="207"/>
    </row>
    <row r="336" spans="2:4" ht="18" x14ac:dyDescent="0.25">
      <c r="B336" s="221"/>
      <c r="C336" s="214"/>
      <c r="D336" s="207"/>
    </row>
    <row r="337" spans="2:4" ht="18" x14ac:dyDescent="0.25">
      <c r="B337" s="221"/>
      <c r="C337" s="214"/>
      <c r="D337" s="207"/>
    </row>
    <row r="338" spans="2:4" ht="18" x14ac:dyDescent="0.25">
      <c r="B338" s="209"/>
      <c r="C338" s="210"/>
      <c r="D338" s="211"/>
    </row>
    <row r="339" spans="2:4" ht="18" x14ac:dyDescent="0.25">
      <c r="B339" s="212"/>
      <c r="C339" s="213"/>
      <c r="D339" s="204"/>
    </row>
    <row r="340" spans="2:4" ht="18" x14ac:dyDescent="0.25">
      <c r="B340" s="221"/>
      <c r="C340" s="214"/>
      <c r="D340" s="207"/>
    </row>
    <row r="341" spans="2:4" ht="18" x14ac:dyDescent="0.25">
      <c r="B341" s="212"/>
      <c r="C341" s="213"/>
      <c r="D341" s="204"/>
    </row>
    <row r="342" spans="2:4" ht="18" x14ac:dyDescent="0.25">
      <c r="B342" s="221"/>
      <c r="C342" s="214"/>
      <c r="D342" s="207"/>
    </row>
    <row r="343" spans="2:4" ht="18" x14ac:dyDescent="0.25">
      <c r="B343" s="212"/>
      <c r="C343" s="213"/>
      <c r="D343" s="204"/>
    </row>
    <row r="344" spans="2:4" ht="18" x14ac:dyDescent="0.25">
      <c r="B344" s="221"/>
      <c r="C344" s="214"/>
      <c r="D344" s="207"/>
    </row>
    <row r="345" spans="2:4" ht="18" x14ac:dyDescent="0.25">
      <c r="B345" s="212"/>
      <c r="C345" s="213"/>
      <c r="D345" s="204"/>
    </row>
    <row r="346" spans="2:4" ht="18" x14ac:dyDescent="0.25">
      <c r="B346" s="221"/>
      <c r="C346" s="214"/>
      <c r="D346" s="207"/>
    </row>
    <row r="347" spans="2:4" ht="18" x14ac:dyDescent="0.25">
      <c r="B347" s="212"/>
      <c r="C347" s="213"/>
      <c r="D347" s="204"/>
    </row>
    <row r="348" spans="2:4" ht="18.75" thickBot="1" x14ac:dyDescent="0.3">
      <c r="B348" s="225"/>
      <c r="C348" s="226"/>
      <c r="D348" s="227"/>
    </row>
    <row r="349" spans="2:4" ht="18.75" thickBot="1" x14ac:dyDescent="0.3">
      <c r="B349" s="115"/>
      <c r="C349" s="228" t="s">
        <v>1213</v>
      </c>
      <c r="D349" s="229" t="e">
        <f>+D7+D47+D112+D195+D252+D311+D333+D338</f>
        <v>#VALUE!</v>
      </c>
    </row>
  </sheetData>
  <mergeCells count="4">
    <mergeCell ref="B2:D2"/>
    <mergeCell ref="B3:D3"/>
    <mergeCell ref="B4:D4"/>
    <mergeCell ref="B5:D5"/>
  </mergeCells>
  <pageMargins left="0.7" right="0.7" top="0.75" bottom="0.75" header="0.3" footer="0.3"/>
  <pageSetup paperSize="305" scale="80"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3:F218"/>
  <sheetViews>
    <sheetView topLeftCell="B103" workbookViewId="0">
      <selection activeCell="C9" sqref="C9"/>
    </sheetView>
  </sheetViews>
  <sheetFormatPr baseColWidth="10" defaultColWidth="11.42578125" defaultRowHeight="15" x14ac:dyDescent="0.25"/>
  <cols>
    <col min="1" max="1" width="113.42578125" style="107" customWidth="1"/>
    <col min="2" max="2" width="18.5703125" style="107" customWidth="1"/>
    <col min="3" max="3" width="18.140625" style="107" customWidth="1"/>
    <col min="4" max="4" width="16.140625" style="107" customWidth="1"/>
    <col min="5" max="5" width="11.42578125" style="107"/>
    <col min="6" max="6" width="12.7109375" style="107" bestFit="1" customWidth="1"/>
    <col min="7" max="16384" width="11.42578125" style="107"/>
  </cols>
  <sheetData>
    <row r="3" spans="1:6" x14ac:dyDescent="0.25">
      <c r="A3" s="2" t="s">
        <v>32</v>
      </c>
      <c r="B3" s="107" t="s">
        <v>1193</v>
      </c>
      <c r="C3" s="107" t="s">
        <v>1194</v>
      </c>
      <c r="D3" s="107" t="s">
        <v>1195</v>
      </c>
    </row>
    <row r="4" spans="1:6" x14ac:dyDescent="0.25">
      <c r="A4" s="10" t="s">
        <v>144</v>
      </c>
      <c r="B4" s="4">
        <v>22573235.52</v>
      </c>
      <c r="C4" s="4">
        <v>22573235.52</v>
      </c>
      <c r="D4" s="4">
        <v>22573235.52</v>
      </c>
      <c r="E4" s="3">
        <v>111</v>
      </c>
      <c r="F4" s="4">
        <f>+C4</f>
        <v>22573235.52</v>
      </c>
    </row>
    <row r="5" spans="1:6" x14ac:dyDescent="0.25">
      <c r="A5" s="10" t="s">
        <v>68</v>
      </c>
      <c r="B5" s="4">
        <v>1729418984.8399999</v>
      </c>
      <c r="C5" s="4">
        <v>1728738984.8399999</v>
      </c>
      <c r="D5" s="4">
        <v>1728738984.8399999</v>
      </c>
      <c r="E5" s="3">
        <v>113</v>
      </c>
      <c r="F5" s="4">
        <f t="shared" ref="F5:F68" si="0">+C5</f>
        <v>1728738984.8399999</v>
      </c>
    </row>
    <row r="6" spans="1:6" x14ac:dyDescent="0.25">
      <c r="A6" s="10" t="s">
        <v>145</v>
      </c>
      <c r="B6" s="4">
        <v>8500000</v>
      </c>
      <c r="C6" s="4">
        <v>8500000</v>
      </c>
      <c r="D6" s="4">
        <v>8500000</v>
      </c>
      <c r="E6" s="3">
        <v>121</v>
      </c>
      <c r="F6" s="4">
        <f t="shared" si="0"/>
        <v>8500000</v>
      </c>
    </row>
    <row r="7" spans="1:6" x14ac:dyDescent="0.25">
      <c r="A7" s="10" t="s">
        <v>146</v>
      </c>
      <c r="B7" s="4">
        <v>115790678.40000001</v>
      </c>
      <c r="C7" s="4">
        <v>109997760</v>
      </c>
      <c r="D7" s="4">
        <v>109997760</v>
      </c>
      <c r="E7" s="3">
        <v>122</v>
      </c>
      <c r="F7" s="4">
        <f t="shared" si="0"/>
        <v>109997760</v>
      </c>
    </row>
    <row r="8" spans="1:6" x14ac:dyDescent="0.25">
      <c r="A8" s="10" t="s">
        <v>147</v>
      </c>
      <c r="B8" s="4">
        <v>342475824.48000002</v>
      </c>
      <c r="C8" s="4">
        <v>342475824.48000002</v>
      </c>
      <c r="D8" s="4">
        <v>342475824.48000002</v>
      </c>
      <c r="E8" s="3">
        <v>132</v>
      </c>
      <c r="F8" s="4">
        <f t="shared" si="0"/>
        <v>342475824.48000002</v>
      </c>
    </row>
    <row r="9" spans="1:6" x14ac:dyDescent="0.25">
      <c r="A9" s="10" t="s">
        <v>148</v>
      </c>
      <c r="B9" s="4">
        <v>17439028.43</v>
      </c>
      <c r="C9" s="4">
        <v>17439028.43</v>
      </c>
      <c r="D9" s="4">
        <v>17439028.43</v>
      </c>
      <c r="E9" s="3">
        <v>133</v>
      </c>
      <c r="F9" s="4">
        <f t="shared" si="0"/>
        <v>17439028.43</v>
      </c>
    </row>
    <row r="10" spans="1:6" x14ac:dyDescent="0.25">
      <c r="A10" s="10" t="s">
        <v>39</v>
      </c>
      <c r="B10" s="4">
        <v>136000</v>
      </c>
      <c r="C10" s="4">
        <v>0</v>
      </c>
      <c r="D10" s="4">
        <v>0</v>
      </c>
      <c r="E10" s="3">
        <v>134</v>
      </c>
      <c r="F10" s="4">
        <f t="shared" si="0"/>
        <v>0</v>
      </c>
    </row>
    <row r="11" spans="1:6" x14ac:dyDescent="0.25">
      <c r="A11" s="10" t="s">
        <v>149</v>
      </c>
      <c r="B11" s="4">
        <v>83680288.5</v>
      </c>
      <c r="C11" s="4">
        <v>83680288.5</v>
      </c>
      <c r="D11" s="4">
        <v>83680288.5</v>
      </c>
      <c r="E11" s="3">
        <v>141</v>
      </c>
      <c r="F11" s="4">
        <f t="shared" si="0"/>
        <v>83680288.5</v>
      </c>
    </row>
    <row r="12" spans="1:6" x14ac:dyDescent="0.25">
      <c r="A12" s="10" t="s">
        <v>150</v>
      </c>
      <c r="B12" s="4">
        <v>54982374.68</v>
      </c>
      <c r="C12" s="4">
        <v>54982374.68</v>
      </c>
      <c r="D12" s="4">
        <v>54982374.68</v>
      </c>
      <c r="E12" s="3">
        <v>142</v>
      </c>
      <c r="F12" s="4">
        <f t="shared" si="0"/>
        <v>54982374.68</v>
      </c>
    </row>
    <row r="13" spans="1:6" x14ac:dyDescent="0.25">
      <c r="A13" s="10" t="s">
        <v>151</v>
      </c>
      <c r="B13" s="4">
        <v>342729929.47000003</v>
      </c>
      <c r="C13" s="4">
        <v>342729929.47000003</v>
      </c>
      <c r="D13" s="4">
        <v>342729929.47000003</v>
      </c>
      <c r="E13" s="3">
        <v>143</v>
      </c>
      <c r="F13" s="4">
        <f t="shared" si="0"/>
        <v>342729929.47000003</v>
      </c>
    </row>
    <row r="14" spans="1:6" x14ac:dyDescent="0.25">
      <c r="A14" s="10" t="s">
        <v>152</v>
      </c>
      <c r="B14" s="4">
        <v>73208000</v>
      </c>
      <c r="C14" s="4">
        <v>57272000</v>
      </c>
      <c r="D14" s="4">
        <v>57272000</v>
      </c>
      <c r="E14" s="3">
        <v>144</v>
      </c>
      <c r="F14" s="4">
        <f t="shared" si="0"/>
        <v>57272000</v>
      </c>
    </row>
    <row r="15" spans="1:6" x14ac:dyDescent="0.25">
      <c r="A15" s="10" t="s">
        <v>153</v>
      </c>
      <c r="B15" s="4">
        <v>4000000</v>
      </c>
      <c r="C15" s="4">
        <v>4000000</v>
      </c>
      <c r="D15" s="4">
        <v>4000000</v>
      </c>
      <c r="E15" s="3">
        <v>152</v>
      </c>
      <c r="F15" s="4">
        <f t="shared" si="0"/>
        <v>4000000</v>
      </c>
    </row>
    <row r="16" spans="1:6" x14ac:dyDescent="0.25">
      <c r="A16" s="10" t="s">
        <v>154</v>
      </c>
      <c r="B16" s="4">
        <v>513666024.44</v>
      </c>
      <c r="C16" s="4">
        <v>513666024.44</v>
      </c>
      <c r="D16" s="4">
        <v>513666024.44</v>
      </c>
      <c r="E16" s="3">
        <v>154</v>
      </c>
      <c r="F16" s="4">
        <f t="shared" si="0"/>
        <v>513666024.44</v>
      </c>
    </row>
    <row r="17" spans="1:6" x14ac:dyDescent="0.25">
      <c r="A17" s="10" t="s">
        <v>193</v>
      </c>
      <c r="B17" s="4">
        <v>97504875</v>
      </c>
      <c r="C17" s="4">
        <v>97504875</v>
      </c>
      <c r="D17" s="4">
        <v>97504875</v>
      </c>
      <c r="E17" s="3">
        <v>161</v>
      </c>
      <c r="F17" s="4">
        <f t="shared" si="0"/>
        <v>97504875</v>
      </c>
    </row>
    <row r="18" spans="1:6" x14ac:dyDescent="0.25">
      <c r="A18" s="10" t="s">
        <v>155</v>
      </c>
      <c r="B18" s="4">
        <v>49270726.640000001</v>
      </c>
      <c r="C18" s="4">
        <v>49270726.640000001</v>
      </c>
      <c r="D18" s="4">
        <v>49270726.640000001</v>
      </c>
      <c r="E18" s="3">
        <v>171</v>
      </c>
      <c r="F18" s="4">
        <f t="shared" si="0"/>
        <v>49270726.640000001</v>
      </c>
    </row>
    <row r="19" spans="1:6" x14ac:dyDescent="0.25">
      <c r="A19" s="10" t="s">
        <v>2</v>
      </c>
      <c r="B19" s="4">
        <v>8340920.7179999994</v>
      </c>
      <c r="C19" s="4">
        <v>8340920.7179999994</v>
      </c>
      <c r="D19" s="4">
        <v>5087416.554800001</v>
      </c>
      <c r="E19" s="3">
        <v>211</v>
      </c>
      <c r="F19" s="4">
        <f t="shared" si="0"/>
        <v>8340920.7179999994</v>
      </c>
    </row>
    <row r="20" spans="1:6" x14ac:dyDescent="0.25">
      <c r="A20" s="10" t="s">
        <v>41</v>
      </c>
      <c r="B20" s="4">
        <v>813000</v>
      </c>
      <c r="C20" s="4">
        <v>813000</v>
      </c>
      <c r="D20" s="4">
        <v>258960</v>
      </c>
      <c r="E20" s="3">
        <v>212</v>
      </c>
      <c r="F20" s="4">
        <f t="shared" si="0"/>
        <v>813000</v>
      </c>
    </row>
    <row r="21" spans="1:6" x14ac:dyDescent="0.25">
      <c r="A21" s="10" t="s">
        <v>185</v>
      </c>
      <c r="B21" s="4">
        <v>28000</v>
      </c>
      <c r="C21" s="4">
        <v>28000</v>
      </c>
      <c r="D21" s="4">
        <v>28000</v>
      </c>
      <c r="E21" s="3">
        <v>213</v>
      </c>
      <c r="F21" s="4">
        <f t="shared" si="0"/>
        <v>28000</v>
      </c>
    </row>
    <row r="22" spans="1:6" x14ac:dyDescent="0.25">
      <c r="A22" s="10" t="s">
        <v>51</v>
      </c>
      <c r="B22" s="4">
        <v>1581119.1</v>
      </c>
      <c r="C22" s="4">
        <v>1581119.1</v>
      </c>
      <c r="D22" s="4">
        <v>874689.348</v>
      </c>
      <c r="E22" s="3">
        <v>214</v>
      </c>
      <c r="F22" s="4">
        <f t="shared" si="0"/>
        <v>1581119.1</v>
      </c>
    </row>
    <row r="23" spans="1:6" x14ac:dyDescent="0.25">
      <c r="A23" s="10" t="s">
        <v>3</v>
      </c>
      <c r="B23" s="4">
        <v>7903146.6399999997</v>
      </c>
      <c r="C23" s="4">
        <v>7903146.6399999997</v>
      </c>
      <c r="D23" s="4">
        <v>2370943.9920000001</v>
      </c>
      <c r="E23" s="3">
        <v>215</v>
      </c>
      <c r="F23" s="4">
        <f t="shared" si="0"/>
        <v>7903146.6399999997</v>
      </c>
    </row>
    <row r="24" spans="1:6" x14ac:dyDescent="0.25">
      <c r="A24" s="10" t="s">
        <v>4</v>
      </c>
      <c r="B24" s="4">
        <v>6210732.0720000006</v>
      </c>
      <c r="C24" s="4">
        <v>6210732.0720000006</v>
      </c>
      <c r="D24" s="4">
        <v>4249312.0720000006</v>
      </c>
      <c r="E24" s="3">
        <v>216</v>
      </c>
      <c r="F24" s="4">
        <f t="shared" si="0"/>
        <v>6210732.0720000006</v>
      </c>
    </row>
    <row r="25" spans="1:6" x14ac:dyDescent="0.25">
      <c r="A25" s="10" t="s">
        <v>5</v>
      </c>
      <c r="B25" s="4">
        <v>822400</v>
      </c>
      <c r="C25" s="4">
        <v>822400</v>
      </c>
      <c r="D25" s="4">
        <v>173680</v>
      </c>
      <c r="E25" s="3">
        <v>217</v>
      </c>
      <c r="F25" s="4">
        <f t="shared" si="0"/>
        <v>822400</v>
      </c>
    </row>
    <row r="26" spans="1:6" x14ac:dyDescent="0.25">
      <c r="A26" s="10" t="s">
        <v>79</v>
      </c>
      <c r="B26" s="4">
        <v>4748</v>
      </c>
      <c r="C26" s="4">
        <v>4748</v>
      </c>
      <c r="D26" s="4">
        <v>4748</v>
      </c>
      <c r="E26" s="3">
        <v>218</v>
      </c>
      <c r="F26" s="4">
        <f t="shared" si="0"/>
        <v>4748</v>
      </c>
    </row>
    <row r="27" spans="1:6" x14ac:dyDescent="0.25">
      <c r="A27" s="10" t="s">
        <v>6</v>
      </c>
      <c r="B27" s="4">
        <v>5534800</v>
      </c>
      <c r="C27" s="4">
        <v>5534800</v>
      </c>
      <c r="D27" s="4">
        <v>2118708</v>
      </c>
      <c r="E27" s="3">
        <v>221</v>
      </c>
      <c r="F27" s="4">
        <f t="shared" si="0"/>
        <v>5534800</v>
      </c>
    </row>
    <row r="28" spans="1:6" x14ac:dyDescent="0.25">
      <c r="A28" s="10" t="s">
        <v>74</v>
      </c>
      <c r="B28" s="4">
        <v>3561531.56</v>
      </c>
      <c r="C28" s="4">
        <v>3561531.56</v>
      </c>
      <c r="D28" s="4">
        <v>2861531.56</v>
      </c>
      <c r="E28" s="3">
        <v>222</v>
      </c>
      <c r="F28" s="4">
        <f t="shared" si="0"/>
        <v>3561531.56</v>
      </c>
    </row>
    <row r="29" spans="1:6" x14ac:dyDescent="0.25">
      <c r="A29" s="10" t="s">
        <v>7</v>
      </c>
      <c r="B29" s="4">
        <v>1022293.96</v>
      </c>
      <c r="C29" s="4">
        <v>1022293.96</v>
      </c>
      <c r="D29" s="4">
        <v>250293.96</v>
      </c>
      <c r="E29" s="3">
        <v>223</v>
      </c>
      <c r="F29" s="4">
        <f t="shared" si="0"/>
        <v>1022293.96</v>
      </c>
    </row>
    <row r="30" spans="1:6" x14ac:dyDescent="0.25">
      <c r="A30" s="10" t="s">
        <v>92</v>
      </c>
      <c r="B30" s="4">
        <v>1881840</v>
      </c>
      <c r="C30" s="4">
        <v>1881840</v>
      </c>
      <c r="D30" s="4">
        <v>417840</v>
      </c>
      <c r="E30" s="3">
        <v>241</v>
      </c>
      <c r="F30" s="4">
        <f t="shared" si="0"/>
        <v>1881840</v>
      </c>
    </row>
    <row r="31" spans="1:6" x14ac:dyDescent="0.25">
      <c r="A31" s="10" t="s">
        <v>93</v>
      </c>
      <c r="B31" s="4">
        <v>1462600</v>
      </c>
      <c r="C31" s="4">
        <v>1462600</v>
      </c>
      <c r="D31" s="4">
        <v>523260</v>
      </c>
      <c r="E31" s="3">
        <v>242</v>
      </c>
      <c r="F31" s="4">
        <f t="shared" si="0"/>
        <v>1462600</v>
      </c>
    </row>
    <row r="32" spans="1:6" x14ac:dyDescent="0.25">
      <c r="A32" s="10" t="s">
        <v>94</v>
      </c>
      <c r="B32" s="4">
        <v>282500</v>
      </c>
      <c r="C32" s="4">
        <v>282500</v>
      </c>
      <c r="D32" s="4">
        <v>282500</v>
      </c>
      <c r="E32" s="3">
        <v>243</v>
      </c>
      <c r="F32" s="4">
        <f t="shared" si="0"/>
        <v>282500</v>
      </c>
    </row>
    <row r="33" spans="1:6" x14ac:dyDescent="0.25">
      <c r="A33" s="10" t="s">
        <v>95</v>
      </c>
      <c r="B33" s="4">
        <v>94824</v>
      </c>
      <c r="C33" s="4">
        <v>94824</v>
      </c>
      <c r="D33" s="4">
        <v>94824</v>
      </c>
      <c r="E33" s="3">
        <v>244</v>
      </c>
      <c r="F33" s="4">
        <f t="shared" si="0"/>
        <v>94824</v>
      </c>
    </row>
    <row r="34" spans="1:6" x14ac:dyDescent="0.25">
      <c r="A34" s="10" t="s">
        <v>96</v>
      </c>
      <c r="B34" s="4">
        <v>1299002</v>
      </c>
      <c r="C34" s="4">
        <v>1299002</v>
      </c>
      <c r="D34" s="4">
        <v>202802</v>
      </c>
      <c r="E34" s="3">
        <v>245</v>
      </c>
      <c r="F34" s="4">
        <f t="shared" si="0"/>
        <v>1299002</v>
      </c>
    </row>
    <row r="35" spans="1:6" x14ac:dyDescent="0.25">
      <c r="A35" s="10" t="s">
        <v>52</v>
      </c>
      <c r="B35" s="4">
        <v>168577968</v>
      </c>
      <c r="C35" s="4">
        <v>135577968</v>
      </c>
      <c r="D35" s="4">
        <v>51792288</v>
      </c>
      <c r="E35" s="3">
        <v>246</v>
      </c>
      <c r="F35" s="4">
        <f t="shared" si="0"/>
        <v>135577968</v>
      </c>
    </row>
    <row r="36" spans="1:6" x14ac:dyDescent="0.25">
      <c r="A36" s="10" t="s">
        <v>58</v>
      </c>
      <c r="B36" s="4">
        <v>17429544.690000001</v>
      </c>
      <c r="C36" s="4">
        <v>17429544.690000001</v>
      </c>
      <c r="D36" s="4">
        <v>2191332.932</v>
      </c>
      <c r="E36" s="3">
        <v>247</v>
      </c>
      <c r="F36" s="4">
        <f t="shared" si="0"/>
        <v>17429544.690000001</v>
      </c>
    </row>
    <row r="37" spans="1:6" x14ac:dyDescent="0.25">
      <c r="A37" s="10" t="s">
        <v>97</v>
      </c>
      <c r="B37" s="4">
        <v>284000</v>
      </c>
      <c r="C37" s="4">
        <v>284000</v>
      </c>
      <c r="D37" s="4">
        <v>109000</v>
      </c>
      <c r="E37" s="3">
        <v>248</v>
      </c>
      <c r="F37" s="4">
        <f t="shared" si="0"/>
        <v>284000</v>
      </c>
    </row>
    <row r="38" spans="1:6" x14ac:dyDescent="0.25">
      <c r="A38" s="10" t="s">
        <v>59</v>
      </c>
      <c r="B38" s="4">
        <v>19601024.780000001</v>
      </c>
      <c r="C38" s="4">
        <v>19601024.780000001</v>
      </c>
      <c r="D38" s="4">
        <v>9487734.7800000012</v>
      </c>
      <c r="E38" s="3">
        <v>249</v>
      </c>
      <c r="F38" s="4">
        <f t="shared" si="0"/>
        <v>19601024.780000001</v>
      </c>
    </row>
    <row r="39" spans="1:6" x14ac:dyDescent="0.25">
      <c r="A39" s="10" t="s">
        <v>186</v>
      </c>
      <c r="B39" s="4">
        <v>15212000</v>
      </c>
      <c r="C39" s="4">
        <v>15212000</v>
      </c>
      <c r="D39" s="4">
        <v>3212000</v>
      </c>
      <c r="E39" s="3">
        <v>251</v>
      </c>
      <c r="F39" s="4">
        <f t="shared" si="0"/>
        <v>15212000</v>
      </c>
    </row>
    <row r="40" spans="1:6" x14ac:dyDescent="0.25">
      <c r="A40" s="10" t="s">
        <v>190</v>
      </c>
      <c r="B40" s="4">
        <v>550000</v>
      </c>
      <c r="C40" s="4">
        <v>550000</v>
      </c>
      <c r="D40" s="4">
        <v>550000</v>
      </c>
      <c r="E40" s="3">
        <v>252</v>
      </c>
      <c r="F40" s="4">
        <f t="shared" si="0"/>
        <v>550000</v>
      </c>
    </row>
    <row r="41" spans="1:6" x14ac:dyDescent="0.25">
      <c r="A41" s="10" t="s">
        <v>75</v>
      </c>
      <c r="B41" s="4">
        <v>3356276.3</v>
      </c>
      <c r="C41" s="4">
        <v>3356276.3</v>
      </c>
      <c r="D41" s="4">
        <v>2122676.2999999998</v>
      </c>
      <c r="E41" s="3">
        <v>253</v>
      </c>
      <c r="F41" s="4">
        <f t="shared" si="0"/>
        <v>3356276.3</v>
      </c>
    </row>
    <row r="42" spans="1:6" x14ac:dyDescent="0.25">
      <c r="A42" s="10" t="s">
        <v>42</v>
      </c>
      <c r="B42" s="4">
        <v>2249474.946</v>
      </c>
      <c r="C42" s="4">
        <v>2249474.946</v>
      </c>
      <c r="D42" s="4">
        <v>1464533.446</v>
      </c>
      <c r="E42" s="3">
        <v>254</v>
      </c>
      <c r="F42" s="4">
        <f t="shared" si="0"/>
        <v>2249474.946</v>
      </c>
    </row>
    <row r="43" spans="1:6" x14ac:dyDescent="0.25">
      <c r="A43" s="10" t="s">
        <v>76</v>
      </c>
      <c r="B43" s="4">
        <v>960000</v>
      </c>
      <c r="C43" s="4">
        <v>960000</v>
      </c>
      <c r="D43" s="4">
        <v>330000</v>
      </c>
      <c r="E43" s="3">
        <v>255</v>
      </c>
      <c r="F43" s="4">
        <f t="shared" si="0"/>
        <v>960000</v>
      </c>
    </row>
    <row r="44" spans="1:6" x14ac:dyDescent="0.25">
      <c r="A44" s="10" t="s">
        <v>69</v>
      </c>
      <c r="B44" s="4">
        <v>10826853.109999999</v>
      </c>
      <c r="C44" s="4">
        <v>10826853.109999999</v>
      </c>
      <c r="D44" s="4">
        <v>3210386.99</v>
      </c>
      <c r="E44" s="3">
        <v>256</v>
      </c>
      <c r="F44" s="4">
        <f t="shared" si="0"/>
        <v>10826853.109999999</v>
      </c>
    </row>
    <row r="45" spans="1:6" x14ac:dyDescent="0.25">
      <c r="A45" s="10" t="s">
        <v>184</v>
      </c>
      <c r="B45" s="4">
        <v>1235000</v>
      </c>
      <c r="C45" s="4">
        <v>1235000</v>
      </c>
      <c r="D45" s="4">
        <v>1235000</v>
      </c>
      <c r="E45" s="3">
        <v>259</v>
      </c>
      <c r="F45" s="4">
        <f t="shared" si="0"/>
        <v>1235000</v>
      </c>
    </row>
    <row r="46" spans="1:6" x14ac:dyDescent="0.25">
      <c r="A46" s="10" t="s">
        <v>98</v>
      </c>
      <c r="B46" s="4">
        <v>172159814.41999999</v>
      </c>
      <c r="C46" s="4">
        <v>164159814.41999999</v>
      </c>
      <c r="D46" s="4">
        <v>158229701.836</v>
      </c>
      <c r="E46" s="3">
        <v>261</v>
      </c>
      <c r="F46" s="4">
        <f t="shared" si="0"/>
        <v>164159814.41999999</v>
      </c>
    </row>
    <row r="47" spans="1:6" x14ac:dyDescent="0.25">
      <c r="A47" s="10" t="s">
        <v>8</v>
      </c>
      <c r="B47" s="4">
        <v>10648875.050000001</v>
      </c>
      <c r="C47" s="4">
        <v>10648875.050000001</v>
      </c>
      <c r="D47" s="4">
        <v>3982766.42</v>
      </c>
      <c r="E47" s="3">
        <v>271</v>
      </c>
      <c r="F47" s="4">
        <f t="shared" si="0"/>
        <v>10648875.050000001</v>
      </c>
    </row>
    <row r="48" spans="1:6" x14ac:dyDescent="0.25">
      <c r="A48" s="10" t="s">
        <v>67</v>
      </c>
      <c r="B48" s="4">
        <v>9434901.0899999999</v>
      </c>
      <c r="C48" s="4">
        <v>9434901.0899999999</v>
      </c>
      <c r="D48" s="4">
        <v>3353391.4229999995</v>
      </c>
      <c r="E48" s="3">
        <v>272</v>
      </c>
      <c r="F48" s="4">
        <f t="shared" si="0"/>
        <v>9434901.0899999999</v>
      </c>
    </row>
    <row r="49" spans="1:6" x14ac:dyDescent="0.25">
      <c r="A49" s="10" t="s">
        <v>89</v>
      </c>
      <c r="B49" s="4">
        <v>586844.64</v>
      </c>
      <c r="C49" s="4">
        <v>586844.64</v>
      </c>
      <c r="D49" s="4">
        <v>58684.464</v>
      </c>
      <c r="E49" s="3">
        <v>273</v>
      </c>
      <c r="F49" s="4">
        <f t="shared" si="0"/>
        <v>586844.64</v>
      </c>
    </row>
    <row r="50" spans="1:6" x14ac:dyDescent="0.25">
      <c r="A50" s="10" t="s">
        <v>9</v>
      </c>
      <c r="B50" s="4">
        <v>185200</v>
      </c>
      <c r="C50" s="4">
        <v>185200</v>
      </c>
      <c r="D50" s="4">
        <v>36700</v>
      </c>
      <c r="E50" s="3">
        <v>274</v>
      </c>
      <c r="F50" s="4">
        <f t="shared" si="0"/>
        <v>185200</v>
      </c>
    </row>
    <row r="51" spans="1:6" x14ac:dyDescent="0.25">
      <c r="A51" s="10" t="s">
        <v>43</v>
      </c>
      <c r="B51" s="4">
        <v>113554.768</v>
      </c>
      <c r="C51" s="4">
        <v>113554.768</v>
      </c>
      <c r="D51" s="4">
        <v>113554.768</v>
      </c>
      <c r="E51" s="3">
        <v>275</v>
      </c>
      <c r="F51" s="4">
        <f t="shared" si="0"/>
        <v>113554.768</v>
      </c>
    </row>
    <row r="52" spans="1:6" x14ac:dyDescent="0.25">
      <c r="A52" s="10" t="s">
        <v>158</v>
      </c>
      <c r="B52" s="4">
        <v>500000</v>
      </c>
      <c r="C52" s="4">
        <v>500000</v>
      </c>
      <c r="D52" s="4">
        <v>500000</v>
      </c>
      <c r="E52" s="3">
        <v>283</v>
      </c>
      <c r="F52" s="4">
        <f t="shared" si="0"/>
        <v>500000</v>
      </c>
    </row>
    <row r="53" spans="1:6" x14ac:dyDescent="0.25">
      <c r="A53" s="10" t="s">
        <v>10</v>
      </c>
      <c r="B53" s="4">
        <v>8061700.4040000001</v>
      </c>
      <c r="C53" s="4">
        <v>8061700.4040000001</v>
      </c>
      <c r="D53" s="4">
        <v>2661925.7214000002</v>
      </c>
      <c r="E53" s="3">
        <v>291</v>
      </c>
      <c r="F53" s="4">
        <f t="shared" si="0"/>
        <v>8061700.4040000001</v>
      </c>
    </row>
    <row r="54" spans="1:6" x14ac:dyDescent="0.25">
      <c r="A54" s="10" t="s">
        <v>11</v>
      </c>
      <c r="B54" s="4">
        <v>1085801.3400000001</v>
      </c>
      <c r="C54" s="4">
        <v>1085801.3400000001</v>
      </c>
      <c r="D54" s="4">
        <v>447221.46799999999</v>
      </c>
      <c r="E54" s="3">
        <v>292</v>
      </c>
      <c r="F54" s="4">
        <f t="shared" si="0"/>
        <v>1085801.3400000001</v>
      </c>
    </row>
    <row r="55" spans="1:6" x14ac:dyDescent="0.25">
      <c r="A55" s="10" t="s">
        <v>53</v>
      </c>
      <c r="B55" s="4">
        <v>334327.69200000004</v>
      </c>
      <c r="C55" s="4">
        <v>334327.69200000004</v>
      </c>
      <c r="D55" s="4">
        <v>53666.476800000004</v>
      </c>
      <c r="E55" s="3">
        <v>293</v>
      </c>
      <c r="F55" s="4">
        <f t="shared" si="0"/>
        <v>334327.69200000004</v>
      </c>
    </row>
    <row r="56" spans="1:6" x14ac:dyDescent="0.25">
      <c r="A56" s="10" t="s">
        <v>54</v>
      </c>
      <c r="B56" s="4">
        <v>2034343.264</v>
      </c>
      <c r="C56" s="4">
        <v>2034343.264</v>
      </c>
      <c r="D56" s="4">
        <v>155850.65280000001</v>
      </c>
      <c r="E56" s="3">
        <v>294</v>
      </c>
      <c r="F56" s="4">
        <f t="shared" si="0"/>
        <v>2034343.264</v>
      </c>
    </row>
    <row r="57" spans="1:6" x14ac:dyDescent="0.25">
      <c r="A57" s="10" t="s">
        <v>55</v>
      </c>
      <c r="B57" s="4">
        <v>59888351.519999996</v>
      </c>
      <c r="C57" s="4">
        <v>51888351.519999996</v>
      </c>
      <c r="D57" s="4">
        <v>33015835.151999995</v>
      </c>
      <c r="E57" s="3">
        <v>296</v>
      </c>
      <c r="F57" s="4">
        <f t="shared" si="0"/>
        <v>51888351.519999996</v>
      </c>
    </row>
    <row r="58" spans="1:6" x14ac:dyDescent="0.25">
      <c r="A58" s="10" t="s">
        <v>77</v>
      </c>
      <c r="B58" s="4">
        <v>10074275.859999999</v>
      </c>
      <c r="C58" s="4">
        <v>10074275.859999999</v>
      </c>
      <c r="D58" s="4">
        <v>6792800.6880000001</v>
      </c>
      <c r="E58" s="3">
        <v>298</v>
      </c>
      <c r="F58" s="4">
        <f t="shared" si="0"/>
        <v>10074275.859999999</v>
      </c>
    </row>
    <row r="59" spans="1:6" x14ac:dyDescent="0.25">
      <c r="A59" s="10" t="s">
        <v>226</v>
      </c>
      <c r="B59" s="4">
        <v>17822.688000000002</v>
      </c>
      <c r="C59" s="4">
        <v>17822.688000000002</v>
      </c>
      <c r="D59" s="4">
        <v>17822.688000000002</v>
      </c>
      <c r="E59" s="3">
        <v>299</v>
      </c>
      <c r="F59" s="4">
        <f t="shared" si="0"/>
        <v>17822.688000000002</v>
      </c>
    </row>
    <row r="60" spans="1:6" x14ac:dyDescent="0.25">
      <c r="A60" s="10" t="s">
        <v>209</v>
      </c>
      <c r="B60" s="4">
        <v>305000000</v>
      </c>
      <c r="C60" s="4">
        <v>305000000</v>
      </c>
      <c r="D60" s="4">
        <v>305000000</v>
      </c>
      <c r="E60" s="3">
        <v>311</v>
      </c>
      <c r="F60" s="4">
        <f t="shared" si="0"/>
        <v>305000000</v>
      </c>
    </row>
    <row r="61" spans="1:6" x14ac:dyDescent="0.25">
      <c r="A61" s="10" t="s">
        <v>191</v>
      </c>
      <c r="B61" s="4">
        <v>708286</v>
      </c>
      <c r="C61" s="4">
        <v>708286</v>
      </c>
      <c r="D61" s="4">
        <v>708286</v>
      </c>
      <c r="E61" s="3">
        <v>312</v>
      </c>
      <c r="F61" s="4">
        <f t="shared" si="0"/>
        <v>708286</v>
      </c>
    </row>
    <row r="62" spans="1:6" x14ac:dyDescent="0.25">
      <c r="A62" s="10" t="s">
        <v>213</v>
      </c>
      <c r="B62" s="4">
        <v>22000000</v>
      </c>
      <c r="C62" s="4">
        <v>22000000</v>
      </c>
      <c r="D62" s="4">
        <v>22000000</v>
      </c>
      <c r="E62" s="3">
        <v>313</v>
      </c>
      <c r="F62" s="4">
        <f t="shared" si="0"/>
        <v>22000000</v>
      </c>
    </row>
    <row r="63" spans="1:6" x14ac:dyDescent="0.25">
      <c r="A63" s="10" t="s">
        <v>210</v>
      </c>
      <c r="B63" s="4">
        <v>2897449</v>
      </c>
      <c r="C63" s="4">
        <v>2897449</v>
      </c>
      <c r="D63" s="4">
        <v>2897449</v>
      </c>
      <c r="E63" s="3">
        <v>314</v>
      </c>
      <c r="F63" s="4">
        <f t="shared" si="0"/>
        <v>2897449</v>
      </c>
    </row>
    <row r="64" spans="1:6" x14ac:dyDescent="0.25">
      <c r="A64" s="10" t="s">
        <v>113</v>
      </c>
      <c r="B64" s="4">
        <v>153600</v>
      </c>
      <c r="C64" s="4">
        <v>153600</v>
      </c>
      <c r="D64" s="4">
        <v>0</v>
      </c>
      <c r="E64" s="3">
        <v>315</v>
      </c>
      <c r="F64" s="4">
        <f t="shared" si="0"/>
        <v>153600</v>
      </c>
    </row>
    <row r="65" spans="1:6" x14ac:dyDescent="0.25">
      <c r="A65" s="10" t="s">
        <v>70</v>
      </c>
      <c r="B65" s="4">
        <v>2258000</v>
      </c>
      <c r="C65" s="4">
        <v>2258000</v>
      </c>
      <c r="D65" s="4">
        <v>225800</v>
      </c>
      <c r="E65" s="3">
        <v>316</v>
      </c>
      <c r="F65" s="4">
        <f t="shared" si="0"/>
        <v>2258000</v>
      </c>
    </row>
    <row r="66" spans="1:6" x14ac:dyDescent="0.25">
      <c r="A66" s="10" t="s">
        <v>87</v>
      </c>
      <c r="B66" s="4">
        <v>10865423</v>
      </c>
      <c r="C66" s="4">
        <v>10865423</v>
      </c>
      <c r="D66" s="4">
        <v>8345423</v>
      </c>
      <c r="E66" s="3">
        <v>317</v>
      </c>
      <c r="F66" s="4">
        <f t="shared" si="0"/>
        <v>10865423</v>
      </c>
    </row>
    <row r="67" spans="1:6" x14ac:dyDescent="0.25">
      <c r="A67" s="10" t="s">
        <v>12</v>
      </c>
      <c r="B67" s="4">
        <v>108946</v>
      </c>
      <c r="C67" s="4">
        <v>108946</v>
      </c>
      <c r="D67" s="4">
        <v>108946</v>
      </c>
      <c r="E67" s="3">
        <v>318</v>
      </c>
      <c r="F67" s="4">
        <f t="shared" si="0"/>
        <v>108946</v>
      </c>
    </row>
    <row r="68" spans="1:6" x14ac:dyDescent="0.25">
      <c r="A68" s="10" t="s">
        <v>187</v>
      </c>
      <c r="B68" s="4">
        <v>2000000</v>
      </c>
      <c r="C68" s="4">
        <v>2000000</v>
      </c>
      <c r="D68" s="4">
        <v>0</v>
      </c>
      <c r="E68" s="3">
        <v>319</v>
      </c>
      <c r="F68" s="4">
        <f t="shared" si="0"/>
        <v>2000000</v>
      </c>
    </row>
    <row r="69" spans="1:6" x14ac:dyDescent="0.25">
      <c r="A69" s="10" t="s">
        <v>211</v>
      </c>
      <c r="B69" s="4">
        <v>14178000</v>
      </c>
      <c r="C69" s="4">
        <v>14178000</v>
      </c>
      <c r="D69" s="4">
        <v>14178000</v>
      </c>
      <c r="E69" s="3">
        <v>322</v>
      </c>
      <c r="F69" s="4">
        <f t="shared" ref="F69:F132" si="1">+C69</f>
        <v>14178000</v>
      </c>
    </row>
    <row r="70" spans="1:6" x14ac:dyDescent="0.25">
      <c r="A70" s="10" t="s">
        <v>88</v>
      </c>
      <c r="B70" s="4">
        <v>10060000</v>
      </c>
      <c r="C70" s="4">
        <v>20060000</v>
      </c>
      <c r="D70" s="4">
        <v>20060000</v>
      </c>
      <c r="E70" s="3">
        <v>323</v>
      </c>
      <c r="F70" s="4">
        <f t="shared" si="1"/>
        <v>20060000</v>
      </c>
    </row>
    <row r="71" spans="1:6" x14ac:dyDescent="0.25">
      <c r="A71" s="10" t="s">
        <v>109</v>
      </c>
      <c r="B71" s="4">
        <v>120000</v>
      </c>
      <c r="C71" s="4">
        <v>120000</v>
      </c>
      <c r="D71" s="4">
        <v>120000</v>
      </c>
      <c r="E71" s="3">
        <v>324</v>
      </c>
      <c r="F71" s="4">
        <f t="shared" si="1"/>
        <v>120000</v>
      </c>
    </row>
    <row r="72" spans="1:6" x14ac:dyDescent="0.25">
      <c r="A72" s="10" t="s">
        <v>66</v>
      </c>
      <c r="B72" s="4">
        <v>9690000</v>
      </c>
      <c r="C72" s="4">
        <v>99999999.799194306</v>
      </c>
      <c r="D72" s="4">
        <v>76858947.799194306</v>
      </c>
      <c r="E72" s="3">
        <v>325</v>
      </c>
      <c r="F72" s="4">
        <f t="shared" si="1"/>
        <v>99999999.799194306</v>
      </c>
    </row>
    <row r="73" spans="1:6" x14ac:dyDescent="0.25">
      <c r="A73" s="10" t="s">
        <v>188</v>
      </c>
      <c r="B73" s="4">
        <v>15770000</v>
      </c>
      <c r="C73" s="4">
        <v>15770000</v>
      </c>
      <c r="D73" s="4">
        <v>1595000</v>
      </c>
      <c r="E73" s="3">
        <v>326</v>
      </c>
      <c r="F73" s="4">
        <f t="shared" si="1"/>
        <v>15770000</v>
      </c>
    </row>
    <row r="74" spans="1:6" x14ac:dyDescent="0.25">
      <c r="A74" s="10" t="s">
        <v>83</v>
      </c>
      <c r="B74" s="4">
        <v>943300</v>
      </c>
      <c r="C74" s="4">
        <v>943300</v>
      </c>
      <c r="D74" s="4">
        <v>943300</v>
      </c>
      <c r="E74" s="3">
        <v>327</v>
      </c>
      <c r="F74" s="4">
        <f t="shared" si="1"/>
        <v>943300</v>
      </c>
    </row>
    <row r="75" spans="1:6" x14ac:dyDescent="0.25">
      <c r="A75" s="10" t="s">
        <v>60</v>
      </c>
      <c r="B75" s="4">
        <v>2993600</v>
      </c>
      <c r="C75" s="4">
        <v>2993600</v>
      </c>
      <c r="D75" s="4">
        <v>593600</v>
      </c>
      <c r="E75" s="3">
        <v>329</v>
      </c>
      <c r="F75" s="4">
        <f t="shared" si="1"/>
        <v>2993600</v>
      </c>
    </row>
    <row r="76" spans="1:6" x14ac:dyDescent="0.25">
      <c r="A76" s="10" t="s">
        <v>44</v>
      </c>
      <c r="B76" s="4">
        <v>68841854.280000001</v>
      </c>
      <c r="C76" s="4">
        <v>67841854.280000001</v>
      </c>
      <c r="D76" s="4">
        <v>65981854.280000001</v>
      </c>
      <c r="E76" s="3">
        <v>331</v>
      </c>
      <c r="F76" s="4">
        <f t="shared" si="1"/>
        <v>67841854.280000001</v>
      </c>
    </row>
    <row r="77" spans="1:6" x14ac:dyDescent="0.25">
      <c r="A77" s="10" t="s">
        <v>112</v>
      </c>
      <c r="B77" s="4">
        <v>50000</v>
      </c>
      <c r="C77" s="4">
        <v>50000</v>
      </c>
      <c r="D77" s="4">
        <v>50000</v>
      </c>
      <c r="E77" s="3">
        <v>332</v>
      </c>
      <c r="F77" s="4">
        <f t="shared" si="1"/>
        <v>50000</v>
      </c>
    </row>
    <row r="78" spans="1:6" x14ac:dyDescent="0.25">
      <c r="A78" s="10" t="s">
        <v>85</v>
      </c>
      <c r="B78" s="4">
        <v>3247000</v>
      </c>
      <c r="C78" s="4">
        <v>3247000</v>
      </c>
      <c r="D78" s="4">
        <v>3247000</v>
      </c>
      <c r="E78" s="3">
        <v>333</v>
      </c>
      <c r="F78" s="4">
        <f t="shared" si="1"/>
        <v>3247000</v>
      </c>
    </row>
    <row r="79" spans="1:6" x14ac:dyDescent="0.25">
      <c r="A79" s="10" t="s">
        <v>13</v>
      </c>
      <c r="B79" s="4">
        <v>5975000</v>
      </c>
      <c r="C79" s="4">
        <v>5975000</v>
      </c>
      <c r="D79" s="4">
        <v>3262500</v>
      </c>
      <c r="E79" s="3">
        <v>334</v>
      </c>
      <c r="F79" s="4">
        <f t="shared" si="1"/>
        <v>5975000</v>
      </c>
    </row>
    <row r="80" spans="1:6" x14ac:dyDescent="0.25">
      <c r="A80" s="10" t="s">
        <v>159</v>
      </c>
      <c r="B80" s="4">
        <v>196000</v>
      </c>
      <c r="C80" s="4">
        <v>196000</v>
      </c>
      <c r="D80" s="4">
        <v>196000</v>
      </c>
      <c r="E80" s="3">
        <v>335</v>
      </c>
      <c r="F80" s="4">
        <f t="shared" si="1"/>
        <v>196000</v>
      </c>
    </row>
    <row r="81" spans="1:6" x14ac:dyDescent="0.25">
      <c r="A81" s="10" t="s">
        <v>45</v>
      </c>
      <c r="B81" s="4">
        <v>14380007.199999999</v>
      </c>
      <c r="C81" s="4">
        <v>14380007.199999999</v>
      </c>
      <c r="D81" s="4">
        <v>4979171.8000000007</v>
      </c>
      <c r="E81" s="3">
        <v>336</v>
      </c>
      <c r="F81" s="4">
        <f t="shared" si="1"/>
        <v>14380007.199999999</v>
      </c>
    </row>
    <row r="82" spans="1:6" x14ac:dyDescent="0.25">
      <c r="A82" s="10" t="s">
        <v>192</v>
      </c>
      <c r="B82" s="4">
        <v>4000</v>
      </c>
      <c r="C82" s="4">
        <v>4000</v>
      </c>
      <c r="D82" s="4">
        <v>4000</v>
      </c>
      <c r="E82" s="3">
        <v>337</v>
      </c>
      <c r="F82" s="4">
        <f t="shared" si="1"/>
        <v>4000</v>
      </c>
    </row>
    <row r="83" spans="1:6" x14ac:dyDescent="0.25">
      <c r="A83" s="10" t="s">
        <v>165</v>
      </c>
      <c r="B83" s="4">
        <v>300000</v>
      </c>
      <c r="C83" s="4">
        <v>300000</v>
      </c>
      <c r="D83" s="4">
        <v>300000</v>
      </c>
      <c r="E83" s="3">
        <v>338</v>
      </c>
      <c r="F83" s="4">
        <f t="shared" si="1"/>
        <v>300000</v>
      </c>
    </row>
    <row r="84" spans="1:6" x14ac:dyDescent="0.25">
      <c r="A84" s="10" t="s">
        <v>71</v>
      </c>
      <c r="B84" s="4">
        <v>82999786.370000005</v>
      </c>
      <c r="C84" s="4">
        <v>82999786.370000005</v>
      </c>
      <c r="D84" s="4">
        <v>50679786.370000005</v>
      </c>
      <c r="E84" s="3">
        <v>339</v>
      </c>
      <c r="F84" s="4">
        <f t="shared" si="1"/>
        <v>82999786.370000005</v>
      </c>
    </row>
    <row r="85" spans="1:6" x14ac:dyDescent="0.25">
      <c r="A85" s="10" t="s">
        <v>107</v>
      </c>
      <c r="B85" s="4">
        <v>11628428.140000001</v>
      </c>
      <c r="C85" s="4">
        <v>11628428.140000001</v>
      </c>
      <c r="D85" s="4">
        <v>8628428.1400000006</v>
      </c>
      <c r="E85" s="3">
        <v>341</v>
      </c>
      <c r="F85" s="4">
        <f t="shared" si="1"/>
        <v>11628428.140000001</v>
      </c>
    </row>
    <row r="86" spans="1:6" x14ac:dyDescent="0.25">
      <c r="A86" s="10" t="s">
        <v>122</v>
      </c>
      <c r="B86" s="4">
        <v>8241597</v>
      </c>
      <c r="C86" s="4">
        <v>8241597</v>
      </c>
      <c r="D86" s="4">
        <v>8241597</v>
      </c>
      <c r="E86" s="3">
        <v>342</v>
      </c>
      <c r="F86" s="4">
        <f t="shared" si="1"/>
        <v>8241597</v>
      </c>
    </row>
    <row r="87" spans="1:6" x14ac:dyDescent="0.25">
      <c r="A87" s="10" t="s">
        <v>123</v>
      </c>
      <c r="B87" s="4">
        <v>1841197.53</v>
      </c>
      <c r="C87" s="4">
        <v>1841197.53</v>
      </c>
      <c r="D87" s="4">
        <v>1841197.53</v>
      </c>
      <c r="E87" s="3">
        <v>343</v>
      </c>
      <c r="F87" s="4">
        <f t="shared" si="1"/>
        <v>1841197.53</v>
      </c>
    </row>
    <row r="88" spans="1:6" x14ac:dyDescent="0.25">
      <c r="A88" s="10" t="s">
        <v>124</v>
      </c>
      <c r="B88" s="4">
        <v>53185.86</v>
      </c>
      <c r="C88" s="4">
        <v>53185.86</v>
      </c>
      <c r="D88" s="4">
        <v>53185.86</v>
      </c>
      <c r="E88" s="3">
        <v>344</v>
      </c>
      <c r="F88" s="4">
        <f t="shared" si="1"/>
        <v>53185.86</v>
      </c>
    </row>
    <row r="89" spans="1:6" x14ac:dyDescent="0.25">
      <c r="A89" s="10" t="s">
        <v>212</v>
      </c>
      <c r="B89" s="4">
        <v>46000000</v>
      </c>
      <c r="C89" s="4">
        <v>46000000</v>
      </c>
      <c r="D89" s="4">
        <v>46000000</v>
      </c>
      <c r="E89" s="3">
        <v>345</v>
      </c>
      <c r="F89" s="4">
        <f t="shared" si="1"/>
        <v>46000000</v>
      </c>
    </row>
    <row r="90" spans="1:6" x14ac:dyDescent="0.25">
      <c r="A90" s="10" t="s">
        <v>205</v>
      </c>
      <c r="B90" s="4">
        <v>12327250</v>
      </c>
      <c r="C90" s="4">
        <v>12327250</v>
      </c>
      <c r="D90" s="4">
        <v>12327250</v>
      </c>
      <c r="E90" s="3">
        <v>346</v>
      </c>
      <c r="F90" s="4">
        <f t="shared" si="1"/>
        <v>12327250</v>
      </c>
    </row>
    <row r="91" spans="1:6" x14ac:dyDescent="0.25">
      <c r="A91" s="10" t="s">
        <v>90</v>
      </c>
      <c r="B91" s="4">
        <v>9541520</v>
      </c>
      <c r="C91" s="4">
        <v>9541520</v>
      </c>
      <c r="D91" s="4">
        <v>2973540</v>
      </c>
      <c r="E91" s="3">
        <v>347</v>
      </c>
      <c r="F91" s="4">
        <f t="shared" si="1"/>
        <v>9541520</v>
      </c>
    </row>
    <row r="92" spans="1:6" x14ac:dyDescent="0.25">
      <c r="A92" s="10" t="s">
        <v>99</v>
      </c>
      <c r="B92" s="4">
        <v>27285655.399999999</v>
      </c>
      <c r="C92" s="4">
        <v>22885655.399999999</v>
      </c>
      <c r="D92" s="4">
        <v>10209155.4</v>
      </c>
      <c r="E92" s="3">
        <v>351</v>
      </c>
      <c r="F92" s="4">
        <f t="shared" si="1"/>
        <v>22885655.399999999</v>
      </c>
    </row>
    <row r="93" spans="1:6" x14ac:dyDescent="0.25">
      <c r="A93" s="10" t="s">
        <v>100</v>
      </c>
      <c r="B93" s="4">
        <v>2019004</v>
      </c>
      <c r="C93" s="4">
        <v>2019004</v>
      </c>
      <c r="D93" s="4">
        <v>248224</v>
      </c>
      <c r="E93" s="3">
        <v>352</v>
      </c>
      <c r="F93" s="4">
        <f t="shared" si="1"/>
        <v>2019004</v>
      </c>
    </row>
    <row r="94" spans="1:6" x14ac:dyDescent="0.25">
      <c r="A94" s="10" t="s">
        <v>72</v>
      </c>
      <c r="B94" s="4">
        <v>84248516.430000007</v>
      </c>
      <c r="C94" s="4">
        <v>84248516.430000007</v>
      </c>
      <c r="D94" s="4">
        <v>37019928.212000005</v>
      </c>
      <c r="E94" s="3">
        <v>353</v>
      </c>
      <c r="F94" s="4">
        <f t="shared" si="1"/>
        <v>84248516.430000007</v>
      </c>
    </row>
    <row r="95" spans="1:6" x14ac:dyDescent="0.25">
      <c r="A95" s="10" t="s">
        <v>38</v>
      </c>
      <c r="B95" s="4">
        <v>10000</v>
      </c>
      <c r="C95" s="4">
        <v>10000</v>
      </c>
      <c r="D95" s="4">
        <v>10000</v>
      </c>
      <c r="E95" s="3">
        <v>354</v>
      </c>
      <c r="F95" s="4">
        <f t="shared" si="1"/>
        <v>10000</v>
      </c>
    </row>
    <row r="96" spans="1:6" x14ac:dyDescent="0.25">
      <c r="A96" s="10" t="s">
        <v>104</v>
      </c>
      <c r="B96" s="4">
        <v>60978732</v>
      </c>
      <c r="C96" s="4">
        <v>27558948</v>
      </c>
      <c r="D96" s="4">
        <v>31700000</v>
      </c>
      <c r="E96" s="3">
        <v>355</v>
      </c>
      <c r="F96" s="4">
        <f t="shared" si="1"/>
        <v>27558948</v>
      </c>
    </row>
    <row r="97" spans="1:6" x14ac:dyDescent="0.25">
      <c r="A97" s="10" t="s">
        <v>81</v>
      </c>
      <c r="B97" s="4">
        <v>26315000</v>
      </c>
      <c r="C97" s="4">
        <v>26315000</v>
      </c>
      <c r="D97" s="4">
        <v>6015000</v>
      </c>
      <c r="E97" s="3">
        <v>357</v>
      </c>
      <c r="F97" s="4">
        <f t="shared" si="1"/>
        <v>26315000</v>
      </c>
    </row>
    <row r="98" spans="1:6" x14ac:dyDescent="0.25">
      <c r="A98" s="10" t="s">
        <v>65</v>
      </c>
      <c r="B98" s="4">
        <v>9670000</v>
      </c>
      <c r="C98" s="4">
        <v>9670000</v>
      </c>
      <c r="D98" s="4">
        <v>2870000</v>
      </c>
      <c r="E98" s="3">
        <v>358</v>
      </c>
      <c r="F98" s="4">
        <f t="shared" si="1"/>
        <v>9670000</v>
      </c>
    </row>
    <row r="99" spans="1:6" x14ac:dyDescent="0.25">
      <c r="A99" s="10" t="s">
        <v>101</v>
      </c>
      <c r="B99" s="4">
        <v>19500000</v>
      </c>
      <c r="C99" s="4">
        <v>11500000</v>
      </c>
      <c r="D99" s="4">
        <v>8100000</v>
      </c>
      <c r="E99" s="3">
        <v>359</v>
      </c>
      <c r="F99" s="4">
        <f t="shared" si="1"/>
        <v>11500000</v>
      </c>
    </row>
    <row r="100" spans="1:6" x14ac:dyDescent="0.25">
      <c r="A100" s="10" t="s">
        <v>114</v>
      </c>
      <c r="B100" s="4">
        <v>45500000</v>
      </c>
      <c r="C100" s="4">
        <v>36000000</v>
      </c>
      <c r="D100" s="4">
        <v>18000000</v>
      </c>
      <c r="E100" s="3">
        <v>361</v>
      </c>
      <c r="F100" s="4">
        <f t="shared" si="1"/>
        <v>36000000</v>
      </c>
    </row>
    <row r="101" spans="1:6" x14ac:dyDescent="0.25">
      <c r="A101" s="10" t="s">
        <v>115</v>
      </c>
      <c r="B101" s="4">
        <v>9000000</v>
      </c>
      <c r="C101" s="4">
        <v>7200000</v>
      </c>
      <c r="D101" s="4">
        <v>5400000</v>
      </c>
      <c r="E101" s="3">
        <v>363</v>
      </c>
      <c r="F101" s="4">
        <f t="shared" si="1"/>
        <v>7200000</v>
      </c>
    </row>
    <row r="102" spans="1:6" x14ac:dyDescent="0.25">
      <c r="A102" s="10" t="s">
        <v>116</v>
      </c>
      <c r="B102" s="4">
        <v>25000</v>
      </c>
      <c r="C102" s="4">
        <v>25000</v>
      </c>
      <c r="D102" s="4">
        <v>25000</v>
      </c>
      <c r="E102" s="3">
        <v>364</v>
      </c>
      <c r="F102" s="4">
        <f t="shared" si="1"/>
        <v>25000</v>
      </c>
    </row>
    <row r="103" spans="1:6" x14ac:dyDescent="0.25">
      <c r="A103" s="10" t="s">
        <v>117</v>
      </c>
      <c r="B103" s="4">
        <v>11450000</v>
      </c>
      <c r="C103" s="4">
        <v>8360000</v>
      </c>
      <c r="D103" s="4">
        <v>5225000</v>
      </c>
      <c r="E103" s="3">
        <v>366</v>
      </c>
      <c r="F103" s="4">
        <f t="shared" si="1"/>
        <v>8360000</v>
      </c>
    </row>
    <row r="104" spans="1:6" x14ac:dyDescent="0.25">
      <c r="A104" s="10" t="s">
        <v>118</v>
      </c>
      <c r="B104" s="4">
        <v>478400</v>
      </c>
      <c r="C104" s="4">
        <v>278400</v>
      </c>
      <c r="D104" s="4">
        <v>0</v>
      </c>
      <c r="E104" s="3">
        <v>369</v>
      </c>
      <c r="F104" s="4">
        <f t="shared" si="1"/>
        <v>278400</v>
      </c>
    </row>
    <row r="105" spans="1:6" x14ac:dyDescent="0.25">
      <c r="A105" s="10" t="s">
        <v>56</v>
      </c>
      <c r="B105" s="4">
        <v>1200650</v>
      </c>
      <c r="C105" s="4">
        <v>1180650</v>
      </c>
      <c r="D105" s="4">
        <v>661830</v>
      </c>
      <c r="E105" s="3">
        <v>371</v>
      </c>
      <c r="F105" s="4">
        <f t="shared" si="1"/>
        <v>1180650</v>
      </c>
    </row>
    <row r="106" spans="1:6" x14ac:dyDescent="0.25">
      <c r="A106" s="10" t="s">
        <v>14</v>
      </c>
      <c r="B106" s="4">
        <v>217958.2</v>
      </c>
      <c r="C106" s="4">
        <v>217958.2</v>
      </c>
      <c r="D106" s="4">
        <v>64858.2</v>
      </c>
      <c r="E106" s="3">
        <v>372</v>
      </c>
      <c r="F106" s="4">
        <f t="shared" si="1"/>
        <v>217958.2</v>
      </c>
    </row>
    <row r="107" spans="1:6" x14ac:dyDescent="0.25">
      <c r="A107" s="10" t="s">
        <v>57</v>
      </c>
      <c r="B107" s="4">
        <v>636799.80000000005</v>
      </c>
      <c r="C107" s="4">
        <v>636799.80000000005</v>
      </c>
      <c r="D107" s="4">
        <v>238879.8</v>
      </c>
      <c r="E107" s="3">
        <v>375</v>
      </c>
      <c r="F107" s="4">
        <f t="shared" si="1"/>
        <v>636799.80000000005</v>
      </c>
    </row>
    <row r="108" spans="1:6" x14ac:dyDescent="0.25">
      <c r="A108" s="10" t="s">
        <v>111</v>
      </c>
      <c r="B108" s="4">
        <v>404000</v>
      </c>
      <c r="C108" s="4">
        <v>404000</v>
      </c>
      <c r="D108" s="4">
        <v>80800</v>
      </c>
      <c r="E108" s="3">
        <v>376</v>
      </c>
      <c r="F108" s="4">
        <f t="shared" si="1"/>
        <v>404000</v>
      </c>
    </row>
    <row r="109" spans="1:6" x14ac:dyDescent="0.25">
      <c r="A109" s="10" t="s">
        <v>119</v>
      </c>
      <c r="B109" s="4">
        <v>124600</v>
      </c>
      <c r="C109" s="4">
        <v>124600</v>
      </c>
      <c r="D109" s="4">
        <v>34520</v>
      </c>
      <c r="E109" s="3">
        <v>379</v>
      </c>
      <c r="F109" s="4">
        <f t="shared" si="1"/>
        <v>124600</v>
      </c>
    </row>
    <row r="110" spans="1:6" x14ac:dyDescent="0.25">
      <c r="A110" s="10" t="s">
        <v>37</v>
      </c>
      <c r="B110" s="4">
        <v>144000</v>
      </c>
      <c r="C110" s="4">
        <v>144000</v>
      </c>
      <c r="D110" s="4">
        <v>144000</v>
      </c>
      <c r="E110" s="3">
        <v>381</v>
      </c>
      <c r="F110" s="4">
        <f t="shared" si="1"/>
        <v>144000</v>
      </c>
    </row>
    <row r="111" spans="1:6" x14ac:dyDescent="0.25">
      <c r="A111" s="10" t="s">
        <v>61</v>
      </c>
      <c r="B111" s="4">
        <v>44684673.129999995</v>
      </c>
      <c r="C111" s="4">
        <v>44684673.129999995</v>
      </c>
      <c r="D111" s="4">
        <v>25395227.030000001</v>
      </c>
      <c r="E111" s="3">
        <v>382</v>
      </c>
      <c r="F111" s="4">
        <f t="shared" si="1"/>
        <v>44684673.129999995</v>
      </c>
    </row>
    <row r="112" spans="1:6" x14ac:dyDescent="0.25">
      <c r="A112" s="10" t="s">
        <v>208</v>
      </c>
      <c r="B112" s="4">
        <v>610000</v>
      </c>
      <c r="C112" s="4">
        <v>610000</v>
      </c>
      <c r="D112" s="4">
        <v>130000</v>
      </c>
      <c r="E112" s="3">
        <v>383</v>
      </c>
      <c r="F112" s="4">
        <f t="shared" si="1"/>
        <v>610000</v>
      </c>
    </row>
    <row r="113" spans="1:6" x14ac:dyDescent="0.25">
      <c r="A113" s="10" t="s">
        <v>217</v>
      </c>
      <c r="B113" s="4">
        <v>6600000</v>
      </c>
      <c r="C113" s="4">
        <v>6600000</v>
      </c>
      <c r="D113" s="4">
        <v>3760000</v>
      </c>
      <c r="E113" s="3">
        <v>384</v>
      </c>
      <c r="F113" s="4">
        <f t="shared" si="1"/>
        <v>6600000</v>
      </c>
    </row>
    <row r="114" spans="1:6" x14ac:dyDescent="0.25">
      <c r="A114" s="10" t="s">
        <v>105</v>
      </c>
      <c r="B114" s="4">
        <v>7140000</v>
      </c>
      <c r="C114" s="4">
        <v>7140000</v>
      </c>
      <c r="D114" s="4">
        <v>7140000</v>
      </c>
      <c r="E114" s="3">
        <v>392</v>
      </c>
      <c r="F114" s="4">
        <f t="shared" si="1"/>
        <v>7140000</v>
      </c>
    </row>
    <row r="115" spans="1:6" x14ac:dyDescent="0.25">
      <c r="A115" s="10" t="s">
        <v>46</v>
      </c>
      <c r="B115" s="4">
        <v>815176.64</v>
      </c>
      <c r="C115" s="4">
        <v>815176.64</v>
      </c>
      <c r="D115" s="4">
        <v>815176.64</v>
      </c>
      <c r="E115" s="3">
        <v>394</v>
      </c>
      <c r="F115" s="4">
        <f t="shared" si="1"/>
        <v>815176.64</v>
      </c>
    </row>
    <row r="116" spans="1:6" x14ac:dyDescent="0.25">
      <c r="A116" s="10" t="s">
        <v>47</v>
      </c>
      <c r="B116" s="4">
        <v>12261701.82</v>
      </c>
      <c r="C116" s="4">
        <v>12261701.82</v>
      </c>
      <c r="D116" s="4">
        <v>8061701.8200000003</v>
      </c>
      <c r="E116" s="3">
        <v>395</v>
      </c>
      <c r="F116" s="4">
        <f t="shared" si="1"/>
        <v>12261701.82</v>
      </c>
    </row>
    <row r="117" spans="1:6" x14ac:dyDescent="0.25">
      <c r="A117" s="10" t="s">
        <v>48</v>
      </c>
      <c r="B117" s="4">
        <v>2110146</v>
      </c>
      <c r="C117" s="4">
        <v>2110146</v>
      </c>
      <c r="D117" s="4">
        <v>2110146</v>
      </c>
      <c r="E117" s="3">
        <v>396</v>
      </c>
      <c r="F117" s="4">
        <f t="shared" si="1"/>
        <v>2110146</v>
      </c>
    </row>
    <row r="118" spans="1:6" x14ac:dyDescent="0.25">
      <c r="A118" s="10" t="s">
        <v>64</v>
      </c>
      <c r="B118" s="4">
        <v>36447718.990000002</v>
      </c>
      <c r="C118" s="4">
        <v>36447718.990000002</v>
      </c>
      <c r="D118" s="4">
        <v>32793947.091000002</v>
      </c>
      <c r="E118" s="3">
        <v>417</v>
      </c>
      <c r="F118" s="4">
        <f t="shared" si="1"/>
        <v>36447718.990000002</v>
      </c>
    </row>
    <row r="119" spans="1:6" x14ac:dyDescent="0.25">
      <c r="A119" s="10" t="s">
        <v>125</v>
      </c>
      <c r="B119" s="4">
        <v>840697976.33333373</v>
      </c>
      <c r="C119" s="4">
        <v>851697976.33333373</v>
      </c>
      <c r="D119" s="4">
        <v>843697976.33333337</v>
      </c>
      <c r="E119" s="4">
        <v>421</v>
      </c>
      <c r="F119" s="4">
        <f t="shared" si="1"/>
        <v>851697976.33333373</v>
      </c>
    </row>
    <row r="120" spans="1:6" x14ac:dyDescent="0.25">
      <c r="A120" s="10" t="s">
        <v>203</v>
      </c>
      <c r="B120" s="4">
        <v>775000</v>
      </c>
      <c r="C120" s="4">
        <v>775000</v>
      </c>
      <c r="D120" s="4">
        <v>250000</v>
      </c>
      <c r="E120" s="3">
        <v>424</v>
      </c>
      <c r="F120" s="4">
        <f t="shared" si="1"/>
        <v>775000</v>
      </c>
    </row>
    <row r="121" spans="1:6" x14ac:dyDescent="0.25">
      <c r="A121" s="10" t="s">
        <v>204</v>
      </c>
      <c r="B121" s="4">
        <v>14947800</v>
      </c>
      <c r="C121" s="4">
        <v>15947800</v>
      </c>
      <c r="D121" s="4">
        <v>14947800</v>
      </c>
      <c r="E121" s="3">
        <v>431</v>
      </c>
      <c r="F121" s="4">
        <f t="shared" si="1"/>
        <v>15947800</v>
      </c>
    </row>
    <row r="122" spans="1:6" x14ac:dyDescent="0.25">
      <c r="A122" s="10" t="s">
        <v>62</v>
      </c>
      <c r="B122" s="4">
        <v>266163596</v>
      </c>
      <c r="C122" s="4">
        <v>207038596</v>
      </c>
      <c r="D122" s="4">
        <v>161031886.40000001</v>
      </c>
      <c r="E122" s="3">
        <v>441</v>
      </c>
      <c r="F122" s="4">
        <f t="shared" si="1"/>
        <v>207038596</v>
      </c>
    </row>
    <row r="123" spans="1:6" x14ac:dyDescent="0.25">
      <c r="A123" s="10" t="s">
        <v>220</v>
      </c>
      <c r="B123" s="4">
        <v>8200000</v>
      </c>
      <c r="C123" s="4">
        <v>10200000</v>
      </c>
      <c r="D123" s="4">
        <v>3400000</v>
      </c>
      <c r="E123" s="3">
        <v>443</v>
      </c>
      <c r="F123" s="4">
        <f t="shared" si="1"/>
        <v>10200000</v>
      </c>
    </row>
    <row r="124" spans="1:6" x14ac:dyDescent="0.25">
      <c r="A124" s="10" t="s">
        <v>110</v>
      </c>
      <c r="B124" s="4">
        <v>3327400</v>
      </c>
      <c r="C124" s="4">
        <v>3327400</v>
      </c>
      <c r="D124" s="4">
        <v>1489960</v>
      </c>
      <c r="E124" s="3">
        <v>445</v>
      </c>
      <c r="F124" s="4">
        <f t="shared" si="1"/>
        <v>3327400</v>
      </c>
    </row>
    <row r="125" spans="1:6" x14ac:dyDescent="0.25">
      <c r="A125" s="10" t="s">
        <v>206</v>
      </c>
      <c r="B125" s="4">
        <v>93792400</v>
      </c>
      <c r="C125" s="4">
        <v>66792400</v>
      </c>
      <c r="D125" s="4">
        <v>56472400</v>
      </c>
      <c r="E125" s="3">
        <v>481</v>
      </c>
      <c r="F125" s="4">
        <f t="shared" si="1"/>
        <v>66792400</v>
      </c>
    </row>
    <row r="126" spans="1:6" x14ac:dyDescent="0.25">
      <c r="A126" s="10" t="s">
        <v>126</v>
      </c>
      <c r="B126" s="4">
        <v>28300783</v>
      </c>
      <c r="C126" s="4">
        <v>28300783</v>
      </c>
      <c r="D126" s="4">
        <v>28300783</v>
      </c>
      <c r="E126" s="3">
        <v>484</v>
      </c>
      <c r="F126" s="4">
        <f t="shared" si="1"/>
        <v>28300783</v>
      </c>
    </row>
    <row r="127" spans="1:6" x14ac:dyDescent="0.25">
      <c r="A127" s="10" t="s">
        <v>15</v>
      </c>
      <c r="B127" s="4">
        <v>4393500</v>
      </c>
      <c r="C127" s="4">
        <v>4393500</v>
      </c>
      <c r="D127" s="4">
        <v>30000</v>
      </c>
      <c r="E127" s="3">
        <v>511</v>
      </c>
      <c r="F127" s="4">
        <f t="shared" si="1"/>
        <v>4393500</v>
      </c>
    </row>
    <row r="128" spans="1:6" x14ac:dyDescent="0.25">
      <c r="A128" s="10" t="s">
        <v>16</v>
      </c>
      <c r="B128" s="4">
        <v>345200</v>
      </c>
      <c r="C128" s="4">
        <v>345200</v>
      </c>
      <c r="D128" s="4">
        <v>0</v>
      </c>
      <c r="E128" s="3">
        <v>512</v>
      </c>
      <c r="F128" s="4">
        <f t="shared" si="1"/>
        <v>345200</v>
      </c>
    </row>
    <row r="129" spans="1:6" x14ac:dyDescent="0.25">
      <c r="A129" s="10" t="s">
        <v>73</v>
      </c>
      <c r="B129" s="4">
        <v>19038663</v>
      </c>
      <c r="C129" s="4">
        <v>13462621.560000001</v>
      </c>
      <c r="D129" s="4">
        <v>0</v>
      </c>
      <c r="E129" s="3">
        <v>515</v>
      </c>
      <c r="F129" s="4">
        <f t="shared" si="1"/>
        <v>13462621.560000001</v>
      </c>
    </row>
    <row r="130" spans="1:6" x14ac:dyDescent="0.25">
      <c r="A130" s="10" t="s">
        <v>17</v>
      </c>
      <c r="B130" s="4">
        <v>3727746.4</v>
      </c>
      <c r="C130" s="4">
        <v>3727746.4</v>
      </c>
      <c r="D130" s="4">
        <v>22846.400000000001</v>
      </c>
      <c r="E130" s="3">
        <v>519</v>
      </c>
      <c r="F130" s="4">
        <f t="shared" si="1"/>
        <v>3727746.4</v>
      </c>
    </row>
    <row r="131" spans="1:6" x14ac:dyDescent="0.25">
      <c r="A131" s="10" t="s">
        <v>80</v>
      </c>
      <c r="B131" s="4">
        <v>428510</v>
      </c>
      <c r="C131" s="4">
        <v>428510</v>
      </c>
      <c r="D131" s="4">
        <v>84000</v>
      </c>
      <c r="E131" s="3">
        <v>521</v>
      </c>
      <c r="F131" s="4">
        <f t="shared" si="1"/>
        <v>428510</v>
      </c>
    </row>
    <row r="132" spans="1:6" x14ac:dyDescent="0.25">
      <c r="A132" s="10" t="s">
        <v>207</v>
      </c>
      <c r="B132" s="4">
        <v>2500000</v>
      </c>
      <c r="C132" s="4">
        <v>2500000</v>
      </c>
      <c r="D132" s="4">
        <v>0</v>
      </c>
      <c r="E132" s="3">
        <v>522</v>
      </c>
      <c r="F132" s="4">
        <f t="shared" si="1"/>
        <v>2500000</v>
      </c>
    </row>
    <row r="133" spans="1:6" x14ac:dyDescent="0.25">
      <c r="A133" s="10" t="s">
        <v>106</v>
      </c>
      <c r="B133" s="4">
        <v>794175</v>
      </c>
      <c r="C133" s="4">
        <v>5794175</v>
      </c>
      <c r="D133" s="4">
        <v>12000</v>
      </c>
      <c r="E133" s="3">
        <v>523</v>
      </c>
      <c r="F133" s="4">
        <f t="shared" ref="F133:F165" si="2">+C133</f>
        <v>5794175</v>
      </c>
    </row>
    <row r="134" spans="1:6" x14ac:dyDescent="0.25">
      <c r="A134" s="10" t="s">
        <v>63</v>
      </c>
      <c r="B134" s="4">
        <v>1956020</v>
      </c>
      <c r="C134" s="4">
        <v>1956020</v>
      </c>
      <c r="D134" s="4">
        <v>19250</v>
      </c>
      <c r="E134" s="3">
        <v>529</v>
      </c>
      <c r="F134" s="4">
        <f t="shared" si="2"/>
        <v>1956020</v>
      </c>
    </row>
    <row r="135" spans="1:6" x14ac:dyDescent="0.25">
      <c r="A135" s="10" t="s">
        <v>18</v>
      </c>
      <c r="B135" s="4">
        <v>2178000</v>
      </c>
      <c r="C135" s="4">
        <v>2178000</v>
      </c>
      <c r="D135" s="4">
        <v>20000</v>
      </c>
      <c r="E135" s="3">
        <v>531</v>
      </c>
      <c r="F135" s="4">
        <f t="shared" si="2"/>
        <v>2178000</v>
      </c>
    </row>
    <row r="136" spans="1:6" x14ac:dyDescent="0.25">
      <c r="A136" s="10" t="s">
        <v>19</v>
      </c>
      <c r="B136" s="4">
        <v>201000</v>
      </c>
      <c r="C136" s="4">
        <v>201000</v>
      </c>
      <c r="D136" s="4">
        <v>1000</v>
      </c>
      <c r="E136" s="3">
        <v>532</v>
      </c>
      <c r="F136" s="4">
        <f t="shared" si="2"/>
        <v>201000</v>
      </c>
    </row>
    <row r="137" spans="1:6" x14ac:dyDescent="0.25">
      <c r="A137" s="10" t="s">
        <v>160</v>
      </c>
      <c r="B137" s="4">
        <v>9600000</v>
      </c>
      <c r="C137" s="4">
        <v>9600000</v>
      </c>
      <c r="D137" s="4">
        <v>0</v>
      </c>
      <c r="E137" s="3">
        <v>541</v>
      </c>
      <c r="F137" s="4">
        <f t="shared" si="2"/>
        <v>9600000</v>
      </c>
    </row>
    <row r="138" spans="1:6" x14ac:dyDescent="0.25">
      <c r="A138" s="10" t="s">
        <v>161</v>
      </c>
      <c r="B138" s="4">
        <v>1036000</v>
      </c>
      <c r="C138" s="4">
        <v>1036000</v>
      </c>
      <c r="D138" s="4">
        <v>0</v>
      </c>
      <c r="E138" s="3">
        <v>542</v>
      </c>
      <c r="F138" s="4">
        <f t="shared" si="2"/>
        <v>1036000</v>
      </c>
    </row>
    <row r="139" spans="1:6" x14ac:dyDescent="0.25">
      <c r="A139" s="10" t="s">
        <v>189</v>
      </c>
      <c r="B139" s="4">
        <v>76000</v>
      </c>
      <c r="C139" s="4">
        <v>76000</v>
      </c>
      <c r="D139" s="4">
        <v>0</v>
      </c>
      <c r="E139" s="3">
        <v>545</v>
      </c>
      <c r="F139" s="4">
        <f t="shared" si="2"/>
        <v>76000</v>
      </c>
    </row>
    <row r="140" spans="1:6" x14ac:dyDescent="0.25">
      <c r="A140" s="10" t="s">
        <v>162</v>
      </c>
      <c r="B140" s="4">
        <v>737000</v>
      </c>
      <c r="C140" s="4">
        <v>737000</v>
      </c>
      <c r="D140" s="4">
        <v>0</v>
      </c>
      <c r="E140" s="3">
        <v>549</v>
      </c>
      <c r="F140" s="4">
        <f t="shared" si="2"/>
        <v>737000</v>
      </c>
    </row>
    <row r="141" spans="1:6" x14ac:dyDescent="0.25">
      <c r="A141" s="10" t="s">
        <v>49</v>
      </c>
      <c r="B141" s="4">
        <v>9388000</v>
      </c>
      <c r="C141" s="4">
        <v>9388000</v>
      </c>
      <c r="D141" s="4">
        <v>8000</v>
      </c>
      <c r="E141" s="3">
        <v>551</v>
      </c>
      <c r="F141" s="4">
        <f t="shared" si="2"/>
        <v>9388000</v>
      </c>
    </row>
    <row r="142" spans="1:6" x14ac:dyDescent="0.25">
      <c r="A142" s="10" t="s">
        <v>163</v>
      </c>
      <c r="B142" s="4">
        <v>174452</v>
      </c>
      <c r="C142" s="4">
        <v>174452</v>
      </c>
      <c r="D142" s="4">
        <v>0</v>
      </c>
      <c r="E142" s="3">
        <v>561</v>
      </c>
      <c r="F142" s="4">
        <f t="shared" si="2"/>
        <v>174452</v>
      </c>
    </row>
    <row r="143" spans="1:6" x14ac:dyDescent="0.25">
      <c r="A143" s="10" t="s">
        <v>102</v>
      </c>
      <c r="B143" s="4">
        <v>7928720</v>
      </c>
      <c r="C143" s="4">
        <v>7928720</v>
      </c>
      <c r="D143" s="4">
        <v>0</v>
      </c>
      <c r="E143" s="3">
        <v>562</v>
      </c>
      <c r="F143" s="4">
        <f t="shared" si="2"/>
        <v>7928720</v>
      </c>
    </row>
    <row r="144" spans="1:6" x14ac:dyDescent="0.25">
      <c r="A144" s="10" t="s">
        <v>164</v>
      </c>
      <c r="B144" s="4">
        <v>10044000</v>
      </c>
      <c r="C144" s="4">
        <v>10044000</v>
      </c>
      <c r="D144" s="4">
        <v>0</v>
      </c>
      <c r="E144" s="3">
        <v>563</v>
      </c>
      <c r="F144" s="4">
        <f t="shared" si="2"/>
        <v>10044000</v>
      </c>
    </row>
    <row r="145" spans="1:6" x14ac:dyDescent="0.25">
      <c r="A145" s="10" t="s">
        <v>103</v>
      </c>
      <c r="B145" s="4">
        <v>512000</v>
      </c>
      <c r="C145" s="4">
        <v>512000</v>
      </c>
      <c r="D145" s="4">
        <v>12000</v>
      </c>
      <c r="E145" s="3">
        <v>564</v>
      </c>
      <c r="F145" s="4">
        <f t="shared" si="2"/>
        <v>512000</v>
      </c>
    </row>
    <row r="146" spans="1:6" x14ac:dyDescent="0.25">
      <c r="A146" s="10" t="s">
        <v>82</v>
      </c>
      <c r="B146" s="4">
        <v>5164704.3499999996</v>
      </c>
      <c r="C146" s="4">
        <v>5164704.3499999996</v>
      </c>
      <c r="D146" s="4">
        <v>17500</v>
      </c>
      <c r="E146" s="3">
        <v>565</v>
      </c>
      <c r="F146" s="4">
        <f t="shared" si="2"/>
        <v>5164704.3499999996</v>
      </c>
    </row>
    <row r="147" spans="1:6" x14ac:dyDescent="0.25">
      <c r="A147" s="10" t="s">
        <v>91</v>
      </c>
      <c r="B147" s="4">
        <v>8379800</v>
      </c>
      <c r="C147" s="4">
        <v>8379800</v>
      </c>
      <c r="D147" s="4">
        <v>29800</v>
      </c>
      <c r="E147" s="3">
        <v>566</v>
      </c>
      <c r="F147" s="4">
        <f t="shared" si="2"/>
        <v>8379800</v>
      </c>
    </row>
    <row r="148" spans="1:6" x14ac:dyDescent="0.25">
      <c r="A148" s="10" t="s">
        <v>50</v>
      </c>
      <c r="B148" s="4">
        <v>11762899</v>
      </c>
      <c r="C148" s="4">
        <v>11762899</v>
      </c>
      <c r="D148" s="4">
        <v>15500</v>
      </c>
      <c r="E148" s="3">
        <v>567</v>
      </c>
      <c r="F148" s="4">
        <f t="shared" si="2"/>
        <v>11762899</v>
      </c>
    </row>
    <row r="149" spans="1:6" x14ac:dyDescent="0.25">
      <c r="A149" s="10" t="s">
        <v>78</v>
      </c>
      <c r="B149" s="4">
        <v>2120000</v>
      </c>
      <c r="C149" s="4">
        <v>2120000</v>
      </c>
      <c r="D149" s="4">
        <v>0</v>
      </c>
      <c r="E149" s="3">
        <v>569</v>
      </c>
      <c r="F149" s="4">
        <f t="shared" si="2"/>
        <v>2120000</v>
      </c>
    </row>
    <row r="150" spans="1:6" x14ac:dyDescent="0.25">
      <c r="A150" s="10" t="s">
        <v>166</v>
      </c>
      <c r="B150" s="4">
        <v>675000</v>
      </c>
      <c r="C150" s="4">
        <v>675000</v>
      </c>
      <c r="D150" s="4">
        <v>0</v>
      </c>
      <c r="E150" s="3">
        <v>577</v>
      </c>
      <c r="F150" s="4">
        <f t="shared" si="2"/>
        <v>675000</v>
      </c>
    </row>
    <row r="151" spans="1:6" x14ac:dyDescent="0.25">
      <c r="A151" s="10" t="s">
        <v>40</v>
      </c>
      <c r="B151" s="4">
        <v>5000</v>
      </c>
      <c r="C151" s="4">
        <v>5000</v>
      </c>
      <c r="D151" s="4">
        <v>5000</v>
      </c>
      <c r="E151" s="3">
        <v>578</v>
      </c>
      <c r="F151" s="4">
        <f t="shared" si="2"/>
        <v>5000</v>
      </c>
    </row>
    <row r="152" spans="1:6" x14ac:dyDescent="0.25">
      <c r="A152" s="10" t="s">
        <v>1185</v>
      </c>
      <c r="B152" s="4">
        <v>5000000</v>
      </c>
      <c r="C152" s="4">
        <v>5000000</v>
      </c>
      <c r="D152" s="4">
        <v>0</v>
      </c>
      <c r="E152" s="3">
        <v>581</v>
      </c>
      <c r="F152" s="4">
        <f t="shared" si="2"/>
        <v>5000000</v>
      </c>
    </row>
    <row r="153" spans="1:6" x14ac:dyDescent="0.25">
      <c r="A153" s="10" t="s">
        <v>108</v>
      </c>
      <c r="B153" s="4">
        <v>2500000</v>
      </c>
      <c r="C153" s="4">
        <v>2500000</v>
      </c>
      <c r="D153" s="4">
        <v>0</v>
      </c>
      <c r="E153" s="3">
        <v>589</v>
      </c>
      <c r="F153" s="4">
        <f t="shared" si="2"/>
        <v>2500000</v>
      </c>
    </row>
    <row r="154" spans="1:6" x14ac:dyDescent="0.25">
      <c r="A154" s="10" t="s">
        <v>84</v>
      </c>
      <c r="B154" s="4">
        <v>28787400</v>
      </c>
      <c r="C154" s="4">
        <v>28787400</v>
      </c>
      <c r="D154" s="4">
        <v>28787400</v>
      </c>
      <c r="E154" s="3">
        <v>591</v>
      </c>
      <c r="F154" s="4">
        <f t="shared" si="2"/>
        <v>28787400</v>
      </c>
    </row>
    <row r="155" spans="1:6" x14ac:dyDescent="0.25">
      <c r="A155" s="10" t="s">
        <v>86</v>
      </c>
      <c r="B155" s="4">
        <v>9578700</v>
      </c>
      <c r="C155" s="4">
        <v>9578700</v>
      </c>
      <c r="D155" s="4">
        <v>9578700</v>
      </c>
      <c r="E155" s="3">
        <v>597</v>
      </c>
      <c r="F155" s="4">
        <f t="shared" si="2"/>
        <v>9578700</v>
      </c>
    </row>
    <row r="156" spans="1:6" x14ac:dyDescent="0.25">
      <c r="A156" s="10" t="s">
        <v>138</v>
      </c>
      <c r="B156" s="4">
        <v>1002047</v>
      </c>
      <c r="C156" s="4">
        <v>657008.52834038867</v>
      </c>
      <c r="D156" s="4">
        <v>271194.02917342819</v>
      </c>
      <c r="E156" s="3">
        <v>611</v>
      </c>
      <c r="F156" s="4">
        <f t="shared" si="2"/>
        <v>657008.52834038867</v>
      </c>
    </row>
    <row r="157" spans="1:6" x14ac:dyDescent="0.25">
      <c r="A157" s="10" t="s">
        <v>139</v>
      </c>
      <c r="B157" s="4">
        <v>222800629</v>
      </c>
      <c r="C157" s="4">
        <v>146082881.71373492</v>
      </c>
      <c r="D157" s="4">
        <v>60298768.701352492</v>
      </c>
      <c r="E157" s="3">
        <v>612</v>
      </c>
      <c r="F157" s="4">
        <f t="shared" si="2"/>
        <v>146082881.71373492</v>
      </c>
    </row>
    <row r="158" spans="1:6" x14ac:dyDescent="0.25">
      <c r="A158" s="10" t="s">
        <v>140</v>
      </c>
      <c r="B158" s="4">
        <v>48776578</v>
      </c>
      <c r="C158" s="4">
        <v>31981162.290052444</v>
      </c>
      <c r="D158" s="4">
        <v>13200894.486098953</v>
      </c>
      <c r="E158" s="3">
        <v>613</v>
      </c>
      <c r="F158" s="4">
        <f t="shared" si="2"/>
        <v>31981162.290052444</v>
      </c>
    </row>
    <row r="159" spans="1:6" x14ac:dyDescent="0.25">
      <c r="A159" s="10" t="s">
        <v>141</v>
      </c>
      <c r="B159" s="4">
        <v>482175803</v>
      </c>
      <c r="C159" s="4">
        <v>298336979.70026803</v>
      </c>
      <c r="D159" s="4">
        <v>179103731.14911684</v>
      </c>
      <c r="E159" s="3">
        <v>614</v>
      </c>
      <c r="F159" s="4">
        <f t="shared" si="2"/>
        <v>298336979.70026803</v>
      </c>
    </row>
    <row r="160" spans="1:6" x14ac:dyDescent="0.25">
      <c r="A160" s="10" t="s">
        <v>142</v>
      </c>
      <c r="B160" s="4">
        <v>204462</v>
      </c>
      <c r="C160" s="4">
        <v>134058.85923667508</v>
      </c>
      <c r="D160" s="4">
        <v>55335.601616348817</v>
      </c>
      <c r="E160" s="3">
        <v>615</v>
      </c>
      <c r="F160" s="4">
        <f t="shared" si="2"/>
        <v>134058.85923667508</v>
      </c>
    </row>
    <row r="161" spans="1:6" x14ac:dyDescent="0.25">
      <c r="A161" s="10" t="s">
        <v>143</v>
      </c>
      <c r="B161" s="4">
        <v>313304481</v>
      </c>
      <c r="C161" s="4">
        <v>205423214.66384238</v>
      </c>
      <c r="D161" s="4">
        <v>84792733.834320933</v>
      </c>
      <c r="E161" s="3">
        <v>622</v>
      </c>
      <c r="F161" s="4">
        <f t="shared" si="2"/>
        <v>205423214.66384238</v>
      </c>
    </row>
    <row r="162" spans="1:6" x14ac:dyDescent="0.25">
      <c r="A162" s="10" t="s">
        <v>1201</v>
      </c>
      <c r="B162" s="4">
        <v>0</v>
      </c>
      <c r="C162" s="4">
        <v>1000000</v>
      </c>
      <c r="D162" s="4">
        <v>1000000</v>
      </c>
      <c r="E162" s="3">
        <v>791</v>
      </c>
      <c r="F162" s="4">
        <f t="shared" si="2"/>
        <v>1000000</v>
      </c>
    </row>
    <row r="163" spans="1:6" x14ac:dyDescent="0.25">
      <c r="A163" s="10" t="s">
        <v>127</v>
      </c>
      <c r="B163" s="4">
        <v>41396469.219999999</v>
      </c>
      <c r="C163" s="4">
        <v>41396469.219999999</v>
      </c>
      <c r="D163" s="4">
        <v>41396469.219999999</v>
      </c>
      <c r="E163" s="3">
        <v>911</v>
      </c>
      <c r="F163" s="4">
        <f t="shared" si="2"/>
        <v>41396469.219999999</v>
      </c>
    </row>
    <row r="164" spans="1:6" x14ac:dyDescent="0.25">
      <c r="A164" s="10" t="s">
        <v>128</v>
      </c>
      <c r="B164" s="4">
        <v>72698141.579999998</v>
      </c>
      <c r="C164" s="4">
        <v>72698141.579999998</v>
      </c>
      <c r="D164" s="4">
        <v>72698141.579999998</v>
      </c>
      <c r="E164" s="3">
        <v>921</v>
      </c>
      <c r="F164" s="4">
        <f t="shared" si="2"/>
        <v>72698141.579999998</v>
      </c>
    </row>
    <row r="165" spans="1:6" x14ac:dyDescent="0.25">
      <c r="A165" s="10" t="s">
        <v>129</v>
      </c>
      <c r="B165" s="4">
        <v>1548486.4</v>
      </c>
      <c r="C165" s="4">
        <v>1548486.4</v>
      </c>
      <c r="D165" s="4">
        <v>1548486.4</v>
      </c>
      <c r="E165" s="3">
        <v>941</v>
      </c>
      <c r="F165" s="4">
        <f t="shared" si="2"/>
        <v>1548486.4</v>
      </c>
    </row>
    <row r="166" spans="1:6" x14ac:dyDescent="0.25">
      <c r="A166" s="10" t="s">
        <v>33</v>
      </c>
      <c r="B166" s="4">
        <v>7676023088.0853338</v>
      </c>
      <c r="C166" s="4">
        <v>7186008649.8000031</v>
      </c>
      <c r="D166" s="4">
        <v>6209008649.800005</v>
      </c>
    </row>
    <row r="167" spans="1:6" x14ac:dyDescent="0.25">
      <c r="A167"/>
      <c r="B167"/>
      <c r="C167"/>
      <c r="D167"/>
    </row>
    <row r="168" spans="1:6" x14ac:dyDescent="0.25">
      <c r="A168"/>
      <c r="B168"/>
      <c r="C168"/>
      <c r="D168"/>
    </row>
    <row r="169" spans="1:6" x14ac:dyDescent="0.25">
      <c r="A169"/>
      <c r="B169"/>
      <c r="C169"/>
      <c r="D169"/>
    </row>
    <row r="170" spans="1:6" x14ac:dyDescent="0.25">
      <c r="A170"/>
      <c r="B170"/>
      <c r="C170"/>
      <c r="D170"/>
    </row>
    <row r="171" spans="1:6" x14ac:dyDescent="0.25">
      <c r="A171"/>
      <c r="B171"/>
      <c r="C171"/>
      <c r="D171"/>
    </row>
    <row r="172" spans="1:6" x14ac:dyDescent="0.25">
      <c r="A172"/>
      <c r="B172"/>
      <c r="C172"/>
      <c r="D172"/>
    </row>
    <row r="173" spans="1:6" x14ac:dyDescent="0.25">
      <c r="A173"/>
      <c r="B173"/>
      <c r="C173"/>
      <c r="D173"/>
    </row>
    <row r="174" spans="1:6" x14ac:dyDescent="0.25">
      <c r="A174"/>
      <c r="B174"/>
      <c r="C174"/>
      <c r="D174"/>
    </row>
    <row r="175" spans="1:6" x14ac:dyDescent="0.25">
      <c r="A175"/>
      <c r="B175"/>
      <c r="C175"/>
      <c r="D175"/>
    </row>
    <row r="176" spans="1:6" x14ac:dyDescent="0.25">
      <c r="A176"/>
      <c r="B176"/>
      <c r="C176"/>
      <c r="D176"/>
    </row>
    <row r="177" spans="1:4" x14ac:dyDescent="0.25">
      <c r="A177"/>
      <c r="B177"/>
      <c r="C177"/>
      <c r="D177"/>
    </row>
    <row r="178" spans="1:4" x14ac:dyDescent="0.25">
      <c r="A178"/>
      <c r="B178"/>
      <c r="C178"/>
      <c r="D178"/>
    </row>
    <row r="179" spans="1:4" x14ac:dyDescent="0.25">
      <c r="A179"/>
      <c r="B179"/>
      <c r="C179"/>
      <c r="D179"/>
    </row>
    <row r="180" spans="1:4" x14ac:dyDescent="0.25">
      <c r="A180"/>
      <c r="B180"/>
      <c r="C180"/>
      <c r="D180"/>
    </row>
    <row r="181" spans="1:4" x14ac:dyDescent="0.25">
      <c r="A181"/>
      <c r="B181"/>
      <c r="C181"/>
      <c r="D181"/>
    </row>
    <row r="182" spans="1:4" x14ac:dyDescent="0.25">
      <c r="A182"/>
      <c r="B182"/>
      <c r="C182"/>
      <c r="D182"/>
    </row>
    <row r="183" spans="1:4" x14ac:dyDescent="0.25">
      <c r="A183"/>
      <c r="B183"/>
      <c r="C183"/>
      <c r="D183"/>
    </row>
    <row r="184" spans="1:4" x14ac:dyDescent="0.25">
      <c r="A184"/>
      <c r="B184"/>
      <c r="C184"/>
      <c r="D184"/>
    </row>
    <row r="185" spans="1:4" x14ac:dyDescent="0.25">
      <c r="A185"/>
      <c r="B185"/>
      <c r="C185"/>
      <c r="D185"/>
    </row>
    <row r="186" spans="1:4" x14ac:dyDescent="0.25">
      <c r="A186"/>
      <c r="B186"/>
      <c r="C186"/>
      <c r="D186"/>
    </row>
    <row r="187" spans="1:4" x14ac:dyDescent="0.25">
      <c r="A187"/>
      <c r="B187"/>
      <c r="C187"/>
      <c r="D187"/>
    </row>
    <row r="188" spans="1:4" x14ac:dyDescent="0.25">
      <c r="A188"/>
      <c r="B188"/>
      <c r="C188"/>
      <c r="D188"/>
    </row>
    <row r="189" spans="1:4" x14ac:dyDescent="0.25">
      <c r="A189"/>
      <c r="B189"/>
      <c r="C189"/>
      <c r="D189"/>
    </row>
    <row r="190" spans="1:4" x14ac:dyDescent="0.25">
      <c r="A190"/>
      <c r="B190"/>
      <c r="C190"/>
      <c r="D190"/>
    </row>
    <row r="191" spans="1:4" x14ac:dyDescent="0.25">
      <c r="A191"/>
      <c r="B191"/>
      <c r="C191"/>
      <c r="D191"/>
    </row>
    <row r="192" spans="1:4" x14ac:dyDescent="0.25">
      <c r="A192"/>
      <c r="B192"/>
      <c r="C192"/>
      <c r="D192"/>
    </row>
    <row r="193" spans="1:4" x14ac:dyDescent="0.25">
      <c r="A193"/>
      <c r="B193"/>
      <c r="C193"/>
      <c r="D193"/>
    </row>
    <row r="194" spans="1:4" x14ac:dyDescent="0.25">
      <c r="A194"/>
      <c r="B194"/>
      <c r="C194"/>
      <c r="D194"/>
    </row>
    <row r="195" spans="1:4" x14ac:dyDescent="0.25">
      <c r="A195"/>
      <c r="B195"/>
      <c r="C195"/>
      <c r="D195"/>
    </row>
    <row r="196" spans="1:4" x14ac:dyDescent="0.25">
      <c r="A196"/>
      <c r="B196"/>
      <c r="C196"/>
      <c r="D196"/>
    </row>
    <row r="197" spans="1:4" x14ac:dyDescent="0.25">
      <c r="A197"/>
      <c r="B197"/>
      <c r="C197"/>
      <c r="D197"/>
    </row>
    <row r="198" spans="1:4" x14ac:dyDescent="0.25">
      <c r="A198"/>
      <c r="B198"/>
      <c r="C198"/>
      <c r="D198"/>
    </row>
    <row r="199" spans="1:4" x14ac:dyDescent="0.25">
      <c r="A199"/>
      <c r="B199"/>
      <c r="C199"/>
      <c r="D199"/>
    </row>
    <row r="200" spans="1:4" x14ac:dyDescent="0.25">
      <c r="A200"/>
      <c r="B200"/>
      <c r="C200"/>
      <c r="D200"/>
    </row>
    <row r="201" spans="1:4" x14ac:dyDescent="0.25">
      <c r="A201"/>
      <c r="B201"/>
      <c r="C201"/>
      <c r="D201"/>
    </row>
    <row r="202" spans="1:4" x14ac:dyDescent="0.25">
      <c r="A202"/>
      <c r="B202"/>
      <c r="C202"/>
      <c r="D202"/>
    </row>
    <row r="203" spans="1:4" x14ac:dyDescent="0.25">
      <c r="A203"/>
      <c r="B203"/>
      <c r="C203"/>
      <c r="D203"/>
    </row>
    <row r="204" spans="1:4" x14ac:dyDescent="0.25">
      <c r="A204"/>
      <c r="B204"/>
      <c r="C204"/>
      <c r="D204"/>
    </row>
    <row r="205" spans="1:4" x14ac:dyDescent="0.25">
      <c r="A205"/>
      <c r="B205"/>
      <c r="C205"/>
      <c r="D205"/>
    </row>
    <row r="206" spans="1:4" x14ac:dyDescent="0.25">
      <c r="A206"/>
      <c r="B206"/>
      <c r="C206"/>
      <c r="D206"/>
    </row>
    <row r="207" spans="1:4" x14ac:dyDescent="0.25">
      <c r="A207"/>
      <c r="B207"/>
      <c r="C207"/>
      <c r="D207"/>
    </row>
    <row r="208" spans="1:4" x14ac:dyDescent="0.25">
      <c r="A208"/>
      <c r="B208"/>
      <c r="C208"/>
      <c r="D208"/>
    </row>
    <row r="209" spans="1:4" x14ac:dyDescent="0.25">
      <c r="A209"/>
      <c r="B209"/>
      <c r="C209"/>
      <c r="D209"/>
    </row>
    <row r="210" spans="1:4" x14ac:dyDescent="0.25">
      <c r="A210"/>
      <c r="B210"/>
      <c r="C210"/>
      <c r="D210"/>
    </row>
    <row r="211" spans="1:4" x14ac:dyDescent="0.25">
      <c r="A211"/>
      <c r="B211"/>
      <c r="C211"/>
      <c r="D211"/>
    </row>
    <row r="212" spans="1:4" x14ac:dyDescent="0.25">
      <c r="A212"/>
      <c r="B212"/>
      <c r="C212"/>
      <c r="D212"/>
    </row>
    <row r="213" spans="1:4" x14ac:dyDescent="0.25">
      <c r="A213"/>
      <c r="B213"/>
      <c r="C213"/>
      <c r="D213"/>
    </row>
    <row r="214" spans="1:4" x14ac:dyDescent="0.25">
      <c r="A214"/>
      <c r="B214"/>
      <c r="C214"/>
      <c r="D214"/>
    </row>
    <row r="215" spans="1:4" x14ac:dyDescent="0.25">
      <c r="A215"/>
      <c r="B215"/>
      <c r="C215"/>
      <c r="D215"/>
    </row>
    <row r="216" spans="1:4" x14ac:dyDescent="0.25">
      <c r="A216"/>
      <c r="B216"/>
      <c r="C216"/>
      <c r="D216"/>
    </row>
    <row r="217" spans="1:4" x14ac:dyDescent="0.25">
      <c r="A217"/>
      <c r="B217"/>
      <c r="C217"/>
      <c r="D217"/>
    </row>
    <row r="218" spans="1:4" x14ac:dyDescent="0.25">
      <c r="A218"/>
      <c r="B218"/>
      <c r="C218"/>
      <c r="D218"/>
    </row>
  </sheetData>
  <pageMargins left="0.7" right="0.7" top="0.75" bottom="0.75" header="0.3" footer="0.3"/>
  <pageSetup orientation="portrait" verticalDpi="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G13"/>
  <sheetViews>
    <sheetView zoomScaleNormal="100" workbookViewId="0">
      <selection activeCell="C9" sqref="C9"/>
    </sheetView>
  </sheetViews>
  <sheetFormatPr baseColWidth="10" defaultColWidth="11.42578125" defaultRowHeight="15" x14ac:dyDescent="0.25"/>
  <cols>
    <col min="1" max="1" width="0.7109375" style="107" customWidth="1"/>
    <col min="2" max="2" width="10.42578125" style="107" bestFit="1" customWidth="1"/>
    <col min="3" max="3" width="88.7109375" style="107" bestFit="1" customWidth="1"/>
    <col min="4" max="4" width="19.28515625" style="107" bestFit="1" customWidth="1"/>
    <col min="5" max="5" width="19.85546875" style="107" bestFit="1" customWidth="1"/>
    <col min="6" max="6" width="18.140625" style="107" bestFit="1" customWidth="1"/>
    <col min="7" max="7" width="9.7109375" style="107" bestFit="1" customWidth="1"/>
    <col min="8" max="16384" width="11.42578125" style="107"/>
  </cols>
  <sheetData>
    <row r="1" spans="2:7" ht="15.75" thickBot="1" x14ac:dyDescent="0.3"/>
    <row r="2" spans="2:7" ht="33" x14ac:dyDescent="0.25">
      <c r="B2" s="367" t="s">
        <v>2198</v>
      </c>
      <c r="C2" s="368"/>
      <c r="D2" s="368"/>
      <c r="E2" s="368"/>
      <c r="F2" s="368"/>
      <c r="G2" s="369"/>
    </row>
    <row r="3" spans="2:7" ht="27" thickBot="1" x14ac:dyDescent="0.3">
      <c r="B3" s="370" t="s">
        <v>2197</v>
      </c>
      <c r="C3" s="371"/>
      <c r="D3" s="371"/>
      <c r="E3" s="371"/>
      <c r="F3" s="371"/>
      <c r="G3" s="372"/>
    </row>
    <row r="4" spans="2:7" ht="54.75" thickBot="1" x14ac:dyDescent="0.3">
      <c r="B4" s="280" t="s">
        <v>2163</v>
      </c>
      <c r="C4" s="280" t="s">
        <v>2162</v>
      </c>
      <c r="D4" s="279" t="s">
        <v>2196</v>
      </c>
      <c r="E4" s="279" t="s">
        <v>2195</v>
      </c>
      <c r="F4" s="279" t="s">
        <v>2194</v>
      </c>
      <c r="G4" s="279" t="s">
        <v>1291</v>
      </c>
    </row>
    <row r="5" spans="2:7" ht="18" x14ac:dyDescent="0.25">
      <c r="B5" s="278">
        <v>1000</v>
      </c>
      <c r="C5" s="277" t="s">
        <v>1492</v>
      </c>
      <c r="D5" s="276">
        <v>3250162500.0088997</v>
      </c>
      <c r="E5" s="276">
        <v>3432831052</v>
      </c>
      <c r="F5" s="276">
        <f t="shared" ref="F5:F12" si="0">+E5-D5</f>
        <v>182668551.99110031</v>
      </c>
      <c r="G5" s="275">
        <f t="shared" ref="G5:G13" si="1">+F5/D5</f>
        <v>5.6202898159892045E-2</v>
      </c>
    </row>
    <row r="6" spans="2:7" ht="18" x14ac:dyDescent="0.25">
      <c r="B6" s="274">
        <v>2000</v>
      </c>
      <c r="C6" s="273" t="s">
        <v>1531</v>
      </c>
      <c r="D6" s="272">
        <v>383216440.57519042</v>
      </c>
      <c r="E6" s="272">
        <v>507251412.61200011</v>
      </c>
      <c r="F6" s="272">
        <f t="shared" si="0"/>
        <v>124034972.03680968</v>
      </c>
      <c r="G6" s="271">
        <f t="shared" si="1"/>
        <v>0.32366819088095189</v>
      </c>
    </row>
    <row r="7" spans="2:7" ht="18" x14ac:dyDescent="0.25">
      <c r="B7" s="274">
        <v>3000</v>
      </c>
      <c r="C7" s="273" t="s">
        <v>1593</v>
      </c>
      <c r="D7" s="272">
        <v>1303493294.1608</v>
      </c>
      <c r="E7" s="272">
        <v>1077683659.599194</v>
      </c>
      <c r="F7" s="272">
        <f t="shared" si="0"/>
        <v>-225809634.56160593</v>
      </c>
      <c r="G7" s="271">
        <f t="shared" si="1"/>
        <v>-0.17323421269074046</v>
      </c>
    </row>
    <row r="8" spans="2:7" ht="18" x14ac:dyDescent="0.25">
      <c r="B8" s="274">
        <v>4000</v>
      </c>
      <c r="C8" s="273" t="s">
        <v>1676</v>
      </c>
      <c r="D8" s="272">
        <v>1175918762.1999998</v>
      </c>
      <c r="E8" s="272">
        <v>1220527674.3233337</v>
      </c>
      <c r="F8" s="272">
        <f t="shared" si="0"/>
        <v>44608912.123333931</v>
      </c>
      <c r="G8" s="271">
        <f t="shared" si="1"/>
        <v>3.7935368970451772E-2</v>
      </c>
    </row>
    <row r="9" spans="2:7" ht="18" x14ac:dyDescent="0.25">
      <c r="B9" s="274">
        <v>5000</v>
      </c>
      <c r="C9" s="273" t="s">
        <v>1733</v>
      </c>
      <c r="D9" s="272">
        <v>182157932.597</v>
      </c>
      <c r="E9" s="272">
        <v>148456448.31</v>
      </c>
      <c r="F9" s="272">
        <f t="shared" si="0"/>
        <v>-33701484.287</v>
      </c>
      <c r="G9" s="271">
        <f t="shared" si="1"/>
        <v>-0.18501244390800162</v>
      </c>
    </row>
    <row r="10" spans="2:7" ht="18" x14ac:dyDescent="0.25">
      <c r="B10" s="274">
        <v>6000</v>
      </c>
      <c r="C10" s="273" t="s">
        <v>1792</v>
      </c>
      <c r="D10" s="272">
        <v>1190453209.3500001</v>
      </c>
      <c r="E10" s="272">
        <v>682615305.75547481</v>
      </c>
      <c r="F10" s="272">
        <f t="shared" si="0"/>
        <v>-507837903.59452534</v>
      </c>
      <c r="G10" s="271">
        <f t="shared" si="1"/>
        <v>-0.42659207401508048</v>
      </c>
    </row>
    <row r="11" spans="2:7" ht="18" x14ac:dyDescent="0.25">
      <c r="B11" s="274">
        <v>7000</v>
      </c>
      <c r="C11" s="273" t="s">
        <v>1809</v>
      </c>
      <c r="D11" s="272">
        <v>1150000</v>
      </c>
      <c r="E11" s="272">
        <v>1000000</v>
      </c>
      <c r="F11" s="272">
        <f t="shared" si="0"/>
        <v>-150000</v>
      </c>
      <c r="G11" s="271">
        <f t="shared" si="1"/>
        <v>-0.13043478260869565</v>
      </c>
    </row>
    <row r="12" spans="2:7" ht="18.75" thickBot="1" x14ac:dyDescent="0.3">
      <c r="B12" s="270">
        <v>9000</v>
      </c>
      <c r="C12" s="269" t="s">
        <v>1814</v>
      </c>
      <c r="D12" s="268">
        <v>112497753.09000002</v>
      </c>
      <c r="E12" s="268">
        <v>115643097.2</v>
      </c>
      <c r="F12" s="268">
        <f t="shared" si="0"/>
        <v>3145344.1099999845</v>
      </c>
      <c r="G12" s="267">
        <f t="shared" si="1"/>
        <v>2.7959172726620223E-2</v>
      </c>
    </row>
    <row r="13" spans="2:7" ht="18.75" thickBot="1" x14ac:dyDescent="0.3">
      <c r="B13" s="365" t="s">
        <v>1213</v>
      </c>
      <c r="C13" s="366"/>
      <c r="D13" s="266">
        <f>+SUM(D5:D12)</f>
        <v>7599049891.9818907</v>
      </c>
      <c r="E13" s="266">
        <f>+SUM(E5:E12)</f>
        <v>7186008649.8000031</v>
      </c>
      <c r="F13" s="266">
        <f>+SUM(F5:F12)</f>
        <v>-413041242.18188739</v>
      </c>
      <c r="G13" s="265">
        <f t="shared" si="1"/>
        <v>-5.4354326929437105E-2</v>
      </c>
    </row>
  </sheetData>
  <mergeCells count="3">
    <mergeCell ref="B13:C13"/>
    <mergeCell ref="B2:G2"/>
    <mergeCell ref="B3:G3"/>
  </mergeCells>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B17"/>
  <sheetViews>
    <sheetView workbookViewId="0">
      <selection activeCell="C9" sqref="C9"/>
    </sheetView>
  </sheetViews>
  <sheetFormatPr baseColWidth="10" defaultRowHeight="15" x14ac:dyDescent="0.25"/>
  <cols>
    <col min="1" max="1" width="47.42578125" bestFit="1" customWidth="1"/>
    <col min="2" max="2" width="18.140625" bestFit="1" customWidth="1"/>
  </cols>
  <sheetData>
    <row r="3" spans="1:2" x14ac:dyDescent="0.25">
      <c r="A3" s="2" t="s">
        <v>32</v>
      </c>
      <c r="B3" t="s">
        <v>1194</v>
      </c>
    </row>
    <row r="4" spans="1:2" x14ac:dyDescent="0.25">
      <c r="A4" s="10" t="s">
        <v>131</v>
      </c>
      <c r="B4" s="4">
        <v>530000</v>
      </c>
    </row>
    <row r="5" spans="1:2" x14ac:dyDescent="0.25">
      <c r="A5" s="10" t="s">
        <v>132</v>
      </c>
      <c r="B5" s="4">
        <v>79012025.030000001</v>
      </c>
    </row>
    <row r="6" spans="1:2" x14ac:dyDescent="0.25">
      <c r="A6" s="10" t="s">
        <v>157</v>
      </c>
      <c r="B6" s="4">
        <v>62291884.339758292</v>
      </c>
    </row>
    <row r="7" spans="1:2" x14ac:dyDescent="0.25">
      <c r="A7" s="10" t="s">
        <v>130</v>
      </c>
      <c r="B7" s="4">
        <v>9327500</v>
      </c>
    </row>
    <row r="8" spans="1:2" x14ac:dyDescent="0.25">
      <c r="A8" s="10" t="s">
        <v>225</v>
      </c>
      <c r="B8" s="4">
        <v>25226513.772</v>
      </c>
    </row>
    <row r="9" spans="1:2" x14ac:dyDescent="0.25">
      <c r="A9" s="10" t="s">
        <v>136</v>
      </c>
      <c r="B9" s="4">
        <v>1072679688.0433336</v>
      </c>
    </row>
    <row r="10" spans="1:2" x14ac:dyDescent="0.25">
      <c r="A10" s="10" t="s">
        <v>135</v>
      </c>
      <c r="B10" s="4">
        <v>332000</v>
      </c>
    </row>
    <row r="11" spans="1:2" x14ac:dyDescent="0.25">
      <c r="A11" s="10" t="s">
        <v>172</v>
      </c>
      <c r="B11" s="4">
        <v>726211536.90967786</v>
      </c>
    </row>
    <row r="12" spans="1:2" x14ac:dyDescent="0.25">
      <c r="A12" s="10" t="s">
        <v>134</v>
      </c>
      <c r="B12" s="4">
        <v>4118444199.279758</v>
      </c>
    </row>
    <row r="13" spans="1:2" x14ac:dyDescent="0.25">
      <c r="A13" s="10" t="s">
        <v>194</v>
      </c>
      <c r="B13" s="4">
        <v>352882718.86000001</v>
      </c>
    </row>
    <row r="14" spans="1:2" x14ac:dyDescent="0.25">
      <c r="A14" s="10" t="s">
        <v>133</v>
      </c>
      <c r="B14" s="4">
        <v>42002250</v>
      </c>
    </row>
    <row r="15" spans="1:2" x14ac:dyDescent="0.25">
      <c r="A15" s="10" t="s">
        <v>137</v>
      </c>
      <c r="B15" s="4">
        <v>616642505.75547481</v>
      </c>
    </row>
    <row r="16" spans="1:2" x14ac:dyDescent="0.25">
      <c r="A16" s="10" t="s">
        <v>215</v>
      </c>
      <c r="B16" s="4">
        <v>73425827.810000002</v>
      </c>
    </row>
    <row r="17" spans="1:2" x14ac:dyDescent="0.25">
      <c r="A17" s="10" t="s">
        <v>33</v>
      </c>
      <c r="B17" s="4">
        <v>7179008649.8000031</v>
      </c>
    </row>
  </sheetData>
  <pageMargins left="0.7" right="0.7" top="0.75" bottom="0.75" header="0.3" footer="0.3"/>
  <pageSetup orientation="portrait" verticalDpi="0"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D1387"/>
  <sheetViews>
    <sheetView zoomScale="60" zoomScaleNormal="60" workbookViewId="0">
      <pane ySplit="1" topLeftCell="A2" activePane="bottomLeft" state="frozen"/>
      <selection activeCell="N1" sqref="N1"/>
      <selection pane="bottomLeft" activeCell="A2" sqref="A2"/>
    </sheetView>
  </sheetViews>
  <sheetFormatPr baseColWidth="10" defaultRowHeight="15" x14ac:dyDescent="0.25"/>
  <cols>
    <col min="1" max="1" width="47.42578125" bestFit="1" customWidth="1"/>
    <col min="2" max="2" width="37.5703125" customWidth="1"/>
    <col min="3" max="3" width="11.28515625" bestFit="1" customWidth="1"/>
    <col min="4" max="4" width="59.140625" style="107" bestFit="1" customWidth="1"/>
    <col min="5" max="8" width="29.140625" style="107" customWidth="1"/>
    <col min="9" max="9" width="75.7109375" hidden="1" customWidth="1"/>
    <col min="10" max="10" width="53.85546875" hidden="1" customWidth="1"/>
    <col min="11" max="11" width="76.140625" hidden="1" customWidth="1"/>
    <col min="12" max="12" width="44" style="107" customWidth="1"/>
    <col min="13" max="13" width="69.28515625" bestFit="1" customWidth="1"/>
  </cols>
  <sheetData>
    <row r="1" spans="1:30" s="290" customFormat="1" ht="21" x14ac:dyDescent="0.35">
      <c r="A1" s="290" t="s">
        <v>0</v>
      </c>
      <c r="B1" s="290" t="s">
        <v>1360</v>
      </c>
      <c r="C1" s="290" t="s">
        <v>2203</v>
      </c>
      <c r="D1" s="290" t="s">
        <v>2207</v>
      </c>
      <c r="E1" s="290" t="s">
        <v>2208</v>
      </c>
      <c r="F1" s="290" t="s">
        <v>2209</v>
      </c>
      <c r="G1" s="290" t="s">
        <v>2210</v>
      </c>
      <c r="H1" s="290" t="s">
        <v>2211</v>
      </c>
      <c r="I1" s="290" t="s">
        <v>22</v>
      </c>
      <c r="J1" s="290" t="s">
        <v>1283</v>
      </c>
      <c r="K1" s="290" t="s">
        <v>1361</v>
      </c>
      <c r="L1" s="290" t="s">
        <v>2216</v>
      </c>
      <c r="M1" s="290" t="s">
        <v>224</v>
      </c>
      <c r="N1" s="290" t="s">
        <v>1323</v>
      </c>
      <c r="O1" s="290" t="s">
        <v>243</v>
      </c>
      <c r="P1" s="290" t="s">
        <v>260</v>
      </c>
      <c r="Q1" s="290" t="s">
        <v>251</v>
      </c>
      <c r="R1" s="290" t="s">
        <v>36</v>
      </c>
      <c r="S1" s="290" t="s">
        <v>1</v>
      </c>
      <c r="T1" s="290" t="s">
        <v>1188</v>
      </c>
      <c r="U1" s="290" t="s">
        <v>1189</v>
      </c>
      <c r="V1" s="290" t="s">
        <v>1190</v>
      </c>
      <c r="W1" s="290" t="s">
        <v>1191</v>
      </c>
      <c r="X1" s="290" t="s">
        <v>1192</v>
      </c>
      <c r="Y1" s="290" t="s">
        <v>1186</v>
      </c>
      <c r="Z1" s="290" t="s">
        <v>1187</v>
      </c>
      <c r="AA1" s="290" t="s">
        <v>2204</v>
      </c>
      <c r="AB1" s="290" t="s">
        <v>2205</v>
      </c>
      <c r="AC1" s="290" t="s">
        <v>2206</v>
      </c>
      <c r="AD1" s="290" t="s">
        <v>2208</v>
      </c>
    </row>
    <row r="2" spans="1:30" x14ac:dyDescent="0.25">
      <c r="A2" t="s">
        <v>131</v>
      </c>
      <c r="B2" t="s">
        <v>1362</v>
      </c>
      <c r="C2" t="e">
        <f>+VLOOKUP(AA2,#REF!,2,FALSE)</f>
        <v>#REF!</v>
      </c>
      <c r="D2" s="107" t="e">
        <f>+VLOOKUP(AB2,#REF!,2,FALSE)</f>
        <v>#REF!</v>
      </c>
      <c r="E2" s="107" t="s">
        <v>2215</v>
      </c>
      <c r="F2" s="107" t="s">
        <v>2212</v>
      </c>
      <c r="G2" s="107" t="s">
        <v>2213</v>
      </c>
      <c r="H2" s="107" t="s">
        <v>2214</v>
      </c>
      <c r="I2" t="s">
        <v>20</v>
      </c>
      <c r="J2" t="s">
        <v>20</v>
      </c>
      <c r="K2" t="s">
        <v>1367</v>
      </c>
      <c r="L2" s="107" t="s">
        <v>2217</v>
      </c>
      <c r="M2" t="s">
        <v>1324</v>
      </c>
      <c r="N2" t="s">
        <v>2256</v>
      </c>
      <c r="O2" t="s">
        <v>2136</v>
      </c>
      <c r="P2" t="s">
        <v>261</v>
      </c>
      <c r="Q2" s="6" t="e">
        <f>+VLOOKUP(Y2,#REF!,2,FALSE)</f>
        <v>#REF!</v>
      </c>
      <c r="R2" t="s">
        <v>1454</v>
      </c>
      <c r="S2" t="s">
        <v>2</v>
      </c>
      <c r="T2">
        <v>150000</v>
      </c>
      <c r="U2">
        <v>150000</v>
      </c>
      <c r="V2">
        <v>60000</v>
      </c>
      <c r="W2">
        <v>0</v>
      </c>
      <c r="X2">
        <v>-90000</v>
      </c>
      <c r="Y2" s="288">
        <v>2</v>
      </c>
      <c r="Z2" s="6" t="str">
        <f t="shared" ref="Z2:Z65" si="0">+MID(S2,1,2)</f>
        <v>21</v>
      </c>
      <c r="AA2" t="str">
        <f t="shared" ref="AA2:AA65" si="1">+MID(B2,1,1)</f>
        <v>1</v>
      </c>
      <c r="AB2" s="107" t="str">
        <f t="shared" ref="AB2:AB65" si="2">+MID(B2,1,2)</f>
        <v>13</v>
      </c>
      <c r="AC2" s="107" t="str">
        <f t="shared" ref="AC2:AC65" si="3">+MID(B2,1,3)</f>
        <v>131</v>
      </c>
    </row>
    <row r="3" spans="1:30" x14ac:dyDescent="0.25">
      <c r="A3" t="s">
        <v>131</v>
      </c>
      <c r="B3" t="s">
        <v>1362</v>
      </c>
      <c r="C3" s="107" t="e">
        <f>+VLOOKUP(AA3,#REF!,2,FALSE)</f>
        <v>#REF!</v>
      </c>
      <c r="D3" s="107" t="e">
        <f>+VLOOKUP(AB3,#REF!,2,FALSE)</f>
        <v>#REF!</v>
      </c>
      <c r="E3" s="107" t="s">
        <v>2215</v>
      </c>
      <c r="F3" s="107" t="s">
        <v>2212</v>
      </c>
      <c r="G3" s="107" t="s">
        <v>2213</v>
      </c>
      <c r="H3" s="107" t="s">
        <v>2214</v>
      </c>
      <c r="I3" s="107" t="s">
        <v>20</v>
      </c>
      <c r="J3" s="107" t="s">
        <v>20</v>
      </c>
      <c r="K3" s="107" t="s">
        <v>1367</v>
      </c>
      <c r="L3" s="107" t="s">
        <v>2217</v>
      </c>
      <c r="M3" t="s">
        <v>1324</v>
      </c>
      <c r="N3" s="107" t="s">
        <v>2256</v>
      </c>
      <c r="O3" t="s">
        <v>2136</v>
      </c>
      <c r="P3" t="s">
        <v>262</v>
      </c>
      <c r="Q3" s="6" t="e">
        <f>+VLOOKUP(Y3,#REF!,2,FALSE)</f>
        <v>#REF!</v>
      </c>
      <c r="R3" t="s">
        <v>1454</v>
      </c>
      <c r="S3" t="s">
        <v>51</v>
      </c>
      <c r="T3">
        <v>2000</v>
      </c>
      <c r="U3">
        <v>2000</v>
      </c>
      <c r="V3">
        <v>400</v>
      </c>
      <c r="W3">
        <v>0</v>
      </c>
      <c r="X3">
        <v>-1600</v>
      </c>
      <c r="Y3" s="288">
        <v>2</v>
      </c>
      <c r="Z3" s="6" t="str">
        <f t="shared" si="0"/>
        <v>21</v>
      </c>
      <c r="AA3" s="107" t="str">
        <f t="shared" si="1"/>
        <v>1</v>
      </c>
      <c r="AB3" s="107" t="str">
        <f t="shared" si="2"/>
        <v>13</v>
      </c>
      <c r="AC3" s="107" t="str">
        <f t="shared" si="3"/>
        <v>131</v>
      </c>
    </row>
    <row r="4" spans="1:30" x14ac:dyDescent="0.25">
      <c r="A4" t="s">
        <v>131</v>
      </c>
      <c r="B4" t="s">
        <v>1362</v>
      </c>
      <c r="C4" s="107" t="e">
        <f>+VLOOKUP(AA4,#REF!,2,FALSE)</f>
        <v>#REF!</v>
      </c>
      <c r="D4" s="107" t="e">
        <f>+VLOOKUP(AB4,#REF!,2,FALSE)</f>
        <v>#REF!</v>
      </c>
      <c r="E4" s="107" t="s">
        <v>2215</v>
      </c>
      <c r="F4" s="107" t="s">
        <v>2212</v>
      </c>
      <c r="G4" s="107" t="s">
        <v>2213</v>
      </c>
      <c r="H4" s="107" t="s">
        <v>2214</v>
      </c>
      <c r="I4" s="107" t="s">
        <v>20</v>
      </c>
      <c r="J4" s="107" t="s">
        <v>20</v>
      </c>
      <c r="K4" s="107" t="s">
        <v>1367</v>
      </c>
      <c r="L4" s="107" t="s">
        <v>2217</v>
      </c>
      <c r="M4" t="s">
        <v>1324</v>
      </c>
      <c r="P4" t="s">
        <v>263</v>
      </c>
      <c r="Q4" s="6" t="e">
        <f>+VLOOKUP(Y4,#REF!,2,FALSE)</f>
        <v>#REF!</v>
      </c>
      <c r="R4" t="s">
        <v>1455</v>
      </c>
      <c r="S4" t="s">
        <v>6</v>
      </c>
      <c r="T4">
        <v>120000</v>
      </c>
      <c r="U4">
        <v>120000</v>
      </c>
      <c r="V4">
        <v>24000</v>
      </c>
      <c r="W4">
        <v>0</v>
      </c>
      <c r="X4">
        <v>-96000</v>
      </c>
      <c r="Y4" s="288">
        <v>2</v>
      </c>
      <c r="Z4" s="6" t="str">
        <f t="shared" si="0"/>
        <v>22</v>
      </c>
      <c r="AA4" s="107" t="str">
        <f t="shared" si="1"/>
        <v>1</v>
      </c>
      <c r="AB4" s="107" t="str">
        <f t="shared" si="2"/>
        <v>13</v>
      </c>
      <c r="AC4" s="107" t="str">
        <f t="shared" si="3"/>
        <v>131</v>
      </c>
    </row>
    <row r="5" spans="1:30" x14ac:dyDescent="0.25">
      <c r="A5" t="s">
        <v>131</v>
      </c>
      <c r="B5" t="s">
        <v>1362</v>
      </c>
      <c r="C5" s="107" t="e">
        <f>+VLOOKUP(AA5,#REF!,2,FALSE)</f>
        <v>#REF!</v>
      </c>
      <c r="D5" s="107" t="e">
        <f>+VLOOKUP(AB5,#REF!,2,FALSE)</f>
        <v>#REF!</v>
      </c>
      <c r="E5" s="107" t="s">
        <v>2215</v>
      </c>
      <c r="F5" s="107" t="s">
        <v>2212</v>
      </c>
      <c r="G5" s="107" t="s">
        <v>2213</v>
      </c>
      <c r="H5" s="107" t="s">
        <v>2214</v>
      </c>
      <c r="I5" s="107" t="s">
        <v>20</v>
      </c>
      <c r="J5" s="107" t="s">
        <v>20</v>
      </c>
      <c r="K5" s="107" t="s">
        <v>1367</v>
      </c>
      <c r="L5" s="107" t="s">
        <v>2217</v>
      </c>
      <c r="M5" t="s">
        <v>1324</v>
      </c>
      <c r="P5" t="s">
        <v>264</v>
      </c>
      <c r="Q5" s="6" t="e">
        <f>+VLOOKUP(Y5,#REF!,2,FALSE)</f>
        <v>#REF!</v>
      </c>
      <c r="R5" t="s">
        <v>1456</v>
      </c>
      <c r="S5" t="s">
        <v>52</v>
      </c>
      <c r="T5">
        <v>1500</v>
      </c>
      <c r="U5">
        <v>1500</v>
      </c>
      <c r="V5">
        <v>1500</v>
      </c>
      <c r="W5">
        <v>0</v>
      </c>
      <c r="X5">
        <v>0</v>
      </c>
      <c r="Y5" s="288">
        <v>2</v>
      </c>
      <c r="Z5" s="6" t="str">
        <f t="shared" si="0"/>
        <v>24</v>
      </c>
      <c r="AA5" s="107" t="str">
        <f t="shared" si="1"/>
        <v>1</v>
      </c>
      <c r="AB5" s="107" t="str">
        <f t="shared" si="2"/>
        <v>13</v>
      </c>
      <c r="AC5" s="107" t="str">
        <f t="shared" si="3"/>
        <v>131</v>
      </c>
    </row>
    <row r="6" spans="1:30" x14ac:dyDescent="0.25">
      <c r="A6" t="s">
        <v>131</v>
      </c>
      <c r="B6" t="s">
        <v>1362</v>
      </c>
      <c r="C6" s="107" t="e">
        <f>+VLOOKUP(AA6,#REF!,2,FALSE)</f>
        <v>#REF!</v>
      </c>
      <c r="D6" s="107" t="e">
        <f>+VLOOKUP(AB6,#REF!,2,FALSE)</f>
        <v>#REF!</v>
      </c>
      <c r="E6" s="107" t="s">
        <v>2215</v>
      </c>
      <c r="F6" s="107" t="s">
        <v>2212</v>
      </c>
      <c r="G6" s="107" t="s">
        <v>2213</v>
      </c>
      <c r="H6" s="107" t="s">
        <v>2214</v>
      </c>
      <c r="I6" s="107" t="s">
        <v>20</v>
      </c>
      <c r="J6" s="107" t="s">
        <v>20</v>
      </c>
      <c r="K6" s="107" t="s">
        <v>1367</v>
      </c>
      <c r="L6" s="107" t="s">
        <v>2217</v>
      </c>
      <c r="M6" t="s">
        <v>1324</v>
      </c>
      <c r="P6" t="s">
        <v>265</v>
      </c>
      <c r="Q6" s="6" t="e">
        <f>+VLOOKUP(Y6,#REF!,2,FALSE)</f>
        <v>#REF!</v>
      </c>
      <c r="R6" t="s">
        <v>1461</v>
      </c>
      <c r="S6" t="s">
        <v>11</v>
      </c>
      <c r="T6">
        <v>500</v>
      </c>
      <c r="U6">
        <v>500</v>
      </c>
      <c r="V6">
        <v>500</v>
      </c>
      <c r="W6">
        <v>0</v>
      </c>
      <c r="X6">
        <v>0</v>
      </c>
      <c r="Y6" s="288">
        <v>2</v>
      </c>
      <c r="Z6" s="6" t="str">
        <f t="shared" si="0"/>
        <v>29</v>
      </c>
      <c r="AA6" s="107" t="str">
        <f t="shared" si="1"/>
        <v>1</v>
      </c>
      <c r="AB6" s="107" t="str">
        <f t="shared" si="2"/>
        <v>13</v>
      </c>
      <c r="AC6" s="107" t="str">
        <f t="shared" si="3"/>
        <v>131</v>
      </c>
    </row>
    <row r="7" spans="1:30" x14ac:dyDescent="0.25">
      <c r="A7" t="s">
        <v>131</v>
      </c>
      <c r="B7" t="s">
        <v>1362</v>
      </c>
      <c r="C7" s="107" t="e">
        <f>+VLOOKUP(AA7,#REF!,2,FALSE)</f>
        <v>#REF!</v>
      </c>
      <c r="D7" s="107" t="e">
        <f>+VLOOKUP(AB7,#REF!,2,FALSE)</f>
        <v>#REF!</v>
      </c>
      <c r="E7" s="107" t="s">
        <v>2215</v>
      </c>
      <c r="F7" s="107" t="s">
        <v>2212</v>
      </c>
      <c r="G7" s="107" t="s">
        <v>2213</v>
      </c>
      <c r="H7" s="107" t="s">
        <v>2214</v>
      </c>
      <c r="I7" s="107" t="s">
        <v>20</v>
      </c>
      <c r="J7" s="107" t="s">
        <v>20</v>
      </c>
      <c r="K7" s="107" t="s">
        <v>1367</v>
      </c>
      <c r="L7" s="107" t="s">
        <v>2217</v>
      </c>
      <c r="M7" t="s">
        <v>1324</v>
      </c>
      <c r="P7" t="s">
        <v>266</v>
      </c>
      <c r="Q7" s="6" t="e">
        <f>+VLOOKUP(Y7,#REF!,2,FALSE)</f>
        <v>#REF!</v>
      </c>
      <c r="R7" t="s">
        <v>1461</v>
      </c>
      <c r="S7" t="s">
        <v>53</v>
      </c>
      <c r="T7">
        <v>50000</v>
      </c>
      <c r="U7">
        <v>50000</v>
      </c>
      <c r="V7">
        <v>5000</v>
      </c>
      <c r="W7">
        <v>0</v>
      </c>
      <c r="X7">
        <v>-45000</v>
      </c>
      <c r="Y7" s="288">
        <v>2</v>
      </c>
      <c r="Z7" s="6" t="str">
        <f t="shared" si="0"/>
        <v>29</v>
      </c>
      <c r="AA7" s="107" t="str">
        <f t="shared" si="1"/>
        <v>1</v>
      </c>
      <c r="AB7" s="107" t="str">
        <f t="shared" si="2"/>
        <v>13</v>
      </c>
      <c r="AC7" s="107" t="str">
        <f t="shared" si="3"/>
        <v>131</v>
      </c>
    </row>
    <row r="8" spans="1:30" x14ac:dyDescent="0.25">
      <c r="A8" t="s">
        <v>131</v>
      </c>
      <c r="B8" t="s">
        <v>1362</v>
      </c>
      <c r="C8" s="107" t="e">
        <f>+VLOOKUP(AA8,#REF!,2,FALSE)</f>
        <v>#REF!</v>
      </c>
      <c r="D8" s="107" t="e">
        <f>+VLOOKUP(AB8,#REF!,2,FALSE)</f>
        <v>#REF!</v>
      </c>
      <c r="E8" s="107" t="s">
        <v>2215</v>
      </c>
      <c r="F8" s="107" t="s">
        <v>2212</v>
      </c>
      <c r="G8" s="107" t="s">
        <v>2213</v>
      </c>
      <c r="H8" s="107" t="s">
        <v>2214</v>
      </c>
      <c r="I8" s="107" t="s">
        <v>20</v>
      </c>
      <c r="J8" s="107" t="s">
        <v>20</v>
      </c>
      <c r="K8" s="107" t="s">
        <v>1367</v>
      </c>
      <c r="L8" s="107" t="s">
        <v>2217</v>
      </c>
      <c r="M8" t="s">
        <v>1324</v>
      </c>
      <c r="P8" t="s">
        <v>267</v>
      </c>
      <c r="Q8" s="6" t="e">
        <f>+VLOOKUP(Y8,#REF!,2,FALSE)</f>
        <v>#REF!</v>
      </c>
      <c r="R8" t="s">
        <v>1461</v>
      </c>
      <c r="S8" t="s">
        <v>54</v>
      </c>
      <c r="T8">
        <v>2250</v>
      </c>
      <c r="U8">
        <v>2250</v>
      </c>
      <c r="V8">
        <v>450</v>
      </c>
      <c r="W8">
        <v>0</v>
      </c>
      <c r="X8">
        <v>-1800</v>
      </c>
      <c r="Y8" s="288">
        <v>2</v>
      </c>
      <c r="Z8" s="6" t="str">
        <f t="shared" si="0"/>
        <v>29</v>
      </c>
      <c r="AA8" s="107" t="str">
        <f t="shared" si="1"/>
        <v>1</v>
      </c>
      <c r="AB8" s="107" t="str">
        <f t="shared" si="2"/>
        <v>13</v>
      </c>
      <c r="AC8" s="107" t="str">
        <f t="shared" si="3"/>
        <v>131</v>
      </c>
    </row>
    <row r="9" spans="1:30" x14ac:dyDescent="0.25">
      <c r="A9" t="s">
        <v>131</v>
      </c>
      <c r="B9" t="s">
        <v>1362</v>
      </c>
      <c r="C9" s="107" t="e">
        <f>+VLOOKUP(AA9,#REF!,2,FALSE)</f>
        <v>#REF!</v>
      </c>
      <c r="D9" s="107" t="e">
        <f>+VLOOKUP(AB9,#REF!,2,FALSE)</f>
        <v>#REF!</v>
      </c>
      <c r="E9" s="107" t="s">
        <v>2215</v>
      </c>
      <c r="F9" s="107" t="s">
        <v>2212</v>
      </c>
      <c r="G9" s="107" t="s">
        <v>2213</v>
      </c>
      <c r="H9" s="107" t="s">
        <v>2214</v>
      </c>
      <c r="I9" s="107" t="s">
        <v>20</v>
      </c>
      <c r="J9" s="107" t="s">
        <v>20</v>
      </c>
      <c r="K9" s="107" t="s">
        <v>1367</v>
      </c>
      <c r="L9" s="107" t="s">
        <v>2217</v>
      </c>
      <c r="M9" t="s">
        <v>1324</v>
      </c>
      <c r="P9" t="s">
        <v>268</v>
      </c>
      <c r="Q9" s="6" t="e">
        <f>+VLOOKUP(Y9,#REF!,2,FALSE)</f>
        <v>#REF!</v>
      </c>
      <c r="R9" t="s">
        <v>1461</v>
      </c>
      <c r="S9" t="s">
        <v>55</v>
      </c>
      <c r="T9">
        <v>9000</v>
      </c>
      <c r="U9">
        <v>9000</v>
      </c>
      <c r="V9">
        <v>900</v>
      </c>
      <c r="W9">
        <v>0</v>
      </c>
      <c r="X9">
        <v>-8100</v>
      </c>
      <c r="Y9" s="288">
        <v>2</v>
      </c>
      <c r="Z9" s="6" t="str">
        <f t="shared" si="0"/>
        <v>29</v>
      </c>
      <c r="AA9" s="107" t="str">
        <f t="shared" si="1"/>
        <v>1</v>
      </c>
      <c r="AB9" s="107" t="str">
        <f t="shared" si="2"/>
        <v>13</v>
      </c>
      <c r="AC9" s="107" t="str">
        <f t="shared" si="3"/>
        <v>131</v>
      </c>
    </row>
    <row r="10" spans="1:30" x14ac:dyDescent="0.25">
      <c r="A10" t="s">
        <v>131</v>
      </c>
      <c r="B10" t="s">
        <v>1362</v>
      </c>
      <c r="C10" s="107" t="e">
        <f>+VLOOKUP(AA10,#REF!,2,FALSE)</f>
        <v>#REF!</v>
      </c>
      <c r="D10" s="107" t="e">
        <f>+VLOOKUP(AB10,#REF!,2,FALSE)</f>
        <v>#REF!</v>
      </c>
      <c r="E10" s="107" t="s">
        <v>2215</v>
      </c>
      <c r="F10" s="107" t="s">
        <v>2212</v>
      </c>
      <c r="G10" s="107" t="s">
        <v>2213</v>
      </c>
      <c r="H10" s="107" t="s">
        <v>2214</v>
      </c>
      <c r="I10" s="107" t="s">
        <v>20</v>
      </c>
      <c r="J10" s="107" t="s">
        <v>20</v>
      </c>
      <c r="K10" s="107" t="s">
        <v>1367</v>
      </c>
      <c r="L10" s="107" t="s">
        <v>2217</v>
      </c>
      <c r="M10" t="s">
        <v>1324</v>
      </c>
      <c r="P10" t="s">
        <v>269</v>
      </c>
      <c r="Q10" s="6" t="e">
        <f>+VLOOKUP(Y10,#REF!,2,FALSE)</f>
        <v>#REF!</v>
      </c>
      <c r="R10" t="s">
        <v>1462</v>
      </c>
      <c r="S10" t="s">
        <v>12</v>
      </c>
      <c r="T10">
        <v>15000</v>
      </c>
      <c r="U10">
        <v>15000</v>
      </c>
      <c r="V10">
        <v>15000</v>
      </c>
      <c r="W10">
        <v>0</v>
      </c>
      <c r="X10">
        <v>0</v>
      </c>
      <c r="Y10" s="288">
        <v>3</v>
      </c>
      <c r="Z10" s="6" t="str">
        <f t="shared" si="0"/>
        <v>31</v>
      </c>
      <c r="AA10" s="107" t="str">
        <f t="shared" si="1"/>
        <v>1</v>
      </c>
      <c r="AB10" s="107" t="str">
        <f t="shared" si="2"/>
        <v>13</v>
      </c>
      <c r="AC10" s="107" t="str">
        <f t="shared" si="3"/>
        <v>131</v>
      </c>
    </row>
    <row r="11" spans="1:30" x14ac:dyDescent="0.25">
      <c r="A11" t="s">
        <v>131</v>
      </c>
      <c r="B11" t="s">
        <v>1362</v>
      </c>
      <c r="C11" s="107" t="e">
        <f>+VLOOKUP(AA11,#REF!,2,FALSE)</f>
        <v>#REF!</v>
      </c>
      <c r="D11" s="107" t="e">
        <f>+VLOOKUP(AB11,#REF!,2,FALSE)</f>
        <v>#REF!</v>
      </c>
      <c r="E11" s="107" t="s">
        <v>2215</v>
      </c>
      <c r="F11" s="107" t="s">
        <v>2212</v>
      </c>
      <c r="G11" s="107" t="s">
        <v>2213</v>
      </c>
      <c r="H11" s="107" t="s">
        <v>2214</v>
      </c>
      <c r="I11" s="107" t="s">
        <v>20</v>
      </c>
      <c r="J11" s="107" t="s">
        <v>20</v>
      </c>
      <c r="K11" s="107" t="s">
        <v>1367</v>
      </c>
      <c r="L11" s="107" t="s">
        <v>2217</v>
      </c>
      <c r="M11" t="s">
        <v>1324</v>
      </c>
      <c r="P11" t="s">
        <v>270</v>
      </c>
      <c r="Q11" s="6" t="e">
        <f>+VLOOKUP(Y11,#REF!,2,FALSE)</f>
        <v>#REF!</v>
      </c>
      <c r="R11" t="s">
        <v>1468</v>
      </c>
      <c r="S11" t="s">
        <v>56</v>
      </c>
      <c r="T11">
        <v>124750</v>
      </c>
      <c r="U11">
        <v>104750</v>
      </c>
      <c r="V11">
        <v>74850</v>
      </c>
      <c r="W11">
        <v>-20000</v>
      </c>
      <c r="X11">
        <v>-49900</v>
      </c>
      <c r="Y11" s="288">
        <v>3</v>
      </c>
      <c r="Z11" s="6" t="str">
        <f t="shared" si="0"/>
        <v>37</v>
      </c>
      <c r="AA11" s="107" t="str">
        <f t="shared" si="1"/>
        <v>1</v>
      </c>
      <c r="AB11" s="107" t="str">
        <f t="shared" si="2"/>
        <v>13</v>
      </c>
      <c r="AC11" s="107" t="str">
        <f t="shared" si="3"/>
        <v>131</v>
      </c>
    </row>
    <row r="12" spans="1:30" x14ac:dyDescent="0.25">
      <c r="A12" t="s">
        <v>131</v>
      </c>
      <c r="B12" t="s">
        <v>1362</v>
      </c>
      <c r="C12" s="107" t="e">
        <f>+VLOOKUP(AA12,#REF!,2,FALSE)</f>
        <v>#REF!</v>
      </c>
      <c r="D12" s="107" t="e">
        <f>+VLOOKUP(AB12,#REF!,2,FALSE)</f>
        <v>#REF!</v>
      </c>
      <c r="E12" s="107" t="s">
        <v>2215</v>
      </c>
      <c r="F12" s="107" t="s">
        <v>2212</v>
      </c>
      <c r="G12" s="107" t="s">
        <v>2213</v>
      </c>
      <c r="H12" s="107" t="s">
        <v>2214</v>
      </c>
      <c r="I12" s="107" t="s">
        <v>20</v>
      </c>
      <c r="J12" s="107" t="s">
        <v>20</v>
      </c>
      <c r="K12" s="107" t="s">
        <v>1367</v>
      </c>
      <c r="L12" s="107" t="s">
        <v>2217</v>
      </c>
      <c r="M12" t="s">
        <v>1324</v>
      </c>
      <c r="P12" t="s">
        <v>271</v>
      </c>
      <c r="Q12" s="6" t="e">
        <f>+VLOOKUP(Y12,#REF!,2,FALSE)</f>
        <v>#REF!</v>
      </c>
      <c r="R12" t="s">
        <v>1468</v>
      </c>
      <c r="S12" t="s">
        <v>57</v>
      </c>
      <c r="T12">
        <v>25000</v>
      </c>
      <c r="U12">
        <v>25000</v>
      </c>
      <c r="V12">
        <v>25000</v>
      </c>
      <c r="W12">
        <v>0</v>
      </c>
      <c r="X12">
        <v>0</v>
      </c>
      <c r="Y12" s="288">
        <v>3</v>
      </c>
      <c r="Z12" s="6" t="str">
        <f t="shared" si="0"/>
        <v>37</v>
      </c>
      <c r="AA12" s="107" t="str">
        <f t="shared" si="1"/>
        <v>1</v>
      </c>
      <c r="AB12" s="107" t="str">
        <f t="shared" si="2"/>
        <v>13</v>
      </c>
      <c r="AC12" s="107" t="str">
        <f t="shared" si="3"/>
        <v>131</v>
      </c>
    </row>
    <row r="13" spans="1:30" x14ac:dyDescent="0.25">
      <c r="A13" t="s">
        <v>132</v>
      </c>
      <c r="B13" t="s">
        <v>1363</v>
      </c>
      <c r="C13" s="107" t="e">
        <f>+VLOOKUP(AA13,#REF!,2,FALSE)</f>
        <v>#REF!</v>
      </c>
      <c r="D13" s="107" t="e">
        <f>+VLOOKUP(AB13,#REF!,2,FALSE)</f>
        <v>#REF!</v>
      </c>
      <c r="E13" s="107" t="s">
        <v>2215</v>
      </c>
      <c r="F13" s="107" t="s">
        <v>2212</v>
      </c>
      <c r="G13" s="107" t="s">
        <v>2213</v>
      </c>
      <c r="H13" s="107" t="s">
        <v>2214</v>
      </c>
      <c r="I13" t="s">
        <v>1229</v>
      </c>
      <c r="J13" t="s">
        <v>21</v>
      </c>
      <c r="K13" t="s">
        <v>1368</v>
      </c>
      <c r="L13" s="107" t="s">
        <v>2218</v>
      </c>
      <c r="M13" t="s">
        <v>1326</v>
      </c>
      <c r="P13" t="s">
        <v>272</v>
      </c>
      <c r="Q13" s="6" t="e">
        <f>+VLOOKUP(Y13,#REF!,2,FALSE)</f>
        <v>#REF!</v>
      </c>
      <c r="R13" t="s">
        <v>1454</v>
      </c>
      <c r="S13" t="s">
        <v>2</v>
      </c>
      <c r="T13">
        <v>12000</v>
      </c>
      <c r="U13">
        <v>12000</v>
      </c>
      <c r="V13">
        <v>12000</v>
      </c>
      <c r="W13">
        <v>0</v>
      </c>
      <c r="X13">
        <v>0</v>
      </c>
      <c r="Y13" s="288">
        <v>2</v>
      </c>
      <c r="Z13" s="6" t="str">
        <f t="shared" si="0"/>
        <v>21</v>
      </c>
      <c r="AA13" s="107" t="str">
        <f t="shared" si="1"/>
        <v>1</v>
      </c>
      <c r="AB13" s="107" t="str">
        <f t="shared" si="2"/>
        <v>13</v>
      </c>
      <c r="AC13" s="107" t="str">
        <f t="shared" si="3"/>
        <v>132</v>
      </c>
    </row>
    <row r="14" spans="1:30" x14ac:dyDescent="0.25">
      <c r="A14" t="s">
        <v>132</v>
      </c>
      <c r="B14" t="s">
        <v>1363</v>
      </c>
      <c r="C14" s="107" t="e">
        <f>+VLOOKUP(AA14,#REF!,2,FALSE)</f>
        <v>#REF!</v>
      </c>
      <c r="D14" s="107" t="e">
        <f>+VLOOKUP(AB14,#REF!,2,FALSE)</f>
        <v>#REF!</v>
      </c>
      <c r="E14" s="107" t="s">
        <v>2215</v>
      </c>
      <c r="F14" s="107" t="s">
        <v>2212</v>
      </c>
      <c r="G14" s="107" t="s">
        <v>2213</v>
      </c>
      <c r="H14" s="107" t="s">
        <v>2214</v>
      </c>
      <c r="I14" s="107" t="s">
        <v>1229</v>
      </c>
      <c r="J14" s="107" t="s">
        <v>21</v>
      </c>
      <c r="K14" s="107" t="s">
        <v>1368</v>
      </c>
      <c r="L14" s="107" t="s">
        <v>2218</v>
      </c>
      <c r="M14" t="s">
        <v>1326</v>
      </c>
      <c r="P14" t="s">
        <v>273</v>
      </c>
      <c r="Q14" s="6" t="e">
        <f>+VLOOKUP(Y14,#REF!,2,FALSE)</f>
        <v>#REF!</v>
      </c>
      <c r="R14" t="s">
        <v>1454</v>
      </c>
      <c r="S14" t="s">
        <v>3</v>
      </c>
      <c r="T14">
        <v>50000</v>
      </c>
      <c r="U14">
        <v>50000</v>
      </c>
      <c r="V14">
        <v>15000</v>
      </c>
      <c r="W14">
        <v>0</v>
      </c>
      <c r="X14">
        <v>-35000</v>
      </c>
      <c r="Y14" s="288">
        <v>2</v>
      </c>
      <c r="Z14" s="6" t="str">
        <f t="shared" si="0"/>
        <v>21</v>
      </c>
      <c r="AA14" s="107" t="str">
        <f t="shared" si="1"/>
        <v>1</v>
      </c>
      <c r="AB14" s="107" t="str">
        <f t="shared" si="2"/>
        <v>13</v>
      </c>
      <c r="AC14" s="107" t="str">
        <f t="shared" si="3"/>
        <v>132</v>
      </c>
    </row>
    <row r="15" spans="1:30" x14ac:dyDescent="0.25">
      <c r="A15" t="s">
        <v>132</v>
      </c>
      <c r="B15" t="s">
        <v>1363</v>
      </c>
      <c r="C15" s="107" t="e">
        <f>+VLOOKUP(AA15,#REF!,2,FALSE)</f>
        <v>#REF!</v>
      </c>
      <c r="D15" s="107" t="e">
        <f>+VLOOKUP(AB15,#REF!,2,FALSE)</f>
        <v>#REF!</v>
      </c>
      <c r="E15" s="107" t="s">
        <v>2215</v>
      </c>
      <c r="F15" s="107" t="s">
        <v>2212</v>
      </c>
      <c r="G15" s="107" t="s">
        <v>2213</v>
      </c>
      <c r="H15" s="107" t="s">
        <v>2214</v>
      </c>
      <c r="I15" s="107" t="s">
        <v>1229</v>
      </c>
      <c r="J15" s="107" t="s">
        <v>21</v>
      </c>
      <c r="K15" s="107" t="s">
        <v>1368</v>
      </c>
      <c r="L15" s="107" t="s">
        <v>2218</v>
      </c>
      <c r="M15" t="s">
        <v>1326</v>
      </c>
      <c r="P15" t="s">
        <v>274</v>
      </c>
      <c r="Q15" s="6" t="e">
        <f>+VLOOKUP(Y15,#REF!,2,FALSE)</f>
        <v>#REF!</v>
      </c>
      <c r="R15" t="s">
        <v>1455</v>
      </c>
      <c r="S15" t="s">
        <v>6</v>
      </c>
      <c r="T15">
        <v>480000</v>
      </c>
      <c r="U15">
        <v>480000</v>
      </c>
      <c r="V15">
        <v>96000</v>
      </c>
      <c r="W15">
        <v>0</v>
      </c>
      <c r="X15">
        <v>-384000</v>
      </c>
      <c r="Y15" s="288">
        <v>2</v>
      </c>
      <c r="Z15" s="6" t="str">
        <f t="shared" si="0"/>
        <v>22</v>
      </c>
      <c r="AA15" s="107" t="str">
        <f t="shared" si="1"/>
        <v>1</v>
      </c>
      <c r="AB15" s="107" t="str">
        <f t="shared" si="2"/>
        <v>13</v>
      </c>
      <c r="AC15" s="107" t="str">
        <f t="shared" si="3"/>
        <v>132</v>
      </c>
    </row>
    <row r="16" spans="1:30" x14ac:dyDescent="0.25">
      <c r="A16" t="s">
        <v>132</v>
      </c>
      <c r="B16" t="s">
        <v>1363</v>
      </c>
      <c r="C16" s="107" t="e">
        <f>+VLOOKUP(AA16,#REF!,2,FALSE)</f>
        <v>#REF!</v>
      </c>
      <c r="D16" s="107" t="e">
        <f>+VLOOKUP(AB16,#REF!,2,FALSE)</f>
        <v>#REF!</v>
      </c>
      <c r="E16" s="107" t="s">
        <v>2215</v>
      </c>
      <c r="F16" s="107" t="s">
        <v>2212</v>
      </c>
      <c r="G16" s="107" t="s">
        <v>2213</v>
      </c>
      <c r="H16" s="107" t="s">
        <v>2214</v>
      </c>
      <c r="I16" s="107" t="s">
        <v>1229</v>
      </c>
      <c r="J16" s="107" t="s">
        <v>21</v>
      </c>
      <c r="K16" s="107" t="s">
        <v>1368</v>
      </c>
      <c r="L16" s="107" t="s">
        <v>2218</v>
      </c>
      <c r="M16" t="s">
        <v>1326</v>
      </c>
      <c r="P16" t="s">
        <v>275</v>
      </c>
      <c r="Q16" s="6" t="e">
        <f>+VLOOKUP(Y16,#REF!,2,FALSE)</f>
        <v>#REF!</v>
      </c>
      <c r="R16" t="s">
        <v>1455</v>
      </c>
      <c r="S16" t="s">
        <v>7</v>
      </c>
      <c r="T16">
        <v>15000</v>
      </c>
      <c r="U16">
        <v>15000</v>
      </c>
      <c r="V16">
        <v>3000</v>
      </c>
      <c r="W16">
        <v>0</v>
      </c>
      <c r="X16">
        <v>-12000</v>
      </c>
      <c r="Y16" s="288">
        <v>2</v>
      </c>
      <c r="Z16" s="6" t="str">
        <f t="shared" si="0"/>
        <v>22</v>
      </c>
      <c r="AA16" s="107" t="str">
        <f t="shared" si="1"/>
        <v>1</v>
      </c>
      <c r="AB16" s="107" t="str">
        <f t="shared" si="2"/>
        <v>13</v>
      </c>
      <c r="AC16" s="107" t="str">
        <f t="shared" si="3"/>
        <v>132</v>
      </c>
    </row>
    <row r="17" spans="1:29" x14ac:dyDescent="0.25">
      <c r="A17" t="s">
        <v>132</v>
      </c>
      <c r="B17" t="s">
        <v>1363</v>
      </c>
      <c r="C17" s="107" t="e">
        <f>+VLOOKUP(AA17,#REF!,2,FALSE)</f>
        <v>#REF!</v>
      </c>
      <c r="D17" s="107" t="e">
        <f>+VLOOKUP(AB17,#REF!,2,FALSE)</f>
        <v>#REF!</v>
      </c>
      <c r="E17" s="107" t="s">
        <v>2215</v>
      </c>
      <c r="F17" s="107" t="s">
        <v>2212</v>
      </c>
      <c r="G17" s="107" t="s">
        <v>2213</v>
      </c>
      <c r="H17" s="107" t="s">
        <v>2214</v>
      </c>
      <c r="I17" s="107" t="s">
        <v>1229</v>
      </c>
      <c r="J17" s="107" t="s">
        <v>21</v>
      </c>
      <c r="K17" s="107" t="s">
        <v>1368</v>
      </c>
      <c r="L17" s="107" t="s">
        <v>2218</v>
      </c>
      <c r="M17" t="s">
        <v>1326</v>
      </c>
      <c r="P17" t="s">
        <v>276</v>
      </c>
      <c r="Q17" s="6" t="e">
        <f>+VLOOKUP(Y17,#REF!,2,FALSE)</f>
        <v>#REF!</v>
      </c>
      <c r="R17" t="s">
        <v>1456</v>
      </c>
      <c r="S17" t="s">
        <v>52</v>
      </c>
      <c r="T17">
        <v>6000</v>
      </c>
      <c r="U17">
        <v>6000</v>
      </c>
      <c r="V17">
        <v>2400</v>
      </c>
      <c r="W17">
        <v>0</v>
      </c>
      <c r="X17">
        <v>-3600</v>
      </c>
      <c r="Y17" s="288">
        <v>2</v>
      </c>
      <c r="Z17" s="6" t="str">
        <f t="shared" si="0"/>
        <v>24</v>
      </c>
      <c r="AA17" s="107" t="str">
        <f t="shared" si="1"/>
        <v>1</v>
      </c>
      <c r="AB17" s="107" t="str">
        <f t="shared" si="2"/>
        <v>13</v>
      </c>
      <c r="AC17" s="107" t="str">
        <f t="shared" si="3"/>
        <v>132</v>
      </c>
    </row>
    <row r="18" spans="1:29" x14ac:dyDescent="0.25">
      <c r="A18" t="s">
        <v>132</v>
      </c>
      <c r="B18" t="s">
        <v>1363</v>
      </c>
      <c r="C18" s="107" t="e">
        <f>+VLOOKUP(AA18,#REF!,2,FALSE)</f>
        <v>#REF!</v>
      </c>
      <c r="D18" s="107" t="e">
        <f>+VLOOKUP(AB18,#REF!,2,FALSE)</f>
        <v>#REF!</v>
      </c>
      <c r="E18" s="107" t="s">
        <v>2215</v>
      </c>
      <c r="F18" s="107" t="s">
        <v>2212</v>
      </c>
      <c r="G18" s="107" t="s">
        <v>2213</v>
      </c>
      <c r="H18" s="107" t="s">
        <v>2214</v>
      </c>
      <c r="I18" s="107" t="s">
        <v>1229</v>
      </c>
      <c r="J18" s="107" t="s">
        <v>21</v>
      </c>
      <c r="K18" s="107" t="s">
        <v>1368</v>
      </c>
      <c r="L18" s="107" t="s">
        <v>2218</v>
      </c>
      <c r="M18" t="s">
        <v>1326</v>
      </c>
      <c r="P18" t="s">
        <v>277</v>
      </c>
      <c r="Q18" s="6" t="e">
        <f>+VLOOKUP(Y18,#REF!,2,FALSE)</f>
        <v>#REF!</v>
      </c>
      <c r="R18" t="s">
        <v>1456</v>
      </c>
      <c r="S18" t="s">
        <v>58</v>
      </c>
      <c r="T18">
        <v>2400</v>
      </c>
      <c r="U18">
        <v>2400</v>
      </c>
      <c r="V18">
        <v>2400</v>
      </c>
      <c r="W18">
        <v>0</v>
      </c>
      <c r="X18">
        <v>0</v>
      </c>
      <c r="Y18" s="288">
        <v>2</v>
      </c>
      <c r="Z18" s="6" t="str">
        <f t="shared" si="0"/>
        <v>24</v>
      </c>
      <c r="AA18" s="107" t="str">
        <f t="shared" si="1"/>
        <v>1</v>
      </c>
      <c r="AB18" s="107" t="str">
        <f t="shared" si="2"/>
        <v>13</v>
      </c>
      <c r="AC18" s="107" t="str">
        <f t="shared" si="3"/>
        <v>132</v>
      </c>
    </row>
    <row r="19" spans="1:29" x14ac:dyDescent="0.25">
      <c r="A19" t="s">
        <v>132</v>
      </c>
      <c r="B19" t="s">
        <v>1363</v>
      </c>
      <c r="C19" s="107" t="e">
        <f>+VLOOKUP(AA19,#REF!,2,FALSE)</f>
        <v>#REF!</v>
      </c>
      <c r="D19" s="107" t="e">
        <f>+VLOOKUP(AB19,#REF!,2,FALSE)</f>
        <v>#REF!</v>
      </c>
      <c r="E19" s="107" t="s">
        <v>2215</v>
      </c>
      <c r="F19" s="107" t="s">
        <v>2212</v>
      </c>
      <c r="G19" s="107" t="s">
        <v>2213</v>
      </c>
      <c r="H19" s="107" t="s">
        <v>2214</v>
      </c>
      <c r="I19" s="107" t="s">
        <v>1229</v>
      </c>
      <c r="J19" s="107" t="s">
        <v>21</v>
      </c>
      <c r="K19" s="107" t="s">
        <v>1368</v>
      </c>
      <c r="L19" s="107" t="s">
        <v>2218</v>
      </c>
      <c r="M19" t="s">
        <v>1326</v>
      </c>
      <c r="P19" t="s">
        <v>278</v>
      </c>
      <c r="Q19" s="6" t="e">
        <f>+VLOOKUP(Y19,#REF!,2,FALSE)</f>
        <v>#REF!</v>
      </c>
      <c r="R19" t="s">
        <v>1456</v>
      </c>
      <c r="S19" t="s">
        <v>59</v>
      </c>
      <c r="T19">
        <v>3000</v>
      </c>
      <c r="U19">
        <v>3000</v>
      </c>
      <c r="V19">
        <v>3000</v>
      </c>
      <c r="W19">
        <v>0</v>
      </c>
      <c r="X19">
        <v>0</v>
      </c>
      <c r="Y19" s="288">
        <v>2</v>
      </c>
      <c r="Z19" s="6" t="str">
        <f t="shared" si="0"/>
        <v>24</v>
      </c>
      <c r="AA19" s="107" t="str">
        <f t="shared" si="1"/>
        <v>1</v>
      </c>
      <c r="AB19" s="107" t="str">
        <f t="shared" si="2"/>
        <v>13</v>
      </c>
      <c r="AC19" s="107" t="str">
        <f t="shared" si="3"/>
        <v>132</v>
      </c>
    </row>
    <row r="20" spans="1:29" x14ac:dyDescent="0.25">
      <c r="A20" t="s">
        <v>132</v>
      </c>
      <c r="B20" t="s">
        <v>1363</v>
      </c>
      <c r="C20" s="107" t="e">
        <f>+VLOOKUP(AA20,#REF!,2,FALSE)</f>
        <v>#REF!</v>
      </c>
      <c r="D20" s="107" t="e">
        <f>+VLOOKUP(AB20,#REF!,2,FALSE)</f>
        <v>#REF!</v>
      </c>
      <c r="E20" s="107" t="s">
        <v>2215</v>
      </c>
      <c r="F20" s="107" t="s">
        <v>2212</v>
      </c>
      <c r="G20" s="107" t="s">
        <v>2213</v>
      </c>
      <c r="H20" s="107" t="s">
        <v>2214</v>
      </c>
      <c r="I20" s="107" t="s">
        <v>1229</v>
      </c>
      <c r="J20" s="107" t="s">
        <v>21</v>
      </c>
      <c r="K20" s="107" t="s">
        <v>1368</v>
      </c>
      <c r="L20" s="107" t="s">
        <v>2218</v>
      </c>
      <c r="M20" t="s">
        <v>1326</v>
      </c>
      <c r="P20" t="s">
        <v>279</v>
      </c>
      <c r="Q20" s="6" t="e">
        <f>+VLOOKUP(Y20,#REF!,2,FALSE)</f>
        <v>#REF!</v>
      </c>
      <c r="R20" t="s">
        <v>1459</v>
      </c>
      <c r="S20" t="s">
        <v>9</v>
      </c>
      <c r="T20">
        <v>7200</v>
      </c>
      <c r="U20">
        <v>7200</v>
      </c>
      <c r="V20">
        <v>7200</v>
      </c>
      <c r="W20">
        <v>0</v>
      </c>
      <c r="X20">
        <v>0</v>
      </c>
      <c r="Y20" s="288">
        <v>2</v>
      </c>
      <c r="Z20" s="6" t="str">
        <f t="shared" si="0"/>
        <v>27</v>
      </c>
      <c r="AA20" s="107" t="str">
        <f t="shared" si="1"/>
        <v>1</v>
      </c>
      <c r="AB20" s="107" t="str">
        <f t="shared" si="2"/>
        <v>13</v>
      </c>
      <c r="AC20" s="107" t="str">
        <f t="shared" si="3"/>
        <v>132</v>
      </c>
    </row>
    <row r="21" spans="1:29" x14ac:dyDescent="0.25">
      <c r="A21" t="s">
        <v>132</v>
      </c>
      <c r="B21" t="s">
        <v>1363</v>
      </c>
      <c r="C21" s="107" t="e">
        <f>+VLOOKUP(AA21,#REF!,2,FALSE)</f>
        <v>#REF!</v>
      </c>
      <c r="D21" s="107" t="e">
        <f>+VLOOKUP(AB21,#REF!,2,FALSE)</f>
        <v>#REF!</v>
      </c>
      <c r="E21" s="107" t="s">
        <v>2215</v>
      </c>
      <c r="F21" s="107" t="s">
        <v>2212</v>
      </c>
      <c r="G21" s="107" t="s">
        <v>2213</v>
      </c>
      <c r="H21" s="107" t="s">
        <v>2214</v>
      </c>
      <c r="I21" s="107" t="s">
        <v>1229</v>
      </c>
      <c r="J21" s="107" t="s">
        <v>21</v>
      </c>
      <c r="K21" s="107" t="s">
        <v>1368</v>
      </c>
      <c r="L21" s="107" t="s">
        <v>2218</v>
      </c>
      <c r="M21" t="s">
        <v>1326</v>
      </c>
      <c r="P21" t="s">
        <v>280</v>
      </c>
      <c r="Q21" s="6" t="e">
        <f>+VLOOKUP(Y21,#REF!,2,FALSE)</f>
        <v>#REF!</v>
      </c>
      <c r="R21" t="s">
        <v>1459</v>
      </c>
      <c r="S21" t="s">
        <v>43</v>
      </c>
      <c r="T21">
        <v>6000</v>
      </c>
      <c r="U21">
        <v>6000</v>
      </c>
      <c r="V21">
        <v>6000</v>
      </c>
      <c r="W21">
        <v>0</v>
      </c>
      <c r="X21">
        <v>0</v>
      </c>
      <c r="Y21" s="288">
        <v>2</v>
      </c>
      <c r="Z21" s="6" t="str">
        <f t="shared" si="0"/>
        <v>27</v>
      </c>
      <c r="AA21" s="107" t="str">
        <f t="shared" si="1"/>
        <v>1</v>
      </c>
      <c r="AB21" s="107" t="str">
        <f t="shared" si="2"/>
        <v>13</v>
      </c>
      <c r="AC21" s="107" t="str">
        <f t="shared" si="3"/>
        <v>132</v>
      </c>
    </row>
    <row r="22" spans="1:29" x14ac:dyDescent="0.25">
      <c r="A22" t="s">
        <v>132</v>
      </c>
      <c r="B22" t="s">
        <v>1363</v>
      </c>
      <c r="C22" s="107" t="e">
        <f>+VLOOKUP(AA22,#REF!,2,FALSE)</f>
        <v>#REF!</v>
      </c>
      <c r="D22" s="107" t="e">
        <f>+VLOOKUP(AB22,#REF!,2,FALSE)</f>
        <v>#REF!</v>
      </c>
      <c r="E22" s="107" t="s">
        <v>2215</v>
      </c>
      <c r="F22" s="107" t="s">
        <v>2212</v>
      </c>
      <c r="G22" s="107" t="s">
        <v>2213</v>
      </c>
      <c r="H22" s="107" t="s">
        <v>2214</v>
      </c>
      <c r="I22" s="107" t="s">
        <v>1229</v>
      </c>
      <c r="J22" s="107" t="s">
        <v>21</v>
      </c>
      <c r="K22" s="107" t="s">
        <v>1368</v>
      </c>
      <c r="L22" s="107" t="s">
        <v>2218</v>
      </c>
      <c r="M22" t="s">
        <v>1326</v>
      </c>
      <c r="P22" t="s">
        <v>281</v>
      </c>
      <c r="Q22" s="6" t="e">
        <f>+VLOOKUP(Y22,#REF!,2,FALSE)</f>
        <v>#REF!</v>
      </c>
      <c r="R22" t="s">
        <v>1463</v>
      </c>
      <c r="S22" t="s">
        <v>60</v>
      </c>
      <c r="T22">
        <v>180000</v>
      </c>
      <c r="U22">
        <v>180000</v>
      </c>
      <c r="V22">
        <v>180000</v>
      </c>
      <c r="W22">
        <v>0</v>
      </c>
      <c r="X22">
        <v>0</v>
      </c>
      <c r="Y22" s="288">
        <v>3</v>
      </c>
      <c r="Z22" s="6" t="str">
        <f t="shared" si="0"/>
        <v>32</v>
      </c>
      <c r="AA22" s="107" t="str">
        <f t="shared" si="1"/>
        <v>1</v>
      </c>
      <c r="AB22" s="107" t="str">
        <f t="shared" si="2"/>
        <v>13</v>
      </c>
      <c r="AC22" s="107" t="str">
        <f t="shared" si="3"/>
        <v>132</v>
      </c>
    </row>
    <row r="23" spans="1:29" x14ac:dyDescent="0.25">
      <c r="A23" t="s">
        <v>132</v>
      </c>
      <c r="B23" t="s">
        <v>1363</v>
      </c>
      <c r="C23" s="107" t="e">
        <f>+VLOOKUP(AA23,#REF!,2,FALSE)</f>
        <v>#REF!</v>
      </c>
      <c r="D23" s="107" t="e">
        <f>+VLOOKUP(AB23,#REF!,2,FALSE)</f>
        <v>#REF!</v>
      </c>
      <c r="E23" s="107" t="s">
        <v>2215</v>
      </c>
      <c r="F23" s="107" t="s">
        <v>2212</v>
      </c>
      <c r="G23" s="107" t="s">
        <v>2213</v>
      </c>
      <c r="H23" s="107" t="s">
        <v>2214</v>
      </c>
      <c r="I23" s="107" t="s">
        <v>1229</v>
      </c>
      <c r="J23" s="107" t="s">
        <v>21</v>
      </c>
      <c r="K23" s="107" t="s">
        <v>1368</v>
      </c>
      <c r="L23" s="107" t="s">
        <v>2218</v>
      </c>
      <c r="M23" t="s">
        <v>1326</v>
      </c>
      <c r="P23" t="s">
        <v>282</v>
      </c>
      <c r="Q23" s="6" t="e">
        <f>+VLOOKUP(Y23,#REF!,2,FALSE)</f>
        <v>#REF!</v>
      </c>
      <c r="R23" t="s">
        <v>1469</v>
      </c>
      <c r="S23" t="s">
        <v>37</v>
      </c>
      <c r="T23">
        <v>144000</v>
      </c>
      <c r="U23">
        <v>144000</v>
      </c>
      <c r="V23">
        <v>144000</v>
      </c>
      <c r="W23">
        <v>0</v>
      </c>
      <c r="X23">
        <v>0</v>
      </c>
      <c r="Y23" s="288">
        <v>3</v>
      </c>
      <c r="Z23" s="6" t="str">
        <f t="shared" si="0"/>
        <v>38</v>
      </c>
      <c r="AA23" s="107" t="str">
        <f t="shared" si="1"/>
        <v>1</v>
      </c>
      <c r="AB23" s="107" t="str">
        <f t="shared" si="2"/>
        <v>13</v>
      </c>
      <c r="AC23" s="107" t="str">
        <f t="shared" si="3"/>
        <v>132</v>
      </c>
    </row>
    <row r="24" spans="1:29" x14ac:dyDescent="0.25">
      <c r="A24" t="s">
        <v>132</v>
      </c>
      <c r="B24" t="s">
        <v>1363</v>
      </c>
      <c r="C24" s="107" t="e">
        <f>+VLOOKUP(AA24,#REF!,2,FALSE)</f>
        <v>#REF!</v>
      </c>
      <c r="D24" s="107" t="e">
        <f>+VLOOKUP(AB24,#REF!,2,FALSE)</f>
        <v>#REF!</v>
      </c>
      <c r="E24" s="107" t="s">
        <v>2215</v>
      </c>
      <c r="F24" s="107" t="s">
        <v>2212</v>
      </c>
      <c r="G24" s="107" t="s">
        <v>2213</v>
      </c>
      <c r="H24" s="107" t="s">
        <v>2214</v>
      </c>
      <c r="I24" s="107" t="s">
        <v>1229</v>
      </c>
      <c r="J24" s="107" t="s">
        <v>21</v>
      </c>
      <c r="K24" s="107" t="s">
        <v>1368</v>
      </c>
      <c r="L24" s="107" t="s">
        <v>2218</v>
      </c>
      <c r="M24" t="s">
        <v>1326</v>
      </c>
      <c r="P24" t="s">
        <v>283</v>
      </c>
      <c r="Q24" s="6" t="e">
        <f>+VLOOKUP(Y24,#REF!,2,FALSE)</f>
        <v>#REF!</v>
      </c>
      <c r="R24" t="s">
        <v>1476</v>
      </c>
      <c r="S24" t="s">
        <v>16</v>
      </c>
      <c r="T24">
        <v>25200</v>
      </c>
      <c r="U24">
        <v>25200</v>
      </c>
      <c r="V24">
        <v>0</v>
      </c>
      <c r="W24">
        <v>0</v>
      </c>
      <c r="X24">
        <v>-25200</v>
      </c>
      <c r="Y24" s="288">
        <v>5</v>
      </c>
      <c r="Z24" s="6" t="str">
        <f t="shared" si="0"/>
        <v>51</v>
      </c>
      <c r="AA24" s="107" t="str">
        <f t="shared" si="1"/>
        <v>1</v>
      </c>
      <c r="AB24" s="107" t="str">
        <f t="shared" si="2"/>
        <v>13</v>
      </c>
      <c r="AC24" s="107" t="str">
        <f t="shared" si="3"/>
        <v>132</v>
      </c>
    </row>
    <row r="25" spans="1:29" x14ac:dyDescent="0.25">
      <c r="A25" t="s">
        <v>132</v>
      </c>
      <c r="B25" t="s">
        <v>1363</v>
      </c>
      <c r="C25" s="107" t="e">
        <f>+VLOOKUP(AA25,#REF!,2,FALSE)</f>
        <v>#REF!</v>
      </c>
      <c r="D25" s="107" t="e">
        <f>+VLOOKUP(AB25,#REF!,2,FALSE)</f>
        <v>#REF!</v>
      </c>
      <c r="E25" s="107" t="s">
        <v>2215</v>
      </c>
      <c r="F25" s="107" t="s">
        <v>2212</v>
      </c>
      <c r="G25" s="107" t="s">
        <v>2213</v>
      </c>
      <c r="H25" s="107" t="s">
        <v>2214</v>
      </c>
      <c r="I25" s="107" t="s">
        <v>1229</v>
      </c>
      <c r="J25" s="107" t="s">
        <v>21</v>
      </c>
      <c r="K25" s="107" t="s">
        <v>1368</v>
      </c>
      <c r="L25" s="107" t="s">
        <v>2218</v>
      </c>
      <c r="M25" t="s">
        <v>1326</v>
      </c>
      <c r="P25" t="s">
        <v>284</v>
      </c>
      <c r="Q25" s="6" t="e">
        <f>+VLOOKUP(Y25,#REF!,2,FALSE)</f>
        <v>#REF!</v>
      </c>
      <c r="R25" t="s">
        <v>1476</v>
      </c>
      <c r="S25" t="s">
        <v>17</v>
      </c>
      <c r="T25">
        <v>40000</v>
      </c>
      <c r="U25">
        <v>40000</v>
      </c>
      <c r="V25">
        <v>0</v>
      </c>
      <c r="W25">
        <v>0</v>
      </c>
      <c r="X25">
        <v>-40000</v>
      </c>
      <c r="Y25" s="288">
        <v>5</v>
      </c>
      <c r="Z25" s="6" t="str">
        <f t="shared" si="0"/>
        <v>51</v>
      </c>
      <c r="AA25" s="107" t="str">
        <f t="shared" si="1"/>
        <v>1</v>
      </c>
      <c r="AB25" s="107" t="str">
        <f t="shared" si="2"/>
        <v>13</v>
      </c>
      <c r="AC25" s="107" t="str">
        <f t="shared" si="3"/>
        <v>132</v>
      </c>
    </row>
    <row r="26" spans="1:29" x14ac:dyDescent="0.25">
      <c r="A26" t="s">
        <v>132</v>
      </c>
      <c r="B26" t="s">
        <v>1363</v>
      </c>
      <c r="C26" s="107" t="e">
        <f>+VLOOKUP(AA26,#REF!,2,FALSE)</f>
        <v>#REF!</v>
      </c>
      <c r="D26" s="107" t="e">
        <f>+VLOOKUP(AB26,#REF!,2,FALSE)</f>
        <v>#REF!</v>
      </c>
      <c r="E26" s="107" t="s">
        <v>2215</v>
      </c>
      <c r="F26" s="107" t="s">
        <v>2212</v>
      </c>
      <c r="G26" s="107" t="s">
        <v>2213</v>
      </c>
      <c r="H26" s="107" t="s">
        <v>2214</v>
      </c>
      <c r="I26" s="107" t="s">
        <v>1229</v>
      </c>
      <c r="J26" s="107" t="s">
        <v>21</v>
      </c>
      <c r="K26" s="107" t="s">
        <v>1368</v>
      </c>
      <c r="L26" s="107" t="s">
        <v>2218</v>
      </c>
      <c r="M26" t="s">
        <v>1326</v>
      </c>
      <c r="P26" t="s">
        <v>285</v>
      </c>
      <c r="Q26" s="6" t="e">
        <f>+VLOOKUP(Y26,#REF!,2,FALSE)</f>
        <v>#REF!</v>
      </c>
      <c r="R26" t="s">
        <v>1476</v>
      </c>
      <c r="S26" t="s">
        <v>15</v>
      </c>
      <c r="T26">
        <v>15000</v>
      </c>
      <c r="U26">
        <v>15000</v>
      </c>
      <c r="V26">
        <v>15000</v>
      </c>
      <c r="W26">
        <v>0</v>
      </c>
      <c r="X26">
        <v>0</v>
      </c>
      <c r="Y26" s="288">
        <v>5</v>
      </c>
      <c r="Z26" s="6" t="str">
        <f t="shared" si="0"/>
        <v>51</v>
      </c>
      <c r="AA26" s="107" t="str">
        <f t="shared" si="1"/>
        <v>1</v>
      </c>
      <c r="AB26" s="107" t="str">
        <f t="shared" si="2"/>
        <v>13</v>
      </c>
      <c r="AC26" s="107" t="str">
        <f t="shared" si="3"/>
        <v>132</v>
      </c>
    </row>
    <row r="27" spans="1:29" x14ac:dyDescent="0.25">
      <c r="A27" t="s">
        <v>132</v>
      </c>
      <c r="B27" t="s">
        <v>1363</v>
      </c>
      <c r="C27" s="107" t="e">
        <f>+VLOOKUP(AA27,#REF!,2,FALSE)</f>
        <v>#REF!</v>
      </c>
      <c r="D27" s="107" t="e">
        <f>+VLOOKUP(AB27,#REF!,2,FALSE)</f>
        <v>#REF!</v>
      </c>
      <c r="E27" s="107" t="s">
        <v>2215</v>
      </c>
      <c r="F27" s="107" t="s">
        <v>2212</v>
      </c>
      <c r="G27" s="107" t="s">
        <v>2213</v>
      </c>
      <c r="H27" s="107" t="s">
        <v>2214</v>
      </c>
      <c r="I27" s="107" t="s">
        <v>1229</v>
      </c>
      <c r="J27" s="107" t="s">
        <v>21</v>
      </c>
      <c r="K27" s="107" t="s">
        <v>1368</v>
      </c>
      <c r="L27" s="107" t="s">
        <v>2218</v>
      </c>
      <c r="M27" t="s">
        <v>1326</v>
      </c>
      <c r="P27" t="s">
        <v>286</v>
      </c>
      <c r="Q27" s="6" t="e">
        <f>+VLOOKUP(Y27,#REF!,2,FALSE)</f>
        <v>#REF!</v>
      </c>
      <c r="R27" t="s">
        <v>1469</v>
      </c>
      <c r="S27" t="s">
        <v>61</v>
      </c>
      <c r="T27">
        <v>122172.63</v>
      </c>
      <c r="U27">
        <v>122172.63</v>
      </c>
      <c r="V27">
        <v>122172.63</v>
      </c>
      <c r="W27">
        <v>0</v>
      </c>
      <c r="X27">
        <v>0</v>
      </c>
      <c r="Y27" s="288">
        <v>3</v>
      </c>
      <c r="Z27" s="6" t="str">
        <f t="shared" si="0"/>
        <v>38</v>
      </c>
      <c r="AA27" s="107" t="str">
        <f t="shared" si="1"/>
        <v>1</v>
      </c>
      <c r="AB27" s="107" t="str">
        <f t="shared" si="2"/>
        <v>13</v>
      </c>
      <c r="AC27" s="107" t="str">
        <f t="shared" si="3"/>
        <v>132</v>
      </c>
    </row>
    <row r="28" spans="1:29" x14ac:dyDescent="0.25">
      <c r="A28" t="s">
        <v>132</v>
      </c>
      <c r="B28" t="s">
        <v>1363</v>
      </c>
      <c r="C28" s="107" t="e">
        <f>+VLOOKUP(AA28,#REF!,2,FALSE)</f>
        <v>#REF!</v>
      </c>
      <c r="D28" s="107" t="e">
        <f>+VLOOKUP(AB28,#REF!,2,FALSE)</f>
        <v>#REF!</v>
      </c>
      <c r="E28" s="107" t="s">
        <v>2215</v>
      </c>
      <c r="F28" s="107" t="s">
        <v>2212</v>
      </c>
      <c r="G28" s="107" t="s">
        <v>2213</v>
      </c>
      <c r="H28" s="107" t="s">
        <v>2214</v>
      </c>
      <c r="I28" s="107" t="s">
        <v>1229</v>
      </c>
      <c r="J28" s="107" t="s">
        <v>21</v>
      </c>
      <c r="K28" s="107" t="s">
        <v>1368</v>
      </c>
      <c r="L28" s="107" t="s">
        <v>2218</v>
      </c>
      <c r="M28" t="s">
        <v>1326</v>
      </c>
      <c r="P28" t="s">
        <v>287</v>
      </c>
      <c r="Q28" s="6" t="e">
        <f>+VLOOKUP(Y28,#REF!,2,FALSE)</f>
        <v>#REF!</v>
      </c>
      <c r="R28" t="s">
        <v>1469</v>
      </c>
      <c r="S28" t="s">
        <v>61</v>
      </c>
      <c r="T28">
        <v>1000000</v>
      </c>
      <c r="U28">
        <v>1000000</v>
      </c>
      <c r="V28">
        <v>1000000</v>
      </c>
      <c r="W28">
        <v>0</v>
      </c>
      <c r="X28">
        <v>0</v>
      </c>
      <c r="Y28" s="288">
        <v>3</v>
      </c>
      <c r="Z28" s="6" t="str">
        <f t="shared" si="0"/>
        <v>38</v>
      </c>
      <c r="AA28" s="107" t="str">
        <f t="shared" si="1"/>
        <v>1</v>
      </c>
      <c r="AB28" s="107" t="str">
        <f t="shared" si="2"/>
        <v>13</v>
      </c>
      <c r="AC28" s="107" t="str">
        <f t="shared" si="3"/>
        <v>132</v>
      </c>
    </row>
    <row r="29" spans="1:29" x14ac:dyDescent="0.25">
      <c r="A29" t="s">
        <v>132</v>
      </c>
      <c r="B29" t="s">
        <v>1363</v>
      </c>
      <c r="C29" s="107" t="e">
        <f>+VLOOKUP(AA29,#REF!,2,FALSE)</f>
        <v>#REF!</v>
      </c>
      <c r="D29" s="107" t="e">
        <f>+VLOOKUP(AB29,#REF!,2,FALSE)</f>
        <v>#REF!</v>
      </c>
      <c r="E29" s="107" t="s">
        <v>2215</v>
      </c>
      <c r="F29" s="107" t="s">
        <v>2212</v>
      </c>
      <c r="G29" s="107" t="s">
        <v>2213</v>
      </c>
      <c r="H29" s="107" t="s">
        <v>2214</v>
      </c>
      <c r="I29" s="107" t="s">
        <v>1229</v>
      </c>
      <c r="J29" s="107" t="s">
        <v>21</v>
      </c>
      <c r="K29" s="107" t="s">
        <v>1368</v>
      </c>
      <c r="L29" s="107" t="s">
        <v>2218</v>
      </c>
      <c r="M29" t="s">
        <v>1326</v>
      </c>
      <c r="P29" t="s">
        <v>288</v>
      </c>
      <c r="Q29" s="6" t="e">
        <f>+VLOOKUP(Y29,#REF!,2,FALSE)</f>
        <v>#REF!</v>
      </c>
      <c r="R29" t="s">
        <v>1469</v>
      </c>
      <c r="S29" t="s">
        <v>61</v>
      </c>
      <c r="T29">
        <v>322108</v>
      </c>
      <c r="U29">
        <v>322108</v>
      </c>
      <c r="V29">
        <v>322108</v>
      </c>
      <c r="W29">
        <v>0</v>
      </c>
      <c r="X29">
        <v>0</v>
      </c>
      <c r="Y29" s="288">
        <v>3</v>
      </c>
      <c r="Z29" s="6" t="str">
        <f t="shared" si="0"/>
        <v>38</v>
      </c>
      <c r="AA29" s="107" t="str">
        <f t="shared" si="1"/>
        <v>1</v>
      </c>
      <c r="AB29" s="107" t="str">
        <f t="shared" si="2"/>
        <v>13</v>
      </c>
      <c r="AC29" s="107" t="str">
        <f t="shared" si="3"/>
        <v>132</v>
      </c>
    </row>
    <row r="30" spans="1:29" x14ac:dyDescent="0.25">
      <c r="A30" t="s">
        <v>132</v>
      </c>
      <c r="B30" t="s">
        <v>1363</v>
      </c>
      <c r="C30" s="107" t="e">
        <f>+VLOOKUP(AA30,#REF!,2,FALSE)</f>
        <v>#REF!</v>
      </c>
      <c r="D30" s="107" t="e">
        <f>+VLOOKUP(AB30,#REF!,2,FALSE)</f>
        <v>#REF!</v>
      </c>
      <c r="E30" s="107" t="s">
        <v>2215</v>
      </c>
      <c r="F30" s="107" t="s">
        <v>2212</v>
      </c>
      <c r="G30" s="107" t="s">
        <v>2213</v>
      </c>
      <c r="H30" s="107" t="s">
        <v>2214</v>
      </c>
      <c r="I30" s="107" t="s">
        <v>1229</v>
      </c>
      <c r="J30" s="107" t="s">
        <v>21</v>
      </c>
      <c r="K30" s="107" t="s">
        <v>1368</v>
      </c>
      <c r="L30" s="107" t="s">
        <v>2218</v>
      </c>
      <c r="M30" t="s">
        <v>1326</v>
      </c>
      <c r="P30" t="s">
        <v>289</v>
      </c>
      <c r="Q30" s="6" t="e">
        <f>+VLOOKUP(Y30,#REF!,2,FALSE)</f>
        <v>#REF!</v>
      </c>
      <c r="R30" t="s">
        <v>1469</v>
      </c>
      <c r="S30" t="s">
        <v>61</v>
      </c>
      <c r="T30">
        <v>292800</v>
      </c>
      <c r="U30">
        <v>292800</v>
      </c>
      <c r="V30">
        <v>292800</v>
      </c>
      <c r="W30">
        <v>0</v>
      </c>
      <c r="X30">
        <v>0</v>
      </c>
      <c r="Y30" s="288">
        <v>3</v>
      </c>
      <c r="Z30" s="6" t="str">
        <f t="shared" si="0"/>
        <v>38</v>
      </c>
      <c r="AA30" s="107" t="str">
        <f t="shared" si="1"/>
        <v>1</v>
      </c>
      <c r="AB30" s="107" t="str">
        <f t="shared" si="2"/>
        <v>13</v>
      </c>
      <c r="AC30" s="107" t="str">
        <f t="shared" si="3"/>
        <v>132</v>
      </c>
    </row>
    <row r="31" spans="1:29" x14ac:dyDescent="0.25">
      <c r="A31" t="s">
        <v>132</v>
      </c>
      <c r="B31" t="s">
        <v>1363</v>
      </c>
      <c r="C31" s="107" t="e">
        <f>+VLOOKUP(AA31,#REF!,2,FALSE)</f>
        <v>#REF!</v>
      </c>
      <c r="D31" s="107" t="e">
        <f>+VLOOKUP(AB31,#REF!,2,FALSE)</f>
        <v>#REF!</v>
      </c>
      <c r="E31" s="107" t="s">
        <v>2215</v>
      </c>
      <c r="F31" s="107" t="s">
        <v>2212</v>
      </c>
      <c r="G31" s="107" t="s">
        <v>2213</v>
      </c>
      <c r="H31" s="107" t="s">
        <v>2214</v>
      </c>
      <c r="I31" s="107" t="s">
        <v>1229</v>
      </c>
      <c r="J31" s="107" t="s">
        <v>21</v>
      </c>
      <c r="K31" s="107" t="s">
        <v>1368</v>
      </c>
      <c r="L31" s="107" t="s">
        <v>2218</v>
      </c>
      <c r="M31" t="s">
        <v>1326</v>
      </c>
      <c r="P31" t="s">
        <v>290</v>
      </c>
      <c r="Q31" s="6" t="e">
        <f>+VLOOKUP(Y31,#REF!,2,FALSE)</f>
        <v>#REF!</v>
      </c>
      <c r="R31" t="s">
        <v>1469</v>
      </c>
      <c r="S31" t="s">
        <v>61</v>
      </c>
      <c r="T31">
        <v>312000</v>
      </c>
      <c r="U31">
        <v>312000</v>
      </c>
      <c r="V31">
        <v>312000</v>
      </c>
      <c r="W31">
        <v>0</v>
      </c>
      <c r="X31">
        <v>0</v>
      </c>
      <c r="Y31" s="288">
        <v>3</v>
      </c>
      <c r="Z31" s="6" t="str">
        <f t="shared" si="0"/>
        <v>38</v>
      </c>
      <c r="AA31" s="107" t="str">
        <f t="shared" si="1"/>
        <v>1</v>
      </c>
      <c r="AB31" s="107" t="str">
        <f t="shared" si="2"/>
        <v>13</v>
      </c>
      <c r="AC31" s="107" t="str">
        <f t="shared" si="3"/>
        <v>132</v>
      </c>
    </row>
    <row r="32" spans="1:29" x14ac:dyDescent="0.25">
      <c r="A32" t="s">
        <v>132</v>
      </c>
      <c r="B32" t="s">
        <v>1363</v>
      </c>
      <c r="C32" s="107" t="e">
        <f>+VLOOKUP(AA32,#REF!,2,FALSE)</f>
        <v>#REF!</v>
      </c>
      <c r="D32" s="107" t="e">
        <f>+VLOOKUP(AB32,#REF!,2,FALSE)</f>
        <v>#REF!</v>
      </c>
      <c r="E32" s="107" t="s">
        <v>2215</v>
      </c>
      <c r="F32" s="107" t="s">
        <v>2212</v>
      </c>
      <c r="G32" s="107" t="s">
        <v>2213</v>
      </c>
      <c r="H32" s="107" t="s">
        <v>2214</v>
      </c>
      <c r="I32" s="107" t="s">
        <v>1229</v>
      </c>
      <c r="J32" s="107" t="s">
        <v>21</v>
      </c>
      <c r="K32" s="107" t="s">
        <v>1368</v>
      </c>
      <c r="L32" s="107" t="s">
        <v>2218</v>
      </c>
      <c r="M32" t="s">
        <v>1326</v>
      </c>
      <c r="P32" t="s">
        <v>291</v>
      </c>
      <c r="Q32" s="6" t="e">
        <f>+VLOOKUP(Y32,#REF!,2,FALSE)</f>
        <v>#REF!</v>
      </c>
      <c r="R32" t="s">
        <v>1469</v>
      </c>
      <c r="S32" t="s">
        <v>61</v>
      </c>
      <c r="T32">
        <v>133980</v>
      </c>
      <c r="U32">
        <v>133980</v>
      </c>
      <c r="V32">
        <v>133980</v>
      </c>
      <c r="W32">
        <v>0</v>
      </c>
      <c r="X32">
        <v>0</v>
      </c>
      <c r="Y32" s="288">
        <v>3</v>
      </c>
      <c r="Z32" s="6" t="str">
        <f t="shared" si="0"/>
        <v>38</v>
      </c>
      <c r="AA32" s="107" t="str">
        <f t="shared" si="1"/>
        <v>1</v>
      </c>
      <c r="AB32" s="107" t="str">
        <f t="shared" si="2"/>
        <v>13</v>
      </c>
      <c r="AC32" s="107" t="str">
        <f t="shared" si="3"/>
        <v>132</v>
      </c>
    </row>
    <row r="33" spans="1:29" x14ac:dyDescent="0.25">
      <c r="A33" t="s">
        <v>132</v>
      </c>
      <c r="B33" t="s">
        <v>1363</v>
      </c>
      <c r="C33" s="107" t="e">
        <f>+VLOOKUP(AA33,#REF!,2,FALSE)</f>
        <v>#REF!</v>
      </c>
      <c r="D33" s="107" t="e">
        <f>+VLOOKUP(AB33,#REF!,2,FALSE)</f>
        <v>#REF!</v>
      </c>
      <c r="E33" s="107" t="s">
        <v>2215</v>
      </c>
      <c r="F33" s="107" t="s">
        <v>2212</v>
      </c>
      <c r="G33" s="107" t="s">
        <v>2213</v>
      </c>
      <c r="H33" s="107" t="s">
        <v>2214</v>
      </c>
      <c r="I33" s="107" t="s">
        <v>1229</v>
      </c>
      <c r="J33" s="107" t="s">
        <v>21</v>
      </c>
      <c r="K33" s="107" t="s">
        <v>1368</v>
      </c>
      <c r="L33" s="107" t="s">
        <v>2218</v>
      </c>
      <c r="M33" t="s">
        <v>1326</v>
      </c>
      <c r="P33" t="s">
        <v>292</v>
      </c>
      <c r="Q33" s="6" t="e">
        <f>+VLOOKUP(Y33,#REF!,2,FALSE)</f>
        <v>#REF!</v>
      </c>
      <c r="R33" t="s">
        <v>1469</v>
      </c>
      <c r="S33" t="s">
        <v>61</v>
      </c>
      <c r="T33">
        <v>1260000</v>
      </c>
      <c r="U33">
        <v>1260000</v>
      </c>
      <c r="V33">
        <v>1260000</v>
      </c>
      <c r="W33">
        <v>0</v>
      </c>
      <c r="X33">
        <v>0</v>
      </c>
      <c r="Y33" s="288">
        <v>3</v>
      </c>
      <c r="Z33" s="6" t="str">
        <f t="shared" si="0"/>
        <v>38</v>
      </c>
      <c r="AA33" s="107" t="str">
        <f t="shared" si="1"/>
        <v>1</v>
      </c>
      <c r="AB33" s="107" t="str">
        <f t="shared" si="2"/>
        <v>13</v>
      </c>
      <c r="AC33" s="107" t="str">
        <f t="shared" si="3"/>
        <v>132</v>
      </c>
    </row>
    <row r="34" spans="1:29" x14ac:dyDescent="0.25">
      <c r="A34" t="s">
        <v>132</v>
      </c>
      <c r="B34" t="s">
        <v>1363</v>
      </c>
      <c r="C34" s="107" t="e">
        <f>+VLOOKUP(AA34,#REF!,2,FALSE)</f>
        <v>#REF!</v>
      </c>
      <c r="D34" s="107" t="e">
        <f>+VLOOKUP(AB34,#REF!,2,FALSE)</f>
        <v>#REF!</v>
      </c>
      <c r="E34" s="107" t="s">
        <v>2215</v>
      </c>
      <c r="F34" s="107" t="s">
        <v>2212</v>
      </c>
      <c r="G34" s="107" t="s">
        <v>2213</v>
      </c>
      <c r="H34" s="107" t="s">
        <v>2214</v>
      </c>
      <c r="I34" s="107" t="s">
        <v>1229</v>
      </c>
      <c r="J34" s="107" t="s">
        <v>21</v>
      </c>
      <c r="K34" s="107" t="s">
        <v>1368</v>
      </c>
      <c r="L34" s="107" t="s">
        <v>2218</v>
      </c>
      <c r="M34" t="s">
        <v>1326</v>
      </c>
      <c r="P34" t="s">
        <v>293</v>
      </c>
      <c r="Q34" s="6" t="e">
        <f>+VLOOKUP(Y34,#REF!,2,FALSE)</f>
        <v>#REF!</v>
      </c>
      <c r="R34" t="s">
        <v>1469</v>
      </c>
      <c r="S34" t="s">
        <v>61</v>
      </c>
      <c r="T34">
        <v>1044000</v>
      </c>
      <c r="U34">
        <v>1044000</v>
      </c>
      <c r="V34">
        <v>1044000</v>
      </c>
      <c r="W34">
        <v>0</v>
      </c>
      <c r="X34">
        <v>0</v>
      </c>
      <c r="Y34" s="288">
        <v>3</v>
      </c>
      <c r="Z34" s="6" t="str">
        <f t="shared" si="0"/>
        <v>38</v>
      </c>
      <c r="AA34" s="107" t="str">
        <f t="shared" si="1"/>
        <v>1</v>
      </c>
      <c r="AB34" s="107" t="str">
        <f t="shared" si="2"/>
        <v>13</v>
      </c>
      <c r="AC34" s="107" t="str">
        <f t="shared" si="3"/>
        <v>132</v>
      </c>
    </row>
    <row r="35" spans="1:29" x14ac:dyDescent="0.25">
      <c r="A35" t="s">
        <v>132</v>
      </c>
      <c r="B35" t="s">
        <v>1363</v>
      </c>
      <c r="C35" s="107" t="e">
        <f>+VLOOKUP(AA35,#REF!,2,FALSE)</f>
        <v>#REF!</v>
      </c>
      <c r="D35" s="107" t="e">
        <f>+VLOOKUP(AB35,#REF!,2,FALSE)</f>
        <v>#REF!</v>
      </c>
      <c r="E35" s="107" t="s">
        <v>2215</v>
      </c>
      <c r="F35" s="107" t="s">
        <v>2212</v>
      </c>
      <c r="G35" s="107" t="s">
        <v>2213</v>
      </c>
      <c r="H35" s="107" t="s">
        <v>2214</v>
      </c>
      <c r="I35" s="107" t="s">
        <v>1229</v>
      </c>
      <c r="J35" s="107" t="s">
        <v>21</v>
      </c>
      <c r="K35" s="107" t="s">
        <v>1368</v>
      </c>
      <c r="L35" s="107" t="s">
        <v>2218</v>
      </c>
      <c r="M35" t="s">
        <v>1326</v>
      </c>
      <c r="P35" t="s">
        <v>294</v>
      </c>
      <c r="Q35" s="6" t="e">
        <f>+VLOOKUP(Y35,#REF!,2,FALSE)</f>
        <v>#REF!</v>
      </c>
      <c r="R35" t="s">
        <v>1469</v>
      </c>
      <c r="S35" t="s">
        <v>61</v>
      </c>
      <c r="T35">
        <v>26448</v>
      </c>
      <c r="U35">
        <v>26448</v>
      </c>
      <c r="V35">
        <v>26448</v>
      </c>
      <c r="W35">
        <v>0</v>
      </c>
      <c r="X35">
        <v>0</v>
      </c>
      <c r="Y35" s="288">
        <v>3</v>
      </c>
      <c r="Z35" s="6" t="str">
        <f t="shared" si="0"/>
        <v>38</v>
      </c>
      <c r="AA35" s="107" t="str">
        <f t="shared" si="1"/>
        <v>1</v>
      </c>
      <c r="AB35" s="107" t="str">
        <f t="shared" si="2"/>
        <v>13</v>
      </c>
      <c r="AC35" s="107" t="str">
        <f t="shared" si="3"/>
        <v>132</v>
      </c>
    </row>
    <row r="36" spans="1:29" x14ac:dyDescent="0.25">
      <c r="A36" t="s">
        <v>132</v>
      </c>
      <c r="B36" t="s">
        <v>1363</v>
      </c>
      <c r="C36" s="107" t="e">
        <f>+VLOOKUP(AA36,#REF!,2,FALSE)</f>
        <v>#REF!</v>
      </c>
      <c r="D36" s="107" t="e">
        <f>+VLOOKUP(AB36,#REF!,2,FALSE)</f>
        <v>#REF!</v>
      </c>
      <c r="E36" s="107" t="s">
        <v>2215</v>
      </c>
      <c r="F36" s="107" t="s">
        <v>2212</v>
      </c>
      <c r="G36" s="107" t="s">
        <v>2213</v>
      </c>
      <c r="H36" s="107" t="s">
        <v>2214</v>
      </c>
      <c r="I36" s="107" t="s">
        <v>1229</v>
      </c>
      <c r="J36" s="107" t="s">
        <v>21</v>
      </c>
      <c r="K36" s="107" t="s">
        <v>1368</v>
      </c>
      <c r="L36" s="107" t="s">
        <v>2218</v>
      </c>
      <c r="M36" t="s">
        <v>1326</v>
      </c>
      <c r="P36" t="s">
        <v>295</v>
      </c>
      <c r="Q36" s="6" t="e">
        <f>+VLOOKUP(Y36,#REF!,2,FALSE)</f>
        <v>#REF!</v>
      </c>
      <c r="R36" t="s">
        <v>1469</v>
      </c>
      <c r="S36" t="s">
        <v>61</v>
      </c>
      <c r="T36">
        <v>700000</v>
      </c>
      <c r="U36">
        <v>700000</v>
      </c>
      <c r="V36">
        <v>700000</v>
      </c>
      <c r="W36">
        <v>0</v>
      </c>
      <c r="X36">
        <v>0</v>
      </c>
      <c r="Y36" s="288">
        <v>3</v>
      </c>
      <c r="Z36" s="6" t="str">
        <f t="shared" si="0"/>
        <v>38</v>
      </c>
      <c r="AA36" s="107" t="str">
        <f t="shared" si="1"/>
        <v>1</v>
      </c>
      <c r="AB36" s="107" t="str">
        <f t="shared" si="2"/>
        <v>13</v>
      </c>
      <c r="AC36" s="107" t="str">
        <f t="shared" si="3"/>
        <v>132</v>
      </c>
    </row>
    <row r="37" spans="1:29" x14ac:dyDescent="0.25">
      <c r="A37" t="s">
        <v>132</v>
      </c>
      <c r="B37" t="s">
        <v>1363</v>
      </c>
      <c r="C37" s="107" t="e">
        <f>+VLOOKUP(AA37,#REF!,2,FALSE)</f>
        <v>#REF!</v>
      </c>
      <c r="D37" s="107" t="e">
        <f>+VLOOKUP(AB37,#REF!,2,FALSE)</f>
        <v>#REF!</v>
      </c>
      <c r="E37" s="107" t="s">
        <v>2215</v>
      </c>
      <c r="F37" s="107" t="s">
        <v>2212</v>
      </c>
      <c r="G37" s="107" t="s">
        <v>2213</v>
      </c>
      <c r="H37" s="107" t="s">
        <v>2214</v>
      </c>
      <c r="I37" s="107" t="s">
        <v>1229</v>
      </c>
      <c r="J37" s="107" t="s">
        <v>21</v>
      </c>
      <c r="K37" s="107" t="s">
        <v>1368</v>
      </c>
      <c r="L37" s="107" t="s">
        <v>2218</v>
      </c>
      <c r="M37" t="s">
        <v>1326</v>
      </c>
      <c r="P37" t="s">
        <v>296</v>
      </c>
      <c r="Q37" s="6" t="e">
        <f>+VLOOKUP(Y37,#REF!,2,FALSE)</f>
        <v>#REF!</v>
      </c>
      <c r="R37" t="s">
        <v>1469</v>
      </c>
      <c r="S37" t="s">
        <v>61</v>
      </c>
      <c r="T37">
        <v>2500000</v>
      </c>
      <c r="U37">
        <v>2500000</v>
      </c>
      <c r="V37">
        <v>2500000</v>
      </c>
      <c r="W37">
        <v>0</v>
      </c>
      <c r="X37">
        <v>0</v>
      </c>
      <c r="Y37" s="288">
        <v>3</v>
      </c>
      <c r="Z37" s="6" t="str">
        <f t="shared" si="0"/>
        <v>38</v>
      </c>
      <c r="AA37" s="107" t="str">
        <f t="shared" si="1"/>
        <v>1</v>
      </c>
      <c r="AB37" s="107" t="str">
        <f t="shared" si="2"/>
        <v>13</v>
      </c>
      <c r="AC37" s="107" t="str">
        <f t="shared" si="3"/>
        <v>132</v>
      </c>
    </row>
    <row r="38" spans="1:29" x14ac:dyDescent="0.25">
      <c r="A38" t="s">
        <v>132</v>
      </c>
      <c r="B38" t="s">
        <v>1363</v>
      </c>
      <c r="C38" s="107" t="e">
        <f>+VLOOKUP(AA38,#REF!,2,FALSE)</f>
        <v>#REF!</v>
      </c>
      <c r="D38" s="107" t="e">
        <f>+VLOOKUP(AB38,#REF!,2,FALSE)</f>
        <v>#REF!</v>
      </c>
      <c r="E38" s="107" t="s">
        <v>2215</v>
      </c>
      <c r="F38" s="107" t="s">
        <v>2212</v>
      </c>
      <c r="G38" s="107" t="s">
        <v>2213</v>
      </c>
      <c r="H38" s="107" t="s">
        <v>2214</v>
      </c>
      <c r="I38" s="107" t="s">
        <v>1229</v>
      </c>
      <c r="J38" s="107" t="s">
        <v>21</v>
      </c>
      <c r="K38" s="107" t="s">
        <v>1368</v>
      </c>
      <c r="L38" s="107" t="s">
        <v>2218</v>
      </c>
      <c r="M38" t="s">
        <v>1326</v>
      </c>
      <c r="P38" t="s">
        <v>297</v>
      </c>
      <c r="Q38" s="6" t="e">
        <f>+VLOOKUP(Y38,#REF!,2,FALSE)</f>
        <v>#REF!</v>
      </c>
      <c r="R38" t="s">
        <v>1469</v>
      </c>
      <c r="S38" t="s">
        <v>61</v>
      </c>
      <c r="T38">
        <v>292320</v>
      </c>
      <c r="U38">
        <v>292320</v>
      </c>
      <c r="V38">
        <v>292320</v>
      </c>
      <c r="W38">
        <v>0</v>
      </c>
      <c r="X38">
        <v>0</v>
      </c>
      <c r="Y38" s="288">
        <v>3</v>
      </c>
      <c r="Z38" s="6" t="str">
        <f t="shared" si="0"/>
        <v>38</v>
      </c>
      <c r="AA38" s="107" t="str">
        <f t="shared" si="1"/>
        <v>1</v>
      </c>
      <c r="AB38" s="107" t="str">
        <f t="shared" si="2"/>
        <v>13</v>
      </c>
      <c r="AC38" s="107" t="str">
        <f t="shared" si="3"/>
        <v>132</v>
      </c>
    </row>
    <row r="39" spans="1:29" x14ac:dyDescent="0.25">
      <c r="A39" t="s">
        <v>132</v>
      </c>
      <c r="B39" t="s">
        <v>1363</v>
      </c>
      <c r="C39" s="107" t="e">
        <f>+VLOOKUP(AA39,#REF!,2,FALSE)</f>
        <v>#REF!</v>
      </c>
      <c r="D39" s="107" t="e">
        <f>+VLOOKUP(AB39,#REF!,2,FALSE)</f>
        <v>#REF!</v>
      </c>
      <c r="E39" s="107" t="s">
        <v>2215</v>
      </c>
      <c r="F39" s="107" t="s">
        <v>2212</v>
      </c>
      <c r="G39" s="107" t="s">
        <v>2213</v>
      </c>
      <c r="H39" s="107" t="s">
        <v>2214</v>
      </c>
      <c r="I39" s="107" t="s">
        <v>1229</v>
      </c>
      <c r="J39" s="107" t="s">
        <v>21</v>
      </c>
      <c r="K39" s="107" t="s">
        <v>1368</v>
      </c>
      <c r="L39" s="107" t="s">
        <v>2218</v>
      </c>
      <c r="M39" t="s">
        <v>1326</v>
      </c>
      <c r="P39" t="s">
        <v>298</v>
      </c>
      <c r="Q39" s="6" t="e">
        <f>+VLOOKUP(Y39,#REF!,2,FALSE)</f>
        <v>#REF!</v>
      </c>
      <c r="R39" t="s">
        <v>1469</v>
      </c>
      <c r="S39" t="s">
        <v>61</v>
      </c>
      <c r="T39">
        <v>960000</v>
      </c>
      <c r="U39">
        <v>960000</v>
      </c>
      <c r="V39">
        <v>960000</v>
      </c>
      <c r="W39">
        <v>0</v>
      </c>
      <c r="X39">
        <v>0</v>
      </c>
      <c r="Y39" s="288">
        <v>3</v>
      </c>
      <c r="Z39" s="6" t="str">
        <f t="shared" si="0"/>
        <v>38</v>
      </c>
      <c r="AA39" s="107" t="str">
        <f t="shared" si="1"/>
        <v>1</v>
      </c>
      <c r="AB39" s="107" t="str">
        <f t="shared" si="2"/>
        <v>13</v>
      </c>
      <c r="AC39" s="107" t="str">
        <f t="shared" si="3"/>
        <v>132</v>
      </c>
    </row>
    <row r="40" spans="1:29" x14ac:dyDescent="0.25">
      <c r="A40" t="s">
        <v>132</v>
      </c>
      <c r="B40" t="s">
        <v>1363</v>
      </c>
      <c r="C40" s="107" t="e">
        <f>+VLOOKUP(AA40,#REF!,2,FALSE)</f>
        <v>#REF!</v>
      </c>
      <c r="D40" s="107" t="e">
        <f>+VLOOKUP(AB40,#REF!,2,FALSE)</f>
        <v>#REF!</v>
      </c>
      <c r="E40" s="107" t="s">
        <v>2215</v>
      </c>
      <c r="F40" s="107" t="s">
        <v>2212</v>
      </c>
      <c r="G40" s="107" t="s">
        <v>2213</v>
      </c>
      <c r="H40" s="107" t="s">
        <v>2214</v>
      </c>
      <c r="I40" s="107" t="s">
        <v>1229</v>
      </c>
      <c r="J40" s="107" t="s">
        <v>21</v>
      </c>
      <c r="K40" s="107" t="s">
        <v>1368</v>
      </c>
      <c r="L40" s="107" t="s">
        <v>2218</v>
      </c>
      <c r="M40" t="s">
        <v>1326</v>
      </c>
      <c r="P40" t="s">
        <v>550</v>
      </c>
      <c r="Q40" s="6" t="e">
        <f>+VLOOKUP(Y40,#REF!,2,FALSE)</f>
        <v>#REF!</v>
      </c>
      <c r="R40" t="s">
        <v>1454</v>
      </c>
      <c r="S40" t="s">
        <v>3</v>
      </c>
      <c r="T40">
        <v>250000</v>
      </c>
      <c r="U40">
        <v>250000</v>
      </c>
      <c r="V40">
        <v>75000</v>
      </c>
      <c r="W40">
        <v>0</v>
      </c>
      <c r="X40">
        <v>-175000</v>
      </c>
      <c r="Y40" s="288">
        <v>2</v>
      </c>
      <c r="Z40" s="6" t="str">
        <f t="shared" si="0"/>
        <v>21</v>
      </c>
      <c r="AA40" s="107" t="str">
        <f t="shared" si="1"/>
        <v>1</v>
      </c>
      <c r="AB40" s="107" t="str">
        <f t="shared" si="2"/>
        <v>13</v>
      </c>
      <c r="AC40" s="107" t="str">
        <f t="shared" si="3"/>
        <v>132</v>
      </c>
    </row>
    <row r="41" spans="1:29" x14ac:dyDescent="0.25">
      <c r="A41" t="s">
        <v>132</v>
      </c>
      <c r="B41" t="s">
        <v>1363</v>
      </c>
      <c r="C41" s="107" t="e">
        <f>+VLOOKUP(AA41,#REF!,2,FALSE)</f>
        <v>#REF!</v>
      </c>
      <c r="D41" s="107" t="e">
        <f>+VLOOKUP(AB41,#REF!,2,FALSE)</f>
        <v>#REF!</v>
      </c>
      <c r="E41" s="107" t="s">
        <v>2215</v>
      </c>
      <c r="F41" s="107" t="s">
        <v>2212</v>
      </c>
      <c r="G41" s="107" t="s">
        <v>2213</v>
      </c>
      <c r="H41" s="107" t="s">
        <v>2214</v>
      </c>
      <c r="I41" s="107" t="s">
        <v>1229</v>
      </c>
      <c r="J41" s="107" t="s">
        <v>21</v>
      </c>
      <c r="K41" s="107" t="s">
        <v>1368</v>
      </c>
      <c r="L41" s="107" t="s">
        <v>2218</v>
      </c>
      <c r="M41" t="s">
        <v>1326</v>
      </c>
      <c r="P41" t="s">
        <v>551</v>
      </c>
      <c r="Q41" s="6" t="e">
        <f>+VLOOKUP(Y41,#REF!,2,FALSE)</f>
        <v>#REF!</v>
      </c>
      <c r="R41" t="s">
        <v>1464</v>
      </c>
      <c r="S41" t="s">
        <v>45</v>
      </c>
      <c r="T41">
        <v>2500000</v>
      </c>
      <c r="U41">
        <v>2500000</v>
      </c>
      <c r="V41">
        <v>2500000</v>
      </c>
      <c r="W41">
        <v>0</v>
      </c>
      <c r="X41">
        <v>0</v>
      </c>
      <c r="Y41" s="288">
        <v>3</v>
      </c>
      <c r="Z41" s="6" t="str">
        <f t="shared" si="0"/>
        <v>33</v>
      </c>
      <c r="AA41" s="107" t="str">
        <f t="shared" si="1"/>
        <v>1</v>
      </c>
      <c r="AB41" s="107" t="str">
        <f t="shared" si="2"/>
        <v>13</v>
      </c>
      <c r="AC41" s="107" t="str">
        <f t="shared" si="3"/>
        <v>132</v>
      </c>
    </row>
    <row r="42" spans="1:29" x14ac:dyDescent="0.25">
      <c r="A42" t="s">
        <v>132</v>
      </c>
      <c r="B42" t="s">
        <v>1363</v>
      </c>
      <c r="C42" s="107" t="e">
        <f>+VLOOKUP(AA42,#REF!,2,FALSE)</f>
        <v>#REF!</v>
      </c>
      <c r="D42" s="107" t="e">
        <f>+VLOOKUP(AB42,#REF!,2,FALSE)</f>
        <v>#REF!</v>
      </c>
      <c r="E42" s="107" t="s">
        <v>2215</v>
      </c>
      <c r="F42" s="107" t="s">
        <v>2212</v>
      </c>
      <c r="G42" s="107" t="s">
        <v>2213</v>
      </c>
      <c r="H42" s="107" t="s">
        <v>2214</v>
      </c>
      <c r="I42" s="107" t="s">
        <v>1229</v>
      </c>
      <c r="J42" s="107" t="s">
        <v>21</v>
      </c>
      <c r="K42" s="107" t="s">
        <v>1368</v>
      </c>
      <c r="L42" s="107" t="s">
        <v>2218</v>
      </c>
      <c r="M42" t="s">
        <v>1326</v>
      </c>
      <c r="P42" t="s">
        <v>552</v>
      </c>
      <c r="Q42" s="6" t="e">
        <f>+VLOOKUP(Y42,#REF!,2,FALSE)</f>
        <v>#REF!</v>
      </c>
      <c r="R42" t="s">
        <v>1464</v>
      </c>
      <c r="S42" t="s">
        <v>71</v>
      </c>
      <c r="T42">
        <v>300000</v>
      </c>
      <c r="U42">
        <v>300000</v>
      </c>
      <c r="V42">
        <v>300000</v>
      </c>
      <c r="W42">
        <v>0</v>
      </c>
      <c r="X42">
        <v>0</v>
      </c>
      <c r="Y42" s="288">
        <v>3</v>
      </c>
      <c r="Z42" s="6" t="str">
        <f t="shared" si="0"/>
        <v>33</v>
      </c>
      <c r="AA42" s="107" t="str">
        <f t="shared" si="1"/>
        <v>1</v>
      </c>
      <c r="AB42" s="107" t="str">
        <f t="shared" si="2"/>
        <v>13</v>
      </c>
      <c r="AC42" s="107" t="str">
        <f t="shared" si="3"/>
        <v>132</v>
      </c>
    </row>
    <row r="43" spans="1:29" x14ac:dyDescent="0.25">
      <c r="A43" t="s">
        <v>132</v>
      </c>
      <c r="B43" t="s">
        <v>1363</v>
      </c>
      <c r="C43" s="107" t="e">
        <f>+VLOOKUP(AA43,#REF!,2,FALSE)</f>
        <v>#REF!</v>
      </c>
      <c r="D43" s="107" t="e">
        <f>+VLOOKUP(AB43,#REF!,2,FALSE)</f>
        <v>#REF!</v>
      </c>
      <c r="E43" s="107" t="s">
        <v>2215</v>
      </c>
      <c r="F43" s="107" t="s">
        <v>2212</v>
      </c>
      <c r="G43" s="107" t="s">
        <v>2213</v>
      </c>
      <c r="H43" s="107" t="s">
        <v>2214</v>
      </c>
      <c r="I43" s="107" t="s">
        <v>1229</v>
      </c>
      <c r="J43" s="107" t="s">
        <v>21</v>
      </c>
      <c r="K43" s="107" t="s">
        <v>1368</v>
      </c>
      <c r="L43" s="107" t="s">
        <v>2218</v>
      </c>
      <c r="M43" t="s">
        <v>1326</v>
      </c>
      <c r="P43" t="s">
        <v>553</v>
      </c>
      <c r="Q43" s="6" t="e">
        <f>+VLOOKUP(Y43,#REF!,2,FALSE)</f>
        <v>#REF!</v>
      </c>
      <c r="R43" t="s">
        <v>1467</v>
      </c>
      <c r="S43" t="s">
        <v>114</v>
      </c>
      <c r="T43">
        <v>45000000</v>
      </c>
      <c r="U43">
        <v>36000000</v>
      </c>
      <c r="V43">
        <v>18000000</v>
      </c>
      <c r="W43">
        <v>-9000000</v>
      </c>
      <c r="X43">
        <v>-27000000</v>
      </c>
      <c r="Y43" s="288">
        <v>3</v>
      </c>
      <c r="Z43" s="6" t="str">
        <f t="shared" si="0"/>
        <v>36</v>
      </c>
      <c r="AA43" s="107" t="str">
        <f t="shared" si="1"/>
        <v>1</v>
      </c>
      <c r="AB43" s="107" t="str">
        <f t="shared" si="2"/>
        <v>13</v>
      </c>
      <c r="AC43" s="107" t="str">
        <f t="shared" si="3"/>
        <v>132</v>
      </c>
    </row>
    <row r="44" spans="1:29" x14ac:dyDescent="0.25">
      <c r="A44" t="s">
        <v>132</v>
      </c>
      <c r="B44" t="s">
        <v>1363</v>
      </c>
      <c r="C44" s="107" t="e">
        <f>+VLOOKUP(AA44,#REF!,2,FALSE)</f>
        <v>#REF!</v>
      </c>
      <c r="D44" s="107" t="e">
        <f>+VLOOKUP(AB44,#REF!,2,FALSE)</f>
        <v>#REF!</v>
      </c>
      <c r="E44" s="107" t="s">
        <v>2215</v>
      </c>
      <c r="F44" s="107" t="s">
        <v>2212</v>
      </c>
      <c r="G44" s="107" t="s">
        <v>2213</v>
      </c>
      <c r="H44" s="107" t="s">
        <v>2214</v>
      </c>
      <c r="I44" s="107" t="s">
        <v>1229</v>
      </c>
      <c r="J44" s="107" t="s">
        <v>21</v>
      </c>
      <c r="K44" s="107" t="s">
        <v>1368</v>
      </c>
      <c r="L44" s="107" t="s">
        <v>2218</v>
      </c>
      <c r="M44" t="s">
        <v>1326</v>
      </c>
      <c r="P44" t="s">
        <v>554</v>
      </c>
      <c r="Q44" s="6" t="e">
        <f>+VLOOKUP(Y44,#REF!,2,FALSE)</f>
        <v>#REF!</v>
      </c>
      <c r="R44" t="s">
        <v>1467</v>
      </c>
      <c r="S44" t="s">
        <v>115</v>
      </c>
      <c r="T44">
        <v>9000000</v>
      </c>
      <c r="U44">
        <v>7200000</v>
      </c>
      <c r="V44">
        <v>5400000</v>
      </c>
      <c r="W44">
        <v>-1800000</v>
      </c>
      <c r="X44">
        <v>-3600000</v>
      </c>
      <c r="Y44" s="288">
        <v>3</v>
      </c>
      <c r="Z44" s="6" t="str">
        <f t="shared" si="0"/>
        <v>36</v>
      </c>
      <c r="AA44" s="107" t="str">
        <f t="shared" si="1"/>
        <v>1</v>
      </c>
      <c r="AB44" s="107" t="str">
        <f t="shared" si="2"/>
        <v>13</v>
      </c>
      <c r="AC44" s="107" t="str">
        <f t="shared" si="3"/>
        <v>132</v>
      </c>
    </row>
    <row r="45" spans="1:29" x14ac:dyDescent="0.25">
      <c r="A45" t="s">
        <v>132</v>
      </c>
      <c r="B45" t="s">
        <v>1363</v>
      </c>
      <c r="C45" s="107" t="e">
        <f>+VLOOKUP(AA45,#REF!,2,FALSE)</f>
        <v>#REF!</v>
      </c>
      <c r="D45" s="107" t="e">
        <f>+VLOOKUP(AB45,#REF!,2,FALSE)</f>
        <v>#REF!</v>
      </c>
      <c r="E45" s="107" t="s">
        <v>2215</v>
      </c>
      <c r="F45" s="107" t="s">
        <v>2212</v>
      </c>
      <c r="G45" s="107" t="s">
        <v>2213</v>
      </c>
      <c r="H45" s="107" t="s">
        <v>2214</v>
      </c>
      <c r="I45" s="107" t="s">
        <v>1229</v>
      </c>
      <c r="J45" s="107" t="s">
        <v>21</v>
      </c>
      <c r="K45" s="107" t="s">
        <v>1368</v>
      </c>
      <c r="L45" s="107" t="s">
        <v>2218</v>
      </c>
      <c r="M45" t="s">
        <v>1326</v>
      </c>
      <c r="P45" t="s">
        <v>555</v>
      </c>
      <c r="Q45" s="6" t="e">
        <f>+VLOOKUP(Y45,#REF!,2,FALSE)</f>
        <v>#REF!</v>
      </c>
      <c r="R45" t="s">
        <v>1467</v>
      </c>
      <c r="S45" t="s">
        <v>116</v>
      </c>
      <c r="T45">
        <v>25000</v>
      </c>
      <c r="U45">
        <v>25000</v>
      </c>
      <c r="V45">
        <v>25000</v>
      </c>
      <c r="W45">
        <v>0</v>
      </c>
      <c r="X45">
        <v>0</v>
      </c>
      <c r="Y45" s="288">
        <v>3</v>
      </c>
      <c r="Z45" s="6" t="str">
        <f t="shared" si="0"/>
        <v>36</v>
      </c>
      <c r="AA45" s="107" t="str">
        <f t="shared" si="1"/>
        <v>1</v>
      </c>
      <c r="AB45" s="107" t="str">
        <f t="shared" si="2"/>
        <v>13</v>
      </c>
      <c r="AC45" s="107" t="str">
        <f t="shared" si="3"/>
        <v>132</v>
      </c>
    </row>
    <row r="46" spans="1:29" x14ac:dyDescent="0.25">
      <c r="A46" t="s">
        <v>132</v>
      </c>
      <c r="B46" t="s">
        <v>1363</v>
      </c>
      <c r="C46" s="107" t="e">
        <f>+VLOOKUP(AA46,#REF!,2,FALSE)</f>
        <v>#REF!</v>
      </c>
      <c r="D46" s="107" t="e">
        <f>+VLOOKUP(AB46,#REF!,2,FALSE)</f>
        <v>#REF!</v>
      </c>
      <c r="E46" s="107" t="s">
        <v>2215</v>
      </c>
      <c r="F46" s="107" t="s">
        <v>2212</v>
      </c>
      <c r="G46" s="107" t="s">
        <v>2213</v>
      </c>
      <c r="H46" s="107" t="s">
        <v>2214</v>
      </c>
      <c r="I46" s="107" t="s">
        <v>1229</v>
      </c>
      <c r="J46" s="107" t="s">
        <v>21</v>
      </c>
      <c r="K46" s="107" t="s">
        <v>1368</v>
      </c>
      <c r="L46" s="107" t="s">
        <v>2218</v>
      </c>
      <c r="M46" t="s">
        <v>1326</v>
      </c>
      <c r="P46" t="s">
        <v>556</v>
      </c>
      <c r="Q46" s="6" t="e">
        <f>+VLOOKUP(Y46,#REF!,2,FALSE)</f>
        <v>#REF!</v>
      </c>
      <c r="R46" t="s">
        <v>1467</v>
      </c>
      <c r="S46" t="s">
        <v>117</v>
      </c>
      <c r="T46">
        <v>10450000</v>
      </c>
      <c r="U46">
        <v>8360000</v>
      </c>
      <c r="V46">
        <v>5225000</v>
      </c>
      <c r="W46">
        <v>-2090000</v>
      </c>
      <c r="X46">
        <v>-5225000</v>
      </c>
      <c r="Y46" s="288">
        <v>3</v>
      </c>
      <c r="Z46" s="6" t="str">
        <f t="shared" si="0"/>
        <v>36</v>
      </c>
      <c r="AA46" s="107" t="str">
        <f t="shared" si="1"/>
        <v>1</v>
      </c>
      <c r="AB46" s="107" t="str">
        <f t="shared" si="2"/>
        <v>13</v>
      </c>
      <c r="AC46" s="107" t="str">
        <f t="shared" si="3"/>
        <v>132</v>
      </c>
    </row>
    <row r="47" spans="1:29" x14ac:dyDescent="0.25">
      <c r="A47" t="s">
        <v>132</v>
      </c>
      <c r="B47" t="s">
        <v>1363</v>
      </c>
      <c r="C47" s="107" t="e">
        <f>+VLOOKUP(AA47,#REF!,2,FALSE)</f>
        <v>#REF!</v>
      </c>
      <c r="D47" s="107" t="e">
        <f>+VLOOKUP(AB47,#REF!,2,FALSE)</f>
        <v>#REF!</v>
      </c>
      <c r="E47" s="107" t="s">
        <v>2215</v>
      </c>
      <c r="F47" s="107" t="s">
        <v>2212</v>
      </c>
      <c r="G47" s="107" t="s">
        <v>2213</v>
      </c>
      <c r="H47" s="107" t="s">
        <v>2214</v>
      </c>
      <c r="I47" s="107" t="s">
        <v>1229</v>
      </c>
      <c r="J47" s="107" t="s">
        <v>21</v>
      </c>
      <c r="K47" s="107" t="s">
        <v>1368</v>
      </c>
      <c r="L47" s="107" t="s">
        <v>2218</v>
      </c>
      <c r="M47" t="s">
        <v>1326</v>
      </c>
      <c r="P47" t="s">
        <v>557</v>
      </c>
      <c r="Q47" s="6" t="e">
        <f>+VLOOKUP(Y47,#REF!,2,FALSE)</f>
        <v>#REF!</v>
      </c>
      <c r="R47" t="s">
        <v>1467</v>
      </c>
      <c r="S47" t="s">
        <v>118</v>
      </c>
      <c r="T47">
        <v>278400</v>
      </c>
      <c r="U47">
        <v>278400</v>
      </c>
      <c r="V47">
        <v>0</v>
      </c>
      <c r="W47">
        <v>0</v>
      </c>
      <c r="X47">
        <v>-278400</v>
      </c>
      <c r="Y47" s="288">
        <v>3</v>
      </c>
      <c r="Z47" s="6" t="str">
        <f t="shared" si="0"/>
        <v>36</v>
      </c>
      <c r="AA47" s="107" t="str">
        <f t="shared" si="1"/>
        <v>1</v>
      </c>
      <c r="AB47" s="107" t="str">
        <f t="shared" si="2"/>
        <v>13</v>
      </c>
      <c r="AC47" s="107" t="str">
        <f t="shared" si="3"/>
        <v>132</v>
      </c>
    </row>
    <row r="48" spans="1:29" x14ac:dyDescent="0.25">
      <c r="A48" t="s">
        <v>132</v>
      </c>
      <c r="B48" t="s">
        <v>1363</v>
      </c>
      <c r="C48" s="107" t="e">
        <f>+VLOOKUP(AA48,#REF!,2,FALSE)</f>
        <v>#REF!</v>
      </c>
      <c r="D48" s="107" t="e">
        <f>+VLOOKUP(AB48,#REF!,2,FALSE)</f>
        <v>#REF!</v>
      </c>
      <c r="E48" s="107" t="s">
        <v>2215</v>
      </c>
      <c r="F48" s="107" t="s">
        <v>2212</v>
      </c>
      <c r="G48" s="107" t="s">
        <v>2213</v>
      </c>
      <c r="H48" s="107" t="s">
        <v>2214</v>
      </c>
      <c r="I48" s="107" t="s">
        <v>1229</v>
      </c>
      <c r="J48" s="107" t="s">
        <v>21</v>
      </c>
      <c r="K48" s="107" t="s">
        <v>1368</v>
      </c>
      <c r="L48" s="107" t="s">
        <v>2218</v>
      </c>
      <c r="M48" t="s">
        <v>1326</v>
      </c>
      <c r="P48" t="s">
        <v>558</v>
      </c>
      <c r="Q48" s="6" t="e">
        <f>+VLOOKUP(Y48,#REF!,2,FALSE)</f>
        <v>#REF!</v>
      </c>
      <c r="R48" t="s">
        <v>1477</v>
      </c>
      <c r="S48" t="s">
        <v>106</v>
      </c>
      <c r="T48">
        <v>100000</v>
      </c>
      <c r="U48">
        <v>100000</v>
      </c>
      <c r="V48">
        <v>0</v>
      </c>
      <c r="W48">
        <v>0</v>
      </c>
      <c r="X48">
        <v>-100000</v>
      </c>
      <c r="Y48" s="288">
        <v>5</v>
      </c>
      <c r="Z48" s="6" t="str">
        <f t="shared" si="0"/>
        <v>52</v>
      </c>
      <c r="AA48" s="107" t="str">
        <f t="shared" si="1"/>
        <v>1</v>
      </c>
      <c r="AB48" s="107" t="str">
        <f t="shared" si="2"/>
        <v>13</v>
      </c>
      <c r="AC48" s="107" t="str">
        <f t="shared" si="3"/>
        <v>132</v>
      </c>
    </row>
    <row r="49" spans="1:29" x14ac:dyDescent="0.25">
      <c r="A49" t="s">
        <v>132</v>
      </c>
      <c r="B49" t="s">
        <v>1363</v>
      </c>
      <c r="C49" s="107" t="e">
        <f>+VLOOKUP(AA49,#REF!,2,FALSE)</f>
        <v>#REF!</v>
      </c>
      <c r="D49" s="107" t="e">
        <f>+VLOOKUP(AB49,#REF!,2,FALSE)</f>
        <v>#REF!</v>
      </c>
      <c r="E49" s="107" t="s">
        <v>2215</v>
      </c>
      <c r="F49" s="107" t="s">
        <v>2212</v>
      </c>
      <c r="G49" s="107" t="s">
        <v>2213</v>
      </c>
      <c r="H49" s="107" t="s">
        <v>2214</v>
      </c>
      <c r="I49" s="107" t="s">
        <v>1229</v>
      </c>
      <c r="J49" s="107" t="s">
        <v>21</v>
      </c>
      <c r="K49" s="107" t="s">
        <v>1368</v>
      </c>
      <c r="L49" s="107" t="s">
        <v>2218</v>
      </c>
      <c r="M49" t="s">
        <v>1326</v>
      </c>
      <c r="P49" t="s">
        <v>239</v>
      </c>
      <c r="Q49" s="6" t="e">
        <f>+VLOOKUP(Y49,#REF!,2,FALSE)</f>
        <v>#REF!</v>
      </c>
      <c r="R49" t="s">
        <v>1469</v>
      </c>
      <c r="S49" t="s">
        <v>61</v>
      </c>
      <c r="T49">
        <v>5000000</v>
      </c>
      <c r="U49">
        <v>5000000</v>
      </c>
      <c r="V49">
        <v>0</v>
      </c>
      <c r="W49">
        <v>0</v>
      </c>
      <c r="X49">
        <v>-5000000</v>
      </c>
      <c r="Y49" s="288">
        <v>3</v>
      </c>
      <c r="Z49" s="6" t="str">
        <f t="shared" si="0"/>
        <v>38</v>
      </c>
      <c r="AA49" s="107" t="str">
        <f t="shared" si="1"/>
        <v>1</v>
      </c>
      <c r="AB49" s="107" t="str">
        <f t="shared" si="2"/>
        <v>13</v>
      </c>
      <c r="AC49" s="107" t="str">
        <f t="shared" si="3"/>
        <v>132</v>
      </c>
    </row>
    <row r="50" spans="1:29" x14ac:dyDescent="0.25">
      <c r="A50" t="s">
        <v>132</v>
      </c>
      <c r="B50" t="s">
        <v>1363</v>
      </c>
      <c r="C50" s="107" t="e">
        <f>+VLOOKUP(AA50,#REF!,2,FALSE)</f>
        <v>#REF!</v>
      </c>
      <c r="D50" s="107" t="e">
        <f>+VLOOKUP(AB50,#REF!,2,FALSE)</f>
        <v>#REF!</v>
      </c>
      <c r="E50" s="107" t="s">
        <v>2215</v>
      </c>
      <c r="F50" s="107" t="s">
        <v>2212</v>
      </c>
      <c r="G50" s="107" t="s">
        <v>2213</v>
      </c>
      <c r="H50" s="107" t="s">
        <v>2214</v>
      </c>
      <c r="I50" s="107" t="s">
        <v>1229</v>
      </c>
      <c r="J50" s="107" t="s">
        <v>21</v>
      </c>
      <c r="K50" s="107" t="s">
        <v>1368</v>
      </c>
      <c r="L50" s="107" t="s">
        <v>2218</v>
      </c>
      <c r="M50" t="s">
        <v>1326</v>
      </c>
      <c r="P50" t="s">
        <v>245</v>
      </c>
      <c r="Q50" s="6" t="e">
        <f>+VLOOKUP(Y50,#REF!,2,FALSE)</f>
        <v>#REF!</v>
      </c>
      <c r="R50" t="s">
        <v>1464</v>
      </c>
      <c r="S50" t="s">
        <v>71</v>
      </c>
      <c r="T50">
        <v>400000</v>
      </c>
      <c r="U50">
        <v>400000</v>
      </c>
      <c r="V50">
        <v>400000</v>
      </c>
      <c r="W50">
        <v>0</v>
      </c>
      <c r="X50">
        <v>0</v>
      </c>
      <c r="Y50" s="288">
        <v>3</v>
      </c>
      <c r="Z50" s="6" t="str">
        <f t="shared" si="0"/>
        <v>33</v>
      </c>
      <c r="AA50" s="107" t="str">
        <f t="shared" si="1"/>
        <v>1</v>
      </c>
      <c r="AB50" s="107" t="str">
        <f t="shared" si="2"/>
        <v>13</v>
      </c>
      <c r="AC50" s="107" t="str">
        <f t="shared" si="3"/>
        <v>132</v>
      </c>
    </row>
    <row r="51" spans="1:29" x14ac:dyDescent="0.25">
      <c r="A51" t="s">
        <v>132</v>
      </c>
      <c r="B51" t="s">
        <v>1363</v>
      </c>
      <c r="C51" s="107" t="e">
        <f>+VLOOKUP(AA51,#REF!,2,FALSE)</f>
        <v>#REF!</v>
      </c>
      <c r="D51" s="107" t="e">
        <f>+VLOOKUP(AB51,#REF!,2,FALSE)</f>
        <v>#REF!</v>
      </c>
      <c r="E51" s="107" t="s">
        <v>2215</v>
      </c>
      <c r="F51" s="107" t="s">
        <v>2212</v>
      </c>
      <c r="G51" s="107" t="s">
        <v>2213</v>
      </c>
      <c r="H51" s="107" t="s">
        <v>2214</v>
      </c>
      <c r="I51" s="107" t="s">
        <v>1229</v>
      </c>
      <c r="J51" s="107" t="s">
        <v>21</v>
      </c>
      <c r="K51" s="107" t="s">
        <v>1368</v>
      </c>
      <c r="L51" s="107" t="s">
        <v>2218</v>
      </c>
      <c r="M51" t="s">
        <v>1326</v>
      </c>
      <c r="P51" t="s">
        <v>246</v>
      </c>
      <c r="Q51" s="6" t="e">
        <f>+VLOOKUP(Y51,#REF!,2,FALSE)</f>
        <v>#REF!</v>
      </c>
      <c r="R51" t="s">
        <v>1464</v>
      </c>
      <c r="S51" t="s">
        <v>71</v>
      </c>
      <c r="T51">
        <v>1250000</v>
      </c>
      <c r="U51">
        <v>1250000</v>
      </c>
      <c r="V51">
        <v>1250000</v>
      </c>
      <c r="W51">
        <v>0</v>
      </c>
      <c r="X51">
        <v>0</v>
      </c>
      <c r="Y51" s="288">
        <v>3</v>
      </c>
      <c r="Z51" s="6" t="str">
        <f t="shared" si="0"/>
        <v>33</v>
      </c>
      <c r="AA51" s="107" t="str">
        <f t="shared" si="1"/>
        <v>1</v>
      </c>
      <c r="AB51" s="107" t="str">
        <f t="shared" si="2"/>
        <v>13</v>
      </c>
      <c r="AC51" s="107" t="str">
        <f t="shared" si="3"/>
        <v>132</v>
      </c>
    </row>
    <row r="52" spans="1:29" x14ac:dyDescent="0.25">
      <c r="A52" t="s">
        <v>132</v>
      </c>
      <c r="B52" t="s">
        <v>1363</v>
      </c>
      <c r="C52" s="107" t="e">
        <f>+VLOOKUP(AA52,#REF!,2,FALSE)</f>
        <v>#REF!</v>
      </c>
      <c r="D52" s="107" t="e">
        <f>+VLOOKUP(AB52,#REF!,2,FALSE)</f>
        <v>#REF!</v>
      </c>
      <c r="E52" s="107" t="s">
        <v>2215</v>
      </c>
      <c r="F52" s="107" t="s">
        <v>2212</v>
      </c>
      <c r="G52" s="107" t="s">
        <v>2213</v>
      </c>
      <c r="H52" s="107" t="s">
        <v>2214</v>
      </c>
      <c r="I52" s="107" t="s">
        <v>1229</v>
      </c>
      <c r="J52" s="107" t="s">
        <v>21</v>
      </c>
      <c r="K52" s="107" t="s">
        <v>1368</v>
      </c>
      <c r="L52" s="107" t="s">
        <v>2218</v>
      </c>
      <c r="M52" t="s">
        <v>1326</v>
      </c>
      <c r="P52" t="s">
        <v>247</v>
      </c>
      <c r="Q52" s="6" t="e">
        <f>+VLOOKUP(Y52,#REF!,2,FALSE)</f>
        <v>#REF!</v>
      </c>
      <c r="R52" t="s">
        <v>1464</v>
      </c>
      <c r="S52" t="s">
        <v>71</v>
      </c>
      <c r="T52">
        <v>1595000.4000000001</v>
      </c>
      <c r="U52">
        <v>1595000.4000000001</v>
      </c>
      <c r="V52">
        <v>1595000.4000000001</v>
      </c>
      <c r="W52">
        <v>0</v>
      </c>
      <c r="X52">
        <v>0</v>
      </c>
      <c r="Y52" s="288">
        <v>3</v>
      </c>
      <c r="Z52" s="6" t="str">
        <f t="shared" si="0"/>
        <v>33</v>
      </c>
      <c r="AA52" s="107" t="str">
        <f t="shared" si="1"/>
        <v>1</v>
      </c>
      <c r="AB52" s="107" t="str">
        <f t="shared" si="2"/>
        <v>13</v>
      </c>
      <c r="AC52" s="107" t="str">
        <f t="shared" si="3"/>
        <v>132</v>
      </c>
    </row>
    <row r="53" spans="1:29" x14ac:dyDescent="0.25">
      <c r="A53" t="s">
        <v>132</v>
      </c>
      <c r="B53" t="s">
        <v>1363</v>
      </c>
      <c r="C53" s="107" t="e">
        <f>+VLOOKUP(AA53,#REF!,2,FALSE)</f>
        <v>#REF!</v>
      </c>
      <c r="D53" s="107" t="e">
        <f>+VLOOKUP(AB53,#REF!,2,FALSE)</f>
        <v>#REF!</v>
      </c>
      <c r="E53" s="107" t="s">
        <v>2215</v>
      </c>
      <c r="F53" s="107" t="s">
        <v>2212</v>
      </c>
      <c r="G53" s="107" t="s">
        <v>2213</v>
      </c>
      <c r="H53" s="107" t="s">
        <v>2214</v>
      </c>
      <c r="I53" s="107" t="s">
        <v>1229</v>
      </c>
      <c r="J53" s="107" t="s">
        <v>21</v>
      </c>
      <c r="K53" s="107" t="s">
        <v>1368</v>
      </c>
      <c r="L53" s="107" t="s">
        <v>2218</v>
      </c>
      <c r="M53" t="s">
        <v>1326</v>
      </c>
      <c r="P53" t="s">
        <v>248</v>
      </c>
      <c r="Q53" s="6" t="e">
        <f>+VLOOKUP(Y53,#REF!,2,FALSE)</f>
        <v>#REF!</v>
      </c>
      <c r="R53" t="s">
        <v>1464</v>
      </c>
      <c r="S53" t="s">
        <v>71</v>
      </c>
      <c r="T53">
        <v>50000</v>
      </c>
      <c r="U53">
        <v>50000</v>
      </c>
      <c r="V53">
        <v>50000</v>
      </c>
      <c r="W53">
        <v>0</v>
      </c>
      <c r="X53">
        <v>0</v>
      </c>
      <c r="Y53" s="288">
        <v>3</v>
      </c>
      <c r="Z53" s="6" t="str">
        <f t="shared" si="0"/>
        <v>33</v>
      </c>
      <c r="AA53" s="107" t="str">
        <f t="shared" si="1"/>
        <v>1</v>
      </c>
      <c r="AB53" s="107" t="str">
        <f t="shared" si="2"/>
        <v>13</v>
      </c>
      <c r="AC53" s="107" t="str">
        <f t="shared" si="3"/>
        <v>132</v>
      </c>
    </row>
    <row r="54" spans="1:29" x14ac:dyDescent="0.25">
      <c r="A54" t="s">
        <v>132</v>
      </c>
      <c r="B54" t="s">
        <v>1363</v>
      </c>
      <c r="C54" s="107" t="e">
        <f>+VLOOKUP(AA54,#REF!,2,FALSE)</f>
        <v>#REF!</v>
      </c>
      <c r="D54" s="107" t="e">
        <f>+VLOOKUP(AB54,#REF!,2,FALSE)</f>
        <v>#REF!</v>
      </c>
      <c r="E54" s="107" t="s">
        <v>2215</v>
      </c>
      <c r="F54" s="107" t="s">
        <v>2212</v>
      </c>
      <c r="G54" s="107" t="s">
        <v>2213</v>
      </c>
      <c r="H54" s="107" t="s">
        <v>2214</v>
      </c>
      <c r="I54" s="107" t="s">
        <v>1229</v>
      </c>
      <c r="J54" s="107" t="s">
        <v>21</v>
      </c>
      <c r="K54" s="107" t="s">
        <v>1368</v>
      </c>
      <c r="L54" s="107" t="s">
        <v>2218</v>
      </c>
      <c r="M54" t="s">
        <v>1326</v>
      </c>
      <c r="P54" t="s">
        <v>249</v>
      </c>
      <c r="Q54" s="6" t="e">
        <f>+VLOOKUP(Y54,#REF!,2,FALSE)</f>
        <v>#REF!</v>
      </c>
      <c r="R54" t="s">
        <v>1464</v>
      </c>
      <c r="S54" t="s">
        <v>45</v>
      </c>
      <c r="T54">
        <v>40000</v>
      </c>
      <c r="U54">
        <v>40000</v>
      </c>
      <c r="V54">
        <v>40000</v>
      </c>
      <c r="W54">
        <v>0</v>
      </c>
      <c r="X54">
        <v>0</v>
      </c>
      <c r="Y54" s="288">
        <v>3</v>
      </c>
      <c r="Z54" s="6" t="str">
        <f t="shared" si="0"/>
        <v>33</v>
      </c>
      <c r="AA54" s="107" t="str">
        <f t="shared" si="1"/>
        <v>1</v>
      </c>
      <c r="AB54" s="107" t="str">
        <f t="shared" si="2"/>
        <v>13</v>
      </c>
      <c r="AC54" s="107" t="str">
        <f t="shared" si="3"/>
        <v>132</v>
      </c>
    </row>
    <row r="55" spans="1:29" x14ac:dyDescent="0.25">
      <c r="A55" t="s">
        <v>132</v>
      </c>
      <c r="B55" t="s">
        <v>1363</v>
      </c>
      <c r="C55" s="107" t="e">
        <f>+VLOOKUP(AA55,#REF!,2,FALSE)</f>
        <v>#REF!</v>
      </c>
      <c r="D55" s="107" t="e">
        <f>+VLOOKUP(AB55,#REF!,2,FALSE)</f>
        <v>#REF!</v>
      </c>
      <c r="E55" s="107" t="s">
        <v>2215</v>
      </c>
      <c r="F55" s="107" t="s">
        <v>2212</v>
      </c>
      <c r="G55" s="107" t="s">
        <v>2213</v>
      </c>
      <c r="H55" s="107" t="s">
        <v>2214</v>
      </c>
      <c r="I55" s="107" t="s">
        <v>1229</v>
      </c>
      <c r="J55" s="107" t="s">
        <v>21</v>
      </c>
      <c r="K55" s="107" t="s">
        <v>1368</v>
      </c>
      <c r="L55" s="107" t="s">
        <v>2218</v>
      </c>
      <c r="M55" t="s">
        <v>1326</v>
      </c>
      <c r="P55" t="s">
        <v>250</v>
      </c>
      <c r="Q55" s="6" t="e">
        <f>+VLOOKUP(Y55,#REF!,2,FALSE)</f>
        <v>#REF!</v>
      </c>
      <c r="R55" t="s">
        <v>1454</v>
      </c>
      <c r="S55" t="s">
        <v>2</v>
      </c>
      <c r="T55">
        <v>180000</v>
      </c>
      <c r="U55">
        <v>180000</v>
      </c>
      <c r="V55">
        <v>144000</v>
      </c>
      <c r="W55">
        <v>0</v>
      </c>
      <c r="X55">
        <v>-36000</v>
      </c>
      <c r="Y55" s="288">
        <v>2</v>
      </c>
      <c r="Z55" s="6" t="str">
        <f t="shared" si="0"/>
        <v>21</v>
      </c>
      <c r="AA55" s="107" t="str">
        <f t="shared" si="1"/>
        <v>1</v>
      </c>
      <c r="AB55" s="107" t="str">
        <f t="shared" si="2"/>
        <v>13</v>
      </c>
      <c r="AC55" s="107" t="str">
        <f t="shared" si="3"/>
        <v>132</v>
      </c>
    </row>
    <row r="56" spans="1:29" x14ac:dyDescent="0.25">
      <c r="A56" t="s">
        <v>132</v>
      </c>
      <c r="B56" t="s">
        <v>1363</v>
      </c>
      <c r="C56" s="107" t="e">
        <f>+VLOOKUP(AA56,#REF!,2,FALSE)</f>
        <v>#REF!</v>
      </c>
      <c r="D56" s="107" t="e">
        <f>+VLOOKUP(AB56,#REF!,2,FALSE)</f>
        <v>#REF!</v>
      </c>
      <c r="E56" s="107" t="s">
        <v>2215</v>
      </c>
      <c r="F56" s="107" t="s">
        <v>2212</v>
      </c>
      <c r="G56" s="107" t="s">
        <v>2213</v>
      </c>
      <c r="H56" s="107" t="s">
        <v>2214</v>
      </c>
      <c r="I56" s="107" t="s">
        <v>1229</v>
      </c>
      <c r="J56" s="107" t="s">
        <v>21</v>
      </c>
      <c r="K56" s="107" t="s">
        <v>1368</v>
      </c>
      <c r="L56" s="107" t="s">
        <v>2218</v>
      </c>
      <c r="M56" t="s">
        <v>1326</v>
      </c>
      <c r="P56" t="s">
        <v>250</v>
      </c>
      <c r="Q56" s="6" t="e">
        <f>+VLOOKUP(Y56,#REF!,2,FALSE)</f>
        <v>#REF!</v>
      </c>
      <c r="R56" t="s">
        <v>1468</v>
      </c>
      <c r="S56" t="s">
        <v>56</v>
      </c>
      <c r="T56">
        <v>50000</v>
      </c>
      <c r="U56">
        <v>50000</v>
      </c>
      <c r="V56">
        <v>50000</v>
      </c>
      <c r="W56">
        <v>0</v>
      </c>
      <c r="X56">
        <v>0</v>
      </c>
      <c r="Y56" s="288">
        <v>3</v>
      </c>
      <c r="Z56" s="6" t="str">
        <f t="shared" si="0"/>
        <v>37</v>
      </c>
      <c r="AA56" s="107" t="str">
        <f t="shared" si="1"/>
        <v>1</v>
      </c>
      <c r="AB56" s="107" t="str">
        <f t="shared" si="2"/>
        <v>13</v>
      </c>
      <c r="AC56" s="107" t="str">
        <f t="shared" si="3"/>
        <v>132</v>
      </c>
    </row>
    <row r="57" spans="1:29" x14ac:dyDescent="0.25">
      <c r="A57" t="s">
        <v>132</v>
      </c>
      <c r="B57" t="s">
        <v>1363</v>
      </c>
      <c r="C57" s="107" t="e">
        <f>+VLOOKUP(AA57,#REF!,2,FALSE)</f>
        <v>#REF!</v>
      </c>
      <c r="D57" s="107" t="e">
        <f>+VLOOKUP(AB57,#REF!,2,FALSE)</f>
        <v>#REF!</v>
      </c>
      <c r="E57" s="107" t="s">
        <v>2215</v>
      </c>
      <c r="F57" s="107" t="s">
        <v>2212</v>
      </c>
      <c r="G57" s="107" t="s">
        <v>2213</v>
      </c>
      <c r="H57" s="107" t="s">
        <v>2214</v>
      </c>
      <c r="I57" s="107" t="s">
        <v>1229</v>
      </c>
      <c r="J57" s="107" t="s">
        <v>21</v>
      </c>
      <c r="K57" s="107" t="s">
        <v>1368</v>
      </c>
      <c r="L57" s="107" t="s">
        <v>2218</v>
      </c>
      <c r="M57" t="s">
        <v>1326</v>
      </c>
      <c r="P57" t="s">
        <v>250</v>
      </c>
      <c r="Q57" s="6" t="e">
        <f>+VLOOKUP(Y57,#REF!,2,FALSE)</f>
        <v>#REF!</v>
      </c>
      <c r="R57" t="s">
        <v>1468</v>
      </c>
      <c r="S57" t="s">
        <v>57</v>
      </c>
      <c r="T57">
        <v>50000</v>
      </c>
      <c r="U57">
        <v>50000</v>
      </c>
      <c r="V57">
        <v>20000</v>
      </c>
      <c r="W57">
        <v>0</v>
      </c>
      <c r="X57">
        <v>-30000</v>
      </c>
      <c r="Y57" s="288">
        <v>3</v>
      </c>
      <c r="Z57" s="6" t="str">
        <f t="shared" si="0"/>
        <v>37</v>
      </c>
      <c r="AA57" s="107" t="str">
        <f t="shared" si="1"/>
        <v>1</v>
      </c>
      <c r="AB57" s="107" t="str">
        <f t="shared" si="2"/>
        <v>13</v>
      </c>
      <c r="AC57" s="107" t="str">
        <f t="shared" si="3"/>
        <v>132</v>
      </c>
    </row>
    <row r="58" spans="1:29" x14ac:dyDescent="0.25">
      <c r="A58" t="s">
        <v>132</v>
      </c>
      <c r="B58" t="s">
        <v>1363</v>
      </c>
      <c r="C58" s="107" t="e">
        <f>+VLOOKUP(AA58,#REF!,2,FALSE)</f>
        <v>#REF!</v>
      </c>
      <c r="D58" s="107" t="e">
        <f>+VLOOKUP(AB58,#REF!,2,FALSE)</f>
        <v>#REF!</v>
      </c>
      <c r="E58" s="107" t="s">
        <v>2215</v>
      </c>
      <c r="F58" s="107" t="s">
        <v>2212</v>
      </c>
      <c r="G58" s="107" t="s">
        <v>2213</v>
      </c>
      <c r="H58" s="107" t="s">
        <v>2214</v>
      </c>
      <c r="I58" s="107" t="s">
        <v>1229</v>
      </c>
      <c r="J58" s="107" t="s">
        <v>21</v>
      </c>
      <c r="K58" s="107" t="s">
        <v>1368</v>
      </c>
      <c r="L58" s="107" t="s">
        <v>2218</v>
      </c>
      <c r="M58" t="s">
        <v>1326</v>
      </c>
      <c r="P58" t="s">
        <v>250</v>
      </c>
      <c r="Q58" s="6" t="e">
        <f>+VLOOKUP(Y58,#REF!,2,FALSE)</f>
        <v>#REF!</v>
      </c>
      <c r="R58" t="s">
        <v>1455</v>
      </c>
      <c r="S58" t="s">
        <v>6</v>
      </c>
      <c r="T58">
        <v>12000</v>
      </c>
      <c r="U58">
        <v>12000</v>
      </c>
      <c r="V58">
        <v>2400</v>
      </c>
      <c r="W58">
        <v>0</v>
      </c>
      <c r="X58">
        <v>-9600</v>
      </c>
      <c r="Y58" s="288">
        <v>2</v>
      </c>
      <c r="Z58" s="6" t="str">
        <f t="shared" si="0"/>
        <v>22</v>
      </c>
      <c r="AA58" s="107" t="str">
        <f t="shared" si="1"/>
        <v>1</v>
      </c>
      <c r="AB58" s="107" t="str">
        <f t="shared" si="2"/>
        <v>13</v>
      </c>
      <c r="AC58" s="107" t="str">
        <f t="shared" si="3"/>
        <v>132</v>
      </c>
    </row>
    <row r="59" spans="1:29" x14ac:dyDescent="0.25">
      <c r="A59" t="s">
        <v>132</v>
      </c>
      <c r="B59" t="s">
        <v>1363</v>
      </c>
      <c r="C59" s="107" t="e">
        <f>+VLOOKUP(AA59,#REF!,2,FALSE)</f>
        <v>#REF!</v>
      </c>
      <c r="D59" s="107" t="e">
        <f>+VLOOKUP(AB59,#REF!,2,FALSE)</f>
        <v>#REF!</v>
      </c>
      <c r="E59" s="107" t="s">
        <v>2215</v>
      </c>
      <c r="F59" s="107" t="s">
        <v>2212</v>
      </c>
      <c r="G59" s="107" t="s">
        <v>2213</v>
      </c>
      <c r="H59" s="107" t="s">
        <v>2214</v>
      </c>
      <c r="I59" s="107" t="s">
        <v>1229</v>
      </c>
      <c r="J59" s="107" t="s">
        <v>21</v>
      </c>
      <c r="K59" s="107" t="s">
        <v>1368</v>
      </c>
      <c r="L59" s="107" t="s">
        <v>2218</v>
      </c>
      <c r="M59" t="s">
        <v>1326</v>
      </c>
      <c r="P59" t="s">
        <v>250</v>
      </c>
      <c r="Q59" s="6" t="e">
        <f>+VLOOKUP(Y59,#REF!,2,FALSE)</f>
        <v>#REF!</v>
      </c>
      <c r="R59" t="s">
        <v>1455</v>
      </c>
      <c r="S59" t="s">
        <v>7</v>
      </c>
      <c r="T59">
        <v>2000</v>
      </c>
      <c r="U59">
        <v>2000</v>
      </c>
      <c r="V59">
        <v>2000</v>
      </c>
      <c r="W59">
        <v>0</v>
      </c>
      <c r="X59">
        <v>0</v>
      </c>
      <c r="Y59" s="288">
        <v>2</v>
      </c>
      <c r="Z59" s="6" t="str">
        <f t="shared" si="0"/>
        <v>22</v>
      </c>
      <c r="AA59" s="107" t="str">
        <f t="shared" si="1"/>
        <v>1</v>
      </c>
      <c r="AB59" s="107" t="str">
        <f t="shared" si="2"/>
        <v>13</v>
      </c>
      <c r="AC59" s="107" t="str">
        <f t="shared" si="3"/>
        <v>132</v>
      </c>
    </row>
    <row r="60" spans="1:29" x14ac:dyDescent="0.25">
      <c r="A60" t="s">
        <v>132</v>
      </c>
      <c r="B60" t="s">
        <v>1363</v>
      </c>
      <c r="C60" s="107" t="e">
        <f>+VLOOKUP(AA60,#REF!,2,FALSE)</f>
        <v>#REF!</v>
      </c>
      <c r="D60" s="107" t="e">
        <f>+VLOOKUP(AB60,#REF!,2,FALSE)</f>
        <v>#REF!</v>
      </c>
      <c r="E60" s="107" t="s">
        <v>2215</v>
      </c>
      <c r="F60" s="107" t="s">
        <v>2212</v>
      </c>
      <c r="G60" s="107" t="s">
        <v>2213</v>
      </c>
      <c r="H60" s="107" t="s">
        <v>2214</v>
      </c>
      <c r="I60" s="107" t="s">
        <v>1229</v>
      </c>
      <c r="J60" s="107" t="s">
        <v>21</v>
      </c>
      <c r="K60" s="107" t="s">
        <v>1368</v>
      </c>
      <c r="L60" s="107" t="s">
        <v>2218</v>
      </c>
      <c r="M60" t="s">
        <v>1326</v>
      </c>
      <c r="P60" t="s">
        <v>250</v>
      </c>
      <c r="Q60" s="6" t="e">
        <f>+VLOOKUP(Y60,#REF!,2,FALSE)</f>
        <v>#REF!</v>
      </c>
      <c r="R60" t="s">
        <v>1464</v>
      </c>
      <c r="S60" t="s">
        <v>45</v>
      </c>
      <c r="T60">
        <v>1000</v>
      </c>
      <c r="U60">
        <v>1000</v>
      </c>
      <c r="V60">
        <v>1000</v>
      </c>
      <c r="W60">
        <v>0</v>
      </c>
      <c r="X60">
        <v>0</v>
      </c>
      <c r="Y60" s="288">
        <v>3</v>
      </c>
      <c r="Z60" s="6" t="str">
        <f t="shared" si="0"/>
        <v>33</v>
      </c>
      <c r="AA60" s="107" t="str">
        <f t="shared" si="1"/>
        <v>1</v>
      </c>
      <c r="AB60" s="107" t="str">
        <f t="shared" si="2"/>
        <v>13</v>
      </c>
      <c r="AC60" s="107" t="str">
        <f t="shared" si="3"/>
        <v>132</v>
      </c>
    </row>
    <row r="61" spans="1:29" x14ac:dyDescent="0.25">
      <c r="A61" t="s">
        <v>132</v>
      </c>
      <c r="B61" t="s">
        <v>1363</v>
      </c>
      <c r="C61" s="107" t="e">
        <f>+VLOOKUP(AA61,#REF!,2,FALSE)</f>
        <v>#REF!</v>
      </c>
      <c r="D61" s="107" t="e">
        <f>+VLOOKUP(AB61,#REF!,2,FALSE)</f>
        <v>#REF!</v>
      </c>
      <c r="E61" s="107" t="s">
        <v>2215</v>
      </c>
      <c r="F61" s="107" t="s">
        <v>2212</v>
      </c>
      <c r="G61" s="107" t="s">
        <v>2213</v>
      </c>
      <c r="H61" s="107" t="s">
        <v>2214</v>
      </c>
      <c r="I61" s="107" t="s">
        <v>1229</v>
      </c>
      <c r="J61" s="107" t="s">
        <v>21</v>
      </c>
      <c r="K61" s="107" t="s">
        <v>1368</v>
      </c>
      <c r="L61" s="107" t="s">
        <v>2218</v>
      </c>
      <c r="M61" t="s">
        <v>1326</v>
      </c>
      <c r="P61" t="s">
        <v>250</v>
      </c>
      <c r="Q61" s="6" t="e">
        <f>+VLOOKUP(Y61,#REF!,2,FALSE)</f>
        <v>#REF!</v>
      </c>
      <c r="R61" t="s">
        <v>1465</v>
      </c>
      <c r="S61" t="s">
        <v>90</v>
      </c>
      <c r="T61">
        <v>3000</v>
      </c>
      <c r="U61">
        <v>3000</v>
      </c>
      <c r="V61">
        <v>3000</v>
      </c>
      <c r="W61">
        <v>0</v>
      </c>
      <c r="X61">
        <v>0</v>
      </c>
      <c r="Y61" s="288">
        <v>3</v>
      </c>
      <c r="Z61" s="6" t="str">
        <f t="shared" si="0"/>
        <v>34</v>
      </c>
      <c r="AA61" s="107" t="str">
        <f t="shared" si="1"/>
        <v>1</v>
      </c>
      <c r="AB61" s="107" t="str">
        <f t="shared" si="2"/>
        <v>13</v>
      </c>
      <c r="AC61" s="107" t="str">
        <f t="shared" si="3"/>
        <v>132</v>
      </c>
    </row>
    <row r="62" spans="1:29" x14ac:dyDescent="0.25">
      <c r="A62" t="s">
        <v>132</v>
      </c>
      <c r="B62" t="s">
        <v>1363</v>
      </c>
      <c r="C62" s="107" t="e">
        <f>+VLOOKUP(AA62,#REF!,2,FALSE)</f>
        <v>#REF!</v>
      </c>
      <c r="D62" s="107" t="e">
        <f>+VLOOKUP(AB62,#REF!,2,FALSE)</f>
        <v>#REF!</v>
      </c>
      <c r="E62" s="107" t="s">
        <v>2215</v>
      </c>
      <c r="F62" s="107" t="s">
        <v>2212</v>
      </c>
      <c r="G62" s="107" t="s">
        <v>2213</v>
      </c>
      <c r="H62" s="107" t="s">
        <v>2214</v>
      </c>
      <c r="I62" s="107" t="s">
        <v>1229</v>
      </c>
      <c r="J62" s="107" t="s">
        <v>21</v>
      </c>
      <c r="K62" s="107" t="s">
        <v>1368</v>
      </c>
      <c r="L62" s="107" t="s">
        <v>2218</v>
      </c>
      <c r="M62" t="s">
        <v>1326</v>
      </c>
      <c r="P62" t="s">
        <v>1171</v>
      </c>
      <c r="Q62" s="6" t="e">
        <f>+VLOOKUP(Y62,#REF!,2,FALSE)</f>
        <v>#REF!</v>
      </c>
      <c r="R62" t="s">
        <v>1464</v>
      </c>
      <c r="S62" t="s">
        <v>71</v>
      </c>
      <c r="T62">
        <v>100000</v>
      </c>
      <c r="U62">
        <v>100000</v>
      </c>
      <c r="V62">
        <v>100000</v>
      </c>
      <c r="W62">
        <v>0</v>
      </c>
      <c r="X62">
        <v>0</v>
      </c>
      <c r="Y62" s="288">
        <v>3</v>
      </c>
      <c r="Z62" s="6" t="str">
        <f t="shared" si="0"/>
        <v>33</v>
      </c>
      <c r="AA62" s="107" t="str">
        <f t="shared" si="1"/>
        <v>1</v>
      </c>
      <c r="AB62" s="107" t="str">
        <f t="shared" si="2"/>
        <v>13</v>
      </c>
      <c r="AC62" s="107" t="str">
        <f t="shared" si="3"/>
        <v>132</v>
      </c>
    </row>
    <row r="63" spans="1:29" x14ac:dyDescent="0.25">
      <c r="A63" t="s">
        <v>132</v>
      </c>
      <c r="B63" t="s">
        <v>1363</v>
      </c>
      <c r="C63" s="107" t="e">
        <f>+VLOOKUP(AA63,#REF!,2,FALSE)</f>
        <v>#REF!</v>
      </c>
      <c r="D63" s="107" t="e">
        <f>+VLOOKUP(AB63,#REF!,2,FALSE)</f>
        <v>#REF!</v>
      </c>
      <c r="E63" s="107" t="s">
        <v>2215</v>
      </c>
      <c r="F63" s="107" t="s">
        <v>2212</v>
      </c>
      <c r="G63" s="107" t="s">
        <v>2213</v>
      </c>
      <c r="H63" s="107" t="s">
        <v>2214</v>
      </c>
      <c r="I63" s="107" t="s">
        <v>1229</v>
      </c>
      <c r="J63" s="107" t="s">
        <v>21</v>
      </c>
      <c r="K63" s="107" t="s">
        <v>1368</v>
      </c>
      <c r="L63" s="107" t="s">
        <v>2218</v>
      </c>
      <c r="M63" t="s">
        <v>1326</v>
      </c>
      <c r="P63" t="s">
        <v>1172</v>
      </c>
      <c r="Q63" s="6" t="e">
        <f>+VLOOKUP(Y63,#REF!,2,FALSE)</f>
        <v>#REF!</v>
      </c>
      <c r="R63" t="s">
        <v>1466</v>
      </c>
      <c r="S63" t="s">
        <v>99</v>
      </c>
      <c r="T63">
        <v>85000</v>
      </c>
      <c r="U63">
        <v>85000</v>
      </c>
      <c r="V63">
        <v>8500</v>
      </c>
      <c r="W63">
        <v>0</v>
      </c>
      <c r="X63">
        <v>-76500</v>
      </c>
      <c r="Y63" s="288">
        <v>3</v>
      </c>
      <c r="Z63" s="6" t="str">
        <f t="shared" si="0"/>
        <v>35</v>
      </c>
      <c r="AA63" s="107" t="str">
        <f t="shared" si="1"/>
        <v>1</v>
      </c>
      <c r="AB63" s="107" t="str">
        <f t="shared" si="2"/>
        <v>13</v>
      </c>
      <c r="AC63" s="107" t="str">
        <f t="shared" si="3"/>
        <v>132</v>
      </c>
    </row>
    <row r="64" spans="1:29" x14ac:dyDescent="0.25">
      <c r="A64" t="s">
        <v>132</v>
      </c>
      <c r="B64" t="s">
        <v>1363</v>
      </c>
      <c r="C64" s="107" t="e">
        <f>+VLOOKUP(AA64,#REF!,2,FALSE)</f>
        <v>#REF!</v>
      </c>
      <c r="D64" s="107" t="e">
        <f>+VLOOKUP(AB64,#REF!,2,FALSE)</f>
        <v>#REF!</v>
      </c>
      <c r="E64" s="107" t="s">
        <v>2215</v>
      </c>
      <c r="F64" s="107" t="s">
        <v>2212</v>
      </c>
      <c r="G64" s="107" t="s">
        <v>2213</v>
      </c>
      <c r="H64" s="107" t="s">
        <v>2214</v>
      </c>
      <c r="I64" s="107" t="s">
        <v>1229</v>
      </c>
      <c r="J64" s="107" t="s">
        <v>21</v>
      </c>
      <c r="K64" s="107" t="s">
        <v>1368</v>
      </c>
      <c r="L64" s="107" t="s">
        <v>2218</v>
      </c>
      <c r="M64" t="s">
        <v>1326</v>
      </c>
      <c r="P64" t="s">
        <v>1173</v>
      </c>
      <c r="Q64" s="6" t="e">
        <f>+VLOOKUP(Y64,#REF!,2,FALSE)</f>
        <v>#REF!</v>
      </c>
      <c r="R64" t="s">
        <v>1476</v>
      </c>
      <c r="S64" t="s">
        <v>73</v>
      </c>
      <c r="T64">
        <v>50000</v>
      </c>
      <c r="U64">
        <v>50000</v>
      </c>
      <c r="V64">
        <v>0</v>
      </c>
      <c r="W64">
        <v>0</v>
      </c>
      <c r="X64">
        <v>-50000</v>
      </c>
      <c r="Y64" s="288">
        <v>5</v>
      </c>
      <c r="Z64" s="6" t="str">
        <f t="shared" si="0"/>
        <v>51</v>
      </c>
      <c r="AA64" s="107" t="str">
        <f t="shared" si="1"/>
        <v>1</v>
      </c>
      <c r="AB64" s="107" t="str">
        <f t="shared" si="2"/>
        <v>13</v>
      </c>
      <c r="AC64" s="107" t="str">
        <f t="shared" si="3"/>
        <v>132</v>
      </c>
    </row>
    <row r="65" spans="1:29" x14ac:dyDescent="0.25">
      <c r="A65" t="s">
        <v>132</v>
      </c>
      <c r="B65" t="s">
        <v>1363</v>
      </c>
      <c r="C65" s="107" t="e">
        <f>+VLOOKUP(AA65,#REF!,2,FALSE)</f>
        <v>#REF!</v>
      </c>
      <c r="D65" s="107" t="e">
        <f>+VLOOKUP(AB65,#REF!,2,FALSE)</f>
        <v>#REF!</v>
      </c>
      <c r="E65" s="107" t="s">
        <v>2215</v>
      </c>
      <c r="F65" s="107" t="s">
        <v>2212</v>
      </c>
      <c r="G65" s="107" t="s">
        <v>2213</v>
      </c>
      <c r="H65" s="107" t="s">
        <v>2214</v>
      </c>
      <c r="I65" s="107" t="s">
        <v>1229</v>
      </c>
      <c r="J65" s="107" t="s">
        <v>21</v>
      </c>
      <c r="K65" s="107" t="s">
        <v>1368</v>
      </c>
      <c r="L65" s="107" t="s">
        <v>2218</v>
      </c>
      <c r="M65" t="s">
        <v>1326</v>
      </c>
      <c r="P65" t="s">
        <v>1174</v>
      </c>
      <c r="Q65" s="6" t="e">
        <f>+VLOOKUP(Y65,#REF!,2,FALSE)</f>
        <v>#REF!</v>
      </c>
      <c r="R65" t="s">
        <v>1454</v>
      </c>
      <c r="S65" t="s">
        <v>41</v>
      </c>
      <c r="T65">
        <v>10000</v>
      </c>
      <c r="U65">
        <v>10000</v>
      </c>
      <c r="V65">
        <v>10000</v>
      </c>
      <c r="W65">
        <v>0</v>
      </c>
      <c r="X65">
        <v>0</v>
      </c>
      <c r="Y65" s="288">
        <v>2</v>
      </c>
      <c r="Z65" s="6" t="str">
        <f t="shared" si="0"/>
        <v>21</v>
      </c>
      <c r="AA65" s="107" t="str">
        <f t="shared" si="1"/>
        <v>1</v>
      </c>
      <c r="AB65" s="107" t="str">
        <f t="shared" si="2"/>
        <v>13</v>
      </c>
      <c r="AC65" s="107" t="str">
        <f t="shared" si="3"/>
        <v>132</v>
      </c>
    </row>
    <row r="66" spans="1:29" x14ac:dyDescent="0.25">
      <c r="A66" t="s">
        <v>132</v>
      </c>
      <c r="B66" t="s">
        <v>1363</v>
      </c>
      <c r="C66" s="107" t="e">
        <f>+VLOOKUP(AA66,#REF!,2,FALSE)</f>
        <v>#REF!</v>
      </c>
      <c r="D66" s="107" t="e">
        <f>+VLOOKUP(AB66,#REF!,2,FALSE)</f>
        <v>#REF!</v>
      </c>
      <c r="E66" s="107" t="s">
        <v>2215</v>
      </c>
      <c r="F66" s="107" t="s">
        <v>2212</v>
      </c>
      <c r="G66" s="107" t="s">
        <v>2213</v>
      </c>
      <c r="H66" s="107" t="s">
        <v>2214</v>
      </c>
      <c r="I66" s="107" t="s">
        <v>1229</v>
      </c>
      <c r="J66" s="107" t="s">
        <v>21</v>
      </c>
      <c r="K66" s="107" t="s">
        <v>1368</v>
      </c>
      <c r="L66" s="107" t="s">
        <v>2218</v>
      </c>
      <c r="M66" t="s">
        <v>1326</v>
      </c>
      <c r="P66" t="s">
        <v>1175</v>
      </c>
      <c r="Q66" s="6" t="e">
        <f>+VLOOKUP(Y66,#REF!,2,FALSE)</f>
        <v>#REF!</v>
      </c>
      <c r="R66" t="s">
        <v>1464</v>
      </c>
      <c r="S66" t="s">
        <v>159</v>
      </c>
      <c r="T66">
        <v>100000</v>
      </c>
      <c r="U66">
        <v>100000</v>
      </c>
      <c r="V66">
        <v>100000</v>
      </c>
      <c r="W66">
        <v>0</v>
      </c>
      <c r="X66">
        <v>0</v>
      </c>
      <c r="Y66" s="288">
        <v>3</v>
      </c>
      <c r="Z66" s="6" t="str">
        <f t="shared" ref="Z66:Z129" si="4">+MID(S66,1,2)</f>
        <v>33</v>
      </c>
      <c r="AA66" s="107" t="str">
        <f t="shared" ref="AA66:AA129" si="5">+MID(B66,1,1)</f>
        <v>1</v>
      </c>
      <c r="AB66" s="107" t="str">
        <f t="shared" ref="AB66:AB129" si="6">+MID(B66,1,2)</f>
        <v>13</v>
      </c>
      <c r="AC66" s="107" t="str">
        <f t="shared" ref="AC66:AC129" si="7">+MID(B66,1,3)</f>
        <v>132</v>
      </c>
    </row>
    <row r="67" spans="1:29" x14ac:dyDescent="0.25">
      <c r="A67" t="s">
        <v>132</v>
      </c>
      <c r="B67" t="s">
        <v>1363</v>
      </c>
      <c r="C67" s="107" t="e">
        <f>+VLOOKUP(AA67,#REF!,2,FALSE)</f>
        <v>#REF!</v>
      </c>
      <c r="D67" s="107" t="e">
        <f>+VLOOKUP(AB67,#REF!,2,FALSE)</f>
        <v>#REF!</v>
      </c>
      <c r="E67" s="107" t="s">
        <v>2215</v>
      </c>
      <c r="F67" s="107" t="s">
        <v>2212</v>
      </c>
      <c r="G67" s="107" t="s">
        <v>2213</v>
      </c>
      <c r="H67" s="107" t="s">
        <v>2214</v>
      </c>
      <c r="I67" s="107" t="s">
        <v>1229</v>
      </c>
      <c r="J67" s="107" t="s">
        <v>21</v>
      </c>
      <c r="K67" s="107" t="s">
        <v>1368</v>
      </c>
      <c r="L67" s="107" t="s">
        <v>2218</v>
      </c>
      <c r="M67" t="s">
        <v>1326</v>
      </c>
      <c r="P67" t="s">
        <v>1176</v>
      </c>
      <c r="Q67" s="6" t="e">
        <f>+VLOOKUP(Y67,#REF!,2,FALSE)</f>
        <v>#REF!</v>
      </c>
      <c r="R67" t="s">
        <v>1476</v>
      </c>
      <c r="S67" t="s">
        <v>73</v>
      </c>
      <c r="T67">
        <v>538996</v>
      </c>
      <c r="U67">
        <v>538996</v>
      </c>
      <c r="V67">
        <v>0</v>
      </c>
      <c r="W67">
        <v>0</v>
      </c>
      <c r="X67">
        <v>-538996</v>
      </c>
      <c r="Y67" s="288">
        <v>5</v>
      </c>
      <c r="Z67" s="6" t="str">
        <f t="shared" si="4"/>
        <v>51</v>
      </c>
      <c r="AA67" s="107" t="str">
        <f t="shared" si="5"/>
        <v>1</v>
      </c>
      <c r="AB67" s="107" t="str">
        <f t="shared" si="6"/>
        <v>13</v>
      </c>
      <c r="AC67" s="107" t="str">
        <f t="shared" si="7"/>
        <v>132</v>
      </c>
    </row>
    <row r="68" spans="1:29" x14ac:dyDescent="0.25">
      <c r="A68" t="s">
        <v>132</v>
      </c>
      <c r="B68" t="s">
        <v>1363</v>
      </c>
      <c r="C68" s="107" t="e">
        <f>+VLOOKUP(AA68,#REF!,2,FALSE)</f>
        <v>#REF!</v>
      </c>
      <c r="D68" s="107" t="e">
        <f>+VLOOKUP(AB68,#REF!,2,FALSE)</f>
        <v>#REF!</v>
      </c>
      <c r="E68" s="107" t="s">
        <v>2215</v>
      </c>
      <c r="F68" s="107" t="s">
        <v>2212</v>
      </c>
      <c r="G68" s="107" t="s">
        <v>2213</v>
      </c>
      <c r="H68" s="107" t="s">
        <v>2214</v>
      </c>
      <c r="I68" s="107" t="s">
        <v>1229</v>
      </c>
      <c r="J68" s="107" t="s">
        <v>21</v>
      </c>
      <c r="K68" s="107" t="s">
        <v>1368</v>
      </c>
      <c r="L68" s="107" t="s">
        <v>2218</v>
      </c>
      <c r="M68" t="s">
        <v>1326</v>
      </c>
      <c r="P68" t="s">
        <v>1177</v>
      </c>
      <c r="Q68" s="6" t="e">
        <f>+VLOOKUP(Y68,#REF!,2,FALSE)</f>
        <v>#REF!</v>
      </c>
      <c r="R68" t="s">
        <v>1464</v>
      </c>
      <c r="S68" t="s">
        <v>71</v>
      </c>
      <c r="T68">
        <v>600000</v>
      </c>
      <c r="U68">
        <v>600000</v>
      </c>
      <c r="V68">
        <v>600000</v>
      </c>
      <c r="W68">
        <v>0</v>
      </c>
      <c r="X68">
        <v>0</v>
      </c>
      <c r="Y68" s="288">
        <v>3</v>
      </c>
      <c r="Z68" s="6" t="str">
        <f t="shared" si="4"/>
        <v>33</v>
      </c>
      <c r="AA68" s="107" t="str">
        <f t="shared" si="5"/>
        <v>1</v>
      </c>
      <c r="AB68" s="107" t="str">
        <f t="shared" si="6"/>
        <v>13</v>
      </c>
      <c r="AC68" s="107" t="str">
        <f t="shared" si="7"/>
        <v>132</v>
      </c>
    </row>
    <row r="69" spans="1:29" x14ac:dyDescent="0.25">
      <c r="A69" t="s">
        <v>132</v>
      </c>
      <c r="B69" t="s">
        <v>1363</v>
      </c>
      <c r="C69" s="107" t="e">
        <f>+VLOOKUP(AA69,#REF!,2,FALSE)</f>
        <v>#REF!</v>
      </c>
      <c r="D69" s="107" t="e">
        <f>+VLOOKUP(AB69,#REF!,2,FALSE)</f>
        <v>#REF!</v>
      </c>
      <c r="E69" s="107" t="s">
        <v>2215</v>
      </c>
      <c r="F69" s="107" t="s">
        <v>2212</v>
      </c>
      <c r="G69" s="107" t="s">
        <v>2213</v>
      </c>
      <c r="H69" s="107" t="s">
        <v>2214</v>
      </c>
      <c r="I69" s="107" t="s">
        <v>1229</v>
      </c>
      <c r="J69" s="107" t="s">
        <v>21</v>
      </c>
      <c r="K69" s="107" t="s">
        <v>1368</v>
      </c>
      <c r="L69" s="107" t="s">
        <v>2218</v>
      </c>
      <c r="M69" t="s">
        <v>1326</v>
      </c>
      <c r="P69" t="s">
        <v>1178</v>
      </c>
      <c r="Q69" s="6" t="e">
        <f>+VLOOKUP(Y69,#REF!,2,FALSE)</f>
        <v>#REF!</v>
      </c>
      <c r="R69" t="s">
        <v>1475</v>
      </c>
      <c r="S69" t="s">
        <v>206</v>
      </c>
      <c r="T69">
        <v>30000</v>
      </c>
      <c r="U69">
        <v>30000</v>
      </c>
      <c r="V69">
        <v>30000</v>
      </c>
      <c r="W69">
        <v>0</v>
      </c>
      <c r="X69">
        <v>0</v>
      </c>
      <c r="Y69" s="288">
        <v>4</v>
      </c>
      <c r="Z69" s="6" t="str">
        <f t="shared" si="4"/>
        <v>48</v>
      </c>
      <c r="AA69" s="107" t="str">
        <f t="shared" si="5"/>
        <v>1</v>
      </c>
      <c r="AB69" s="107" t="str">
        <f t="shared" si="6"/>
        <v>13</v>
      </c>
      <c r="AC69" s="107" t="str">
        <f t="shared" si="7"/>
        <v>132</v>
      </c>
    </row>
    <row r="70" spans="1:29" x14ac:dyDescent="0.25">
      <c r="A70" t="s">
        <v>132</v>
      </c>
      <c r="B70" t="s">
        <v>1363</v>
      </c>
      <c r="C70" s="107" t="e">
        <f>+VLOOKUP(AA70,#REF!,2,FALSE)</f>
        <v>#REF!</v>
      </c>
      <c r="D70" s="107" t="e">
        <f>+VLOOKUP(AB70,#REF!,2,FALSE)</f>
        <v>#REF!</v>
      </c>
      <c r="E70" s="107" t="s">
        <v>2215</v>
      </c>
      <c r="F70" s="107" t="s">
        <v>2212</v>
      </c>
      <c r="G70" s="107" t="s">
        <v>2213</v>
      </c>
      <c r="H70" s="107" t="s">
        <v>2214</v>
      </c>
      <c r="I70" s="107" t="s">
        <v>1229</v>
      </c>
      <c r="J70" s="107" t="s">
        <v>21</v>
      </c>
      <c r="K70" s="107" t="s">
        <v>1368</v>
      </c>
      <c r="L70" s="107" t="s">
        <v>2218</v>
      </c>
      <c r="M70" t="s">
        <v>1326</v>
      </c>
      <c r="P70" t="s">
        <v>1179</v>
      </c>
      <c r="Q70" s="6" t="e">
        <f>+VLOOKUP(Y70,#REF!,2,FALSE)</f>
        <v>#REF!</v>
      </c>
      <c r="R70" t="s">
        <v>1464</v>
      </c>
      <c r="S70" t="s">
        <v>71</v>
      </c>
      <c r="T70">
        <v>1000000</v>
      </c>
      <c r="U70">
        <v>1000000</v>
      </c>
      <c r="V70">
        <v>1000000</v>
      </c>
      <c r="W70">
        <v>0</v>
      </c>
      <c r="X70">
        <v>0</v>
      </c>
      <c r="Y70" s="288">
        <v>3</v>
      </c>
      <c r="Z70" s="6" t="str">
        <f t="shared" si="4"/>
        <v>33</v>
      </c>
      <c r="AA70" s="107" t="str">
        <f t="shared" si="5"/>
        <v>1</v>
      </c>
      <c r="AB70" s="107" t="str">
        <f t="shared" si="6"/>
        <v>13</v>
      </c>
      <c r="AC70" s="107" t="str">
        <f t="shared" si="7"/>
        <v>132</v>
      </c>
    </row>
    <row r="71" spans="1:29" x14ac:dyDescent="0.25">
      <c r="A71" t="s">
        <v>132</v>
      </c>
      <c r="B71" t="s">
        <v>1363</v>
      </c>
      <c r="C71" s="107" t="e">
        <f>+VLOOKUP(AA71,#REF!,2,FALSE)</f>
        <v>#REF!</v>
      </c>
      <c r="D71" s="107" t="e">
        <f>+VLOOKUP(AB71,#REF!,2,FALSE)</f>
        <v>#REF!</v>
      </c>
      <c r="E71" s="107" t="s">
        <v>2215</v>
      </c>
      <c r="F71" s="107" t="s">
        <v>2212</v>
      </c>
      <c r="G71" s="107" t="s">
        <v>2213</v>
      </c>
      <c r="H71" s="107" t="s">
        <v>2214</v>
      </c>
      <c r="I71" s="107" t="s">
        <v>1229</v>
      </c>
      <c r="J71" s="107" t="s">
        <v>21</v>
      </c>
      <c r="K71" s="107" t="s">
        <v>1368</v>
      </c>
      <c r="L71" s="107" t="s">
        <v>2218</v>
      </c>
      <c r="M71" t="s">
        <v>1326</v>
      </c>
      <c r="P71" t="s">
        <v>1180</v>
      </c>
      <c r="Q71" s="6" t="e">
        <f>+VLOOKUP(Y71,#REF!,2,FALSE)</f>
        <v>#REF!</v>
      </c>
      <c r="R71" t="s">
        <v>1464</v>
      </c>
      <c r="S71" t="s">
        <v>71</v>
      </c>
      <c r="T71">
        <v>1500000</v>
      </c>
      <c r="U71">
        <v>1500000</v>
      </c>
      <c r="V71">
        <v>1500000</v>
      </c>
      <c r="W71">
        <v>0</v>
      </c>
      <c r="X71">
        <v>0</v>
      </c>
      <c r="Y71" s="288">
        <v>3</v>
      </c>
      <c r="Z71" s="6" t="str">
        <f t="shared" si="4"/>
        <v>33</v>
      </c>
      <c r="AA71" s="107" t="str">
        <f t="shared" si="5"/>
        <v>1</v>
      </c>
      <c r="AB71" s="107" t="str">
        <f t="shared" si="6"/>
        <v>13</v>
      </c>
      <c r="AC71" s="107" t="str">
        <f t="shared" si="7"/>
        <v>132</v>
      </c>
    </row>
    <row r="72" spans="1:29" x14ac:dyDescent="0.25">
      <c r="A72" t="s">
        <v>132</v>
      </c>
      <c r="B72" t="s">
        <v>1363</v>
      </c>
      <c r="C72" s="107" t="e">
        <f>+VLOOKUP(AA72,#REF!,2,FALSE)</f>
        <v>#REF!</v>
      </c>
      <c r="D72" s="107" t="e">
        <f>+VLOOKUP(AB72,#REF!,2,FALSE)</f>
        <v>#REF!</v>
      </c>
      <c r="E72" s="107" t="s">
        <v>2215</v>
      </c>
      <c r="F72" s="107" t="s">
        <v>2212</v>
      </c>
      <c r="G72" s="107" t="s">
        <v>2213</v>
      </c>
      <c r="H72" s="107" t="s">
        <v>2214</v>
      </c>
      <c r="I72" s="107" t="s">
        <v>1229</v>
      </c>
      <c r="J72" s="107" t="s">
        <v>21</v>
      </c>
      <c r="K72" s="107" t="s">
        <v>1368</v>
      </c>
      <c r="L72" s="107" t="s">
        <v>2218</v>
      </c>
      <c r="M72" t="s">
        <v>1326</v>
      </c>
      <c r="P72" t="s">
        <v>1181</v>
      </c>
      <c r="Q72" s="6" t="e">
        <f>+VLOOKUP(Y72,#REF!,2,FALSE)</f>
        <v>#REF!</v>
      </c>
      <c r="R72" t="s">
        <v>1464</v>
      </c>
      <c r="S72" t="s">
        <v>71</v>
      </c>
      <c r="T72">
        <v>200000</v>
      </c>
      <c r="U72">
        <v>200000</v>
      </c>
      <c r="V72">
        <v>200000</v>
      </c>
      <c r="W72">
        <v>0</v>
      </c>
      <c r="X72">
        <v>0</v>
      </c>
      <c r="Y72" s="288">
        <v>3</v>
      </c>
      <c r="Z72" s="6" t="str">
        <f t="shared" si="4"/>
        <v>33</v>
      </c>
      <c r="AA72" s="107" t="str">
        <f t="shared" si="5"/>
        <v>1</v>
      </c>
      <c r="AB72" s="107" t="str">
        <f t="shared" si="6"/>
        <v>13</v>
      </c>
      <c r="AC72" s="107" t="str">
        <f t="shared" si="7"/>
        <v>132</v>
      </c>
    </row>
    <row r="73" spans="1:29" x14ac:dyDescent="0.25">
      <c r="A73" t="s">
        <v>132</v>
      </c>
      <c r="B73" t="s">
        <v>1363</v>
      </c>
      <c r="C73" s="107" t="e">
        <f>+VLOOKUP(AA73,#REF!,2,FALSE)</f>
        <v>#REF!</v>
      </c>
      <c r="D73" s="107" t="e">
        <f>+VLOOKUP(AB73,#REF!,2,FALSE)</f>
        <v>#REF!</v>
      </c>
      <c r="E73" s="107" t="s">
        <v>2215</v>
      </c>
      <c r="F73" s="107" t="s">
        <v>2212</v>
      </c>
      <c r="G73" s="107" t="s">
        <v>2213</v>
      </c>
      <c r="H73" s="107" t="s">
        <v>2214</v>
      </c>
      <c r="I73" s="107" t="s">
        <v>1229</v>
      </c>
      <c r="J73" s="107" t="s">
        <v>21</v>
      </c>
      <c r="K73" s="107" t="s">
        <v>1368</v>
      </c>
      <c r="L73" s="107" t="s">
        <v>2218</v>
      </c>
      <c r="M73" t="s">
        <v>1326</v>
      </c>
      <c r="P73" t="s">
        <v>1182</v>
      </c>
      <c r="Q73" s="6" t="e">
        <f>+VLOOKUP(Y73,#REF!,2,FALSE)</f>
        <v>#REF!</v>
      </c>
      <c r="R73" t="s">
        <v>1464</v>
      </c>
      <c r="S73" t="s">
        <v>71</v>
      </c>
      <c r="T73">
        <v>200000</v>
      </c>
      <c r="U73">
        <v>200000</v>
      </c>
      <c r="V73">
        <v>200000</v>
      </c>
      <c r="W73">
        <v>0</v>
      </c>
      <c r="X73">
        <v>0</v>
      </c>
      <c r="Y73" s="288">
        <v>3</v>
      </c>
      <c r="Z73" s="6" t="str">
        <f t="shared" si="4"/>
        <v>33</v>
      </c>
      <c r="AA73" s="107" t="str">
        <f t="shared" si="5"/>
        <v>1</v>
      </c>
      <c r="AB73" s="107" t="str">
        <f t="shared" si="6"/>
        <v>13</v>
      </c>
      <c r="AC73" s="107" t="str">
        <f t="shared" si="7"/>
        <v>132</v>
      </c>
    </row>
    <row r="74" spans="1:29" x14ac:dyDescent="0.25">
      <c r="A74" t="s">
        <v>132</v>
      </c>
      <c r="B74" t="s">
        <v>1363</v>
      </c>
      <c r="C74" s="107" t="e">
        <f>+VLOOKUP(AA74,#REF!,2,FALSE)</f>
        <v>#REF!</v>
      </c>
      <c r="D74" s="107" t="e">
        <f>+VLOOKUP(AB74,#REF!,2,FALSE)</f>
        <v>#REF!</v>
      </c>
      <c r="E74" s="107" t="s">
        <v>2215</v>
      </c>
      <c r="F74" s="107" t="s">
        <v>2212</v>
      </c>
      <c r="G74" s="107" t="s">
        <v>2213</v>
      </c>
      <c r="H74" s="107" t="s">
        <v>2214</v>
      </c>
      <c r="I74" s="107" t="s">
        <v>1229</v>
      </c>
      <c r="J74" s="107" t="s">
        <v>21</v>
      </c>
      <c r="K74" s="107" t="s">
        <v>1368</v>
      </c>
      <c r="L74" s="107" t="s">
        <v>2218</v>
      </c>
      <c r="M74" t="s">
        <v>1326</v>
      </c>
      <c r="P74" t="s">
        <v>1183</v>
      </c>
      <c r="Q74" s="6" t="e">
        <f>+VLOOKUP(Y74,#REF!,2,FALSE)</f>
        <v>#REF!</v>
      </c>
      <c r="R74" t="s">
        <v>1464</v>
      </c>
      <c r="S74" t="s">
        <v>71</v>
      </c>
      <c r="T74">
        <v>500000</v>
      </c>
      <c r="U74">
        <v>500000</v>
      </c>
      <c r="V74">
        <v>500000</v>
      </c>
      <c r="W74">
        <v>0</v>
      </c>
      <c r="X74">
        <v>0</v>
      </c>
      <c r="Y74" s="288">
        <v>3</v>
      </c>
      <c r="Z74" s="6" t="str">
        <f t="shared" si="4"/>
        <v>33</v>
      </c>
      <c r="AA74" s="107" t="str">
        <f t="shared" si="5"/>
        <v>1</v>
      </c>
      <c r="AB74" s="107" t="str">
        <f t="shared" si="6"/>
        <v>13</v>
      </c>
      <c r="AC74" s="107" t="str">
        <f t="shared" si="7"/>
        <v>132</v>
      </c>
    </row>
    <row r="75" spans="1:29" x14ac:dyDescent="0.25">
      <c r="A75" t="s">
        <v>132</v>
      </c>
      <c r="B75" t="s">
        <v>1363</v>
      </c>
      <c r="C75" s="107" t="e">
        <f>+VLOOKUP(AA75,#REF!,2,FALSE)</f>
        <v>#REF!</v>
      </c>
      <c r="D75" s="107" t="e">
        <f>+VLOOKUP(AB75,#REF!,2,FALSE)</f>
        <v>#REF!</v>
      </c>
      <c r="E75" s="107" t="s">
        <v>2215</v>
      </c>
      <c r="F75" s="107" t="s">
        <v>2212</v>
      </c>
      <c r="G75" s="107" t="s">
        <v>2213</v>
      </c>
      <c r="H75" s="107" t="s">
        <v>2214</v>
      </c>
      <c r="I75" s="107" t="s">
        <v>1229</v>
      </c>
      <c r="J75" s="107" t="s">
        <v>21</v>
      </c>
      <c r="K75" s="107" t="s">
        <v>1368</v>
      </c>
      <c r="L75" s="107" t="s">
        <v>2218</v>
      </c>
      <c r="M75" t="s">
        <v>1326</v>
      </c>
      <c r="P75" t="s">
        <v>1184</v>
      </c>
      <c r="Q75" s="6" t="e">
        <f>+VLOOKUP(Y75,#REF!,2,FALSE)</f>
        <v>#REF!</v>
      </c>
      <c r="R75" t="s">
        <v>1464</v>
      </c>
      <c r="S75" t="s">
        <v>71</v>
      </c>
      <c r="T75">
        <v>500000</v>
      </c>
      <c r="U75">
        <v>500000</v>
      </c>
      <c r="V75">
        <v>500000</v>
      </c>
      <c r="W75">
        <v>0</v>
      </c>
      <c r="X75">
        <v>0</v>
      </c>
      <c r="Y75" s="288">
        <v>3</v>
      </c>
      <c r="Z75" s="6" t="str">
        <f t="shared" si="4"/>
        <v>33</v>
      </c>
      <c r="AA75" s="107" t="str">
        <f t="shared" si="5"/>
        <v>1</v>
      </c>
      <c r="AB75" s="107" t="str">
        <f t="shared" si="6"/>
        <v>13</v>
      </c>
      <c r="AC75" s="107" t="str">
        <f t="shared" si="7"/>
        <v>132</v>
      </c>
    </row>
    <row r="76" spans="1:29" x14ac:dyDescent="0.25">
      <c r="A76" t="s">
        <v>131</v>
      </c>
      <c r="B76" t="s">
        <v>1364</v>
      </c>
      <c r="C76" s="107" t="e">
        <f>+VLOOKUP(AA76,#REF!,2,FALSE)</f>
        <v>#REF!</v>
      </c>
      <c r="D76" s="107" t="e">
        <f>+VLOOKUP(AB76,#REF!,2,FALSE)</f>
        <v>#REF!</v>
      </c>
      <c r="E76" s="107" t="s">
        <v>2215</v>
      </c>
      <c r="F76" s="107" t="s">
        <v>2212</v>
      </c>
      <c r="G76" s="107" t="s">
        <v>2213</v>
      </c>
      <c r="H76" s="107" t="s">
        <v>2219</v>
      </c>
      <c r="I76" t="s">
        <v>1228</v>
      </c>
      <c r="J76" t="s">
        <v>23</v>
      </c>
      <c r="K76" t="s">
        <v>1368</v>
      </c>
      <c r="L76" s="107" t="s">
        <v>2217</v>
      </c>
      <c r="M76" t="s">
        <v>1325</v>
      </c>
      <c r="P76" t="s">
        <v>261</v>
      </c>
      <c r="Q76" s="6" t="e">
        <f>+VLOOKUP(Y76,#REF!,2,FALSE)</f>
        <v>#REF!</v>
      </c>
      <c r="R76" t="s">
        <v>1454</v>
      </c>
      <c r="S76" t="s">
        <v>2</v>
      </c>
      <c r="T76">
        <v>50000</v>
      </c>
      <c r="U76">
        <v>50000</v>
      </c>
      <c r="V76">
        <v>20000</v>
      </c>
      <c r="W76">
        <v>0</v>
      </c>
      <c r="X76">
        <v>-30000</v>
      </c>
      <c r="Y76" s="288">
        <v>2</v>
      </c>
      <c r="Z76" s="6" t="str">
        <f t="shared" si="4"/>
        <v>21</v>
      </c>
      <c r="AA76" s="107" t="str">
        <f t="shared" si="5"/>
        <v>1</v>
      </c>
      <c r="AB76" s="107" t="str">
        <f t="shared" si="6"/>
        <v>18</v>
      </c>
      <c r="AC76" s="107" t="str">
        <f t="shared" si="7"/>
        <v>184</v>
      </c>
    </row>
    <row r="77" spans="1:29" x14ac:dyDescent="0.25">
      <c r="A77" t="s">
        <v>157</v>
      </c>
      <c r="B77" t="s">
        <v>1365</v>
      </c>
      <c r="C77" s="107" t="e">
        <f>+VLOOKUP(AA77,#REF!,2,FALSE)</f>
        <v>#REF!</v>
      </c>
      <c r="D77" s="107" t="e">
        <f>+VLOOKUP(AB77,#REF!,2,FALSE)</f>
        <v>#REF!</v>
      </c>
      <c r="E77" s="107" t="s">
        <v>2215</v>
      </c>
      <c r="F77" s="107" t="s">
        <v>2220</v>
      </c>
      <c r="G77" s="107" t="s">
        <v>2221</v>
      </c>
      <c r="H77" s="107" t="s">
        <v>2222</v>
      </c>
      <c r="I77" t="s">
        <v>1247</v>
      </c>
      <c r="J77" t="s">
        <v>157</v>
      </c>
      <c r="K77" t="s">
        <v>1369</v>
      </c>
      <c r="L77" s="107" t="s">
        <v>2217</v>
      </c>
      <c r="M77" t="s">
        <v>1340</v>
      </c>
      <c r="P77" t="s">
        <v>562</v>
      </c>
      <c r="Q77" s="6" t="e">
        <f>+VLOOKUP(Y77,#REF!,2,FALSE)</f>
        <v>#REF!</v>
      </c>
      <c r="R77" t="s">
        <v>1450</v>
      </c>
      <c r="S77" t="s">
        <v>152</v>
      </c>
      <c r="T77">
        <v>15936000</v>
      </c>
      <c r="U77">
        <v>0</v>
      </c>
      <c r="V77">
        <v>0</v>
      </c>
      <c r="W77">
        <v>-15936000</v>
      </c>
      <c r="X77">
        <v>-15936000</v>
      </c>
      <c r="Y77" s="288">
        <v>1</v>
      </c>
      <c r="Z77" s="6" t="str">
        <f t="shared" si="4"/>
        <v>14</v>
      </c>
      <c r="AA77" s="107" t="str">
        <f t="shared" si="5"/>
        <v>1</v>
      </c>
      <c r="AB77" s="107" t="str">
        <f t="shared" si="6"/>
        <v>17</v>
      </c>
      <c r="AC77" s="107" t="str">
        <f t="shared" si="7"/>
        <v>171</v>
      </c>
    </row>
    <row r="78" spans="1:29" x14ac:dyDescent="0.25">
      <c r="A78" t="s">
        <v>157</v>
      </c>
      <c r="B78" t="s">
        <v>1365</v>
      </c>
      <c r="C78" s="107" t="e">
        <f>+VLOOKUP(AA78,#REF!,2,FALSE)</f>
        <v>#REF!</v>
      </c>
      <c r="D78" s="107" t="e">
        <f>+VLOOKUP(AB78,#REF!,2,FALSE)</f>
        <v>#REF!</v>
      </c>
      <c r="E78" s="107" t="s">
        <v>2215</v>
      </c>
      <c r="F78" s="107" t="s">
        <v>2220</v>
      </c>
      <c r="G78" s="107" t="s">
        <v>2221</v>
      </c>
      <c r="H78" s="107" t="s">
        <v>2222</v>
      </c>
      <c r="I78" s="107" t="s">
        <v>1247</v>
      </c>
      <c r="J78" s="107" t="s">
        <v>157</v>
      </c>
      <c r="K78" s="107" t="s">
        <v>1369</v>
      </c>
      <c r="L78" s="107" t="s">
        <v>2217</v>
      </c>
      <c r="M78" t="s">
        <v>1340</v>
      </c>
      <c r="P78" t="s">
        <v>563</v>
      </c>
      <c r="Q78" s="6" t="e">
        <f>+VLOOKUP(Y78,#REF!,2,FALSE)</f>
        <v>#REF!</v>
      </c>
      <c r="R78" t="s">
        <v>1454</v>
      </c>
      <c r="S78" t="s">
        <v>2</v>
      </c>
      <c r="T78">
        <v>882000</v>
      </c>
      <c r="U78">
        <v>882000</v>
      </c>
      <c r="V78">
        <v>882000</v>
      </c>
      <c r="W78">
        <v>0</v>
      </c>
      <c r="X78">
        <v>0</v>
      </c>
      <c r="Y78" s="288">
        <v>2</v>
      </c>
      <c r="Z78" s="6" t="str">
        <f t="shared" si="4"/>
        <v>21</v>
      </c>
      <c r="AA78" s="107" t="str">
        <f t="shared" si="5"/>
        <v>1</v>
      </c>
      <c r="AB78" s="107" t="str">
        <f t="shared" si="6"/>
        <v>17</v>
      </c>
      <c r="AC78" s="107" t="str">
        <f t="shared" si="7"/>
        <v>171</v>
      </c>
    </row>
    <row r="79" spans="1:29" x14ac:dyDescent="0.25">
      <c r="A79" t="s">
        <v>157</v>
      </c>
      <c r="B79" t="s">
        <v>1365</v>
      </c>
      <c r="C79" s="107" t="e">
        <f>+VLOOKUP(AA79,#REF!,2,FALSE)</f>
        <v>#REF!</v>
      </c>
      <c r="D79" s="107" t="e">
        <f>+VLOOKUP(AB79,#REF!,2,FALSE)</f>
        <v>#REF!</v>
      </c>
      <c r="E79" s="107" t="s">
        <v>2215</v>
      </c>
      <c r="F79" s="107" t="s">
        <v>2220</v>
      </c>
      <c r="G79" s="107" t="s">
        <v>2221</v>
      </c>
      <c r="H79" s="107" t="s">
        <v>2222</v>
      </c>
      <c r="I79" s="107" t="s">
        <v>1247</v>
      </c>
      <c r="J79" s="107" t="s">
        <v>157</v>
      </c>
      <c r="K79" s="107" t="s">
        <v>1369</v>
      </c>
      <c r="L79" s="107" t="s">
        <v>2217</v>
      </c>
      <c r="M79" t="s">
        <v>1340</v>
      </c>
      <c r="P79" t="s">
        <v>564</v>
      </c>
      <c r="Q79" s="6" t="e">
        <f>+VLOOKUP(Y79,#REF!,2,FALSE)</f>
        <v>#REF!</v>
      </c>
      <c r="R79" t="s">
        <v>1454</v>
      </c>
      <c r="S79" t="s">
        <v>51</v>
      </c>
      <c r="T79">
        <v>18000</v>
      </c>
      <c r="U79">
        <v>18000</v>
      </c>
      <c r="V79">
        <v>3600</v>
      </c>
      <c r="W79">
        <v>0</v>
      </c>
      <c r="X79">
        <v>-14400</v>
      </c>
      <c r="Y79" s="288">
        <v>2</v>
      </c>
      <c r="Z79" s="6" t="str">
        <f t="shared" si="4"/>
        <v>21</v>
      </c>
      <c r="AA79" s="107" t="str">
        <f t="shared" si="5"/>
        <v>1</v>
      </c>
      <c r="AB79" s="107" t="str">
        <f t="shared" si="6"/>
        <v>17</v>
      </c>
      <c r="AC79" s="107" t="str">
        <f t="shared" si="7"/>
        <v>171</v>
      </c>
    </row>
    <row r="80" spans="1:29" x14ac:dyDescent="0.25">
      <c r="A80" t="s">
        <v>157</v>
      </c>
      <c r="B80" t="s">
        <v>1365</v>
      </c>
      <c r="C80" s="107" t="e">
        <f>+VLOOKUP(AA80,#REF!,2,FALSE)</f>
        <v>#REF!</v>
      </c>
      <c r="D80" s="107" t="e">
        <f>+VLOOKUP(AB80,#REF!,2,FALSE)</f>
        <v>#REF!</v>
      </c>
      <c r="E80" s="107" t="s">
        <v>2215</v>
      </c>
      <c r="F80" s="107" t="s">
        <v>2220</v>
      </c>
      <c r="G80" s="107" t="s">
        <v>2221</v>
      </c>
      <c r="H80" s="107" t="s">
        <v>2222</v>
      </c>
      <c r="I80" s="107" t="s">
        <v>1247</v>
      </c>
      <c r="J80" s="107" t="s">
        <v>157</v>
      </c>
      <c r="K80" s="107" t="s">
        <v>1369</v>
      </c>
      <c r="L80" s="107" t="s">
        <v>2217</v>
      </c>
      <c r="M80" t="s">
        <v>1340</v>
      </c>
      <c r="P80" t="s">
        <v>565</v>
      </c>
      <c r="Q80" s="6" t="e">
        <f>+VLOOKUP(Y80,#REF!,2,FALSE)</f>
        <v>#REF!</v>
      </c>
      <c r="R80" t="s">
        <v>1454</v>
      </c>
      <c r="S80" t="s">
        <v>3</v>
      </c>
      <c r="T80">
        <v>560000</v>
      </c>
      <c r="U80">
        <v>560000</v>
      </c>
      <c r="V80">
        <v>168000</v>
      </c>
      <c r="W80">
        <v>0</v>
      </c>
      <c r="X80">
        <v>-392000</v>
      </c>
      <c r="Y80" s="288">
        <v>2</v>
      </c>
      <c r="Z80" s="6" t="str">
        <f t="shared" si="4"/>
        <v>21</v>
      </c>
      <c r="AA80" s="107" t="str">
        <f t="shared" si="5"/>
        <v>1</v>
      </c>
      <c r="AB80" s="107" t="str">
        <f t="shared" si="6"/>
        <v>17</v>
      </c>
      <c r="AC80" s="107" t="str">
        <f t="shared" si="7"/>
        <v>171</v>
      </c>
    </row>
    <row r="81" spans="1:29" x14ac:dyDescent="0.25">
      <c r="A81" t="s">
        <v>157</v>
      </c>
      <c r="B81" t="s">
        <v>1365</v>
      </c>
      <c r="C81" s="107" t="e">
        <f>+VLOOKUP(AA81,#REF!,2,FALSE)</f>
        <v>#REF!</v>
      </c>
      <c r="D81" s="107" t="e">
        <f>+VLOOKUP(AB81,#REF!,2,FALSE)</f>
        <v>#REF!</v>
      </c>
      <c r="E81" s="107" t="s">
        <v>2215</v>
      </c>
      <c r="F81" s="107" t="s">
        <v>2220</v>
      </c>
      <c r="G81" s="107" t="s">
        <v>2221</v>
      </c>
      <c r="H81" s="107" t="s">
        <v>2222</v>
      </c>
      <c r="I81" s="107" t="s">
        <v>1247</v>
      </c>
      <c r="J81" s="107" t="s">
        <v>157</v>
      </c>
      <c r="K81" s="107" t="s">
        <v>1369</v>
      </c>
      <c r="L81" s="107" t="s">
        <v>2217</v>
      </c>
      <c r="M81" t="s">
        <v>1340</v>
      </c>
      <c r="P81" t="s">
        <v>566</v>
      </c>
      <c r="Q81" s="6" t="e">
        <f>+VLOOKUP(Y81,#REF!,2,FALSE)</f>
        <v>#REF!</v>
      </c>
      <c r="R81" t="s">
        <v>1454</v>
      </c>
      <c r="S81" t="s">
        <v>4</v>
      </c>
      <c r="T81">
        <v>781000</v>
      </c>
      <c r="U81">
        <v>781000</v>
      </c>
      <c r="V81">
        <v>312400</v>
      </c>
      <c r="W81">
        <v>0</v>
      </c>
      <c r="X81">
        <v>-468600</v>
      </c>
      <c r="Y81" s="288">
        <v>2</v>
      </c>
      <c r="Z81" s="6" t="str">
        <f t="shared" si="4"/>
        <v>21</v>
      </c>
      <c r="AA81" s="107" t="str">
        <f t="shared" si="5"/>
        <v>1</v>
      </c>
      <c r="AB81" s="107" t="str">
        <f t="shared" si="6"/>
        <v>17</v>
      </c>
      <c r="AC81" s="107" t="str">
        <f t="shared" si="7"/>
        <v>171</v>
      </c>
    </row>
    <row r="82" spans="1:29" x14ac:dyDescent="0.25">
      <c r="A82" t="s">
        <v>157</v>
      </c>
      <c r="B82" t="s">
        <v>1365</v>
      </c>
      <c r="C82" s="107" t="e">
        <f>+VLOOKUP(AA82,#REF!,2,FALSE)</f>
        <v>#REF!</v>
      </c>
      <c r="D82" s="107" t="e">
        <f>+VLOOKUP(AB82,#REF!,2,FALSE)</f>
        <v>#REF!</v>
      </c>
      <c r="E82" s="107" t="s">
        <v>2215</v>
      </c>
      <c r="F82" s="107" t="s">
        <v>2220</v>
      </c>
      <c r="G82" s="107" t="s">
        <v>2221</v>
      </c>
      <c r="H82" s="107" t="s">
        <v>2222</v>
      </c>
      <c r="I82" s="107" t="s">
        <v>1247</v>
      </c>
      <c r="J82" s="107" t="s">
        <v>157</v>
      </c>
      <c r="K82" s="107" t="s">
        <v>1369</v>
      </c>
      <c r="L82" s="107" t="s">
        <v>2217</v>
      </c>
      <c r="M82" t="s">
        <v>1340</v>
      </c>
      <c r="P82" t="s">
        <v>567</v>
      </c>
      <c r="Q82" s="6" t="e">
        <f>+VLOOKUP(Y82,#REF!,2,FALSE)</f>
        <v>#REF!</v>
      </c>
      <c r="R82" t="s">
        <v>1454</v>
      </c>
      <c r="S82" t="s">
        <v>5</v>
      </c>
      <c r="T82">
        <v>10000</v>
      </c>
      <c r="U82">
        <v>10000</v>
      </c>
      <c r="V82">
        <v>10000</v>
      </c>
      <c r="W82">
        <v>0</v>
      </c>
      <c r="X82">
        <v>0</v>
      </c>
      <c r="Y82" s="288">
        <v>2</v>
      </c>
      <c r="Z82" s="6" t="str">
        <f t="shared" si="4"/>
        <v>21</v>
      </c>
      <c r="AA82" s="107" t="str">
        <f t="shared" si="5"/>
        <v>1</v>
      </c>
      <c r="AB82" s="107" t="str">
        <f t="shared" si="6"/>
        <v>17</v>
      </c>
      <c r="AC82" s="107" t="str">
        <f t="shared" si="7"/>
        <v>171</v>
      </c>
    </row>
    <row r="83" spans="1:29" x14ac:dyDescent="0.25">
      <c r="A83" t="s">
        <v>157</v>
      </c>
      <c r="B83" t="s">
        <v>1365</v>
      </c>
      <c r="C83" s="107" t="e">
        <f>+VLOOKUP(AA83,#REF!,2,FALSE)</f>
        <v>#REF!</v>
      </c>
      <c r="D83" s="107" t="e">
        <f>+VLOOKUP(AB83,#REF!,2,FALSE)</f>
        <v>#REF!</v>
      </c>
      <c r="E83" s="107" t="s">
        <v>2215</v>
      </c>
      <c r="F83" s="107" t="s">
        <v>2220</v>
      </c>
      <c r="G83" s="107" t="s">
        <v>2221</v>
      </c>
      <c r="H83" s="107" t="s">
        <v>2222</v>
      </c>
      <c r="I83" s="107" t="s">
        <v>1247</v>
      </c>
      <c r="J83" s="107" t="s">
        <v>157</v>
      </c>
      <c r="K83" s="107" t="s">
        <v>1369</v>
      </c>
      <c r="L83" s="107" t="s">
        <v>2217</v>
      </c>
      <c r="M83" t="s">
        <v>1340</v>
      </c>
      <c r="P83" t="s">
        <v>568</v>
      </c>
      <c r="Q83" s="6" t="e">
        <f>+VLOOKUP(Y83,#REF!,2,FALSE)</f>
        <v>#REF!</v>
      </c>
      <c r="R83" t="s">
        <v>1455</v>
      </c>
      <c r="S83" t="s">
        <v>74</v>
      </c>
      <c r="T83">
        <v>2500000</v>
      </c>
      <c r="U83">
        <v>2500000</v>
      </c>
      <c r="V83">
        <v>2000000</v>
      </c>
      <c r="W83">
        <v>0</v>
      </c>
      <c r="X83">
        <v>-500000</v>
      </c>
      <c r="Y83" s="288">
        <v>2</v>
      </c>
      <c r="Z83" s="6" t="str">
        <f t="shared" si="4"/>
        <v>22</v>
      </c>
      <c r="AA83" s="107" t="str">
        <f t="shared" si="5"/>
        <v>1</v>
      </c>
      <c r="AB83" s="107" t="str">
        <f t="shared" si="6"/>
        <v>17</v>
      </c>
      <c r="AC83" s="107" t="str">
        <f t="shared" si="7"/>
        <v>171</v>
      </c>
    </row>
    <row r="84" spans="1:29" x14ac:dyDescent="0.25">
      <c r="A84" t="s">
        <v>157</v>
      </c>
      <c r="B84" t="s">
        <v>1365</v>
      </c>
      <c r="C84" s="107" t="e">
        <f>+VLOOKUP(AA84,#REF!,2,FALSE)</f>
        <v>#REF!</v>
      </c>
      <c r="D84" s="107" t="e">
        <f>+VLOOKUP(AB84,#REF!,2,FALSE)</f>
        <v>#REF!</v>
      </c>
      <c r="E84" s="107" t="s">
        <v>2215</v>
      </c>
      <c r="F84" s="107" t="s">
        <v>2220</v>
      </c>
      <c r="G84" s="107" t="s">
        <v>2221</v>
      </c>
      <c r="H84" s="107" t="s">
        <v>2222</v>
      </c>
      <c r="I84" s="107" t="s">
        <v>1247</v>
      </c>
      <c r="J84" s="107" t="s">
        <v>157</v>
      </c>
      <c r="K84" s="107" t="s">
        <v>1369</v>
      </c>
      <c r="L84" s="107" t="s">
        <v>2217</v>
      </c>
      <c r="M84" t="s">
        <v>1340</v>
      </c>
      <c r="P84" t="s">
        <v>569</v>
      </c>
      <c r="Q84" s="6" t="e">
        <f>+VLOOKUP(Y84,#REF!,2,FALSE)</f>
        <v>#REF!</v>
      </c>
      <c r="R84" t="s">
        <v>1456</v>
      </c>
      <c r="S84" t="s">
        <v>92</v>
      </c>
      <c r="T84">
        <v>27000</v>
      </c>
      <c r="U84">
        <v>27000</v>
      </c>
      <c r="V84">
        <v>5400</v>
      </c>
      <c r="W84">
        <v>0</v>
      </c>
      <c r="X84">
        <v>-21600</v>
      </c>
      <c r="Y84" s="288">
        <v>2</v>
      </c>
      <c r="Z84" s="6" t="str">
        <f t="shared" si="4"/>
        <v>24</v>
      </c>
      <c r="AA84" s="107" t="str">
        <f t="shared" si="5"/>
        <v>1</v>
      </c>
      <c r="AB84" s="107" t="str">
        <f t="shared" si="6"/>
        <v>17</v>
      </c>
      <c r="AC84" s="107" t="str">
        <f t="shared" si="7"/>
        <v>171</v>
      </c>
    </row>
    <row r="85" spans="1:29" x14ac:dyDescent="0.25">
      <c r="A85" t="s">
        <v>157</v>
      </c>
      <c r="B85" t="s">
        <v>1365</v>
      </c>
      <c r="C85" s="107" t="e">
        <f>+VLOOKUP(AA85,#REF!,2,FALSE)</f>
        <v>#REF!</v>
      </c>
      <c r="D85" s="107" t="e">
        <f>+VLOOKUP(AB85,#REF!,2,FALSE)</f>
        <v>#REF!</v>
      </c>
      <c r="E85" s="107" t="s">
        <v>2215</v>
      </c>
      <c r="F85" s="107" t="s">
        <v>2220</v>
      </c>
      <c r="G85" s="107" t="s">
        <v>2221</v>
      </c>
      <c r="H85" s="107" t="s">
        <v>2222</v>
      </c>
      <c r="I85" s="107" t="s">
        <v>1247</v>
      </c>
      <c r="J85" s="107" t="s">
        <v>157</v>
      </c>
      <c r="K85" s="107" t="s">
        <v>1369</v>
      </c>
      <c r="L85" s="107" t="s">
        <v>2217</v>
      </c>
      <c r="M85" t="s">
        <v>1340</v>
      </c>
      <c r="P85" t="s">
        <v>570</v>
      </c>
      <c r="Q85" s="6" t="e">
        <f>+VLOOKUP(Y85,#REF!,2,FALSE)</f>
        <v>#REF!</v>
      </c>
      <c r="R85" t="s">
        <v>1456</v>
      </c>
      <c r="S85" t="s">
        <v>93</v>
      </c>
      <c r="T85">
        <v>7000</v>
      </c>
      <c r="U85">
        <v>7000</v>
      </c>
      <c r="V85">
        <v>7000</v>
      </c>
      <c r="W85">
        <v>0</v>
      </c>
      <c r="X85">
        <v>0</v>
      </c>
      <c r="Y85" s="288">
        <v>2</v>
      </c>
      <c r="Z85" s="6" t="str">
        <f t="shared" si="4"/>
        <v>24</v>
      </c>
      <c r="AA85" s="107" t="str">
        <f t="shared" si="5"/>
        <v>1</v>
      </c>
      <c r="AB85" s="107" t="str">
        <f t="shared" si="6"/>
        <v>17</v>
      </c>
      <c r="AC85" s="107" t="str">
        <f t="shared" si="7"/>
        <v>171</v>
      </c>
    </row>
    <row r="86" spans="1:29" x14ac:dyDescent="0.25">
      <c r="A86" t="s">
        <v>157</v>
      </c>
      <c r="B86" t="s">
        <v>1365</v>
      </c>
      <c r="C86" s="107" t="e">
        <f>+VLOOKUP(AA86,#REF!,2,FALSE)</f>
        <v>#REF!</v>
      </c>
      <c r="D86" s="107" t="e">
        <f>+VLOOKUP(AB86,#REF!,2,FALSE)</f>
        <v>#REF!</v>
      </c>
      <c r="E86" s="107" t="s">
        <v>2215</v>
      </c>
      <c r="F86" s="107" t="s">
        <v>2220</v>
      </c>
      <c r="G86" s="107" t="s">
        <v>2221</v>
      </c>
      <c r="H86" s="107" t="s">
        <v>2222</v>
      </c>
      <c r="I86" s="107" t="s">
        <v>1247</v>
      </c>
      <c r="J86" s="107" t="s">
        <v>157</v>
      </c>
      <c r="K86" s="107" t="s">
        <v>1369</v>
      </c>
      <c r="L86" s="107" t="s">
        <v>2217</v>
      </c>
      <c r="M86" t="s">
        <v>1340</v>
      </c>
      <c r="P86" t="s">
        <v>571</v>
      </c>
      <c r="Q86" s="6" t="e">
        <f>+VLOOKUP(Y86,#REF!,2,FALSE)</f>
        <v>#REF!</v>
      </c>
      <c r="R86" t="s">
        <v>1456</v>
      </c>
      <c r="S86" t="s">
        <v>94</v>
      </c>
      <c r="T86">
        <v>5000</v>
      </c>
      <c r="U86">
        <v>5000</v>
      </c>
      <c r="V86">
        <v>5000</v>
      </c>
      <c r="W86">
        <v>0</v>
      </c>
      <c r="X86">
        <v>0</v>
      </c>
      <c r="Y86" s="288">
        <v>2</v>
      </c>
      <c r="Z86" s="6" t="str">
        <f t="shared" si="4"/>
        <v>24</v>
      </c>
      <c r="AA86" s="107" t="str">
        <f t="shared" si="5"/>
        <v>1</v>
      </c>
      <c r="AB86" s="107" t="str">
        <f t="shared" si="6"/>
        <v>17</v>
      </c>
      <c r="AC86" s="107" t="str">
        <f t="shared" si="7"/>
        <v>171</v>
      </c>
    </row>
    <row r="87" spans="1:29" x14ac:dyDescent="0.25">
      <c r="A87" t="s">
        <v>157</v>
      </c>
      <c r="B87" t="s">
        <v>1365</v>
      </c>
      <c r="C87" s="107" t="e">
        <f>+VLOOKUP(AA87,#REF!,2,FALSE)</f>
        <v>#REF!</v>
      </c>
      <c r="D87" s="107" t="e">
        <f>+VLOOKUP(AB87,#REF!,2,FALSE)</f>
        <v>#REF!</v>
      </c>
      <c r="E87" s="107" t="s">
        <v>2215</v>
      </c>
      <c r="F87" s="107" t="s">
        <v>2220</v>
      </c>
      <c r="G87" s="107" t="s">
        <v>2221</v>
      </c>
      <c r="H87" s="107" t="s">
        <v>2222</v>
      </c>
      <c r="I87" s="107" t="s">
        <v>1247</v>
      </c>
      <c r="J87" s="107" t="s">
        <v>157</v>
      </c>
      <c r="K87" s="107" t="s">
        <v>1369</v>
      </c>
      <c r="L87" s="107" t="s">
        <v>2217</v>
      </c>
      <c r="M87" t="s">
        <v>1340</v>
      </c>
      <c r="P87" t="s">
        <v>572</v>
      </c>
      <c r="Q87" s="6" t="e">
        <f>+VLOOKUP(Y87,#REF!,2,FALSE)</f>
        <v>#REF!</v>
      </c>
      <c r="R87" t="s">
        <v>1456</v>
      </c>
      <c r="S87" t="s">
        <v>95</v>
      </c>
      <c r="T87">
        <v>3000</v>
      </c>
      <c r="U87">
        <v>3000</v>
      </c>
      <c r="V87">
        <v>3000</v>
      </c>
      <c r="W87">
        <v>0</v>
      </c>
      <c r="X87">
        <v>0</v>
      </c>
      <c r="Y87" s="288">
        <v>2</v>
      </c>
      <c r="Z87" s="6" t="str">
        <f t="shared" si="4"/>
        <v>24</v>
      </c>
      <c r="AA87" s="107" t="str">
        <f t="shared" si="5"/>
        <v>1</v>
      </c>
      <c r="AB87" s="107" t="str">
        <f t="shared" si="6"/>
        <v>17</v>
      </c>
      <c r="AC87" s="107" t="str">
        <f t="shared" si="7"/>
        <v>171</v>
      </c>
    </row>
    <row r="88" spans="1:29" x14ac:dyDescent="0.25">
      <c r="A88" t="s">
        <v>157</v>
      </c>
      <c r="B88" t="s">
        <v>1365</v>
      </c>
      <c r="C88" s="107" t="e">
        <f>+VLOOKUP(AA88,#REF!,2,FALSE)</f>
        <v>#REF!</v>
      </c>
      <c r="D88" s="107" t="e">
        <f>+VLOOKUP(AB88,#REF!,2,FALSE)</f>
        <v>#REF!</v>
      </c>
      <c r="E88" s="107" t="s">
        <v>2215</v>
      </c>
      <c r="F88" s="107" t="s">
        <v>2220</v>
      </c>
      <c r="G88" s="107" t="s">
        <v>2221</v>
      </c>
      <c r="H88" s="107" t="s">
        <v>2222</v>
      </c>
      <c r="I88" s="107" t="s">
        <v>1247</v>
      </c>
      <c r="J88" s="107" t="s">
        <v>157</v>
      </c>
      <c r="K88" s="107" t="s">
        <v>1369</v>
      </c>
      <c r="L88" s="107" t="s">
        <v>2217</v>
      </c>
      <c r="M88" t="s">
        <v>1340</v>
      </c>
      <c r="P88" t="s">
        <v>573</v>
      </c>
      <c r="Q88" s="6" t="e">
        <f>+VLOOKUP(Y88,#REF!,2,FALSE)</f>
        <v>#REF!</v>
      </c>
      <c r="R88" t="s">
        <v>1456</v>
      </c>
      <c r="S88" t="s">
        <v>96</v>
      </c>
      <c r="T88">
        <v>4000</v>
      </c>
      <c r="U88">
        <v>4000</v>
      </c>
      <c r="V88">
        <v>4000</v>
      </c>
      <c r="W88">
        <v>0</v>
      </c>
      <c r="X88">
        <v>0</v>
      </c>
      <c r="Y88" s="288">
        <v>2</v>
      </c>
      <c r="Z88" s="6" t="str">
        <f t="shared" si="4"/>
        <v>24</v>
      </c>
      <c r="AA88" s="107" t="str">
        <f t="shared" si="5"/>
        <v>1</v>
      </c>
      <c r="AB88" s="107" t="str">
        <f t="shared" si="6"/>
        <v>17</v>
      </c>
      <c r="AC88" s="107" t="str">
        <f t="shared" si="7"/>
        <v>171</v>
      </c>
    </row>
    <row r="89" spans="1:29" x14ac:dyDescent="0.25">
      <c r="A89" t="s">
        <v>157</v>
      </c>
      <c r="B89" t="s">
        <v>1365</v>
      </c>
      <c r="C89" s="107" t="e">
        <f>+VLOOKUP(AA89,#REF!,2,FALSE)</f>
        <v>#REF!</v>
      </c>
      <c r="D89" s="107" t="e">
        <f>+VLOOKUP(AB89,#REF!,2,FALSE)</f>
        <v>#REF!</v>
      </c>
      <c r="E89" s="107" t="s">
        <v>2215</v>
      </c>
      <c r="F89" s="107" t="s">
        <v>2220</v>
      </c>
      <c r="G89" s="107" t="s">
        <v>2221</v>
      </c>
      <c r="H89" s="107" t="s">
        <v>2222</v>
      </c>
      <c r="I89" s="107" t="s">
        <v>1247</v>
      </c>
      <c r="J89" s="107" t="s">
        <v>157</v>
      </c>
      <c r="K89" s="107" t="s">
        <v>1369</v>
      </c>
      <c r="L89" s="107" t="s">
        <v>2217</v>
      </c>
      <c r="M89" t="s">
        <v>1340</v>
      </c>
      <c r="P89" t="s">
        <v>574</v>
      </c>
      <c r="Q89" s="6" t="e">
        <f>+VLOOKUP(Y89,#REF!,2,FALSE)</f>
        <v>#REF!</v>
      </c>
      <c r="R89" t="s">
        <v>1456</v>
      </c>
      <c r="S89" t="s">
        <v>52</v>
      </c>
      <c r="T89">
        <v>120000</v>
      </c>
      <c r="U89">
        <v>120000</v>
      </c>
      <c r="V89">
        <v>24000</v>
      </c>
      <c r="W89">
        <v>0</v>
      </c>
      <c r="X89">
        <v>-96000</v>
      </c>
      <c r="Y89" s="288">
        <v>2</v>
      </c>
      <c r="Z89" s="6" t="str">
        <f t="shared" si="4"/>
        <v>24</v>
      </c>
      <c r="AA89" s="107" t="str">
        <f t="shared" si="5"/>
        <v>1</v>
      </c>
      <c r="AB89" s="107" t="str">
        <f t="shared" si="6"/>
        <v>17</v>
      </c>
      <c r="AC89" s="107" t="str">
        <f t="shared" si="7"/>
        <v>171</v>
      </c>
    </row>
    <row r="90" spans="1:29" x14ac:dyDescent="0.25">
      <c r="A90" t="s">
        <v>157</v>
      </c>
      <c r="B90" t="s">
        <v>1365</v>
      </c>
      <c r="C90" s="107" t="e">
        <f>+VLOOKUP(AA90,#REF!,2,FALSE)</f>
        <v>#REF!</v>
      </c>
      <c r="D90" s="107" t="e">
        <f>+VLOOKUP(AB90,#REF!,2,FALSE)</f>
        <v>#REF!</v>
      </c>
      <c r="E90" s="107" t="s">
        <v>2215</v>
      </c>
      <c r="F90" s="107" t="s">
        <v>2220</v>
      </c>
      <c r="G90" s="107" t="s">
        <v>2221</v>
      </c>
      <c r="H90" s="107" t="s">
        <v>2222</v>
      </c>
      <c r="I90" s="107" t="s">
        <v>1247</v>
      </c>
      <c r="J90" s="107" t="s">
        <v>157</v>
      </c>
      <c r="K90" s="107" t="s">
        <v>1369</v>
      </c>
      <c r="L90" s="107" t="s">
        <v>2217</v>
      </c>
      <c r="M90" t="s">
        <v>1340</v>
      </c>
      <c r="P90" t="s">
        <v>575</v>
      </c>
      <c r="Q90" s="6" t="e">
        <f>+VLOOKUP(Y90,#REF!,2,FALSE)</f>
        <v>#REF!</v>
      </c>
      <c r="R90" t="s">
        <v>1456</v>
      </c>
      <c r="S90" t="s">
        <v>58</v>
      </c>
      <c r="T90">
        <v>35000</v>
      </c>
      <c r="U90">
        <v>35000</v>
      </c>
      <c r="V90">
        <v>7000</v>
      </c>
      <c r="W90">
        <v>0</v>
      </c>
      <c r="X90">
        <v>-28000</v>
      </c>
      <c r="Y90" s="288">
        <v>2</v>
      </c>
      <c r="Z90" s="6" t="str">
        <f t="shared" si="4"/>
        <v>24</v>
      </c>
      <c r="AA90" s="107" t="str">
        <f t="shared" si="5"/>
        <v>1</v>
      </c>
      <c r="AB90" s="107" t="str">
        <f t="shared" si="6"/>
        <v>17</v>
      </c>
      <c r="AC90" s="107" t="str">
        <f t="shared" si="7"/>
        <v>171</v>
      </c>
    </row>
    <row r="91" spans="1:29" x14ac:dyDescent="0.25">
      <c r="A91" t="s">
        <v>157</v>
      </c>
      <c r="B91" t="s">
        <v>1365</v>
      </c>
      <c r="C91" s="107" t="e">
        <f>+VLOOKUP(AA91,#REF!,2,FALSE)</f>
        <v>#REF!</v>
      </c>
      <c r="D91" s="107" t="e">
        <f>+VLOOKUP(AB91,#REF!,2,FALSE)</f>
        <v>#REF!</v>
      </c>
      <c r="E91" s="107" t="s">
        <v>2215</v>
      </c>
      <c r="F91" s="107" t="s">
        <v>2220</v>
      </c>
      <c r="G91" s="107" t="s">
        <v>2221</v>
      </c>
      <c r="H91" s="107" t="s">
        <v>2222</v>
      </c>
      <c r="I91" s="107" t="s">
        <v>1247</v>
      </c>
      <c r="J91" s="107" t="s">
        <v>157</v>
      </c>
      <c r="K91" s="107" t="s">
        <v>1369</v>
      </c>
      <c r="L91" s="107" t="s">
        <v>2217</v>
      </c>
      <c r="M91" t="s">
        <v>1340</v>
      </c>
      <c r="P91" t="s">
        <v>576</v>
      </c>
      <c r="Q91" s="6" t="e">
        <f>+VLOOKUP(Y91,#REF!,2,FALSE)</f>
        <v>#REF!</v>
      </c>
      <c r="R91" t="s">
        <v>1456</v>
      </c>
      <c r="S91" t="s">
        <v>59</v>
      </c>
      <c r="T91">
        <v>171000</v>
      </c>
      <c r="U91">
        <v>171000</v>
      </c>
      <c r="V91">
        <v>17100</v>
      </c>
      <c r="W91">
        <v>0</v>
      </c>
      <c r="X91">
        <v>-153900</v>
      </c>
      <c r="Y91" s="288">
        <v>2</v>
      </c>
      <c r="Z91" s="6" t="str">
        <f t="shared" si="4"/>
        <v>24</v>
      </c>
      <c r="AA91" s="107" t="str">
        <f t="shared" si="5"/>
        <v>1</v>
      </c>
      <c r="AB91" s="107" t="str">
        <f t="shared" si="6"/>
        <v>17</v>
      </c>
      <c r="AC91" s="107" t="str">
        <f t="shared" si="7"/>
        <v>171</v>
      </c>
    </row>
    <row r="92" spans="1:29" x14ac:dyDescent="0.25">
      <c r="A92" t="s">
        <v>157</v>
      </c>
      <c r="B92" t="s">
        <v>1365</v>
      </c>
      <c r="C92" s="107" t="e">
        <f>+VLOOKUP(AA92,#REF!,2,FALSE)</f>
        <v>#REF!</v>
      </c>
      <c r="D92" s="107" t="e">
        <f>+VLOOKUP(AB92,#REF!,2,FALSE)</f>
        <v>#REF!</v>
      </c>
      <c r="E92" s="107" t="s">
        <v>2215</v>
      </c>
      <c r="F92" s="107" t="s">
        <v>2220</v>
      </c>
      <c r="G92" s="107" t="s">
        <v>2221</v>
      </c>
      <c r="H92" s="107" t="s">
        <v>2222</v>
      </c>
      <c r="I92" s="107" t="s">
        <v>1247</v>
      </c>
      <c r="J92" s="107" t="s">
        <v>157</v>
      </c>
      <c r="K92" s="107" t="s">
        <v>1369</v>
      </c>
      <c r="L92" s="107" t="s">
        <v>2217</v>
      </c>
      <c r="M92" t="s">
        <v>1340</v>
      </c>
      <c r="P92" t="s">
        <v>577</v>
      </c>
      <c r="Q92" s="6" t="e">
        <f>+VLOOKUP(Y92,#REF!,2,FALSE)</f>
        <v>#REF!</v>
      </c>
      <c r="R92" t="s">
        <v>1457</v>
      </c>
      <c r="S92" t="s">
        <v>75</v>
      </c>
      <c r="T92">
        <v>576000</v>
      </c>
      <c r="U92">
        <v>576000</v>
      </c>
      <c r="V92">
        <v>172800</v>
      </c>
      <c r="W92">
        <v>0</v>
      </c>
      <c r="X92">
        <v>-403200</v>
      </c>
      <c r="Y92" s="288">
        <v>2</v>
      </c>
      <c r="Z92" s="6" t="str">
        <f t="shared" si="4"/>
        <v>25</v>
      </c>
      <c r="AA92" s="107" t="str">
        <f t="shared" si="5"/>
        <v>1</v>
      </c>
      <c r="AB92" s="107" t="str">
        <f t="shared" si="6"/>
        <v>17</v>
      </c>
      <c r="AC92" s="107" t="str">
        <f t="shared" si="7"/>
        <v>171</v>
      </c>
    </row>
    <row r="93" spans="1:29" x14ac:dyDescent="0.25">
      <c r="A93" t="s">
        <v>157</v>
      </c>
      <c r="B93" t="s">
        <v>1365</v>
      </c>
      <c r="C93" s="107" t="e">
        <f>+VLOOKUP(AA93,#REF!,2,FALSE)</f>
        <v>#REF!</v>
      </c>
      <c r="D93" s="107" t="e">
        <f>+VLOOKUP(AB93,#REF!,2,FALSE)</f>
        <v>#REF!</v>
      </c>
      <c r="E93" s="107" t="s">
        <v>2215</v>
      </c>
      <c r="F93" s="107" t="s">
        <v>2220</v>
      </c>
      <c r="G93" s="107" t="s">
        <v>2221</v>
      </c>
      <c r="H93" s="107" t="s">
        <v>2222</v>
      </c>
      <c r="I93" s="107" t="s">
        <v>1247</v>
      </c>
      <c r="J93" s="107" t="s">
        <v>157</v>
      </c>
      <c r="K93" s="107" t="s">
        <v>1369</v>
      </c>
      <c r="L93" s="107" t="s">
        <v>2217</v>
      </c>
      <c r="M93" t="s">
        <v>1340</v>
      </c>
      <c r="P93" t="s">
        <v>578</v>
      </c>
      <c r="Q93" s="6" t="e">
        <f>+VLOOKUP(Y93,#REF!,2,FALSE)</f>
        <v>#REF!</v>
      </c>
      <c r="R93" t="s">
        <v>1457</v>
      </c>
      <c r="S93" t="s">
        <v>42</v>
      </c>
      <c r="T93">
        <v>180000</v>
      </c>
      <c r="U93">
        <v>180000</v>
      </c>
      <c r="V93">
        <v>90000</v>
      </c>
      <c r="W93">
        <v>0</v>
      </c>
      <c r="X93">
        <v>-90000</v>
      </c>
      <c r="Y93" s="288">
        <v>2</v>
      </c>
      <c r="Z93" s="6" t="str">
        <f t="shared" si="4"/>
        <v>25</v>
      </c>
      <c r="AA93" s="107" t="str">
        <f t="shared" si="5"/>
        <v>1</v>
      </c>
      <c r="AB93" s="107" t="str">
        <f t="shared" si="6"/>
        <v>17</v>
      </c>
      <c r="AC93" s="107" t="str">
        <f t="shared" si="7"/>
        <v>171</v>
      </c>
    </row>
    <row r="94" spans="1:29" x14ac:dyDescent="0.25">
      <c r="A94" t="s">
        <v>157</v>
      </c>
      <c r="B94" t="s">
        <v>1365</v>
      </c>
      <c r="C94" s="107" t="e">
        <f>+VLOOKUP(AA94,#REF!,2,FALSE)</f>
        <v>#REF!</v>
      </c>
      <c r="D94" s="107" t="e">
        <f>+VLOOKUP(AB94,#REF!,2,FALSE)</f>
        <v>#REF!</v>
      </c>
      <c r="E94" s="107" t="s">
        <v>2215</v>
      </c>
      <c r="F94" s="107" t="s">
        <v>2220</v>
      </c>
      <c r="G94" s="107" t="s">
        <v>2221</v>
      </c>
      <c r="H94" s="107" t="s">
        <v>2222</v>
      </c>
      <c r="I94" s="107" t="s">
        <v>1247</v>
      </c>
      <c r="J94" s="107" t="s">
        <v>157</v>
      </c>
      <c r="K94" s="107" t="s">
        <v>1369</v>
      </c>
      <c r="L94" s="107" t="s">
        <v>2217</v>
      </c>
      <c r="M94" t="s">
        <v>1340</v>
      </c>
      <c r="P94" t="s">
        <v>579</v>
      </c>
      <c r="Q94" s="6" t="e">
        <f>+VLOOKUP(Y94,#REF!,2,FALSE)</f>
        <v>#REF!</v>
      </c>
      <c r="R94" t="s">
        <v>1457</v>
      </c>
      <c r="S94" t="s">
        <v>76</v>
      </c>
      <c r="T94">
        <v>170000</v>
      </c>
      <c r="U94">
        <v>170000</v>
      </c>
      <c r="V94">
        <v>170000</v>
      </c>
      <c r="W94">
        <v>0</v>
      </c>
      <c r="X94">
        <v>0</v>
      </c>
      <c r="Y94" s="288">
        <v>2</v>
      </c>
      <c r="Z94" s="6" t="str">
        <f t="shared" si="4"/>
        <v>25</v>
      </c>
      <c r="AA94" s="107" t="str">
        <f t="shared" si="5"/>
        <v>1</v>
      </c>
      <c r="AB94" s="107" t="str">
        <f t="shared" si="6"/>
        <v>17</v>
      </c>
      <c r="AC94" s="107" t="str">
        <f t="shared" si="7"/>
        <v>171</v>
      </c>
    </row>
    <row r="95" spans="1:29" x14ac:dyDescent="0.25">
      <c r="A95" t="s">
        <v>157</v>
      </c>
      <c r="B95" t="s">
        <v>1365</v>
      </c>
      <c r="C95" s="107" t="e">
        <f>+VLOOKUP(AA95,#REF!,2,FALSE)</f>
        <v>#REF!</v>
      </c>
      <c r="D95" s="107" t="e">
        <f>+VLOOKUP(AB95,#REF!,2,FALSE)</f>
        <v>#REF!</v>
      </c>
      <c r="E95" s="107" t="s">
        <v>2215</v>
      </c>
      <c r="F95" s="107" t="s">
        <v>2220</v>
      </c>
      <c r="G95" s="107" t="s">
        <v>2221</v>
      </c>
      <c r="H95" s="107" t="s">
        <v>2222</v>
      </c>
      <c r="I95" s="107" t="s">
        <v>1247</v>
      </c>
      <c r="J95" s="107" t="s">
        <v>157</v>
      </c>
      <c r="K95" s="107" t="s">
        <v>1369</v>
      </c>
      <c r="L95" s="107" t="s">
        <v>2217</v>
      </c>
      <c r="M95" t="s">
        <v>1340</v>
      </c>
      <c r="P95" t="s">
        <v>580</v>
      </c>
      <c r="Q95" s="6" t="e">
        <f>+VLOOKUP(Y95,#REF!,2,FALSE)</f>
        <v>#REF!</v>
      </c>
      <c r="R95" t="s">
        <v>1457</v>
      </c>
      <c r="S95" t="s">
        <v>69</v>
      </c>
      <c r="T95">
        <v>30000</v>
      </c>
      <c r="U95">
        <v>30000</v>
      </c>
      <c r="V95">
        <v>6000</v>
      </c>
      <c r="W95">
        <v>0</v>
      </c>
      <c r="X95">
        <v>-24000</v>
      </c>
      <c r="Y95" s="288">
        <v>2</v>
      </c>
      <c r="Z95" s="6" t="str">
        <f t="shared" si="4"/>
        <v>25</v>
      </c>
      <c r="AA95" s="107" t="str">
        <f t="shared" si="5"/>
        <v>1</v>
      </c>
      <c r="AB95" s="107" t="str">
        <f t="shared" si="6"/>
        <v>17</v>
      </c>
      <c r="AC95" s="107" t="str">
        <f t="shared" si="7"/>
        <v>171</v>
      </c>
    </row>
    <row r="96" spans="1:29" x14ac:dyDescent="0.25">
      <c r="A96" t="s">
        <v>157</v>
      </c>
      <c r="B96" t="s">
        <v>1365</v>
      </c>
      <c r="C96" s="107" t="e">
        <f>+VLOOKUP(AA96,#REF!,2,FALSE)</f>
        <v>#REF!</v>
      </c>
      <c r="D96" s="107" t="e">
        <f>+VLOOKUP(AB96,#REF!,2,FALSE)</f>
        <v>#REF!</v>
      </c>
      <c r="E96" s="107" t="s">
        <v>2215</v>
      </c>
      <c r="F96" s="107" t="s">
        <v>2220</v>
      </c>
      <c r="G96" s="107" t="s">
        <v>2221</v>
      </c>
      <c r="H96" s="107" t="s">
        <v>2222</v>
      </c>
      <c r="I96" s="107" t="s">
        <v>1247</v>
      </c>
      <c r="J96" s="107" t="s">
        <v>157</v>
      </c>
      <c r="K96" s="107" t="s">
        <v>1369</v>
      </c>
      <c r="L96" s="107" t="s">
        <v>2217</v>
      </c>
      <c r="M96" t="s">
        <v>1340</v>
      </c>
      <c r="P96" t="s">
        <v>581</v>
      </c>
      <c r="Q96" s="6" t="e">
        <f>+VLOOKUP(Y96,#REF!,2,FALSE)</f>
        <v>#REF!</v>
      </c>
      <c r="R96" t="s">
        <v>1458</v>
      </c>
      <c r="S96" t="s">
        <v>98</v>
      </c>
      <c r="T96">
        <v>886000</v>
      </c>
      <c r="U96">
        <v>886000</v>
      </c>
      <c r="V96">
        <v>265800</v>
      </c>
      <c r="W96">
        <v>0</v>
      </c>
      <c r="X96">
        <v>-620200</v>
      </c>
      <c r="Y96" s="288">
        <v>2</v>
      </c>
      <c r="Z96" s="6" t="str">
        <f t="shared" si="4"/>
        <v>26</v>
      </c>
      <c r="AA96" s="107" t="str">
        <f t="shared" si="5"/>
        <v>1</v>
      </c>
      <c r="AB96" s="107" t="str">
        <f t="shared" si="6"/>
        <v>17</v>
      </c>
      <c r="AC96" s="107" t="str">
        <f t="shared" si="7"/>
        <v>171</v>
      </c>
    </row>
    <row r="97" spans="1:29" x14ac:dyDescent="0.25">
      <c r="A97" t="s">
        <v>157</v>
      </c>
      <c r="B97" t="s">
        <v>1365</v>
      </c>
      <c r="C97" s="107" t="e">
        <f>+VLOOKUP(AA97,#REF!,2,FALSE)</f>
        <v>#REF!</v>
      </c>
      <c r="D97" s="107" t="e">
        <f>+VLOOKUP(AB97,#REF!,2,FALSE)</f>
        <v>#REF!</v>
      </c>
      <c r="E97" s="107" t="s">
        <v>2215</v>
      </c>
      <c r="F97" s="107" t="s">
        <v>2220</v>
      </c>
      <c r="G97" s="107" t="s">
        <v>2221</v>
      </c>
      <c r="H97" s="107" t="s">
        <v>2222</v>
      </c>
      <c r="I97" s="107" t="s">
        <v>1247</v>
      </c>
      <c r="J97" s="107" t="s">
        <v>157</v>
      </c>
      <c r="K97" s="107" t="s">
        <v>1369</v>
      </c>
      <c r="L97" s="107" t="s">
        <v>2217</v>
      </c>
      <c r="M97" t="s">
        <v>1340</v>
      </c>
      <c r="P97" t="s">
        <v>582</v>
      </c>
      <c r="Q97" s="6" t="e">
        <f>+VLOOKUP(Y97,#REF!,2,FALSE)</f>
        <v>#REF!</v>
      </c>
      <c r="R97" t="s">
        <v>1459</v>
      </c>
      <c r="S97" t="s">
        <v>67</v>
      </c>
      <c r="T97">
        <v>180000</v>
      </c>
      <c r="U97">
        <v>180000</v>
      </c>
      <c r="V97">
        <v>18000</v>
      </c>
      <c r="W97">
        <v>0</v>
      </c>
      <c r="X97">
        <v>-162000</v>
      </c>
      <c r="Y97" s="288">
        <v>2</v>
      </c>
      <c r="Z97" s="6" t="str">
        <f t="shared" si="4"/>
        <v>27</v>
      </c>
      <c r="AA97" s="107" t="str">
        <f t="shared" si="5"/>
        <v>1</v>
      </c>
      <c r="AB97" s="107" t="str">
        <f t="shared" si="6"/>
        <v>17</v>
      </c>
      <c r="AC97" s="107" t="str">
        <f t="shared" si="7"/>
        <v>171</v>
      </c>
    </row>
    <row r="98" spans="1:29" x14ac:dyDescent="0.25">
      <c r="A98" t="s">
        <v>157</v>
      </c>
      <c r="B98" t="s">
        <v>1365</v>
      </c>
      <c r="C98" s="107" t="e">
        <f>+VLOOKUP(AA98,#REF!,2,FALSE)</f>
        <v>#REF!</v>
      </c>
      <c r="D98" s="107" t="e">
        <f>+VLOOKUP(AB98,#REF!,2,FALSE)</f>
        <v>#REF!</v>
      </c>
      <c r="E98" s="107" t="s">
        <v>2215</v>
      </c>
      <c r="F98" s="107" t="s">
        <v>2220</v>
      </c>
      <c r="G98" s="107" t="s">
        <v>2221</v>
      </c>
      <c r="H98" s="107" t="s">
        <v>2222</v>
      </c>
      <c r="I98" s="107" t="s">
        <v>1247</v>
      </c>
      <c r="J98" s="107" t="s">
        <v>157</v>
      </c>
      <c r="K98" s="107" t="s">
        <v>1369</v>
      </c>
      <c r="L98" s="107" t="s">
        <v>2217</v>
      </c>
      <c r="M98" t="s">
        <v>1340</v>
      </c>
      <c r="P98" t="s">
        <v>583</v>
      </c>
      <c r="Q98" s="6" t="e">
        <f>+VLOOKUP(Y98,#REF!,2,FALSE)</f>
        <v>#REF!</v>
      </c>
      <c r="R98" t="s">
        <v>1459</v>
      </c>
      <c r="S98" t="s">
        <v>89</v>
      </c>
      <c r="T98">
        <v>101000</v>
      </c>
      <c r="U98">
        <v>101000</v>
      </c>
      <c r="V98">
        <v>10100</v>
      </c>
      <c r="W98">
        <v>0</v>
      </c>
      <c r="X98">
        <v>-90900</v>
      </c>
      <c r="Y98" s="288">
        <v>2</v>
      </c>
      <c r="Z98" s="6" t="str">
        <f t="shared" si="4"/>
        <v>27</v>
      </c>
      <c r="AA98" s="107" t="str">
        <f t="shared" si="5"/>
        <v>1</v>
      </c>
      <c r="AB98" s="107" t="str">
        <f t="shared" si="6"/>
        <v>17</v>
      </c>
      <c r="AC98" s="107" t="str">
        <f t="shared" si="7"/>
        <v>171</v>
      </c>
    </row>
    <row r="99" spans="1:29" x14ac:dyDescent="0.25">
      <c r="A99" t="s">
        <v>157</v>
      </c>
      <c r="B99" t="s">
        <v>1365</v>
      </c>
      <c r="C99" s="107" t="e">
        <f>+VLOOKUP(AA99,#REF!,2,FALSE)</f>
        <v>#REF!</v>
      </c>
      <c r="D99" s="107" t="e">
        <f>+VLOOKUP(AB99,#REF!,2,FALSE)</f>
        <v>#REF!</v>
      </c>
      <c r="E99" s="107" t="s">
        <v>2215</v>
      </c>
      <c r="F99" s="107" t="s">
        <v>2220</v>
      </c>
      <c r="G99" s="107" t="s">
        <v>2221</v>
      </c>
      <c r="H99" s="107" t="s">
        <v>2222</v>
      </c>
      <c r="I99" s="107" t="s">
        <v>1247</v>
      </c>
      <c r="J99" s="107" t="s">
        <v>157</v>
      </c>
      <c r="K99" s="107" t="s">
        <v>1369</v>
      </c>
      <c r="L99" s="107" t="s">
        <v>2217</v>
      </c>
      <c r="M99" t="s">
        <v>1340</v>
      </c>
      <c r="P99" t="s">
        <v>584</v>
      </c>
      <c r="Q99" s="6" t="e">
        <f>+VLOOKUP(Y99,#REF!,2,FALSE)</f>
        <v>#REF!</v>
      </c>
      <c r="R99" t="s">
        <v>1460</v>
      </c>
      <c r="S99" t="s">
        <v>158</v>
      </c>
      <c r="T99">
        <v>500000</v>
      </c>
      <c r="U99">
        <v>500000</v>
      </c>
      <c r="V99">
        <v>500000</v>
      </c>
      <c r="W99">
        <v>0</v>
      </c>
      <c r="X99">
        <v>0</v>
      </c>
      <c r="Y99" s="288">
        <v>2</v>
      </c>
      <c r="Z99" s="6" t="str">
        <f t="shared" si="4"/>
        <v>28</v>
      </c>
      <c r="AA99" s="107" t="str">
        <f t="shared" si="5"/>
        <v>1</v>
      </c>
      <c r="AB99" s="107" t="str">
        <f t="shared" si="6"/>
        <v>17</v>
      </c>
      <c r="AC99" s="107" t="str">
        <f t="shared" si="7"/>
        <v>171</v>
      </c>
    </row>
    <row r="100" spans="1:29" x14ac:dyDescent="0.25">
      <c r="A100" t="s">
        <v>157</v>
      </c>
      <c r="B100" t="s">
        <v>1365</v>
      </c>
      <c r="C100" s="107" t="e">
        <f>+VLOOKUP(AA100,#REF!,2,FALSE)</f>
        <v>#REF!</v>
      </c>
      <c r="D100" s="107" t="e">
        <f>+VLOOKUP(AB100,#REF!,2,FALSE)</f>
        <v>#REF!</v>
      </c>
      <c r="E100" s="107" t="s">
        <v>2215</v>
      </c>
      <c r="F100" s="107" t="s">
        <v>2220</v>
      </c>
      <c r="G100" s="107" t="s">
        <v>2221</v>
      </c>
      <c r="H100" s="107" t="s">
        <v>2222</v>
      </c>
      <c r="I100" s="107" t="s">
        <v>1247</v>
      </c>
      <c r="J100" s="107" t="s">
        <v>157</v>
      </c>
      <c r="K100" s="107" t="s">
        <v>1369</v>
      </c>
      <c r="L100" s="107" t="s">
        <v>2217</v>
      </c>
      <c r="M100" t="s">
        <v>1340</v>
      </c>
      <c r="P100" t="s">
        <v>585</v>
      </c>
      <c r="Q100" s="6" t="e">
        <f>+VLOOKUP(Y100,#REF!,2,FALSE)</f>
        <v>#REF!</v>
      </c>
      <c r="R100" t="s">
        <v>1461</v>
      </c>
      <c r="S100" t="s">
        <v>10</v>
      </c>
      <c r="T100">
        <v>187000</v>
      </c>
      <c r="U100">
        <v>187000</v>
      </c>
      <c r="V100">
        <v>18700</v>
      </c>
      <c r="W100">
        <v>0</v>
      </c>
      <c r="X100">
        <v>-168300</v>
      </c>
      <c r="Y100" s="288">
        <v>2</v>
      </c>
      <c r="Z100" s="6" t="str">
        <f t="shared" si="4"/>
        <v>29</v>
      </c>
      <c r="AA100" s="107" t="str">
        <f t="shared" si="5"/>
        <v>1</v>
      </c>
      <c r="AB100" s="107" t="str">
        <f t="shared" si="6"/>
        <v>17</v>
      </c>
      <c r="AC100" s="107" t="str">
        <f t="shared" si="7"/>
        <v>171</v>
      </c>
    </row>
    <row r="101" spans="1:29" x14ac:dyDescent="0.25">
      <c r="A101" t="s">
        <v>157</v>
      </c>
      <c r="B101" t="s">
        <v>1365</v>
      </c>
      <c r="C101" s="107" t="e">
        <f>+VLOOKUP(AA101,#REF!,2,FALSE)</f>
        <v>#REF!</v>
      </c>
      <c r="D101" s="107" t="e">
        <f>+VLOOKUP(AB101,#REF!,2,FALSE)</f>
        <v>#REF!</v>
      </c>
      <c r="E101" s="107" t="s">
        <v>2215</v>
      </c>
      <c r="F101" s="107" t="s">
        <v>2220</v>
      </c>
      <c r="G101" s="107" t="s">
        <v>2221</v>
      </c>
      <c r="H101" s="107" t="s">
        <v>2222</v>
      </c>
      <c r="I101" s="107" t="s">
        <v>1247</v>
      </c>
      <c r="J101" s="107" t="s">
        <v>157</v>
      </c>
      <c r="K101" s="107" t="s">
        <v>1369</v>
      </c>
      <c r="L101" s="107" t="s">
        <v>2217</v>
      </c>
      <c r="M101" t="s">
        <v>1340</v>
      </c>
      <c r="P101" t="s">
        <v>586</v>
      </c>
      <c r="Q101" s="6" t="e">
        <f>+VLOOKUP(Y101,#REF!,2,FALSE)</f>
        <v>#REF!</v>
      </c>
      <c r="R101" t="s">
        <v>1461</v>
      </c>
      <c r="S101" t="s">
        <v>11</v>
      </c>
      <c r="T101">
        <v>47000</v>
      </c>
      <c r="U101">
        <v>47000</v>
      </c>
      <c r="V101">
        <v>14100</v>
      </c>
      <c r="W101">
        <v>0</v>
      </c>
      <c r="X101">
        <v>-32900</v>
      </c>
      <c r="Y101" s="288">
        <v>2</v>
      </c>
      <c r="Z101" s="6" t="str">
        <f t="shared" si="4"/>
        <v>29</v>
      </c>
      <c r="AA101" s="107" t="str">
        <f t="shared" si="5"/>
        <v>1</v>
      </c>
      <c r="AB101" s="107" t="str">
        <f t="shared" si="6"/>
        <v>17</v>
      </c>
      <c r="AC101" s="107" t="str">
        <f t="shared" si="7"/>
        <v>171</v>
      </c>
    </row>
    <row r="102" spans="1:29" x14ac:dyDescent="0.25">
      <c r="A102" t="s">
        <v>157</v>
      </c>
      <c r="B102" t="s">
        <v>1365</v>
      </c>
      <c r="C102" s="107" t="e">
        <f>+VLOOKUP(AA102,#REF!,2,FALSE)</f>
        <v>#REF!</v>
      </c>
      <c r="D102" s="107" t="e">
        <f>+VLOOKUP(AB102,#REF!,2,FALSE)</f>
        <v>#REF!</v>
      </c>
      <c r="E102" s="107" t="s">
        <v>2215</v>
      </c>
      <c r="F102" s="107" t="s">
        <v>2220</v>
      </c>
      <c r="G102" s="107" t="s">
        <v>2221</v>
      </c>
      <c r="H102" s="107" t="s">
        <v>2222</v>
      </c>
      <c r="I102" s="107" t="s">
        <v>1247</v>
      </c>
      <c r="J102" s="107" t="s">
        <v>157</v>
      </c>
      <c r="K102" s="107" t="s">
        <v>1369</v>
      </c>
      <c r="L102" s="107" t="s">
        <v>2217</v>
      </c>
      <c r="M102" t="s">
        <v>1340</v>
      </c>
      <c r="P102" t="s">
        <v>587</v>
      </c>
      <c r="Q102" s="6" t="e">
        <f>+VLOOKUP(Y102,#REF!,2,FALSE)</f>
        <v>#REF!</v>
      </c>
      <c r="R102" t="s">
        <v>1461</v>
      </c>
      <c r="S102" t="s">
        <v>53</v>
      </c>
      <c r="T102">
        <v>90000</v>
      </c>
      <c r="U102">
        <v>90000</v>
      </c>
      <c r="V102">
        <v>9000</v>
      </c>
      <c r="W102">
        <v>0</v>
      </c>
      <c r="X102">
        <v>-81000</v>
      </c>
      <c r="Y102" s="288">
        <v>2</v>
      </c>
      <c r="Z102" s="6" t="str">
        <f t="shared" si="4"/>
        <v>29</v>
      </c>
      <c r="AA102" s="107" t="str">
        <f t="shared" si="5"/>
        <v>1</v>
      </c>
      <c r="AB102" s="107" t="str">
        <f t="shared" si="6"/>
        <v>17</v>
      </c>
      <c r="AC102" s="107" t="str">
        <f t="shared" si="7"/>
        <v>171</v>
      </c>
    </row>
    <row r="103" spans="1:29" x14ac:dyDescent="0.25">
      <c r="A103" t="s">
        <v>157</v>
      </c>
      <c r="B103" t="s">
        <v>1365</v>
      </c>
      <c r="C103" s="107" t="e">
        <f>+VLOOKUP(AA103,#REF!,2,FALSE)</f>
        <v>#REF!</v>
      </c>
      <c r="D103" s="107" t="e">
        <f>+VLOOKUP(AB103,#REF!,2,FALSE)</f>
        <v>#REF!</v>
      </c>
      <c r="E103" s="107" t="s">
        <v>2215</v>
      </c>
      <c r="F103" s="107" t="s">
        <v>2220</v>
      </c>
      <c r="G103" s="107" t="s">
        <v>2221</v>
      </c>
      <c r="H103" s="107" t="s">
        <v>2222</v>
      </c>
      <c r="I103" s="107" t="s">
        <v>1247</v>
      </c>
      <c r="J103" s="107" t="s">
        <v>157</v>
      </c>
      <c r="K103" s="107" t="s">
        <v>1369</v>
      </c>
      <c r="L103" s="107" t="s">
        <v>2217</v>
      </c>
      <c r="M103" t="s">
        <v>1340</v>
      </c>
      <c r="P103" t="s">
        <v>588</v>
      </c>
      <c r="Q103" s="6" t="e">
        <f>+VLOOKUP(Y103,#REF!,2,FALSE)</f>
        <v>#REF!</v>
      </c>
      <c r="R103" t="s">
        <v>1461</v>
      </c>
      <c r="S103" t="s">
        <v>54</v>
      </c>
      <c r="T103">
        <v>25000</v>
      </c>
      <c r="U103">
        <v>25000</v>
      </c>
      <c r="V103">
        <v>5000</v>
      </c>
      <c r="W103">
        <v>0</v>
      </c>
      <c r="X103">
        <v>-20000</v>
      </c>
      <c r="Y103" s="288">
        <v>2</v>
      </c>
      <c r="Z103" s="6" t="str">
        <f t="shared" si="4"/>
        <v>29</v>
      </c>
      <c r="AA103" s="107" t="str">
        <f t="shared" si="5"/>
        <v>1</v>
      </c>
      <c r="AB103" s="107" t="str">
        <f t="shared" si="6"/>
        <v>17</v>
      </c>
      <c r="AC103" s="107" t="str">
        <f t="shared" si="7"/>
        <v>171</v>
      </c>
    </row>
    <row r="104" spans="1:29" x14ac:dyDescent="0.25">
      <c r="A104" t="s">
        <v>157</v>
      </c>
      <c r="B104" t="s">
        <v>1365</v>
      </c>
      <c r="C104" s="107" t="e">
        <f>+VLOOKUP(AA104,#REF!,2,FALSE)</f>
        <v>#REF!</v>
      </c>
      <c r="D104" s="107" t="e">
        <f>+VLOOKUP(AB104,#REF!,2,FALSE)</f>
        <v>#REF!</v>
      </c>
      <c r="E104" s="107" t="s">
        <v>2215</v>
      </c>
      <c r="F104" s="107" t="s">
        <v>2220</v>
      </c>
      <c r="G104" s="107" t="s">
        <v>2221</v>
      </c>
      <c r="H104" s="107" t="s">
        <v>2222</v>
      </c>
      <c r="I104" s="107" t="s">
        <v>1247</v>
      </c>
      <c r="J104" s="107" t="s">
        <v>157</v>
      </c>
      <c r="K104" s="107" t="s">
        <v>1369</v>
      </c>
      <c r="L104" s="107" t="s">
        <v>2217</v>
      </c>
      <c r="M104" t="s">
        <v>1340</v>
      </c>
      <c r="P104" t="s">
        <v>589</v>
      </c>
      <c r="Q104" s="6" t="e">
        <f>+VLOOKUP(Y104,#REF!,2,FALSE)</f>
        <v>#REF!</v>
      </c>
      <c r="R104" t="s">
        <v>1461</v>
      </c>
      <c r="S104" t="s">
        <v>77</v>
      </c>
      <c r="T104">
        <v>5000</v>
      </c>
      <c r="U104">
        <v>5000</v>
      </c>
      <c r="V104">
        <v>5000</v>
      </c>
      <c r="W104">
        <v>0</v>
      </c>
      <c r="X104">
        <v>0</v>
      </c>
      <c r="Y104" s="288">
        <v>2</v>
      </c>
      <c r="Z104" s="6" t="str">
        <f t="shared" si="4"/>
        <v>29</v>
      </c>
      <c r="AA104" s="107" t="str">
        <f t="shared" si="5"/>
        <v>1</v>
      </c>
      <c r="AB104" s="107" t="str">
        <f t="shared" si="6"/>
        <v>17</v>
      </c>
      <c r="AC104" s="107" t="str">
        <f t="shared" si="7"/>
        <v>171</v>
      </c>
    </row>
    <row r="105" spans="1:29" x14ac:dyDescent="0.25">
      <c r="A105" t="s">
        <v>157</v>
      </c>
      <c r="B105" t="s">
        <v>1365</v>
      </c>
      <c r="C105" s="107" t="e">
        <f>+VLOOKUP(AA105,#REF!,2,FALSE)</f>
        <v>#REF!</v>
      </c>
      <c r="D105" s="107" t="e">
        <f>+VLOOKUP(AB105,#REF!,2,FALSE)</f>
        <v>#REF!</v>
      </c>
      <c r="E105" s="107" t="s">
        <v>2215</v>
      </c>
      <c r="F105" s="107" t="s">
        <v>2220</v>
      </c>
      <c r="G105" s="107" t="s">
        <v>2221</v>
      </c>
      <c r="H105" s="107" t="s">
        <v>2222</v>
      </c>
      <c r="I105" s="107" t="s">
        <v>1247</v>
      </c>
      <c r="J105" s="107" t="s">
        <v>157</v>
      </c>
      <c r="K105" s="107" t="s">
        <v>1369</v>
      </c>
      <c r="L105" s="107" t="s">
        <v>2217</v>
      </c>
      <c r="M105" t="s">
        <v>1340</v>
      </c>
      <c r="P105" t="s">
        <v>590</v>
      </c>
      <c r="Q105" s="6" t="e">
        <f>+VLOOKUP(Y105,#REF!,2,FALSE)</f>
        <v>#REF!</v>
      </c>
      <c r="R105" t="s">
        <v>1462</v>
      </c>
      <c r="S105" t="s">
        <v>70</v>
      </c>
      <c r="T105">
        <v>1908000</v>
      </c>
      <c r="U105">
        <v>1908000</v>
      </c>
      <c r="V105">
        <v>190800</v>
      </c>
      <c r="W105">
        <v>0</v>
      </c>
      <c r="X105">
        <v>-1717200</v>
      </c>
      <c r="Y105" s="288">
        <v>3</v>
      </c>
      <c r="Z105" s="6" t="str">
        <f t="shared" si="4"/>
        <v>31</v>
      </c>
      <c r="AA105" s="107" t="str">
        <f t="shared" si="5"/>
        <v>1</v>
      </c>
      <c r="AB105" s="107" t="str">
        <f t="shared" si="6"/>
        <v>17</v>
      </c>
      <c r="AC105" s="107" t="str">
        <f t="shared" si="7"/>
        <v>171</v>
      </c>
    </row>
    <row r="106" spans="1:29" x14ac:dyDescent="0.25">
      <c r="A106" t="s">
        <v>157</v>
      </c>
      <c r="B106" t="s">
        <v>1365</v>
      </c>
      <c r="C106" s="107" t="e">
        <f>+VLOOKUP(AA106,#REF!,2,FALSE)</f>
        <v>#REF!</v>
      </c>
      <c r="D106" s="107" t="e">
        <f>+VLOOKUP(AB106,#REF!,2,FALSE)</f>
        <v>#REF!</v>
      </c>
      <c r="E106" s="107" t="s">
        <v>2215</v>
      </c>
      <c r="F106" s="107" t="s">
        <v>2220</v>
      </c>
      <c r="G106" s="107" t="s">
        <v>2221</v>
      </c>
      <c r="H106" s="107" t="s">
        <v>2222</v>
      </c>
      <c r="I106" s="107" t="s">
        <v>1247</v>
      </c>
      <c r="J106" s="107" t="s">
        <v>157</v>
      </c>
      <c r="K106" s="107" t="s">
        <v>1369</v>
      </c>
      <c r="L106" s="107" t="s">
        <v>2217</v>
      </c>
      <c r="M106" t="s">
        <v>1340</v>
      </c>
      <c r="P106" t="s">
        <v>591</v>
      </c>
      <c r="Q106" s="6" t="e">
        <f>+VLOOKUP(Y106,#REF!,2,FALSE)</f>
        <v>#REF!</v>
      </c>
      <c r="R106" t="s">
        <v>1462</v>
      </c>
      <c r="S106" t="s">
        <v>87</v>
      </c>
      <c r="T106">
        <v>950000</v>
      </c>
      <c r="U106">
        <v>950000</v>
      </c>
      <c r="V106">
        <v>950000</v>
      </c>
      <c r="W106">
        <v>0</v>
      </c>
      <c r="X106">
        <v>0</v>
      </c>
      <c r="Y106" s="288">
        <v>3</v>
      </c>
      <c r="Z106" s="6" t="str">
        <f t="shared" si="4"/>
        <v>31</v>
      </c>
      <c r="AA106" s="107" t="str">
        <f t="shared" si="5"/>
        <v>1</v>
      </c>
      <c r="AB106" s="107" t="str">
        <f t="shared" si="6"/>
        <v>17</v>
      </c>
      <c r="AC106" s="107" t="str">
        <f t="shared" si="7"/>
        <v>171</v>
      </c>
    </row>
    <row r="107" spans="1:29" x14ac:dyDescent="0.25">
      <c r="A107" t="s">
        <v>157</v>
      </c>
      <c r="B107" t="s">
        <v>1365</v>
      </c>
      <c r="C107" s="107" t="e">
        <f>+VLOOKUP(AA107,#REF!,2,FALSE)</f>
        <v>#REF!</v>
      </c>
      <c r="D107" s="107" t="e">
        <f>+VLOOKUP(AB107,#REF!,2,FALSE)</f>
        <v>#REF!</v>
      </c>
      <c r="E107" s="107" t="s">
        <v>2215</v>
      </c>
      <c r="F107" s="107" t="s">
        <v>2220</v>
      </c>
      <c r="G107" s="107" t="s">
        <v>2221</v>
      </c>
      <c r="H107" s="107" t="s">
        <v>2222</v>
      </c>
      <c r="I107" s="107" t="s">
        <v>1247</v>
      </c>
      <c r="J107" s="107" t="s">
        <v>157</v>
      </c>
      <c r="K107" s="107" t="s">
        <v>1369</v>
      </c>
      <c r="L107" s="107" t="s">
        <v>2217</v>
      </c>
      <c r="M107" t="s">
        <v>1340</v>
      </c>
      <c r="P107" t="s">
        <v>592</v>
      </c>
      <c r="Q107" s="6" t="e">
        <f>+VLOOKUP(Y107,#REF!,2,FALSE)</f>
        <v>#REF!</v>
      </c>
      <c r="R107" t="s">
        <v>1462</v>
      </c>
      <c r="S107" t="s">
        <v>12</v>
      </c>
      <c r="T107">
        <v>30000</v>
      </c>
      <c r="U107">
        <v>30000</v>
      </c>
      <c r="V107">
        <v>30000</v>
      </c>
      <c r="W107">
        <v>0</v>
      </c>
      <c r="X107">
        <v>0</v>
      </c>
      <c r="Y107" s="288">
        <v>3</v>
      </c>
      <c r="Z107" s="6" t="str">
        <f t="shared" si="4"/>
        <v>31</v>
      </c>
      <c r="AA107" s="107" t="str">
        <f t="shared" si="5"/>
        <v>1</v>
      </c>
      <c r="AB107" s="107" t="str">
        <f t="shared" si="6"/>
        <v>17</v>
      </c>
      <c r="AC107" s="107" t="str">
        <f t="shared" si="7"/>
        <v>171</v>
      </c>
    </row>
    <row r="108" spans="1:29" x14ac:dyDescent="0.25">
      <c r="A108" t="s">
        <v>157</v>
      </c>
      <c r="B108" t="s">
        <v>1365</v>
      </c>
      <c r="C108" s="107" t="e">
        <f>+VLOOKUP(AA108,#REF!,2,FALSE)</f>
        <v>#REF!</v>
      </c>
      <c r="D108" s="107" t="e">
        <f>+VLOOKUP(AB108,#REF!,2,FALSE)</f>
        <v>#REF!</v>
      </c>
      <c r="E108" s="107" t="s">
        <v>2215</v>
      </c>
      <c r="F108" s="107" t="s">
        <v>2220</v>
      </c>
      <c r="G108" s="107" t="s">
        <v>2221</v>
      </c>
      <c r="H108" s="107" t="s">
        <v>2222</v>
      </c>
      <c r="I108" s="107" t="s">
        <v>1247</v>
      </c>
      <c r="J108" s="107" t="s">
        <v>157</v>
      </c>
      <c r="K108" s="107" t="s">
        <v>1369</v>
      </c>
      <c r="L108" s="107" t="s">
        <v>2217</v>
      </c>
      <c r="M108" t="s">
        <v>1340</v>
      </c>
      <c r="P108" t="s">
        <v>593</v>
      </c>
      <c r="Q108" s="6" t="e">
        <f>+VLOOKUP(Y108,#REF!,2,FALSE)</f>
        <v>#REF!</v>
      </c>
      <c r="R108" t="s">
        <v>1464</v>
      </c>
      <c r="S108" t="s">
        <v>13</v>
      </c>
      <c r="T108">
        <v>1970000</v>
      </c>
      <c r="U108">
        <v>1970000</v>
      </c>
      <c r="V108">
        <v>985000</v>
      </c>
      <c r="W108">
        <v>0</v>
      </c>
      <c r="X108">
        <v>-985000</v>
      </c>
      <c r="Y108" s="288">
        <v>3</v>
      </c>
      <c r="Z108" s="6" t="str">
        <f t="shared" si="4"/>
        <v>33</v>
      </c>
      <c r="AA108" s="107" t="str">
        <f t="shared" si="5"/>
        <v>1</v>
      </c>
      <c r="AB108" s="107" t="str">
        <f t="shared" si="6"/>
        <v>17</v>
      </c>
      <c r="AC108" s="107" t="str">
        <f t="shared" si="7"/>
        <v>171</v>
      </c>
    </row>
    <row r="109" spans="1:29" x14ac:dyDescent="0.25">
      <c r="A109" t="s">
        <v>157</v>
      </c>
      <c r="B109" t="s">
        <v>1365</v>
      </c>
      <c r="C109" s="107" t="e">
        <f>+VLOOKUP(AA109,#REF!,2,FALSE)</f>
        <v>#REF!</v>
      </c>
      <c r="D109" s="107" t="e">
        <f>+VLOOKUP(AB109,#REF!,2,FALSE)</f>
        <v>#REF!</v>
      </c>
      <c r="E109" s="107" t="s">
        <v>2215</v>
      </c>
      <c r="F109" s="107" t="s">
        <v>2220</v>
      </c>
      <c r="G109" s="107" t="s">
        <v>2221</v>
      </c>
      <c r="H109" s="107" t="s">
        <v>2222</v>
      </c>
      <c r="I109" s="107" t="s">
        <v>1247</v>
      </c>
      <c r="J109" s="107" t="s">
        <v>157</v>
      </c>
      <c r="K109" s="107" t="s">
        <v>1369</v>
      </c>
      <c r="L109" s="107" t="s">
        <v>2217</v>
      </c>
      <c r="M109" t="s">
        <v>1340</v>
      </c>
      <c r="P109" t="s">
        <v>594</v>
      </c>
      <c r="Q109" s="6" t="e">
        <f>+VLOOKUP(Y109,#REF!,2,FALSE)</f>
        <v>#REF!</v>
      </c>
      <c r="R109" t="s">
        <v>1464</v>
      </c>
      <c r="S109" t="s">
        <v>159</v>
      </c>
      <c r="T109">
        <v>96000</v>
      </c>
      <c r="U109">
        <v>96000</v>
      </c>
      <c r="V109">
        <v>96000</v>
      </c>
      <c r="W109">
        <v>0</v>
      </c>
      <c r="X109">
        <v>0</v>
      </c>
      <c r="Y109" s="288">
        <v>3</v>
      </c>
      <c r="Z109" s="6" t="str">
        <f t="shared" si="4"/>
        <v>33</v>
      </c>
      <c r="AA109" s="107" t="str">
        <f t="shared" si="5"/>
        <v>1</v>
      </c>
      <c r="AB109" s="107" t="str">
        <f t="shared" si="6"/>
        <v>17</v>
      </c>
      <c r="AC109" s="107" t="str">
        <f t="shared" si="7"/>
        <v>171</v>
      </c>
    </row>
    <row r="110" spans="1:29" x14ac:dyDescent="0.25">
      <c r="A110" t="s">
        <v>157</v>
      </c>
      <c r="B110" t="s">
        <v>1365</v>
      </c>
      <c r="C110" s="107" t="e">
        <f>+VLOOKUP(AA110,#REF!,2,FALSE)</f>
        <v>#REF!</v>
      </c>
      <c r="D110" s="107" t="e">
        <f>+VLOOKUP(AB110,#REF!,2,FALSE)</f>
        <v>#REF!</v>
      </c>
      <c r="E110" s="107" t="s">
        <v>2215</v>
      </c>
      <c r="F110" s="107" t="s">
        <v>2220</v>
      </c>
      <c r="G110" s="107" t="s">
        <v>2221</v>
      </c>
      <c r="H110" s="107" t="s">
        <v>2222</v>
      </c>
      <c r="I110" s="107" t="s">
        <v>1247</v>
      </c>
      <c r="J110" s="107" t="s">
        <v>157</v>
      </c>
      <c r="K110" s="107" t="s">
        <v>1369</v>
      </c>
      <c r="L110" s="107" t="s">
        <v>2217</v>
      </c>
      <c r="M110" t="s">
        <v>1340</v>
      </c>
      <c r="P110" t="s">
        <v>595</v>
      </c>
      <c r="Q110" s="6" t="e">
        <f>+VLOOKUP(Y110,#REF!,2,FALSE)</f>
        <v>#REF!</v>
      </c>
      <c r="R110" t="s">
        <v>1464</v>
      </c>
      <c r="S110" t="s">
        <v>45</v>
      </c>
      <c r="T110">
        <v>60000</v>
      </c>
      <c r="U110">
        <v>60000</v>
      </c>
      <c r="V110">
        <v>6000</v>
      </c>
      <c r="W110">
        <v>0</v>
      </c>
      <c r="X110">
        <v>-54000</v>
      </c>
      <c r="Y110" s="288">
        <v>3</v>
      </c>
      <c r="Z110" s="6" t="str">
        <f t="shared" si="4"/>
        <v>33</v>
      </c>
      <c r="AA110" s="107" t="str">
        <f t="shared" si="5"/>
        <v>1</v>
      </c>
      <c r="AB110" s="107" t="str">
        <f t="shared" si="6"/>
        <v>17</v>
      </c>
      <c r="AC110" s="107" t="str">
        <f t="shared" si="7"/>
        <v>171</v>
      </c>
    </row>
    <row r="111" spans="1:29" x14ac:dyDescent="0.25">
      <c r="A111" t="s">
        <v>157</v>
      </c>
      <c r="B111" t="s">
        <v>1365</v>
      </c>
      <c r="C111" s="107" t="e">
        <f>+VLOOKUP(AA111,#REF!,2,FALSE)</f>
        <v>#REF!</v>
      </c>
      <c r="D111" s="107" t="e">
        <f>+VLOOKUP(AB111,#REF!,2,FALSE)</f>
        <v>#REF!</v>
      </c>
      <c r="E111" s="107" t="s">
        <v>2215</v>
      </c>
      <c r="F111" s="107" t="s">
        <v>2220</v>
      </c>
      <c r="G111" s="107" t="s">
        <v>2221</v>
      </c>
      <c r="H111" s="107" t="s">
        <v>2222</v>
      </c>
      <c r="I111" s="107" t="s">
        <v>1247</v>
      </c>
      <c r="J111" s="107" t="s">
        <v>157</v>
      </c>
      <c r="K111" s="107" t="s">
        <v>1369</v>
      </c>
      <c r="L111" s="107" t="s">
        <v>2217</v>
      </c>
      <c r="M111" t="s">
        <v>1340</v>
      </c>
      <c r="P111" t="s">
        <v>596</v>
      </c>
      <c r="Q111" s="6" t="e">
        <f>+VLOOKUP(Y111,#REF!,2,FALSE)</f>
        <v>#REF!</v>
      </c>
      <c r="R111" t="s">
        <v>1464</v>
      </c>
      <c r="S111" t="s">
        <v>165</v>
      </c>
      <c r="T111">
        <v>300000</v>
      </c>
      <c r="U111">
        <v>300000</v>
      </c>
      <c r="V111">
        <v>300000</v>
      </c>
      <c r="W111">
        <v>0</v>
      </c>
      <c r="X111">
        <v>0</v>
      </c>
      <c r="Y111" s="288">
        <v>3</v>
      </c>
      <c r="Z111" s="6" t="str">
        <f t="shared" si="4"/>
        <v>33</v>
      </c>
      <c r="AA111" s="107" t="str">
        <f t="shared" si="5"/>
        <v>1</v>
      </c>
      <c r="AB111" s="107" t="str">
        <f t="shared" si="6"/>
        <v>17</v>
      </c>
      <c r="AC111" s="107" t="str">
        <f t="shared" si="7"/>
        <v>171</v>
      </c>
    </row>
    <row r="112" spans="1:29" x14ac:dyDescent="0.25">
      <c r="A112" t="s">
        <v>157</v>
      </c>
      <c r="B112" t="s">
        <v>1365</v>
      </c>
      <c r="C112" s="107" t="e">
        <f>+VLOOKUP(AA112,#REF!,2,FALSE)</f>
        <v>#REF!</v>
      </c>
      <c r="D112" s="107" t="e">
        <f>+VLOOKUP(AB112,#REF!,2,FALSE)</f>
        <v>#REF!</v>
      </c>
      <c r="E112" s="107" t="s">
        <v>2215</v>
      </c>
      <c r="F112" s="107" t="s">
        <v>2220</v>
      </c>
      <c r="G112" s="107" t="s">
        <v>2221</v>
      </c>
      <c r="H112" s="107" t="s">
        <v>2222</v>
      </c>
      <c r="I112" s="107" t="s">
        <v>1247</v>
      </c>
      <c r="J112" s="107" t="s">
        <v>157</v>
      </c>
      <c r="K112" s="107" t="s">
        <v>1369</v>
      </c>
      <c r="L112" s="107" t="s">
        <v>2217</v>
      </c>
      <c r="M112" t="s">
        <v>1340</v>
      </c>
      <c r="P112" t="s">
        <v>597</v>
      </c>
      <c r="Q112" s="6" t="e">
        <f>+VLOOKUP(Y112,#REF!,2,FALSE)</f>
        <v>#REF!</v>
      </c>
      <c r="R112" t="s">
        <v>1465</v>
      </c>
      <c r="S112" t="s">
        <v>90</v>
      </c>
      <c r="T112">
        <v>40000</v>
      </c>
      <c r="U112">
        <v>40000</v>
      </c>
      <c r="V112">
        <v>20000</v>
      </c>
      <c r="W112">
        <v>0</v>
      </c>
      <c r="X112">
        <v>-20000</v>
      </c>
      <c r="Y112" s="288">
        <v>3</v>
      </c>
      <c r="Z112" s="6" t="str">
        <f t="shared" si="4"/>
        <v>34</v>
      </c>
      <c r="AA112" s="107" t="str">
        <f t="shared" si="5"/>
        <v>1</v>
      </c>
      <c r="AB112" s="107" t="str">
        <f t="shared" si="6"/>
        <v>17</v>
      </c>
      <c r="AC112" s="107" t="str">
        <f t="shared" si="7"/>
        <v>171</v>
      </c>
    </row>
    <row r="113" spans="1:29" x14ac:dyDescent="0.25">
      <c r="A113" t="s">
        <v>157</v>
      </c>
      <c r="B113" t="s">
        <v>1365</v>
      </c>
      <c r="C113" s="107" t="e">
        <f>+VLOOKUP(AA113,#REF!,2,FALSE)</f>
        <v>#REF!</v>
      </c>
      <c r="D113" s="107" t="e">
        <f>+VLOOKUP(AB113,#REF!,2,FALSE)</f>
        <v>#REF!</v>
      </c>
      <c r="E113" s="107" t="s">
        <v>2215</v>
      </c>
      <c r="F113" s="107" t="s">
        <v>2220</v>
      </c>
      <c r="G113" s="107" t="s">
        <v>2221</v>
      </c>
      <c r="H113" s="107" t="s">
        <v>2222</v>
      </c>
      <c r="I113" s="107" t="s">
        <v>1247</v>
      </c>
      <c r="J113" s="107" t="s">
        <v>157</v>
      </c>
      <c r="K113" s="107" t="s">
        <v>1369</v>
      </c>
      <c r="L113" s="107" t="s">
        <v>2217</v>
      </c>
      <c r="M113" t="s">
        <v>1340</v>
      </c>
      <c r="P113" t="s">
        <v>598</v>
      </c>
      <c r="Q113" s="6" t="e">
        <f>+VLOOKUP(Y113,#REF!,2,FALSE)</f>
        <v>#REF!</v>
      </c>
      <c r="R113" t="s">
        <v>1466</v>
      </c>
      <c r="S113" t="s">
        <v>100</v>
      </c>
      <c r="T113">
        <v>400000</v>
      </c>
      <c r="U113">
        <v>400000</v>
      </c>
      <c r="V113">
        <v>40000</v>
      </c>
      <c r="W113">
        <v>0</v>
      </c>
      <c r="X113">
        <v>-360000</v>
      </c>
      <c r="Y113" s="288">
        <v>3</v>
      </c>
      <c r="Z113" s="6" t="str">
        <f t="shared" si="4"/>
        <v>35</v>
      </c>
      <c r="AA113" s="107" t="str">
        <f t="shared" si="5"/>
        <v>1</v>
      </c>
      <c r="AB113" s="107" t="str">
        <f t="shared" si="6"/>
        <v>17</v>
      </c>
      <c r="AC113" s="107" t="str">
        <f t="shared" si="7"/>
        <v>171</v>
      </c>
    </row>
    <row r="114" spans="1:29" x14ac:dyDescent="0.25">
      <c r="A114" t="s">
        <v>157</v>
      </c>
      <c r="B114" t="s">
        <v>1365</v>
      </c>
      <c r="C114" s="107" t="e">
        <f>+VLOOKUP(AA114,#REF!,2,FALSE)</f>
        <v>#REF!</v>
      </c>
      <c r="D114" s="107" t="e">
        <f>+VLOOKUP(AB114,#REF!,2,FALSE)</f>
        <v>#REF!</v>
      </c>
      <c r="E114" s="107" t="s">
        <v>2215</v>
      </c>
      <c r="F114" s="107" t="s">
        <v>2220</v>
      </c>
      <c r="G114" s="107" t="s">
        <v>2221</v>
      </c>
      <c r="H114" s="107" t="s">
        <v>2222</v>
      </c>
      <c r="I114" s="107" t="s">
        <v>1247</v>
      </c>
      <c r="J114" s="107" t="s">
        <v>157</v>
      </c>
      <c r="K114" s="107" t="s">
        <v>1369</v>
      </c>
      <c r="L114" s="107" t="s">
        <v>2217</v>
      </c>
      <c r="M114" t="s">
        <v>1340</v>
      </c>
      <c r="P114" t="s">
        <v>599</v>
      </c>
      <c r="Q114" s="6" t="e">
        <f>+VLOOKUP(Y114,#REF!,2,FALSE)</f>
        <v>#REF!</v>
      </c>
      <c r="R114" t="s">
        <v>1466</v>
      </c>
      <c r="S114" t="s">
        <v>104</v>
      </c>
      <c r="T114">
        <v>6700000</v>
      </c>
      <c r="U114">
        <v>6700000</v>
      </c>
      <c r="V114">
        <v>6700000</v>
      </c>
      <c r="W114">
        <v>0</v>
      </c>
      <c r="X114">
        <v>0</v>
      </c>
      <c r="Y114" s="288">
        <v>3</v>
      </c>
      <c r="Z114" s="6" t="str">
        <f t="shared" si="4"/>
        <v>35</v>
      </c>
      <c r="AA114" s="107" t="str">
        <f t="shared" si="5"/>
        <v>1</v>
      </c>
      <c r="AB114" s="107" t="str">
        <f t="shared" si="6"/>
        <v>17</v>
      </c>
      <c r="AC114" s="107" t="str">
        <f t="shared" si="7"/>
        <v>171</v>
      </c>
    </row>
    <row r="115" spans="1:29" x14ac:dyDescent="0.25">
      <c r="A115" t="s">
        <v>157</v>
      </c>
      <c r="B115" t="s">
        <v>1365</v>
      </c>
      <c r="C115" s="107" t="e">
        <f>+VLOOKUP(AA115,#REF!,2,FALSE)</f>
        <v>#REF!</v>
      </c>
      <c r="D115" s="107" t="e">
        <f>+VLOOKUP(AB115,#REF!,2,FALSE)</f>
        <v>#REF!</v>
      </c>
      <c r="E115" s="107" t="s">
        <v>2215</v>
      </c>
      <c r="F115" s="107" t="s">
        <v>2220</v>
      </c>
      <c r="G115" s="107" t="s">
        <v>2221</v>
      </c>
      <c r="H115" s="107" t="s">
        <v>2222</v>
      </c>
      <c r="I115" s="107" t="s">
        <v>1247</v>
      </c>
      <c r="J115" s="107" t="s">
        <v>157</v>
      </c>
      <c r="K115" s="107" t="s">
        <v>1369</v>
      </c>
      <c r="L115" s="107" t="s">
        <v>2217</v>
      </c>
      <c r="M115" t="s">
        <v>1340</v>
      </c>
      <c r="P115" t="s">
        <v>600</v>
      </c>
      <c r="Q115" s="6" t="e">
        <f>+VLOOKUP(Y115,#REF!,2,FALSE)</f>
        <v>#REF!</v>
      </c>
      <c r="R115" t="s">
        <v>1468</v>
      </c>
      <c r="S115" t="s">
        <v>56</v>
      </c>
      <c r="T115">
        <v>390000</v>
      </c>
      <c r="U115">
        <v>390000</v>
      </c>
      <c r="V115">
        <v>273000</v>
      </c>
      <c r="W115">
        <v>0</v>
      </c>
      <c r="X115">
        <v>-117000</v>
      </c>
      <c r="Y115" s="288">
        <v>3</v>
      </c>
      <c r="Z115" s="6" t="str">
        <f t="shared" si="4"/>
        <v>37</v>
      </c>
      <c r="AA115" s="107" t="str">
        <f t="shared" si="5"/>
        <v>1</v>
      </c>
      <c r="AB115" s="107" t="str">
        <f t="shared" si="6"/>
        <v>17</v>
      </c>
      <c r="AC115" s="107" t="str">
        <f t="shared" si="7"/>
        <v>171</v>
      </c>
    </row>
    <row r="116" spans="1:29" x14ac:dyDescent="0.25">
      <c r="A116" t="s">
        <v>157</v>
      </c>
      <c r="B116" t="s">
        <v>1365</v>
      </c>
      <c r="C116" s="107" t="e">
        <f>+VLOOKUP(AA116,#REF!,2,FALSE)</f>
        <v>#REF!</v>
      </c>
      <c r="D116" s="107" t="e">
        <f>+VLOOKUP(AB116,#REF!,2,FALSE)</f>
        <v>#REF!</v>
      </c>
      <c r="E116" s="107" t="s">
        <v>2215</v>
      </c>
      <c r="F116" s="107" t="s">
        <v>2220</v>
      </c>
      <c r="G116" s="107" t="s">
        <v>2221</v>
      </c>
      <c r="H116" s="107" t="s">
        <v>2222</v>
      </c>
      <c r="I116" s="107" t="s">
        <v>1247</v>
      </c>
      <c r="J116" s="107" t="s">
        <v>157</v>
      </c>
      <c r="K116" s="107" t="s">
        <v>1369</v>
      </c>
      <c r="L116" s="107" t="s">
        <v>2217</v>
      </c>
      <c r="M116" t="s">
        <v>1340</v>
      </c>
      <c r="P116" t="s">
        <v>601</v>
      </c>
      <c r="Q116" s="6" t="e">
        <f>+VLOOKUP(Y116,#REF!,2,FALSE)</f>
        <v>#REF!</v>
      </c>
      <c r="R116" t="s">
        <v>1468</v>
      </c>
      <c r="S116" t="s">
        <v>14</v>
      </c>
      <c r="T116">
        <v>85000</v>
      </c>
      <c r="U116">
        <v>85000</v>
      </c>
      <c r="V116">
        <v>25500</v>
      </c>
      <c r="W116">
        <v>0</v>
      </c>
      <c r="X116">
        <v>-59500</v>
      </c>
      <c r="Y116" s="288">
        <v>3</v>
      </c>
      <c r="Z116" s="6" t="str">
        <f t="shared" si="4"/>
        <v>37</v>
      </c>
      <c r="AA116" s="107" t="str">
        <f t="shared" si="5"/>
        <v>1</v>
      </c>
      <c r="AB116" s="107" t="str">
        <f t="shared" si="6"/>
        <v>17</v>
      </c>
      <c r="AC116" s="107" t="str">
        <f t="shared" si="7"/>
        <v>171</v>
      </c>
    </row>
    <row r="117" spans="1:29" x14ac:dyDescent="0.25">
      <c r="A117" t="s">
        <v>157</v>
      </c>
      <c r="B117" t="s">
        <v>1365</v>
      </c>
      <c r="C117" s="107" t="e">
        <f>+VLOOKUP(AA117,#REF!,2,FALSE)</f>
        <v>#REF!</v>
      </c>
      <c r="D117" s="107" t="e">
        <f>+VLOOKUP(AB117,#REF!,2,FALSE)</f>
        <v>#REF!</v>
      </c>
      <c r="E117" s="107" t="s">
        <v>2215</v>
      </c>
      <c r="F117" s="107" t="s">
        <v>2220</v>
      </c>
      <c r="G117" s="107" t="s">
        <v>2221</v>
      </c>
      <c r="H117" s="107" t="s">
        <v>2222</v>
      </c>
      <c r="I117" s="107" t="s">
        <v>1247</v>
      </c>
      <c r="J117" s="107" t="s">
        <v>157</v>
      </c>
      <c r="K117" s="107" t="s">
        <v>1369</v>
      </c>
      <c r="L117" s="107" t="s">
        <v>2217</v>
      </c>
      <c r="M117" t="s">
        <v>1340</v>
      </c>
      <c r="P117" t="s">
        <v>602</v>
      </c>
      <c r="Q117" s="6" t="e">
        <f>+VLOOKUP(Y117,#REF!,2,FALSE)</f>
        <v>#REF!</v>
      </c>
      <c r="R117" t="s">
        <v>1468</v>
      </c>
      <c r="S117" t="s">
        <v>57</v>
      </c>
      <c r="T117">
        <v>300000</v>
      </c>
      <c r="U117">
        <v>300000</v>
      </c>
      <c r="V117">
        <v>150000</v>
      </c>
      <c r="W117">
        <v>0</v>
      </c>
      <c r="X117">
        <v>-150000</v>
      </c>
      <c r="Y117" s="288">
        <v>3</v>
      </c>
      <c r="Z117" s="6" t="str">
        <f t="shared" si="4"/>
        <v>37</v>
      </c>
      <c r="AA117" s="107" t="str">
        <f t="shared" si="5"/>
        <v>1</v>
      </c>
      <c r="AB117" s="107" t="str">
        <f t="shared" si="6"/>
        <v>17</v>
      </c>
      <c r="AC117" s="107" t="str">
        <f t="shared" si="7"/>
        <v>171</v>
      </c>
    </row>
    <row r="118" spans="1:29" x14ac:dyDescent="0.25">
      <c r="A118" t="s">
        <v>157</v>
      </c>
      <c r="B118" t="s">
        <v>1365</v>
      </c>
      <c r="C118" s="107" t="e">
        <f>+VLOOKUP(AA118,#REF!,2,FALSE)</f>
        <v>#REF!</v>
      </c>
      <c r="D118" s="107" t="e">
        <f>+VLOOKUP(AB118,#REF!,2,FALSE)</f>
        <v>#REF!</v>
      </c>
      <c r="E118" s="107" t="s">
        <v>2215</v>
      </c>
      <c r="F118" s="107" t="s">
        <v>2220</v>
      </c>
      <c r="G118" s="107" t="s">
        <v>2221</v>
      </c>
      <c r="H118" s="107" t="s">
        <v>2222</v>
      </c>
      <c r="I118" s="107" t="s">
        <v>1247</v>
      </c>
      <c r="J118" s="107" t="s">
        <v>157</v>
      </c>
      <c r="K118" s="107" t="s">
        <v>1369</v>
      </c>
      <c r="L118" s="107" t="s">
        <v>2217</v>
      </c>
      <c r="M118" t="s">
        <v>1340</v>
      </c>
      <c r="P118" t="s">
        <v>603</v>
      </c>
      <c r="Q118" s="6" t="e">
        <f>+VLOOKUP(Y118,#REF!,2,FALSE)</f>
        <v>#REF!</v>
      </c>
      <c r="R118" t="s">
        <v>1468</v>
      </c>
      <c r="S118" t="s">
        <v>111</v>
      </c>
      <c r="T118">
        <v>120000</v>
      </c>
      <c r="U118">
        <v>120000</v>
      </c>
      <c r="V118">
        <v>24000</v>
      </c>
      <c r="W118">
        <v>0</v>
      </c>
      <c r="X118">
        <v>-96000</v>
      </c>
      <c r="Y118" s="288">
        <v>3</v>
      </c>
      <c r="Z118" s="6" t="str">
        <f t="shared" si="4"/>
        <v>37</v>
      </c>
      <c r="AA118" s="107" t="str">
        <f t="shared" si="5"/>
        <v>1</v>
      </c>
      <c r="AB118" s="107" t="str">
        <f t="shared" si="6"/>
        <v>17</v>
      </c>
      <c r="AC118" s="107" t="str">
        <f t="shared" si="7"/>
        <v>171</v>
      </c>
    </row>
    <row r="119" spans="1:29" x14ac:dyDescent="0.25">
      <c r="A119" t="s">
        <v>157</v>
      </c>
      <c r="B119" t="s">
        <v>1365</v>
      </c>
      <c r="C119" s="107" t="e">
        <f>+VLOOKUP(AA119,#REF!,2,FALSE)</f>
        <v>#REF!</v>
      </c>
      <c r="D119" s="107" t="e">
        <f>+VLOOKUP(AB119,#REF!,2,FALSE)</f>
        <v>#REF!</v>
      </c>
      <c r="E119" s="107" t="s">
        <v>2215</v>
      </c>
      <c r="F119" s="107" t="s">
        <v>2220</v>
      </c>
      <c r="G119" s="107" t="s">
        <v>2221</v>
      </c>
      <c r="H119" s="107" t="s">
        <v>2222</v>
      </c>
      <c r="I119" s="107" t="s">
        <v>1247</v>
      </c>
      <c r="J119" s="107" t="s">
        <v>157</v>
      </c>
      <c r="K119" s="107" t="s">
        <v>1369</v>
      </c>
      <c r="L119" s="107" t="s">
        <v>2217</v>
      </c>
      <c r="M119" t="s">
        <v>1340</v>
      </c>
      <c r="P119" t="s">
        <v>604</v>
      </c>
      <c r="Q119" s="6" t="e">
        <f>+VLOOKUP(Y119,#REF!,2,FALSE)</f>
        <v>#REF!</v>
      </c>
      <c r="R119" t="s">
        <v>1469</v>
      </c>
      <c r="S119" t="s">
        <v>61</v>
      </c>
      <c r="T119">
        <v>286000</v>
      </c>
      <c r="U119">
        <v>286000</v>
      </c>
      <c r="V119">
        <v>0</v>
      </c>
      <c r="W119">
        <v>0</v>
      </c>
      <c r="X119">
        <v>-286000</v>
      </c>
      <c r="Y119" s="288">
        <v>3</v>
      </c>
      <c r="Z119" s="6" t="str">
        <f t="shared" si="4"/>
        <v>38</v>
      </c>
      <c r="AA119" s="107" t="str">
        <f t="shared" si="5"/>
        <v>1</v>
      </c>
      <c r="AB119" s="107" t="str">
        <f t="shared" si="6"/>
        <v>17</v>
      </c>
      <c r="AC119" s="107" t="str">
        <f t="shared" si="7"/>
        <v>171</v>
      </c>
    </row>
    <row r="120" spans="1:29" x14ac:dyDescent="0.25">
      <c r="A120" t="s">
        <v>157</v>
      </c>
      <c r="B120" t="s">
        <v>1365</v>
      </c>
      <c r="C120" s="107" t="e">
        <f>+VLOOKUP(AA120,#REF!,2,FALSE)</f>
        <v>#REF!</v>
      </c>
      <c r="D120" s="107" t="e">
        <f>+VLOOKUP(AB120,#REF!,2,FALSE)</f>
        <v>#REF!</v>
      </c>
      <c r="E120" s="107" t="s">
        <v>2215</v>
      </c>
      <c r="F120" s="107" t="s">
        <v>2220</v>
      </c>
      <c r="G120" s="107" t="s">
        <v>2221</v>
      </c>
      <c r="H120" s="107" t="s">
        <v>2222</v>
      </c>
      <c r="I120" s="107" t="s">
        <v>1247</v>
      </c>
      <c r="J120" s="107" t="s">
        <v>157</v>
      </c>
      <c r="K120" s="107" t="s">
        <v>1369</v>
      </c>
      <c r="L120" s="107" t="s">
        <v>2217</v>
      </c>
      <c r="M120" t="s">
        <v>1340</v>
      </c>
      <c r="P120" t="s">
        <v>597</v>
      </c>
      <c r="Q120" s="6" t="e">
        <f>+VLOOKUP(Y120,#REF!,2,FALSE)</f>
        <v>#REF!</v>
      </c>
      <c r="R120" t="s">
        <v>1470</v>
      </c>
      <c r="S120" t="s">
        <v>105</v>
      </c>
      <c r="T120">
        <v>37000</v>
      </c>
      <c r="U120">
        <v>37000</v>
      </c>
      <c r="V120">
        <v>37000</v>
      </c>
      <c r="W120">
        <v>0</v>
      </c>
      <c r="X120">
        <v>0</v>
      </c>
      <c r="Y120" s="288">
        <v>3</v>
      </c>
      <c r="Z120" s="6" t="str">
        <f t="shared" si="4"/>
        <v>39</v>
      </c>
      <c r="AA120" s="107" t="str">
        <f t="shared" si="5"/>
        <v>1</v>
      </c>
      <c r="AB120" s="107" t="str">
        <f t="shared" si="6"/>
        <v>17</v>
      </c>
      <c r="AC120" s="107" t="str">
        <f t="shared" si="7"/>
        <v>171</v>
      </c>
    </row>
    <row r="121" spans="1:29" x14ac:dyDescent="0.25">
      <c r="A121" t="s">
        <v>157</v>
      </c>
      <c r="B121" t="s">
        <v>1365</v>
      </c>
      <c r="C121" s="107" t="e">
        <f>+VLOOKUP(AA121,#REF!,2,FALSE)</f>
        <v>#REF!</v>
      </c>
      <c r="D121" s="107" t="e">
        <f>+VLOOKUP(AB121,#REF!,2,FALSE)</f>
        <v>#REF!</v>
      </c>
      <c r="E121" s="107" t="s">
        <v>2215</v>
      </c>
      <c r="F121" s="107" t="s">
        <v>2220</v>
      </c>
      <c r="G121" s="107" t="s">
        <v>2221</v>
      </c>
      <c r="H121" s="107" t="s">
        <v>2222</v>
      </c>
      <c r="I121" s="107" t="s">
        <v>1247</v>
      </c>
      <c r="J121" s="107" t="s">
        <v>157</v>
      </c>
      <c r="K121" s="107" t="s">
        <v>1369</v>
      </c>
      <c r="L121" s="107" t="s">
        <v>2217</v>
      </c>
      <c r="M121" t="s">
        <v>1340</v>
      </c>
      <c r="P121" t="s">
        <v>605</v>
      </c>
      <c r="Q121" s="6" t="e">
        <f>+VLOOKUP(Y121,#REF!,2,FALSE)</f>
        <v>#REF!</v>
      </c>
      <c r="R121" t="s">
        <v>1476</v>
      </c>
      <c r="S121" t="s">
        <v>15</v>
      </c>
      <c r="T121">
        <v>3000000</v>
      </c>
      <c r="U121">
        <v>3000000</v>
      </c>
      <c r="V121">
        <v>0</v>
      </c>
      <c r="W121">
        <v>0</v>
      </c>
      <c r="X121">
        <v>-3000000</v>
      </c>
      <c r="Y121" s="288">
        <v>5</v>
      </c>
      <c r="Z121" s="6" t="str">
        <f t="shared" si="4"/>
        <v>51</v>
      </c>
      <c r="AA121" s="107" t="str">
        <f t="shared" si="5"/>
        <v>1</v>
      </c>
      <c r="AB121" s="107" t="str">
        <f t="shared" si="6"/>
        <v>17</v>
      </c>
      <c r="AC121" s="107" t="str">
        <f t="shared" si="7"/>
        <v>171</v>
      </c>
    </row>
    <row r="122" spans="1:29" x14ac:dyDescent="0.25">
      <c r="A122" t="s">
        <v>157</v>
      </c>
      <c r="B122" t="s">
        <v>1365</v>
      </c>
      <c r="C122" s="107" t="e">
        <f>+VLOOKUP(AA122,#REF!,2,FALSE)</f>
        <v>#REF!</v>
      </c>
      <c r="D122" s="107" t="e">
        <f>+VLOOKUP(AB122,#REF!,2,FALSE)</f>
        <v>#REF!</v>
      </c>
      <c r="E122" s="107" t="s">
        <v>2215</v>
      </c>
      <c r="F122" s="107" t="s">
        <v>2220</v>
      </c>
      <c r="G122" s="107" t="s">
        <v>2221</v>
      </c>
      <c r="H122" s="107" t="s">
        <v>2222</v>
      </c>
      <c r="I122" s="107" t="s">
        <v>1247</v>
      </c>
      <c r="J122" s="107" t="s">
        <v>157</v>
      </c>
      <c r="K122" s="107" t="s">
        <v>1369</v>
      </c>
      <c r="L122" s="107" t="s">
        <v>2217</v>
      </c>
      <c r="M122" t="s">
        <v>1340</v>
      </c>
      <c r="P122" t="s">
        <v>606</v>
      </c>
      <c r="Q122" s="6" t="e">
        <f>+VLOOKUP(Y122,#REF!,2,FALSE)</f>
        <v>#REF!</v>
      </c>
      <c r="R122" t="s">
        <v>1476</v>
      </c>
      <c r="S122" t="s">
        <v>16</v>
      </c>
      <c r="T122">
        <v>230000</v>
      </c>
      <c r="U122">
        <v>230000</v>
      </c>
      <c r="V122">
        <v>0</v>
      </c>
      <c r="W122">
        <v>0</v>
      </c>
      <c r="X122">
        <v>-230000</v>
      </c>
      <c r="Y122" s="288">
        <v>5</v>
      </c>
      <c r="Z122" s="6" t="str">
        <f t="shared" si="4"/>
        <v>51</v>
      </c>
      <c r="AA122" s="107" t="str">
        <f t="shared" si="5"/>
        <v>1</v>
      </c>
      <c r="AB122" s="107" t="str">
        <f t="shared" si="6"/>
        <v>17</v>
      </c>
      <c r="AC122" s="107" t="str">
        <f t="shared" si="7"/>
        <v>171</v>
      </c>
    </row>
    <row r="123" spans="1:29" x14ac:dyDescent="0.25">
      <c r="A123" t="s">
        <v>157</v>
      </c>
      <c r="B123" t="s">
        <v>1365</v>
      </c>
      <c r="C123" s="107" t="e">
        <f>+VLOOKUP(AA123,#REF!,2,FALSE)</f>
        <v>#REF!</v>
      </c>
      <c r="D123" s="107" t="e">
        <f>+VLOOKUP(AB123,#REF!,2,FALSE)</f>
        <v>#REF!</v>
      </c>
      <c r="E123" s="107" t="s">
        <v>2215</v>
      </c>
      <c r="F123" s="107" t="s">
        <v>2220</v>
      </c>
      <c r="G123" s="107" t="s">
        <v>2221</v>
      </c>
      <c r="H123" s="107" t="s">
        <v>2222</v>
      </c>
      <c r="I123" s="107" t="s">
        <v>1247</v>
      </c>
      <c r="J123" s="107" t="s">
        <v>157</v>
      </c>
      <c r="K123" s="107" t="s">
        <v>1369</v>
      </c>
      <c r="L123" s="107" t="s">
        <v>2217</v>
      </c>
      <c r="M123" t="s">
        <v>1340</v>
      </c>
      <c r="P123" t="s">
        <v>607</v>
      </c>
      <c r="Q123" s="6" t="e">
        <f>+VLOOKUP(Y123,#REF!,2,FALSE)</f>
        <v>#REF!</v>
      </c>
      <c r="R123" t="s">
        <v>1476</v>
      </c>
      <c r="S123" t="s">
        <v>73</v>
      </c>
      <c r="T123">
        <v>6037000</v>
      </c>
      <c r="U123">
        <v>6037000</v>
      </c>
      <c r="V123">
        <v>0</v>
      </c>
      <c r="W123">
        <v>0</v>
      </c>
      <c r="X123">
        <v>-6037000</v>
      </c>
      <c r="Y123" s="288">
        <v>5</v>
      </c>
      <c r="Z123" s="6" t="str">
        <f t="shared" si="4"/>
        <v>51</v>
      </c>
      <c r="AA123" s="107" t="str">
        <f t="shared" si="5"/>
        <v>1</v>
      </c>
      <c r="AB123" s="107" t="str">
        <f t="shared" si="6"/>
        <v>17</v>
      </c>
      <c r="AC123" s="107" t="str">
        <f t="shared" si="7"/>
        <v>171</v>
      </c>
    </row>
    <row r="124" spans="1:29" x14ac:dyDescent="0.25">
      <c r="A124" t="s">
        <v>157</v>
      </c>
      <c r="B124" t="s">
        <v>1365</v>
      </c>
      <c r="C124" s="107" t="e">
        <f>+VLOOKUP(AA124,#REF!,2,FALSE)</f>
        <v>#REF!</v>
      </c>
      <c r="D124" s="107" t="e">
        <f>+VLOOKUP(AB124,#REF!,2,FALSE)</f>
        <v>#REF!</v>
      </c>
      <c r="E124" s="107" t="s">
        <v>2215</v>
      </c>
      <c r="F124" s="107" t="s">
        <v>2220</v>
      </c>
      <c r="G124" s="107" t="s">
        <v>2221</v>
      </c>
      <c r="H124" s="107" t="s">
        <v>2222</v>
      </c>
      <c r="I124" s="107" t="s">
        <v>1247</v>
      </c>
      <c r="J124" s="107" t="s">
        <v>157</v>
      </c>
      <c r="K124" s="107" t="s">
        <v>1369</v>
      </c>
      <c r="L124" s="107" t="s">
        <v>2217</v>
      </c>
      <c r="M124" t="s">
        <v>1340</v>
      </c>
      <c r="P124" t="s">
        <v>608</v>
      </c>
      <c r="Q124" s="6" t="e">
        <f>+VLOOKUP(Y124,#REF!,2,FALSE)</f>
        <v>#REF!</v>
      </c>
      <c r="R124" t="s">
        <v>1476</v>
      </c>
      <c r="S124" t="s">
        <v>17</v>
      </c>
      <c r="T124">
        <v>322000</v>
      </c>
      <c r="U124">
        <v>322000</v>
      </c>
      <c r="V124">
        <v>0</v>
      </c>
      <c r="W124">
        <v>0</v>
      </c>
      <c r="X124">
        <v>-322000</v>
      </c>
      <c r="Y124" s="288">
        <v>5</v>
      </c>
      <c r="Z124" s="6" t="str">
        <f t="shared" si="4"/>
        <v>51</v>
      </c>
      <c r="AA124" s="107" t="str">
        <f t="shared" si="5"/>
        <v>1</v>
      </c>
      <c r="AB124" s="107" t="str">
        <f t="shared" si="6"/>
        <v>17</v>
      </c>
      <c r="AC124" s="107" t="str">
        <f t="shared" si="7"/>
        <v>171</v>
      </c>
    </row>
    <row r="125" spans="1:29" x14ac:dyDescent="0.25">
      <c r="A125" t="s">
        <v>157</v>
      </c>
      <c r="B125" t="s">
        <v>1365</v>
      </c>
      <c r="C125" s="107" t="e">
        <f>+VLOOKUP(AA125,#REF!,2,FALSE)</f>
        <v>#REF!</v>
      </c>
      <c r="D125" s="107" t="e">
        <f>+VLOOKUP(AB125,#REF!,2,FALSE)</f>
        <v>#REF!</v>
      </c>
      <c r="E125" s="107" t="s">
        <v>2215</v>
      </c>
      <c r="F125" s="107" t="s">
        <v>2220</v>
      </c>
      <c r="G125" s="107" t="s">
        <v>2221</v>
      </c>
      <c r="H125" s="107" t="s">
        <v>2222</v>
      </c>
      <c r="I125" s="107" t="s">
        <v>1247</v>
      </c>
      <c r="J125" s="107" t="s">
        <v>157</v>
      </c>
      <c r="K125" s="107" t="s">
        <v>1369</v>
      </c>
      <c r="L125" s="107" t="s">
        <v>2217</v>
      </c>
      <c r="M125" t="s">
        <v>1340</v>
      </c>
      <c r="P125" t="s">
        <v>609</v>
      </c>
      <c r="Q125" s="6" t="e">
        <f>+VLOOKUP(Y125,#REF!,2,FALSE)</f>
        <v>#REF!</v>
      </c>
      <c r="R125" t="s">
        <v>1477</v>
      </c>
      <c r="S125" t="s">
        <v>106</v>
      </c>
      <c r="T125">
        <v>73000</v>
      </c>
      <c r="U125">
        <v>73000</v>
      </c>
      <c r="V125">
        <v>0</v>
      </c>
      <c r="W125">
        <v>0</v>
      </c>
      <c r="X125">
        <v>-73000</v>
      </c>
      <c r="Y125" s="288">
        <v>5</v>
      </c>
      <c r="Z125" s="6" t="str">
        <f t="shared" si="4"/>
        <v>52</v>
      </c>
      <c r="AA125" s="107" t="str">
        <f t="shared" si="5"/>
        <v>1</v>
      </c>
      <c r="AB125" s="107" t="str">
        <f t="shared" si="6"/>
        <v>17</v>
      </c>
      <c r="AC125" s="107" t="str">
        <f t="shared" si="7"/>
        <v>171</v>
      </c>
    </row>
    <row r="126" spans="1:29" x14ac:dyDescent="0.25">
      <c r="A126" t="s">
        <v>157</v>
      </c>
      <c r="B126" t="s">
        <v>1365</v>
      </c>
      <c r="C126" s="107" t="e">
        <f>+VLOOKUP(AA126,#REF!,2,FALSE)</f>
        <v>#REF!</v>
      </c>
      <c r="D126" s="107" t="e">
        <f>+VLOOKUP(AB126,#REF!,2,FALSE)</f>
        <v>#REF!</v>
      </c>
      <c r="E126" s="107" t="s">
        <v>2215</v>
      </c>
      <c r="F126" s="107" t="s">
        <v>2220</v>
      </c>
      <c r="G126" s="107" t="s">
        <v>2221</v>
      </c>
      <c r="H126" s="107" t="s">
        <v>2222</v>
      </c>
      <c r="I126" s="107" t="s">
        <v>1247</v>
      </c>
      <c r="J126" s="107" t="s">
        <v>157</v>
      </c>
      <c r="K126" s="107" t="s">
        <v>1369</v>
      </c>
      <c r="L126" s="107" t="s">
        <v>2217</v>
      </c>
      <c r="M126" t="s">
        <v>1340</v>
      </c>
      <c r="P126" t="s">
        <v>610</v>
      </c>
      <c r="Q126" s="6" t="e">
        <f>+VLOOKUP(Y126,#REF!,2,FALSE)</f>
        <v>#REF!</v>
      </c>
      <c r="R126" t="s">
        <v>1477</v>
      </c>
      <c r="S126" t="s">
        <v>63</v>
      </c>
      <c r="T126">
        <v>69000</v>
      </c>
      <c r="U126">
        <v>69000</v>
      </c>
      <c r="V126">
        <v>0</v>
      </c>
      <c r="W126">
        <v>0</v>
      </c>
      <c r="X126">
        <v>-69000</v>
      </c>
      <c r="Y126" s="288">
        <v>5</v>
      </c>
      <c r="Z126" s="6" t="str">
        <f t="shared" si="4"/>
        <v>52</v>
      </c>
      <c r="AA126" s="107" t="str">
        <f t="shared" si="5"/>
        <v>1</v>
      </c>
      <c r="AB126" s="107" t="str">
        <f t="shared" si="6"/>
        <v>17</v>
      </c>
      <c r="AC126" s="107" t="str">
        <f t="shared" si="7"/>
        <v>171</v>
      </c>
    </row>
    <row r="127" spans="1:29" x14ac:dyDescent="0.25">
      <c r="A127" t="s">
        <v>157</v>
      </c>
      <c r="B127" t="s">
        <v>1365</v>
      </c>
      <c r="C127" s="107" t="e">
        <f>+VLOOKUP(AA127,#REF!,2,FALSE)</f>
        <v>#REF!</v>
      </c>
      <c r="D127" s="107" t="e">
        <f>+VLOOKUP(AB127,#REF!,2,FALSE)</f>
        <v>#REF!</v>
      </c>
      <c r="E127" s="107" t="s">
        <v>2215</v>
      </c>
      <c r="F127" s="107" t="s">
        <v>2220</v>
      </c>
      <c r="G127" s="107" t="s">
        <v>2221</v>
      </c>
      <c r="H127" s="107" t="s">
        <v>2222</v>
      </c>
      <c r="I127" s="107" t="s">
        <v>1247</v>
      </c>
      <c r="J127" s="107" t="s">
        <v>157</v>
      </c>
      <c r="K127" s="107" t="s">
        <v>1369</v>
      </c>
      <c r="L127" s="107" t="s">
        <v>2217</v>
      </c>
      <c r="M127" t="s">
        <v>1340</v>
      </c>
      <c r="P127" t="s">
        <v>611</v>
      </c>
      <c r="Q127" s="6" t="e">
        <f>+VLOOKUP(Y127,#REF!,2,FALSE)</f>
        <v>#REF!</v>
      </c>
      <c r="R127" t="s">
        <v>1478</v>
      </c>
      <c r="S127" t="s">
        <v>18</v>
      </c>
      <c r="T127">
        <v>358000</v>
      </c>
      <c r="U127">
        <v>358000</v>
      </c>
      <c r="V127">
        <v>0</v>
      </c>
      <c r="W127">
        <v>0</v>
      </c>
      <c r="X127">
        <v>-358000</v>
      </c>
      <c r="Y127" s="288">
        <v>5</v>
      </c>
      <c r="Z127" s="6" t="str">
        <f t="shared" si="4"/>
        <v>53</v>
      </c>
      <c r="AA127" s="107" t="str">
        <f t="shared" si="5"/>
        <v>1</v>
      </c>
      <c r="AB127" s="107" t="str">
        <f t="shared" si="6"/>
        <v>17</v>
      </c>
      <c r="AC127" s="107" t="str">
        <f t="shared" si="7"/>
        <v>171</v>
      </c>
    </row>
    <row r="128" spans="1:29" x14ac:dyDescent="0.25">
      <c r="A128" t="s">
        <v>157</v>
      </c>
      <c r="B128" t="s">
        <v>1365</v>
      </c>
      <c r="C128" s="107" t="e">
        <f>+VLOOKUP(AA128,#REF!,2,FALSE)</f>
        <v>#REF!</v>
      </c>
      <c r="D128" s="107" t="e">
        <f>+VLOOKUP(AB128,#REF!,2,FALSE)</f>
        <v>#REF!</v>
      </c>
      <c r="E128" s="107" t="s">
        <v>2215</v>
      </c>
      <c r="F128" s="107" t="s">
        <v>2220</v>
      </c>
      <c r="G128" s="107" t="s">
        <v>2221</v>
      </c>
      <c r="H128" s="107" t="s">
        <v>2222</v>
      </c>
      <c r="I128" s="107" t="s">
        <v>1247</v>
      </c>
      <c r="J128" s="107" t="s">
        <v>157</v>
      </c>
      <c r="K128" s="107" t="s">
        <v>1369</v>
      </c>
      <c r="L128" s="107" t="s">
        <v>2217</v>
      </c>
      <c r="M128" t="s">
        <v>1340</v>
      </c>
      <c r="P128" t="s">
        <v>612</v>
      </c>
      <c r="Q128" s="6" t="e">
        <f>+VLOOKUP(Y128,#REF!,2,FALSE)</f>
        <v>#REF!</v>
      </c>
      <c r="R128" t="s">
        <v>1479</v>
      </c>
      <c r="S128" t="s">
        <v>162</v>
      </c>
      <c r="T128">
        <v>72000</v>
      </c>
      <c r="U128">
        <v>72000</v>
      </c>
      <c r="V128">
        <v>0</v>
      </c>
      <c r="W128">
        <v>0</v>
      </c>
      <c r="X128">
        <v>-72000</v>
      </c>
      <c r="Y128" s="288">
        <v>5</v>
      </c>
      <c r="Z128" s="6" t="str">
        <f t="shared" si="4"/>
        <v>54</v>
      </c>
      <c r="AA128" s="107" t="str">
        <f t="shared" si="5"/>
        <v>1</v>
      </c>
      <c r="AB128" s="107" t="str">
        <f t="shared" si="6"/>
        <v>17</v>
      </c>
      <c r="AC128" s="107" t="str">
        <f t="shared" si="7"/>
        <v>171</v>
      </c>
    </row>
    <row r="129" spans="1:29" x14ac:dyDescent="0.25">
      <c r="A129" t="s">
        <v>157</v>
      </c>
      <c r="B129" t="s">
        <v>1365</v>
      </c>
      <c r="C129" s="107" t="e">
        <f>+VLOOKUP(AA129,#REF!,2,FALSE)</f>
        <v>#REF!</v>
      </c>
      <c r="D129" s="107" t="e">
        <f>+VLOOKUP(AB129,#REF!,2,FALSE)</f>
        <v>#REF!</v>
      </c>
      <c r="E129" s="107" t="s">
        <v>2215</v>
      </c>
      <c r="F129" s="107" t="s">
        <v>2220</v>
      </c>
      <c r="G129" s="107" t="s">
        <v>2221</v>
      </c>
      <c r="H129" s="107" t="s">
        <v>2222</v>
      </c>
      <c r="I129" s="107" t="s">
        <v>1247</v>
      </c>
      <c r="J129" s="107" t="s">
        <v>157</v>
      </c>
      <c r="K129" s="107" t="s">
        <v>1369</v>
      </c>
      <c r="L129" s="107" t="s">
        <v>2217</v>
      </c>
      <c r="M129" t="s">
        <v>1340</v>
      </c>
      <c r="P129" t="s">
        <v>613</v>
      </c>
      <c r="Q129" s="6" t="e">
        <f>+VLOOKUP(Y129,#REF!,2,FALSE)</f>
        <v>#REF!</v>
      </c>
      <c r="R129" t="s">
        <v>1480</v>
      </c>
      <c r="S129" t="s">
        <v>49</v>
      </c>
      <c r="T129">
        <v>9380000</v>
      </c>
      <c r="U129">
        <v>9380000</v>
      </c>
      <c r="V129">
        <v>0</v>
      </c>
      <c r="W129">
        <v>0</v>
      </c>
      <c r="X129">
        <v>-9380000</v>
      </c>
      <c r="Y129" s="288">
        <v>5</v>
      </c>
      <c r="Z129" s="6" t="str">
        <f t="shared" si="4"/>
        <v>55</v>
      </c>
      <c r="AA129" s="107" t="str">
        <f t="shared" si="5"/>
        <v>1</v>
      </c>
      <c r="AB129" s="107" t="str">
        <f t="shared" si="6"/>
        <v>17</v>
      </c>
      <c r="AC129" s="107" t="str">
        <f t="shared" si="7"/>
        <v>171</v>
      </c>
    </row>
    <row r="130" spans="1:29" x14ac:dyDescent="0.25">
      <c r="A130" t="s">
        <v>157</v>
      </c>
      <c r="B130" t="s">
        <v>1365</v>
      </c>
      <c r="C130" s="107" t="e">
        <f>+VLOOKUP(AA130,#REF!,2,FALSE)</f>
        <v>#REF!</v>
      </c>
      <c r="D130" s="107" t="e">
        <f>+VLOOKUP(AB130,#REF!,2,FALSE)</f>
        <v>#REF!</v>
      </c>
      <c r="E130" s="107" t="s">
        <v>2215</v>
      </c>
      <c r="F130" s="107" t="s">
        <v>2220</v>
      </c>
      <c r="G130" s="107" t="s">
        <v>2221</v>
      </c>
      <c r="H130" s="107" t="s">
        <v>2222</v>
      </c>
      <c r="I130" s="107" t="s">
        <v>1247</v>
      </c>
      <c r="J130" s="107" t="s">
        <v>157</v>
      </c>
      <c r="K130" s="107" t="s">
        <v>1369</v>
      </c>
      <c r="L130" s="107" t="s">
        <v>2217</v>
      </c>
      <c r="M130" t="s">
        <v>1340</v>
      </c>
      <c r="P130" t="s">
        <v>614</v>
      </c>
      <c r="Q130" s="6" t="e">
        <f>+VLOOKUP(Y130,#REF!,2,FALSE)</f>
        <v>#REF!</v>
      </c>
      <c r="R130" t="s">
        <v>1481</v>
      </c>
      <c r="S130" t="s">
        <v>163</v>
      </c>
      <c r="T130">
        <v>35600</v>
      </c>
      <c r="U130">
        <v>35600</v>
      </c>
      <c r="V130">
        <v>0</v>
      </c>
      <c r="W130">
        <v>0</v>
      </c>
      <c r="X130">
        <v>-35600</v>
      </c>
      <c r="Y130" s="288">
        <v>5</v>
      </c>
      <c r="Z130" s="6" t="str">
        <f t="shared" ref="Z130:Z193" si="8">+MID(S130,1,2)</f>
        <v>56</v>
      </c>
      <c r="AA130" s="107" t="str">
        <f t="shared" ref="AA130:AA193" si="9">+MID(B130,1,1)</f>
        <v>1</v>
      </c>
      <c r="AB130" s="107" t="str">
        <f t="shared" ref="AB130:AB193" si="10">+MID(B130,1,2)</f>
        <v>17</v>
      </c>
      <c r="AC130" s="107" t="str">
        <f t="shared" ref="AC130:AC193" si="11">+MID(B130,1,3)</f>
        <v>171</v>
      </c>
    </row>
    <row r="131" spans="1:29" x14ac:dyDescent="0.25">
      <c r="A131" t="s">
        <v>157</v>
      </c>
      <c r="B131" t="s">
        <v>1365</v>
      </c>
      <c r="C131" s="107" t="e">
        <f>+VLOOKUP(AA131,#REF!,2,FALSE)</f>
        <v>#REF!</v>
      </c>
      <c r="D131" s="107" t="e">
        <f>+VLOOKUP(AB131,#REF!,2,FALSE)</f>
        <v>#REF!</v>
      </c>
      <c r="E131" s="107" t="s">
        <v>2215</v>
      </c>
      <c r="F131" s="107" t="s">
        <v>2220</v>
      </c>
      <c r="G131" s="107" t="s">
        <v>2221</v>
      </c>
      <c r="H131" s="107" t="s">
        <v>2222</v>
      </c>
      <c r="I131" s="107" t="s">
        <v>1247</v>
      </c>
      <c r="J131" s="107" t="s">
        <v>157</v>
      </c>
      <c r="K131" s="107" t="s">
        <v>1369</v>
      </c>
      <c r="L131" s="107" t="s">
        <v>2217</v>
      </c>
      <c r="M131" t="s">
        <v>1340</v>
      </c>
      <c r="P131" t="s">
        <v>615</v>
      </c>
      <c r="Q131" s="6" t="e">
        <f>+VLOOKUP(Y131,#REF!,2,FALSE)</f>
        <v>#REF!</v>
      </c>
      <c r="R131" t="s">
        <v>1481</v>
      </c>
      <c r="S131" t="s">
        <v>102</v>
      </c>
      <c r="T131">
        <v>28600</v>
      </c>
      <c r="U131">
        <v>28600</v>
      </c>
      <c r="V131">
        <v>0</v>
      </c>
      <c r="W131">
        <v>0</v>
      </c>
      <c r="X131">
        <v>-28600</v>
      </c>
      <c r="Y131" s="288">
        <v>5</v>
      </c>
      <c r="Z131" s="6" t="str">
        <f t="shared" si="8"/>
        <v>56</v>
      </c>
      <c r="AA131" s="107" t="str">
        <f t="shared" si="9"/>
        <v>1</v>
      </c>
      <c r="AB131" s="107" t="str">
        <f t="shared" si="10"/>
        <v>17</v>
      </c>
      <c r="AC131" s="107" t="str">
        <f t="shared" si="11"/>
        <v>171</v>
      </c>
    </row>
    <row r="132" spans="1:29" x14ac:dyDescent="0.25">
      <c r="A132" t="s">
        <v>157</v>
      </c>
      <c r="B132" t="s">
        <v>1365</v>
      </c>
      <c r="C132" s="107" t="e">
        <f>+VLOOKUP(AA132,#REF!,2,FALSE)</f>
        <v>#REF!</v>
      </c>
      <c r="D132" s="107" t="e">
        <f>+VLOOKUP(AB132,#REF!,2,FALSE)</f>
        <v>#REF!</v>
      </c>
      <c r="E132" s="107" t="s">
        <v>2215</v>
      </c>
      <c r="F132" s="107" t="s">
        <v>2220</v>
      </c>
      <c r="G132" s="107" t="s">
        <v>2221</v>
      </c>
      <c r="H132" s="107" t="s">
        <v>2222</v>
      </c>
      <c r="I132" s="107" t="s">
        <v>1247</v>
      </c>
      <c r="J132" s="107" t="s">
        <v>157</v>
      </c>
      <c r="K132" s="107" t="s">
        <v>1369</v>
      </c>
      <c r="L132" s="107" t="s">
        <v>2217</v>
      </c>
      <c r="M132" t="s">
        <v>1340</v>
      </c>
      <c r="P132" t="s">
        <v>616</v>
      </c>
      <c r="Q132" s="6" t="e">
        <f>+VLOOKUP(Y132,#REF!,2,FALSE)</f>
        <v>#REF!</v>
      </c>
      <c r="R132" t="s">
        <v>1481</v>
      </c>
      <c r="S132" t="s">
        <v>164</v>
      </c>
      <c r="T132">
        <v>44000</v>
      </c>
      <c r="U132">
        <v>44000</v>
      </c>
      <c r="V132">
        <v>0</v>
      </c>
      <c r="W132">
        <v>0</v>
      </c>
      <c r="X132">
        <v>-44000</v>
      </c>
      <c r="Y132" s="288">
        <v>5</v>
      </c>
      <c r="Z132" s="6" t="str">
        <f t="shared" si="8"/>
        <v>56</v>
      </c>
      <c r="AA132" s="107" t="str">
        <f t="shared" si="9"/>
        <v>1</v>
      </c>
      <c r="AB132" s="107" t="str">
        <f t="shared" si="10"/>
        <v>17</v>
      </c>
      <c r="AC132" s="107" t="str">
        <f t="shared" si="11"/>
        <v>171</v>
      </c>
    </row>
    <row r="133" spans="1:29" x14ac:dyDescent="0.25">
      <c r="A133" t="s">
        <v>157</v>
      </c>
      <c r="B133" t="s">
        <v>1365</v>
      </c>
      <c r="C133" s="107" t="e">
        <f>+VLOOKUP(AA133,#REF!,2,FALSE)</f>
        <v>#REF!</v>
      </c>
      <c r="D133" s="107" t="e">
        <f>+VLOOKUP(AB133,#REF!,2,FALSE)</f>
        <v>#REF!</v>
      </c>
      <c r="E133" s="107" t="s">
        <v>2215</v>
      </c>
      <c r="F133" s="107" t="s">
        <v>2220</v>
      </c>
      <c r="G133" s="107" t="s">
        <v>2221</v>
      </c>
      <c r="H133" s="107" t="s">
        <v>2222</v>
      </c>
      <c r="I133" s="107" t="s">
        <v>1247</v>
      </c>
      <c r="J133" s="107" t="s">
        <v>157</v>
      </c>
      <c r="K133" s="107" t="s">
        <v>1369</v>
      </c>
      <c r="L133" s="107" t="s">
        <v>2217</v>
      </c>
      <c r="M133" t="s">
        <v>1340</v>
      </c>
      <c r="P133" t="s">
        <v>617</v>
      </c>
      <c r="Q133" s="6" t="e">
        <f>+VLOOKUP(Y133,#REF!,2,FALSE)</f>
        <v>#REF!</v>
      </c>
      <c r="R133" t="s">
        <v>1481</v>
      </c>
      <c r="S133" t="s">
        <v>103</v>
      </c>
      <c r="T133">
        <v>12000</v>
      </c>
      <c r="U133">
        <v>12000</v>
      </c>
      <c r="V133">
        <v>12000</v>
      </c>
      <c r="W133">
        <v>0</v>
      </c>
      <c r="X133">
        <v>0</v>
      </c>
      <c r="Y133" s="288">
        <v>5</v>
      </c>
      <c r="Z133" s="6" t="str">
        <f t="shared" si="8"/>
        <v>56</v>
      </c>
      <c r="AA133" s="107" t="str">
        <f t="shared" si="9"/>
        <v>1</v>
      </c>
      <c r="AB133" s="107" t="str">
        <f t="shared" si="10"/>
        <v>17</v>
      </c>
      <c r="AC133" s="107" t="str">
        <f t="shared" si="11"/>
        <v>171</v>
      </c>
    </row>
    <row r="134" spans="1:29" x14ac:dyDescent="0.25">
      <c r="A134" t="s">
        <v>157</v>
      </c>
      <c r="B134" t="s">
        <v>1365</v>
      </c>
      <c r="C134" s="107" t="e">
        <f>+VLOOKUP(AA134,#REF!,2,FALSE)</f>
        <v>#REF!</v>
      </c>
      <c r="D134" s="107" t="e">
        <f>+VLOOKUP(AB134,#REF!,2,FALSE)</f>
        <v>#REF!</v>
      </c>
      <c r="E134" s="107" t="s">
        <v>2215</v>
      </c>
      <c r="F134" s="107" t="s">
        <v>2220</v>
      </c>
      <c r="G134" s="107" t="s">
        <v>2221</v>
      </c>
      <c r="H134" s="107" t="s">
        <v>2222</v>
      </c>
      <c r="I134" s="107" t="s">
        <v>1247</v>
      </c>
      <c r="J134" s="107" t="s">
        <v>157</v>
      </c>
      <c r="K134" s="107" t="s">
        <v>1369</v>
      </c>
      <c r="L134" s="107" t="s">
        <v>2217</v>
      </c>
      <c r="M134" t="s">
        <v>1340</v>
      </c>
      <c r="P134" t="s">
        <v>618</v>
      </c>
      <c r="Q134" s="6" t="e">
        <f>+VLOOKUP(Y134,#REF!,2,FALSE)</f>
        <v>#REF!</v>
      </c>
      <c r="R134" t="s">
        <v>1481</v>
      </c>
      <c r="S134" t="s">
        <v>50</v>
      </c>
      <c r="T134">
        <v>33000</v>
      </c>
      <c r="U134">
        <v>33000</v>
      </c>
      <c r="V134">
        <v>0</v>
      </c>
      <c r="W134">
        <v>0</v>
      </c>
      <c r="X134">
        <v>-33000</v>
      </c>
      <c r="Y134" s="288">
        <v>5</v>
      </c>
      <c r="Z134" s="6" t="str">
        <f t="shared" si="8"/>
        <v>56</v>
      </c>
      <c r="AA134" s="107" t="str">
        <f t="shared" si="9"/>
        <v>1</v>
      </c>
      <c r="AB134" s="107" t="str">
        <f t="shared" si="10"/>
        <v>17</v>
      </c>
      <c r="AC134" s="107" t="str">
        <f t="shared" si="11"/>
        <v>171</v>
      </c>
    </row>
    <row r="135" spans="1:29" x14ac:dyDescent="0.25">
      <c r="A135" t="s">
        <v>157</v>
      </c>
      <c r="B135" t="s">
        <v>1365</v>
      </c>
      <c r="C135" s="107" t="e">
        <f>+VLOOKUP(AA135,#REF!,2,FALSE)</f>
        <v>#REF!</v>
      </c>
      <c r="D135" s="107" t="e">
        <f>+VLOOKUP(AB135,#REF!,2,FALSE)</f>
        <v>#REF!</v>
      </c>
      <c r="E135" s="107" t="s">
        <v>2215</v>
      </c>
      <c r="F135" s="107" t="s">
        <v>2220</v>
      </c>
      <c r="G135" s="107" t="s">
        <v>2221</v>
      </c>
      <c r="H135" s="107" t="s">
        <v>2222</v>
      </c>
      <c r="I135" s="107" t="s">
        <v>1247</v>
      </c>
      <c r="J135" s="107" t="s">
        <v>157</v>
      </c>
      <c r="K135" s="107" t="s">
        <v>1369</v>
      </c>
      <c r="L135" s="107" t="s">
        <v>2217</v>
      </c>
      <c r="M135" t="s">
        <v>1340</v>
      </c>
      <c r="P135" t="s">
        <v>619</v>
      </c>
      <c r="Q135" s="6" t="e">
        <f>+VLOOKUP(Y135,#REF!,2,FALSE)</f>
        <v>#REF!</v>
      </c>
      <c r="R135" t="s">
        <v>1482</v>
      </c>
      <c r="S135" t="s">
        <v>166</v>
      </c>
      <c r="T135">
        <v>675000</v>
      </c>
      <c r="U135">
        <v>675000</v>
      </c>
      <c r="V135">
        <v>0</v>
      </c>
      <c r="W135">
        <v>0</v>
      </c>
      <c r="X135">
        <v>-675000</v>
      </c>
      <c r="Y135" s="288">
        <v>5</v>
      </c>
      <c r="Z135" s="6" t="str">
        <f t="shared" si="8"/>
        <v>57</v>
      </c>
      <c r="AA135" s="107" t="str">
        <f t="shared" si="9"/>
        <v>1</v>
      </c>
      <c r="AB135" s="107" t="str">
        <f t="shared" si="10"/>
        <v>17</v>
      </c>
      <c r="AC135" s="107" t="str">
        <f t="shared" si="11"/>
        <v>171</v>
      </c>
    </row>
    <row r="136" spans="1:29" x14ac:dyDescent="0.25">
      <c r="A136" t="s">
        <v>157</v>
      </c>
      <c r="B136" t="s">
        <v>1365</v>
      </c>
      <c r="C136" s="107" t="e">
        <f>+VLOOKUP(AA136,#REF!,2,FALSE)</f>
        <v>#REF!</v>
      </c>
      <c r="D136" s="107" t="e">
        <f>+VLOOKUP(AB136,#REF!,2,FALSE)</f>
        <v>#REF!</v>
      </c>
      <c r="E136" s="107" t="s">
        <v>2215</v>
      </c>
      <c r="F136" s="107" t="s">
        <v>2220</v>
      </c>
      <c r="G136" s="107" t="s">
        <v>2221</v>
      </c>
      <c r="H136" s="107" t="s">
        <v>2222</v>
      </c>
      <c r="I136" s="107" t="s">
        <v>1247</v>
      </c>
      <c r="J136" s="107" t="s">
        <v>157</v>
      </c>
      <c r="K136" s="107" t="s">
        <v>1369</v>
      </c>
      <c r="L136" s="107" t="s">
        <v>2217</v>
      </c>
      <c r="M136" t="s">
        <v>1340</v>
      </c>
      <c r="Q136" s="6" t="e">
        <f>+VLOOKUP(Y136,#REF!,2,FALSE)</f>
        <v>#REF!</v>
      </c>
      <c r="R136" t="s">
        <v>1463</v>
      </c>
      <c r="S136" t="s">
        <v>66</v>
      </c>
      <c r="T136">
        <v>0</v>
      </c>
      <c r="U136">
        <v>20150684.339758292</v>
      </c>
      <c r="V136">
        <v>20150684.339758292</v>
      </c>
      <c r="Y136" s="288">
        <v>3</v>
      </c>
      <c r="Z136" s="6" t="str">
        <f t="shared" si="8"/>
        <v>32</v>
      </c>
      <c r="AA136" s="107" t="str">
        <f t="shared" si="9"/>
        <v>1</v>
      </c>
      <c r="AB136" s="107" t="str">
        <f t="shared" si="10"/>
        <v>17</v>
      </c>
      <c r="AC136" s="107" t="str">
        <f t="shared" si="11"/>
        <v>171</v>
      </c>
    </row>
    <row r="137" spans="1:29" x14ac:dyDescent="0.25">
      <c r="A137" t="s">
        <v>130</v>
      </c>
      <c r="B137" t="s">
        <v>1366</v>
      </c>
      <c r="C137" s="107" t="e">
        <f>+VLOOKUP(AA137,#REF!,2,FALSE)</f>
        <v>#REF!</v>
      </c>
      <c r="D137" s="107" t="e">
        <f>+VLOOKUP(AB137,#REF!,2,FALSE)</f>
        <v>#REF!</v>
      </c>
      <c r="E137" s="107" t="s">
        <v>2215</v>
      </c>
      <c r="F137" s="107" t="s">
        <v>2220</v>
      </c>
      <c r="G137" s="107" t="s">
        <v>2223</v>
      </c>
      <c r="H137" s="107" t="s">
        <v>2224</v>
      </c>
      <c r="I137" t="s">
        <v>1251</v>
      </c>
      <c r="J137" t="s">
        <v>169</v>
      </c>
      <c r="K137" t="s">
        <v>1369</v>
      </c>
      <c r="L137" s="107" t="s">
        <v>2217</v>
      </c>
      <c r="M137" t="s">
        <v>1342</v>
      </c>
      <c r="P137" t="s">
        <v>624</v>
      </c>
      <c r="Q137" s="6" t="e">
        <f>+VLOOKUP(Y137,#REF!,2,FALSE)</f>
        <v>#REF!</v>
      </c>
      <c r="R137" t="s">
        <v>1455</v>
      </c>
      <c r="S137" t="s">
        <v>6</v>
      </c>
      <c r="T137">
        <v>300000</v>
      </c>
      <c r="U137">
        <v>300000</v>
      </c>
      <c r="V137">
        <v>300000</v>
      </c>
      <c r="W137">
        <v>0</v>
      </c>
      <c r="X137">
        <v>0</v>
      </c>
      <c r="Y137" s="288">
        <v>2</v>
      </c>
      <c r="Z137" s="6" t="str">
        <f t="shared" si="8"/>
        <v>22</v>
      </c>
      <c r="AA137" s="107" t="str">
        <f t="shared" si="9"/>
        <v>1</v>
      </c>
      <c r="AB137" s="107" t="str">
        <f t="shared" si="10"/>
        <v>12</v>
      </c>
      <c r="AC137" s="107" t="str">
        <f t="shared" si="11"/>
        <v>122</v>
      </c>
    </row>
    <row r="138" spans="1:29" x14ac:dyDescent="0.25">
      <c r="A138" t="s">
        <v>130</v>
      </c>
      <c r="B138" t="s">
        <v>1366</v>
      </c>
      <c r="C138" s="107" t="e">
        <f>+VLOOKUP(AA138,#REF!,2,FALSE)</f>
        <v>#REF!</v>
      </c>
      <c r="D138" s="107" t="e">
        <f>+VLOOKUP(AB138,#REF!,2,FALSE)</f>
        <v>#REF!</v>
      </c>
      <c r="E138" s="107" t="s">
        <v>2215</v>
      </c>
      <c r="F138" s="107" t="s">
        <v>2220</v>
      </c>
      <c r="G138" s="107" t="s">
        <v>2223</v>
      </c>
      <c r="H138" s="107" t="s">
        <v>2224</v>
      </c>
      <c r="I138" s="107" t="s">
        <v>1251</v>
      </c>
      <c r="J138" s="107" t="s">
        <v>169</v>
      </c>
      <c r="K138" s="107" t="s">
        <v>1369</v>
      </c>
      <c r="L138" s="107" t="s">
        <v>2217</v>
      </c>
      <c r="M138" t="s">
        <v>1342</v>
      </c>
      <c r="P138" t="s">
        <v>626</v>
      </c>
      <c r="Q138" s="6" t="e">
        <f>+VLOOKUP(Y138,#REF!,2,FALSE)</f>
        <v>#REF!</v>
      </c>
      <c r="R138" t="s">
        <v>1459</v>
      </c>
      <c r="S138" t="s">
        <v>8</v>
      </c>
      <c r="T138">
        <v>100000</v>
      </c>
      <c r="U138">
        <v>100000</v>
      </c>
      <c r="V138">
        <v>0</v>
      </c>
      <c r="W138">
        <v>0</v>
      </c>
      <c r="X138">
        <v>-100000</v>
      </c>
      <c r="Y138" s="288">
        <v>2</v>
      </c>
      <c r="Z138" s="6" t="str">
        <f t="shared" si="8"/>
        <v>27</v>
      </c>
      <c r="AA138" s="107" t="str">
        <f t="shared" si="9"/>
        <v>1</v>
      </c>
      <c r="AB138" s="107" t="str">
        <f t="shared" si="10"/>
        <v>12</v>
      </c>
      <c r="AC138" s="107" t="str">
        <f t="shared" si="11"/>
        <v>122</v>
      </c>
    </row>
    <row r="139" spans="1:29" x14ac:dyDescent="0.25">
      <c r="A139" t="s">
        <v>130</v>
      </c>
      <c r="B139" t="s">
        <v>1366</v>
      </c>
      <c r="C139" s="107" t="e">
        <f>+VLOOKUP(AA139,#REF!,2,FALSE)</f>
        <v>#REF!</v>
      </c>
      <c r="D139" s="107" t="e">
        <f>+VLOOKUP(AB139,#REF!,2,FALSE)</f>
        <v>#REF!</v>
      </c>
      <c r="E139" s="107" t="s">
        <v>2215</v>
      </c>
      <c r="F139" s="107" t="s">
        <v>2220</v>
      </c>
      <c r="G139" s="107" t="s">
        <v>2223</v>
      </c>
      <c r="H139" s="107" t="s">
        <v>2224</v>
      </c>
      <c r="I139" s="107" t="s">
        <v>1251</v>
      </c>
      <c r="J139" s="107" t="s">
        <v>169</v>
      </c>
      <c r="K139" s="107" t="s">
        <v>1369</v>
      </c>
      <c r="L139" s="107" t="s">
        <v>2217</v>
      </c>
      <c r="M139" t="s">
        <v>1342</v>
      </c>
      <c r="P139" t="s">
        <v>630</v>
      </c>
      <c r="Q139" s="6" t="e">
        <f>+VLOOKUP(Y139,#REF!,2,FALSE)</f>
        <v>#REF!</v>
      </c>
      <c r="R139" t="s">
        <v>1459</v>
      </c>
      <c r="S139" t="s">
        <v>43</v>
      </c>
      <c r="T139">
        <v>80000</v>
      </c>
      <c r="U139">
        <v>80000</v>
      </c>
      <c r="V139">
        <v>80000</v>
      </c>
      <c r="W139">
        <v>0</v>
      </c>
      <c r="X139">
        <v>0</v>
      </c>
      <c r="Y139" s="288">
        <v>2</v>
      </c>
      <c r="Z139" s="6" t="str">
        <f t="shared" si="8"/>
        <v>27</v>
      </c>
      <c r="AA139" s="107" t="str">
        <f t="shared" si="9"/>
        <v>1</v>
      </c>
      <c r="AB139" s="107" t="str">
        <f t="shared" si="10"/>
        <v>12</v>
      </c>
      <c r="AC139" s="107" t="str">
        <f t="shared" si="11"/>
        <v>122</v>
      </c>
    </row>
    <row r="140" spans="1:29" x14ac:dyDescent="0.25">
      <c r="A140" t="s">
        <v>130</v>
      </c>
      <c r="B140" t="s">
        <v>1366</v>
      </c>
      <c r="C140" s="107" t="e">
        <f>+VLOOKUP(AA140,#REF!,2,FALSE)</f>
        <v>#REF!</v>
      </c>
      <c r="D140" s="107" t="e">
        <f>+VLOOKUP(AB140,#REF!,2,FALSE)</f>
        <v>#REF!</v>
      </c>
      <c r="E140" s="107" t="s">
        <v>2215</v>
      </c>
      <c r="F140" s="107" t="s">
        <v>2220</v>
      </c>
      <c r="G140" s="107" t="s">
        <v>2223</v>
      </c>
      <c r="H140" s="107" t="s">
        <v>2224</v>
      </c>
      <c r="I140" s="107" t="s">
        <v>1251</v>
      </c>
      <c r="J140" s="107" t="s">
        <v>169</v>
      </c>
      <c r="K140" s="107" t="s">
        <v>1369</v>
      </c>
      <c r="L140" s="107" t="s">
        <v>2217</v>
      </c>
      <c r="M140" t="s">
        <v>1342</v>
      </c>
      <c r="P140" t="s">
        <v>631</v>
      </c>
      <c r="Q140" s="6" t="e">
        <f>+VLOOKUP(Y140,#REF!,2,FALSE)</f>
        <v>#REF!</v>
      </c>
      <c r="R140" t="s">
        <v>1454</v>
      </c>
      <c r="S140" t="s">
        <v>4</v>
      </c>
      <c r="T140">
        <v>75000</v>
      </c>
      <c r="U140">
        <v>75000</v>
      </c>
      <c r="V140">
        <v>15000</v>
      </c>
      <c r="W140">
        <v>0</v>
      </c>
      <c r="X140">
        <v>-60000</v>
      </c>
      <c r="Y140" s="288">
        <v>2</v>
      </c>
      <c r="Z140" s="6" t="str">
        <f t="shared" si="8"/>
        <v>21</v>
      </c>
      <c r="AA140" s="107" t="str">
        <f t="shared" si="9"/>
        <v>1</v>
      </c>
      <c r="AB140" s="107" t="str">
        <f t="shared" si="10"/>
        <v>12</v>
      </c>
      <c r="AC140" s="107" t="str">
        <f t="shared" si="11"/>
        <v>122</v>
      </c>
    </row>
    <row r="141" spans="1:29" x14ac:dyDescent="0.25">
      <c r="A141" t="s">
        <v>130</v>
      </c>
      <c r="B141" t="s">
        <v>1366</v>
      </c>
      <c r="C141" s="107" t="e">
        <f>+VLOOKUP(AA141,#REF!,2,FALSE)</f>
        <v>#REF!</v>
      </c>
      <c r="D141" s="107" t="e">
        <f>+VLOOKUP(AB141,#REF!,2,FALSE)</f>
        <v>#REF!</v>
      </c>
      <c r="E141" s="107" t="s">
        <v>2215</v>
      </c>
      <c r="F141" s="107" t="s">
        <v>2220</v>
      </c>
      <c r="G141" s="107" t="s">
        <v>2223</v>
      </c>
      <c r="H141" s="107" t="s">
        <v>2224</v>
      </c>
      <c r="I141" s="107" t="s">
        <v>1251</v>
      </c>
      <c r="J141" s="107" t="s">
        <v>169</v>
      </c>
      <c r="K141" s="107" t="s">
        <v>1369</v>
      </c>
      <c r="L141" s="107" t="s">
        <v>2217</v>
      </c>
      <c r="M141" t="s">
        <v>1342</v>
      </c>
      <c r="P141" t="s">
        <v>632</v>
      </c>
      <c r="Q141" s="6" t="e">
        <f>+VLOOKUP(Y141,#REF!,2,FALSE)</f>
        <v>#REF!</v>
      </c>
      <c r="R141" t="s">
        <v>1455</v>
      </c>
      <c r="S141" t="s">
        <v>7</v>
      </c>
      <c r="T141">
        <v>50000</v>
      </c>
      <c r="U141">
        <v>50000</v>
      </c>
      <c r="V141">
        <v>10000</v>
      </c>
      <c r="W141">
        <v>0</v>
      </c>
      <c r="X141">
        <v>-40000</v>
      </c>
      <c r="Y141" s="288">
        <v>2</v>
      </c>
      <c r="Z141" s="6" t="str">
        <f t="shared" si="8"/>
        <v>22</v>
      </c>
      <c r="AA141" s="107" t="str">
        <f t="shared" si="9"/>
        <v>1</v>
      </c>
      <c r="AB141" s="107" t="str">
        <f t="shared" si="10"/>
        <v>12</v>
      </c>
      <c r="AC141" s="107" t="str">
        <f t="shared" si="11"/>
        <v>122</v>
      </c>
    </row>
    <row r="142" spans="1:29" x14ac:dyDescent="0.25">
      <c r="A142" t="s">
        <v>130</v>
      </c>
      <c r="B142" t="s">
        <v>1366</v>
      </c>
      <c r="C142" s="107" t="e">
        <f>+VLOOKUP(AA142,#REF!,2,FALSE)</f>
        <v>#REF!</v>
      </c>
      <c r="D142" s="107" t="e">
        <f>+VLOOKUP(AB142,#REF!,2,FALSE)</f>
        <v>#REF!</v>
      </c>
      <c r="E142" s="107" t="s">
        <v>2215</v>
      </c>
      <c r="F142" s="107" t="s">
        <v>2220</v>
      </c>
      <c r="G142" s="107" t="s">
        <v>2223</v>
      </c>
      <c r="H142" s="107" t="s">
        <v>2224</v>
      </c>
      <c r="I142" s="107" t="s">
        <v>1251</v>
      </c>
      <c r="J142" s="107" t="s">
        <v>169</v>
      </c>
      <c r="K142" s="107" t="s">
        <v>1369</v>
      </c>
      <c r="L142" s="107" t="s">
        <v>2217</v>
      </c>
      <c r="M142" t="s">
        <v>1342</v>
      </c>
      <c r="P142" t="s">
        <v>635</v>
      </c>
      <c r="Q142" s="6" t="e">
        <f>+VLOOKUP(Y142,#REF!,2,FALSE)</f>
        <v>#REF!</v>
      </c>
      <c r="R142" t="s">
        <v>1457</v>
      </c>
      <c r="S142" t="s">
        <v>42</v>
      </c>
      <c r="T142">
        <v>10000</v>
      </c>
      <c r="U142">
        <v>10000</v>
      </c>
      <c r="V142">
        <v>10000</v>
      </c>
      <c r="W142">
        <v>0</v>
      </c>
      <c r="X142">
        <v>0</v>
      </c>
      <c r="Y142" s="288">
        <v>2</v>
      </c>
      <c r="Z142" s="6" t="str">
        <f t="shared" si="8"/>
        <v>25</v>
      </c>
      <c r="AA142" s="107" t="str">
        <f t="shared" si="9"/>
        <v>1</v>
      </c>
      <c r="AB142" s="107" t="str">
        <f t="shared" si="10"/>
        <v>12</v>
      </c>
      <c r="AC142" s="107" t="str">
        <f t="shared" si="11"/>
        <v>122</v>
      </c>
    </row>
    <row r="143" spans="1:29" x14ac:dyDescent="0.25">
      <c r="A143" t="s">
        <v>130</v>
      </c>
      <c r="B143" t="s">
        <v>1366</v>
      </c>
      <c r="C143" s="107" t="e">
        <f>+VLOOKUP(AA143,#REF!,2,FALSE)</f>
        <v>#REF!</v>
      </c>
      <c r="D143" s="107" t="e">
        <f>+VLOOKUP(AB143,#REF!,2,FALSE)</f>
        <v>#REF!</v>
      </c>
      <c r="E143" s="107" t="s">
        <v>2215</v>
      </c>
      <c r="F143" s="107" t="s">
        <v>2220</v>
      </c>
      <c r="G143" s="107" t="s">
        <v>2223</v>
      </c>
      <c r="H143" s="107" t="s">
        <v>2224</v>
      </c>
      <c r="I143" s="107" t="s">
        <v>1251</v>
      </c>
      <c r="J143" s="107" t="s">
        <v>169</v>
      </c>
      <c r="K143" s="107" t="s">
        <v>1369</v>
      </c>
      <c r="L143" s="107" t="s">
        <v>2217</v>
      </c>
      <c r="M143" t="s">
        <v>1342</v>
      </c>
      <c r="P143" t="s">
        <v>636</v>
      </c>
      <c r="Q143" s="6" t="e">
        <f>+VLOOKUP(Y143,#REF!,2,FALSE)</f>
        <v>#REF!</v>
      </c>
      <c r="R143" t="s">
        <v>1480</v>
      </c>
      <c r="S143" t="s">
        <v>49</v>
      </c>
      <c r="T143">
        <v>8000</v>
      </c>
      <c r="U143">
        <v>8000</v>
      </c>
      <c r="V143">
        <v>8000</v>
      </c>
      <c r="W143">
        <v>0</v>
      </c>
      <c r="X143">
        <v>0</v>
      </c>
      <c r="Y143" s="288">
        <v>5</v>
      </c>
      <c r="Z143" s="6" t="str">
        <f t="shared" si="8"/>
        <v>55</v>
      </c>
      <c r="AA143" s="107" t="str">
        <f t="shared" si="9"/>
        <v>1</v>
      </c>
      <c r="AB143" s="107" t="str">
        <f t="shared" si="10"/>
        <v>12</v>
      </c>
      <c r="AC143" s="107" t="str">
        <f t="shared" si="11"/>
        <v>122</v>
      </c>
    </row>
    <row r="144" spans="1:29" x14ac:dyDescent="0.25">
      <c r="A144" t="s">
        <v>130</v>
      </c>
      <c r="B144" t="s">
        <v>1366</v>
      </c>
      <c r="C144" s="107" t="e">
        <f>+VLOOKUP(AA144,#REF!,2,FALSE)</f>
        <v>#REF!</v>
      </c>
      <c r="D144" s="107" t="e">
        <f>+VLOOKUP(AB144,#REF!,2,FALSE)</f>
        <v>#REF!</v>
      </c>
      <c r="E144" s="107" t="s">
        <v>2215</v>
      </c>
      <c r="F144" s="107" t="s">
        <v>2220</v>
      </c>
      <c r="G144" s="107" t="s">
        <v>2223</v>
      </c>
      <c r="H144" s="107" t="s">
        <v>2224</v>
      </c>
      <c r="I144" s="107" t="s">
        <v>1251</v>
      </c>
      <c r="J144" s="107" t="s">
        <v>169</v>
      </c>
      <c r="K144" s="107" t="s">
        <v>1369</v>
      </c>
      <c r="L144" s="107" t="s">
        <v>2217</v>
      </c>
      <c r="M144" t="s">
        <v>1342</v>
      </c>
      <c r="P144" t="s">
        <v>637</v>
      </c>
      <c r="Q144" s="6" t="e">
        <f>+VLOOKUP(Y144,#REF!,2,FALSE)</f>
        <v>#REF!</v>
      </c>
      <c r="R144" t="s">
        <v>1461</v>
      </c>
      <c r="S144" t="s">
        <v>10</v>
      </c>
      <c r="T144">
        <v>5000</v>
      </c>
      <c r="U144">
        <v>5000</v>
      </c>
      <c r="V144">
        <v>5000</v>
      </c>
      <c r="W144">
        <v>0</v>
      </c>
      <c r="X144">
        <v>0</v>
      </c>
      <c r="Y144" s="288">
        <v>2</v>
      </c>
      <c r="Z144" s="6" t="str">
        <f t="shared" si="8"/>
        <v>29</v>
      </c>
      <c r="AA144" s="107" t="str">
        <f t="shared" si="9"/>
        <v>1</v>
      </c>
      <c r="AB144" s="107" t="str">
        <f t="shared" si="10"/>
        <v>12</v>
      </c>
      <c r="AC144" s="107" t="str">
        <f t="shared" si="11"/>
        <v>122</v>
      </c>
    </row>
    <row r="145" spans="1:29" x14ac:dyDescent="0.25">
      <c r="A145" t="s">
        <v>130</v>
      </c>
      <c r="B145" t="s">
        <v>1366</v>
      </c>
      <c r="C145" s="107" t="e">
        <f>+VLOOKUP(AA145,#REF!,2,FALSE)</f>
        <v>#REF!</v>
      </c>
      <c r="D145" s="107" t="e">
        <f>+VLOOKUP(AB145,#REF!,2,FALSE)</f>
        <v>#REF!</v>
      </c>
      <c r="E145" s="107" t="s">
        <v>2215</v>
      </c>
      <c r="F145" s="107" t="s">
        <v>2220</v>
      </c>
      <c r="G145" s="107" t="s">
        <v>2223</v>
      </c>
      <c r="H145" s="107" t="s">
        <v>2224</v>
      </c>
      <c r="I145" s="107" t="s">
        <v>1251</v>
      </c>
      <c r="J145" s="107" t="s">
        <v>169</v>
      </c>
      <c r="K145" s="107" t="s">
        <v>1369</v>
      </c>
      <c r="L145" s="107" t="s">
        <v>2217</v>
      </c>
      <c r="M145" t="s">
        <v>1342</v>
      </c>
      <c r="P145" t="s">
        <v>638</v>
      </c>
      <c r="Q145" s="6" t="e">
        <f>+VLOOKUP(Y145,#REF!,2,FALSE)</f>
        <v>#REF!</v>
      </c>
      <c r="R145" t="s">
        <v>1481</v>
      </c>
      <c r="S145" t="s">
        <v>50</v>
      </c>
      <c r="T145">
        <v>5000</v>
      </c>
      <c r="U145">
        <v>5000</v>
      </c>
      <c r="V145">
        <v>5000</v>
      </c>
      <c r="W145">
        <v>0</v>
      </c>
      <c r="X145">
        <v>0</v>
      </c>
      <c r="Y145" s="288">
        <v>5</v>
      </c>
      <c r="Z145" s="6" t="str">
        <f t="shared" si="8"/>
        <v>56</v>
      </c>
      <c r="AA145" s="107" t="str">
        <f t="shared" si="9"/>
        <v>1</v>
      </c>
      <c r="AB145" s="107" t="str">
        <f t="shared" si="10"/>
        <v>12</v>
      </c>
      <c r="AC145" s="107" t="str">
        <f t="shared" si="11"/>
        <v>122</v>
      </c>
    </row>
    <row r="146" spans="1:29" x14ac:dyDescent="0.25">
      <c r="A146" t="s">
        <v>130</v>
      </c>
      <c r="B146" t="s">
        <v>1366</v>
      </c>
      <c r="C146" s="107" t="e">
        <f>+VLOOKUP(AA146,#REF!,2,FALSE)</f>
        <v>#REF!</v>
      </c>
      <c r="D146" s="107" t="e">
        <f>+VLOOKUP(AB146,#REF!,2,FALSE)</f>
        <v>#REF!</v>
      </c>
      <c r="E146" s="107" t="s">
        <v>2215</v>
      </c>
      <c r="F146" s="107" t="s">
        <v>2220</v>
      </c>
      <c r="G146" s="107" t="s">
        <v>2223</v>
      </c>
      <c r="H146" s="107" t="s">
        <v>2224</v>
      </c>
      <c r="I146" s="107" t="s">
        <v>1251</v>
      </c>
      <c r="J146" s="107" t="s">
        <v>169</v>
      </c>
      <c r="K146" s="107" t="s">
        <v>1369</v>
      </c>
      <c r="L146" s="107" t="s">
        <v>2217</v>
      </c>
      <c r="M146" t="s">
        <v>1342</v>
      </c>
      <c r="P146" t="s">
        <v>639</v>
      </c>
      <c r="Q146" s="6" t="e">
        <f>+VLOOKUP(Y146,#REF!,2,FALSE)</f>
        <v>#REF!</v>
      </c>
      <c r="R146" t="s">
        <v>1478</v>
      </c>
      <c r="S146" t="s">
        <v>18</v>
      </c>
      <c r="T146">
        <v>5000</v>
      </c>
      <c r="U146">
        <v>5000</v>
      </c>
      <c r="V146">
        <v>5000</v>
      </c>
      <c r="W146">
        <v>0</v>
      </c>
      <c r="X146">
        <v>0</v>
      </c>
      <c r="Y146" s="288">
        <v>5</v>
      </c>
      <c r="Z146" s="6" t="str">
        <f t="shared" si="8"/>
        <v>53</v>
      </c>
      <c r="AA146" s="107" t="str">
        <f t="shared" si="9"/>
        <v>1</v>
      </c>
      <c r="AB146" s="107" t="str">
        <f t="shared" si="10"/>
        <v>12</v>
      </c>
      <c r="AC146" s="107" t="str">
        <f t="shared" si="11"/>
        <v>122</v>
      </c>
    </row>
    <row r="147" spans="1:29" x14ac:dyDescent="0.25">
      <c r="A147" t="s">
        <v>130</v>
      </c>
      <c r="B147" t="s">
        <v>1366</v>
      </c>
      <c r="C147" s="107" t="e">
        <f>+VLOOKUP(AA147,#REF!,2,FALSE)</f>
        <v>#REF!</v>
      </c>
      <c r="D147" s="107" t="e">
        <f>+VLOOKUP(AB147,#REF!,2,FALSE)</f>
        <v>#REF!</v>
      </c>
      <c r="E147" s="107" t="s">
        <v>2215</v>
      </c>
      <c r="F147" s="107" t="s">
        <v>2220</v>
      </c>
      <c r="G147" s="107" t="s">
        <v>2223</v>
      </c>
      <c r="H147" s="107" t="s">
        <v>2224</v>
      </c>
      <c r="I147" s="107" t="s">
        <v>1251</v>
      </c>
      <c r="J147" s="107" t="s">
        <v>169</v>
      </c>
      <c r="K147" s="107" t="s">
        <v>1369</v>
      </c>
      <c r="L147" s="107" t="s">
        <v>2217</v>
      </c>
      <c r="M147" t="s">
        <v>1342</v>
      </c>
      <c r="P147" t="s">
        <v>643</v>
      </c>
      <c r="Q147" s="6" t="e">
        <f>+VLOOKUP(Y147,#REF!,2,FALSE)</f>
        <v>#REF!</v>
      </c>
      <c r="R147" t="s">
        <v>1461</v>
      </c>
      <c r="S147" t="s">
        <v>11</v>
      </c>
      <c r="T147">
        <v>2000</v>
      </c>
      <c r="U147">
        <v>2000</v>
      </c>
      <c r="V147">
        <v>2000</v>
      </c>
      <c r="W147">
        <v>0</v>
      </c>
      <c r="X147">
        <v>0</v>
      </c>
      <c r="Y147" s="288">
        <v>2</v>
      </c>
      <c r="Z147" s="6" t="str">
        <f t="shared" si="8"/>
        <v>29</v>
      </c>
      <c r="AA147" s="107" t="str">
        <f t="shared" si="9"/>
        <v>1</v>
      </c>
      <c r="AB147" s="107" t="str">
        <f t="shared" si="10"/>
        <v>12</v>
      </c>
      <c r="AC147" s="107" t="str">
        <f t="shared" si="11"/>
        <v>122</v>
      </c>
    </row>
    <row r="148" spans="1:29" x14ac:dyDescent="0.25">
      <c r="A148" t="s">
        <v>130</v>
      </c>
      <c r="B148" t="s">
        <v>1366</v>
      </c>
      <c r="C148" s="107" t="e">
        <f>+VLOOKUP(AA148,#REF!,2,FALSE)</f>
        <v>#REF!</v>
      </c>
      <c r="D148" s="107" t="e">
        <f>+VLOOKUP(AB148,#REF!,2,FALSE)</f>
        <v>#REF!</v>
      </c>
      <c r="E148" s="107" t="s">
        <v>2215</v>
      </c>
      <c r="F148" s="107" t="s">
        <v>2220</v>
      </c>
      <c r="G148" s="107" t="s">
        <v>2223</v>
      </c>
      <c r="H148" s="107" t="s">
        <v>2224</v>
      </c>
      <c r="I148" s="107" t="s">
        <v>1251</v>
      </c>
      <c r="J148" s="107" t="s">
        <v>169</v>
      </c>
      <c r="K148" s="107" t="s">
        <v>1369</v>
      </c>
      <c r="L148" s="107" t="s">
        <v>2217</v>
      </c>
      <c r="M148" t="s">
        <v>1342</v>
      </c>
      <c r="P148" t="s">
        <v>645</v>
      </c>
      <c r="Q148" s="6" t="e">
        <f>+VLOOKUP(Y148,#REF!,2,FALSE)</f>
        <v>#REF!</v>
      </c>
      <c r="R148" t="s">
        <v>1454</v>
      </c>
      <c r="S148" t="s">
        <v>5</v>
      </c>
      <c r="T148">
        <v>1500</v>
      </c>
      <c r="U148">
        <v>1500</v>
      </c>
      <c r="V148">
        <v>1500</v>
      </c>
      <c r="W148">
        <v>0</v>
      </c>
      <c r="X148">
        <v>0</v>
      </c>
      <c r="Y148" s="288">
        <v>2</v>
      </c>
      <c r="Z148" s="6" t="str">
        <f t="shared" si="8"/>
        <v>21</v>
      </c>
      <c r="AA148" s="107" t="str">
        <f t="shared" si="9"/>
        <v>1</v>
      </c>
      <c r="AB148" s="107" t="str">
        <f t="shared" si="10"/>
        <v>12</v>
      </c>
      <c r="AC148" s="107" t="str">
        <f t="shared" si="11"/>
        <v>122</v>
      </c>
    </row>
    <row r="149" spans="1:29" x14ac:dyDescent="0.25">
      <c r="A149" t="s">
        <v>130</v>
      </c>
      <c r="B149" t="s">
        <v>1366</v>
      </c>
      <c r="C149" s="107" t="e">
        <f>+VLOOKUP(AA149,#REF!,2,FALSE)</f>
        <v>#REF!</v>
      </c>
      <c r="D149" s="107" t="e">
        <f>+VLOOKUP(AB149,#REF!,2,FALSE)</f>
        <v>#REF!</v>
      </c>
      <c r="E149" s="107" t="s">
        <v>2215</v>
      </c>
      <c r="F149" s="107" t="s">
        <v>2220</v>
      </c>
      <c r="G149" s="107" t="s">
        <v>2223</v>
      </c>
      <c r="H149" s="107" t="s">
        <v>2224</v>
      </c>
      <c r="I149" s="107" t="s">
        <v>1251</v>
      </c>
      <c r="J149" s="107" t="s">
        <v>169</v>
      </c>
      <c r="K149" s="107" t="s">
        <v>1369</v>
      </c>
      <c r="L149" s="107" t="s">
        <v>2217</v>
      </c>
      <c r="M149" t="s">
        <v>1342</v>
      </c>
      <c r="P149" t="s">
        <v>646</v>
      </c>
      <c r="Q149" s="6" t="e">
        <f>+VLOOKUP(Y149,#REF!,2,FALSE)</f>
        <v>#REF!</v>
      </c>
      <c r="R149" t="s">
        <v>1478</v>
      </c>
      <c r="S149" t="s">
        <v>19</v>
      </c>
      <c r="T149">
        <v>1000</v>
      </c>
      <c r="U149">
        <v>1000</v>
      </c>
      <c r="V149">
        <v>1000</v>
      </c>
      <c r="W149">
        <v>0</v>
      </c>
      <c r="X149">
        <v>0</v>
      </c>
      <c r="Y149" s="288">
        <v>5</v>
      </c>
      <c r="Z149" s="6" t="str">
        <f t="shared" si="8"/>
        <v>53</v>
      </c>
      <c r="AA149" s="107" t="str">
        <f t="shared" si="9"/>
        <v>1</v>
      </c>
      <c r="AB149" s="107" t="str">
        <f t="shared" si="10"/>
        <v>12</v>
      </c>
      <c r="AC149" s="107" t="str">
        <f t="shared" si="11"/>
        <v>122</v>
      </c>
    </row>
    <row r="150" spans="1:29" x14ac:dyDescent="0.25">
      <c r="A150" t="s">
        <v>130</v>
      </c>
      <c r="B150" t="s">
        <v>1366</v>
      </c>
      <c r="C150" s="107" t="e">
        <f>+VLOOKUP(AA150,#REF!,2,FALSE)</f>
        <v>#REF!</v>
      </c>
      <c r="D150" s="107" t="e">
        <f>+VLOOKUP(AB150,#REF!,2,FALSE)</f>
        <v>#REF!</v>
      </c>
      <c r="E150" s="107" t="s">
        <v>2215</v>
      </c>
      <c r="F150" s="107" t="s">
        <v>2212</v>
      </c>
      <c r="G150" s="107" t="s">
        <v>2213</v>
      </c>
      <c r="H150" s="107" t="s">
        <v>2225</v>
      </c>
      <c r="I150" t="s">
        <v>1248</v>
      </c>
      <c r="J150" t="s">
        <v>167</v>
      </c>
      <c r="K150" t="s">
        <v>1369</v>
      </c>
      <c r="L150" s="107" t="s">
        <v>2217</v>
      </c>
      <c r="M150" t="s">
        <v>1341</v>
      </c>
      <c r="P150" t="s">
        <v>620</v>
      </c>
      <c r="Q150" s="6" t="e">
        <f>+VLOOKUP(Y150,#REF!,2,FALSE)</f>
        <v>#REF!</v>
      </c>
      <c r="R150" t="s">
        <v>1464</v>
      </c>
      <c r="S150" t="s">
        <v>44</v>
      </c>
      <c r="T150">
        <v>7500000</v>
      </c>
      <c r="U150">
        <v>6500000</v>
      </c>
      <c r="V150">
        <v>6500000</v>
      </c>
      <c r="W150">
        <v>-1000000</v>
      </c>
      <c r="X150">
        <v>-1000000</v>
      </c>
      <c r="Y150" s="288">
        <v>3</v>
      </c>
      <c r="Z150" s="6" t="str">
        <f t="shared" si="8"/>
        <v>33</v>
      </c>
      <c r="AA150" s="107" t="str">
        <f t="shared" si="9"/>
        <v>1</v>
      </c>
      <c r="AB150" s="107" t="str">
        <f t="shared" si="10"/>
        <v>12</v>
      </c>
      <c r="AC150" s="107" t="str">
        <f t="shared" si="11"/>
        <v>122</v>
      </c>
    </row>
    <row r="151" spans="1:29" x14ac:dyDescent="0.25">
      <c r="A151" t="s">
        <v>130</v>
      </c>
      <c r="B151" t="s">
        <v>1366</v>
      </c>
      <c r="C151" s="107" t="e">
        <f>+VLOOKUP(AA151,#REF!,2,FALSE)</f>
        <v>#REF!</v>
      </c>
      <c r="D151" s="107" t="e">
        <f>+VLOOKUP(AB151,#REF!,2,FALSE)</f>
        <v>#REF!</v>
      </c>
      <c r="E151" s="107" t="s">
        <v>2215</v>
      </c>
      <c r="F151" s="107" t="s">
        <v>2212</v>
      </c>
      <c r="G151" s="107" t="s">
        <v>2213</v>
      </c>
      <c r="H151" s="107" t="s">
        <v>2225</v>
      </c>
      <c r="I151" s="107" t="s">
        <v>1248</v>
      </c>
      <c r="J151" s="107" t="s">
        <v>167</v>
      </c>
      <c r="K151" s="107" t="s">
        <v>1369</v>
      </c>
      <c r="L151" s="107" t="s">
        <v>2217</v>
      </c>
      <c r="M151" t="s">
        <v>1341</v>
      </c>
      <c r="P151" t="s">
        <v>621</v>
      </c>
      <c r="Q151" s="6" t="e">
        <f>+VLOOKUP(Y151,#REF!,2,FALSE)</f>
        <v>#REF!</v>
      </c>
      <c r="R151" t="s">
        <v>1470</v>
      </c>
      <c r="S151" t="s">
        <v>48</v>
      </c>
      <c r="T151">
        <v>600000</v>
      </c>
      <c r="U151">
        <v>600000</v>
      </c>
      <c r="V151">
        <v>600000</v>
      </c>
      <c r="W151">
        <v>0</v>
      </c>
      <c r="X151">
        <v>0</v>
      </c>
      <c r="Y151" s="288">
        <v>3</v>
      </c>
      <c r="Z151" s="6" t="str">
        <f t="shared" si="8"/>
        <v>39</v>
      </c>
      <c r="AA151" s="107" t="str">
        <f t="shared" si="9"/>
        <v>1</v>
      </c>
      <c r="AB151" s="107" t="str">
        <f t="shared" si="10"/>
        <v>12</v>
      </c>
      <c r="AC151" s="107" t="str">
        <f t="shared" si="11"/>
        <v>122</v>
      </c>
    </row>
    <row r="152" spans="1:29" x14ac:dyDescent="0.25">
      <c r="A152" t="s">
        <v>130</v>
      </c>
      <c r="B152" t="s">
        <v>1366</v>
      </c>
      <c r="C152" s="107" t="e">
        <f>+VLOOKUP(AA152,#REF!,2,FALSE)</f>
        <v>#REF!</v>
      </c>
      <c r="D152" s="107" t="e">
        <f>+VLOOKUP(AB152,#REF!,2,FALSE)</f>
        <v>#REF!</v>
      </c>
      <c r="E152" s="107" t="s">
        <v>2215</v>
      </c>
      <c r="F152" s="107" t="s">
        <v>2212</v>
      </c>
      <c r="G152" s="107" t="s">
        <v>2213</v>
      </c>
      <c r="H152" s="107" t="s">
        <v>2225</v>
      </c>
      <c r="I152" s="107" t="s">
        <v>1248</v>
      </c>
      <c r="J152" s="107" t="s">
        <v>167</v>
      </c>
      <c r="K152" s="107" t="s">
        <v>1369</v>
      </c>
      <c r="L152" s="107" t="s">
        <v>2217</v>
      </c>
      <c r="M152" t="s">
        <v>1341</v>
      </c>
      <c r="P152" t="s">
        <v>622</v>
      </c>
      <c r="Q152" s="6" t="e">
        <f>+VLOOKUP(Y152,#REF!,2,FALSE)</f>
        <v>#REF!</v>
      </c>
      <c r="R152" t="s">
        <v>1454</v>
      </c>
      <c r="S152" t="s">
        <v>2</v>
      </c>
      <c r="T152">
        <v>500000</v>
      </c>
      <c r="U152">
        <v>500000</v>
      </c>
      <c r="V152">
        <v>400000</v>
      </c>
      <c r="W152">
        <v>0</v>
      </c>
      <c r="X152">
        <v>-100000</v>
      </c>
      <c r="Y152" s="288">
        <v>2</v>
      </c>
      <c r="Z152" s="6" t="str">
        <f t="shared" si="8"/>
        <v>21</v>
      </c>
      <c r="AA152" s="107" t="str">
        <f t="shared" si="9"/>
        <v>1</v>
      </c>
      <c r="AB152" s="107" t="str">
        <f t="shared" si="10"/>
        <v>12</v>
      </c>
      <c r="AC152" s="107" t="str">
        <f t="shared" si="11"/>
        <v>122</v>
      </c>
    </row>
    <row r="153" spans="1:29" x14ac:dyDescent="0.25">
      <c r="A153" t="s">
        <v>130</v>
      </c>
      <c r="B153" t="s">
        <v>1366</v>
      </c>
      <c r="C153" s="107" t="e">
        <f>+VLOOKUP(AA153,#REF!,2,FALSE)</f>
        <v>#REF!</v>
      </c>
      <c r="D153" s="107" t="e">
        <f>+VLOOKUP(AB153,#REF!,2,FALSE)</f>
        <v>#REF!</v>
      </c>
      <c r="E153" s="107" t="s">
        <v>2215</v>
      </c>
      <c r="F153" s="107" t="s">
        <v>2212</v>
      </c>
      <c r="G153" s="107" t="s">
        <v>2213</v>
      </c>
      <c r="H153" s="107" t="s">
        <v>2225</v>
      </c>
      <c r="I153" s="107" t="s">
        <v>1248</v>
      </c>
      <c r="J153" s="107" t="s">
        <v>167</v>
      </c>
      <c r="K153" s="107" t="s">
        <v>1369</v>
      </c>
      <c r="L153" s="107" t="s">
        <v>2217</v>
      </c>
      <c r="M153" t="s">
        <v>1341</v>
      </c>
      <c r="P153" t="s">
        <v>623</v>
      </c>
      <c r="Q153" s="6" t="e">
        <f>+VLOOKUP(Y153,#REF!,2,FALSE)</f>
        <v>#REF!</v>
      </c>
      <c r="R153" t="s">
        <v>1470</v>
      </c>
      <c r="S153" t="s">
        <v>46</v>
      </c>
      <c r="T153">
        <v>500000</v>
      </c>
      <c r="U153">
        <v>500000</v>
      </c>
      <c r="V153">
        <v>500000</v>
      </c>
      <c r="W153">
        <v>0</v>
      </c>
      <c r="X153">
        <v>0</v>
      </c>
      <c r="Y153" s="288">
        <v>3</v>
      </c>
      <c r="Z153" s="6" t="str">
        <f t="shared" si="8"/>
        <v>39</v>
      </c>
      <c r="AA153" s="107" t="str">
        <f t="shared" si="9"/>
        <v>1</v>
      </c>
      <c r="AB153" s="107" t="str">
        <f t="shared" si="10"/>
        <v>12</v>
      </c>
      <c r="AC153" s="107" t="str">
        <f t="shared" si="11"/>
        <v>122</v>
      </c>
    </row>
    <row r="154" spans="1:29" x14ac:dyDescent="0.25">
      <c r="A154" t="s">
        <v>130</v>
      </c>
      <c r="B154" t="s">
        <v>1366</v>
      </c>
      <c r="C154" s="107" t="e">
        <f>+VLOOKUP(AA154,#REF!,2,FALSE)</f>
        <v>#REF!</v>
      </c>
      <c r="D154" s="107" t="e">
        <f>+VLOOKUP(AB154,#REF!,2,FALSE)</f>
        <v>#REF!</v>
      </c>
      <c r="E154" s="107" t="s">
        <v>2215</v>
      </c>
      <c r="F154" s="107" t="s">
        <v>2212</v>
      </c>
      <c r="G154" s="107" t="s">
        <v>2213</v>
      </c>
      <c r="H154" s="107" t="s">
        <v>2225</v>
      </c>
      <c r="I154" s="107" t="s">
        <v>1248</v>
      </c>
      <c r="J154" s="107" t="s">
        <v>167</v>
      </c>
      <c r="K154" s="107" t="s">
        <v>1369</v>
      </c>
      <c r="L154" s="107" t="s">
        <v>2217</v>
      </c>
      <c r="M154" t="s">
        <v>1341</v>
      </c>
      <c r="P154" t="s">
        <v>625</v>
      </c>
      <c r="Q154" s="6" t="e">
        <f>+VLOOKUP(Y154,#REF!,2,FALSE)</f>
        <v>#REF!</v>
      </c>
      <c r="R154" t="s">
        <v>1470</v>
      </c>
      <c r="S154" t="s">
        <v>47</v>
      </c>
      <c r="T154">
        <v>180000</v>
      </c>
      <c r="U154">
        <v>180000</v>
      </c>
      <c r="V154">
        <v>180000</v>
      </c>
      <c r="W154">
        <v>0</v>
      </c>
      <c r="X154">
        <v>0</v>
      </c>
      <c r="Y154" s="288">
        <v>3</v>
      </c>
      <c r="Z154" s="6" t="str">
        <f t="shared" si="8"/>
        <v>39</v>
      </c>
      <c r="AA154" s="107" t="str">
        <f t="shared" si="9"/>
        <v>1</v>
      </c>
      <c r="AB154" s="107" t="str">
        <f t="shared" si="10"/>
        <v>12</v>
      </c>
      <c r="AC154" s="107" t="str">
        <f t="shared" si="11"/>
        <v>122</v>
      </c>
    </row>
    <row r="155" spans="1:29" x14ac:dyDescent="0.25">
      <c r="A155" t="s">
        <v>130</v>
      </c>
      <c r="B155" t="s">
        <v>1366</v>
      </c>
      <c r="C155" s="107" t="e">
        <f>+VLOOKUP(AA155,#REF!,2,FALSE)</f>
        <v>#REF!</v>
      </c>
      <c r="D155" s="107" t="e">
        <f>+VLOOKUP(AB155,#REF!,2,FALSE)</f>
        <v>#REF!</v>
      </c>
      <c r="E155" s="107" t="s">
        <v>2215</v>
      </c>
      <c r="F155" s="107" t="s">
        <v>2212</v>
      </c>
      <c r="G155" s="107" t="s">
        <v>2213</v>
      </c>
      <c r="H155" s="107" t="s">
        <v>2225</v>
      </c>
      <c r="I155" s="107" t="s">
        <v>1248</v>
      </c>
      <c r="J155" s="107" t="s">
        <v>167</v>
      </c>
      <c r="K155" s="107" t="s">
        <v>1369</v>
      </c>
      <c r="L155" s="107" t="s">
        <v>2217</v>
      </c>
      <c r="M155" t="s">
        <v>1341</v>
      </c>
      <c r="P155" t="s">
        <v>627</v>
      </c>
      <c r="Q155" s="6" t="e">
        <f>+VLOOKUP(Y155,#REF!,2,FALSE)</f>
        <v>#REF!</v>
      </c>
      <c r="R155" t="s">
        <v>1476</v>
      </c>
      <c r="S155" t="s">
        <v>17</v>
      </c>
      <c r="T155">
        <v>100000</v>
      </c>
      <c r="U155">
        <v>100000</v>
      </c>
      <c r="V155">
        <v>0</v>
      </c>
      <c r="W155">
        <v>0</v>
      </c>
      <c r="X155">
        <v>-100000</v>
      </c>
      <c r="Y155" s="288">
        <v>5</v>
      </c>
      <c r="Z155" s="6" t="str">
        <f t="shared" si="8"/>
        <v>51</v>
      </c>
      <c r="AA155" s="107" t="str">
        <f t="shared" si="9"/>
        <v>1</v>
      </c>
      <c r="AB155" s="107" t="str">
        <f t="shared" si="10"/>
        <v>12</v>
      </c>
      <c r="AC155" s="107" t="str">
        <f t="shared" si="11"/>
        <v>122</v>
      </c>
    </row>
    <row r="156" spans="1:29" x14ac:dyDescent="0.25">
      <c r="A156" t="s">
        <v>130</v>
      </c>
      <c r="B156" t="s">
        <v>1366</v>
      </c>
      <c r="C156" s="107" t="e">
        <f>+VLOOKUP(AA156,#REF!,2,FALSE)</f>
        <v>#REF!</v>
      </c>
      <c r="D156" s="107" t="e">
        <f>+VLOOKUP(AB156,#REF!,2,FALSE)</f>
        <v>#REF!</v>
      </c>
      <c r="E156" s="107" t="s">
        <v>2215</v>
      </c>
      <c r="F156" s="107" t="s">
        <v>2212</v>
      </c>
      <c r="G156" s="107" t="s">
        <v>2213</v>
      </c>
      <c r="H156" s="107" t="s">
        <v>2225</v>
      </c>
      <c r="I156" s="107" t="s">
        <v>1248</v>
      </c>
      <c r="J156" s="107" t="s">
        <v>167</v>
      </c>
      <c r="K156" s="107" t="s">
        <v>1369</v>
      </c>
      <c r="L156" s="107" t="s">
        <v>2217</v>
      </c>
      <c r="M156" t="s">
        <v>1341</v>
      </c>
      <c r="P156" t="s">
        <v>628</v>
      </c>
      <c r="Q156" s="6" t="e">
        <f>+VLOOKUP(Y156,#REF!,2,FALSE)</f>
        <v>#REF!</v>
      </c>
      <c r="R156" t="s">
        <v>1464</v>
      </c>
      <c r="S156" t="s">
        <v>13</v>
      </c>
      <c r="T156">
        <v>100000</v>
      </c>
      <c r="U156">
        <v>100000</v>
      </c>
      <c r="V156">
        <v>100000</v>
      </c>
      <c r="W156">
        <v>0</v>
      </c>
      <c r="X156">
        <v>0</v>
      </c>
      <c r="Y156" s="288">
        <v>3</v>
      </c>
      <c r="Z156" s="6" t="str">
        <f t="shared" si="8"/>
        <v>33</v>
      </c>
      <c r="AA156" s="107" t="str">
        <f t="shared" si="9"/>
        <v>1</v>
      </c>
      <c r="AB156" s="107" t="str">
        <f t="shared" si="10"/>
        <v>12</v>
      </c>
      <c r="AC156" s="107" t="str">
        <f t="shared" si="11"/>
        <v>122</v>
      </c>
    </row>
    <row r="157" spans="1:29" x14ac:dyDescent="0.25">
      <c r="A157" t="s">
        <v>130</v>
      </c>
      <c r="B157" t="s">
        <v>1366</v>
      </c>
      <c r="C157" s="107" t="e">
        <f>+VLOOKUP(AA157,#REF!,2,FALSE)</f>
        <v>#REF!</v>
      </c>
      <c r="D157" s="107" t="e">
        <f>+VLOOKUP(AB157,#REF!,2,FALSE)</f>
        <v>#REF!</v>
      </c>
      <c r="E157" s="107" t="s">
        <v>2215</v>
      </c>
      <c r="F157" s="107" t="s">
        <v>2212</v>
      </c>
      <c r="G157" s="107" t="s">
        <v>2213</v>
      </c>
      <c r="H157" s="107" t="s">
        <v>2225</v>
      </c>
      <c r="I157" s="107" t="s">
        <v>1248</v>
      </c>
      <c r="J157" s="107" t="s">
        <v>167</v>
      </c>
      <c r="K157" s="107" t="s">
        <v>1369</v>
      </c>
      <c r="L157" s="107" t="s">
        <v>2217</v>
      </c>
      <c r="M157" t="s">
        <v>1341</v>
      </c>
      <c r="P157" t="s">
        <v>629</v>
      </c>
      <c r="Q157" s="6" t="e">
        <f>+VLOOKUP(Y157,#REF!,2,FALSE)</f>
        <v>#REF!</v>
      </c>
      <c r="R157" t="s">
        <v>1464</v>
      </c>
      <c r="S157" t="s">
        <v>45</v>
      </c>
      <c r="T157">
        <v>100000</v>
      </c>
      <c r="U157">
        <v>100000</v>
      </c>
      <c r="V157">
        <v>80000</v>
      </c>
      <c r="W157">
        <v>0</v>
      </c>
      <c r="X157">
        <v>-20000</v>
      </c>
      <c r="Y157" s="288">
        <v>3</v>
      </c>
      <c r="Z157" s="6" t="str">
        <f t="shared" si="8"/>
        <v>33</v>
      </c>
      <c r="AA157" s="107" t="str">
        <f t="shared" si="9"/>
        <v>1</v>
      </c>
      <c r="AB157" s="107" t="str">
        <f t="shared" si="10"/>
        <v>12</v>
      </c>
      <c r="AC157" s="107" t="str">
        <f t="shared" si="11"/>
        <v>122</v>
      </c>
    </row>
    <row r="158" spans="1:29" x14ac:dyDescent="0.25">
      <c r="A158" t="s">
        <v>130</v>
      </c>
      <c r="B158" t="s">
        <v>1366</v>
      </c>
      <c r="C158" s="107" t="e">
        <f>+VLOOKUP(AA158,#REF!,2,FALSE)</f>
        <v>#REF!</v>
      </c>
      <c r="D158" s="107" t="e">
        <f>+VLOOKUP(AB158,#REF!,2,FALSE)</f>
        <v>#REF!</v>
      </c>
      <c r="E158" s="107" t="s">
        <v>2215</v>
      </c>
      <c r="F158" s="107" t="s">
        <v>2212</v>
      </c>
      <c r="G158" s="107" t="s">
        <v>2213</v>
      </c>
      <c r="H158" s="107" t="s">
        <v>2225</v>
      </c>
      <c r="I158" s="107" t="s">
        <v>1248</v>
      </c>
      <c r="J158" s="107" t="s">
        <v>167</v>
      </c>
      <c r="K158" s="107" t="s">
        <v>1369</v>
      </c>
      <c r="L158" s="107" t="s">
        <v>2217</v>
      </c>
      <c r="M158" t="s">
        <v>1341</v>
      </c>
      <c r="P158" t="s">
        <v>633</v>
      </c>
      <c r="Q158" s="6" t="e">
        <f>+VLOOKUP(Y158,#REF!,2,FALSE)</f>
        <v>#REF!</v>
      </c>
      <c r="R158" t="s">
        <v>1454</v>
      </c>
      <c r="S158" t="s">
        <v>3</v>
      </c>
      <c r="T158">
        <v>50000</v>
      </c>
      <c r="U158">
        <v>50000</v>
      </c>
      <c r="V158">
        <v>15000</v>
      </c>
      <c r="W158">
        <v>0</v>
      </c>
      <c r="X158">
        <v>-35000</v>
      </c>
      <c r="Y158" s="288">
        <v>2</v>
      </c>
      <c r="Z158" s="6" t="str">
        <f t="shared" si="8"/>
        <v>21</v>
      </c>
      <c r="AA158" s="107" t="str">
        <f t="shared" si="9"/>
        <v>1</v>
      </c>
      <c r="AB158" s="107" t="str">
        <f t="shared" si="10"/>
        <v>12</v>
      </c>
      <c r="AC158" s="107" t="str">
        <f t="shared" si="11"/>
        <v>122</v>
      </c>
    </row>
    <row r="159" spans="1:29" x14ac:dyDescent="0.25">
      <c r="A159" t="s">
        <v>130</v>
      </c>
      <c r="B159" t="s">
        <v>1366</v>
      </c>
      <c r="C159" s="107" t="e">
        <f>+VLOOKUP(AA159,#REF!,2,FALSE)</f>
        <v>#REF!</v>
      </c>
      <c r="D159" s="107" t="e">
        <f>+VLOOKUP(AB159,#REF!,2,FALSE)</f>
        <v>#REF!</v>
      </c>
      <c r="E159" s="107" t="s">
        <v>2215</v>
      </c>
      <c r="F159" s="107" t="s">
        <v>2212</v>
      </c>
      <c r="G159" s="107" t="s">
        <v>2213</v>
      </c>
      <c r="H159" s="107" t="s">
        <v>2225</v>
      </c>
      <c r="I159" s="107" t="s">
        <v>1248</v>
      </c>
      <c r="J159" s="107" t="s">
        <v>167</v>
      </c>
      <c r="K159" s="107" t="s">
        <v>1369</v>
      </c>
      <c r="L159" s="107" t="s">
        <v>2217</v>
      </c>
      <c r="M159" t="s">
        <v>1341</v>
      </c>
      <c r="P159" t="s">
        <v>634</v>
      </c>
      <c r="Q159" s="6" t="e">
        <f>+VLOOKUP(Y159,#REF!,2,FALSE)</f>
        <v>#REF!</v>
      </c>
      <c r="R159" t="s">
        <v>1476</v>
      </c>
      <c r="S159" t="s">
        <v>16</v>
      </c>
      <c r="T159">
        <v>40000</v>
      </c>
      <c r="U159">
        <v>40000</v>
      </c>
      <c r="V159">
        <v>0</v>
      </c>
      <c r="W159">
        <v>0</v>
      </c>
      <c r="X159">
        <v>-40000</v>
      </c>
      <c r="Y159" s="288">
        <v>5</v>
      </c>
      <c r="Z159" s="6" t="str">
        <f t="shared" si="8"/>
        <v>51</v>
      </c>
      <c r="AA159" s="107" t="str">
        <f t="shared" si="9"/>
        <v>1</v>
      </c>
      <c r="AB159" s="107" t="str">
        <f t="shared" si="10"/>
        <v>12</v>
      </c>
      <c r="AC159" s="107" t="str">
        <f t="shared" si="11"/>
        <v>122</v>
      </c>
    </row>
    <row r="160" spans="1:29" x14ac:dyDescent="0.25">
      <c r="A160" t="s">
        <v>130</v>
      </c>
      <c r="B160" t="s">
        <v>1366</v>
      </c>
      <c r="C160" s="107" t="e">
        <f>+VLOOKUP(AA160,#REF!,2,FALSE)</f>
        <v>#REF!</v>
      </c>
      <c r="D160" s="107" t="e">
        <f>+VLOOKUP(AB160,#REF!,2,FALSE)</f>
        <v>#REF!</v>
      </c>
      <c r="E160" s="107" t="s">
        <v>2215</v>
      </c>
      <c r="F160" s="107" t="s">
        <v>2212</v>
      </c>
      <c r="G160" s="107" t="s">
        <v>2213</v>
      </c>
      <c r="H160" s="107" t="s">
        <v>2225</v>
      </c>
      <c r="I160" s="107" t="s">
        <v>1248</v>
      </c>
      <c r="J160" s="107" t="s">
        <v>167</v>
      </c>
      <c r="K160" s="107" t="s">
        <v>1369</v>
      </c>
      <c r="L160" s="107" t="s">
        <v>2217</v>
      </c>
      <c r="M160" t="s">
        <v>1341</v>
      </c>
      <c r="P160" t="s">
        <v>640</v>
      </c>
      <c r="Q160" s="6" t="e">
        <f>+VLOOKUP(Y160,#REF!,2,FALSE)</f>
        <v>#REF!</v>
      </c>
      <c r="R160" t="s">
        <v>1454</v>
      </c>
      <c r="S160" t="s">
        <v>41</v>
      </c>
      <c r="T160">
        <v>5000</v>
      </c>
      <c r="U160">
        <v>5000</v>
      </c>
      <c r="V160">
        <v>5000</v>
      </c>
      <c r="W160">
        <v>0</v>
      </c>
      <c r="X160">
        <v>0</v>
      </c>
      <c r="Y160" s="288">
        <v>2</v>
      </c>
      <c r="Z160" s="6" t="str">
        <f t="shared" si="8"/>
        <v>21</v>
      </c>
      <c r="AA160" s="107" t="str">
        <f t="shared" si="9"/>
        <v>1</v>
      </c>
      <c r="AB160" s="107" t="str">
        <f t="shared" si="10"/>
        <v>12</v>
      </c>
      <c r="AC160" s="107" t="str">
        <f t="shared" si="11"/>
        <v>122</v>
      </c>
    </row>
    <row r="161" spans="1:29" x14ac:dyDescent="0.25">
      <c r="A161" t="s">
        <v>130</v>
      </c>
      <c r="B161" t="s">
        <v>1366</v>
      </c>
      <c r="C161" s="107" t="e">
        <f>+VLOOKUP(AA161,#REF!,2,FALSE)</f>
        <v>#REF!</v>
      </c>
      <c r="D161" s="107" t="e">
        <f>+VLOOKUP(AB161,#REF!,2,FALSE)</f>
        <v>#REF!</v>
      </c>
      <c r="E161" s="107" t="s">
        <v>2215</v>
      </c>
      <c r="F161" s="107" t="s">
        <v>2212</v>
      </c>
      <c r="G161" s="107" t="s">
        <v>2213</v>
      </c>
      <c r="H161" s="107" t="s">
        <v>2225</v>
      </c>
      <c r="I161" s="107" t="s">
        <v>1248</v>
      </c>
      <c r="J161" s="107" t="s">
        <v>167</v>
      </c>
      <c r="K161" s="107" t="s">
        <v>1369</v>
      </c>
      <c r="L161" s="107" t="s">
        <v>2217</v>
      </c>
      <c r="M161" t="s">
        <v>1341</v>
      </c>
      <c r="P161" t="s">
        <v>641</v>
      </c>
      <c r="Q161" s="6" t="e">
        <f>+VLOOKUP(Y161,#REF!,2,FALSE)</f>
        <v>#REF!</v>
      </c>
      <c r="R161" t="s">
        <v>1459</v>
      </c>
      <c r="S161" t="s">
        <v>9</v>
      </c>
      <c r="T161">
        <v>5000</v>
      </c>
      <c r="U161">
        <v>5000</v>
      </c>
      <c r="V161">
        <v>5000</v>
      </c>
      <c r="W161">
        <v>0</v>
      </c>
      <c r="X161">
        <v>0</v>
      </c>
      <c r="Y161" s="288">
        <v>2</v>
      </c>
      <c r="Z161" s="6" t="str">
        <f t="shared" si="8"/>
        <v>27</v>
      </c>
      <c r="AA161" s="107" t="str">
        <f t="shared" si="9"/>
        <v>1</v>
      </c>
      <c r="AB161" s="107" t="str">
        <f t="shared" si="10"/>
        <v>12</v>
      </c>
      <c r="AC161" s="107" t="str">
        <f t="shared" si="11"/>
        <v>122</v>
      </c>
    </row>
    <row r="162" spans="1:29" x14ac:dyDescent="0.25">
      <c r="A162" t="s">
        <v>130</v>
      </c>
      <c r="B162" t="s">
        <v>1366</v>
      </c>
      <c r="C162" s="107" t="e">
        <f>+VLOOKUP(AA162,#REF!,2,FALSE)</f>
        <v>#REF!</v>
      </c>
      <c r="D162" s="107" t="e">
        <f>+VLOOKUP(AB162,#REF!,2,FALSE)</f>
        <v>#REF!</v>
      </c>
      <c r="E162" s="107" t="s">
        <v>2215</v>
      </c>
      <c r="F162" s="107" t="s">
        <v>2212</v>
      </c>
      <c r="G162" s="107" t="s">
        <v>2213</v>
      </c>
      <c r="H162" s="107" t="s">
        <v>2225</v>
      </c>
      <c r="I162" s="107" t="s">
        <v>1248</v>
      </c>
      <c r="J162" s="107" t="s">
        <v>167</v>
      </c>
      <c r="K162" s="107" t="s">
        <v>1369</v>
      </c>
      <c r="L162" s="107" t="s">
        <v>2217</v>
      </c>
      <c r="M162" t="s">
        <v>1341</v>
      </c>
      <c r="P162" t="s">
        <v>642</v>
      </c>
      <c r="Q162" s="6" t="e">
        <f>+VLOOKUP(Y162,#REF!,2,FALSE)</f>
        <v>#REF!</v>
      </c>
      <c r="R162" t="s">
        <v>1468</v>
      </c>
      <c r="S162" t="s">
        <v>14</v>
      </c>
      <c r="T162">
        <v>3000</v>
      </c>
      <c r="U162">
        <v>3000</v>
      </c>
      <c r="V162">
        <v>3000</v>
      </c>
      <c r="W162">
        <v>0</v>
      </c>
      <c r="X162">
        <v>0</v>
      </c>
      <c r="Y162" s="288">
        <v>3</v>
      </c>
      <c r="Z162" s="6" t="str">
        <f t="shared" si="8"/>
        <v>37</v>
      </c>
      <c r="AA162" s="107" t="str">
        <f t="shared" si="9"/>
        <v>1</v>
      </c>
      <c r="AB162" s="107" t="str">
        <f t="shared" si="10"/>
        <v>12</v>
      </c>
      <c r="AC162" s="107" t="str">
        <f t="shared" si="11"/>
        <v>122</v>
      </c>
    </row>
    <row r="163" spans="1:29" x14ac:dyDescent="0.25">
      <c r="A163" t="s">
        <v>130</v>
      </c>
      <c r="B163" t="s">
        <v>1366</v>
      </c>
      <c r="C163" s="107" t="e">
        <f>+VLOOKUP(AA163,#REF!,2,FALSE)</f>
        <v>#REF!</v>
      </c>
      <c r="D163" s="107" t="e">
        <f>+VLOOKUP(AB163,#REF!,2,FALSE)</f>
        <v>#REF!</v>
      </c>
      <c r="E163" s="107" t="s">
        <v>2215</v>
      </c>
      <c r="F163" s="107" t="s">
        <v>2212</v>
      </c>
      <c r="G163" s="107" t="s">
        <v>2213</v>
      </c>
      <c r="H163" s="107" t="s">
        <v>2225</v>
      </c>
      <c r="I163" s="107" t="s">
        <v>1248</v>
      </c>
      <c r="J163" s="107" t="s">
        <v>167</v>
      </c>
      <c r="K163" s="107" t="s">
        <v>1369</v>
      </c>
      <c r="L163" s="107" t="s">
        <v>2217</v>
      </c>
      <c r="M163" t="s">
        <v>1341</v>
      </c>
      <c r="P163" t="s">
        <v>644</v>
      </c>
      <c r="Q163" s="6" t="e">
        <f>+VLOOKUP(Y163,#REF!,2,FALSE)</f>
        <v>#REF!</v>
      </c>
      <c r="R163" t="s">
        <v>1462</v>
      </c>
      <c r="S163" t="s">
        <v>12</v>
      </c>
      <c r="T163">
        <v>2000</v>
      </c>
      <c r="U163">
        <v>2000</v>
      </c>
      <c r="V163">
        <v>2000</v>
      </c>
      <c r="W163">
        <v>0</v>
      </c>
      <c r="X163">
        <v>0</v>
      </c>
      <c r="Y163" s="288">
        <v>3</v>
      </c>
      <c r="Z163" s="6" t="str">
        <f t="shared" si="8"/>
        <v>31</v>
      </c>
      <c r="AA163" s="107" t="str">
        <f t="shared" si="9"/>
        <v>1</v>
      </c>
      <c r="AB163" s="107" t="str">
        <f t="shared" si="10"/>
        <v>12</v>
      </c>
      <c r="AC163" s="107" t="str">
        <f t="shared" si="11"/>
        <v>122</v>
      </c>
    </row>
    <row r="164" spans="1:29" x14ac:dyDescent="0.25">
      <c r="A164" t="s">
        <v>225</v>
      </c>
      <c r="B164" t="s">
        <v>1370</v>
      </c>
      <c r="C164" s="107" t="e">
        <f>+VLOOKUP(AA164,#REF!,2,FALSE)</f>
        <v>#REF!</v>
      </c>
      <c r="D164" s="107" t="e">
        <f>+VLOOKUP(AB164,#REF!,2,FALSE)</f>
        <v>#REF!</v>
      </c>
      <c r="E164" s="107" t="s">
        <v>2215</v>
      </c>
      <c r="F164" s="107" t="s">
        <v>2212</v>
      </c>
      <c r="G164" s="107" t="s">
        <v>2213</v>
      </c>
      <c r="H164" s="107" t="s">
        <v>2214</v>
      </c>
      <c r="I164" t="s">
        <v>1278</v>
      </c>
      <c r="K164" t="s">
        <v>1371</v>
      </c>
      <c r="L164" s="107" t="s">
        <v>2217</v>
      </c>
      <c r="M164" t="s">
        <v>1358</v>
      </c>
      <c r="Q164" s="6" t="e">
        <f>+VLOOKUP(Y164,#REF!,2,FALSE)</f>
        <v>#REF!</v>
      </c>
      <c r="R164" t="s">
        <v>1454</v>
      </c>
      <c r="S164" t="s">
        <v>2</v>
      </c>
      <c r="T164">
        <v>900000</v>
      </c>
      <c r="U164">
        <v>900000</v>
      </c>
      <c r="V164">
        <v>540000</v>
      </c>
      <c r="W164">
        <v>0</v>
      </c>
      <c r="X164">
        <v>-360000</v>
      </c>
      <c r="Y164" s="288">
        <v>2</v>
      </c>
      <c r="Z164" s="6" t="str">
        <f t="shared" si="8"/>
        <v>21</v>
      </c>
      <c r="AA164" s="107" t="str">
        <f t="shared" si="9"/>
        <v>1</v>
      </c>
      <c r="AB164" s="107" t="str">
        <f t="shared" si="10"/>
        <v>18</v>
      </c>
      <c r="AC164" s="107" t="str">
        <f t="shared" si="11"/>
        <v>181</v>
      </c>
    </row>
    <row r="165" spans="1:29" x14ac:dyDescent="0.25">
      <c r="A165" t="s">
        <v>225</v>
      </c>
      <c r="B165" t="s">
        <v>1370</v>
      </c>
      <c r="C165" s="107" t="e">
        <f>+VLOOKUP(AA165,#REF!,2,FALSE)</f>
        <v>#REF!</v>
      </c>
      <c r="D165" s="107" t="e">
        <f>+VLOOKUP(AB165,#REF!,2,FALSE)</f>
        <v>#REF!</v>
      </c>
      <c r="E165" s="107" t="s">
        <v>2215</v>
      </c>
      <c r="F165" s="107" t="s">
        <v>2212</v>
      </c>
      <c r="G165" s="107" t="s">
        <v>2213</v>
      </c>
      <c r="H165" s="107" t="s">
        <v>2214</v>
      </c>
      <c r="I165" s="107" t="s">
        <v>1278</v>
      </c>
      <c r="J165" s="107"/>
      <c r="K165" s="107" t="s">
        <v>1371</v>
      </c>
      <c r="L165" s="107" t="s">
        <v>2217</v>
      </c>
      <c r="M165" t="s">
        <v>1358</v>
      </c>
      <c r="Q165" s="6" t="e">
        <f>+VLOOKUP(Y165,#REF!,2,FALSE)</f>
        <v>#REF!</v>
      </c>
      <c r="R165" t="s">
        <v>1454</v>
      </c>
      <c r="S165" t="s">
        <v>41</v>
      </c>
      <c r="T165">
        <v>1200</v>
      </c>
      <c r="U165">
        <v>1200</v>
      </c>
      <c r="V165">
        <v>1200</v>
      </c>
      <c r="W165">
        <v>0</v>
      </c>
      <c r="X165">
        <v>0</v>
      </c>
      <c r="Y165" s="288">
        <v>2</v>
      </c>
      <c r="Z165" s="6" t="str">
        <f t="shared" si="8"/>
        <v>21</v>
      </c>
      <c r="AA165" s="107" t="str">
        <f t="shared" si="9"/>
        <v>1</v>
      </c>
      <c r="AB165" s="107" t="str">
        <f t="shared" si="10"/>
        <v>18</v>
      </c>
      <c r="AC165" s="107" t="str">
        <f t="shared" si="11"/>
        <v>181</v>
      </c>
    </row>
    <row r="166" spans="1:29" x14ac:dyDescent="0.25">
      <c r="A166" t="s">
        <v>225</v>
      </c>
      <c r="B166" t="s">
        <v>1370</v>
      </c>
      <c r="C166" s="107" t="e">
        <f>+VLOOKUP(AA166,#REF!,2,FALSE)</f>
        <v>#REF!</v>
      </c>
      <c r="D166" s="107" t="e">
        <f>+VLOOKUP(AB166,#REF!,2,FALSE)</f>
        <v>#REF!</v>
      </c>
      <c r="E166" s="107" t="s">
        <v>2215</v>
      </c>
      <c r="F166" s="107" t="s">
        <v>2212</v>
      </c>
      <c r="G166" s="107" t="s">
        <v>2213</v>
      </c>
      <c r="H166" s="107" t="s">
        <v>2214</v>
      </c>
      <c r="I166" s="107" t="s">
        <v>1278</v>
      </c>
      <c r="J166" s="107"/>
      <c r="K166" s="107" t="s">
        <v>1371</v>
      </c>
      <c r="L166" s="107" t="s">
        <v>2217</v>
      </c>
      <c r="M166" t="s">
        <v>1358</v>
      </c>
      <c r="Q166" s="6" t="e">
        <f>+VLOOKUP(Y166,#REF!,2,FALSE)</f>
        <v>#REF!</v>
      </c>
      <c r="R166" t="s">
        <v>1454</v>
      </c>
      <c r="S166" t="s">
        <v>51</v>
      </c>
      <c r="T166">
        <v>180</v>
      </c>
      <c r="U166">
        <v>180</v>
      </c>
      <c r="V166">
        <v>180</v>
      </c>
      <c r="W166">
        <v>0</v>
      </c>
      <c r="X166">
        <v>0</v>
      </c>
      <c r="Y166" s="288">
        <v>2</v>
      </c>
      <c r="Z166" s="6" t="str">
        <f t="shared" si="8"/>
        <v>21</v>
      </c>
      <c r="AA166" s="107" t="str">
        <f t="shared" si="9"/>
        <v>1</v>
      </c>
      <c r="AB166" s="107" t="str">
        <f t="shared" si="10"/>
        <v>18</v>
      </c>
      <c r="AC166" s="107" t="str">
        <f t="shared" si="11"/>
        <v>181</v>
      </c>
    </row>
    <row r="167" spans="1:29" x14ac:dyDescent="0.25">
      <c r="A167" t="s">
        <v>225</v>
      </c>
      <c r="B167" t="s">
        <v>1370</v>
      </c>
      <c r="C167" s="107" t="e">
        <f>+VLOOKUP(AA167,#REF!,2,FALSE)</f>
        <v>#REF!</v>
      </c>
      <c r="D167" s="107" t="e">
        <f>+VLOOKUP(AB167,#REF!,2,FALSE)</f>
        <v>#REF!</v>
      </c>
      <c r="E167" s="107" t="s">
        <v>2215</v>
      </c>
      <c r="F167" s="107" t="s">
        <v>2212</v>
      </c>
      <c r="G167" s="107" t="s">
        <v>2213</v>
      </c>
      <c r="H167" s="107" t="s">
        <v>2214</v>
      </c>
      <c r="I167" s="107" t="s">
        <v>1278</v>
      </c>
      <c r="J167" s="107"/>
      <c r="K167" s="107" t="s">
        <v>1371</v>
      </c>
      <c r="L167" s="107" t="s">
        <v>2217</v>
      </c>
      <c r="M167" t="s">
        <v>1358</v>
      </c>
      <c r="Q167" s="6" t="e">
        <f>+VLOOKUP(Y167,#REF!,2,FALSE)</f>
        <v>#REF!</v>
      </c>
      <c r="R167" t="s">
        <v>1454</v>
      </c>
      <c r="S167" t="s">
        <v>3</v>
      </c>
      <c r="T167">
        <v>1200</v>
      </c>
      <c r="U167">
        <v>1200</v>
      </c>
      <c r="V167">
        <v>360</v>
      </c>
      <c r="W167">
        <v>0</v>
      </c>
      <c r="X167">
        <v>-840</v>
      </c>
      <c r="Y167" s="288">
        <v>2</v>
      </c>
      <c r="Z167" s="6" t="str">
        <f t="shared" si="8"/>
        <v>21</v>
      </c>
      <c r="AA167" s="107" t="str">
        <f t="shared" si="9"/>
        <v>1</v>
      </c>
      <c r="AB167" s="107" t="str">
        <f t="shared" si="10"/>
        <v>18</v>
      </c>
      <c r="AC167" s="107" t="str">
        <f t="shared" si="11"/>
        <v>181</v>
      </c>
    </row>
    <row r="168" spans="1:29" x14ac:dyDescent="0.25">
      <c r="A168" t="s">
        <v>225</v>
      </c>
      <c r="B168" t="s">
        <v>1370</v>
      </c>
      <c r="C168" s="107" t="e">
        <f>+VLOOKUP(AA168,#REF!,2,FALSE)</f>
        <v>#REF!</v>
      </c>
      <c r="D168" s="107" t="e">
        <f>+VLOOKUP(AB168,#REF!,2,FALSE)</f>
        <v>#REF!</v>
      </c>
      <c r="E168" s="107" t="s">
        <v>2215</v>
      </c>
      <c r="F168" s="107" t="s">
        <v>2212</v>
      </c>
      <c r="G168" s="107" t="s">
        <v>2213</v>
      </c>
      <c r="H168" s="107" t="s">
        <v>2214</v>
      </c>
      <c r="I168" s="107" t="s">
        <v>1278</v>
      </c>
      <c r="J168" s="107"/>
      <c r="K168" s="107" t="s">
        <v>1371</v>
      </c>
      <c r="L168" s="107" t="s">
        <v>2217</v>
      </c>
      <c r="M168" t="s">
        <v>1358</v>
      </c>
      <c r="Q168" s="6" t="e">
        <f>+VLOOKUP(Y168,#REF!,2,FALSE)</f>
        <v>#REF!</v>
      </c>
      <c r="R168" t="s">
        <v>1454</v>
      </c>
      <c r="S168" t="s">
        <v>4</v>
      </c>
      <c r="T168">
        <v>25000</v>
      </c>
      <c r="U168">
        <v>25000</v>
      </c>
      <c r="V168">
        <v>25000</v>
      </c>
      <c r="W168">
        <v>0</v>
      </c>
      <c r="X168">
        <v>0</v>
      </c>
      <c r="Y168" s="288">
        <v>2</v>
      </c>
      <c r="Z168" s="6" t="str">
        <f t="shared" si="8"/>
        <v>21</v>
      </c>
      <c r="AA168" s="107" t="str">
        <f t="shared" si="9"/>
        <v>1</v>
      </c>
      <c r="AB168" s="107" t="str">
        <f t="shared" si="10"/>
        <v>18</v>
      </c>
      <c r="AC168" s="107" t="str">
        <f t="shared" si="11"/>
        <v>181</v>
      </c>
    </row>
    <row r="169" spans="1:29" x14ac:dyDescent="0.25">
      <c r="A169" t="s">
        <v>225</v>
      </c>
      <c r="B169" t="s">
        <v>1370</v>
      </c>
      <c r="C169" s="107" t="e">
        <f>+VLOOKUP(AA169,#REF!,2,FALSE)</f>
        <v>#REF!</v>
      </c>
      <c r="D169" s="107" t="e">
        <f>+VLOOKUP(AB169,#REF!,2,FALSE)</f>
        <v>#REF!</v>
      </c>
      <c r="E169" s="107" t="s">
        <v>2215</v>
      </c>
      <c r="F169" s="107" t="s">
        <v>2212</v>
      </c>
      <c r="G169" s="107" t="s">
        <v>2213</v>
      </c>
      <c r="H169" s="107" t="s">
        <v>2214</v>
      </c>
      <c r="I169" s="107" t="s">
        <v>1278</v>
      </c>
      <c r="J169" s="107"/>
      <c r="K169" s="107" t="s">
        <v>1371</v>
      </c>
      <c r="L169" s="107" t="s">
        <v>2217</v>
      </c>
      <c r="M169" t="s">
        <v>1358</v>
      </c>
      <c r="Q169" s="6" t="e">
        <f>+VLOOKUP(Y169,#REF!,2,FALSE)</f>
        <v>#REF!</v>
      </c>
      <c r="R169" t="s">
        <v>1455</v>
      </c>
      <c r="S169" t="s">
        <v>6</v>
      </c>
      <c r="T169">
        <v>2400</v>
      </c>
      <c r="U169">
        <v>2400</v>
      </c>
      <c r="V169">
        <v>2400</v>
      </c>
      <c r="W169">
        <v>0</v>
      </c>
      <c r="X169">
        <v>0</v>
      </c>
      <c r="Y169" s="288">
        <v>2</v>
      </c>
      <c r="Z169" s="6" t="str">
        <f t="shared" si="8"/>
        <v>22</v>
      </c>
      <c r="AA169" s="107" t="str">
        <f t="shared" si="9"/>
        <v>1</v>
      </c>
      <c r="AB169" s="107" t="str">
        <f t="shared" si="10"/>
        <v>18</v>
      </c>
      <c r="AC169" s="107" t="str">
        <f t="shared" si="11"/>
        <v>181</v>
      </c>
    </row>
    <row r="170" spans="1:29" x14ac:dyDescent="0.25">
      <c r="A170" t="s">
        <v>225</v>
      </c>
      <c r="B170" t="s">
        <v>1370</v>
      </c>
      <c r="C170" s="107" t="e">
        <f>+VLOOKUP(AA170,#REF!,2,FALSE)</f>
        <v>#REF!</v>
      </c>
      <c r="D170" s="107" t="e">
        <f>+VLOOKUP(AB170,#REF!,2,FALSE)</f>
        <v>#REF!</v>
      </c>
      <c r="E170" s="107" t="s">
        <v>2215</v>
      </c>
      <c r="F170" s="107" t="s">
        <v>2212</v>
      </c>
      <c r="G170" s="107" t="s">
        <v>2213</v>
      </c>
      <c r="H170" s="107" t="s">
        <v>2214</v>
      </c>
      <c r="I170" s="107" t="s">
        <v>1278</v>
      </c>
      <c r="J170" s="107"/>
      <c r="K170" s="107" t="s">
        <v>1371</v>
      </c>
      <c r="L170" s="107" t="s">
        <v>2217</v>
      </c>
      <c r="M170" t="s">
        <v>1358</v>
      </c>
      <c r="Q170" s="6" t="e">
        <f>+VLOOKUP(Y170,#REF!,2,FALSE)</f>
        <v>#REF!</v>
      </c>
      <c r="R170" t="s">
        <v>1457</v>
      </c>
      <c r="S170" t="s">
        <v>42</v>
      </c>
      <c r="T170">
        <v>800</v>
      </c>
      <c r="U170">
        <v>800</v>
      </c>
      <c r="V170">
        <v>800</v>
      </c>
      <c r="W170">
        <v>0</v>
      </c>
      <c r="X170">
        <v>0</v>
      </c>
      <c r="Y170" s="288">
        <v>2</v>
      </c>
      <c r="Z170" s="6" t="str">
        <f t="shared" si="8"/>
        <v>25</v>
      </c>
      <c r="AA170" s="107" t="str">
        <f t="shared" si="9"/>
        <v>1</v>
      </c>
      <c r="AB170" s="107" t="str">
        <f t="shared" si="10"/>
        <v>18</v>
      </c>
      <c r="AC170" s="107" t="str">
        <f t="shared" si="11"/>
        <v>181</v>
      </c>
    </row>
    <row r="171" spans="1:29" x14ac:dyDescent="0.25">
      <c r="A171" t="s">
        <v>225</v>
      </c>
      <c r="B171" t="s">
        <v>1370</v>
      </c>
      <c r="C171" s="107" t="e">
        <f>+VLOOKUP(AA171,#REF!,2,FALSE)</f>
        <v>#REF!</v>
      </c>
      <c r="D171" s="107" t="e">
        <f>+VLOOKUP(AB171,#REF!,2,FALSE)</f>
        <v>#REF!</v>
      </c>
      <c r="E171" s="107" t="s">
        <v>2215</v>
      </c>
      <c r="F171" s="107" t="s">
        <v>2212</v>
      </c>
      <c r="G171" s="107" t="s">
        <v>2213</v>
      </c>
      <c r="H171" s="107" t="s">
        <v>2214</v>
      </c>
      <c r="I171" s="107" t="s">
        <v>1278</v>
      </c>
      <c r="J171" s="107"/>
      <c r="K171" s="107" t="s">
        <v>1371</v>
      </c>
      <c r="L171" s="107" t="s">
        <v>2217</v>
      </c>
      <c r="M171" t="s">
        <v>1358</v>
      </c>
      <c r="Q171" s="6" t="e">
        <f>+VLOOKUP(Y171,#REF!,2,FALSE)</f>
        <v>#REF!</v>
      </c>
      <c r="R171" t="s">
        <v>1459</v>
      </c>
      <c r="S171" t="s">
        <v>8</v>
      </c>
      <c r="T171">
        <v>4000</v>
      </c>
      <c r="U171">
        <v>4000</v>
      </c>
      <c r="V171">
        <v>0</v>
      </c>
      <c r="W171">
        <v>0</v>
      </c>
      <c r="X171">
        <v>-4000</v>
      </c>
      <c r="Y171" s="288">
        <v>2</v>
      </c>
      <c r="Z171" s="6" t="str">
        <f t="shared" si="8"/>
        <v>27</v>
      </c>
      <c r="AA171" s="107" t="str">
        <f t="shared" si="9"/>
        <v>1</v>
      </c>
      <c r="AB171" s="107" t="str">
        <f t="shared" si="10"/>
        <v>18</v>
      </c>
      <c r="AC171" s="107" t="str">
        <f t="shared" si="11"/>
        <v>181</v>
      </c>
    </row>
    <row r="172" spans="1:29" x14ac:dyDescent="0.25">
      <c r="A172" t="s">
        <v>225</v>
      </c>
      <c r="B172" t="s">
        <v>1370</v>
      </c>
      <c r="C172" s="107" t="e">
        <f>+VLOOKUP(AA172,#REF!,2,FALSE)</f>
        <v>#REF!</v>
      </c>
      <c r="D172" s="107" t="e">
        <f>+VLOOKUP(AB172,#REF!,2,FALSE)</f>
        <v>#REF!</v>
      </c>
      <c r="E172" s="107" t="s">
        <v>2215</v>
      </c>
      <c r="F172" s="107" t="s">
        <v>2212</v>
      </c>
      <c r="G172" s="107" t="s">
        <v>2213</v>
      </c>
      <c r="H172" s="107" t="s">
        <v>2214</v>
      </c>
      <c r="I172" s="107" t="s">
        <v>1278</v>
      </c>
      <c r="J172" s="107"/>
      <c r="K172" s="107" t="s">
        <v>1371</v>
      </c>
      <c r="L172" s="107" t="s">
        <v>2217</v>
      </c>
      <c r="M172" t="s">
        <v>1358</v>
      </c>
      <c r="Q172" s="6" t="e">
        <f>+VLOOKUP(Y172,#REF!,2,FALSE)</f>
        <v>#REF!</v>
      </c>
      <c r="R172" t="s">
        <v>1459</v>
      </c>
      <c r="S172" t="s">
        <v>67</v>
      </c>
      <c r="T172">
        <v>1080</v>
      </c>
      <c r="U172">
        <v>1080</v>
      </c>
      <c r="V172">
        <v>1080</v>
      </c>
      <c r="W172">
        <v>0</v>
      </c>
      <c r="X172">
        <v>0</v>
      </c>
      <c r="Y172" s="288">
        <v>2</v>
      </c>
      <c r="Z172" s="6" t="str">
        <f t="shared" si="8"/>
        <v>27</v>
      </c>
      <c r="AA172" s="107" t="str">
        <f t="shared" si="9"/>
        <v>1</v>
      </c>
      <c r="AB172" s="107" t="str">
        <f t="shared" si="10"/>
        <v>18</v>
      </c>
      <c r="AC172" s="107" t="str">
        <f t="shared" si="11"/>
        <v>181</v>
      </c>
    </row>
    <row r="173" spans="1:29" x14ac:dyDescent="0.25">
      <c r="A173" t="s">
        <v>225</v>
      </c>
      <c r="B173" t="s">
        <v>1370</v>
      </c>
      <c r="C173" s="107" t="e">
        <f>+VLOOKUP(AA173,#REF!,2,FALSE)</f>
        <v>#REF!</v>
      </c>
      <c r="D173" s="107" t="e">
        <f>+VLOOKUP(AB173,#REF!,2,FALSE)</f>
        <v>#REF!</v>
      </c>
      <c r="E173" s="107" t="s">
        <v>2215</v>
      </c>
      <c r="F173" s="107" t="s">
        <v>2212</v>
      </c>
      <c r="G173" s="107" t="s">
        <v>2213</v>
      </c>
      <c r="H173" s="107" t="s">
        <v>2214</v>
      </c>
      <c r="I173" s="107" t="s">
        <v>1278</v>
      </c>
      <c r="J173" s="107"/>
      <c r="K173" s="107" t="s">
        <v>1371</v>
      </c>
      <c r="L173" s="107" t="s">
        <v>2217</v>
      </c>
      <c r="M173" t="s">
        <v>1358</v>
      </c>
      <c r="Q173" s="6" t="e">
        <f>+VLOOKUP(Y173,#REF!,2,FALSE)</f>
        <v>#REF!</v>
      </c>
      <c r="R173" t="s">
        <v>1461</v>
      </c>
      <c r="S173" t="s">
        <v>10</v>
      </c>
      <c r="T173">
        <v>4200</v>
      </c>
      <c r="U173">
        <v>4200</v>
      </c>
      <c r="V173">
        <v>4200</v>
      </c>
      <c r="W173">
        <v>0</v>
      </c>
      <c r="X173">
        <v>0</v>
      </c>
      <c r="Y173" s="288">
        <v>2</v>
      </c>
      <c r="Z173" s="6" t="str">
        <f t="shared" si="8"/>
        <v>29</v>
      </c>
      <c r="AA173" s="107" t="str">
        <f t="shared" si="9"/>
        <v>1</v>
      </c>
      <c r="AB173" s="107" t="str">
        <f t="shared" si="10"/>
        <v>18</v>
      </c>
      <c r="AC173" s="107" t="str">
        <f t="shared" si="11"/>
        <v>181</v>
      </c>
    </row>
    <row r="174" spans="1:29" x14ac:dyDescent="0.25">
      <c r="A174" t="s">
        <v>225</v>
      </c>
      <c r="B174" t="s">
        <v>1370</v>
      </c>
      <c r="C174" s="107" t="e">
        <f>+VLOOKUP(AA174,#REF!,2,FALSE)</f>
        <v>#REF!</v>
      </c>
      <c r="D174" s="107" t="e">
        <f>+VLOOKUP(AB174,#REF!,2,FALSE)</f>
        <v>#REF!</v>
      </c>
      <c r="E174" s="107" t="s">
        <v>2215</v>
      </c>
      <c r="F174" s="107" t="s">
        <v>2212</v>
      </c>
      <c r="G174" s="107" t="s">
        <v>2213</v>
      </c>
      <c r="H174" s="107" t="s">
        <v>2214</v>
      </c>
      <c r="I174" s="107" t="s">
        <v>1278</v>
      </c>
      <c r="J174" s="107"/>
      <c r="K174" s="107" t="s">
        <v>1371</v>
      </c>
      <c r="L174" s="107" t="s">
        <v>2217</v>
      </c>
      <c r="M174" t="s">
        <v>1358</v>
      </c>
      <c r="Q174" s="6" t="e">
        <f>+VLOOKUP(Y174,#REF!,2,FALSE)</f>
        <v>#REF!</v>
      </c>
      <c r="R174" t="s">
        <v>1461</v>
      </c>
      <c r="S174" t="s">
        <v>11</v>
      </c>
      <c r="T174">
        <v>1200</v>
      </c>
      <c r="U174">
        <v>1200</v>
      </c>
      <c r="V174">
        <v>1200</v>
      </c>
      <c r="W174">
        <v>0</v>
      </c>
      <c r="X174">
        <v>0</v>
      </c>
      <c r="Y174" s="288">
        <v>2</v>
      </c>
      <c r="Z174" s="6" t="str">
        <f t="shared" si="8"/>
        <v>29</v>
      </c>
      <c r="AA174" s="107" t="str">
        <f t="shared" si="9"/>
        <v>1</v>
      </c>
      <c r="AB174" s="107" t="str">
        <f t="shared" si="10"/>
        <v>18</v>
      </c>
      <c r="AC174" s="107" t="str">
        <f t="shared" si="11"/>
        <v>181</v>
      </c>
    </row>
    <row r="175" spans="1:29" x14ac:dyDescent="0.25">
      <c r="A175" t="s">
        <v>225</v>
      </c>
      <c r="B175" t="s">
        <v>1370</v>
      </c>
      <c r="C175" s="107" t="e">
        <f>+VLOOKUP(AA175,#REF!,2,FALSE)</f>
        <v>#REF!</v>
      </c>
      <c r="D175" s="107" t="e">
        <f>+VLOOKUP(AB175,#REF!,2,FALSE)</f>
        <v>#REF!</v>
      </c>
      <c r="E175" s="107" t="s">
        <v>2215</v>
      </c>
      <c r="F175" s="107" t="s">
        <v>2212</v>
      </c>
      <c r="G175" s="107" t="s">
        <v>2213</v>
      </c>
      <c r="H175" s="107" t="s">
        <v>2214</v>
      </c>
      <c r="I175" s="107" t="s">
        <v>1278</v>
      </c>
      <c r="J175" s="107"/>
      <c r="K175" s="107" t="s">
        <v>1371</v>
      </c>
      <c r="L175" s="107" t="s">
        <v>2217</v>
      </c>
      <c r="M175" t="s">
        <v>1358</v>
      </c>
      <c r="Q175" s="6" t="e">
        <f>+VLOOKUP(Y175,#REF!,2,FALSE)</f>
        <v>#REF!</v>
      </c>
      <c r="R175" t="s">
        <v>1461</v>
      </c>
      <c r="S175" t="s">
        <v>53</v>
      </c>
      <c r="T175">
        <v>2800</v>
      </c>
      <c r="U175">
        <v>2800</v>
      </c>
      <c r="V175">
        <v>2800</v>
      </c>
      <c r="W175">
        <v>0</v>
      </c>
      <c r="X175">
        <v>0</v>
      </c>
      <c r="Y175" s="288">
        <v>2</v>
      </c>
      <c r="Z175" s="6" t="str">
        <f t="shared" si="8"/>
        <v>29</v>
      </c>
      <c r="AA175" s="107" t="str">
        <f t="shared" si="9"/>
        <v>1</v>
      </c>
      <c r="AB175" s="107" t="str">
        <f t="shared" si="10"/>
        <v>18</v>
      </c>
      <c r="AC175" s="107" t="str">
        <f t="shared" si="11"/>
        <v>181</v>
      </c>
    </row>
    <row r="176" spans="1:29" x14ac:dyDescent="0.25">
      <c r="A176" t="s">
        <v>225</v>
      </c>
      <c r="B176" t="s">
        <v>1370</v>
      </c>
      <c r="C176" s="107" t="e">
        <f>+VLOOKUP(AA176,#REF!,2,FALSE)</f>
        <v>#REF!</v>
      </c>
      <c r="D176" s="107" t="e">
        <f>+VLOOKUP(AB176,#REF!,2,FALSE)</f>
        <v>#REF!</v>
      </c>
      <c r="E176" s="107" t="s">
        <v>2215</v>
      </c>
      <c r="F176" s="107" t="s">
        <v>2212</v>
      </c>
      <c r="G176" s="107" t="s">
        <v>2213</v>
      </c>
      <c r="H176" s="107" t="s">
        <v>2214</v>
      </c>
      <c r="I176" s="107" t="s">
        <v>1278</v>
      </c>
      <c r="J176" s="107"/>
      <c r="K176" s="107" t="s">
        <v>1371</v>
      </c>
      <c r="L176" s="107" t="s">
        <v>2217</v>
      </c>
      <c r="M176" t="s">
        <v>1358</v>
      </c>
      <c r="Q176" s="6" t="e">
        <f>+VLOOKUP(Y176,#REF!,2,FALSE)</f>
        <v>#REF!</v>
      </c>
      <c r="R176" t="s">
        <v>1461</v>
      </c>
      <c r="S176" t="s">
        <v>55</v>
      </c>
      <c r="T176">
        <v>32000</v>
      </c>
      <c r="U176">
        <v>32000</v>
      </c>
      <c r="V176">
        <v>3200</v>
      </c>
      <c r="W176">
        <v>0</v>
      </c>
      <c r="X176">
        <v>-28800</v>
      </c>
      <c r="Y176" s="288">
        <v>2</v>
      </c>
      <c r="Z176" s="6" t="str">
        <f t="shared" si="8"/>
        <v>29</v>
      </c>
      <c r="AA176" s="107" t="str">
        <f t="shared" si="9"/>
        <v>1</v>
      </c>
      <c r="AB176" s="107" t="str">
        <f t="shared" si="10"/>
        <v>18</v>
      </c>
      <c r="AC176" s="107" t="str">
        <f t="shared" si="11"/>
        <v>181</v>
      </c>
    </row>
    <row r="177" spans="1:29" x14ac:dyDescent="0.25">
      <c r="A177" t="s">
        <v>225</v>
      </c>
      <c r="B177" t="s">
        <v>1370</v>
      </c>
      <c r="C177" s="107" t="e">
        <f>+VLOOKUP(AA177,#REF!,2,FALSE)</f>
        <v>#REF!</v>
      </c>
      <c r="D177" s="107" t="e">
        <f>+VLOOKUP(AB177,#REF!,2,FALSE)</f>
        <v>#REF!</v>
      </c>
      <c r="E177" s="107" t="s">
        <v>2215</v>
      </c>
      <c r="F177" s="107" t="s">
        <v>2212</v>
      </c>
      <c r="G177" s="107" t="s">
        <v>2213</v>
      </c>
      <c r="H177" s="107" t="s">
        <v>2214</v>
      </c>
      <c r="I177" s="107" t="s">
        <v>1278</v>
      </c>
      <c r="J177" s="107"/>
      <c r="K177" s="107" t="s">
        <v>1371</v>
      </c>
      <c r="L177" s="107" t="s">
        <v>2217</v>
      </c>
      <c r="M177" t="s">
        <v>1358</v>
      </c>
      <c r="Q177" s="6" t="e">
        <f>+VLOOKUP(Y177,#REF!,2,FALSE)</f>
        <v>#REF!</v>
      </c>
      <c r="R177" t="s">
        <v>1466</v>
      </c>
      <c r="S177" t="s">
        <v>104</v>
      </c>
      <c r="T177">
        <v>703412</v>
      </c>
      <c r="U177">
        <v>0</v>
      </c>
      <c r="V177">
        <v>0</v>
      </c>
      <c r="W177">
        <v>-703412</v>
      </c>
      <c r="X177">
        <v>-703412</v>
      </c>
      <c r="Y177" s="288">
        <v>3</v>
      </c>
      <c r="Z177" s="6" t="str">
        <f t="shared" si="8"/>
        <v>35</v>
      </c>
      <c r="AA177" s="107" t="str">
        <f t="shared" si="9"/>
        <v>1</v>
      </c>
      <c r="AB177" s="107" t="str">
        <f t="shared" si="10"/>
        <v>18</v>
      </c>
      <c r="AC177" s="107" t="str">
        <f t="shared" si="11"/>
        <v>181</v>
      </c>
    </row>
    <row r="178" spans="1:29" x14ac:dyDescent="0.25">
      <c r="A178" t="s">
        <v>225</v>
      </c>
      <c r="B178" t="s">
        <v>1370</v>
      </c>
      <c r="C178" s="107" t="e">
        <f>+VLOOKUP(AA178,#REF!,2,FALSE)</f>
        <v>#REF!</v>
      </c>
      <c r="D178" s="107" t="e">
        <f>+VLOOKUP(AB178,#REF!,2,FALSE)</f>
        <v>#REF!</v>
      </c>
      <c r="E178" s="107" t="s">
        <v>2215</v>
      </c>
      <c r="F178" s="107" t="s">
        <v>2212</v>
      </c>
      <c r="G178" s="107" t="s">
        <v>2213</v>
      </c>
      <c r="H178" s="107" t="s">
        <v>2214</v>
      </c>
      <c r="I178" s="107" t="s">
        <v>1278</v>
      </c>
      <c r="J178" s="107"/>
      <c r="K178" s="107" t="s">
        <v>1371</v>
      </c>
      <c r="L178" s="107" t="s">
        <v>2217</v>
      </c>
      <c r="M178" t="s">
        <v>1358</v>
      </c>
      <c r="Q178" s="6" t="e">
        <f>+VLOOKUP(Y178,#REF!,2,FALSE)</f>
        <v>#REF!</v>
      </c>
      <c r="R178" t="s">
        <v>1464</v>
      </c>
      <c r="S178" t="s">
        <v>71</v>
      </c>
      <c r="T178">
        <v>1482000</v>
      </c>
      <c r="U178">
        <v>1482000</v>
      </c>
      <c r="V178">
        <v>1482000</v>
      </c>
      <c r="W178">
        <v>0</v>
      </c>
      <c r="X178">
        <v>0</v>
      </c>
      <c r="Y178" s="288">
        <v>3</v>
      </c>
      <c r="Z178" s="6" t="str">
        <f t="shared" si="8"/>
        <v>33</v>
      </c>
      <c r="AA178" s="107" t="str">
        <f t="shared" si="9"/>
        <v>1</v>
      </c>
      <c r="AB178" s="107" t="str">
        <f t="shared" si="10"/>
        <v>18</v>
      </c>
      <c r="AC178" s="107" t="str">
        <f t="shared" si="11"/>
        <v>181</v>
      </c>
    </row>
    <row r="179" spans="1:29" x14ac:dyDescent="0.25">
      <c r="A179" t="s">
        <v>225</v>
      </c>
      <c r="B179" t="s">
        <v>1370</v>
      </c>
      <c r="C179" s="107" t="e">
        <f>+VLOOKUP(AA179,#REF!,2,FALSE)</f>
        <v>#REF!</v>
      </c>
      <c r="D179" s="107" t="e">
        <f>+VLOOKUP(AB179,#REF!,2,FALSE)</f>
        <v>#REF!</v>
      </c>
      <c r="E179" s="107" t="s">
        <v>2215</v>
      </c>
      <c r="F179" s="107" t="s">
        <v>2212</v>
      </c>
      <c r="G179" s="107" t="s">
        <v>2213</v>
      </c>
      <c r="H179" s="107" t="s">
        <v>2214</v>
      </c>
      <c r="I179" s="107" t="s">
        <v>1278</v>
      </c>
      <c r="J179" s="107"/>
      <c r="K179" s="107" t="s">
        <v>1371</v>
      </c>
      <c r="L179" s="107" t="s">
        <v>2217</v>
      </c>
      <c r="M179" t="s">
        <v>1358</v>
      </c>
      <c r="Q179" s="6" t="e">
        <f>+VLOOKUP(Y179,#REF!,2,FALSE)</f>
        <v>#REF!</v>
      </c>
      <c r="R179" t="s">
        <v>1469</v>
      </c>
      <c r="S179" t="s">
        <v>61</v>
      </c>
      <c r="T179">
        <v>550000</v>
      </c>
      <c r="U179">
        <v>550000</v>
      </c>
      <c r="V179">
        <v>550000</v>
      </c>
      <c r="W179">
        <v>0</v>
      </c>
      <c r="X179">
        <v>0</v>
      </c>
      <c r="Y179" s="288">
        <v>3</v>
      </c>
      <c r="Z179" s="6" t="str">
        <f t="shared" si="8"/>
        <v>38</v>
      </c>
      <c r="AA179" s="107" t="str">
        <f t="shared" si="9"/>
        <v>1</v>
      </c>
      <c r="AB179" s="107" t="str">
        <f t="shared" si="10"/>
        <v>18</v>
      </c>
      <c r="AC179" s="107" t="str">
        <f t="shared" si="11"/>
        <v>181</v>
      </c>
    </row>
    <row r="180" spans="1:29" x14ac:dyDescent="0.25">
      <c r="A180" t="s">
        <v>225</v>
      </c>
      <c r="B180" t="s">
        <v>1373</v>
      </c>
      <c r="C180" s="107" t="e">
        <f>+VLOOKUP(AA180,#REF!,2,FALSE)</f>
        <v>#REF!</v>
      </c>
      <c r="D180" s="107" t="e">
        <f>+VLOOKUP(AB180,#REF!,2,FALSE)</f>
        <v>#REF!</v>
      </c>
      <c r="E180" s="107" t="s">
        <v>2215</v>
      </c>
      <c r="F180" s="107" t="s">
        <v>2212</v>
      </c>
      <c r="G180" s="107" t="s">
        <v>2213</v>
      </c>
      <c r="H180" s="107" t="s">
        <v>2214</v>
      </c>
      <c r="I180" t="s">
        <v>1278</v>
      </c>
      <c r="K180" t="s">
        <v>1372</v>
      </c>
      <c r="L180" s="107" t="s">
        <v>2217</v>
      </c>
      <c r="M180" t="s">
        <v>1357</v>
      </c>
      <c r="Q180" s="6" t="e">
        <f>+VLOOKUP(Y180,#REF!,2,FALSE)</f>
        <v>#REF!</v>
      </c>
      <c r="R180" t="s">
        <v>1454</v>
      </c>
      <c r="S180" t="s">
        <v>2</v>
      </c>
      <c r="T180">
        <v>47720</v>
      </c>
      <c r="U180">
        <v>47720</v>
      </c>
      <c r="V180">
        <v>28632</v>
      </c>
      <c r="W180">
        <v>0</v>
      </c>
      <c r="X180">
        <v>-19088</v>
      </c>
      <c r="Y180" s="288">
        <v>2</v>
      </c>
      <c r="Z180" s="6" t="str">
        <f t="shared" si="8"/>
        <v>21</v>
      </c>
      <c r="AA180" s="107" t="str">
        <f t="shared" si="9"/>
        <v>1</v>
      </c>
      <c r="AB180" s="107" t="str">
        <f t="shared" si="10"/>
        <v>13</v>
      </c>
      <c r="AC180" s="107" t="str">
        <f t="shared" si="11"/>
        <v>134</v>
      </c>
    </row>
    <row r="181" spans="1:29" x14ac:dyDescent="0.25">
      <c r="A181" t="s">
        <v>225</v>
      </c>
      <c r="B181" t="s">
        <v>1373</v>
      </c>
      <c r="C181" s="107" t="e">
        <f>+VLOOKUP(AA181,#REF!,2,FALSE)</f>
        <v>#REF!</v>
      </c>
      <c r="D181" s="107" t="e">
        <f>+VLOOKUP(AB181,#REF!,2,FALSE)</f>
        <v>#REF!</v>
      </c>
      <c r="E181" s="107" t="s">
        <v>2215</v>
      </c>
      <c r="F181" s="107" t="s">
        <v>2212</v>
      </c>
      <c r="G181" s="107" t="s">
        <v>2213</v>
      </c>
      <c r="H181" s="107" t="s">
        <v>2214</v>
      </c>
      <c r="I181" s="107" t="s">
        <v>1278</v>
      </c>
      <c r="J181" s="107"/>
      <c r="K181" s="107" t="s">
        <v>1372</v>
      </c>
      <c r="L181" s="107" t="s">
        <v>2217</v>
      </c>
      <c r="M181" t="s">
        <v>1357</v>
      </c>
      <c r="Q181" s="6" t="e">
        <f>+VLOOKUP(Y181,#REF!,2,FALSE)</f>
        <v>#REF!</v>
      </c>
      <c r="R181" t="s">
        <v>1454</v>
      </c>
      <c r="S181" t="s">
        <v>51</v>
      </c>
      <c r="T181">
        <v>1128</v>
      </c>
      <c r="U181">
        <v>1128</v>
      </c>
      <c r="V181">
        <v>1128</v>
      </c>
      <c r="W181">
        <v>0</v>
      </c>
      <c r="X181">
        <v>0</v>
      </c>
      <c r="Y181" s="288">
        <v>2</v>
      </c>
      <c r="Z181" s="6" t="str">
        <f t="shared" si="8"/>
        <v>21</v>
      </c>
      <c r="AA181" s="107" t="str">
        <f t="shared" si="9"/>
        <v>1</v>
      </c>
      <c r="AB181" s="107" t="str">
        <f t="shared" si="10"/>
        <v>13</v>
      </c>
      <c r="AC181" s="107" t="str">
        <f t="shared" si="11"/>
        <v>134</v>
      </c>
    </row>
    <row r="182" spans="1:29" x14ac:dyDescent="0.25">
      <c r="A182" t="s">
        <v>225</v>
      </c>
      <c r="B182" t="s">
        <v>1373</v>
      </c>
      <c r="C182" s="107" t="e">
        <f>+VLOOKUP(AA182,#REF!,2,FALSE)</f>
        <v>#REF!</v>
      </c>
      <c r="D182" s="107" t="e">
        <f>+VLOOKUP(AB182,#REF!,2,FALSE)</f>
        <v>#REF!</v>
      </c>
      <c r="E182" s="107" t="s">
        <v>2215</v>
      </c>
      <c r="F182" s="107" t="s">
        <v>2212</v>
      </c>
      <c r="G182" s="107" t="s">
        <v>2213</v>
      </c>
      <c r="H182" s="107" t="s">
        <v>2214</v>
      </c>
      <c r="I182" s="107" t="s">
        <v>1278</v>
      </c>
      <c r="J182" s="107"/>
      <c r="K182" s="107" t="s">
        <v>1372</v>
      </c>
      <c r="L182" s="107" t="s">
        <v>2217</v>
      </c>
      <c r="M182" t="s">
        <v>1357</v>
      </c>
      <c r="Q182" s="6" t="e">
        <f>+VLOOKUP(Y182,#REF!,2,FALSE)</f>
        <v>#REF!</v>
      </c>
      <c r="R182" t="s">
        <v>1466</v>
      </c>
      <c r="S182" t="s">
        <v>104</v>
      </c>
      <c r="T182">
        <v>75320</v>
      </c>
      <c r="U182">
        <v>0</v>
      </c>
      <c r="V182">
        <v>0</v>
      </c>
      <c r="W182">
        <v>-75320</v>
      </c>
      <c r="X182">
        <v>-75320</v>
      </c>
      <c r="Y182" s="288">
        <v>3</v>
      </c>
      <c r="Z182" s="6" t="str">
        <f t="shared" si="8"/>
        <v>35</v>
      </c>
      <c r="AA182" s="107" t="str">
        <f t="shared" si="9"/>
        <v>1</v>
      </c>
      <c r="AB182" s="107" t="str">
        <f t="shared" si="10"/>
        <v>13</v>
      </c>
      <c r="AC182" s="107" t="str">
        <f t="shared" si="11"/>
        <v>134</v>
      </c>
    </row>
    <row r="183" spans="1:29" x14ac:dyDescent="0.25">
      <c r="A183" t="s">
        <v>225</v>
      </c>
      <c r="B183" t="s">
        <v>1373</v>
      </c>
      <c r="C183" s="107" t="e">
        <f>+VLOOKUP(AA183,#REF!,2,FALSE)</f>
        <v>#REF!</v>
      </c>
      <c r="D183" s="107" t="e">
        <f>+VLOOKUP(AB183,#REF!,2,FALSE)</f>
        <v>#REF!</v>
      </c>
      <c r="E183" s="107" t="s">
        <v>2215</v>
      </c>
      <c r="F183" s="107" t="s">
        <v>2212</v>
      </c>
      <c r="G183" s="107" t="s">
        <v>2213</v>
      </c>
      <c r="H183" s="107" t="s">
        <v>2214</v>
      </c>
      <c r="I183" s="107" t="s">
        <v>1278</v>
      </c>
      <c r="J183" s="107"/>
      <c r="K183" s="107" t="s">
        <v>1372</v>
      </c>
      <c r="L183" s="107" t="s">
        <v>2217</v>
      </c>
      <c r="M183" t="s">
        <v>1357</v>
      </c>
      <c r="Q183" s="6" t="e">
        <f>+VLOOKUP(Y183,#REF!,2,FALSE)</f>
        <v>#REF!</v>
      </c>
      <c r="R183" t="s">
        <v>1469</v>
      </c>
      <c r="S183" t="s">
        <v>61</v>
      </c>
      <c r="T183">
        <v>3000000</v>
      </c>
      <c r="U183">
        <v>3000000</v>
      </c>
      <c r="V183">
        <v>0</v>
      </c>
      <c r="W183">
        <v>0</v>
      </c>
      <c r="X183">
        <v>-3000000</v>
      </c>
      <c r="Y183" s="288">
        <v>3</v>
      </c>
      <c r="Z183" s="6" t="str">
        <f t="shared" si="8"/>
        <v>38</v>
      </c>
      <c r="AA183" s="107" t="str">
        <f t="shared" si="9"/>
        <v>1</v>
      </c>
      <c r="AB183" s="107" t="str">
        <f t="shared" si="10"/>
        <v>13</v>
      </c>
      <c r="AC183" s="107" t="str">
        <f t="shared" si="11"/>
        <v>134</v>
      </c>
    </row>
    <row r="184" spans="1:29" x14ac:dyDescent="0.25">
      <c r="A184" t="s">
        <v>225</v>
      </c>
      <c r="B184" t="s">
        <v>1374</v>
      </c>
      <c r="C184" s="107" t="e">
        <f>+VLOOKUP(AA184,#REF!,2,FALSE)</f>
        <v>#REF!</v>
      </c>
      <c r="D184" s="107" t="e">
        <f>+VLOOKUP(AB184,#REF!,2,FALSE)</f>
        <v>#REF!</v>
      </c>
      <c r="E184" s="107" t="s">
        <v>2215</v>
      </c>
      <c r="F184" s="107" t="s">
        <v>2212</v>
      </c>
      <c r="G184" s="107" t="s">
        <v>2213</v>
      </c>
      <c r="H184" s="107" t="s">
        <v>2214</v>
      </c>
      <c r="I184" s="107" t="s">
        <v>1278</v>
      </c>
      <c r="J184" s="107"/>
      <c r="K184" s="107" t="s">
        <v>1372</v>
      </c>
      <c r="L184" s="107" t="s">
        <v>2217</v>
      </c>
      <c r="M184" t="s">
        <v>1356</v>
      </c>
      <c r="Q184" s="6" t="e">
        <f>+VLOOKUP(Y184,#REF!,2,FALSE)</f>
        <v>#REF!</v>
      </c>
      <c r="R184" t="s">
        <v>1454</v>
      </c>
      <c r="S184" t="s">
        <v>2</v>
      </c>
      <c r="T184">
        <v>99598.388000000006</v>
      </c>
      <c r="U184">
        <v>99598.388000000006</v>
      </c>
      <c r="V184">
        <v>59759.032800000001</v>
      </c>
      <c r="W184">
        <v>0</v>
      </c>
      <c r="X184">
        <v>-39839.355200000005</v>
      </c>
      <c r="Y184" s="288">
        <v>2</v>
      </c>
      <c r="Z184" s="6" t="str">
        <f t="shared" si="8"/>
        <v>21</v>
      </c>
      <c r="AA184" s="107" t="str">
        <f t="shared" si="9"/>
        <v>1</v>
      </c>
      <c r="AB184" s="107" t="str">
        <f t="shared" si="10"/>
        <v>17</v>
      </c>
      <c r="AC184" s="107" t="str">
        <f t="shared" si="11"/>
        <v>172</v>
      </c>
    </row>
    <row r="185" spans="1:29" x14ac:dyDescent="0.25">
      <c r="A185" t="s">
        <v>225</v>
      </c>
      <c r="B185" t="s">
        <v>1374</v>
      </c>
      <c r="C185" s="107" t="e">
        <f>+VLOOKUP(AA185,#REF!,2,FALSE)</f>
        <v>#REF!</v>
      </c>
      <c r="D185" s="107" t="e">
        <f>+VLOOKUP(AB185,#REF!,2,FALSE)</f>
        <v>#REF!</v>
      </c>
      <c r="E185" s="107" t="s">
        <v>2215</v>
      </c>
      <c r="F185" s="107" t="s">
        <v>2212</v>
      </c>
      <c r="G185" s="107" t="s">
        <v>2213</v>
      </c>
      <c r="H185" s="107" t="s">
        <v>2214</v>
      </c>
      <c r="I185" s="107" t="s">
        <v>1278</v>
      </c>
      <c r="J185" s="107"/>
      <c r="K185" s="107" t="s">
        <v>1372</v>
      </c>
      <c r="L185" s="107" t="s">
        <v>2217</v>
      </c>
      <c r="M185" t="s">
        <v>1356</v>
      </c>
      <c r="Q185" s="6" t="e">
        <f>+VLOOKUP(Y185,#REF!,2,FALSE)</f>
        <v>#REF!</v>
      </c>
      <c r="R185" t="s">
        <v>1454</v>
      </c>
      <c r="S185" t="s">
        <v>41</v>
      </c>
      <c r="T185">
        <v>1600</v>
      </c>
      <c r="U185">
        <v>1600</v>
      </c>
      <c r="V185">
        <v>1600</v>
      </c>
      <c r="W185">
        <v>0</v>
      </c>
      <c r="X185">
        <v>0</v>
      </c>
      <c r="Y185" s="288">
        <v>2</v>
      </c>
      <c r="Z185" s="6" t="str">
        <f t="shared" si="8"/>
        <v>21</v>
      </c>
      <c r="AA185" s="107" t="str">
        <f t="shared" si="9"/>
        <v>1</v>
      </c>
      <c r="AB185" s="107" t="str">
        <f t="shared" si="10"/>
        <v>17</v>
      </c>
      <c r="AC185" s="107" t="str">
        <f t="shared" si="11"/>
        <v>172</v>
      </c>
    </row>
    <row r="186" spans="1:29" x14ac:dyDescent="0.25">
      <c r="A186" t="s">
        <v>225</v>
      </c>
      <c r="B186" t="s">
        <v>1374</v>
      </c>
      <c r="C186" s="107" t="e">
        <f>+VLOOKUP(AA186,#REF!,2,FALSE)</f>
        <v>#REF!</v>
      </c>
      <c r="D186" s="107" t="e">
        <f>+VLOOKUP(AB186,#REF!,2,FALSE)</f>
        <v>#REF!</v>
      </c>
      <c r="E186" s="107" t="s">
        <v>2215</v>
      </c>
      <c r="F186" s="107" t="s">
        <v>2212</v>
      </c>
      <c r="G186" s="107" t="s">
        <v>2213</v>
      </c>
      <c r="H186" s="107" t="s">
        <v>2214</v>
      </c>
      <c r="I186" s="107" t="s">
        <v>1278</v>
      </c>
      <c r="J186" s="107"/>
      <c r="K186" s="107" t="s">
        <v>1372</v>
      </c>
      <c r="L186" s="107" t="s">
        <v>2217</v>
      </c>
      <c r="M186" t="s">
        <v>1356</v>
      </c>
      <c r="Q186" s="6" t="e">
        <f>+VLOOKUP(Y186,#REF!,2,FALSE)</f>
        <v>#REF!</v>
      </c>
      <c r="R186" t="s">
        <v>1454</v>
      </c>
      <c r="S186" t="s">
        <v>51</v>
      </c>
      <c r="T186">
        <v>9985.6</v>
      </c>
      <c r="U186">
        <v>9985.6</v>
      </c>
      <c r="V186">
        <v>9985.6</v>
      </c>
      <c r="W186">
        <v>0</v>
      </c>
      <c r="X186">
        <v>0</v>
      </c>
      <c r="Y186" s="288">
        <v>2</v>
      </c>
      <c r="Z186" s="6" t="str">
        <f t="shared" si="8"/>
        <v>21</v>
      </c>
      <c r="AA186" s="107" t="str">
        <f t="shared" si="9"/>
        <v>1</v>
      </c>
      <c r="AB186" s="107" t="str">
        <f t="shared" si="10"/>
        <v>17</v>
      </c>
      <c r="AC186" s="107" t="str">
        <f t="shared" si="11"/>
        <v>172</v>
      </c>
    </row>
    <row r="187" spans="1:29" x14ac:dyDescent="0.25">
      <c r="A187" t="s">
        <v>225</v>
      </c>
      <c r="B187" t="s">
        <v>1374</v>
      </c>
      <c r="C187" s="107" t="e">
        <f>+VLOOKUP(AA187,#REF!,2,FALSE)</f>
        <v>#REF!</v>
      </c>
      <c r="D187" s="107" t="e">
        <f>+VLOOKUP(AB187,#REF!,2,FALSE)</f>
        <v>#REF!</v>
      </c>
      <c r="E187" s="107" t="s">
        <v>2215</v>
      </c>
      <c r="F187" s="107" t="s">
        <v>2212</v>
      </c>
      <c r="G187" s="107" t="s">
        <v>2213</v>
      </c>
      <c r="H187" s="107" t="s">
        <v>2214</v>
      </c>
      <c r="I187" s="107" t="s">
        <v>1278</v>
      </c>
      <c r="J187" s="107"/>
      <c r="K187" s="107" t="s">
        <v>1372</v>
      </c>
      <c r="L187" s="107" t="s">
        <v>2217</v>
      </c>
      <c r="M187" t="s">
        <v>1356</v>
      </c>
      <c r="Q187" s="6" t="e">
        <f>+VLOOKUP(Y187,#REF!,2,FALSE)</f>
        <v>#REF!</v>
      </c>
      <c r="R187" t="s">
        <v>1454</v>
      </c>
      <c r="S187" t="s">
        <v>3</v>
      </c>
      <c r="T187">
        <v>17537.600000000002</v>
      </c>
      <c r="U187">
        <v>17537.600000000002</v>
      </c>
      <c r="V187">
        <v>5261.2800000000007</v>
      </c>
      <c r="W187">
        <v>0</v>
      </c>
      <c r="X187">
        <v>-12276.320000000002</v>
      </c>
      <c r="Y187" s="288">
        <v>2</v>
      </c>
      <c r="Z187" s="6" t="str">
        <f t="shared" si="8"/>
        <v>21</v>
      </c>
      <c r="AA187" s="107" t="str">
        <f t="shared" si="9"/>
        <v>1</v>
      </c>
      <c r="AB187" s="107" t="str">
        <f t="shared" si="10"/>
        <v>17</v>
      </c>
      <c r="AC187" s="107" t="str">
        <f t="shared" si="11"/>
        <v>172</v>
      </c>
    </row>
    <row r="188" spans="1:29" x14ac:dyDescent="0.25">
      <c r="A188" t="s">
        <v>225</v>
      </c>
      <c r="B188" t="s">
        <v>1374</v>
      </c>
      <c r="C188" s="107" t="e">
        <f>+VLOOKUP(AA188,#REF!,2,FALSE)</f>
        <v>#REF!</v>
      </c>
      <c r="D188" s="107" t="e">
        <f>+VLOOKUP(AB188,#REF!,2,FALSE)</f>
        <v>#REF!</v>
      </c>
      <c r="E188" s="107" t="s">
        <v>2215</v>
      </c>
      <c r="F188" s="107" t="s">
        <v>2212</v>
      </c>
      <c r="G188" s="107" t="s">
        <v>2213</v>
      </c>
      <c r="H188" s="107" t="s">
        <v>2214</v>
      </c>
      <c r="I188" s="107" t="s">
        <v>1278</v>
      </c>
      <c r="J188" s="107"/>
      <c r="K188" s="107" t="s">
        <v>1372</v>
      </c>
      <c r="L188" s="107" t="s">
        <v>2217</v>
      </c>
      <c r="M188" t="s">
        <v>1356</v>
      </c>
      <c r="Q188" s="6" t="e">
        <f>+VLOOKUP(Y188,#REF!,2,FALSE)</f>
        <v>#REF!</v>
      </c>
      <c r="R188" t="s">
        <v>1454</v>
      </c>
      <c r="S188" t="s">
        <v>4</v>
      </c>
      <c r="T188">
        <v>228832.07200000004</v>
      </c>
      <c r="U188">
        <v>228832.07200000004</v>
      </c>
      <c r="V188">
        <v>228832.07200000004</v>
      </c>
      <c r="W188">
        <v>0</v>
      </c>
      <c r="X188">
        <v>0</v>
      </c>
      <c r="Y188" s="288">
        <v>2</v>
      </c>
      <c r="Z188" s="6" t="str">
        <f t="shared" si="8"/>
        <v>21</v>
      </c>
      <c r="AA188" s="107" t="str">
        <f t="shared" si="9"/>
        <v>1</v>
      </c>
      <c r="AB188" s="107" t="str">
        <f t="shared" si="10"/>
        <v>17</v>
      </c>
      <c r="AC188" s="107" t="str">
        <f t="shared" si="11"/>
        <v>172</v>
      </c>
    </row>
    <row r="189" spans="1:29" x14ac:dyDescent="0.25">
      <c r="A189" t="s">
        <v>225</v>
      </c>
      <c r="B189" t="s">
        <v>1374</v>
      </c>
      <c r="C189" s="107" t="e">
        <f>+VLOOKUP(AA189,#REF!,2,FALSE)</f>
        <v>#REF!</v>
      </c>
      <c r="D189" s="107" t="e">
        <f>+VLOOKUP(AB189,#REF!,2,FALSE)</f>
        <v>#REF!</v>
      </c>
      <c r="E189" s="107" t="s">
        <v>2215</v>
      </c>
      <c r="F189" s="107" t="s">
        <v>2212</v>
      </c>
      <c r="G189" s="107" t="s">
        <v>2213</v>
      </c>
      <c r="H189" s="107" t="s">
        <v>2214</v>
      </c>
      <c r="I189" s="107" t="s">
        <v>1278</v>
      </c>
      <c r="J189" s="107"/>
      <c r="K189" s="107" t="s">
        <v>1372</v>
      </c>
      <c r="L189" s="107" t="s">
        <v>2217</v>
      </c>
      <c r="M189" t="s">
        <v>1356</v>
      </c>
      <c r="Q189" s="6" t="e">
        <f>+VLOOKUP(Y189,#REF!,2,FALSE)</f>
        <v>#REF!</v>
      </c>
      <c r="R189" t="s">
        <v>1454</v>
      </c>
      <c r="S189" t="s">
        <v>79</v>
      </c>
      <c r="T189">
        <v>3998</v>
      </c>
      <c r="U189">
        <v>3998</v>
      </c>
      <c r="V189">
        <v>3998</v>
      </c>
      <c r="W189">
        <v>0</v>
      </c>
      <c r="X189">
        <v>0</v>
      </c>
      <c r="Y189" s="288">
        <v>2</v>
      </c>
      <c r="Z189" s="6" t="str">
        <f t="shared" si="8"/>
        <v>21</v>
      </c>
      <c r="AA189" s="107" t="str">
        <f t="shared" si="9"/>
        <v>1</v>
      </c>
      <c r="AB189" s="107" t="str">
        <f t="shared" si="10"/>
        <v>17</v>
      </c>
      <c r="AC189" s="107" t="str">
        <f t="shared" si="11"/>
        <v>172</v>
      </c>
    </row>
    <row r="190" spans="1:29" x14ac:dyDescent="0.25">
      <c r="A190" t="s">
        <v>225</v>
      </c>
      <c r="B190" t="s">
        <v>1374</v>
      </c>
      <c r="C190" s="107" t="e">
        <f>+VLOOKUP(AA190,#REF!,2,FALSE)</f>
        <v>#REF!</v>
      </c>
      <c r="D190" s="107" t="e">
        <f>+VLOOKUP(AB190,#REF!,2,FALSE)</f>
        <v>#REF!</v>
      </c>
      <c r="E190" s="107" t="s">
        <v>2215</v>
      </c>
      <c r="F190" s="107" t="s">
        <v>2212</v>
      </c>
      <c r="G190" s="107" t="s">
        <v>2213</v>
      </c>
      <c r="H190" s="107" t="s">
        <v>2214</v>
      </c>
      <c r="I190" s="107" t="s">
        <v>1278</v>
      </c>
      <c r="J190" s="107"/>
      <c r="K190" s="107" t="s">
        <v>1372</v>
      </c>
      <c r="L190" s="107" t="s">
        <v>2217</v>
      </c>
      <c r="M190" t="s">
        <v>1356</v>
      </c>
      <c r="Q190" s="6" t="e">
        <f>+VLOOKUP(Y190,#REF!,2,FALSE)</f>
        <v>#REF!</v>
      </c>
      <c r="R190" t="s">
        <v>1455</v>
      </c>
      <c r="S190" t="s">
        <v>6</v>
      </c>
      <c r="T190">
        <v>1000000</v>
      </c>
      <c r="U190">
        <v>1000000</v>
      </c>
      <c r="V190">
        <v>400000</v>
      </c>
      <c r="W190">
        <v>0</v>
      </c>
      <c r="X190">
        <v>-600000</v>
      </c>
      <c r="Y190" s="288">
        <v>2</v>
      </c>
      <c r="Z190" s="6" t="str">
        <f t="shared" si="8"/>
        <v>22</v>
      </c>
      <c r="AA190" s="107" t="str">
        <f t="shared" si="9"/>
        <v>1</v>
      </c>
      <c r="AB190" s="107" t="str">
        <f t="shared" si="10"/>
        <v>17</v>
      </c>
      <c r="AC190" s="107" t="str">
        <f t="shared" si="11"/>
        <v>172</v>
      </c>
    </row>
    <row r="191" spans="1:29" x14ac:dyDescent="0.25">
      <c r="A191" t="s">
        <v>225</v>
      </c>
      <c r="B191" t="s">
        <v>1374</v>
      </c>
      <c r="C191" s="107" t="e">
        <f>+VLOOKUP(AA191,#REF!,2,FALSE)</f>
        <v>#REF!</v>
      </c>
      <c r="D191" s="107" t="e">
        <f>+VLOOKUP(AB191,#REF!,2,FALSE)</f>
        <v>#REF!</v>
      </c>
      <c r="E191" s="107" t="s">
        <v>2215</v>
      </c>
      <c r="F191" s="107" t="s">
        <v>2212</v>
      </c>
      <c r="G191" s="107" t="s">
        <v>2213</v>
      </c>
      <c r="H191" s="107" t="s">
        <v>2214</v>
      </c>
      <c r="I191" s="107" t="s">
        <v>1278</v>
      </c>
      <c r="J191" s="107"/>
      <c r="K191" s="107" t="s">
        <v>1372</v>
      </c>
      <c r="L191" s="107" t="s">
        <v>2217</v>
      </c>
      <c r="M191" t="s">
        <v>1356</v>
      </c>
      <c r="Q191" s="6" t="e">
        <f>+VLOOKUP(Y191,#REF!,2,FALSE)</f>
        <v>#REF!</v>
      </c>
      <c r="R191" t="s">
        <v>1455</v>
      </c>
      <c r="S191" t="s">
        <v>74</v>
      </c>
      <c r="T191">
        <v>20720</v>
      </c>
      <c r="U191">
        <v>20720</v>
      </c>
      <c r="V191">
        <v>20720</v>
      </c>
      <c r="W191">
        <v>0</v>
      </c>
      <c r="X191">
        <v>0</v>
      </c>
      <c r="Y191" s="288">
        <v>2</v>
      </c>
      <c r="Z191" s="6" t="str">
        <f t="shared" si="8"/>
        <v>22</v>
      </c>
      <c r="AA191" s="107" t="str">
        <f t="shared" si="9"/>
        <v>1</v>
      </c>
      <c r="AB191" s="107" t="str">
        <f t="shared" si="10"/>
        <v>17</v>
      </c>
      <c r="AC191" s="107" t="str">
        <f t="shared" si="11"/>
        <v>172</v>
      </c>
    </row>
    <row r="192" spans="1:29" x14ac:dyDescent="0.25">
      <c r="A192" t="s">
        <v>225</v>
      </c>
      <c r="B192" t="s">
        <v>1374</v>
      </c>
      <c r="C192" s="107" t="e">
        <f>+VLOOKUP(AA192,#REF!,2,FALSE)</f>
        <v>#REF!</v>
      </c>
      <c r="D192" s="107" t="e">
        <f>+VLOOKUP(AB192,#REF!,2,FALSE)</f>
        <v>#REF!</v>
      </c>
      <c r="E192" s="107" t="s">
        <v>2215</v>
      </c>
      <c r="F192" s="107" t="s">
        <v>2212</v>
      </c>
      <c r="G192" s="107" t="s">
        <v>2213</v>
      </c>
      <c r="H192" s="107" t="s">
        <v>2214</v>
      </c>
      <c r="I192" s="107" t="s">
        <v>1278</v>
      </c>
      <c r="J192" s="107"/>
      <c r="K192" s="107" t="s">
        <v>1372</v>
      </c>
      <c r="L192" s="107" t="s">
        <v>2217</v>
      </c>
      <c r="M192" t="s">
        <v>1356</v>
      </c>
      <c r="Q192" s="6" t="e">
        <f>+VLOOKUP(Y192,#REF!,2,FALSE)</f>
        <v>#REF!</v>
      </c>
      <c r="R192" t="s">
        <v>1455</v>
      </c>
      <c r="S192" t="s">
        <v>7</v>
      </c>
      <c r="T192">
        <v>5293.96</v>
      </c>
      <c r="U192">
        <v>5293.96</v>
      </c>
      <c r="V192">
        <v>5293.96</v>
      </c>
      <c r="W192">
        <v>0</v>
      </c>
      <c r="X192">
        <v>0</v>
      </c>
      <c r="Y192" s="288">
        <v>2</v>
      </c>
      <c r="Z192" s="6" t="str">
        <f t="shared" si="8"/>
        <v>22</v>
      </c>
      <c r="AA192" s="107" t="str">
        <f t="shared" si="9"/>
        <v>1</v>
      </c>
      <c r="AB192" s="107" t="str">
        <f t="shared" si="10"/>
        <v>17</v>
      </c>
      <c r="AC192" s="107" t="str">
        <f t="shared" si="11"/>
        <v>172</v>
      </c>
    </row>
    <row r="193" spans="1:29" x14ac:dyDescent="0.25">
      <c r="A193" t="s">
        <v>225</v>
      </c>
      <c r="B193" t="s">
        <v>1374</v>
      </c>
      <c r="C193" s="107" t="e">
        <f>+VLOOKUP(AA193,#REF!,2,FALSE)</f>
        <v>#REF!</v>
      </c>
      <c r="D193" s="107" t="e">
        <f>+VLOOKUP(AB193,#REF!,2,FALSE)</f>
        <v>#REF!</v>
      </c>
      <c r="E193" s="107" t="s">
        <v>2215</v>
      </c>
      <c r="F193" s="107" t="s">
        <v>2212</v>
      </c>
      <c r="G193" s="107" t="s">
        <v>2213</v>
      </c>
      <c r="H193" s="107" t="s">
        <v>2214</v>
      </c>
      <c r="I193" s="107" t="s">
        <v>1278</v>
      </c>
      <c r="J193" s="107"/>
      <c r="K193" s="107" t="s">
        <v>1372</v>
      </c>
      <c r="L193" s="107" t="s">
        <v>2217</v>
      </c>
      <c r="M193" t="s">
        <v>1356</v>
      </c>
      <c r="Q193" s="6" t="e">
        <f>+VLOOKUP(Y193,#REF!,2,FALSE)</f>
        <v>#REF!</v>
      </c>
      <c r="R193" t="s">
        <v>1456</v>
      </c>
      <c r="S193" t="s">
        <v>93</v>
      </c>
      <c r="T193">
        <v>28000</v>
      </c>
      <c r="U193">
        <v>28000</v>
      </c>
      <c r="V193">
        <v>16800</v>
      </c>
      <c r="W193">
        <v>0</v>
      </c>
      <c r="X193">
        <v>-11200</v>
      </c>
      <c r="Y193" s="288">
        <v>2</v>
      </c>
      <c r="Z193" s="6" t="str">
        <f t="shared" si="8"/>
        <v>24</v>
      </c>
      <c r="AA193" s="107" t="str">
        <f t="shared" si="9"/>
        <v>1</v>
      </c>
      <c r="AB193" s="107" t="str">
        <f t="shared" si="10"/>
        <v>17</v>
      </c>
      <c r="AC193" s="107" t="str">
        <f t="shared" si="11"/>
        <v>172</v>
      </c>
    </row>
    <row r="194" spans="1:29" x14ac:dyDescent="0.25">
      <c r="A194" t="s">
        <v>225</v>
      </c>
      <c r="B194" t="s">
        <v>1374</v>
      </c>
      <c r="C194" s="107" t="e">
        <f>+VLOOKUP(AA194,#REF!,2,FALSE)</f>
        <v>#REF!</v>
      </c>
      <c r="D194" s="107" t="e">
        <f>+VLOOKUP(AB194,#REF!,2,FALSE)</f>
        <v>#REF!</v>
      </c>
      <c r="E194" s="107" t="s">
        <v>2215</v>
      </c>
      <c r="F194" s="107" t="s">
        <v>2212</v>
      </c>
      <c r="G194" s="107" t="s">
        <v>2213</v>
      </c>
      <c r="H194" s="107" t="s">
        <v>2214</v>
      </c>
      <c r="I194" s="107" t="s">
        <v>1278</v>
      </c>
      <c r="J194" s="107"/>
      <c r="K194" s="107" t="s">
        <v>1372</v>
      </c>
      <c r="L194" s="107" t="s">
        <v>2217</v>
      </c>
      <c r="M194" t="s">
        <v>1356</v>
      </c>
      <c r="Q194" s="6" t="e">
        <f>+VLOOKUP(Y194,#REF!,2,FALSE)</f>
        <v>#REF!</v>
      </c>
      <c r="R194" t="s">
        <v>1456</v>
      </c>
      <c r="S194" t="s">
        <v>94</v>
      </c>
      <c r="T194">
        <v>6000</v>
      </c>
      <c r="U194">
        <v>6000</v>
      </c>
      <c r="V194">
        <v>6000</v>
      </c>
      <c r="W194">
        <v>0</v>
      </c>
      <c r="X194">
        <v>0</v>
      </c>
      <c r="Y194" s="288">
        <v>2</v>
      </c>
      <c r="Z194" s="6" t="str">
        <f t="shared" ref="Z194:Z257" si="12">+MID(S194,1,2)</f>
        <v>24</v>
      </c>
      <c r="AA194" s="107" t="str">
        <f t="shared" ref="AA194:AA257" si="13">+MID(B194,1,1)</f>
        <v>1</v>
      </c>
      <c r="AB194" s="107" t="str">
        <f t="shared" ref="AB194:AB257" si="14">+MID(B194,1,2)</f>
        <v>17</v>
      </c>
      <c r="AC194" s="107" t="str">
        <f t="shared" ref="AC194:AC257" si="15">+MID(B194,1,3)</f>
        <v>172</v>
      </c>
    </row>
    <row r="195" spans="1:29" x14ac:dyDescent="0.25">
      <c r="A195" t="s">
        <v>225</v>
      </c>
      <c r="B195" t="s">
        <v>1374</v>
      </c>
      <c r="C195" s="107" t="e">
        <f>+VLOOKUP(AA195,#REF!,2,FALSE)</f>
        <v>#REF!</v>
      </c>
      <c r="D195" s="107" t="e">
        <f>+VLOOKUP(AB195,#REF!,2,FALSE)</f>
        <v>#REF!</v>
      </c>
      <c r="E195" s="107" t="s">
        <v>2215</v>
      </c>
      <c r="F195" s="107" t="s">
        <v>2212</v>
      </c>
      <c r="G195" s="107" t="s">
        <v>2213</v>
      </c>
      <c r="H195" s="107" t="s">
        <v>2214</v>
      </c>
      <c r="I195" s="107" t="s">
        <v>1278</v>
      </c>
      <c r="J195" s="107"/>
      <c r="K195" s="107" t="s">
        <v>1372</v>
      </c>
      <c r="L195" s="107" t="s">
        <v>2217</v>
      </c>
      <c r="M195" t="s">
        <v>1356</v>
      </c>
      <c r="Q195" s="6" t="e">
        <f>+VLOOKUP(Y195,#REF!,2,FALSE)</f>
        <v>#REF!</v>
      </c>
      <c r="R195" t="s">
        <v>1456</v>
      </c>
      <c r="S195" t="s">
        <v>95</v>
      </c>
      <c r="T195">
        <v>18624</v>
      </c>
      <c r="U195">
        <v>18624</v>
      </c>
      <c r="V195">
        <v>18624</v>
      </c>
      <c r="W195">
        <v>0</v>
      </c>
      <c r="X195">
        <v>0</v>
      </c>
      <c r="Y195" s="288">
        <v>2</v>
      </c>
      <c r="Z195" s="6" t="str">
        <f t="shared" si="12"/>
        <v>24</v>
      </c>
      <c r="AA195" s="107" t="str">
        <f t="shared" si="13"/>
        <v>1</v>
      </c>
      <c r="AB195" s="107" t="str">
        <f t="shared" si="14"/>
        <v>17</v>
      </c>
      <c r="AC195" s="107" t="str">
        <f t="shared" si="15"/>
        <v>172</v>
      </c>
    </row>
    <row r="196" spans="1:29" x14ac:dyDescent="0.25">
      <c r="A196" t="s">
        <v>225</v>
      </c>
      <c r="B196" t="s">
        <v>1374</v>
      </c>
      <c r="C196" s="107" t="e">
        <f>+VLOOKUP(AA196,#REF!,2,FALSE)</f>
        <v>#REF!</v>
      </c>
      <c r="D196" s="107" t="e">
        <f>+VLOOKUP(AB196,#REF!,2,FALSE)</f>
        <v>#REF!</v>
      </c>
      <c r="E196" s="107" t="s">
        <v>2215</v>
      </c>
      <c r="F196" s="107" t="s">
        <v>2212</v>
      </c>
      <c r="G196" s="107" t="s">
        <v>2213</v>
      </c>
      <c r="H196" s="107" t="s">
        <v>2214</v>
      </c>
      <c r="I196" s="107" t="s">
        <v>1278</v>
      </c>
      <c r="J196" s="107"/>
      <c r="K196" s="107" t="s">
        <v>1372</v>
      </c>
      <c r="L196" s="107" t="s">
        <v>2217</v>
      </c>
      <c r="M196" t="s">
        <v>1356</v>
      </c>
      <c r="Q196" s="6" t="e">
        <f>+VLOOKUP(Y196,#REF!,2,FALSE)</f>
        <v>#REF!</v>
      </c>
      <c r="R196" t="s">
        <v>1456</v>
      </c>
      <c r="S196" t="s">
        <v>96</v>
      </c>
      <c r="T196">
        <v>13392</v>
      </c>
      <c r="U196">
        <v>13392</v>
      </c>
      <c r="V196">
        <v>13392</v>
      </c>
      <c r="W196">
        <v>0</v>
      </c>
      <c r="X196">
        <v>0</v>
      </c>
      <c r="Y196" s="288">
        <v>2</v>
      </c>
      <c r="Z196" s="6" t="str">
        <f t="shared" si="12"/>
        <v>24</v>
      </c>
      <c r="AA196" s="107" t="str">
        <f t="shared" si="13"/>
        <v>1</v>
      </c>
      <c r="AB196" s="107" t="str">
        <f t="shared" si="14"/>
        <v>17</v>
      </c>
      <c r="AC196" s="107" t="str">
        <f t="shared" si="15"/>
        <v>172</v>
      </c>
    </row>
    <row r="197" spans="1:29" x14ac:dyDescent="0.25">
      <c r="A197" t="s">
        <v>225</v>
      </c>
      <c r="B197" t="s">
        <v>1374</v>
      </c>
      <c r="C197" s="107" t="e">
        <f>+VLOOKUP(AA197,#REF!,2,FALSE)</f>
        <v>#REF!</v>
      </c>
      <c r="D197" s="107" t="e">
        <f>+VLOOKUP(AB197,#REF!,2,FALSE)</f>
        <v>#REF!</v>
      </c>
      <c r="E197" s="107" t="s">
        <v>2215</v>
      </c>
      <c r="F197" s="107" t="s">
        <v>2212</v>
      </c>
      <c r="G197" s="107" t="s">
        <v>2213</v>
      </c>
      <c r="H197" s="107" t="s">
        <v>2214</v>
      </c>
      <c r="I197" s="107" t="s">
        <v>1278</v>
      </c>
      <c r="J197" s="107"/>
      <c r="K197" s="107" t="s">
        <v>1372</v>
      </c>
      <c r="L197" s="107" t="s">
        <v>2217</v>
      </c>
      <c r="M197" t="s">
        <v>1356</v>
      </c>
      <c r="Q197" s="6" t="e">
        <f>+VLOOKUP(Y197,#REF!,2,FALSE)</f>
        <v>#REF!</v>
      </c>
      <c r="R197" t="s">
        <v>1456</v>
      </c>
      <c r="S197" t="s">
        <v>52</v>
      </c>
      <c r="T197">
        <v>113368</v>
      </c>
      <c r="U197">
        <v>113368</v>
      </c>
      <c r="V197">
        <v>113368</v>
      </c>
      <c r="W197">
        <v>0</v>
      </c>
      <c r="X197">
        <v>0</v>
      </c>
      <c r="Y197" s="288">
        <v>2</v>
      </c>
      <c r="Z197" s="6" t="str">
        <f t="shared" si="12"/>
        <v>24</v>
      </c>
      <c r="AA197" s="107" t="str">
        <f t="shared" si="13"/>
        <v>1</v>
      </c>
      <c r="AB197" s="107" t="str">
        <f t="shared" si="14"/>
        <v>17</v>
      </c>
      <c r="AC197" s="107" t="str">
        <f t="shared" si="15"/>
        <v>172</v>
      </c>
    </row>
    <row r="198" spans="1:29" x14ac:dyDescent="0.25">
      <c r="A198" t="s">
        <v>225</v>
      </c>
      <c r="B198" t="s">
        <v>1374</v>
      </c>
      <c r="C198" s="107" t="e">
        <f>+VLOOKUP(AA198,#REF!,2,FALSE)</f>
        <v>#REF!</v>
      </c>
      <c r="D198" s="107" t="e">
        <f>+VLOOKUP(AB198,#REF!,2,FALSE)</f>
        <v>#REF!</v>
      </c>
      <c r="E198" s="107" t="s">
        <v>2215</v>
      </c>
      <c r="F198" s="107" t="s">
        <v>2212</v>
      </c>
      <c r="G198" s="107" t="s">
        <v>2213</v>
      </c>
      <c r="H198" s="107" t="s">
        <v>2214</v>
      </c>
      <c r="I198" s="107" t="s">
        <v>1278</v>
      </c>
      <c r="J198" s="107"/>
      <c r="K198" s="107" t="s">
        <v>1372</v>
      </c>
      <c r="L198" s="107" t="s">
        <v>2217</v>
      </c>
      <c r="M198" t="s">
        <v>1356</v>
      </c>
      <c r="Q198" s="6" t="e">
        <f>+VLOOKUP(Y198,#REF!,2,FALSE)</f>
        <v>#REF!</v>
      </c>
      <c r="R198" t="s">
        <v>1456</v>
      </c>
      <c r="S198" t="s">
        <v>58</v>
      </c>
      <c r="T198">
        <v>80480</v>
      </c>
      <c r="U198">
        <v>80480</v>
      </c>
      <c r="V198">
        <v>8048</v>
      </c>
      <c r="W198">
        <v>0</v>
      </c>
      <c r="X198">
        <v>-72432</v>
      </c>
      <c r="Y198" s="288">
        <v>2</v>
      </c>
      <c r="Z198" s="6" t="str">
        <f t="shared" si="12"/>
        <v>24</v>
      </c>
      <c r="AA198" s="107" t="str">
        <f t="shared" si="13"/>
        <v>1</v>
      </c>
      <c r="AB198" s="107" t="str">
        <f t="shared" si="14"/>
        <v>17</v>
      </c>
      <c r="AC198" s="107" t="str">
        <f t="shared" si="15"/>
        <v>172</v>
      </c>
    </row>
    <row r="199" spans="1:29" x14ac:dyDescent="0.25">
      <c r="A199" t="s">
        <v>225</v>
      </c>
      <c r="B199" t="s">
        <v>1374</v>
      </c>
      <c r="C199" s="107" t="e">
        <f>+VLOOKUP(AA199,#REF!,2,FALSE)</f>
        <v>#REF!</v>
      </c>
      <c r="D199" s="107" t="e">
        <f>+VLOOKUP(AB199,#REF!,2,FALSE)</f>
        <v>#REF!</v>
      </c>
      <c r="E199" s="107" t="s">
        <v>2215</v>
      </c>
      <c r="F199" s="107" t="s">
        <v>2212</v>
      </c>
      <c r="G199" s="107" t="s">
        <v>2213</v>
      </c>
      <c r="H199" s="107" t="s">
        <v>2214</v>
      </c>
      <c r="I199" s="107" t="s">
        <v>1278</v>
      </c>
      <c r="J199" s="107"/>
      <c r="K199" s="107" t="s">
        <v>1372</v>
      </c>
      <c r="L199" s="107" t="s">
        <v>2217</v>
      </c>
      <c r="M199" t="s">
        <v>1356</v>
      </c>
      <c r="Q199" s="6" t="e">
        <f>+VLOOKUP(Y199,#REF!,2,FALSE)</f>
        <v>#REF!</v>
      </c>
      <c r="R199" t="s">
        <v>1456</v>
      </c>
      <c r="S199" t="s">
        <v>97</v>
      </c>
      <c r="T199">
        <v>20000</v>
      </c>
      <c r="U199">
        <v>20000</v>
      </c>
      <c r="V199">
        <v>20000</v>
      </c>
      <c r="W199">
        <v>0</v>
      </c>
      <c r="X199">
        <v>0</v>
      </c>
      <c r="Y199" s="288">
        <v>2</v>
      </c>
      <c r="Z199" s="6" t="str">
        <f t="shared" si="12"/>
        <v>24</v>
      </c>
      <c r="AA199" s="107" t="str">
        <f t="shared" si="13"/>
        <v>1</v>
      </c>
      <c r="AB199" s="107" t="str">
        <f t="shared" si="14"/>
        <v>17</v>
      </c>
      <c r="AC199" s="107" t="str">
        <f t="shared" si="15"/>
        <v>172</v>
      </c>
    </row>
    <row r="200" spans="1:29" x14ac:dyDescent="0.25">
      <c r="A200" t="s">
        <v>225</v>
      </c>
      <c r="B200" t="s">
        <v>1374</v>
      </c>
      <c r="C200" s="107" t="e">
        <f>+VLOOKUP(AA200,#REF!,2,FALSE)</f>
        <v>#REF!</v>
      </c>
      <c r="D200" s="107" t="e">
        <f>+VLOOKUP(AB200,#REF!,2,FALSE)</f>
        <v>#REF!</v>
      </c>
      <c r="E200" s="107" t="s">
        <v>2215</v>
      </c>
      <c r="F200" s="107" t="s">
        <v>2212</v>
      </c>
      <c r="G200" s="107" t="s">
        <v>2213</v>
      </c>
      <c r="H200" s="107" t="s">
        <v>2214</v>
      </c>
      <c r="I200" s="107" t="s">
        <v>1278</v>
      </c>
      <c r="J200" s="107"/>
      <c r="K200" s="107" t="s">
        <v>1372</v>
      </c>
      <c r="L200" s="107" t="s">
        <v>2217</v>
      </c>
      <c r="M200" t="s">
        <v>1356</v>
      </c>
      <c r="Q200" s="6" t="e">
        <f>+VLOOKUP(Y200,#REF!,2,FALSE)</f>
        <v>#REF!</v>
      </c>
      <c r="R200" t="s">
        <v>1456</v>
      </c>
      <c r="S200" t="s">
        <v>59</v>
      </c>
      <c r="T200">
        <v>40272</v>
      </c>
      <c r="U200">
        <v>40272</v>
      </c>
      <c r="V200">
        <v>40272</v>
      </c>
      <c r="W200">
        <v>0</v>
      </c>
      <c r="X200">
        <v>0</v>
      </c>
      <c r="Y200" s="288">
        <v>2</v>
      </c>
      <c r="Z200" s="6" t="str">
        <f t="shared" si="12"/>
        <v>24</v>
      </c>
      <c r="AA200" s="107" t="str">
        <f t="shared" si="13"/>
        <v>1</v>
      </c>
      <c r="AB200" s="107" t="str">
        <f t="shared" si="14"/>
        <v>17</v>
      </c>
      <c r="AC200" s="107" t="str">
        <f t="shared" si="15"/>
        <v>172</v>
      </c>
    </row>
    <row r="201" spans="1:29" x14ac:dyDescent="0.25">
      <c r="A201" t="s">
        <v>225</v>
      </c>
      <c r="B201" t="s">
        <v>1374</v>
      </c>
      <c r="C201" s="107" t="e">
        <f>+VLOOKUP(AA201,#REF!,2,FALSE)</f>
        <v>#REF!</v>
      </c>
      <c r="D201" s="107" t="e">
        <f>+VLOOKUP(AB201,#REF!,2,FALSE)</f>
        <v>#REF!</v>
      </c>
      <c r="E201" s="107" t="s">
        <v>2215</v>
      </c>
      <c r="F201" s="107" t="s">
        <v>2212</v>
      </c>
      <c r="G201" s="107" t="s">
        <v>2213</v>
      </c>
      <c r="H201" s="107" t="s">
        <v>2214</v>
      </c>
      <c r="I201" s="107" t="s">
        <v>1278</v>
      </c>
      <c r="J201" s="107"/>
      <c r="K201" s="107" t="s">
        <v>1372</v>
      </c>
      <c r="L201" s="107" t="s">
        <v>2217</v>
      </c>
      <c r="M201" t="s">
        <v>1356</v>
      </c>
      <c r="Q201" s="6" t="e">
        <f>+VLOOKUP(Y201,#REF!,2,FALSE)</f>
        <v>#REF!</v>
      </c>
      <c r="R201" t="s">
        <v>1457</v>
      </c>
      <c r="S201" t="s">
        <v>186</v>
      </c>
      <c r="T201">
        <v>12000</v>
      </c>
      <c r="U201">
        <v>12000</v>
      </c>
      <c r="V201">
        <v>12000</v>
      </c>
      <c r="W201">
        <v>0</v>
      </c>
      <c r="X201">
        <v>0</v>
      </c>
      <c r="Y201" s="288">
        <v>2</v>
      </c>
      <c r="Z201" s="6" t="str">
        <f t="shared" si="12"/>
        <v>25</v>
      </c>
      <c r="AA201" s="107" t="str">
        <f t="shared" si="13"/>
        <v>1</v>
      </c>
      <c r="AB201" s="107" t="str">
        <f t="shared" si="14"/>
        <v>17</v>
      </c>
      <c r="AC201" s="107" t="str">
        <f t="shared" si="15"/>
        <v>172</v>
      </c>
    </row>
    <row r="202" spans="1:29" x14ac:dyDescent="0.25">
      <c r="A202" t="s">
        <v>225</v>
      </c>
      <c r="B202" t="s">
        <v>1374</v>
      </c>
      <c r="C202" s="107" t="e">
        <f>+VLOOKUP(AA202,#REF!,2,FALSE)</f>
        <v>#REF!</v>
      </c>
      <c r="D202" s="107" t="e">
        <f>+VLOOKUP(AB202,#REF!,2,FALSE)</f>
        <v>#REF!</v>
      </c>
      <c r="E202" s="107" t="s">
        <v>2215</v>
      </c>
      <c r="F202" s="107" t="s">
        <v>2212</v>
      </c>
      <c r="G202" s="107" t="s">
        <v>2213</v>
      </c>
      <c r="H202" s="107" t="s">
        <v>2214</v>
      </c>
      <c r="I202" s="107" t="s">
        <v>1278</v>
      </c>
      <c r="J202" s="107"/>
      <c r="K202" s="107" t="s">
        <v>1372</v>
      </c>
      <c r="L202" s="107" t="s">
        <v>2217</v>
      </c>
      <c r="M202" t="s">
        <v>1356</v>
      </c>
      <c r="Q202" s="6" t="e">
        <f>+VLOOKUP(Y202,#REF!,2,FALSE)</f>
        <v>#REF!</v>
      </c>
      <c r="R202" t="s">
        <v>1457</v>
      </c>
      <c r="S202" t="s">
        <v>75</v>
      </c>
      <c r="T202">
        <v>84400.3</v>
      </c>
      <c r="U202">
        <v>84400.3</v>
      </c>
      <c r="V202">
        <v>84400.3</v>
      </c>
      <c r="W202">
        <v>0</v>
      </c>
      <c r="X202">
        <v>0</v>
      </c>
      <c r="Y202" s="288">
        <v>2</v>
      </c>
      <c r="Z202" s="6" t="str">
        <f t="shared" si="12"/>
        <v>25</v>
      </c>
      <c r="AA202" s="107" t="str">
        <f t="shared" si="13"/>
        <v>1</v>
      </c>
      <c r="AB202" s="107" t="str">
        <f t="shared" si="14"/>
        <v>17</v>
      </c>
      <c r="AC202" s="107" t="str">
        <f t="shared" si="15"/>
        <v>172</v>
      </c>
    </row>
    <row r="203" spans="1:29" x14ac:dyDescent="0.25">
      <c r="A203" t="s">
        <v>225</v>
      </c>
      <c r="B203" t="s">
        <v>1374</v>
      </c>
      <c r="C203" s="107" t="e">
        <f>+VLOOKUP(AA203,#REF!,2,FALSE)</f>
        <v>#REF!</v>
      </c>
      <c r="D203" s="107" t="e">
        <f>+VLOOKUP(AB203,#REF!,2,FALSE)</f>
        <v>#REF!</v>
      </c>
      <c r="E203" s="107" t="s">
        <v>2215</v>
      </c>
      <c r="F203" s="107" t="s">
        <v>2212</v>
      </c>
      <c r="G203" s="107" t="s">
        <v>2213</v>
      </c>
      <c r="H203" s="107" t="s">
        <v>2214</v>
      </c>
      <c r="I203" s="107" t="s">
        <v>1278</v>
      </c>
      <c r="J203" s="107"/>
      <c r="K203" s="107" t="s">
        <v>1372</v>
      </c>
      <c r="L203" s="107" t="s">
        <v>2217</v>
      </c>
      <c r="M203" t="s">
        <v>1356</v>
      </c>
      <c r="Q203" s="6" t="e">
        <f>+VLOOKUP(Y203,#REF!,2,FALSE)</f>
        <v>#REF!</v>
      </c>
      <c r="R203" t="s">
        <v>1457</v>
      </c>
      <c r="S203" t="s">
        <v>42</v>
      </c>
      <c r="T203">
        <v>82332.536000000007</v>
      </c>
      <c r="U203">
        <v>82332.536000000007</v>
      </c>
      <c r="V203">
        <v>82332.536000000007</v>
      </c>
      <c r="W203">
        <v>0</v>
      </c>
      <c r="X203">
        <v>0</v>
      </c>
      <c r="Y203" s="288">
        <v>2</v>
      </c>
      <c r="Z203" s="6" t="str">
        <f t="shared" si="12"/>
        <v>25</v>
      </c>
      <c r="AA203" s="107" t="str">
        <f t="shared" si="13"/>
        <v>1</v>
      </c>
      <c r="AB203" s="107" t="str">
        <f t="shared" si="14"/>
        <v>17</v>
      </c>
      <c r="AC203" s="107" t="str">
        <f t="shared" si="15"/>
        <v>172</v>
      </c>
    </row>
    <row r="204" spans="1:29" x14ac:dyDescent="0.25">
      <c r="A204" t="s">
        <v>225</v>
      </c>
      <c r="B204" t="s">
        <v>1374</v>
      </c>
      <c r="C204" s="107" t="e">
        <f>+VLOOKUP(AA204,#REF!,2,FALSE)</f>
        <v>#REF!</v>
      </c>
      <c r="D204" s="107" t="e">
        <f>+VLOOKUP(AB204,#REF!,2,FALSE)</f>
        <v>#REF!</v>
      </c>
      <c r="E204" s="107" t="s">
        <v>2215</v>
      </c>
      <c r="F204" s="107" t="s">
        <v>2212</v>
      </c>
      <c r="G204" s="107" t="s">
        <v>2213</v>
      </c>
      <c r="H204" s="107" t="s">
        <v>2214</v>
      </c>
      <c r="I204" s="107" t="s">
        <v>1278</v>
      </c>
      <c r="J204" s="107"/>
      <c r="K204" s="107" t="s">
        <v>1372</v>
      </c>
      <c r="L204" s="107" t="s">
        <v>2217</v>
      </c>
      <c r="M204" t="s">
        <v>1356</v>
      </c>
      <c r="Q204" s="6" t="e">
        <f>+VLOOKUP(Y204,#REF!,2,FALSE)</f>
        <v>#REF!</v>
      </c>
      <c r="R204" t="s">
        <v>1457</v>
      </c>
      <c r="S204" t="s">
        <v>69</v>
      </c>
      <c r="T204">
        <v>50850.8</v>
      </c>
      <c r="U204">
        <v>50850.8</v>
      </c>
      <c r="V204">
        <v>50850.8</v>
      </c>
      <c r="W204">
        <v>0</v>
      </c>
      <c r="X204">
        <v>0</v>
      </c>
      <c r="Y204" s="288">
        <v>2</v>
      </c>
      <c r="Z204" s="6" t="str">
        <f t="shared" si="12"/>
        <v>25</v>
      </c>
      <c r="AA204" s="107" t="str">
        <f t="shared" si="13"/>
        <v>1</v>
      </c>
      <c r="AB204" s="107" t="str">
        <f t="shared" si="14"/>
        <v>17</v>
      </c>
      <c r="AC204" s="107" t="str">
        <f t="shared" si="15"/>
        <v>172</v>
      </c>
    </row>
    <row r="205" spans="1:29" x14ac:dyDescent="0.25">
      <c r="A205" t="s">
        <v>225</v>
      </c>
      <c r="B205" t="s">
        <v>1374</v>
      </c>
      <c r="C205" s="107" t="e">
        <f>+VLOOKUP(AA205,#REF!,2,FALSE)</f>
        <v>#REF!</v>
      </c>
      <c r="D205" s="107" t="e">
        <f>+VLOOKUP(AB205,#REF!,2,FALSE)</f>
        <v>#REF!</v>
      </c>
      <c r="E205" s="107" t="s">
        <v>2215</v>
      </c>
      <c r="F205" s="107" t="s">
        <v>2212</v>
      </c>
      <c r="G205" s="107" t="s">
        <v>2213</v>
      </c>
      <c r="H205" s="107" t="s">
        <v>2214</v>
      </c>
      <c r="I205" s="107" t="s">
        <v>1278</v>
      </c>
      <c r="J205" s="107"/>
      <c r="K205" s="107" t="s">
        <v>1372</v>
      </c>
      <c r="L205" s="107" t="s">
        <v>2217</v>
      </c>
      <c r="M205" t="s">
        <v>1356</v>
      </c>
      <c r="Q205" s="6" t="e">
        <f>+VLOOKUP(Y205,#REF!,2,FALSE)</f>
        <v>#REF!</v>
      </c>
      <c r="R205" t="s">
        <v>1457</v>
      </c>
      <c r="S205" t="s">
        <v>184</v>
      </c>
      <c r="T205">
        <v>20000</v>
      </c>
      <c r="U205">
        <v>20000</v>
      </c>
      <c r="V205">
        <v>20000</v>
      </c>
      <c r="W205">
        <v>0</v>
      </c>
      <c r="X205">
        <v>0</v>
      </c>
      <c r="Y205" s="288">
        <v>2</v>
      </c>
      <c r="Z205" s="6" t="str">
        <f t="shared" si="12"/>
        <v>25</v>
      </c>
      <c r="AA205" s="107" t="str">
        <f t="shared" si="13"/>
        <v>1</v>
      </c>
      <c r="AB205" s="107" t="str">
        <f t="shared" si="14"/>
        <v>17</v>
      </c>
      <c r="AC205" s="107" t="str">
        <f t="shared" si="15"/>
        <v>172</v>
      </c>
    </row>
    <row r="206" spans="1:29" x14ac:dyDescent="0.25">
      <c r="A206" t="s">
        <v>225</v>
      </c>
      <c r="B206" t="s">
        <v>1374</v>
      </c>
      <c r="C206" s="107" t="e">
        <f>+VLOOKUP(AA206,#REF!,2,FALSE)</f>
        <v>#REF!</v>
      </c>
      <c r="D206" s="107" t="e">
        <f>+VLOOKUP(AB206,#REF!,2,FALSE)</f>
        <v>#REF!</v>
      </c>
      <c r="E206" s="107" t="s">
        <v>2215</v>
      </c>
      <c r="F206" s="107" t="s">
        <v>2212</v>
      </c>
      <c r="G206" s="107" t="s">
        <v>2213</v>
      </c>
      <c r="H206" s="107" t="s">
        <v>2214</v>
      </c>
      <c r="I206" s="107" t="s">
        <v>1278</v>
      </c>
      <c r="J206" s="107"/>
      <c r="K206" s="107" t="s">
        <v>1372</v>
      </c>
      <c r="L206" s="107" t="s">
        <v>2217</v>
      </c>
      <c r="M206" t="s">
        <v>1356</v>
      </c>
      <c r="Q206" s="6" t="e">
        <f>+VLOOKUP(Y206,#REF!,2,FALSE)</f>
        <v>#REF!</v>
      </c>
      <c r="R206" t="s">
        <v>1458</v>
      </c>
      <c r="S206" t="s">
        <v>98</v>
      </c>
      <c r="T206">
        <v>142465.60000000001</v>
      </c>
      <c r="U206">
        <v>142465.60000000001</v>
      </c>
      <c r="V206">
        <v>113972.48000000001</v>
      </c>
      <c r="W206">
        <v>0</v>
      </c>
      <c r="X206">
        <v>-28493.119999999995</v>
      </c>
      <c r="Y206" s="288">
        <v>2</v>
      </c>
      <c r="Z206" s="6" t="str">
        <f t="shared" si="12"/>
        <v>26</v>
      </c>
      <c r="AA206" s="107" t="str">
        <f t="shared" si="13"/>
        <v>1</v>
      </c>
      <c r="AB206" s="107" t="str">
        <f t="shared" si="14"/>
        <v>17</v>
      </c>
      <c r="AC206" s="107" t="str">
        <f t="shared" si="15"/>
        <v>172</v>
      </c>
    </row>
    <row r="207" spans="1:29" x14ac:dyDescent="0.25">
      <c r="A207" t="s">
        <v>225</v>
      </c>
      <c r="B207" t="s">
        <v>1374</v>
      </c>
      <c r="C207" s="107" t="e">
        <f>+VLOOKUP(AA207,#REF!,2,FALSE)</f>
        <v>#REF!</v>
      </c>
      <c r="D207" s="107" t="e">
        <f>+VLOOKUP(AB207,#REF!,2,FALSE)</f>
        <v>#REF!</v>
      </c>
      <c r="E207" s="107" t="s">
        <v>2215</v>
      </c>
      <c r="F207" s="107" t="s">
        <v>2212</v>
      </c>
      <c r="G207" s="107" t="s">
        <v>2213</v>
      </c>
      <c r="H207" s="107" t="s">
        <v>2214</v>
      </c>
      <c r="I207" s="107" t="s">
        <v>1278</v>
      </c>
      <c r="J207" s="107"/>
      <c r="K207" s="107" t="s">
        <v>1372</v>
      </c>
      <c r="L207" s="107" t="s">
        <v>2217</v>
      </c>
      <c r="M207" t="s">
        <v>1356</v>
      </c>
      <c r="Q207" s="6" t="e">
        <f>+VLOOKUP(Y207,#REF!,2,FALSE)</f>
        <v>#REF!</v>
      </c>
      <c r="R207" t="s">
        <v>1459</v>
      </c>
      <c r="S207" t="s">
        <v>8</v>
      </c>
      <c r="T207">
        <v>60000</v>
      </c>
      <c r="U207">
        <v>60000</v>
      </c>
      <c r="V207">
        <v>60000</v>
      </c>
      <c r="W207">
        <v>0</v>
      </c>
      <c r="X207">
        <v>0</v>
      </c>
      <c r="Y207" s="288">
        <v>2</v>
      </c>
      <c r="Z207" s="6" t="str">
        <f t="shared" si="12"/>
        <v>27</v>
      </c>
      <c r="AA207" s="107" t="str">
        <f t="shared" si="13"/>
        <v>1</v>
      </c>
      <c r="AB207" s="107" t="str">
        <f t="shared" si="14"/>
        <v>17</v>
      </c>
      <c r="AC207" s="107" t="str">
        <f t="shared" si="15"/>
        <v>172</v>
      </c>
    </row>
    <row r="208" spans="1:29" x14ac:dyDescent="0.25">
      <c r="A208" t="s">
        <v>225</v>
      </c>
      <c r="B208" t="s">
        <v>1374</v>
      </c>
      <c r="C208" s="107" t="e">
        <f>+VLOOKUP(AA208,#REF!,2,FALSE)</f>
        <v>#REF!</v>
      </c>
      <c r="D208" s="107" t="e">
        <f>+VLOOKUP(AB208,#REF!,2,FALSE)</f>
        <v>#REF!</v>
      </c>
      <c r="E208" s="107" t="s">
        <v>2215</v>
      </c>
      <c r="F208" s="107" t="s">
        <v>2212</v>
      </c>
      <c r="G208" s="107" t="s">
        <v>2213</v>
      </c>
      <c r="H208" s="107" t="s">
        <v>2214</v>
      </c>
      <c r="I208" s="107" t="s">
        <v>1278</v>
      </c>
      <c r="J208" s="107"/>
      <c r="K208" s="107" t="s">
        <v>1372</v>
      </c>
      <c r="L208" s="107" t="s">
        <v>2217</v>
      </c>
      <c r="M208" t="s">
        <v>1356</v>
      </c>
      <c r="Q208" s="6" t="e">
        <f>+VLOOKUP(Y208,#REF!,2,FALSE)</f>
        <v>#REF!</v>
      </c>
      <c r="R208" t="s">
        <v>1459</v>
      </c>
      <c r="S208" t="s">
        <v>67</v>
      </c>
      <c r="T208">
        <v>2000000</v>
      </c>
      <c r="U208">
        <v>2000000</v>
      </c>
      <c r="V208">
        <v>20000</v>
      </c>
      <c r="W208">
        <v>0</v>
      </c>
      <c r="X208">
        <v>-1980000</v>
      </c>
      <c r="Y208" s="288">
        <v>2</v>
      </c>
      <c r="Z208" s="6" t="str">
        <f t="shared" si="12"/>
        <v>27</v>
      </c>
      <c r="AA208" s="107" t="str">
        <f t="shared" si="13"/>
        <v>1</v>
      </c>
      <c r="AB208" s="107" t="str">
        <f t="shared" si="14"/>
        <v>17</v>
      </c>
      <c r="AC208" s="107" t="str">
        <f t="shared" si="15"/>
        <v>172</v>
      </c>
    </row>
    <row r="209" spans="1:29" x14ac:dyDescent="0.25">
      <c r="A209" t="s">
        <v>225</v>
      </c>
      <c r="B209" t="s">
        <v>1374</v>
      </c>
      <c r="C209" s="107" t="e">
        <f>+VLOOKUP(AA209,#REF!,2,FALSE)</f>
        <v>#REF!</v>
      </c>
      <c r="D209" s="107" t="e">
        <f>+VLOOKUP(AB209,#REF!,2,FALSE)</f>
        <v>#REF!</v>
      </c>
      <c r="E209" s="107" t="s">
        <v>2215</v>
      </c>
      <c r="F209" s="107" t="s">
        <v>2212</v>
      </c>
      <c r="G209" s="107" t="s">
        <v>2213</v>
      </c>
      <c r="H209" s="107" t="s">
        <v>2214</v>
      </c>
      <c r="I209" s="107" t="s">
        <v>1278</v>
      </c>
      <c r="J209" s="107"/>
      <c r="K209" s="107" t="s">
        <v>1372</v>
      </c>
      <c r="L209" s="107" t="s">
        <v>2217</v>
      </c>
      <c r="M209" t="s">
        <v>1356</v>
      </c>
      <c r="Q209" s="6" t="e">
        <f>+VLOOKUP(Y209,#REF!,2,FALSE)</f>
        <v>#REF!</v>
      </c>
      <c r="R209" t="s">
        <v>1459</v>
      </c>
      <c r="S209" t="s">
        <v>89</v>
      </c>
      <c r="T209">
        <v>31844.640000000003</v>
      </c>
      <c r="U209">
        <v>31844.640000000003</v>
      </c>
      <c r="V209">
        <v>3184.4640000000004</v>
      </c>
      <c r="W209">
        <v>0</v>
      </c>
      <c r="X209">
        <v>-28660.176000000003</v>
      </c>
      <c r="Y209" s="288">
        <v>2</v>
      </c>
      <c r="Z209" s="6" t="str">
        <f t="shared" si="12"/>
        <v>27</v>
      </c>
      <c r="AA209" s="107" t="str">
        <f t="shared" si="13"/>
        <v>1</v>
      </c>
      <c r="AB209" s="107" t="str">
        <f t="shared" si="14"/>
        <v>17</v>
      </c>
      <c r="AC209" s="107" t="str">
        <f t="shared" si="15"/>
        <v>172</v>
      </c>
    </row>
    <row r="210" spans="1:29" x14ac:dyDescent="0.25">
      <c r="A210" t="s">
        <v>225</v>
      </c>
      <c r="B210" t="s">
        <v>1374</v>
      </c>
      <c r="C210" s="107" t="e">
        <f>+VLOOKUP(AA210,#REF!,2,FALSE)</f>
        <v>#REF!</v>
      </c>
      <c r="D210" s="107" t="e">
        <f>+VLOOKUP(AB210,#REF!,2,FALSE)</f>
        <v>#REF!</v>
      </c>
      <c r="E210" s="107" t="s">
        <v>2215</v>
      </c>
      <c r="F210" s="107" t="s">
        <v>2212</v>
      </c>
      <c r="G210" s="107" t="s">
        <v>2213</v>
      </c>
      <c r="H210" s="107" t="s">
        <v>2214</v>
      </c>
      <c r="I210" s="107" t="s">
        <v>1278</v>
      </c>
      <c r="J210" s="107"/>
      <c r="K210" s="107" t="s">
        <v>1372</v>
      </c>
      <c r="L210" s="107" t="s">
        <v>2217</v>
      </c>
      <c r="M210" t="s">
        <v>1356</v>
      </c>
      <c r="Q210" s="6" t="e">
        <f>+VLOOKUP(Y210,#REF!,2,FALSE)</f>
        <v>#REF!</v>
      </c>
      <c r="R210" t="s">
        <v>1459</v>
      </c>
      <c r="S210" t="s">
        <v>9</v>
      </c>
      <c r="T210">
        <v>8000</v>
      </c>
      <c r="U210">
        <v>8000</v>
      </c>
      <c r="V210">
        <v>8000</v>
      </c>
      <c r="W210">
        <v>0</v>
      </c>
      <c r="X210">
        <v>0</v>
      </c>
      <c r="Y210" s="288">
        <v>2</v>
      </c>
      <c r="Z210" s="6" t="str">
        <f t="shared" si="12"/>
        <v>27</v>
      </c>
      <c r="AA210" s="107" t="str">
        <f t="shared" si="13"/>
        <v>1</v>
      </c>
      <c r="AB210" s="107" t="str">
        <f t="shared" si="14"/>
        <v>17</v>
      </c>
      <c r="AC210" s="107" t="str">
        <f t="shared" si="15"/>
        <v>172</v>
      </c>
    </row>
    <row r="211" spans="1:29" x14ac:dyDescent="0.25">
      <c r="A211" t="s">
        <v>225</v>
      </c>
      <c r="B211" t="s">
        <v>1374</v>
      </c>
      <c r="C211" s="107" t="e">
        <f>+VLOOKUP(AA211,#REF!,2,FALSE)</f>
        <v>#REF!</v>
      </c>
      <c r="D211" s="107" t="e">
        <f>+VLOOKUP(AB211,#REF!,2,FALSE)</f>
        <v>#REF!</v>
      </c>
      <c r="E211" s="107" t="s">
        <v>2215</v>
      </c>
      <c r="F211" s="107" t="s">
        <v>2212</v>
      </c>
      <c r="G211" s="107" t="s">
        <v>2213</v>
      </c>
      <c r="H211" s="107" t="s">
        <v>2214</v>
      </c>
      <c r="I211" s="107" t="s">
        <v>1278</v>
      </c>
      <c r="J211" s="107"/>
      <c r="K211" s="107" t="s">
        <v>1372</v>
      </c>
      <c r="L211" s="107" t="s">
        <v>2217</v>
      </c>
      <c r="M211" t="s">
        <v>1356</v>
      </c>
      <c r="Q211" s="6" t="e">
        <f>+VLOOKUP(Y211,#REF!,2,FALSE)</f>
        <v>#REF!</v>
      </c>
      <c r="R211" t="s">
        <v>1459</v>
      </c>
      <c r="S211" t="s">
        <v>43</v>
      </c>
      <c r="T211">
        <v>17554.768</v>
      </c>
      <c r="U211">
        <v>17554.768</v>
      </c>
      <c r="V211">
        <v>17554.768</v>
      </c>
      <c r="W211">
        <v>0</v>
      </c>
      <c r="X211">
        <v>0</v>
      </c>
      <c r="Y211" s="288">
        <v>2</v>
      </c>
      <c r="Z211" s="6" t="str">
        <f t="shared" si="12"/>
        <v>27</v>
      </c>
      <c r="AA211" s="107" t="str">
        <f t="shared" si="13"/>
        <v>1</v>
      </c>
      <c r="AB211" s="107" t="str">
        <f t="shared" si="14"/>
        <v>17</v>
      </c>
      <c r="AC211" s="107" t="str">
        <f t="shared" si="15"/>
        <v>172</v>
      </c>
    </row>
    <row r="212" spans="1:29" x14ac:dyDescent="0.25">
      <c r="A212" t="s">
        <v>225</v>
      </c>
      <c r="B212" t="s">
        <v>1374</v>
      </c>
      <c r="C212" s="107" t="e">
        <f>+VLOOKUP(AA212,#REF!,2,FALSE)</f>
        <v>#REF!</v>
      </c>
      <c r="D212" s="107" t="e">
        <f>+VLOOKUP(AB212,#REF!,2,FALSE)</f>
        <v>#REF!</v>
      </c>
      <c r="E212" s="107" t="s">
        <v>2215</v>
      </c>
      <c r="F212" s="107" t="s">
        <v>2212</v>
      </c>
      <c r="G212" s="107" t="s">
        <v>2213</v>
      </c>
      <c r="H212" s="107" t="s">
        <v>2214</v>
      </c>
      <c r="I212" s="107" t="s">
        <v>1278</v>
      </c>
      <c r="J212" s="107"/>
      <c r="K212" s="107" t="s">
        <v>1372</v>
      </c>
      <c r="L212" s="107" t="s">
        <v>2217</v>
      </c>
      <c r="M212" t="s">
        <v>1356</v>
      </c>
      <c r="Q212" s="6" t="e">
        <f>+VLOOKUP(Y212,#REF!,2,FALSE)</f>
        <v>#REF!</v>
      </c>
      <c r="R212" t="s">
        <v>1461</v>
      </c>
      <c r="S212" t="s">
        <v>10</v>
      </c>
      <c r="T212">
        <v>244709.96400000004</v>
      </c>
      <c r="U212">
        <v>244709.96400000004</v>
      </c>
      <c r="V212">
        <v>24470.996400000004</v>
      </c>
      <c r="W212">
        <v>0</v>
      </c>
      <c r="X212">
        <v>-220238.96760000003</v>
      </c>
      <c r="Y212" s="288">
        <v>2</v>
      </c>
      <c r="Z212" s="6" t="str">
        <f t="shared" si="12"/>
        <v>29</v>
      </c>
      <c r="AA212" s="107" t="str">
        <f t="shared" si="13"/>
        <v>1</v>
      </c>
      <c r="AB212" s="107" t="str">
        <f t="shared" si="14"/>
        <v>17</v>
      </c>
      <c r="AC212" s="107" t="str">
        <f t="shared" si="15"/>
        <v>172</v>
      </c>
    </row>
    <row r="213" spans="1:29" x14ac:dyDescent="0.25">
      <c r="A213" t="s">
        <v>225</v>
      </c>
      <c r="B213" t="s">
        <v>1374</v>
      </c>
      <c r="C213" s="107" t="e">
        <f>+VLOOKUP(AA213,#REF!,2,FALSE)</f>
        <v>#REF!</v>
      </c>
      <c r="D213" s="107" t="e">
        <f>+VLOOKUP(AB213,#REF!,2,FALSE)</f>
        <v>#REF!</v>
      </c>
      <c r="E213" s="107" t="s">
        <v>2215</v>
      </c>
      <c r="F213" s="107" t="s">
        <v>2212</v>
      </c>
      <c r="G213" s="107" t="s">
        <v>2213</v>
      </c>
      <c r="H213" s="107" t="s">
        <v>2214</v>
      </c>
      <c r="I213" s="107" t="s">
        <v>1278</v>
      </c>
      <c r="J213" s="107"/>
      <c r="K213" s="107" t="s">
        <v>1372</v>
      </c>
      <c r="L213" s="107" t="s">
        <v>2217</v>
      </c>
      <c r="M213" t="s">
        <v>1356</v>
      </c>
      <c r="Q213" s="6" t="e">
        <f>+VLOOKUP(Y213,#REF!,2,FALSE)</f>
        <v>#REF!</v>
      </c>
      <c r="R213" t="s">
        <v>1461</v>
      </c>
      <c r="S213" t="s">
        <v>11</v>
      </c>
      <c r="T213">
        <v>30000</v>
      </c>
      <c r="U213">
        <v>30000</v>
      </c>
      <c r="V213">
        <v>15000</v>
      </c>
      <c r="W213">
        <v>0</v>
      </c>
      <c r="X213">
        <v>-15000</v>
      </c>
      <c r="Y213" s="288">
        <v>2</v>
      </c>
      <c r="Z213" s="6" t="str">
        <f t="shared" si="12"/>
        <v>29</v>
      </c>
      <c r="AA213" s="107" t="str">
        <f t="shared" si="13"/>
        <v>1</v>
      </c>
      <c r="AB213" s="107" t="str">
        <f t="shared" si="14"/>
        <v>17</v>
      </c>
      <c r="AC213" s="107" t="str">
        <f t="shared" si="15"/>
        <v>172</v>
      </c>
    </row>
    <row r="214" spans="1:29" x14ac:dyDescent="0.25">
      <c r="A214" t="s">
        <v>225</v>
      </c>
      <c r="B214" t="s">
        <v>1374</v>
      </c>
      <c r="C214" s="107" t="e">
        <f>+VLOOKUP(AA214,#REF!,2,FALSE)</f>
        <v>#REF!</v>
      </c>
      <c r="D214" s="107" t="e">
        <f>+VLOOKUP(AB214,#REF!,2,FALSE)</f>
        <v>#REF!</v>
      </c>
      <c r="E214" s="107" t="s">
        <v>2215</v>
      </c>
      <c r="F214" s="107" t="s">
        <v>2212</v>
      </c>
      <c r="G214" s="107" t="s">
        <v>2213</v>
      </c>
      <c r="H214" s="107" t="s">
        <v>2214</v>
      </c>
      <c r="I214" s="107" t="s">
        <v>1278</v>
      </c>
      <c r="J214" s="107"/>
      <c r="K214" s="107" t="s">
        <v>1372</v>
      </c>
      <c r="L214" s="107" t="s">
        <v>2217</v>
      </c>
      <c r="M214" t="s">
        <v>1356</v>
      </c>
      <c r="Q214" s="6" t="e">
        <f>+VLOOKUP(Y214,#REF!,2,FALSE)</f>
        <v>#REF!</v>
      </c>
      <c r="R214" t="s">
        <v>1461</v>
      </c>
      <c r="S214" t="s">
        <v>53</v>
      </c>
      <c r="T214">
        <v>58718.69200000001</v>
      </c>
      <c r="U214">
        <v>58718.69200000001</v>
      </c>
      <c r="V214">
        <v>23487.476800000004</v>
      </c>
      <c r="W214">
        <v>0</v>
      </c>
      <c r="X214">
        <v>-35231.215200000006</v>
      </c>
      <c r="Y214" s="288">
        <v>2</v>
      </c>
      <c r="Z214" s="6" t="str">
        <f t="shared" si="12"/>
        <v>29</v>
      </c>
      <c r="AA214" s="107" t="str">
        <f t="shared" si="13"/>
        <v>1</v>
      </c>
      <c r="AB214" s="107" t="str">
        <f t="shared" si="14"/>
        <v>17</v>
      </c>
      <c r="AC214" s="107" t="str">
        <f t="shared" si="15"/>
        <v>172</v>
      </c>
    </row>
    <row r="215" spans="1:29" x14ac:dyDescent="0.25">
      <c r="A215" t="s">
        <v>225</v>
      </c>
      <c r="B215" t="s">
        <v>1374</v>
      </c>
      <c r="C215" s="107" t="e">
        <f>+VLOOKUP(AA215,#REF!,2,FALSE)</f>
        <v>#REF!</v>
      </c>
      <c r="D215" s="107" t="e">
        <f>+VLOOKUP(AB215,#REF!,2,FALSE)</f>
        <v>#REF!</v>
      </c>
      <c r="E215" s="107" t="s">
        <v>2215</v>
      </c>
      <c r="F215" s="107" t="s">
        <v>2212</v>
      </c>
      <c r="G215" s="107" t="s">
        <v>2213</v>
      </c>
      <c r="H215" s="107" t="s">
        <v>2214</v>
      </c>
      <c r="I215" s="107" t="s">
        <v>1278</v>
      </c>
      <c r="J215" s="107"/>
      <c r="K215" s="107" t="s">
        <v>1372</v>
      </c>
      <c r="L215" s="107" t="s">
        <v>2217</v>
      </c>
      <c r="M215" t="s">
        <v>1356</v>
      </c>
      <c r="Q215" s="6" t="e">
        <f>+VLOOKUP(Y215,#REF!,2,FALSE)</f>
        <v>#REF!</v>
      </c>
      <c r="R215" t="s">
        <v>1461</v>
      </c>
      <c r="S215" t="s">
        <v>54</v>
      </c>
      <c r="T215">
        <v>187953.264</v>
      </c>
      <c r="U215">
        <v>187953.264</v>
      </c>
      <c r="V215">
        <v>37590.652800000003</v>
      </c>
      <c r="W215">
        <v>0</v>
      </c>
      <c r="X215">
        <v>-150362.61119999998</v>
      </c>
      <c r="Y215" s="288">
        <v>2</v>
      </c>
      <c r="Z215" s="6" t="str">
        <f t="shared" si="12"/>
        <v>29</v>
      </c>
      <c r="AA215" s="107" t="str">
        <f t="shared" si="13"/>
        <v>1</v>
      </c>
      <c r="AB215" s="107" t="str">
        <f t="shared" si="14"/>
        <v>17</v>
      </c>
      <c r="AC215" s="107" t="str">
        <f t="shared" si="15"/>
        <v>172</v>
      </c>
    </row>
    <row r="216" spans="1:29" x14ac:dyDescent="0.25">
      <c r="A216" t="s">
        <v>225</v>
      </c>
      <c r="B216" t="s">
        <v>1374</v>
      </c>
      <c r="C216" s="107" t="e">
        <f>+VLOOKUP(AA216,#REF!,2,FALSE)</f>
        <v>#REF!</v>
      </c>
      <c r="D216" s="107" t="e">
        <f>+VLOOKUP(AB216,#REF!,2,FALSE)</f>
        <v>#REF!</v>
      </c>
      <c r="E216" s="107" t="s">
        <v>2215</v>
      </c>
      <c r="F216" s="107" t="s">
        <v>2212</v>
      </c>
      <c r="G216" s="107" t="s">
        <v>2213</v>
      </c>
      <c r="H216" s="107" t="s">
        <v>2214</v>
      </c>
      <c r="I216" s="107" t="s">
        <v>1278</v>
      </c>
      <c r="J216" s="107"/>
      <c r="K216" s="107" t="s">
        <v>1372</v>
      </c>
      <c r="L216" s="107" t="s">
        <v>2217</v>
      </c>
      <c r="M216" t="s">
        <v>1356</v>
      </c>
      <c r="Q216" s="6" t="e">
        <f>+VLOOKUP(Y216,#REF!,2,FALSE)</f>
        <v>#REF!</v>
      </c>
      <c r="R216" t="s">
        <v>1461</v>
      </c>
      <c r="S216" t="s">
        <v>55</v>
      </c>
      <c r="T216">
        <v>82834</v>
      </c>
      <c r="U216">
        <v>82834</v>
      </c>
      <c r="V216">
        <v>8283.4</v>
      </c>
      <c r="W216">
        <v>0</v>
      </c>
      <c r="X216">
        <v>-74550.600000000006</v>
      </c>
      <c r="Y216" s="288">
        <v>2</v>
      </c>
      <c r="Z216" s="6" t="str">
        <f t="shared" si="12"/>
        <v>29</v>
      </c>
      <c r="AA216" s="107" t="str">
        <f t="shared" si="13"/>
        <v>1</v>
      </c>
      <c r="AB216" s="107" t="str">
        <f t="shared" si="14"/>
        <v>17</v>
      </c>
      <c r="AC216" s="107" t="str">
        <f t="shared" si="15"/>
        <v>172</v>
      </c>
    </row>
    <row r="217" spans="1:29" x14ac:dyDescent="0.25">
      <c r="A217" t="s">
        <v>225</v>
      </c>
      <c r="B217" t="s">
        <v>1374</v>
      </c>
      <c r="C217" s="107" t="e">
        <f>+VLOOKUP(AA217,#REF!,2,FALSE)</f>
        <v>#REF!</v>
      </c>
      <c r="D217" s="107" t="e">
        <f>+VLOOKUP(AB217,#REF!,2,FALSE)</f>
        <v>#REF!</v>
      </c>
      <c r="E217" s="107" t="s">
        <v>2215</v>
      </c>
      <c r="F217" s="107" t="s">
        <v>2212</v>
      </c>
      <c r="G217" s="107" t="s">
        <v>2213</v>
      </c>
      <c r="H217" s="107" t="s">
        <v>2214</v>
      </c>
      <c r="I217" s="107" t="s">
        <v>1278</v>
      </c>
      <c r="J217" s="107"/>
      <c r="K217" s="107" t="s">
        <v>1372</v>
      </c>
      <c r="L217" s="107" t="s">
        <v>2217</v>
      </c>
      <c r="M217" t="s">
        <v>1356</v>
      </c>
      <c r="Q217" s="6" t="e">
        <f>+VLOOKUP(Y217,#REF!,2,FALSE)</f>
        <v>#REF!</v>
      </c>
      <c r="R217" t="s">
        <v>1461</v>
      </c>
      <c r="S217" t="s">
        <v>77</v>
      </c>
      <c r="T217">
        <v>48000</v>
      </c>
      <c r="U217">
        <v>48000</v>
      </c>
      <c r="V217">
        <v>4800</v>
      </c>
      <c r="W217">
        <v>0</v>
      </c>
      <c r="X217">
        <v>-43200</v>
      </c>
      <c r="Y217" s="288">
        <v>2</v>
      </c>
      <c r="Z217" s="6" t="str">
        <f t="shared" si="12"/>
        <v>29</v>
      </c>
      <c r="AA217" s="107" t="str">
        <f t="shared" si="13"/>
        <v>1</v>
      </c>
      <c r="AB217" s="107" t="str">
        <f t="shared" si="14"/>
        <v>17</v>
      </c>
      <c r="AC217" s="107" t="str">
        <f t="shared" si="15"/>
        <v>172</v>
      </c>
    </row>
    <row r="218" spans="1:29" x14ac:dyDescent="0.25">
      <c r="A218" t="s">
        <v>225</v>
      </c>
      <c r="B218" t="s">
        <v>1374</v>
      </c>
      <c r="C218" s="107" t="e">
        <f>+VLOOKUP(AA218,#REF!,2,FALSE)</f>
        <v>#REF!</v>
      </c>
      <c r="D218" s="107" t="e">
        <f>+VLOOKUP(AB218,#REF!,2,FALSE)</f>
        <v>#REF!</v>
      </c>
      <c r="E218" s="107" t="s">
        <v>2215</v>
      </c>
      <c r="F218" s="107" t="s">
        <v>2212</v>
      </c>
      <c r="G218" s="107" t="s">
        <v>2213</v>
      </c>
      <c r="H218" s="107" t="s">
        <v>2214</v>
      </c>
      <c r="I218" s="107" t="s">
        <v>1278</v>
      </c>
      <c r="J218" s="107"/>
      <c r="K218" s="107" t="s">
        <v>1372</v>
      </c>
      <c r="L218" s="107" t="s">
        <v>2217</v>
      </c>
      <c r="M218" t="s">
        <v>1356</v>
      </c>
      <c r="Q218" s="6" t="e">
        <f>+VLOOKUP(Y218,#REF!,2,FALSE)</f>
        <v>#REF!</v>
      </c>
      <c r="R218" t="s">
        <v>1461</v>
      </c>
      <c r="S218" t="s">
        <v>226</v>
      </c>
      <c r="T218">
        <v>17822.688000000002</v>
      </c>
      <c r="U218">
        <v>17822.688000000002</v>
      </c>
      <c r="V218">
        <v>17822.688000000002</v>
      </c>
      <c r="W218">
        <v>0</v>
      </c>
      <c r="X218">
        <v>0</v>
      </c>
      <c r="Y218" s="288">
        <v>2</v>
      </c>
      <c r="Z218" s="6" t="str">
        <f t="shared" si="12"/>
        <v>29</v>
      </c>
      <c r="AA218" s="107" t="str">
        <f t="shared" si="13"/>
        <v>1</v>
      </c>
      <c r="AB218" s="107" t="str">
        <f t="shared" si="14"/>
        <v>17</v>
      </c>
      <c r="AC218" s="107" t="str">
        <f t="shared" si="15"/>
        <v>172</v>
      </c>
    </row>
    <row r="219" spans="1:29" x14ac:dyDescent="0.25">
      <c r="A219" t="s">
        <v>225</v>
      </c>
      <c r="B219" t="s">
        <v>1374</v>
      </c>
      <c r="C219" s="107" t="e">
        <f>+VLOOKUP(AA219,#REF!,2,FALSE)</f>
        <v>#REF!</v>
      </c>
      <c r="D219" s="107" t="e">
        <f>+VLOOKUP(AB219,#REF!,2,FALSE)</f>
        <v>#REF!</v>
      </c>
      <c r="E219" s="107" t="s">
        <v>2215</v>
      </c>
      <c r="F219" s="107" t="s">
        <v>2212</v>
      </c>
      <c r="G219" s="107" t="s">
        <v>2213</v>
      </c>
      <c r="H219" s="107" t="s">
        <v>2214</v>
      </c>
      <c r="I219" s="107" t="s">
        <v>1278</v>
      </c>
      <c r="J219" s="107"/>
      <c r="K219" s="107" t="s">
        <v>1372</v>
      </c>
      <c r="L219" s="107" t="s">
        <v>2217</v>
      </c>
      <c r="M219" t="s">
        <v>1356</v>
      </c>
      <c r="Q219" s="6" t="e">
        <f>+VLOOKUP(Y219,#REF!,2,FALSE)</f>
        <v>#REF!</v>
      </c>
      <c r="R219" t="s">
        <v>1462</v>
      </c>
      <c r="S219" t="s">
        <v>191</v>
      </c>
      <c r="T219">
        <v>3286</v>
      </c>
      <c r="U219">
        <v>3286</v>
      </c>
      <c r="V219">
        <v>3286</v>
      </c>
      <c r="W219">
        <v>0</v>
      </c>
      <c r="X219">
        <v>0</v>
      </c>
      <c r="Y219" s="288">
        <v>3</v>
      </c>
      <c r="Z219" s="6" t="str">
        <f t="shared" si="12"/>
        <v>31</v>
      </c>
      <c r="AA219" s="107" t="str">
        <f t="shared" si="13"/>
        <v>1</v>
      </c>
      <c r="AB219" s="107" t="str">
        <f t="shared" si="14"/>
        <v>17</v>
      </c>
      <c r="AC219" s="107" t="str">
        <f t="shared" si="15"/>
        <v>172</v>
      </c>
    </row>
    <row r="220" spans="1:29" x14ac:dyDescent="0.25">
      <c r="A220" t="s">
        <v>225</v>
      </c>
      <c r="B220" t="s">
        <v>1374</v>
      </c>
      <c r="C220" s="107" t="e">
        <f>+VLOOKUP(AA220,#REF!,2,FALSE)</f>
        <v>#REF!</v>
      </c>
      <c r="D220" s="107" t="e">
        <f>+VLOOKUP(AB220,#REF!,2,FALSE)</f>
        <v>#REF!</v>
      </c>
      <c r="E220" s="107" t="s">
        <v>2215</v>
      </c>
      <c r="F220" s="107" t="s">
        <v>2212</v>
      </c>
      <c r="G220" s="107" t="s">
        <v>2213</v>
      </c>
      <c r="H220" s="107" t="s">
        <v>2214</v>
      </c>
      <c r="I220" s="107" t="s">
        <v>1278</v>
      </c>
      <c r="J220" s="107"/>
      <c r="K220" s="107" t="s">
        <v>1372</v>
      </c>
      <c r="L220" s="107" t="s">
        <v>2217</v>
      </c>
      <c r="M220" t="s">
        <v>1356</v>
      </c>
      <c r="Q220" s="6" t="e">
        <f>+VLOOKUP(Y220,#REF!,2,FALSE)</f>
        <v>#REF!</v>
      </c>
      <c r="R220" t="s">
        <v>1464</v>
      </c>
      <c r="S220" t="s">
        <v>13</v>
      </c>
      <c r="T220">
        <v>1000000</v>
      </c>
      <c r="U220">
        <v>1000000</v>
      </c>
      <c r="V220">
        <v>500000</v>
      </c>
      <c r="W220">
        <v>0</v>
      </c>
      <c r="X220">
        <v>-500000</v>
      </c>
      <c r="Y220" s="288">
        <v>3</v>
      </c>
      <c r="Z220" s="6" t="str">
        <f t="shared" si="12"/>
        <v>33</v>
      </c>
      <c r="AA220" s="107" t="str">
        <f t="shared" si="13"/>
        <v>1</v>
      </c>
      <c r="AB220" s="107" t="str">
        <f t="shared" si="14"/>
        <v>17</v>
      </c>
      <c r="AC220" s="107" t="str">
        <f t="shared" si="15"/>
        <v>172</v>
      </c>
    </row>
    <row r="221" spans="1:29" x14ac:dyDescent="0.25">
      <c r="A221" t="s">
        <v>225</v>
      </c>
      <c r="B221" t="s">
        <v>1374</v>
      </c>
      <c r="C221" s="107" t="e">
        <f>+VLOOKUP(AA221,#REF!,2,FALSE)</f>
        <v>#REF!</v>
      </c>
      <c r="D221" s="107" t="e">
        <f>+VLOOKUP(AB221,#REF!,2,FALSE)</f>
        <v>#REF!</v>
      </c>
      <c r="E221" s="107" t="s">
        <v>2215</v>
      </c>
      <c r="F221" s="107" t="s">
        <v>2212</v>
      </c>
      <c r="G221" s="107" t="s">
        <v>2213</v>
      </c>
      <c r="H221" s="107" t="s">
        <v>2214</v>
      </c>
      <c r="I221" s="107" t="s">
        <v>1278</v>
      </c>
      <c r="J221" s="107"/>
      <c r="K221" s="107" t="s">
        <v>1372</v>
      </c>
      <c r="L221" s="107" t="s">
        <v>2217</v>
      </c>
      <c r="M221" t="s">
        <v>1356</v>
      </c>
      <c r="Q221" s="6" t="e">
        <f>+VLOOKUP(Y221,#REF!,2,FALSE)</f>
        <v>#REF!</v>
      </c>
      <c r="R221" t="s">
        <v>1469</v>
      </c>
      <c r="S221" t="s">
        <v>61</v>
      </c>
      <c r="T221">
        <v>380000</v>
      </c>
      <c r="U221">
        <v>380000</v>
      </c>
      <c r="V221">
        <v>380000</v>
      </c>
      <c r="W221">
        <v>0</v>
      </c>
      <c r="X221">
        <v>0</v>
      </c>
      <c r="Y221" s="288">
        <v>3</v>
      </c>
      <c r="Z221" s="6" t="str">
        <f t="shared" si="12"/>
        <v>38</v>
      </c>
      <c r="AA221" s="107" t="str">
        <f t="shared" si="13"/>
        <v>1</v>
      </c>
      <c r="AB221" s="107" t="str">
        <f t="shared" si="14"/>
        <v>17</v>
      </c>
      <c r="AC221" s="107" t="str">
        <f t="shared" si="15"/>
        <v>172</v>
      </c>
    </row>
    <row r="222" spans="1:29" x14ac:dyDescent="0.25">
      <c r="A222" t="s">
        <v>225</v>
      </c>
      <c r="B222" t="s">
        <v>1374</v>
      </c>
      <c r="C222" s="107" t="e">
        <f>+VLOOKUP(AA222,#REF!,2,FALSE)</f>
        <v>#REF!</v>
      </c>
      <c r="D222" s="107" t="e">
        <f>+VLOOKUP(AB222,#REF!,2,FALSE)</f>
        <v>#REF!</v>
      </c>
      <c r="E222" s="107" t="s">
        <v>2215</v>
      </c>
      <c r="F222" s="107" t="s">
        <v>2212</v>
      </c>
      <c r="G222" s="107" t="s">
        <v>2213</v>
      </c>
      <c r="H222" s="107" t="s">
        <v>2214</v>
      </c>
      <c r="I222" s="107" t="s">
        <v>1278</v>
      </c>
      <c r="J222" s="107"/>
      <c r="K222" s="107" t="s">
        <v>1372</v>
      </c>
      <c r="L222" s="107" t="s">
        <v>2217</v>
      </c>
      <c r="M222" t="s">
        <v>1356</v>
      </c>
      <c r="Q222" s="6" t="e">
        <f>+VLOOKUP(Y222,#REF!,2,FALSE)</f>
        <v>#REF!</v>
      </c>
      <c r="R222" t="s">
        <v>1461</v>
      </c>
      <c r="S222" t="s">
        <v>77</v>
      </c>
      <c r="T222">
        <v>100000</v>
      </c>
      <c r="U222">
        <v>100000</v>
      </c>
      <c r="V222">
        <v>10000</v>
      </c>
      <c r="W222">
        <v>0</v>
      </c>
      <c r="X222">
        <v>-90000</v>
      </c>
      <c r="Y222" s="288">
        <v>2</v>
      </c>
      <c r="Z222" s="6" t="str">
        <f t="shared" si="12"/>
        <v>29</v>
      </c>
      <c r="AA222" s="107" t="str">
        <f t="shared" si="13"/>
        <v>1</v>
      </c>
      <c r="AB222" s="107" t="str">
        <f t="shared" si="14"/>
        <v>17</v>
      </c>
      <c r="AC222" s="107" t="str">
        <f t="shared" si="15"/>
        <v>172</v>
      </c>
    </row>
    <row r="223" spans="1:29" x14ac:dyDescent="0.25">
      <c r="A223" t="s">
        <v>225</v>
      </c>
      <c r="B223" t="s">
        <v>1374</v>
      </c>
      <c r="C223" s="107" t="e">
        <f>+VLOOKUP(AA223,#REF!,2,FALSE)</f>
        <v>#REF!</v>
      </c>
      <c r="D223" s="107" t="e">
        <f>+VLOOKUP(AB223,#REF!,2,FALSE)</f>
        <v>#REF!</v>
      </c>
      <c r="E223" s="107" t="s">
        <v>2215</v>
      </c>
      <c r="F223" s="107" t="s">
        <v>2212</v>
      </c>
      <c r="G223" s="107" t="s">
        <v>2213</v>
      </c>
      <c r="H223" s="107" t="s">
        <v>2214</v>
      </c>
      <c r="I223" s="107" t="s">
        <v>1278</v>
      </c>
      <c r="J223" s="107"/>
      <c r="K223" s="107" t="s">
        <v>1372</v>
      </c>
      <c r="L223" s="107" t="s">
        <v>2217</v>
      </c>
      <c r="M223" t="s">
        <v>1356</v>
      </c>
      <c r="Q223" s="6" t="e">
        <f>+VLOOKUP(Y223,#REF!,2,FALSE)</f>
        <v>#REF!</v>
      </c>
      <c r="R223" t="s">
        <v>1456</v>
      </c>
      <c r="S223" t="s">
        <v>58</v>
      </c>
      <c r="T223">
        <v>40000</v>
      </c>
      <c r="U223">
        <v>40000</v>
      </c>
      <c r="V223">
        <v>4000</v>
      </c>
      <c r="W223">
        <v>0</v>
      </c>
      <c r="X223">
        <v>-36000</v>
      </c>
      <c r="Y223" s="288">
        <v>2</v>
      </c>
      <c r="Z223" s="6" t="str">
        <f t="shared" si="12"/>
        <v>24</v>
      </c>
      <c r="AA223" s="107" t="str">
        <f t="shared" si="13"/>
        <v>1</v>
      </c>
      <c r="AB223" s="107" t="str">
        <f t="shared" si="14"/>
        <v>17</v>
      </c>
      <c r="AC223" s="107" t="str">
        <f t="shared" si="15"/>
        <v>172</v>
      </c>
    </row>
    <row r="224" spans="1:29" x14ac:dyDescent="0.25">
      <c r="A224" t="s">
        <v>225</v>
      </c>
      <c r="B224" t="s">
        <v>1374</v>
      </c>
      <c r="C224" s="107" t="e">
        <f>+VLOOKUP(AA224,#REF!,2,FALSE)</f>
        <v>#REF!</v>
      </c>
      <c r="D224" s="107" t="e">
        <f>+VLOOKUP(AB224,#REF!,2,FALSE)</f>
        <v>#REF!</v>
      </c>
      <c r="E224" s="107" t="s">
        <v>2215</v>
      </c>
      <c r="F224" s="107" t="s">
        <v>2212</v>
      </c>
      <c r="G224" s="107" t="s">
        <v>2213</v>
      </c>
      <c r="H224" s="107" t="s">
        <v>2214</v>
      </c>
      <c r="I224" s="107" t="s">
        <v>1278</v>
      </c>
      <c r="J224" s="107"/>
      <c r="K224" s="107" t="s">
        <v>1372</v>
      </c>
      <c r="L224" s="107" t="s">
        <v>2217</v>
      </c>
      <c r="M224" t="s">
        <v>1356</v>
      </c>
      <c r="Q224" s="6" t="e">
        <f>+VLOOKUP(Y224,#REF!,2,FALSE)</f>
        <v>#REF!</v>
      </c>
      <c r="R224" t="s">
        <v>1463</v>
      </c>
      <c r="S224" t="s">
        <v>60</v>
      </c>
      <c r="T224">
        <v>80000</v>
      </c>
      <c r="U224">
        <v>80000</v>
      </c>
      <c r="V224">
        <v>80000</v>
      </c>
      <c r="W224">
        <v>0</v>
      </c>
      <c r="X224">
        <v>0</v>
      </c>
      <c r="Y224" s="288">
        <v>3</v>
      </c>
      <c r="Z224" s="6" t="str">
        <f t="shared" si="12"/>
        <v>32</v>
      </c>
      <c r="AA224" s="107" t="str">
        <f t="shared" si="13"/>
        <v>1</v>
      </c>
      <c r="AB224" s="107" t="str">
        <f t="shared" si="14"/>
        <v>17</v>
      </c>
      <c r="AC224" s="107" t="str">
        <f t="shared" si="15"/>
        <v>172</v>
      </c>
    </row>
    <row r="225" spans="1:29" x14ac:dyDescent="0.25">
      <c r="A225" t="s">
        <v>225</v>
      </c>
      <c r="B225" t="s">
        <v>1374</v>
      </c>
      <c r="C225" s="107" t="e">
        <f>+VLOOKUP(AA225,#REF!,2,FALSE)</f>
        <v>#REF!</v>
      </c>
      <c r="D225" s="107" t="e">
        <f>+VLOOKUP(AB225,#REF!,2,FALSE)</f>
        <v>#REF!</v>
      </c>
      <c r="E225" s="107" t="s">
        <v>2215</v>
      </c>
      <c r="F225" s="107" t="s">
        <v>2212</v>
      </c>
      <c r="G225" s="107" t="s">
        <v>2213</v>
      </c>
      <c r="H225" s="107" t="s">
        <v>2214</v>
      </c>
      <c r="I225" s="107" t="s">
        <v>1278</v>
      </c>
      <c r="J225" s="107"/>
      <c r="K225" s="107" t="s">
        <v>1372</v>
      </c>
      <c r="L225" s="107" t="s">
        <v>2217</v>
      </c>
      <c r="M225" t="s">
        <v>1356</v>
      </c>
      <c r="Q225" s="6" t="e">
        <f>+VLOOKUP(Y225,#REF!,2,FALSE)</f>
        <v>#REF!</v>
      </c>
      <c r="R225" t="s">
        <v>1455</v>
      </c>
      <c r="S225" t="s">
        <v>6</v>
      </c>
      <c r="T225">
        <v>362880</v>
      </c>
      <c r="U225">
        <v>362880</v>
      </c>
      <c r="V225">
        <v>145152</v>
      </c>
      <c r="W225">
        <v>0</v>
      </c>
      <c r="X225">
        <v>-217728</v>
      </c>
      <c r="Y225" s="288">
        <v>2</v>
      </c>
      <c r="Z225" s="6" t="str">
        <f t="shared" si="12"/>
        <v>22</v>
      </c>
      <c r="AA225" s="107" t="str">
        <f t="shared" si="13"/>
        <v>1</v>
      </c>
      <c r="AB225" s="107" t="str">
        <f t="shared" si="14"/>
        <v>17</v>
      </c>
      <c r="AC225" s="107" t="str">
        <f t="shared" si="15"/>
        <v>172</v>
      </c>
    </row>
    <row r="226" spans="1:29" x14ac:dyDescent="0.25">
      <c r="A226" t="s">
        <v>225</v>
      </c>
      <c r="B226" t="s">
        <v>1374</v>
      </c>
      <c r="C226" s="107" t="e">
        <f>+VLOOKUP(AA226,#REF!,2,FALSE)</f>
        <v>#REF!</v>
      </c>
      <c r="D226" s="107" t="e">
        <f>+VLOOKUP(AB226,#REF!,2,FALSE)</f>
        <v>#REF!</v>
      </c>
      <c r="E226" s="107" t="s">
        <v>2215</v>
      </c>
      <c r="F226" s="107" t="s">
        <v>2212</v>
      </c>
      <c r="G226" s="107" t="s">
        <v>2213</v>
      </c>
      <c r="H226" s="107" t="s">
        <v>2214</v>
      </c>
      <c r="I226" s="107" t="s">
        <v>1278</v>
      </c>
      <c r="J226" s="107"/>
      <c r="K226" s="107" t="s">
        <v>1372</v>
      </c>
      <c r="L226" s="107" t="s">
        <v>2217</v>
      </c>
      <c r="M226" t="s">
        <v>1356</v>
      </c>
      <c r="Q226" s="6" t="e">
        <f>+VLOOKUP(Y226,#REF!,2,FALSE)</f>
        <v>#REF!</v>
      </c>
      <c r="R226" t="s">
        <v>1459</v>
      </c>
      <c r="S226" t="s">
        <v>67</v>
      </c>
      <c r="T226">
        <v>1641250.9</v>
      </c>
      <c r="U226">
        <v>1641250.9</v>
      </c>
      <c r="V226">
        <v>16412.508999999998</v>
      </c>
      <c r="W226">
        <v>0</v>
      </c>
      <c r="X226">
        <v>-1624838.3909999998</v>
      </c>
      <c r="Y226" s="288">
        <v>2</v>
      </c>
      <c r="Z226" s="6" t="str">
        <f t="shared" si="12"/>
        <v>27</v>
      </c>
      <c r="AA226" s="107" t="str">
        <f t="shared" si="13"/>
        <v>1</v>
      </c>
      <c r="AB226" s="107" t="str">
        <f t="shared" si="14"/>
        <v>17</v>
      </c>
      <c r="AC226" s="107" t="str">
        <f t="shared" si="15"/>
        <v>172</v>
      </c>
    </row>
    <row r="227" spans="1:29" x14ac:dyDescent="0.25">
      <c r="A227" t="s">
        <v>225</v>
      </c>
      <c r="B227" t="s">
        <v>1374</v>
      </c>
      <c r="C227" s="107" t="e">
        <f>+VLOOKUP(AA227,#REF!,2,FALSE)</f>
        <v>#REF!</v>
      </c>
      <c r="D227" s="107" t="e">
        <f>+VLOOKUP(AB227,#REF!,2,FALSE)</f>
        <v>#REF!</v>
      </c>
      <c r="E227" s="107" t="s">
        <v>2215</v>
      </c>
      <c r="F227" s="107" t="s">
        <v>2212</v>
      </c>
      <c r="G227" s="107" t="s">
        <v>2213</v>
      </c>
      <c r="H227" s="107" t="s">
        <v>2214</v>
      </c>
      <c r="I227" s="107" t="s">
        <v>1278</v>
      </c>
      <c r="J227" s="107"/>
      <c r="K227" s="107" t="s">
        <v>1372</v>
      </c>
      <c r="L227" s="107" t="s">
        <v>2217</v>
      </c>
      <c r="M227" t="s">
        <v>1356</v>
      </c>
      <c r="Q227" s="6" t="e">
        <f>+VLOOKUP(Y227,#REF!,2,FALSE)</f>
        <v>#REF!</v>
      </c>
      <c r="R227" t="s">
        <v>1461</v>
      </c>
      <c r="S227" t="s">
        <v>10</v>
      </c>
      <c r="T227">
        <v>27000</v>
      </c>
      <c r="U227">
        <v>27000</v>
      </c>
      <c r="V227">
        <v>27000</v>
      </c>
      <c r="W227">
        <v>0</v>
      </c>
      <c r="X227">
        <v>0</v>
      </c>
      <c r="Y227" s="288">
        <v>2</v>
      </c>
      <c r="Z227" s="6" t="str">
        <f t="shared" si="12"/>
        <v>29</v>
      </c>
      <c r="AA227" s="107" t="str">
        <f t="shared" si="13"/>
        <v>1</v>
      </c>
      <c r="AB227" s="107" t="str">
        <f t="shared" si="14"/>
        <v>17</v>
      </c>
      <c r="AC227" s="107" t="str">
        <f t="shared" si="15"/>
        <v>172</v>
      </c>
    </row>
    <row r="228" spans="1:29" x14ac:dyDescent="0.25">
      <c r="A228" t="s">
        <v>225</v>
      </c>
      <c r="B228" t="s">
        <v>1374</v>
      </c>
      <c r="C228" s="107" t="e">
        <f>+VLOOKUP(AA228,#REF!,2,FALSE)</f>
        <v>#REF!</v>
      </c>
      <c r="D228" s="107" t="e">
        <f>+VLOOKUP(AB228,#REF!,2,FALSE)</f>
        <v>#REF!</v>
      </c>
      <c r="E228" s="107" t="s">
        <v>2215</v>
      </c>
      <c r="F228" s="107" t="s">
        <v>2212</v>
      </c>
      <c r="G228" s="107" t="s">
        <v>2213</v>
      </c>
      <c r="H228" s="107" t="s">
        <v>2214</v>
      </c>
      <c r="I228" s="107" t="s">
        <v>1278</v>
      </c>
      <c r="J228" s="107"/>
      <c r="K228" s="107" t="s">
        <v>1372</v>
      </c>
      <c r="L228" s="107" t="s">
        <v>2217</v>
      </c>
      <c r="M228" t="s">
        <v>1356</v>
      </c>
      <c r="O228" t="s">
        <v>1327</v>
      </c>
      <c r="P228" t="s">
        <v>244</v>
      </c>
      <c r="Q228" s="6" t="e">
        <f>+VLOOKUP(Y228,#REF!,2,FALSE)</f>
        <v>#REF!</v>
      </c>
      <c r="R228" t="s">
        <v>1464</v>
      </c>
      <c r="S228" t="s">
        <v>71</v>
      </c>
      <c r="T228">
        <v>1500000</v>
      </c>
      <c r="U228">
        <v>1500000</v>
      </c>
      <c r="V228">
        <v>1500000</v>
      </c>
      <c r="W228">
        <v>0</v>
      </c>
      <c r="X228">
        <v>0</v>
      </c>
      <c r="Y228" s="288">
        <v>3</v>
      </c>
      <c r="Z228" s="6" t="str">
        <f t="shared" si="12"/>
        <v>33</v>
      </c>
      <c r="AA228" s="107" t="str">
        <f t="shared" si="13"/>
        <v>1</v>
      </c>
      <c r="AB228" s="107" t="str">
        <f t="shared" si="14"/>
        <v>17</v>
      </c>
      <c r="AC228" s="107" t="str">
        <f t="shared" si="15"/>
        <v>172</v>
      </c>
    </row>
    <row r="229" spans="1:29" x14ac:dyDescent="0.25">
      <c r="A229" t="s">
        <v>225</v>
      </c>
      <c r="B229" t="s">
        <v>1374</v>
      </c>
      <c r="C229" s="107" t="e">
        <f>+VLOOKUP(AA229,#REF!,2,FALSE)</f>
        <v>#REF!</v>
      </c>
      <c r="D229" s="107" t="e">
        <f>+VLOOKUP(AB229,#REF!,2,FALSE)</f>
        <v>#REF!</v>
      </c>
      <c r="E229" s="107" t="s">
        <v>2215</v>
      </c>
      <c r="F229" s="107" t="s">
        <v>2212</v>
      </c>
      <c r="G229" s="107" t="s">
        <v>2213</v>
      </c>
      <c r="H229" s="107" t="s">
        <v>2214</v>
      </c>
      <c r="I229" s="107" t="s">
        <v>1278</v>
      </c>
      <c r="J229" s="107"/>
      <c r="K229" s="107" t="s">
        <v>1372</v>
      </c>
      <c r="L229" s="107" t="s">
        <v>2217</v>
      </c>
      <c r="M229" t="s">
        <v>1356</v>
      </c>
      <c r="P229" t="s">
        <v>1200</v>
      </c>
      <c r="Q229" s="6" t="e">
        <f>+VLOOKUP(Y229,#REF!,2,FALSE)</f>
        <v>#REF!</v>
      </c>
      <c r="R229" t="s">
        <v>1487</v>
      </c>
      <c r="S229" t="s">
        <v>1201</v>
      </c>
      <c r="T229">
        <v>0</v>
      </c>
      <c r="U229">
        <v>1000000</v>
      </c>
      <c r="V229">
        <v>1000000</v>
      </c>
      <c r="W229">
        <v>1000000</v>
      </c>
      <c r="X229">
        <v>1000000</v>
      </c>
      <c r="Y229" s="288">
        <v>7</v>
      </c>
      <c r="Z229" s="6" t="str">
        <f t="shared" si="12"/>
        <v>79</v>
      </c>
      <c r="AA229" s="107" t="str">
        <f t="shared" si="13"/>
        <v>1</v>
      </c>
      <c r="AB229" s="107" t="str">
        <f t="shared" si="14"/>
        <v>17</v>
      </c>
      <c r="AC229" s="107" t="str">
        <f t="shared" si="15"/>
        <v>172</v>
      </c>
    </row>
    <row r="230" spans="1:29" x14ac:dyDescent="0.25">
      <c r="A230" t="s">
        <v>136</v>
      </c>
      <c r="B230" t="s">
        <v>1370</v>
      </c>
      <c r="C230" s="107" t="e">
        <f>+VLOOKUP(AA230,#REF!,2,FALSE)</f>
        <v>#REF!</v>
      </c>
      <c r="D230" s="107" t="e">
        <f>+VLOOKUP(AB230,#REF!,2,FALSE)</f>
        <v>#REF!</v>
      </c>
      <c r="E230" s="107" t="s">
        <v>2215</v>
      </c>
      <c r="F230" s="107" t="s">
        <v>2212</v>
      </c>
      <c r="G230" s="107" t="s">
        <v>2213</v>
      </c>
      <c r="H230" s="107" t="s">
        <v>2214</v>
      </c>
      <c r="I230" t="s">
        <v>1244</v>
      </c>
      <c r="J230" t="s">
        <v>120</v>
      </c>
      <c r="K230" t="s">
        <v>1372</v>
      </c>
      <c r="L230" s="107" t="s">
        <v>2217</v>
      </c>
      <c r="M230" t="s">
        <v>1338</v>
      </c>
      <c r="Q230" s="6" t="e">
        <f>+VLOOKUP(Y230,#REF!,2,FALSE)</f>
        <v>#REF!</v>
      </c>
      <c r="R230" t="s">
        <v>1464</v>
      </c>
      <c r="S230" t="s">
        <v>71</v>
      </c>
      <c r="T230">
        <v>1168316.97</v>
      </c>
      <c r="U230">
        <v>1168316.97</v>
      </c>
      <c r="V230">
        <v>1168316.97</v>
      </c>
      <c r="W230">
        <v>0</v>
      </c>
      <c r="X230">
        <v>0</v>
      </c>
      <c r="Y230" s="288">
        <v>3</v>
      </c>
      <c r="Z230" s="6" t="str">
        <f t="shared" si="12"/>
        <v>33</v>
      </c>
      <c r="AA230" s="107" t="str">
        <f t="shared" si="13"/>
        <v>1</v>
      </c>
      <c r="AB230" s="107" t="str">
        <f t="shared" si="14"/>
        <v>18</v>
      </c>
      <c r="AC230" s="107" t="str">
        <f t="shared" si="15"/>
        <v>181</v>
      </c>
    </row>
    <row r="231" spans="1:29" x14ac:dyDescent="0.25">
      <c r="A231" t="s">
        <v>136</v>
      </c>
      <c r="B231" t="s">
        <v>1376</v>
      </c>
      <c r="C231" s="107" t="e">
        <f>+VLOOKUP(AA231,#REF!,2,FALSE)</f>
        <v>#REF!</v>
      </c>
      <c r="D231" s="107" t="e">
        <f>+VLOOKUP(AB231,#REF!,2,FALSE)</f>
        <v>#REF!</v>
      </c>
      <c r="E231" s="107" t="s">
        <v>2215</v>
      </c>
      <c r="F231" s="107" t="s">
        <v>2212</v>
      </c>
      <c r="G231" s="107" t="s">
        <v>2213</v>
      </c>
      <c r="H231" s="107" t="s">
        <v>2214</v>
      </c>
      <c r="I231" t="s">
        <v>1245</v>
      </c>
      <c r="J231" t="s">
        <v>120</v>
      </c>
      <c r="K231" t="s">
        <v>1372</v>
      </c>
      <c r="L231" s="107" t="s">
        <v>2217</v>
      </c>
      <c r="M231" t="s">
        <v>1336</v>
      </c>
      <c r="P231" t="s">
        <v>560</v>
      </c>
      <c r="Q231" s="6" t="e">
        <f>+VLOOKUP(Y231,#REF!,2,FALSE)</f>
        <v>#REF!</v>
      </c>
      <c r="R231" t="s">
        <v>1459</v>
      </c>
      <c r="S231" t="s">
        <v>8</v>
      </c>
      <c r="T231">
        <v>150000</v>
      </c>
      <c r="U231">
        <v>150000</v>
      </c>
      <c r="V231">
        <v>150000</v>
      </c>
      <c r="W231">
        <v>0</v>
      </c>
      <c r="X231">
        <v>0</v>
      </c>
      <c r="Y231" s="288">
        <v>2</v>
      </c>
      <c r="Z231" s="6" t="str">
        <f t="shared" si="12"/>
        <v>27</v>
      </c>
      <c r="AA231" s="107" t="str">
        <f t="shared" si="13"/>
        <v>1</v>
      </c>
      <c r="AB231" s="107" t="str">
        <f t="shared" si="14"/>
        <v>15</v>
      </c>
      <c r="AC231" s="107" t="str">
        <f t="shared" si="15"/>
        <v>152</v>
      </c>
    </row>
    <row r="232" spans="1:29" x14ac:dyDescent="0.25">
      <c r="A232" t="s">
        <v>136</v>
      </c>
      <c r="B232" t="s">
        <v>1376</v>
      </c>
      <c r="C232" s="107" t="e">
        <f>+VLOOKUP(AA232,#REF!,2,FALSE)</f>
        <v>#REF!</v>
      </c>
      <c r="D232" s="107" t="e">
        <f>+VLOOKUP(AB232,#REF!,2,FALSE)</f>
        <v>#REF!</v>
      </c>
      <c r="E232" s="107" t="s">
        <v>2215</v>
      </c>
      <c r="F232" s="107" t="s">
        <v>2212</v>
      </c>
      <c r="G232" s="107" t="s">
        <v>2213</v>
      </c>
      <c r="H232" s="107" t="s">
        <v>2214</v>
      </c>
      <c r="I232" s="107" t="s">
        <v>1245</v>
      </c>
      <c r="J232" s="107" t="s">
        <v>120</v>
      </c>
      <c r="K232" s="107" t="s">
        <v>1372</v>
      </c>
      <c r="L232" s="107" t="s">
        <v>2217</v>
      </c>
      <c r="M232" t="s">
        <v>1336</v>
      </c>
      <c r="Q232" s="6" t="e">
        <f>+VLOOKUP(Y232,#REF!,2,FALSE)</f>
        <v>#REF!</v>
      </c>
      <c r="R232" t="s">
        <v>1465</v>
      </c>
      <c r="S232" t="s">
        <v>90</v>
      </c>
      <c r="T232">
        <v>88740</v>
      </c>
      <c r="U232">
        <v>88740</v>
      </c>
      <c r="V232">
        <v>88740</v>
      </c>
      <c r="W232">
        <v>0</v>
      </c>
      <c r="X232">
        <v>0</v>
      </c>
      <c r="Y232" s="288">
        <v>3</v>
      </c>
      <c r="Z232" s="6" t="str">
        <f t="shared" si="12"/>
        <v>34</v>
      </c>
      <c r="AA232" s="107" t="str">
        <f t="shared" si="13"/>
        <v>1</v>
      </c>
      <c r="AB232" s="107" t="str">
        <f t="shared" si="14"/>
        <v>15</v>
      </c>
      <c r="AC232" s="107" t="str">
        <f t="shared" si="15"/>
        <v>152</v>
      </c>
    </row>
    <row r="233" spans="1:29" x14ac:dyDescent="0.25">
      <c r="A233" t="s">
        <v>136</v>
      </c>
      <c r="B233" t="s">
        <v>1376</v>
      </c>
      <c r="C233" s="107" t="e">
        <f>+VLOOKUP(AA233,#REF!,2,FALSE)</f>
        <v>#REF!</v>
      </c>
      <c r="D233" s="107" t="e">
        <f>+VLOOKUP(AB233,#REF!,2,FALSE)</f>
        <v>#REF!</v>
      </c>
      <c r="E233" s="107" t="s">
        <v>2215</v>
      </c>
      <c r="F233" s="107" t="s">
        <v>2212</v>
      </c>
      <c r="G233" s="107" t="s">
        <v>2213</v>
      </c>
      <c r="H233" s="107" t="s">
        <v>2214</v>
      </c>
      <c r="I233" s="107" t="s">
        <v>1245</v>
      </c>
      <c r="J233" s="107" t="s">
        <v>120</v>
      </c>
      <c r="K233" s="107" t="s">
        <v>1372</v>
      </c>
      <c r="L233" s="107" t="s">
        <v>2217</v>
      </c>
      <c r="M233" t="s">
        <v>1336</v>
      </c>
      <c r="Q233" s="6" t="e">
        <f>+VLOOKUP(Y233,#REF!,2,FALSE)</f>
        <v>#REF!</v>
      </c>
      <c r="R233" t="s">
        <v>1469</v>
      </c>
      <c r="S233" t="s">
        <v>61</v>
      </c>
      <c r="T233">
        <v>5700</v>
      </c>
      <c r="U233">
        <v>5700</v>
      </c>
      <c r="V233">
        <v>5700</v>
      </c>
      <c r="W233">
        <v>0</v>
      </c>
      <c r="X233">
        <v>0</v>
      </c>
      <c r="Y233" s="288">
        <v>3</v>
      </c>
      <c r="Z233" s="6" t="str">
        <f t="shared" si="12"/>
        <v>38</v>
      </c>
      <c r="AA233" s="107" t="str">
        <f t="shared" si="13"/>
        <v>1</v>
      </c>
      <c r="AB233" s="107" t="str">
        <f t="shared" si="14"/>
        <v>15</v>
      </c>
      <c r="AC233" s="107" t="str">
        <f t="shared" si="15"/>
        <v>152</v>
      </c>
    </row>
    <row r="234" spans="1:29" x14ac:dyDescent="0.25">
      <c r="A234" t="s">
        <v>136</v>
      </c>
      <c r="B234" t="s">
        <v>1376</v>
      </c>
      <c r="C234" s="107" t="e">
        <f>+VLOOKUP(AA234,#REF!,2,FALSE)</f>
        <v>#REF!</v>
      </c>
      <c r="D234" s="107" t="e">
        <f>+VLOOKUP(AB234,#REF!,2,FALSE)</f>
        <v>#REF!</v>
      </c>
      <c r="E234" s="107" t="s">
        <v>2215</v>
      </c>
      <c r="F234" s="107" t="s">
        <v>2212</v>
      </c>
      <c r="G234" s="107" t="s">
        <v>2213</v>
      </c>
      <c r="H234" s="107" t="s">
        <v>2214</v>
      </c>
      <c r="I234" s="107" t="s">
        <v>1245</v>
      </c>
      <c r="J234" s="107" t="s">
        <v>120</v>
      </c>
      <c r="K234" s="107" t="s">
        <v>1372</v>
      </c>
      <c r="L234" s="107" t="s">
        <v>2217</v>
      </c>
      <c r="M234" t="s">
        <v>1336</v>
      </c>
      <c r="Q234" s="6" t="e">
        <f>+VLOOKUP(Y234,#REF!,2,FALSE)</f>
        <v>#REF!</v>
      </c>
      <c r="R234" t="s">
        <v>1470</v>
      </c>
      <c r="S234" t="s">
        <v>46</v>
      </c>
      <c r="T234">
        <v>315176.64</v>
      </c>
      <c r="U234">
        <v>315176.64</v>
      </c>
      <c r="V234">
        <v>315176.64</v>
      </c>
      <c r="W234">
        <v>0</v>
      </c>
      <c r="X234">
        <v>0</v>
      </c>
      <c r="Y234" s="288">
        <v>3</v>
      </c>
      <c r="Z234" s="6" t="str">
        <f t="shared" si="12"/>
        <v>39</v>
      </c>
      <c r="AA234" s="107" t="str">
        <f t="shared" si="13"/>
        <v>1</v>
      </c>
      <c r="AB234" s="107" t="str">
        <f t="shared" si="14"/>
        <v>15</v>
      </c>
      <c r="AC234" s="107" t="str">
        <f t="shared" si="15"/>
        <v>152</v>
      </c>
    </row>
    <row r="235" spans="1:29" x14ac:dyDescent="0.25">
      <c r="A235" t="s">
        <v>136</v>
      </c>
      <c r="B235" t="s">
        <v>1376</v>
      </c>
      <c r="C235" s="107" t="e">
        <f>+VLOOKUP(AA235,#REF!,2,FALSE)</f>
        <v>#REF!</v>
      </c>
      <c r="D235" s="107" t="e">
        <f>+VLOOKUP(AB235,#REF!,2,FALSE)</f>
        <v>#REF!</v>
      </c>
      <c r="E235" s="107" t="s">
        <v>2215</v>
      </c>
      <c r="F235" s="107" t="s">
        <v>2212</v>
      </c>
      <c r="G235" s="107" t="s">
        <v>2213</v>
      </c>
      <c r="H235" s="107" t="s">
        <v>2214</v>
      </c>
      <c r="I235" s="107" t="s">
        <v>1245</v>
      </c>
      <c r="J235" s="107" t="s">
        <v>120</v>
      </c>
      <c r="K235" s="107" t="s">
        <v>1372</v>
      </c>
      <c r="L235" s="107" t="s">
        <v>2217</v>
      </c>
      <c r="M235" t="s">
        <v>1337</v>
      </c>
      <c r="P235" t="s">
        <v>559</v>
      </c>
      <c r="Q235" s="6" t="e">
        <f>+VLOOKUP(Y235,#REF!,2,FALSE)</f>
        <v>#REF!</v>
      </c>
      <c r="R235" t="s">
        <v>1464</v>
      </c>
      <c r="S235" t="s">
        <v>13</v>
      </c>
      <c r="T235">
        <v>300000</v>
      </c>
      <c r="U235">
        <v>300000</v>
      </c>
      <c r="V235">
        <v>300000</v>
      </c>
      <c r="W235">
        <v>0</v>
      </c>
      <c r="X235">
        <v>0</v>
      </c>
      <c r="Y235" s="288">
        <v>3</v>
      </c>
      <c r="Z235" s="6" t="str">
        <f t="shared" si="12"/>
        <v>33</v>
      </c>
      <c r="AA235" s="107" t="str">
        <f t="shared" si="13"/>
        <v>1</v>
      </c>
      <c r="AB235" s="107" t="str">
        <f t="shared" si="14"/>
        <v>15</v>
      </c>
      <c r="AC235" s="107" t="str">
        <f t="shared" si="15"/>
        <v>152</v>
      </c>
    </row>
    <row r="236" spans="1:29" x14ac:dyDescent="0.25">
      <c r="A236" t="s">
        <v>136</v>
      </c>
      <c r="B236" t="s">
        <v>1376</v>
      </c>
      <c r="C236" s="107" t="e">
        <f>+VLOOKUP(AA236,#REF!,2,FALSE)</f>
        <v>#REF!</v>
      </c>
      <c r="D236" s="107" t="e">
        <f>+VLOOKUP(AB236,#REF!,2,FALSE)</f>
        <v>#REF!</v>
      </c>
      <c r="E236" s="107" t="s">
        <v>2215</v>
      </c>
      <c r="F236" s="107" t="s">
        <v>2212</v>
      </c>
      <c r="G236" s="107" t="s">
        <v>2213</v>
      </c>
      <c r="H236" s="107" t="s">
        <v>2214</v>
      </c>
      <c r="I236" s="107" t="s">
        <v>1245</v>
      </c>
      <c r="J236" s="107" t="s">
        <v>120</v>
      </c>
      <c r="K236" s="107" t="s">
        <v>1372</v>
      </c>
      <c r="L236" s="107" t="s">
        <v>2217</v>
      </c>
      <c r="M236" t="s">
        <v>1337</v>
      </c>
      <c r="Q236" s="6" t="e">
        <f>+VLOOKUP(Y236,#REF!,2,FALSE)</f>
        <v>#REF!</v>
      </c>
      <c r="R236" t="s">
        <v>1454</v>
      </c>
      <c r="S236" t="s">
        <v>2</v>
      </c>
      <c r="T236">
        <v>669868.81999999995</v>
      </c>
      <c r="U236">
        <v>669868.81999999995</v>
      </c>
      <c r="V236">
        <v>669868.81999999995</v>
      </c>
      <c r="W236">
        <v>0</v>
      </c>
      <c r="X236">
        <v>0</v>
      </c>
      <c r="Y236" s="288">
        <v>2</v>
      </c>
      <c r="Z236" s="6" t="str">
        <f t="shared" si="12"/>
        <v>21</v>
      </c>
      <c r="AA236" s="107" t="str">
        <f t="shared" si="13"/>
        <v>1</v>
      </c>
      <c r="AB236" s="107" t="str">
        <f t="shared" si="14"/>
        <v>15</v>
      </c>
      <c r="AC236" s="107" t="str">
        <f t="shared" si="15"/>
        <v>152</v>
      </c>
    </row>
    <row r="237" spans="1:29" x14ac:dyDescent="0.25">
      <c r="A237" t="s">
        <v>136</v>
      </c>
      <c r="B237" t="s">
        <v>1376</v>
      </c>
      <c r="C237" s="107" t="e">
        <f>+VLOOKUP(AA237,#REF!,2,FALSE)</f>
        <v>#REF!</v>
      </c>
      <c r="D237" s="107" t="e">
        <f>+VLOOKUP(AB237,#REF!,2,FALSE)</f>
        <v>#REF!</v>
      </c>
      <c r="E237" s="107" t="s">
        <v>2215</v>
      </c>
      <c r="F237" s="107" t="s">
        <v>2212</v>
      </c>
      <c r="G237" s="107" t="s">
        <v>2213</v>
      </c>
      <c r="H237" s="107" t="s">
        <v>2214</v>
      </c>
      <c r="I237" s="107" t="s">
        <v>1245</v>
      </c>
      <c r="J237" s="107" t="s">
        <v>120</v>
      </c>
      <c r="K237" s="107" t="s">
        <v>1372</v>
      </c>
      <c r="L237" s="107" t="s">
        <v>2217</v>
      </c>
      <c r="M237" t="s">
        <v>1337</v>
      </c>
      <c r="Q237" s="6" t="e">
        <f>+VLOOKUP(Y237,#REF!,2,FALSE)</f>
        <v>#REF!</v>
      </c>
      <c r="R237" t="s">
        <v>1454</v>
      </c>
      <c r="S237" t="s">
        <v>51</v>
      </c>
      <c r="T237">
        <v>34284.44</v>
      </c>
      <c r="U237">
        <v>34284.44</v>
      </c>
      <c r="V237">
        <v>34284.44</v>
      </c>
      <c r="W237">
        <v>0</v>
      </c>
      <c r="X237">
        <v>0</v>
      </c>
      <c r="Y237" s="288">
        <v>2</v>
      </c>
      <c r="Z237" s="6" t="str">
        <f t="shared" si="12"/>
        <v>21</v>
      </c>
      <c r="AA237" s="107" t="str">
        <f t="shared" si="13"/>
        <v>1</v>
      </c>
      <c r="AB237" s="107" t="str">
        <f t="shared" si="14"/>
        <v>15</v>
      </c>
      <c r="AC237" s="107" t="str">
        <f t="shared" si="15"/>
        <v>152</v>
      </c>
    </row>
    <row r="238" spans="1:29" x14ac:dyDescent="0.25">
      <c r="A238" t="s">
        <v>136</v>
      </c>
      <c r="B238" t="s">
        <v>1376</v>
      </c>
      <c r="C238" s="107" t="e">
        <f>+VLOOKUP(AA238,#REF!,2,FALSE)</f>
        <v>#REF!</v>
      </c>
      <c r="D238" s="107" t="e">
        <f>+VLOOKUP(AB238,#REF!,2,FALSE)</f>
        <v>#REF!</v>
      </c>
      <c r="E238" s="107" t="s">
        <v>2215</v>
      </c>
      <c r="F238" s="107" t="s">
        <v>2212</v>
      </c>
      <c r="G238" s="107" t="s">
        <v>2213</v>
      </c>
      <c r="H238" s="107" t="s">
        <v>2214</v>
      </c>
      <c r="I238" s="107" t="s">
        <v>1245</v>
      </c>
      <c r="J238" s="107" t="s">
        <v>120</v>
      </c>
      <c r="K238" s="107" t="s">
        <v>1372</v>
      </c>
      <c r="L238" s="107" t="s">
        <v>2217</v>
      </c>
      <c r="M238" t="s">
        <v>1337</v>
      </c>
      <c r="Q238" s="6" t="e">
        <f>+VLOOKUP(Y238,#REF!,2,FALSE)</f>
        <v>#REF!</v>
      </c>
      <c r="R238" t="s">
        <v>1454</v>
      </c>
      <c r="S238" t="s">
        <v>3</v>
      </c>
      <c r="T238">
        <v>96756</v>
      </c>
      <c r="U238">
        <v>96756</v>
      </c>
      <c r="V238">
        <v>29026.799999999999</v>
      </c>
      <c r="W238">
        <v>0</v>
      </c>
      <c r="X238">
        <v>-67729.2</v>
      </c>
      <c r="Y238" s="288">
        <v>2</v>
      </c>
      <c r="Z238" s="6" t="str">
        <f t="shared" si="12"/>
        <v>21</v>
      </c>
      <c r="AA238" s="107" t="str">
        <f t="shared" si="13"/>
        <v>1</v>
      </c>
      <c r="AB238" s="107" t="str">
        <f t="shared" si="14"/>
        <v>15</v>
      </c>
      <c r="AC238" s="107" t="str">
        <f t="shared" si="15"/>
        <v>152</v>
      </c>
    </row>
    <row r="239" spans="1:29" x14ac:dyDescent="0.25">
      <c r="A239" t="s">
        <v>136</v>
      </c>
      <c r="B239" t="s">
        <v>1376</v>
      </c>
      <c r="C239" s="107" t="e">
        <f>+VLOOKUP(AA239,#REF!,2,FALSE)</f>
        <v>#REF!</v>
      </c>
      <c r="D239" s="107" t="e">
        <f>+VLOOKUP(AB239,#REF!,2,FALSE)</f>
        <v>#REF!</v>
      </c>
      <c r="E239" s="107" t="s">
        <v>2215</v>
      </c>
      <c r="F239" s="107" t="s">
        <v>2212</v>
      </c>
      <c r="G239" s="107" t="s">
        <v>2213</v>
      </c>
      <c r="H239" s="107" t="s">
        <v>2214</v>
      </c>
      <c r="I239" s="107" t="s">
        <v>1245</v>
      </c>
      <c r="J239" s="107" t="s">
        <v>120</v>
      </c>
      <c r="K239" s="107" t="s">
        <v>1372</v>
      </c>
      <c r="L239" s="107" t="s">
        <v>2217</v>
      </c>
      <c r="M239" t="s">
        <v>1337</v>
      </c>
      <c r="Q239" s="6" t="e">
        <f>+VLOOKUP(Y239,#REF!,2,FALSE)</f>
        <v>#REF!</v>
      </c>
      <c r="R239" t="s">
        <v>1461</v>
      </c>
      <c r="S239" t="s">
        <v>10</v>
      </c>
      <c r="T239">
        <v>1240.01</v>
      </c>
      <c r="U239">
        <v>1240.01</v>
      </c>
      <c r="V239">
        <v>1240.01</v>
      </c>
      <c r="W239">
        <v>0</v>
      </c>
      <c r="X239">
        <v>0</v>
      </c>
      <c r="Y239" s="288">
        <v>2</v>
      </c>
      <c r="Z239" s="6" t="str">
        <f t="shared" si="12"/>
        <v>29</v>
      </c>
      <c r="AA239" s="107" t="str">
        <f t="shared" si="13"/>
        <v>1</v>
      </c>
      <c r="AB239" s="107" t="str">
        <f t="shared" si="14"/>
        <v>15</v>
      </c>
      <c r="AC239" s="107" t="str">
        <f t="shared" si="15"/>
        <v>152</v>
      </c>
    </row>
    <row r="240" spans="1:29" x14ac:dyDescent="0.25">
      <c r="A240" t="s">
        <v>136</v>
      </c>
      <c r="B240" t="s">
        <v>1376</v>
      </c>
      <c r="C240" s="107" t="e">
        <f>+VLOOKUP(AA240,#REF!,2,FALSE)</f>
        <v>#REF!</v>
      </c>
      <c r="D240" s="107" t="e">
        <f>+VLOOKUP(AB240,#REF!,2,FALSE)</f>
        <v>#REF!</v>
      </c>
      <c r="E240" s="107" t="s">
        <v>2215</v>
      </c>
      <c r="F240" s="107" t="s">
        <v>2212</v>
      </c>
      <c r="G240" s="107" t="s">
        <v>2213</v>
      </c>
      <c r="H240" s="107" t="s">
        <v>2214</v>
      </c>
      <c r="I240" s="107" t="s">
        <v>1245</v>
      </c>
      <c r="J240" s="107" t="s">
        <v>120</v>
      </c>
      <c r="K240" s="107" t="s">
        <v>1372</v>
      </c>
      <c r="L240" s="107" t="s">
        <v>2217</v>
      </c>
      <c r="M240" t="s">
        <v>1337</v>
      </c>
      <c r="Q240" s="6" t="e">
        <f>+VLOOKUP(Y240,#REF!,2,FALSE)</f>
        <v>#REF!</v>
      </c>
      <c r="R240" t="s">
        <v>1461</v>
      </c>
      <c r="S240" t="s">
        <v>11</v>
      </c>
      <c r="T240">
        <v>184</v>
      </c>
      <c r="U240">
        <v>184</v>
      </c>
      <c r="V240">
        <v>184</v>
      </c>
      <c r="W240">
        <v>0</v>
      </c>
      <c r="X240">
        <v>0</v>
      </c>
      <c r="Y240" s="288">
        <v>2</v>
      </c>
      <c r="Z240" s="6" t="str">
        <f t="shared" si="12"/>
        <v>29</v>
      </c>
      <c r="AA240" s="107" t="str">
        <f t="shared" si="13"/>
        <v>1</v>
      </c>
      <c r="AB240" s="107" t="str">
        <f t="shared" si="14"/>
        <v>15</v>
      </c>
      <c r="AC240" s="107" t="str">
        <f t="shared" si="15"/>
        <v>152</v>
      </c>
    </row>
    <row r="241" spans="1:29" x14ac:dyDescent="0.25">
      <c r="A241" t="s">
        <v>136</v>
      </c>
      <c r="B241" t="s">
        <v>1376</v>
      </c>
      <c r="C241" s="107" t="e">
        <f>+VLOOKUP(AA241,#REF!,2,FALSE)</f>
        <v>#REF!</v>
      </c>
      <c r="D241" s="107" t="e">
        <f>+VLOOKUP(AB241,#REF!,2,FALSE)</f>
        <v>#REF!</v>
      </c>
      <c r="E241" s="107" t="s">
        <v>2215</v>
      </c>
      <c r="F241" s="107" t="s">
        <v>2212</v>
      </c>
      <c r="G241" s="107" t="s">
        <v>2213</v>
      </c>
      <c r="H241" s="107" t="s">
        <v>2214</v>
      </c>
      <c r="I241" s="107" t="s">
        <v>1245</v>
      </c>
      <c r="J241" s="107" t="s">
        <v>120</v>
      </c>
      <c r="K241" s="107" t="s">
        <v>1372</v>
      </c>
      <c r="L241" s="107" t="s">
        <v>2217</v>
      </c>
      <c r="M241" t="s">
        <v>1337</v>
      </c>
      <c r="Q241" s="6" t="e">
        <f>+VLOOKUP(Y241,#REF!,2,FALSE)</f>
        <v>#REF!</v>
      </c>
      <c r="R241" t="s">
        <v>1461</v>
      </c>
      <c r="S241" t="s">
        <v>53</v>
      </c>
      <c r="T241">
        <v>109</v>
      </c>
      <c r="U241">
        <v>109</v>
      </c>
      <c r="V241">
        <v>109</v>
      </c>
      <c r="W241">
        <v>0</v>
      </c>
      <c r="X241">
        <v>0</v>
      </c>
      <c r="Y241" s="288">
        <v>2</v>
      </c>
      <c r="Z241" s="6" t="str">
        <f t="shared" si="12"/>
        <v>29</v>
      </c>
      <c r="AA241" s="107" t="str">
        <f t="shared" si="13"/>
        <v>1</v>
      </c>
      <c r="AB241" s="107" t="str">
        <f t="shared" si="14"/>
        <v>15</v>
      </c>
      <c r="AC241" s="107" t="str">
        <f t="shared" si="15"/>
        <v>152</v>
      </c>
    </row>
    <row r="242" spans="1:29" x14ac:dyDescent="0.25">
      <c r="A242" t="s">
        <v>136</v>
      </c>
      <c r="B242" t="s">
        <v>1376</v>
      </c>
      <c r="C242" s="107" t="e">
        <f>+VLOOKUP(AA242,#REF!,2,FALSE)</f>
        <v>#REF!</v>
      </c>
      <c r="D242" s="107" t="e">
        <f>+VLOOKUP(AB242,#REF!,2,FALSE)</f>
        <v>#REF!</v>
      </c>
      <c r="E242" s="107" t="s">
        <v>2215</v>
      </c>
      <c r="F242" s="107" t="s">
        <v>2212</v>
      </c>
      <c r="G242" s="107" t="s">
        <v>2213</v>
      </c>
      <c r="H242" s="107" t="s">
        <v>2214</v>
      </c>
      <c r="I242" s="107" t="s">
        <v>1245</v>
      </c>
      <c r="J242" s="107" t="s">
        <v>120</v>
      </c>
      <c r="K242" s="107" t="s">
        <v>1372</v>
      </c>
      <c r="L242" s="107" t="s">
        <v>2217</v>
      </c>
      <c r="M242" t="s">
        <v>1337</v>
      </c>
      <c r="Q242" s="6" t="e">
        <f>+VLOOKUP(Y242,#REF!,2,FALSE)</f>
        <v>#REF!</v>
      </c>
      <c r="R242" t="s">
        <v>1462</v>
      </c>
      <c r="S242" t="s">
        <v>12</v>
      </c>
      <c r="T242">
        <v>846</v>
      </c>
      <c r="U242">
        <v>846</v>
      </c>
      <c r="V242">
        <v>846</v>
      </c>
      <c r="W242">
        <v>0</v>
      </c>
      <c r="X242">
        <v>0</v>
      </c>
      <c r="Y242" s="288">
        <v>3</v>
      </c>
      <c r="Z242" s="6" t="str">
        <f t="shared" si="12"/>
        <v>31</v>
      </c>
      <c r="AA242" s="107" t="str">
        <f t="shared" si="13"/>
        <v>1</v>
      </c>
      <c r="AB242" s="107" t="str">
        <f t="shared" si="14"/>
        <v>15</v>
      </c>
      <c r="AC242" s="107" t="str">
        <f t="shared" si="15"/>
        <v>152</v>
      </c>
    </row>
    <row r="243" spans="1:29" x14ac:dyDescent="0.25">
      <c r="A243" t="s">
        <v>136</v>
      </c>
      <c r="B243" t="s">
        <v>1376</v>
      </c>
      <c r="C243" s="107" t="e">
        <f>+VLOOKUP(AA243,#REF!,2,FALSE)</f>
        <v>#REF!</v>
      </c>
      <c r="D243" s="107" t="e">
        <f>+VLOOKUP(AB243,#REF!,2,FALSE)</f>
        <v>#REF!</v>
      </c>
      <c r="E243" s="107" t="s">
        <v>2215</v>
      </c>
      <c r="F243" s="107" t="s">
        <v>2212</v>
      </c>
      <c r="G243" s="107" t="s">
        <v>2213</v>
      </c>
      <c r="H243" s="107" t="s">
        <v>2214</v>
      </c>
      <c r="I243" s="107" t="s">
        <v>1245</v>
      </c>
      <c r="J243" s="107" t="s">
        <v>120</v>
      </c>
      <c r="K243" s="107" t="s">
        <v>1372</v>
      </c>
      <c r="L243" s="107" t="s">
        <v>2217</v>
      </c>
      <c r="M243" t="s">
        <v>1337</v>
      </c>
      <c r="P243" t="s">
        <v>561</v>
      </c>
      <c r="Q243" s="6" t="e">
        <f>+VLOOKUP(Y243,#REF!,2,FALSE)</f>
        <v>#REF!</v>
      </c>
      <c r="R243" t="s">
        <v>1464</v>
      </c>
      <c r="S243" t="s">
        <v>44</v>
      </c>
      <c r="T243">
        <v>58176454.280000001</v>
      </c>
      <c r="U243">
        <v>58176454.280000001</v>
      </c>
      <c r="V243">
        <v>58176454.280000001</v>
      </c>
      <c r="W243">
        <v>0</v>
      </c>
      <c r="X243">
        <v>0</v>
      </c>
      <c r="Y243" s="288">
        <v>3</v>
      </c>
      <c r="Z243" s="6" t="str">
        <f t="shared" si="12"/>
        <v>33</v>
      </c>
      <c r="AA243" s="107" t="str">
        <f t="shared" si="13"/>
        <v>1</v>
      </c>
      <c r="AB243" s="107" t="str">
        <f t="shared" si="14"/>
        <v>15</v>
      </c>
      <c r="AC243" s="107" t="str">
        <f t="shared" si="15"/>
        <v>152</v>
      </c>
    </row>
    <row r="244" spans="1:29" x14ac:dyDescent="0.25">
      <c r="A244" t="s">
        <v>136</v>
      </c>
      <c r="B244" t="s">
        <v>1376</v>
      </c>
      <c r="C244" s="107" t="e">
        <f>+VLOOKUP(AA244,#REF!,2,FALSE)</f>
        <v>#REF!</v>
      </c>
      <c r="D244" s="107" t="e">
        <f>+VLOOKUP(AB244,#REF!,2,FALSE)</f>
        <v>#REF!</v>
      </c>
      <c r="E244" s="107" t="s">
        <v>2215</v>
      </c>
      <c r="F244" s="107" t="s">
        <v>2212</v>
      </c>
      <c r="G244" s="107" t="s">
        <v>2213</v>
      </c>
      <c r="H244" s="107" t="s">
        <v>2214</v>
      </c>
      <c r="I244" s="107" t="s">
        <v>1245</v>
      </c>
      <c r="J244" s="107" t="s">
        <v>120</v>
      </c>
      <c r="K244" s="107" t="s">
        <v>1372</v>
      </c>
      <c r="L244" s="107" t="s">
        <v>2217</v>
      </c>
      <c r="M244" t="s">
        <v>1337</v>
      </c>
      <c r="Q244" s="6" t="e">
        <f>+VLOOKUP(Y244,#REF!,2,FALSE)</f>
        <v>#REF!</v>
      </c>
      <c r="R244" t="s">
        <v>1464</v>
      </c>
      <c r="S244" t="s">
        <v>45</v>
      </c>
      <c r="T244">
        <v>502889.2</v>
      </c>
      <c r="U244">
        <v>502889.2</v>
      </c>
      <c r="V244">
        <v>502889.2</v>
      </c>
      <c r="W244">
        <v>0</v>
      </c>
      <c r="X244">
        <v>0</v>
      </c>
      <c r="Y244" s="288">
        <v>3</v>
      </c>
      <c r="Z244" s="6" t="str">
        <f t="shared" si="12"/>
        <v>33</v>
      </c>
      <c r="AA244" s="107" t="str">
        <f t="shared" si="13"/>
        <v>1</v>
      </c>
      <c r="AB244" s="107" t="str">
        <f t="shared" si="14"/>
        <v>15</v>
      </c>
      <c r="AC244" s="107" t="str">
        <f t="shared" si="15"/>
        <v>152</v>
      </c>
    </row>
    <row r="245" spans="1:29" x14ac:dyDescent="0.25">
      <c r="A245" t="s">
        <v>136</v>
      </c>
      <c r="B245" t="s">
        <v>1376</v>
      </c>
      <c r="C245" s="107" t="e">
        <f>+VLOOKUP(AA245,#REF!,2,FALSE)</f>
        <v>#REF!</v>
      </c>
      <c r="D245" s="107" t="e">
        <f>+VLOOKUP(AB245,#REF!,2,FALSE)</f>
        <v>#REF!</v>
      </c>
      <c r="E245" s="107" t="s">
        <v>2215</v>
      </c>
      <c r="F245" s="107" t="s">
        <v>2212</v>
      </c>
      <c r="G245" s="107" t="s">
        <v>2213</v>
      </c>
      <c r="H245" s="107" t="s">
        <v>2214</v>
      </c>
      <c r="I245" s="107" t="s">
        <v>1245</v>
      </c>
      <c r="J245" s="107" t="s">
        <v>120</v>
      </c>
      <c r="K245" s="107" t="s">
        <v>1372</v>
      </c>
      <c r="L245" s="107" t="s">
        <v>2217</v>
      </c>
      <c r="M245" t="s">
        <v>1337</v>
      </c>
      <c r="Q245" s="6" t="e">
        <f>+VLOOKUP(Y245,#REF!,2,FALSE)</f>
        <v>#REF!</v>
      </c>
      <c r="R245" t="s">
        <v>1465</v>
      </c>
      <c r="S245" t="s">
        <v>107</v>
      </c>
      <c r="T245">
        <v>7028428.1400000006</v>
      </c>
      <c r="U245">
        <v>7028428.1400000006</v>
      </c>
      <c r="V245">
        <v>7028428.1400000006</v>
      </c>
      <c r="W245">
        <v>0</v>
      </c>
      <c r="X245">
        <v>0</v>
      </c>
      <c r="Y245" s="288">
        <v>3</v>
      </c>
      <c r="Z245" s="6" t="str">
        <f t="shared" si="12"/>
        <v>34</v>
      </c>
      <c r="AA245" s="107" t="str">
        <f t="shared" si="13"/>
        <v>1</v>
      </c>
      <c r="AB245" s="107" t="str">
        <f t="shared" si="14"/>
        <v>15</v>
      </c>
      <c r="AC245" s="107" t="str">
        <f t="shared" si="15"/>
        <v>152</v>
      </c>
    </row>
    <row r="246" spans="1:29" x14ac:dyDescent="0.25">
      <c r="A246" t="s">
        <v>136</v>
      </c>
      <c r="B246" t="s">
        <v>1376</v>
      </c>
      <c r="C246" s="107" t="e">
        <f>+VLOOKUP(AA246,#REF!,2,FALSE)</f>
        <v>#REF!</v>
      </c>
      <c r="D246" s="107" t="e">
        <f>+VLOOKUP(AB246,#REF!,2,FALSE)</f>
        <v>#REF!</v>
      </c>
      <c r="E246" s="107" t="s">
        <v>2215</v>
      </c>
      <c r="F246" s="107" t="s">
        <v>2212</v>
      </c>
      <c r="G246" s="107" t="s">
        <v>2213</v>
      </c>
      <c r="H246" s="107" t="s">
        <v>2214</v>
      </c>
      <c r="I246" s="107" t="s">
        <v>1245</v>
      </c>
      <c r="J246" s="107" t="s">
        <v>120</v>
      </c>
      <c r="K246" s="107" t="s">
        <v>1372</v>
      </c>
      <c r="L246" s="107" t="s">
        <v>2217</v>
      </c>
      <c r="M246" t="s">
        <v>1337</v>
      </c>
      <c r="Q246" s="6" t="e">
        <f>+VLOOKUP(Y246,#REF!,2,FALSE)</f>
        <v>#REF!</v>
      </c>
      <c r="R246" t="s">
        <v>1465</v>
      </c>
      <c r="S246" t="s">
        <v>122</v>
      </c>
      <c r="T246">
        <v>8241597</v>
      </c>
      <c r="U246">
        <v>8241597</v>
      </c>
      <c r="V246">
        <v>8241597</v>
      </c>
      <c r="W246">
        <v>0</v>
      </c>
      <c r="X246">
        <v>0</v>
      </c>
      <c r="Y246" s="288">
        <v>3</v>
      </c>
      <c r="Z246" s="6" t="str">
        <f t="shared" si="12"/>
        <v>34</v>
      </c>
      <c r="AA246" s="107" t="str">
        <f t="shared" si="13"/>
        <v>1</v>
      </c>
      <c r="AB246" s="107" t="str">
        <f t="shared" si="14"/>
        <v>15</v>
      </c>
      <c r="AC246" s="107" t="str">
        <f t="shared" si="15"/>
        <v>152</v>
      </c>
    </row>
    <row r="247" spans="1:29" x14ac:dyDescent="0.25">
      <c r="A247" t="s">
        <v>136</v>
      </c>
      <c r="B247" t="s">
        <v>1376</v>
      </c>
      <c r="C247" s="107" t="e">
        <f>+VLOOKUP(AA247,#REF!,2,FALSE)</f>
        <v>#REF!</v>
      </c>
      <c r="D247" s="107" t="e">
        <f>+VLOOKUP(AB247,#REF!,2,FALSE)</f>
        <v>#REF!</v>
      </c>
      <c r="E247" s="107" t="s">
        <v>2215</v>
      </c>
      <c r="F247" s="107" t="s">
        <v>2212</v>
      </c>
      <c r="G247" s="107" t="s">
        <v>2213</v>
      </c>
      <c r="H247" s="107" t="s">
        <v>2214</v>
      </c>
      <c r="I247" s="107" t="s">
        <v>1245</v>
      </c>
      <c r="J247" s="107" t="s">
        <v>120</v>
      </c>
      <c r="K247" s="107" t="s">
        <v>1372</v>
      </c>
      <c r="L247" s="107" t="s">
        <v>2217</v>
      </c>
      <c r="M247" t="s">
        <v>1337</v>
      </c>
      <c r="Q247" s="6" t="e">
        <f>+VLOOKUP(Y247,#REF!,2,FALSE)</f>
        <v>#REF!</v>
      </c>
      <c r="R247" t="s">
        <v>1465</v>
      </c>
      <c r="S247" t="s">
        <v>123</v>
      </c>
      <c r="T247">
        <v>1841197.53</v>
      </c>
      <c r="U247">
        <v>1841197.53</v>
      </c>
      <c r="V247">
        <v>1841197.53</v>
      </c>
      <c r="W247">
        <v>0</v>
      </c>
      <c r="X247">
        <v>0</v>
      </c>
      <c r="Y247" s="288">
        <v>3</v>
      </c>
      <c r="Z247" s="6" t="str">
        <f t="shared" si="12"/>
        <v>34</v>
      </c>
      <c r="AA247" s="107" t="str">
        <f t="shared" si="13"/>
        <v>1</v>
      </c>
      <c r="AB247" s="107" t="str">
        <f t="shared" si="14"/>
        <v>15</v>
      </c>
      <c r="AC247" s="107" t="str">
        <f t="shared" si="15"/>
        <v>152</v>
      </c>
    </row>
    <row r="248" spans="1:29" x14ac:dyDescent="0.25">
      <c r="A248" t="s">
        <v>136</v>
      </c>
      <c r="B248" t="s">
        <v>1376</v>
      </c>
      <c r="C248" s="107" t="e">
        <f>+VLOOKUP(AA248,#REF!,2,FALSE)</f>
        <v>#REF!</v>
      </c>
      <c r="D248" s="107" t="e">
        <f>+VLOOKUP(AB248,#REF!,2,FALSE)</f>
        <v>#REF!</v>
      </c>
      <c r="E248" s="107" t="s">
        <v>2215</v>
      </c>
      <c r="F248" s="107" t="s">
        <v>2212</v>
      </c>
      <c r="G248" s="107" t="s">
        <v>2213</v>
      </c>
      <c r="H248" s="107" t="s">
        <v>2214</v>
      </c>
      <c r="I248" s="107" t="s">
        <v>1245</v>
      </c>
      <c r="J248" s="107" t="s">
        <v>120</v>
      </c>
      <c r="K248" s="107" t="s">
        <v>1372</v>
      </c>
      <c r="L248" s="107" t="s">
        <v>2217</v>
      </c>
      <c r="M248" t="s">
        <v>1337</v>
      </c>
      <c r="Q248" s="6" t="e">
        <f>+VLOOKUP(Y248,#REF!,2,FALSE)</f>
        <v>#REF!</v>
      </c>
      <c r="R248" t="s">
        <v>1465</v>
      </c>
      <c r="S248" t="s">
        <v>124</v>
      </c>
      <c r="T248">
        <v>53185.86</v>
      </c>
      <c r="U248">
        <v>53185.86</v>
      </c>
      <c r="V248">
        <v>53185.86</v>
      </c>
      <c r="W248">
        <v>0</v>
      </c>
      <c r="X248">
        <v>0</v>
      </c>
      <c r="Y248" s="288">
        <v>3</v>
      </c>
      <c r="Z248" s="6" t="str">
        <f t="shared" si="12"/>
        <v>34</v>
      </c>
      <c r="AA248" s="107" t="str">
        <f t="shared" si="13"/>
        <v>1</v>
      </c>
      <c r="AB248" s="107" t="str">
        <f t="shared" si="14"/>
        <v>15</v>
      </c>
      <c r="AC248" s="107" t="str">
        <f t="shared" si="15"/>
        <v>152</v>
      </c>
    </row>
    <row r="249" spans="1:29" x14ac:dyDescent="0.25">
      <c r="A249" t="s">
        <v>136</v>
      </c>
      <c r="B249" t="s">
        <v>1376</v>
      </c>
      <c r="C249" s="107" t="e">
        <f>+VLOOKUP(AA249,#REF!,2,FALSE)</f>
        <v>#REF!</v>
      </c>
      <c r="D249" s="107" t="e">
        <f>+VLOOKUP(AB249,#REF!,2,FALSE)</f>
        <v>#REF!</v>
      </c>
      <c r="E249" s="107" t="s">
        <v>2215</v>
      </c>
      <c r="F249" s="107" t="s">
        <v>2212</v>
      </c>
      <c r="G249" s="107" t="s">
        <v>2213</v>
      </c>
      <c r="H249" s="107" t="s">
        <v>2214</v>
      </c>
      <c r="I249" s="107" t="s">
        <v>1245</v>
      </c>
      <c r="J249" s="107" t="s">
        <v>120</v>
      </c>
      <c r="K249" s="107" t="s">
        <v>1372</v>
      </c>
      <c r="L249" s="107" t="s">
        <v>2217</v>
      </c>
      <c r="M249" t="s">
        <v>1337</v>
      </c>
      <c r="Q249" s="6" t="e">
        <f>+VLOOKUP(Y249,#REF!,2,FALSE)</f>
        <v>#REF!</v>
      </c>
      <c r="R249" t="s">
        <v>1466</v>
      </c>
      <c r="S249" t="s">
        <v>99</v>
      </c>
      <c r="T249">
        <v>655.4</v>
      </c>
      <c r="U249">
        <v>655.4</v>
      </c>
      <c r="V249">
        <v>655.4</v>
      </c>
      <c r="W249">
        <v>0</v>
      </c>
      <c r="X249">
        <v>0</v>
      </c>
      <c r="Y249" s="288">
        <v>3</v>
      </c>
      <c r="Z249" s="6" t="str">
        <f t="shared" si="12"/>
        <v>35</v>
      </c>
      <c r="AA249" s="107" t="str">
        <f t="shared" si="13"/>
        <v>1</v>
      </c>
      <c r="AB249" s="107" t="str">
        <f t="shared" si="14"/>
        <v>15</v>
      </c>
      <c r="AC249" s="107" t="str">
        <f t="shared" si="15"/>
        <v>152</v>
      </c>
    </row>
    <row r="250" spans="1:29" x14ac:dyDescent="0.25">
      <c r="A250" t="s">
        <v>136</v>
      </c>
      <c r="B250" t="s">
        <v>1376</v>
      </c>
      <c r="C250" s="107" t="e">
        <f>+VLOOKUP(AA250,#REF!,2,FALSE)</f>
        <v>#REF!</v>
      </c>
      <c r="D250" s="107" t="e">
        <f>+VLOOKUP(AB250,#REF!,2,FALSE)</f>
        <v>#REF!</v>
      </c>
      <c r="E250" s="107" t="s">
        <v>2215</v>
      </c>
      <c r="F250" s="107" t="s">
        <v>2212</v>
      </c>
      <c r="G250" s="107" t="s">
        <v>2213</v>
      </c>
      <c r="H250" s="107" t="s">
        <v>2214</v>
      </c>
      <c r="I250" s="107" t="s">
        <v>1245</v>
      </c>
      <c r="J250" s="107" t="s">
        <v>120</v>
      </c>
      <c r="K250" s="107" t="s">
        <v>1372</v>
      </c>
      <c r="L250" s="107" t="s">
        <v>2217</v>
      </c>
      <c r="M250" t="s">
        <v>1337</v>
      </c>
      <c r="Q250" s="6" t="e">
        <f>+VLOOKUP(Y250,#REF!,2,FALSE)</f>
        <v>#REF!</v>
      </c>
      <c r="R250" t="s">
        <v>1466</v>
      </c>
      <c r="S250" t="s">
        <v>100</v>
      </c>
      <c r="T250">
        <v>118204</v>
      </c>
      <c r="U250">
        <v>118204</v>
      </c>
      <c r="V250">
        <v>118204</v>
      </c>
      <c r="W250">
        <v>0</v>
      </c>
      <c r="X250">
        <v>0</v>
      </c>
      <c r="Y250" s="288">
        <v>3</v>
      </c>
      <c r="Z250" s="6" t="str">
        <f t="shared" si="12"/>
        <v>35</v>
      </c>
      <c r="AA250" s="107" t="str">
        <f t="shared" si="13"/>
        <v>1</v>
      </c>
      <c r="AB250" s="107" t="str">
        <f t="shared" si="14"/>
        <v>15</v>
      </c>
      <c r="AC250" s="107" t="str">
        <f t="shared" si="15"/>
        <v>152</v>
      </c>
    </row>
    <row r="251" spans="1:29" x14ac:dyDescent="0.25">
      <c r="A251" t="s">
        <v>136</v>
      </c>
      <c r="B251" t="s">
        <v>1376</v>
      </c>
      <c r="C251" s="107" t="e">
        <f>+VLOOKUP(AA251,#REF!,2,FALSE)</f>
        <v>#REF!</v>
      </c>
      <c r="D251" s="107" t="e">
        <f>+VLOOKUP(AB251,#REF!,2,FALSE)</f>
        <v>#REF!</v>
      </c>
      <c r="E251" s="107" t="s">
        <v>2215</v>
      </c>
      <c r="F251" s="107" t="s">
        <v>2212</v>
      </c>
      <c r="G251" s="107" t="s">
        <v>2213</v>
      </c>
      <c r="H251" s="107" t="s">
        <v>2214</v>
      </c>
      <c r="I251" s="107" t="s">
        <v>1245</v>
      </c>
      <c r="J251" s="107" t="s">
        <v>120</v>
      </c>
      <c r="K251" s="107" t="s">
        <v>1372</v>
      </c>
      <c r="L251" s="107" t="s">
        <v>2217</v>
      </c>
      <c r="M251" t="s">
        <v>1337</v>
      </c>
      <c r="Q251" s="6" t="e">
        <f>+VLOOKUP(Y251,#REF!,2,FALSE)</f>
        <v>#REF!</v>
      </c>
      <c r="R251" t="s">
        <v>1466</v>
      </c>
      <c r="S251" t="s">
        <v>72</v>
      </c>
      <c r="T251">
        <v>10846</v>
      </c>
      <c r="U251">
        <v>10846</v>
      </c>
      <c r="V251">
        <v>10846</v>
      </c>
      <c r="W251">
        <v>0</v>
      </c>
      <c r="X251">
        <v>0</v>
      </c>
      <c r="Y251" s="288">
        <v>3</v>
      </c>
      <c r="Z251" s="6" t="str">
        <f t="shared" si="12"/>
        <v>35</v>
      </c>
      <c r="AA251" s="107" t="str">
        <f t="shared" si="13"/>
        <v>1</v>
      </c>
      <c r="AB251" s="107" t="str">
        <f t="shared" si="14"/>
        <v>15</v>
      </c>
      <c r="AC251" s="107" t="str">
        <f t="shared" si="15"/>
        <v>152</v>
      </c>
    </row>
    <row r="252" spans="1:29" x14ac:dyDescent="0.25">
      <c r="A252" t="s">
        <v>136</v>
      </c>
      <c r="B252" t="s">
        <v>1376</v>
      </c>
      <c r="C252" s="107" t="e">
        <f>+VLOOKUP(AA252,#REF!,2,FALSE)</f>
        <v>#REF!</v>
      </c>
      <c r="D252" s="107" t="e">
        <f>+VLOOKUP(AB252,#REF!,2,FALSE)</f>
        <v>#REF!</v>
      </c>
      <c r="E252" s="107" t="s">
        <v>2215</v>
      </c>
      <c r="F252" s="107" t="s">
        <v>2212</v>
      </c>
      <c r="G252" s="107" t="s">
        <v>2213</v>
      </c>
      <c r="H252" s="107" t="s">
        <v>2214</v>
      </c>
      <c r="I252" s="107" t="s">
        <v>1245</v>
      </c>
      <c r="J252" s="107" t="s">
        <v>120</v>
      </c>
      <c r="K252" s="107" t="s">
        <v>1372</v>
      </c>
      <c r="L252" s="107" t="s">
        <v>2217</v>
      </c>
      <c r="M252" t="s">
        <v>1337</v>
      </c>
      <c r="Q252" s="6" t="e">
        <f>+VLOOKUP(Y252,#REF!,2,FALSE)</f>
        <v>#REF!</v>
      </c>
      <c r="R252" t="s">
        <v>1468</v>
      </c>
      <c r="S252" t="s">
        <v>56</v>
      </c>
      <c r="T252">
        <v>100000</v>
      </c>
      <c r="U252">
        <v>100000</v>
      </c>
      <c r="V252">
        <v>100000</v>
      </c>
      <c r="W252">
        <v>0</v>
      </c>
      <c r="X252">
        <v>0</v>
      </c>
      <c r="Y252" s="288">
        <v>3</v>
      </c>
      <c r="Z252" s="6" t="str">
        <f t="shared" si="12"/>
        <v>37</v>
      </c>
      <c r="AA252" s="107" t="str">
        <f t="shared" si="13"/>
        <v>1</v>
      </c>
      <c r="AB252" s="107" t="str">
        <f t="shared" si="14"/>
        <v>15</v>
      </c>
      <c r="AC252" s="107" t="str">
        <f t="shared" si="15"/>
        <v>152</v>
      </c>
    </row>
    <row r="253" spans="1:29" x14ac:dyDescent="0.25">
      <c r="A253" t="s">
        <v>136</v>
      </c>
      <c r="B253" t="s">
        <v>1376</v>
      </c>
      <c r="C253" s="107" t="e">
        <f>+VLOOKUP(AA253,#REF!,2,FALSE)</f>
        <v>#REF!</v>
      </c>
      <c r="D253" s="107" t="e">
        <f>+VLOOKUP(AB253,#REF!,2,FALSE)</f>
        <v>#REF!</v>
      </c>
      <c r="E253" s="107" t="s">
        <v>2215</v>
      </c>
      <c r="F253" s="107" t="s">
        <v>2212</v>
      </c>
      <c r="G253" s="107" t="s">
        <v>2213</v>
      </c>
      <c r="H253" s="107" t="s">
        <v>2214</v>
      </c>
      <c r="I253" s="107" t="s">
        <v>1245</v>
      </c>
      <c r="J253" s="107" t="s">
        <v>120</v>
      </c>
      <c r="K253" s="107" t="s">
        <v>1372</v>
      </c>
      <c r="L253" s="107" t="s">
        <v>2217</v>
      </c>
      <c r="M253" t="s">
        <v>1337</v>
      </c>
      <c r="Q253" s="6" t="e">
        <f>+VLOOKUP(Y253,#REF!,2,FALSE)</f>
        <v>#REF!</v>
      </c>
      <c r="R253" t="s">
        <v>1468</v>
      </c>
      <c r="S253" t="s">
        <v>14</v>
      </c>
      <c r="T253">
        <v>5458.2</v>
      </c>
      <c r="U253">
        <v>5458.2</v>
      </c>
      <c r="V253">
        <v>5458.2</v>
      </c>
      <c r="W253">
        <v>0</v>
      </c>
      <c r="X253">
        <v>0</v>
      </c>
      <c r="Y253" s="288">
        <v>3</v>
      </c>
      <c r="Z253" s="6" t="str">
        <f t="shared" si="12"/>
        <v>37</v>
      </c>
      <c r="AA253" s="107" t="str">
        <f t="shared" si="13"/>
        <v>1</v>
      </c>
      <c r="AB253" s="107" t="str">
        <f t="shared" si="14"/>
        <v>15</v>
      </c>
      <c r="AC253" s="107" t="str">
        <f t="shared" si="15"/>
        <v>152</v>
      </c>
    </row>
    <row r="254" spans="1:29" x14ac:dyDescent="0.25">
      <c r="A254" t="s">
        <v>136</v>
      </c>
      <c r="B254" t="s">
        <v>1376</v>
      </c>
      <c r="C254" s="107" t="e">
        <f>+VLOOKUP(AA254,#REF!,2,FALSE)</f>
        <v>#REF!</v>
      </c>
      <c r="D254" s="107" t="e">
        <f>+VLOOKUP(AB254,#REF!,2,FALSE)</f>
        <v>#REF!</v>
      </c>
      <c r="E254" s="107" t="s">
        <v>2215</v>
      </c>
      <c r="F254" s="107" t="s">
        <v>2212</v>
      </c>
      <c r="G254" s="107" t="s">
        <v>2213</v>
      </c>
      <c r="H254" s="107" t="s">
        <v>2214</v>
      </c>
      <c r="I254" s="107" t="s">
        <v>1245</v>
      </c>
      <c r="J254" s="107" t="s">
        <v>120</v>
      </c>
      <c r="K254" s="107" t="s">
        <v>1372</v>
      </c>
      <c r="L254" s="107" t="s">
        <v>2217</v>
      </c>
      <c r="M254" t="s">
        <v>1337</v>
      </c>
      <c r="Q254" s="6" t="e">
        <f>+VLOOKUP(Y254,#REF!,2,FALSE)</f>
        <v>#REF!</v>
      </c>
      <c r="R254" t="s">
        <v>1468</v>
      </c>
      <c r="S254" t="s">
        <v>57</v>
      </c>
      <c r="T254">
        <v>17999.8</v>
      </c>
      <c r="U254">
        <v>17999.8</v>
      </c>
      <c r="V254">
        <v>17999.8</v>
      </c>
      <c r="W254">
        <v>0</v>
      </c>
      <c r="X254">
        <v>0</v>
      </c>
      <c r="Y254" s="288">
        <v>3</v>
      </c>
      <c r="Z254" s="6" t="str">
        <f t="shared" si="12"/>
        <v>37</v>
      </c>
      <c r="AA254" s="107" t="str">
        <f t="shared" si="13"/>
        <v>1</v>
      </c>
      <c r="AB254" s="107" t="str">
        <f t="shared" si="14"/>
        <v>15</v>
      </c>
      <c r="AC254" s="107" t="str">
        <f t="shared" si="15"/>
        <v>152</v>
      </c>
    </row>
    <row r="255" spans="1:29" x14ac:dyDescent="0.25">
      <c r="A255" t="s">
        <v>136</v>
      </c>
      <c r="B255" t="s">
        <v>1376</v>
      </c>
      <c r="C255" s="107" t="e">
        <f>+VLOOKUP(AA255,#REF!,2,FALSE)</f>
        <v>#REF!</v>
      </c>
      <c r="D255" s="107" t="e">
        <f>+VLOOKUP(AB255,#REF!,2,FALSE)</f>
        <v>#REF!</v>
      </c>
      <c r="E255" s="107" t="s">
        <v>2215</v>
      </c>
      <c r="F255" s="107" t="s">
        <v>2212</v>
      </c>
      <c r="G255" s="107" t="s">
        <v>2213</v>
      </c>
      <c r="H255" s="107" t="s">
        <v>2214</v>
      </c>
      <c r="I255" s="107" t="s">
        <v>1245</v>
      </c>
      <c r="J255" s="107" t="s">
        <v>120</v>
      </c>
      <c r="K255" s="107" t="s">
        <v>1372</v>
      </c>
      <c r="L255" s="107" t="s">
        <v>2217</v>
      </c>
      <c r="M255" t="s">
        <v>1337</v>
      </c>
      <c r="Q255" s="6" t="e">
        <f>+VLOOKUP(Y255,#REF!,2,FALSE)</f>
        <v>#REF!</v>
      </c>
      <c r="R255" t="s">
        <v>1468</v>
      </c>
      <c r="S255" t="s">
        <v>119</v>
      </c>
      <c r="T255">
        <v>12000</v>
      </c>
      <c r="U255">
        <v>12000</v>
      </c>
      <c r="V255">
        <v>12000</v>
      </c>
      <c r="W255">
        <v>0</v>
      </c>
      <c r="X255">
        <v>0</v>
      </c>
      <c r="Y255" s="288">
        <v>3</v>
      </c>
      <c r="Z255" s="6" t="str">
        <f t="shared" si="12"/>
        <v>37</v>
      </c>
      <c r="AA255" s="107" t="str">
        <f t="shared" si="13"/>
        <v>1</v>
      </c>
      <c r="AB255" s="107" t="str">
        <f t="shared" si="14"/>
        <v>15</v>
      </c>
      <c r="AC255" s="107" t="str">
        <f t="shared" si="15"/>
        <v>152</v>
      </c>
    </row>
    <row r="256" spans="1:29" x14ac:dyDescent="0.25">
      <c r="A256" t="s">
        <v>136</v>
      </c>
      <c r="B256" t="s">
        <v>1376</v>
      </c>
      <c r="C256" s="107" t="e">
        <f>+VLOOKUP(AA256,#REF!,2,FALSE)</f>
        <v>#REF!</v>
      </c>
      <c r="D256" s="107" t="e">
        <f>+VLOOKUP(AB256,#REF!,2,FALSE)</f>
        <v>#REF!</v>
      </c>
      <c r="E256" s="107" t="s">
        <v>2215</v>
      </c>
      <c r="F256" s="107" t="s">
        <v>2212</v>
      </c>
      <c r="G256" s="107" t="s">
        <v>2213</v>
      </c>
      <c r="H256" s="107" t="s">
        <v>2214</v>
      </c>
      <c r="I256" s="107" t="s">
        <v>1245</v>
      </c>
      <c r="J256" s="107" t="s">
        <v>120</v>
      </c>
      <c r="K256" s="107" t="s">
        <v>1372</v>
      </c>
      <c r="L256" s="107" t="s">
        <v>2217</v>
      </c>
      <c r="M256" t="s">
        <v>1337</v>
      </c>
      <c r="Q256" s="6" t="e">
        <f>+VLOOKUP(Y256,#REF!,2,FALSE)</f>
        <v>#REF!</v>
      </c>
      <c r="R256" t="s">
        <v>1470</v>
      </c>
      <c r="S256" t="s">
        <v>47</v>
      </c>
      <c r="T256">
        <v>5081701.82</v>
      </c>
      <c r="U256">
        <v>5081701.82</v>
      </c>
      <c r="V256">
        <v>5081701.82</v>
      </c>
      <c r="W256">
        <v>0</v>
      </c>
      <c r="X256">
        <v>0</v>
      </c>
      <c r="Y256" s="288">
        <v>3</v>
      </c>
      <c r="Z256" s="6" t="str">
        <f t="shared" si="12"/>
        <v>39</v>
      </c>
      <c r="AA256" s="107" t="str">
        <f t="shared" si="13"/>
        <v>1</v>
      </c>
      <c r="AB256" s="107" t="str">
        <f t="shared" si="14"/>
        <v>15</v>
      </c>
      <c r="AC256" s="107" t="str">
        <f t="shared" si="15"/>
        <v>152</v>
      </c>
    </row>
    <row r="257" spans="1:29" x14ac:dyDescent="0.25">
      <c r="A257" t="s">
        <v>136</v>
      </c>
      <c r="B257" t="s">
        <v>1376</v>
      </c>
      <c r="C257" s="107" t="e">
        <f>+VLOOKUP(AA257,#REF!,2,FALSE)</f>
        <v>#REF!</v>
      </c>
      <c r="D257" s="107" t="e">
        <f>+VLOOKUP(AB257,#REF!,2,FALSE)</f>
        <v>#REF!</v>
      </c>
      <c r="E257" s="107" t="s">
        <v>2215</v>
      </c>
      <c r="F257" s="107" t="s">
        <v>2212</v>
      </c>
      <c r="G257" s="107" t="s">
        <v>2213</v>
      </c>
      <c r="H257" s="107" t="s">
        <v>2214</v>
      </c>
      <c r="I257" s="107" t="s">
        <v>1245</v>
      </c>
      <c r="J257" s="107" t="s">
        <v>120</v>
      </c>
      <c r="K257" s="107" t="s">
        <v>1372</v>
      </c>
      <c r="L257" s="107" t="s">
        <v>2217</v>
      </c>
      <c r="M257" t="s">
        <v>1337</v>
      </c>
      <c r="Q257" s="6" t="e">
        <f>+VLOOKUP(Y257,#REF!,2,FALSE)</f>
        <v>#REF!</v>
      </c>
      <c r="R257" t="s">
        <v>1470</v>
      </c>
      <c r="S257" t="s">
        <v>48</v>
      </c>
      <c r="T257">
        <v>10146</v>
      </c>
      <c r="U257">
        <v>10146</v>
      </c>
      <c r="V257">
        <v>10146</v>
      </c>
      <c r="W257">
        <v>0</v>
      </c>
      <c r="X257">
        <v>0</v>
      </c>
      <c r="Y257" s="288">
        <v>3</v>
      </c>
      <c r="Z257" s="6" t="str">
        <f t="shared" si="12"/>
        <v>39</v>
      </c>
      <c r="AA257" s="107" t="str">
        <f t="shared" si="13"/>
        <v>1</v>
      </c>
      <c r="AB257" s="107" t="str">
        <f t="shared" si="14"/>
        <v>15</v>
      </c>
      <c r="AC257" s="107" t="str">
        <f t="shared" si="15"/>
        <v>152</v>
      </c>
    </row>
    <row r="258" spans="1:29" x14ac:dyDescent="0.25">
      <c r="A258" t="s">
        <v>136</v>
      </c>
      <c r="B258" t="s">
        <v>1376</v>
      </c>
      <c r="C258" s="107" t="e">
        <f>+VLOOKUP(AA258,#REF!,2,FALSE)</f>
        <v>#REF!</v>
      </c>
      <c r="D258" s="107" t="e">
        <f>+VLOOKUP(AB258,#REF!,2,FALSE)</f>
        <v>#REF!</v>
      </c>
      <c r="E258" s="107" t="s">
        <v>2215</v>
      </c>
      <c r="F258" s="107" t="s">
        <v>2212</v>
      </c>
      <c r="G258" s="107" t="s">
        <v>2213</v>
      </c>
      <c r="H258" s="107" t="s">
        <v>2214</v>
      </c>
      <c r="I258" s="107" t="s">
        <v>1245</v>
      </c>
      <c r="J258" s="107" t="s">
        <v>120</v>
      </c>
      <c r="K258" s="107" t="s">
        <v>1372</v>
      </c>
      <c r="L258" s="107" t="s">
        <v>2217</v>
      </c>
      <c r="M258" t="s">
        <v>1337</v>
      </c>
      <c r="P258" t="s">
        <v>121</v>
      </c>
      <c r="Q258" s="6" t="e">
        <f>+VLOOKUP(Y258,#REF!,2,FALSE)</f>
        <v>#REF!</v>
      </c>
      <c r="R258" t="s">
        <v>1475</v>
      </c>
      <c r="S258" t="s">
        <v>126</v>
      </c>
      <c r="T258">
        <v>28300783</v>
      </c>
      <c r="U258">
        <v>28300783</v>
      </c>
      <c r="V258">
        <v>28300783</v>
      </c>
      <c r="W258">
        <v>0</v>
      </c>
      <c r="X258">
        <v>0</v>
      </c>
      <c r="Y258" s="288">
        <v>4</v>
      </c>
      <c r="Z258" s="6" t="str">
        <f t="shared" ref="Z258:Z321" si="16">+MID(S258,1,2)</f>
        <v>48</v>
      </c>
      <c r="AA258" s="107" t="str">
        <f t="shared" ref="AA258:AA321" si="17">+MID(B258,1,1)</f>
        <v>1</v>
      </c>
      <c r="AB258" s="107" t="str">
        <f t="shared" ref="AB258:AB321" si="18">+MID(B258,1,2)</f>
        <v>15</v>
      </c>
      <c r="AC258" s="107" t="str">
        <f t="shared" ref="AC258:AC321" si="19">+MID(B258,1,3)</f>
        <v>152</v>
      </c>
    </row>
    <row r="259" spans="1:29" x14ac:dyDescent="0.25">
      <c r="A259" t="s">
        <v>136</v>
      </c>
      <c r="B259" t="s">
        <v>1376</v>
      </c>
      <c r="C259" s="107" t="e">
        <f>+VLOOKUP(AA259,#REF!,2,FALSE)</f>
        <v>#REF!</v>
      </c>
      <c r="D259" s="107" t="e">
        <f>+VLOOKUP(AB259,#REF!,2,FALSE)</f>
        <v>#REF!</v>
      </c>
      <c r="E259" s="107" t="s">
        <v>2215</v>
      </c>
      <c r="F259" s="107" t="s">
        <v>2212</v>
      </c>
      <c r="G259" s="107" t="s">
        <v>2213</v>
      </c>
      <c r="H259" s="107" t="s">
        <v>2214</v>
      </c>
      <c r="I259" s="107" t="s">
        <v>1245</v>
      </c>
      <c r="J259" s="107" t="s">
        <v>120</v>
      </c>
      <c r="K259" s="107" t="s">
        <v>1372</v>
      </c>
      <c r="L259" s="107" t="s">
        <v>2217</v>
      </c>
      <c r="M259" t="s">
        <v>1337</v>
      </c>
      <c r="Q259" s="6" t="e">
        <f>+VLOOKUP(Y259,#REF!,2,FALSE)</f>
        <v>#REF!</v>
      </c>
      <c r="R259" t="s">
        <v>1476</v>
      </c>
      <c r="S259" t="s">
        <v>17</v>
      </c>
      <c r="T259">
        <v>5846.4</v>
      </c>
      <c r="U259">
        <v>5846.4</v>
      </c>
      <c r="V259">
        <v>5846.4</v>
      </c>
      <c r="W259">
        <v>0</v>
      </c>
      <c r="X259">
        <v>0</v>
      </c>
      <c r="Y259" s="288">
        <v>5</v>
      </c>
      <c r="Z259" s="6" t="str">
        <f t="shared" si="16"/>
        <v>51</v>
      </c>
      <c r="AA259" s="107" t="str">
        <f t="shared" si="17"/>
        <v>1</v>
      </c>
      <c r="AB259" s="107" t="str">
        <f t="shared" si="18"/>
        <v>15</v>
      </c>
      <c r="AC259" s="107" t="str">
        <f t="shared" si="19"/>
        <v>152</v>
      </c>
    </row>
    <row r="260" spans="1:29" x14ac:dyDescent="0.25">
      <c r="A260" t="s">
        <v>135</v>
      </c>
      <c r="B260" t="s">
        <v>1377</v>
      </c>
      <c r="C260" s="107" t="e">
        <f>+VLOOKUP(AA260,#REF!,2,FALSE)</f>
        <v>#REF!</v>
      </c>
      <c r="D260" s="107" t="e">
        <f>+VLOOKUP(AB260,#REF!,2,FALSE)</f>
        <v>#REF!</v>
      </c>
      <c r="E260" s="107" t="s">
        <v>2215</v>
      </c>
      <c r="F260" s="107" t="s">
        <v>2212</v>
      </c>
      <c r="G260" s="107" t="s">
        <v>2213</v>
      </c>
      <c r="H260" s="107" t="s">
        <v>2225</v>
      </c>
      <c r="I260" s="107" t="s">
        <v>1245</v>
      </c>
      <c r="J260" s="107" t="s">
        <v>120</v>
      </c>
      <c r="K260" s="107" t="s">
        <v>1372</v>
      </c>
      <c r="L260" s="107" t="s">
        <v>2217</v>
      </c>
      <c r="M260" t="s">
        <v>1335</v>
      </c>
      <c r="Q260" s="6" t="e">
        <f>+VLOOKUP(Y260,#REF!,2,FALSE)</f>
        <v>#REF!</v>
      </c>
      <c r="R260" t="s">
        <v>1454</v>
      </c>
      <c r="S260" t="s">
        <v>2</v>
      </c>
      <c r="T260">
        <v>60000</v>
      </c>
      <c r="U260">
        <v>60000</v>
      </c>
      <c r="V260">
        <v>48000</v>
      </c>
      <c r="W260">
        <v>0</v>
      </c>
      <c r="X260">
        <v>-12000</v>
      </c>
      <c r="Y260" s="288">
        <v>2</v>
      </c>
      <c r="Z260" s="6" t="str">
        <f t="shared" si="16"/>
        <v>21</v>
      </c>
      <c r="AA260" s="107" t="str">
        <f t="shared" si="17"/>
        <v>1</v>
      </c>
      <c r="AB260" s="107" t="str">
        <f t="shared" si="18"/>
        <v>11</v>
      </c>
      <c r="AC260" s="107" t="str">
        <f t="shared" si="19"/>
        <v>112</v>
      </c>
    </row>
    <row r="261" spans="1:29" x14ac:dyDescent="0.25">
      <c r="A261" t="s">
        <v>135</v>
      </c>
      <c r="B261" t="s">
        <v>1377</v>
      </c>
      <c r="C261" s="107" t="e">
        <f>+VLOOKUP(AA261,#REF!,2,FALSE)</f>
        <v>#REF!</v>
      </c>
      <c r="D261" s="107" t="e">
        <f>+VLOOKUP(AB261,#REF!,2,FALSE)</f>
        <v>#REF!</v>
      </c>
      <c r="E261" s="107" t="s">
        <v>2215</v>
      </c>
      <c r="F261" s="107" t="s">
        <v>2212</v>
      </c>
      <c r="G261" s="107" t="s">
        <v>2213</v>
      </c>
      <c r="H261" s="107" t="s">
        <v>2225</v>
      </c>
      <c r="I261" s="107" t="s">
        <v>1245</v>
      </c>
      <c r="J261" s="107" t="s">
        <v>120</v>
      </c>
      <c r="K261" s="107" t="s">
        <v>1372</v>
      </c>
      <c r="L261" s="107" t="s">
        <v>2217</v>
      </c>
      <c r="M261" t="s">
        <v>1335</v>
      </c>
      <c r="Q261" s="6" t="e">
        <f>+VLOOKUP(Y261,#REF!,2,FALSE)</f>
        <v>#REF!</v>
      </c>
      <c r="R261" t="s">
        <v>1454</v>
      </c>
      <c r="S261" t="s">
        <v>51</v>
      </c>
      <c r="T261">
        <v>9000</v>
      </c>
      <c r="U261">
        <v>9000</v>
      </c>
      <c r="V261">
        <v>9000</v>
      </c>
      <c r="W261">
        <v>0</v>
      </c>
      <c r="X261">
        <v>0</v>
      </c>
      <c r="Y261" s="288">
        <v>2</v>
      </c>
      <c r="Z261" s="6" t="str">
        <f t="shared" si="16"/>
        <v>21</v>
      </c>
      <c r="AA261" s="107" t="str">
        <f t="shared" si="17"/>
        <v>1</v>
      </c>
      <c r="AB261" s="107" t="str">
        <f t="shared" si="18"/>
        <v>11</v>
      </c>
      <c r="AC261" s="107" t="str">
        <f t="shared" si="19"/>
        <v>112</v>
      </c>
    </row>
    <row r="262" spans="1:29" x14ac:dyDescent="0.25">
      <c r="A262" t="s">
        <v>135</v>
      </c>
      <c r="B262" t="s">
        <v>1377</v>
      </c>
      <c r="C262" s="107" t="e">
        <f>+VLOOKUP(AA262,#REF!,2,FALSE)</f>
        <v>#REF!</v>
      </c>
      <c r="D262" s="107" t="e">
        <f>+VLOOKUP(AB262,#REF!,2,FALSE)</f>
        <v>#REF!</v>
      </c>
      <c r="E262" s="107" t="s">
        <v>2215</v>
      </c>
      <c r="F262" s="107" t="s">
        <v>2212</v>
      </c>
      <c r="G262" s="107" t="s">
        <v>2213</v>
      </c>
      <c r="H262" s="107" t="s">
        <v>2225</v>
      </c>
      <c r="I262" s="107" t="s">
        <v>1245</v>
      </c>
      <c r="J262" s="107" t="s">
        <v>120</v>
      </c>
      <c r="K262" s="107" t="s">
        <v>1372</v>
      </c>
      <c r="L262" s="107" t="s">
        <v>2217</v>
      </c>
      <c r="M262" t="s">
        <v>1335</v>
      </c>
      <c r="Q262" s="6" t="e">
        <f>+VLOOKUP(Y262,#REF!,2,FALSE)</f>
        <v>#REF!</v>
      </c>
      <c r="R262" t="s">
        <v>1454</v>
      </c>
      <c r="S262" t="s">
        <v>2</v>
      </c>
      <c r="T262">
        <v>15000</v>
      </c>
      <c r="U262">
        <v>15000</v>
      </c>
      <c r="V262">
        <v>12000</v>
      </c>
      <c r="W262">
        <v>0</v>
      </c>
      <c r="X262">
        <v>-3000</v>
      </c>
      <c r="Y262" s="288">
        <v>2</v>
      </c>
      <c r="Z262" s="6" t="str">
        <f t="shared" si="16"/>
        <v>21</v>
      </c>
      <c r="AA262" s="107" t="str">
        <f t="shared" si="17"/>
        <v>1</v>
      </c>
      <c r="AB262" s="107" t="str">
        <f t="shared" si="18"/>
        <v>11</v>
      </c>
      <c r="AC262" s="107" t="str">
        <f t="shared" si="19"/>
        <v>112</v>
      </c>
    </row>
    <row r="263" spans="1:29" x14ac:dyDescent="0.25">
      <c r="A263" t="s">
        <v>135</v>
      </c>
      <c r="B263" t="s">
        <v>1377</v>
      </c>
      <c r="C263" s="107" t="e">
        <f>+VLOOKUP(AA263,#REF!,2,FALSE)</f>
        <v>#REF!</v>
      </c>
      <c r="D263" s="107" t="e">
        <f>+VLOOKUP(AB263,#REF!,2,FALSE)</f>
        <v>#REF!</v>
      </c>
      <c r="E263" s="107" t="s">
        <v>2215</v>
      </c>
      <c r="F263" s="107" t="s">
        <v>2212</v>
      </c>
      <c r="G263" s="107" t="s">
        <v>2213</v>
      </c>
      <c r="H263" s="107" t="s">
        <v>2225</v>
      </c>
      <c r="I263" s="107" t="s">
        <v>1245</v>
      </c>
      <c r="J263" s="107" t="s">
        <v>120</v>
      </c>
      <c r="K263" s="107" t="s">
        <v>1372</v>
      </c>
      <c r="L263" s="107" t="s">
        <v>2217</v>
      </c>
      <c r="M263" t="s">
        <v>1335</v>
      </c>
      <c r="Q263" s="6" t="e">
        <f>+VLOOKUP(Y263,#REF!,2,FALSE)</f>
        <v>#REF!</v>
      </c>
      <c r="R263" t="s">
        <v>1462</v>
      </c>
      <c r="S263" t="s">
        <v>12</v>
      </c>
      <c r="T263">
        <v>15000</v>
      </c>
      <c r="U263">
        <v>15000</v>
      </c>
      <c r="V263">
        <v>15000</v>
      </c>
      <c r="W263">
        <v>0</v>
      </c>
      <c r="X263">
        <v>0</v>
      </c>
      <c r="Y263" s="288">
        <v>3</v>
      </c>
      <c r="Z263" s="6" t="str">
        <f t="shared" si="16"/>
        <v>31</v>
      </c>
      <c r="AA263" s="107" t="str">
        <f t="shared" si="17"/>
        <v>1</v>
      </c>
      <c r="AB263" s="107" t="str">
        <f t="shared" si="18"/>
        <v>11</v>
      </c>
      <c r="AC263" s="107" t="str">
        <f t="shared" si="19"/>
        <v>112</v>
      </c>
    </row>
    <row r="264" spans="1:29" x14ac:dyDescent="0.25">
      <c r="A264" t="s">
        <v>135</v>
      </c>
      <c r="B264" t="s">
        <v>1377</v>
      </c>
      <c r="C264" s="107" t="e">
        <f>+VLOOKUP(AA264,#REF!,2,FALSE)</f>
        <v>#REF!</v>
      </c>
      <c r="D264" s="107" t="e">
        <f>+VLOOKUP(AB264,#REF!,2,FALSE)</f>
        <v>#REF!</v>
      </c>
      <c r="E264" s="107" t="s">
        <v>2215</v>
      </c>
      <c r="F264" s="107" t="s">
        <v>2212</v>
      </c>
      <c r="G264" s="107" t="s">
        <v>2213</v>
      </c>
      <c r="H264" s="107" t="s">
        <v>2225</v>
      </c>
      <c r="I264" s="107" t="s">
        <v>1245</v>
      </c>
      <c r="J264" s="107" t="s">
        <v>120</v>
      </c>
      <c r="K264" s="107" t="s">
        <v>1372</v>
      </c>
      <c r="L264" s="107" t="s">
        <v>2217</v>
      </c>
      <c r="M264" t="s">
        <v>1335</v>
      </c>
      <c r="Q264" s="6" t="e">
        <f>+VLOOKUP(Y264,#REF!,2,FALSE)</f>
        <v>#REF!</v>
      </c>
      <c r="R264" t="s">
        <v>1464</v>
      </c>
      <c r="S264" t="s">
        <v>112</v>
      </c>
      <c r="T264">
        <v>50000</v>
      </c>
      <c r="U264">
        <v>50000</v>
      </c>
      <c r="V264">
        <v>50000</v>
      </c>
      <c r="W264">
        <v>0</v>
      </c>
      <c r="X264">
        <v>0</v>
      </c>
      <c r="Y264" s="288">
        <v>3</v>
      </c>
      <c r="Z264" s="6" t="str">
        <f t="shared" si="16"/>
        <v>33</v>
      </c>
      <c r="AA264" s="107" t="str">
        <f t="shared" si="17"/>
        <v>1</v>
      </c>
      <c r="AB264" s="107" t="str">
        <f t="shared" si="18"/>
        <v>11</v>
      </c>
      <c r="AC264" s="107" t="str">
        <f t="shared" si="19"/>
        <v>112</v>
      </c>
    </row>
    <row r="265" spans="1:29" x14ac:dyDescent="0.25">
      <c r="A265" t="s">
        <v>135</v>
      </c>
      <c r="B265" t="s">
        <v>1377</v>
      </c>
      <c r="C265" s="107" t="e">
        <f>+VLOOKUP(AA265,#REF!,2,FALSE)</f>
        <v>#REF!</v>
      </c>
      <c r="D265" s="107" t="e">
        <f>+VLOOKUP(AB265,#REF!,2,FALSE)</f>
        <v>#REF!</v>
      </c>
      <c r="E265" s="107" t="s">
        <v>2215</v>
      </c>
      <c r="F265" s="107" t="s">
        <v>2212</v>
      </c>
      <c r="G265" s="107" t="s">
        <v>2213</v>
      </c>
      <c r="H265" s="107" t="s">
        <v>2225</v>
      </c>
      <c r="I265" s="107" t="s">
        <v>1245</v>
      </c>
      <c r="J265" s="107" t="s">
        <v>120</v>
      </c>
      <c r="K265" s="107" t="s">
        <v>1372</v>
      </c>
      <c r="L265" s="107" t="s">
        <v>2217</v>
      </c>
      <c r="M265" t="s">
        <v>1335</v>
      </c>
      <c r="Q265" s="6" t="e">
        <f>+VLOOKUP(Y265,#REF!,2,FALSE)</f>
        <v>#REF!</v>
      </c>
      <c r="R265" t="s">
        <v>1464</v>
      </c>
      <c r="S265" t="s">
        <v>13</v>
      </c>
      <c r="T265">
        <v>150000</v>
      </c>
      <c r="U265">
        <v>150000</v>
      </c>
      <c r="V265">
        <v>150000</v>
      </c>
      <c r="W265">
        <v>0</v>
      </c>
      <c r="X265">
        <v>0</v>
      </c>
      <c r="Y265" s="288">
        <v>3</v>
      </c>
      <c r="Z265" s="6" t="str">
        <f t="shared" si="16"/>
        <v>33</v>
      </c>
      <c r="AA265" s="107" t="str">
        <f t="shared" si="17"/>
        <v>1</v>
      </c>
      <c r="AB265" s="107" t="str">
        <f t="shared" si="18"/>
        <v>11</v>
      </c>
      <c r="AC265" s="107" t="str">
        <f t="shared" si="19"/>
        <v>112</v>
      </c>
    </row>
    <row r="266" spans="1:29" x14ac:dyDescent="0.25">
      <c r="A266" t="s">
        <v>135</v>
      </c>
      <c r="B266" t="s">
        <v>1377</v>
      </c>
      <c r="C266" s="107" t="e">
        <f>+VLOOKUP(AA266,#REF!,2,FALSE)</f>
        <v>#REF!</v>
      </c>
      <c r="D266" s="107" t="e">
        <f>+VLOOKUP(AB266,#REF!,2,FALSE)</f>
        <v>#REF!</v>
      </c>
      <c r="E266" s="107" t="s">
        <v>2215</v>
      </c>
      <c r="F266" s="107" t="s">
        <v>2212</v>
      </c>
      <c r="G266" s="107" t="s">
        <v>2213</v>
      </c>
      <c r="H266" s="107" t="s">
        <v>2225</v>
      </c>
      <c r="I266" s="107" t="s">
        <v>1245</v>
      </c>
      <c r="J266" s="107" t="s">
        <v>120</v>
      </c>
      <c r="K266" s="107" t="s">
        <v>1372</v>
      </c>
      <c r="L266" s="107" t="s">
        <v>2217</v>
      </c>
      <c r="M266" t="s">
        <v>1335</v>
      </c>
      <c r="Q266" s="6" t="e">
        <f>+VLOOKUP(Y266,#REF!,2,FALSE)</f>
        <v>#REF!</v>
      </c>
      <c r="R266" t="s">
        <v>1464</v>
      </c>
      <c r="S266" t="s">
        <v>45</v>
      </c>
      <c r="T266">
        <v>3000</v>
      </c>
      <c r="U266">
        <v>3000</v>
      </c>
      <c r="V266">
        <v>3000</v>
      </c>
      <c r="W266">
        <v>0</v>
      </c>
      <c r="X266">
        <v>0</v>
      </c>
      <c r="Y266" s="288">
        <v>3</v>
      </c>
      <c r="Z266" s="6" t="str">
        <f t="shared" si="16"/>
        <v>33</v>
      </c>
      <c r="AA266" s="107" t="str">
        <f t="shared" si="17"/>
        <v>1</v>
      </c>
      <c r="AB266" s="107" t="str">
        <f t="shared" si="18"/>
        <v>11</v>
      </c>
      <c r="AC266" s="107" t="str">
        <f t="shared" si="19"/>
        <v>112</v>
      </c>
    </row>
    <row r="267" spans="1:29" x14ac:dyDescent="0.25">
      <c r="A267" t="s">
        <v>135</v>
      </c>
      <c r="B267" t="s">
        <v>1377</v>
      </c>
      <c r="C267" s="107" t="e">
        <f>+VLOOKUP(AA267,#REF!,2,FALSE)</f>
        <v>#REF!</v>
      </c>
      <c r="D267" s="107" t="e">
        <f>+VLOOKUP(AB267,#REF!,2,FALSE)</f>
        <v>#REF!</v>
      </c>
      <c r="E267" s="107" t="s">
        <v>2215</v>
      </c>
      <c r="F267" s="107" t="s">
        <v>2212</v>
      </c>
      <c r="G267" s="107" t="s">
        <v>2213</v>
      </c>
      <c r="H267" s="107" t="s">
        <v>2225</v>
      </c>
      <c r="I267" s="107" t="s">
        <v>1245</v>
      </c>
      <c r="J267" s="107" t="s">
        <v>120</v>
      </c>
      <c r="K267" s="107" t="s">
        <v>1372</v>
      </c>
      <c r="L267" s="107" t="s">
        <v>2217</v>
      </c>
      <c r="M267" t="s">
        <v>1335</v>
      </c>
      <c r="Q267" s="6" t="e">
        <f>+VLOOKUP(Y267,#REF!,2,FALSE)</f>
        <v>#REF!</v>
      </c>
      <c r="R267" t="s">
        <v>1468</v>
      </c>
      <c r="S267" t="s">
        <v>56</v>
      </c>
      <c r="T267">
        <v>10000</v>
      </c>
      <c r="U267">
        <v>10000</v>
      </c>
      <c r="V267">
        <v>10000</v>
      </c>
      <c r="W267">
        <v>0</v>
      </c>
      <c r="X267">
        <v>0</v>
      </c>
      <c r="Y267" s="288">
        <v>3</v>
      </c>
      <c r="Z267" s="6" t="str">
        <f t="shared" si="16"/>
        <v>37</v>
      </c>
      <c r="AA267" s="107" t="str">
        <f t="shared" si="17"/>
        <v>1</v>
      </c>
      <c r="AB267" s="107" t="str">
        <f t="shared" si="18"/>
        <v>11</v>
      </c>
      <c r="AC267" s="107" t="str">
        <f t="shared" si="19"/>
        <v>112</v>
      </c>
    </row>
    <row r="268" spans="1:29" x14ac:dyDescent="0.25">
      <c r="A268" t="s">
        <v>135</v>
      </c>
      <c r="B268" t="s">
        <v>1377</v>
      </c>
      <c r="C268" s="107" t="e">
        <f>+VLOOKUP(AA268,#REF!,2,FALSE)</f>
        <v>#REF!</v>
      </c>
      <c r="D268" s="107" t="e">
        <f>+VLOOKUP(AB268,#REF!,2,FALSE)</f>
        <v>#REF!</v>
      </c>
      <c r="E268" s="107" t="s">
        <v>2215</v>
      </c>
      <c r="F268" s="107" t="s">
        <v>2212</v>
      </c>
      <c r="G268" s="107" t="s">
        <v>2213</v>
      </c>
      <c r="H268" s="107" t="s">
        <v>2225</v>
      </c>
      <c r="I268" s="107" t="s">
        <v>1245</v>
      </c>
      <c r="J268" s="107" t="s">
        <v>120</v>
      </c>
      <c r="K268" s="107" t="s">
        <v>1372</v>
      </c>
      <c r="L268" s="107" t="s">
        <v>2217</v>
      </c>
      <c r="M268" t="s">
        <v>1335</v>
      </c>
      <c r="Q268" s="6" t="e">
        <f>+VLOOKUP(Y268,#REF!,2,FALSE)</f>
        <v>#REF!</v>
      </c>
      <c r="R268" t="s">
        <v>1468</v>
      </c>
      <c r="S268" t="s">
        <v>14</v>
      </c>
      <c r="T268">
        <v>5000</v>
      </c>
      <c r="U268">
        <v>5000</v>
      </c>
      <c r="V268">
        <v>5000</v>
      </c>
      <c r="W268">
        <v>0</v>
      </c>
      <c r="X268">
        <v>0</v>
      </c>
      <c r="Y268" s="288">
        <v>3</v>
      </c>
      <c r="Z268" s="6" t="str">
        <f t="shared" si="16"/>
        <v>37</v>
      </c>
      <c r="AA268" s="107" t="str">
        <f t="shared" si="17"/>
        <v>1</v>
      </c>
      <c r="AB268" s="107" t="str">
        <f t="shared" si="18"/>
        <v>11</v>
      </c>
      <c r="AC268" s="107" t="str">
        <f t="shared" si="19"/>
        <v>112</v>
      </c>
    </row>
    <row r="269" spans="1:29" x14ac:dyDescent="0.25">
      <c r="A269" t="s">
        <v>135</v>
      </c>
      <c r="B269" t="s">
        <v>1377</v>
      </c>
      <c r="C269" s="107" t="e">
        <f>+VLOOKUP(AA269,#REF!,2,FALSE)</f>
        <v>#REF!</v>
      </c>
      <c r="D269" s="107" t="e">
        <f>+VLOOKUP(AB269,#REF!,2,FALSE)</f>
        <v>#REF!</v>
      </c>
      <c r="E269" s="107" t="s">
        <v>2215</v>
      </c>
      <c r="F269" s="107" t="s">
        <v>2212</v>
      </c>
      <c r="G269" s="107" t="s">
        <v>2213</v>
      </c>
      <c r="H269" s="107" t="s">
        <v>2225</v>
      </c>
      <c r="I269" s="107" t="s">
        <v>1245</v>
      </c>
      <c r="J269" s="107" t="s">
        <v>120</v>
      </c>
      <c r="K269" s="107" t="s">
        <v>1372</v>
      </c>
      <c r="L269" s="107" t="s">
        <v>2217</v>
      </c>
      <c r="M269" t="s">
        <v>1335</v>
      </c>
      <c r="Q269" s="6" t="e">
        <f>+VLOOKUP(Y269,#REF!,2,FALSE)</f>
        <v>#REF!</v>
      </c>
      <c r="R269" t="s">
        <v>1462</v>
      </c>
      <c r="S269" t="s">
        <v>113</v>
      </c>
      <c r="T269">
        <v>15000</v>
      </c>
      <c r="U269">
        <v>15000</v>
      </c>
      <c r="V269">
        <v>0</v>
      </c>
      <c r="W269">
        <v>0</v>
      </c>
      <c r="X269">
        <v>-15000</v>
      </c>
      <c r="Y269" s="288">
        <v>3</v>
      </c>
      <c r="Z269" s="6" t="str">
        <f t="shared" si="16"/>
        <v>31</v>
      </c>
      <c r="AA269" s="107" t="str">
        <f t="shared" si="17"/>
        <v>1</v>
      </c>
      <c r="AB269" s="107" t="str">
        <f t="shared" si="18"/>
        <v>11</v>
      </c>
      <c r="AC269" s="107" t="str">
        <f t="shared" si="19"/>
        <v>112</v>
      </c>
    </row>
    <row r="270" spans="1:29" x14ac:dyDescent="0.25">
      <c r="A270" t="s">
        <v>172</v>
      </c>
      <c r="B270" t="s">
        <v>1379</v>
      </c>
      <c r="C270" s="107" t="e">
        <f>+VLOOKUP(AA270,#REF!,2,FALSE)</f>
        <v>#REF!</v>
      </c>
      <c r="D270" s="107" t="e">
        <f>+VLOOKUP(AB270,#REF!,2,FALSE)</f>
        <v>#REF!</v>
      </c>
      <c r="E270" s="107" t="s">
        <v>2226</v>
      </c>
      <c r="F270" s="107" t="s">
        <v>2227</v>
      </c>
      <c r="G270" s="107" t="s">
        <v>2228</v>
      </c>
      <c r="H270" s="107" t="s">
        <v>2229</v>
      </c>
      <c r="I270" t="s">
        <v>1252</v>
      </c>
      <c r="J270" t="s">
        <v>171</v>
      </c>
      <c r="K270" t="s">
        <v>1369</v>
      </c>
      <c r="L270" s="107" t="s">
        <v>2217</v>
      </c>
      <c r="M270" t="s">
        <v>1343</v>
      </c>
      <c r="P270" t="s">
        <v>647</v>
      </c>
      <c r="Q270" s="6" t="e">
        <f>+VLOOKUP(Y270,#REF!,2,FALSE)</f>
        <v>#REF!</v>
      </c>
      <c r="R270" t="s">
        <v>1481</v>
      </c>
      <c r="S270" t="s">
        <v>91</v>
      </c>
      <c r="T270">
        <v>6870000</v>
      </c>
      <c r="U270">
        <v>6870000</v>
      </c>
      <c r="V270">
        <v>0</v>
      </c>
      <c r="W270">
        <v>0</v>
      </c>
      <c r="X270">
        <v>-6870000</v>
      </c>
      <c r="Y270" s="288">
        <v>5</v>
      </c>
      <c r="Z270" s="6" t="str">
        <f t="shared" si="16"/>
        <v>56</v>
      </c>
      <c r="AA270" s="107" t="str">
        <f t="shared" si="17"/>
        <v>2</v>
      </c>
      <c r="AB270" s="107" t="str">
        <f t="shared" si="18"/>
        <v>22</v>
      </c>
      <c r="AC270" s="107" t="str">
        <f t="shared" si="19"/>
        <v>221</v>
      </c>
    </row>
    <row r="271" spans="1:29" x14ac:dyDescent="0.25">
      <c r="A271" t="s">
        <v>172</v>
      </c>
      <c r="B271" t="s">
        <v>1379</v>
      </c>
      <c r="C271" s="107" t="e">
        <f>+VLOOKUP(AA271,#REF!,2,FALSE)</f>
        <v>#REF!</v>
      </c>
      <c r="D271" s="107" t="e">
        <f>+VLOOKUP(AB271,#REF!,2,FALSE)</f>
        <v>#REF!</v>
      </c>
      <c r="E271" s="107" t="s">
        <v>2226</v>
      </c>
      <c r="F271" s="107" t="s">
        <v>2227</v>
      </c>
      <c r="G271" s="107" t="s">
        <v>2228</v>
      </c>
      <c r="H271" s="107" t="s">
        <v>2229</v>
      </c>
      <c r="I271" s="107" t="s">
        <v>1252</v>
      </c>
      <c r="J271" s="107" t="s">
        <v>171</v>
      </c>
      <c r="K271" s="107" t="s">
        <v>1369</v>
      </c>
      <c r="L271" s="107" t="s">
        <v>2217</v>
      </c>
      <c r="M271" t="s">
        <v>1343</v>
      </c>
      <c r="P271" t="s">
        <v>648</v>
      </c>
      <c r="Q271" s="6" t="e">
        <f>+VLOOKUP(Y271,#REF!,2,FALSE)</f>
        <v>#REF!</v>
      </c>
      <c r="R271" t="s">
        <v>1481</v>
      </c>
      <c r="S271" t="s">
        <v>102</v>
      </c>
      <c r="T271">
        <v>6261000</v>
      </c>
      <c r="U271">
        <v>6261000</v>
      </c>
      <c r="V271">
        <v>0</v>
      </c>
      <c r="W271">
        <v>0</v>
      </c>
      <c r="X271">
        <v>-6261000</v>
      </c>
      <c r="Y271" s="288">
        <v>5</v>
      </c>
      <c r="Z271" s="6" t="str">
        <f t="shared" si="16"/>
        <v>56</v>
      </c>
      <c r="AA271" s="107" t="str">
        <f t="shared" si="17"/>
        <v>2</v>
      </c>
      <c r="AB271" s="107" t="str">
        <f t="shared" si="18"/>
        <v>22</v>
      </c>
      <c r="AC271" s="107" t="str">
        <f t="shared" si="19"/>
        <v>221</v>
      </c>
    </row>
    <row r="272" spans="1:29" x14ac:dyDescent="0.25">
      <c r="A272" t="s">
        <v>172</v>
      </c>
      <c r="B272" t="s">
        <v>1379</v>
      </c>
      <c r="C272" s="107" t="e">
        <f>+VLOOKUP(AA272,#REF!,2,FALSE)</f>
        <v>#REF!</v>
      </c>
      <c r="D272" s="107" t="e">
        <f>+VLOOKUP(AB272,#REF!,2,FALSE)</f>
        <v>#REF!</v>
      </c>
      <c r="E272" s="107" t="s">
        <v>2226</v>
      </c>
      <c r="F272" s="107" t="s">
        <v>2227</v>
      </c>
      <c r="G272" s="107" t="s">
        <v>2228</v>
      </c>
      <c r="H272" s="107" t="s">
        <v>2229</v>
      </c>
      <c r="I272" s="107" t="s">
        <v>1252</v>
      </c>
      <c r="J272" s="107" t="s">
        <v>171</v>
      </c>
      <c r="K272" s="107" t="s">
        <v>1369</v>
      </c>
      <c r="L272" s="107" t="s">
        <v>2217</v>
      </c>
      <c r="M272" t="s">
        <v>1343</v>
      </c>
      <c r="P272" t="s">
        <v>649</v>
      </c>
      <c r="Q272" s="6" t="e">
        <f>+VLOOKUP(Y272,#REF!,2,FALSE)</f>
        <v>#REF!</v>
      </c>
      <c r="R272" t="s">
        <v>1470</v>
      </c>
      <c r="S272" t="s">
        <v>105</v>
      </c>
      <c r="T272">
        <v>3100000</v>
      </c>
      <c r="U272">
        <v>3100000</v>
      </c>
      <c r="V272">
        <v>3100000</v>
      </c>
      <c r="W272">
        <v>0</v>
      </c>
      <c r="X272">
        <v>0</v>
      </c>
      <c r="Y272" s="288">
        <v>3</v>
      </c>
      <c r="Z272" s="6" t="str">
        <f t="shared" si="16"/>
        <v>39</v>
      </c>
      <c r="AA272" s="107" t="str">
        <f t="shared" si="17"/>
        <v>2</v>
      </c>
      <c r="AB272" s="107" t="str">
        <f t="shared" si="18"/>
        <v>22</v>
      </c>
      <c r="AC272" s="107" t="str">
        <f t="shared" si="19"/>
        <v>221</v>
      </c>
    </row>
    <row r="273" spans="1:29" x14ac:dyDescent="0.25">
      <c r="A273" t="s">
        <v>172</v>
      </c>
      <c r="B273" t="s">
        <v>1379</v>
      </c>
      <c r="C273" s="107" t="e">
        <f>+VLOOKUP(AA273,#REF!,2,FALSE)</f>
        <v>#REF!</v>
      </c>
      <c r="D273" s="107" t="e">
        <f>+VLOOKUP(AB273,#REF!,2,FALSE)</f>
        <v>#REF!</v>
      </c>
      <c r="E273" s="107" t="s">
        <v>2226</v>
      </c>
      <c r="F273" s="107" t="s">
        <v>2227</v>
      </c>
      <c r="G273" s="107" t="s">
        <v>2228</v>
      </c>
      <c r="H273" s="107" t="s">
        <v>2229</v>
      </c>
      <c r="I273" s="107" t="s">
        <v>1252</v>
      </c>
      <c r="J273" s="107" t="s">
        <v>171</v>
      </c>
      <c r="K273" s="107" t="s">
        <v>1369</v>
      </c>
      <c r="L273" s="107" t="s">
        <v>2217</v>
      </c>
      <c r="M273" t="s">
        <v>1343</v>
      </c>
      <c r="P273" t="s">
        <v>650</v>
      </c>
      <c r="Q273" s="6" t="e">
        <f>+VLOOKUP(Y273,#REF!,2,FALSE)</f>
        <v>#REF!</v>
      </c>
      <c r="R273" t="s">
        <v>1464</v>
      </c>
      <c r="S273" t="s">
        <v>71</v>
      </c>
      <c r="T273">
        <v>3000000</v>
      </c>
      <c r="U273">
        <v>3000000</v>
      </c>
      <c r="V273">
        <v>3000000</v>
      </c>
      <c r="W273">
        <v>0</v>
      </c>
      <c r="X273">
        <v>0</v>
      </c>
      <c r="Y273" s="288">
        <v>3</v>
      </c>
      <c r="Z273" s="6" t="str">
        <f t="shared" si="16"/>
        <v>33</v>
      </c>
      <c r="AA273" s="107" t="str">
        <f t="shared" si="17"/>
        <v>2</v>
      </c>
      <c r="AB273" s="107" t="str">
        <f t="shared" si="18"/>
        <v>22</v>
      </c>
      <c r="AC273" s="107" t="str">
        <f t="shared" si="19"/>
        <v>221</v>
      </c>
    </row>
    <row r="274" spans="1:29" x14ac:dyDescent="0.25">
      <c r="A274" t="s">
        <v>172</v>
      </c>
      <c r="B274" t="s">
        <v>1379</v>
      </c>
      <c r="C274" s="107" t="e">
        <f>+VLOOKUP(AA274,#REF!,2,FALSE)</f>
        <v>#REF!</v>
      </c>
      <c r="D274" s="107" t="e">
        <f>+VLOOKUP(AB274,#REF!,2,FALSE)</f>
        <v>#REF!</v>
      </c>
      <c r="E274" s="107" t="s">
        <v>2226</v>
      </c>
      <c r="F274" s="107" t="s">
        <v>2227</v>
      </c>
      <c r="G274" s="107" t="s">
        <v>2228</v>
      </c>
      <c r="H274" s="107" t="s">
        <v>2229</v>
      </c>
      <c r="I274" s="107" t="s">
        <v>1252</v>
      </c>
      <c r="J274" s="107" t="s">
        <v>171</v>
      </c>
      <c r="K274" s="107" t="s">
        <v>1369</v>
      </c>
      <c r="L274" s="107" t="s">
        <v>2217</v>
      </c>
      <c r="M274" t="s">
        <v>1343</v>
      </c>
      <c r="P274" t="s">
        <v>651</v>
      </c>
      <c r="Q274" s="6" t="e">
        <f>+VLOOKUP(Y274,#REF!,2,FALSE)</f>
        <v>#REF!</v>
      </c>
      <c r="R274" t="s">
        <v>1466</v>
      </c>
      <c r="S274" t="s">
        <v>81</v>
      </c>
      <c r="T274">
        <v>2000000</v>
      </c>
      <c r="U274">
        <v>2000000</v>
      </c>
      <c r="V274">
        <v>0</v>
      </c>
      <c r="W274">
        <v>0</v>
      </c>
      <c r="X274">
        <v>-2000000</v>
      </c>
      <c r="Y274" s="288">
        <v>3</v>
      </c>
      <c r="Z274" s="6" t="str">
        <f t="shared" si="16"/>
        <v>35</v>
      </c>
      <c r="AA274" s="107" t="str">
        <f t="shared" si="17"/>
        <v>2</v>
      </c>
      <c r="AB274" s="107" t="str">
        <f t="shared" si="18"/>
        <v>22</v>
      </c>
      <c r="AC274" s="107" t="str">
        <f t="shared" si="19"/>
        <v>221</v>
      </c>
    </row>
    <row r="275" spans="1:29" x14ac:dyDescent="0.25">
      <c r="A275" t="s">
        <v>172</v>
      </c>
      <c r="B275" t="s">
        <v>1379</v>
      </c>
      <c r="C275" s="107" t="e">
        <f>+VLOOKUP(AA275,#REF!,2,FALSE)</f>
        <v>#REF!</v>
      </c>
      <c r="D275" s="107" t="e">
        <f>+VLOOKUP(AB275,#REF!,2,FALSE)</f>
        <v>#REF!</v>
      </c>
      <c r="E275" s="107" t="s">
        <v>2226</v>
      </c>
      <c r="F275" s="107" t="s">
        <v>2227</v>
      </c>
      <c r="G275" s="107" t="s">
        <v>2228</v>
      </c>
      <c r="H275" s="107" t="s">
        <v>2229</v>
      </c>
      <c r="I275" s="107" t="s">
        <v>1252</v>
      </c>
      <c r="J275" s="107" t="s">
        <v>171</v>
      </c>
      <c r="K275" s="107" t="s">
        <v>1369</v>
      </c>
      <c r="L275" s="107" t="s">
        <v>2217</v>
      </c>
      <c r="M275" t="s">
        <v>1343</v>
      </c>
      <c r="P275" t="s">
        <v>652</v>
      </c>
      <c r="Q275" s="6" t="e">
        <f>+VLOOKUP(Y275,#REF!,2,FALSE)</f>
        <v>#REF!</v>
      </c>
      <c r="R275" t="s">
        <v>1466</v>
      </c>
      <c r="S275" t="s">
        <v>65</v>
      </c>
      <c r="T275">
        <v>2000000</v>
      </c>
      <c r="U275">
        <v>2000000</v>
      </c>
      <c r="V275">
        <v>2000000</v>
      </c>
      <c r="W275">
        <v>0</v>
      </c>
      <c r="X275">
        <v>0</v>
      </c>
      <c r="Y275" s="288">
        <v>3</v>
      </c>
      <c r="Z275" s="6" t="str">
        <f t="shared" si="16"/>
        <v>35</v>
      </c>
      <c r="AA275" s="107" t="str">
        <f t="shared" si="17"/>
        <v>2</v>
      </c>
      <c r="AB275" s="107" t="str">
        <f t="shared" si="18"/>
        <v>22</v>
      </c>
      <c r="AC275" s="107" t="str">
        <f t="shared" si="19"/>
        <v>221</v>
      </c>
    </row>
    <row r="276" spans="1:29" x14ac:dyDescent="0.25">
      <c r="A276" t="s">
        <v>172</v>
      </c>
      <c r="B276" t="s">
        <v>1379</v>
      </c>
      <c r="C276" s="107" t="e">
        <f>+VLOOKUP(AA276,#REF!,2,FALSE)</f>
        <v>#REF!</v>
      </c>
      <c r="D276" s="107" t="e">
        <f>+VLOOKUP(AB276,#REF!,2,FALSE)</f>
        <v>#REF!</v>
      </c>
      <c r="E276" s="107" t="s">
        <v>2226</v>
      </c>
      <c r="F276" s="107" t="s">
        <v>2227</v>
      </c>
      <c r="G276" s="107" t="s">
        <v>2228</v>
      </c>
      <c r="H276" s="107" t="s">
        <v>2229</v>
      </c>
      <c r="I276" s="107" t="s">
        <v>1252</v>
      </c>
      <c r="J276" s="107" t="s">
        <v>171</v>
      </c>
      <c r="K276" s="107" t="s">
        <v>1369</v>
      </c>
      <c r="L276" s="107" t="s">
        <v>2217</v>
      </c>
      <c r="M276" t="s">
        <v>1343</v>
      </c>
      <c r="P276" t="s">
        <v>653</v>
      </c>
      <c r="Q276" s="6" t="e">
        <f>+VLOOKUP(Y276,#REF!,2,FALSE)</f>
        <v>#REF!</v>
      </c>
      <c r="R276" t="s">
        <v>1456</v>
      </c>
      <c r="S276" t="s">
        <v>58</v>
      </c>
      <c r="T276">
        <v>1135000</v>
      </c>
      <c r="U276">
        <v>1135000</v>
      </c>
      <c r="V276">
        <v>113500</v>
      </c>
      <c r="W276">
        <v>0</v>
      </c>
      <c r="X276">
        <v>-1021500</v>
      </c>
      <c r="Y276" s="288">
        <v>2</v>
      </c>
      <c r="Z276" s="6" t="str">
        <f t="shared" si="16"/>
        <v>24</v>
      </c>
      <c r="AA276" s="107" t="str">
        <f t="shared" si="17"/>
        <v>2</v>
      </c>
      <c r="AB276" s="107" t="str">
        <f t="shared" si="18"/>
        <v>22</v>
      </c>
      <c r="AC276" s="107" t="str">
        <f t="shared" si="19"/>
        <v>221</v>
      </c>
    </row>
    <row r="277" spans="1:29" x14ac:dyDescent="0.25">
      <c r="A277" t="s">
        <v>172</v>
      </c>
      <c r="B277" t="s">
        <v>1379</v>
      </c>
      <c r="C277" s="107" t="e">
        <f>+VLOOKUP(AA277,#REF!,2,FALSE)</f>
        <v>#REF!</v>
      </c>
      <c r="D277" s="107" t="e">
        <f>+VLOOKUP(AB277,#REF!,2,FALSE)</f>
        <v>#REF!</v>
      </c>
      <c r="E277" s="107" t="s">
        <v>2226</v>
      </c>
      <c r="F277" s="107" t="s">
        <v>2227</v>
      </c>
      <c r="G277" s="107" t="s">
        <v>2228</v>
      </c>
      <c r="H277" s="107" t="s">
        <v>2229</v>
      </c>
      <c r="I277" s="107" t="s">
        <v>1252</v>
      </c>
      <c r="J277" s="107" t="s">
        <v>171</v>
      </c>
      <c r="K277" s="107" t="s">
        <v>1369</v>
      </c>
      <c r="L277" s="107" t="s">
        <v>2217</v>
      </c>
      <c r="M277" t="s">
        <v>1343</v>
      </c>
      <c r="P277" t="s">
        <v>654</v>
      </c>
      <c r="Q277" s="6" t="e">
        <f>+VLOOKUP(Y277,#REF!,2,FALSE)</f>
        <v>#REF!</v>
      </c>
      <c r="R277" t="s">
        <v>1457</v>
      </c>
      <c r="S277" t="s">
        <v>184</v>
      </c>
      <c r="T277">
        <v>1000000</v>
      </c>
      <c r="U277">
        <v>1000000</v>
      </c>
      <c r="V277">
        <v>1000000</v>
      </c>
      <c r="W277">
        <v>0</v>
      </c>
      <c r="X277">
        <v>0</v>
      </c>
      <c r="Y277" s="288">
        <v>2</v>
      </c>
      <c r="Z277" s="6" t="str">
        <f t="shared" si="16"/>
        <v>25</v>
      </c>
      <c r="AA277" s="107" t="str">
        <f t="shared" si="17"/>
        <v>2</v>
      </c>
      <c r="AB277" s="107" t="str">
        <f t="shared" si="18"/>
        <v>22</v>
      </c>
      <c r="AC277" s="107" t="str">
        <f t="shared" si="19"/>
        <v>221</v>
      </c>
    </row>
    <row r="278" spans="1:29" x14ac:dyDescent="0.25">
      <c r="A278" t="s">
        <v>172</v>
      </c>
      <c r="B278" t="s">
        <v>1379</v>
      </c>
      <c r="C278" s="107" t="e">
        <f>+VLOOKUP(AA278,#REF!,2,FALSE)</f>
        <v>#REF!</v>
      </c>
      <c r="D278" s="107" t="e">
        <f>+VLOOKUP(AB278,#REF!,2,FALSE)</f>
        <v>#REF!</v>
      </c>
      <c r="E278" s="107" t="s">
        <v>2226</v>
      </c>
      <c r="F278" s="107" t="s">
        <v>2227</v>
      </c>
      <c r="G278" s="107" t="s">
        <v>2228</v>
      </c>
      <c r="H278" s="107" t="s">
        <v>2229</v>
      </c>
      <c r="I278" s="107" t="s">
        <v>1252</v>
      </c>
      <c r="J278" s="107" t="s">
        <v>171</v>
      </c>
      <c r="K278" s="107" t="s">
        <v>1369</v>
      </c>
      <c r="L278" s="107" t="s">
        <v>2217</v>
      </c>
      <c r="M278" t="s">
        <v>1343</v>
      </c>
      <c r="P278" t="s">
        <v>655</v>
      </c>
      <c r="Q278" s="6" t="e">
        <f>+VLOOKUP(Y278,#REF!,2,FALSE)</f>
        <v>#REF!</v>
      </c>
      <c r="R278" t="s">
        <v>1456</v>
      </c>
      <c r="S278" t="s">
        <v>52</v>
      </c>
      <c r="T278">
        <v>880000</v>
      </c>
      <c r="U278">
        <v>880000</v>
      </c>
      <c r="V278">
        <v>880000</v>
      </c>
      <c r="W278">
        <v>0</v>
      </c>
      <c r="X278">
        <v>0</v>
      </c>
      <c r="Y278" s="288">
        <v>2</v>
      </c>
      <c r="Z278" s="6" t="str">
        <f t="shared" si="16"/>
        <v>24</v>
      </c>
      <c r="AA278" s="107" t="str">
        <f t="shared" si="17"/>
        <v>2</v>
      </c>
      <c r="AB278" s="107" t="str">
        <f t="shared" si="18"/>
        <v>22</v>
      </c>
      <c r="AC278" s="107" t="str">
        <f t="shared" si="19"/>
        <v>221</v>
      </c>
    </row>
    <row r="279" spans="1:29" x14ac:dyDescent="0.25">
      <c r="A279" t="s">
        <v>172</v>
      </c>
      <c r="B279" t="s">
        <v>1379</v>
      </c>
      <c r="C279" s="107" t="e">
        <f>+VLOOKUP(AA279,#REF!,2,FALSE)</f>
        <v>#REF!</v>
      </c>
      <c r="D279" s="107" t="e">
        <f>+VLOOKUP(AB279,#REF!,2,FALSE)</f>
        <v>#REF!</v>
      </c>
      <c r="E279" s="107" t="s">
        <v>2226</v>
      </c>
      <c r="F279" s="107" t="s">
        <v>2227</v>
      </c>
      <c r="G279" s="107" t="s">
        <v>2228</v>
      </c>
      <c r="H279" s="107" t="s">
        <v>2229</v>
      </c>
      <c r="I279" s="107" t="s">
        <v>1252</v>
      </c>
      <c r="J279" s="107" t="s">
        <v>171</v>
      </c>
      <c r="K279" s="107" t="s">
        <v>1369</v>
      </c>
      <c r="L279" s="107" t="s">
        <v>2217</v>
      </c>
      <c r="M279" t="s">
        <v>1343</v>
      </c>
      <c r="P279" t="s">
        <v>653</v>
      </c>
      <c r="Q279" s="6" t="e">
        <f>+VLOOKUP(Y279,#REF!,2,FALSE)</f>
        <v>#REF!</v>
      </c>
      <c r="R279" t="s">
        <v>1457</v>
      </c>
      <c r="S279" t="s">
        <v>69</v>
      </c>
      <c r="T279">
        <v>533000</v>
      </c>
      <c r="U279">
        <v>533000</v>
      </c>
      <c r="V279">
        <v>213200</v>
      </c>
      <c r="W279">
        <v>0</v>
      </c>
      <c r="X279">
        <v>-319800</v>
      </c>
      <c r="Y279" s="288">
        <v>2</v>
      </c>
      <c r="Z279" s="6" t="str">
        <f t="shared" si="16"/>
        <v>25</v>
      </c>
      <c r="AA279" s="107" t="str">
        <f t="shared" si="17"/>
        <v>2</v>
      </c>
      <c r="AB279" s="107" t="str">
        <f t="shared" si="18"/>
        <v>22</v>
      </c>
      <c r="AC279" s="107" t="str">
        <f t="shared" si="19"/>
        <v>221</v>
      </c>
    </row>
    <row r="280" spans="1:29" x14ac:dyDescent="0.25">
      <c r="A280" t="s">
        <v>172</v>
      </c>
      <c r="B280" t="s">
        <v>1379</v>
      </c>
      <c r="C280" s="107" t="e">
        <f>+VLOOKUP(AA280,#REF!,2,FALSE)</f>
        <v>#REF!</v>
      </c>
      <c r="D280" s="107" t="e">
        <f>+VLOOKUP(AB280,#REF!,2,FALSE)</f>
        <v>#REF!</v>
      </c>
      <c r="E280" s="107" t="s">
        <v>2226</v>
      </c>
      <c r="F280" s="107" t="s">
        <v>2227</v>
      </c>
      <c r="G280" s="107" t="s">
        <v>2228</v>
      </c>
      <c r="H280" s="107" t="s">
        <v>2229</v>
      </c>
      <c r="I280" s="107" t="s">
        <v>1252</v>
      </c>
      <c r="J280" s="107" t="s">
        <v>171</v>
      </c>
      <c r="K280" s="107" t="s">
        <v>1369</v>
      </c>
      <c r="L280" s="107" t="s">
        <v>2217</v>
      </c>
      <c r="M280" t="s">
        <v>1343</v>
      </c>
      <c r="P280" t="s">
        <v>656</v>
      </c>
      <c r="Q280" s="6" t="e">
        <f>+VLOOKUP(Y280,#REF!,2,FALSE)</f>
        <v>#REF!</v>
      </c>
      <c r="R280" t="s">
        <v>1459</v>
      </c>
      <c r="S280" t="s">
        <v>8</v>
      </c>
      <c r="T280">
        <v>414000</v>
      </c>
      <c r="U280">
        <v>414000</v>
      </c>
      <c r="V280">
        <v>165600</v>
      </c>
      <c r="W280">
        <v>0</v>
      </c>
      <c r="X280">
        <v>-248400</v>
      </c>
      <c r="Y280" s="288">
        <v>2</v>
      </c>
      <c r="Z280" s="6" t="str">
        <f t="shared" si="16"/>
        <v>27</v>
      </c>
      <c r="AA280" s="107" t="str">
        <f t="shared" si="17"/>
        <v>2</v>
      </c>
      <c r="AB280" s="107" t="str">
        <f t="shared" si="18"/>
        <v>22</v>
      </c>
      <c r="AC280" s="107" t="str">
        <f t="shared" si="19"/>
        <v>221</v>
      </c>
    </row>
    <row r="281" spans="1:29" x14ac:dyDescent="0.25">
      <c r="A281" t="s">
        <v>172</v>
      </c>
      <c r="B281" t="s">
        <v>1379</v>
      </c>
      <c r="C281" s="107" t="e">
        <f>+VLOOKUP(AA281,#REF!,2,FALSE)</f>
        <v>#REF!</v>
      </c>
      <c r="D281" s="107" t="e">
        <f>+VLOOKUP(AB281,#REF!,2,FALSE)</f>
        <v>#REF!</v>
      </c>
      <c r="E281" s="107" t="s">
        <v>2226</v>
      </c>
      <c r="F281" s="107" t="s">
        <v>2227</v>
      </c>
      <c r="G281" s="107" t="s">
        <v>2228</v>
      </c>
      <c r="H281" s="107" t="s">
        <v>2229</v>
      </c>
      <c r="I281" s="107" t="s">
        <v>1252</v>
      </c>
      <c r="J281" s="107" t="s">
        <v>171</v>
      </c>
      <c r="K281" s="107" t="s">
        <v>1369</v>
      </c>
      <c r="L281" s="107" t="s">
        <v>2217</v>
      </c>
      <c r="M281" t="s">
        <v>1343</v>
      </c>
      <c r="P281" t="s">
        <v>657</v>
      </c>
      <c r="Q281" s="6" t="e">
        <f>+VLOOKUP(Y281,#REF!,2,FALSE)</f>
        <v>#REF!</v>
      </c>
      <c r="R281" t="s">
        <v>1459</v>
      </c>
      <c r="S281" t="s">
        <v>67</v>
      </c>
      <c r="T281">
        <v>270000</v>
      </c>
      <c r="U281">
        <v>270000</v>
      </c>
      <c r="V281">
        <v>162000</v>
      </c>
      <c r="W281">
        <v>0</v>
      </c>
      <c r="X281">
        <v>-108000</v>
      </c>
      <c r="Y281" s="288">
        <v>2</v>
      </c>
      <c r="Z281" s="6" t="str">
        <f t="shared" si="16"/>
        <v>27</v>
      </c>
      <c r="AA281" s="107" t="str">
        <f t="shared" si="17"/>
        <v>2</v>
      </c>
      <c r="AB281" s="107" t="str">
        <f t="shared" si="18"/>
        <v>22</v>
      </c>
      <c r="AC281" s="107" t="str">
        <f t="shared" si="19"/>
        <v>221</v>
      </c>
    </row>
    <row r="282" spans="1:29" x14ac:dyDescent="0.25">
      <c r="A282" t="s">
        <v>172</v>
      </c>
      <c r="B282" t="s">
        <v>1379</v>
      </c>
      <c r="C282" s="107" t="e">
        <f>+VLOOKUP(AA282,#REF!,2,FALSE)</f>
        <v>#REF!</v>
      </c>
      <c r="D282" s="107" t="e">
        <f>+VLOOKUP(AB282,#REF!,2,FALSE)</f>
        <v>#REF!</v>
      </c>
      <c r="E282" s="107" t="s">
        <v>2226</v>
      </c>
      <c r="F282" s="107" t="s">
        <v>2227</v>
      </c>
      <c r="G282" s="107" t="s">
        <v>2228</v>
      </c>
      <c r="H282" s="107" t="s">
        <v>2229</v>
      </c>
      <c r="I282" s="107" t="s">
        <v>1252</v>
      </c>
      <c r="J282" s="107" t="s">
        <v>171</v>
      </c>
      <c r="K282" s="107" t="s">
        <v>1369</v>
      </c>
      <c r="L282" s="107" t="s">
        <v>2217</v>
      </c>
      <c r="M282" t="s">
        <v>1343</v>
      </c>
      <c r="P282" t="s">
        <v>658</v>
      </c>
      <c r="Q282" s="6" t="e">
        <f>+VLOOKUP(Y282,#REF!,2,FALSE)</f>
        <v>#REF!</v>
      </c>
      <c r="R282" t="s">
        <v>1456</v>
      </c>
      <c r="S282" t="s">
        <v>93</v>
      </c>
      <c r="T282">
        <v>254000</v>
      </c>
      <c r="U282">
        <v>254000</v>
      </c>
      <c r="V282">
        <v>101600</v>
      </c>
      <c r="W282">
        <v>0</v>
      </c>
      <c r="X282">
        <v>-152400</v>
      </c>
      <c r="Y282" s="288">
        <v>2</v>
      </c>
      <c r="Z282" s="6" t="str">
        <f t="shared" si="16"/>
        <v>24</v>
      </c>
      <c r="AA282" s="107" t="str">
        <f t="shared" si="17"/>
        <v>2</v>
      </c>
      <c r="AB282" s="107" t="str">
        <f t="shared" si="18"/>
        <v>22</v>
      </c>
      <c r="AC282" s="107" t="str">
        <f t="shared" si="19"/>
        <v>221</v>
      </c>
    </row>
    <row r="283" spans="1:29" x14ac:dyDescent="0.25">
      <c r="A283" t="s">
        <v>172</v>
      </c>
      <c r="B283" t="s">
        <v>1379</v>
      </c>
      <c r="C283" s="107" t="e">
        <f>+VLOOKUP(AA283,#REF!,2,FALSE)</f>
        <v>#REF!</v>
      </c>
      <c r="D283" s="107" t="e">
        <f>+VLOOKUP(AB283,#REF!,2,FALSE)</f>
        <v>#REF!</v>
      </c>
      <c r="E283" s="107" t="s">
        <v>2226</v>
      </c>
      <c r="F283" s="107" t="s">
        <v>2227</v>
      </c>
      <c r="G283" s="107" t="s">
        <v>2228</v>
      </c>
      <c r="H283" s="107" t="s">
        <v>2229</v>
      </c>
      <c r="I283" s="107" t="s">
        <v>1252</v>
      </c>
      <c r="J283" s="107" t="s">
        <v>171</v>
      </c>
      <c r="K283" s="107" t="s">
        <v>1369</v>
      </c>
      <c r="L283" s="107" t="s">
        <v>2217</v>
      </c>
      <c r="M283" t="s">
        <v>1343</v>
      </c>
      <c r="P283" t="s">
        <v>659</v>
      </c>
      <c r="Q283" s="6" t="e">
        <f>+VLOOKUP(Y283,#REF!,2,FALSE)</f>
        <v>#REF!</v>
      </c>
      <c r="R283" t="s">
        <v>1481</v>
      </c>
      <c r="S283" t="s">
        <v>78</v>
      </c>
      <c r="T283">
        <v>250000</v>
      </c>
      <c r="U283">
        <v>250000</v>
      </c>
      <c r="V283">
        <v>0</v>
      </c>
      <c r="W283">
        <v>0</v>
      </c>
      <c r="X283">
        <v>-250000</v>
      </c>
      <c r="Y283" s="288">
        <v>5</v>
      </c>
      <c r="Z283" s="6" t="str">
        <f t="shared" si="16"/>
        <v>56</v>
      </c>
      <c r="AA283" s="107" t="str">
        <f t="shared" si="17"/>
        <v>2</v>
      </c>
      <c r="AB283" s="107" t="str">
        <f t="shared" si="18"/>
        <v>22</v>
      </c>
      <c r="AC283" s="107" t="str">
        <f t="shared" si="19"/>
        <v>221</v>
      </c>
    </row>
    <row r="284" spans="1:29" x14ac:dyDescent="0.25">
      <c r="A284" t="s">
        <v>172</v>
      </c>
      <c r="B284" t="s">
        <v>1379</v>
      </c>
      <c r="C284" s="107" t="e">
        <f>+VLOOKUP(AA284,#REF!,2,FALSE)</f>
        <v>#REF!</v>
      </c>
      <c r="D284" s="107" t="e">
        <f>+VLOOKUP(AB284,#REF!,2,FALSE)</f>
        <v>#REF!</v>
      </c>
      <c r="E284" s="107" t="s">
        <v>2226</v>
      </c>
      <c r="F284" s="107" t="s">
        <v>2227</v>
      </c>
      <c r="G284" s="107" t="s">
        <v>2228</v>
      </c>
      <c r="H284" s="107" t="s">
        <v>2229</v>
      </c>
      <c r="I284" s="107" t="s">
        <v>1252</v>
      </c>
      <c r="J284" s="107" t="s">
        <v>171</v>
      </c>
      <c r="K284" s="107" t="s">
        <v>1369</v>
      </c>
      <c r="L284" s="107" t="s">
        <v>2217</v>
      </c>
      <c r="M284" t="s">
        <v>1343</v>
      </c>
      <c r="P284" t="s">
        <v>660</v>
      </c>
      <c r="Q284" s="6" t="e">
        <f>+VLOOKUP(Y284,#REF!,2,FALSE)</f>
        <v>#REF!</v>
      </c>
      <c r="R284" t="s">
        <v>1481</v>
      </c>
      <c r="S284" t="s">
        <v>50</v>
      </c>
      <c r="T284">
        <v>225000</v>
      </c>
      <c r="U284">
        <v>225000</v>
      </c>
      <c r="V284">
        <v>0</v>
      </c>
      <c r="W284">
        <v>0</v>
      </c>
      <c r="X284">
        <v>-225000</v>
      </c>
      <c r="Y284" s="288">
        <v>5</v>
      </c>
      <c r="Z284" s="6" t="str">
        <f t="shared" si="16"/>
        <v>56</v>
      </c>
      <c r="AA284" s="107" t="str">
        <f t="shared" si="17"/>
        <v>2</v>
      </c>
      <c r="AB284" s="107" t="str">
        <f t="shared" si="18"/>
        <v>22</v>
      </c>
      <c r="AC284" s="107" t="str">
        <f t="shared" si="19"/>
        <v>221</v>
      </c>
    </row>
    <row r="285" spans="1:29" x14ac:dyDescent="0.25">
      <c r="A285" t="s">
        <v>172</v>
      </c>
      <c r="B285" t="s">
        <v>1379</v>
      </c>
      <c r="C285" s="107" t="e">
        <f>+VLOOKUP(AA285,#REF!,2,FALSE)</f>
        <v>#REF!</v>
      </c>
      <c r="D285" s="107" t="e">
        <f>+VLOOKUP(AB285,#REF!,2,FALSE)</f>
        <v>#REF!</v>
      </c>
      <c r="E285" s="107" t="s">
        <v>2226</v>
      </c>
      <c r="F285" s="107" t="s">
        <v>2227</v>
      </c>
      <c r="G285" s="107" t="s">
        <v>2228</v>
      </c>
      <c r="H285" s="107" t="s">
        <v>2229</v>
      </c>
      <c r="I285" s="107" t="s">
        <v>1252</v>
      </c>
      <c r="J285" s="107" t="s">
        <v>171</v>
      </c>
      <c r="K285" s="107" t="s">
        <v>1369</v>
      </c>
      <c r="L285" s="107" t="s">
        <v>2217</v>
      </c>
      <c r="M285" t="s">
        <v>1343</v>
      </c>
      <c r="P285" t="s">
        <v>661</v>
      </c>
      <c r="Q285" s="6" t="e">
        <f>+VLOOKUP(Y285,#REF!,2,FALSE)</f>
        <v>#REF!</v>
      </c>
      <c r="R285" t="s">
        <v>1461</v>
      </c>
      <c r="S285" t="s">
        <v>77</v>
      </c>
      <c r="T285">
        <v>165000</v>
      </c>
      <c r="U285">
        <v>165000</v>
      </c>
      <c r="V285">
        <v>132000</v>
      </c>
      <c r="W285">
        <v>0</v>
      </c>
      <c r="X285">
        <v>-33000</v>
      </c>
      <c r="Y285" s="288">
        <v>2</v>
      </c>
      <c r="Z285" s="6" t="str">
        <f t="shared" si="16"/>
        <v>29</v>
      </c>
      <c r="AA285" s="107" t="str">
        <f t="shared" si="17"/>
        <v>2</v>
      </c>
      <c r="AB285" s="107" t="str">
        <f t="shared" si="18"/>
        <v>22</v>
      </c>
      <c r="AC285" s="107" t="str">
        <f t="shared" si="19"/>
        <v>221</v>
      </c>
    </row>
    <row r="286" spans="1:29" x14ac:dyDescent="0.25">
      <c r="A286" t="s">
        <v>172</v>
      </c>
      <c r="B286" t="s">
        <v>1379</v>
      </c>
      <c r="C286" s="107" t="e">
        <f>+VLOOKUP(AA286,#REF!,2,FALSE)</f>
        <v>#REF!</v>
      </c>
      <c r="D286" s="107" t="e">
        <f>+VLOOKUP(AB286,#REF!,2,FALSE)</f>
        <v>#REF!</v>
      </c>
      <c r="E286" s="107" t="s">
        <v>2226</v>
      </c>
      <c r="F286" s="107" t="s">
        <v>2227</v>
      </c>
      <c r="G286" s="107" t="s">
        <v>2228</v>
      </c>
      <c r="H286" s="107" t="s">
        <v>2229</v>
      </c>
      <c r="I286" s="107" t="s">
        <v>1252</v>
      </c>
      <c r="J286" s="107" t="s">
        <v>171</v>
      </c>
      <c r="K286" s="107" t="s">
        <v>1369</v>
      </c>
      <c r="L286" s="107" t="s">
        <v>2217</v>
      </c>
      <c r="M286" t="s">
        <v>1343</v>
      </c>
      <c r="P286" t="s">
        <v>662</v>
      </c>
      <c r="Q286" s="6" t="e">
        <f>+VLOOKUP(Y286,#REF!,2,FALSE)</f>
        <v>#REF!</v>
      </c>
      <c r="R286" t="s">
        <v>1463</v>
      </c>
      <c r="S286" t="s">
        <v>66</v>
      </c>
      <c r="T286">
        <v>120000</v>
      </c>
      <c r="U286">
        <v>120000</v>
      </c>
      <c r="V286">
        <v>120000</v>
      </c>
      <c r="W286">
        <v>0</v>
      </c>
      <c r="X286">
        <v>0</v>
      </c>
      <c r="Y286" s="288">
        <v>3</v>
      </c>
      <c r="Z286" s="6" t="str">
        <f t="shared" si="16"/>
        <v>32</v>
      </c>
      <c r="AA286" s="107" t="str">
        <f t="shared" si="17"/>
        <v>2</v>
      </c>
      <c r="AB286" s="107" t="str">
        <f t="shared" si="18"/>
        <v>22</v>
      </c>
      <c r="AC286" s="107" t="str">
        <f t="shared" si="19"/>
        <v>221</v>
      </c>
    </row>
    <row r="287" spans="1:29" x14ac:dyDescent="0.25">
      <c r="A287" t="s">
        <v>172</v>
      </c>
      <c r="B287" t="s">
        <v>1379</v>
      </c>
      <c r="C287" s="107" t="e">
        <f>+VLOOKUP(AA287,#REF!,2,FALSE)</f>
        <v>#REF!</v>
      </c>
      <c r="D287" s="107" t="e">
        <f>+VLOOKUP(AB287,#REF!,2,FALSE)</f>
        <v>#REF!</v>
      </c>
      <c r="E287" s="107" t="s">
        <v>2226</v>
      </c>
      <c r="F287" s="107" t="s">
        <v>2227</v>
      </c>
      <c r="G287" s="107" t="s">
        <v>2228</v>
      </c>
      <c r="H287" s="107" t="s">
        <v>2229</v>
      </c>
      <c r="I287" s="107" t="s">
        <v>1252</v>
      </c>
      <c r="J287" s="107" t="s">
        <v>171</v>
      </c>
      <c r="K287" s="107" t="s">
        <v>1369</v>
      </c>
      <c r="L287" s="107" t="s">
        <v>2217</v>
      </c>
      <c r="M287" t="s">
        <v>1343</v>
      </c>
      <c r="P287" t="s">
        <v>663</v>
      </c>
      <c r="Q287" s="6" t="e">
        <f>+VLOOKUP(Y287,#REF!,2,FALSE)</f>
        <v>#REF!</v>
      </c>
      <c r="R287" t="s">
        <v>1461</v>
      </c>
      <c r="S287" t="s">
        <v>55</v>
      </c>
      <c r="T287">
        <v>100000</v>
      </c>
      <c r="U287">
        <v>100000</v>
      </c>
      <c r="V287">
        <v>10000</v>
      </c>
      <c r="W287">
        <v>0</v>
      </c>
      <c r="X287">
        <v>-90000</v>
      </c>
      <c r="Y287" s="288">
        <v>2</v>
      </c>
      <c r="Z287" s="6" t="str">
        <f t="shared" si="16"/>
        <v>29</v>
      </c>
      <c r="AA287" s="107" t="str">
        <f t="shared" si="17"/>
        <v>2</v>
      </c>
      <c r="AB287" s="107" t="str">
        <f t="shared" si="18"/>
        <v>22</v>
      </c>
      <c r="AC287" s="107" t="str">
        <f t="shared" si="19"/>
        <v>221</v>
      </c>
    </row>
    <row r="288" spans="1:29" x14ac:dyDescent="0.25">
      <c r="A288" t="s">
        <v>172</v>
      </c>
      <c r="B288" t="s">
        <v>1379</v>
      </c>
      <c r="C288" s="107" t="e">
        <f>+VLOOKUP(AA288,#REF!,2,FALSE)</f>
        <v>#REF!</v>
      </c>
      <c r="D288" s="107" t="e">
        <f>+VLOOKUP(AB288,#REF!,2,FALSE)</f>
        <v>#REF!</v>
      </c>
      <c r="E288" s="107" t="s">
        <v>2226</v>
      </c>
      <c r="F288" s="107" t="s">
        <v>2227</v>
      </c>
      <c r="G288" s="107" t="s">
        <v>2228</v>
      </c>
      <c r="H288" s="107" t="s">
        <v>2229</v>
      </c>
      <c r="I288" s="107" t="s">
        <v>1252</v>
      </c>
      <c r="J288" s="107" t="s">
        <v>171</v>
      </c>
      <c r="K288" s="107" t="s">
        <v>1369</v>
      </c>
      <c r="L288" s="107" t="s">
        <v>2217</v>
      </c>
      <c r="M288" t="s">
        <v>1343</v>
      </c>
      <c r="P288" t="s">
        <v>664</v>
      </c>
      <c r="Q288" s="6" t="e">
        <f>+VLOOKUP(Y288,#REF!,2,FALSE)</f>
        <v>#REF!</v>
      </c>
      <c r="R288" t="s">
        <v>1466</v>
      </c>
      <c r="S288" t="s">
        <v>104</v>
      </c>
      <c r="T288">
        <v>100000</v>
      </c>
      <c r="U288">
        <v>0</v>
      </c>
      <c r="V288">
        <v>0</v>
      </c>
      <c r="W288">
        <v>-100000</v>
      </c>
      <c r="X288">
        <v>-100000</v>
      </c>
      <c r="Y288" s="288">
        <v>3</v>
      </c>
      <c r="Z288" s="6" t="str">
        <f t="shared" si="16"/>
        <v>35</v>
      </c>
      <c r="AA288" s="107" t="str">
        <f t="shared" si="17"/>
        <v>2</v>
      </c>
      <c r="AB288" s="107" t="str">
        <f t="shared" si="18"/>
        <v>22</v>
      </c>
      <c r="AC288" s="107" t="str">
        <f t="shared" si="19"/>
        <v>221</v>
      </c>
    </row>
    <row r="289" spans="1:29" x14ac:dyDescent="0.25">
      <c r="A289" t="s">
        <v>172</v>
      </c>
      <c r="B289" t="s">
        <v>1379</v>
      </c>
      <c r="C289" s="107" t="e">
        <f>+VLOOKUP(AA289,#REF!,2,FALSE)</f>
        <v>#REF!</v>
      </c>
      <c r="D289" s="107" t="e">
        <f>+VLOOKUP(AB289,#REF!,2,FALSE)</f>
        <v>#REF!</v>
      </c>
      <c r="E289" s="107" t="s">
        <v>2226</v>
      </c>
      <c r="F289" s="107" t="s">
        <v>2227</v>
      </c>
      <c r="G289" s="107" t="s">
        <v>2228</v>
      </c>
      <c r="H289" s="107" t="s">
        <v>2229</v>
      </c>
      <c r="I289" s="107" t="s">
        <v>1252</v>
      </c>
      <c r="J289" s="107" t="s">
        <v>171</v>
      </c>
      <c r="K289" s="107" t="s">
        <v>1369</v>
      </c>
      <c r="L289" s="107" t="s">
        <v>2217</v>
      </c>
      <c r="M289" t="s">
        <v>1343</v>
      </c>
      <c r="P289" t="s">
        <v>665</v>
      </c>
      <c r="Q289" s="6" t="e">
        <f>+VLOOKUP(Y289,#REF!,2,FALSE)</f>
        <v>#REF!</v>
      </c>
      <c r="R289" t="s">
        <v>1476</v>
      </c>
      <c r="S289" t="s">
        <v>15</v>
      </c>
      <c r="T289">
        <v>100000</v>
      </c>
      <c r="U289">
        <v>100000</v>
      </c>
      <c r="V289">
        <v>0</v>
      </c>
      <c r="W289">
        <v>0</v>
      </c>
      <c r="X289">
        <v>-100000</v>
      </c>
      <c r="Y289" s="288">
        <v>5</v>
      </c>
      <c r="Z289" s="6" t="str">
        <f t="shared" si="16"/>
        <v>51</v>
      </c>
      <c r="AA289" s="107" t="str">
        <f t="shared" si="17"/>
        <v>2</v>
      </c>
      <c r="AB289" s="107" t="str">
        <f t="shared" si="18"/>
        <v>22</v>
      </c>
      <c r="AC289" s="107" t="str">
        <f t="shared" si="19"/>
        <v>221</v>
      </c>
    </row>
    <row r="290" spans="1:29" x14ac:dyDescent="0.25">
      <c r="A290" t="s">
        <v>172</v>
      </c>
      <c r="B290" t="s">
        <v>1379</v>
      </c>
      <c r="C290" s="107" t="e">
        <f>+VLOOKUP(AA290,#REF!,2,FALSE)</f>
        <v>#REF!</v>
      </c>
      <c r="D290" s="107" t="e">
        <f>+VLOOKUP(AB290,#REF!,2,FALSE)</f>
        <v>#REF!</v>
      </c>
      <c r="E290" s="107" t="s">
        <v>2226</v>
      </c>
      <c r="F290" s="107" t="s">
        <v>2227</v>
      </c>
      <c r="G290" s="107" t="s">
        <v>2228</v>
      </c>
      <c r="H290" s="107" t="s">
        <v>2229</v>
      </c>
      <c r="I290" s="107" t="s">
        <v>1252</v>
      </c>
      <c r="J290" s="107" t="s">
        <v>171</v>
      </c>
      <c r="K290" s="107" t="s">
        <v>1369</v>
      </c>
      <c r="L290" s="107" t="s">
        <v>2217</v>
      </c>
      <c r="M290" t="s">
        <v>1343</v>
      </c>
      <c r="P290" t="s">
        <v>666</v>
      </c>
      <c r="Q290" s="6" t="e">
        <f>+VLOOKUP(Y290,#REF!,2,FALSE)</f>
        <v>#REF!</v>
      </c>
      <c r="R290" t="s">
        <v>1476</v>
      </c>
      <c r="S290" t="s">
        <v>73</v>
      </c>
      <c r="T290">
        <v>100000</v>
      </c>
      <c r="U290">
        <v>100000</v>
      </c>
      <c r="V290">
        <v>0</v>
      </c>
      <c r="W290">
        <v>0</v>
      </c>
      <c r="X290">
        <v>-100000</v>
      </c>
      <c r="Y290" s="288">
        <v>5</v>
      </c>
      <c r="Z290" s="6" t="str">
        <f t="shared" si="16"/>
        <v>51</v>
      </c>
      <c r="AA290" s="107" t="str">
        <f t="shared" si="17"/>
        <v>2</v>
      </c>
      <c r="AB290" s="107" t="str">
        <f t="shared" si="18"/>
        <v>22</v>
      </c>
      <c r="AC290" s="107" t="str">
        <f t="shared" si="19"/>
        <v>221</v>
      </c>
    </row>
    <row r="291" spans="1:29" x14ac:dyDescent="0.25">
      <c r="A291" t="s">
        <v>172</v>
      </c>
      <c r="B291" t="s">
        <v>1379</v>
      </c>
      <c r="C291" s="107" t="e">
        <f>+VLOOKUP(AA291,#REF!,2,FALSE)</f>
        <v>#REF!</v>
      </c>
      <c r="D291" s="107" t="e">
        <f>+VLOOKUP(AB291,#REF!,2,FALSE)</f>
        <v>#REF!</v>
      </c>
      <c r="E291" s="107" t="s">
        <v>2226</v>
      </c>
      <c r="F291" s="107" t="s">
        <v>2227</v>
      </c>
      <c r="G291" s="107" t="s">
        <v>2228</v>
      </c>
      <c r="H291" s="107" t="s">
        <v>2229</v>
      </c>
      <c r="I291" s="107" t="s">
        <v>1252</v>
      </c>
      <c r="J291" s="107" t="s">
        <v>171</v>
      </c>
      <c r="K291" s="107" t="s">
        <v>1369</v>
      </c>
      <c r="L291" s="107" t="s">
        <v>2217</v>
      </c>
      <c r="M291" t="s">
        <v>1343</v>
      </c>
      <c r="P291" t="s">
        <v>667</v>
      </c>
      <c r="Q291" s="6" t="e">
        <f>+VLOOKUP(Y291,#REF!,2,FALSE)</f>
        <v>#REF!</v>
      </c>
      <c r="R291" t="s">
        <v>1461</v>
      </c>
      <c r="S291" t="s">
        <v>11</v>
      </c>
      <c r="T291">
        <v>88000</v>
      </c>
      <c r="U291">
        <v>88000</v>
      </c>
      <c r="V291">
        <v>17600</v>
      </c>
      <c r="W291">
        <v>0</v>
      </c>
      <c r="X291">
        <v>-70400</v>
      </c>
      <c r="Y291" s="288">
        <v>2</v>
      </c>
      <c r="Z291" s="6" t="str">
        <f t="shared" si="16"/>
        <v>29</v>
      </c>
      <c r="AA291" s="107" t="str">
        <f t="shared" si="17"/>
        <v>2</v>
      </c>
      <c r="AB291" s="107" t="str">
        <f t="shared" si="18"/>
        <v>22</v>
      </c>
      <c r="AC291" s="107" t="str">
        <f t="shared" si="19"/>
        <v>221</v>
      </c>
    </row>
    <row r="292" spans="1:29" x14ac:dyDescent="0.25">
      <c r="A292" t="s">
        <v>172</v>
      </c>
      <c r="B292" t="s">
        <v>1379</v>
      </c>
      <c r="C292" s="107" t="e">
        <f>+VLOOKUP(AA292,#REF!,2,FALSE)</f>
        <v>#REF!</v>
      </c>
      <c r="D292" s="107" t="e">
        <f>+VLOOKUP(AB292,#REF!,2,FALSE)</f>
        <v>#REF!</v>
      </c>
      <c r="E292" s="107" t="s">
        <v>2226</v>
      </c>
      <c r="F292" s="107" t="s">
        <v>2227</v>
      </c>
      <c r="G292" s="107" t="s">
        <v>2228</v>
      </c>
      <c r="H292" s="107" t="s">
        <v>2229</v>
      </c>
      <c r="I292" s="107" t="s">
        <v>1252</v>
      </c>
      <c r="J292" s="107" t="s">
        <v>171</v>
      </c>
      <c r="K292" s="107" t="s">
        <v>1369</v>
      </c>
      <c r="L292" s="107" t="s">
        <v>2217</v>
      </c>
      <c r="M292" t="s">
        <v>1343</v>
      </c>
      <c r="P292" t="s">
        <v>668</v>
      </c>
      <c r="Q292" s="6" t="e">
        <f>+VLOOKUP(Y292,#REF!,2,FALSE)</f>
        <v>#REF!</v>
      </c>
      <c r="R292" t="s">
        <v>1461</v>
      </c>
      <c r="S292" t="s">
        <v>10</v>
      </c>
      <c r="T292">
        <v>66000</v>
      </c>
      <c r="U292">
        <v>66000</v>
      </c>
      <c r="V292">
        <v>33000</v>
      </c>
      <c r="W292">
        <v>0</v>
      </c>
      <c r="X292">
        <v>-33000</v>
      </c>
      <c r="Y292" s="288">
        <v>2</v>
      </c>
      <c r="Z292" s="6" t="str">
        <f t="shared" si="16"/>
        <v>29</v>
      </c>
      <c r="AA292" s="107" t="str">
        <f t="shared" si="17"/>
        <v>2</v>
      </c>
      <c r="AB292" s="107" t="str">
        <f t="shared" si="18"/>
        <v>22</v>
      </c>
      <c r="AC292" s="107" t="str">
        <f t="shared" si="19"/>
        <v>221</v>
      </c>
    </row>
    <row r="293" spans="1:29" x14ac:dyDescent="0.25">
      <c r="A293" t="s">
        <v>172</v>
      </c>
      <c r="B293" t="s">
        <v>1379</v>
      </c>
      <c r="C293" s="107" t="e">
        <f>+VLOOKUP(AA293,#REF!,2,FALSE)</f>
        <v>#REF!</v>
      </c>
      <c r="D293" s="107" t="e">
        <f>+VLOOKUP(AB293,#REF!,2,FALSE)</f>
        <v>#REF!</v>
      </c>
      <c r="E293" s="107" t="s">
        <v>2226</v>
      </c>
      <c r="F293" s="107" t="s">
        <v>2227</v>
      </c>
      <c r="G293" s="107" t="s">
        <v>2228</v>
      </c>
      <c r="H293" s="107" t="s">
        <v>2229</v>
      </c>
      <c r="I293" s="107" t="s">
        <v>1252</v>
      </c>
      <c r="J293" s="107" t="s">
        <v>171</v>
      </c>
      <c r="K293" s="107" t="s">
        <v>1369</v>
      </c>
      <c r="L293" s="107" t="s">
        <v>2217</v>
      </c>
      <c r="M293" t="s">
        <v>1343</v>
      </c>
      <c r="P293" t="s">
        <v>669</v>
      </c>
      <c r="Q293" s="6" t="e">
        <f>+VLOOKUP(Y293,#REF!,2,FALSE)</f>
        <v>#REF!</v>
      </c>
      <c r="R293" t="s">
        <v>1456</v>
      </c>
      <c r="S293" t="s">
        <v>59</v>
      </c>
      <c r="T293">
        <v>51000</v>
      </c>
      <c r="U293">
        <v>51000</v>
      </c>
      <c r="V293">
        <v>51000</v>
      </c>
      <c r="W293">
        <v>0</v>
      </c>
      <c r="X293">
        <v>0</v>
      </c>
      <c r="Y293" s="288">
        <v>2</v>
      </c>
      <c r="Z293" s="6" t="str">
        <f t="shared" si="16"/>
        <v>24</v>
      </c>
      <c r="AA293" s="107" t="str">
        <f t="shared" si="17"/>
        <v>2</v>
      </c>
      <c r="AB293" s="107" t="str">
        <f t="shared" si="18"/>
        <v>22</v>
      </c>
      <c r="AC293" s="107" t="str">
        <f t="shared" si="19"/>
        <v>221</v>
      </c>
    </row>
    <row r="294" spans="1:29" x14ac:dyDescent="0.25">
      <c r="A294" t="s">
        <v>172</v>
      </c>
      <c r="B294" t="s">
        <v>1379</v>
      </c>
      <c r="C294" s="107" t="e">
        <f>+VLOOKUP(AA294,#REF!,2,FALSE)</f>
        <v>#REF!</v>
      </c>
      <c r="D294" s="107" t="e">
        <f>+VLOOKUP(AB294,#REF!,2,FALSE)</f>
        <v>#REF!</v>
      </c>
      <c r="E294" s="107" t="s">
        <v>2226</v>
      </c>
      <c r="F294" s="107" t="s">
        <v>2227</v>
      </c>
      <c r="G294" s="107" t="s">
        <v>2228</v>
      </c>
      <c r="H294" s="107" t="s">
        <v>2229</v>
      </c>
      <c r="I294" s="107" t="s">
        <v>1252</v>
      </c>
      <c r="J294" s="107" t="s">
        <v>171</v>
      </c>
      <c r="K294" s="107" t="s">
        <v>1369</v>
      </c>
      <c r="L294" s="107" t="s">
        <v>2217</v>
      </c>
      <c r="M294" t="s">
        <v>1343</v>
      </c>
      <c r="P294" t="s">
        <v>670</v>
      </c>
      <c r="Q294" s="6" t="e">
        <f>+VLOOKUP(Y294,#REF!,2,FALSE)</f>
        <v>#REF!</v>
      </c>
      <c r="R294" t="s">
        <v>1454</v>
      </c>
      <c r="S294" t="s">
        <v>2</v>
      </c>
      <c r="T294">
        <v>50000</v>
      </c>
      <c r="U294">
        <v>50000</v>
      </c>
      <c r="V294">
        <v>10000</v>
      </c>
      <c r="W294">
        <v>0</v>
      </c>
      <c r="X294">
        <v>-40000</v>
      </c>
      <c r="Y294" s="288">
        <v>2</v>
      </c>
      <c r="Z294" s="6" t="str">
        <f t="shared" si="16"/>
        <v>21</v>
      </c>
      <c r="AA294" s="107" t="str">
        <f t="shared" si="17"/>
        <v>2</v>
      </c>
      <c r="AB294" s="107" t="str">
        <f t="shared" si="18"/>
        <v>22</v>
      </c>
      <c r="AC294" s="107" t="str">
        <f t="shared" si="19"/>
        <v>221</v>
      </c>
    </row>
    <row r="295" spans="1:29" x14ac:dyDescent="0.25">
      <c r="A295" t="s">
        <v>172</v>
      </c>
      <c r="B295" t="s">
        <v>1379</v>
      </c>
      <c r="C295" s="107" t="e">
        <f>+VLOOKUP(AA295,#REF!,2,FALSE)</f>
        <v>#REF!</v>
      </c>
      <c r="D295" s="107" t="e">
        <f>+VLOOKUP(AB295,#REF!,2,FALSE)</f>
        <v>#REF!</v>
      </c>
      <c r="E295" s="107" t="s">
        <v>2226</v>
      </c>
      <c r="F295" s="107" t="s">
        <v>2227</v>
      </c>
      <c r="G295" s="107" t="s">
        <v>2228</v>
      </c>
      <c r="H295" s="107" t="s">
        <v>2229</v>
      </c>
      <c r="I295" s="107" t="s">
        <v>1252</v>
      </c>
      <c r="J295" s="107" t="s">
        <v>171</v>
      </c>
      <c r="K295" s="107" t="s">
        <v>1369</v>
      </c>
      <c r="L295" s="107" t="s">
        <v>2217</v>
      </c>
      <c r="M295" t="s">
        <v>1343</v>
      </c>
      <c r="P295" t="s">
        <v>671</v>
      </c>
      <c r="Q295" s="6" t="e">
        <f>+VLOOKUP(Y295,#REF!,2,FALSE)</f>
        <v>#REF!</v>
      </c>
      <c r="R295" t="s">
        <v>1456</v>
      </c>
      <c r="S295" t="s">
        <v>92</v>
      </c>
      <c r="T295">
        <v>50000</v>
      </c>
      <c r="U295">
        <v>50000</v>
      </c>
      <c r="V295">
        <v>10000</v>
      </c>
      <c r="W295">
        <v>0</v>
      </c>
      <c r="X295">
        <v>-40000</v>
      </c>
      <c r="Y295" s="288">
        <v>2</v>
      </c>
      <c r="Z295" s="6" t="str">
        <f t="shared" si="16"/>
        <v>24</v>
      </c>
      <c r="AA295" s="107" t="str">
        <f t="shared" si="17"/>
        <v>2</v>
      </c>
      <c r="AB295" s="107" t="str">
        <f t="shared" si="18"/>
        <v>22</v>
      </c>
      <c r="AC295" s="107" t="str">
        <f t="shared" si="19"/>
        <v>221</v>
      </c>
    </row>
    <row r="296" spans="1:29" x14ac:dyDescent="0.25">
      <c r="A296" t="s">
        <v>172</v>
      </c>
      <c r="B296" t="s">
        <v>1379</v>
      </c>
      <c r="C296" s="107" t="e">
        <f>+VLOOKUP(AA296,#REF!,2,FALSE)</f>
        <v>#REF!</v>
      </c>
      <c r="D296" s="107" t="e">
        <f>+VLOOKUP(AB296,#REF!,2,FALSE)</f>
        <v>#REF!</v>
      </c>
      <c r="E296" s="107" t="s">
        <v>2226</v>
      </c>
      <c r="F296" s="107" t="s">
        <v>2227</v>
      </c>
      <c r="G296" s="107" t="s">
        <v>2228</v>
      </c>
      <c r="H296" s="107" t="s">
        <v>2229</v>
      </c>
      <c r="I296" s="107" t="s">
        <v>1252</v>
      </c>
      <c r="J296" s="107" t="s">
        <v>171</v>
      </c>
      <c r="K296" s="107" t="s">
        <v>1369</v>
      </c>
      <c r="L296" s="107" t="s">
        <v>2217</v>
      </c>
      <c r="M296" t="s">
        <v>1343</v>
      </c>
      <c r="P296" t="s">
        <v>672</v>
      </c>
      <c r="Q296" s="6" t="e">
        <f>+VLOOKUP(Y296,#REF!,2,FALSE)</f>
        <v>#REF!</v>
      </c>
      <c r="R296" t="s">
        <v>1454</v>
      </c>
      <c r="S296" t="s">
        <v>4</v>
      </c>
      <c r="T296">
        <v>25000</v>
      </c>
      <c r="U296">
        <v>25000</v>
      </c>
      <c r="V296">
        <v>20000</v>
      </c>
      <c r="W296">
        <v>0</v>
      </c>
      <c r="X296">
        <v>-5000</v>
      </c>
      <c r="Y296" s="288">
        <v>2</v>
      </c>
      <c r="Z296" s="6" t="str">
        <f t="shared" si="16"/>
        <v>21</v>
      </c>
      <c r="AA296" s="107" t="str">
        <f t="shared" si="17"/>
        <v>2</v>
      </c>
      <c r="AB296" s="107" t="str">
        <f t="shared" si="18"/>
        <v>22</v>
      </c>
      <c r="AC296" s="107" t="str">
        <f t="shared" si="19"/>
        <v>221</v>
      </c>
    </row>
    <row r="297" spans="1:29" x14ac:dyDescent="0.25">
      <c r="A297" t="s">
        <v>172</v>
      </c>
      <c r="B297" t="s">
        <v>1379</v>
      </c>
      <c r="C297" s="107" t="e">
        <f>+VLOOKUP(AA297,#REF!,2,FALSE)</f>
        <v>#REF!</v>
      </c>
      <c r="D297" s="107" t="e">
        <f>+VLOOKUP(AB297,#REF!,2,FALSE)</f>
        <v>#REF!</v>
      </c>
      <c r="E297" s="107" t="s">
        <v>2226</v>
      </c>
      <c r="F297" s="107" t="s">
        <v>2227</v>
      </c>
      <c r="G297" s="107" t="s">
        <v>2228</v>
      </c>
      <c r="H297" s="107" t="s">
        <v>2229</v>
      </c>
      <c r="I297" s="107" t="s">
        <v>1252</v>
      </c>
      <c r="J297" s="107" t="s">
        <v>171</v>
      </c>
      <c r="K297" s="107" t="s">
        <v>1369</v>
      </c>
      <c r="L297" s="107" t="s">
        <v>2217</v>
      </c>
      <c r="M297" t="s">
        <v>1343</v>
      </c>
      <c r="P297" t="s">
        <v>673</v>
      </c>
      <c r="Q297" s="6" t="e">
        <f>+VLOOKUP(Y297,#REF!,2,FALSE)</f>
        <v>#REF!</v>
      </c>
      <c r="R297" t="s">
        <v>1476</v>
      </c>
      <c r="S297" t="s">
        <v>17</v>
      </c>
      <c r="T297">
        <v>25000</v>
      </c>
      <c r="U297">
        <v>25000</v>
      </c>
      <c r="V297">
        <v>0</v>
      </c>
      <c r="W297">
        <v>0</v>
      </c>
      <c r="X297">
        <v>-25000</v>
      </c>
      <c r="Y297" s="288">
        <v>5</v>
      </c>
      <c r="Z297" s="6" t="str">
        <f t="shared" si="16"/>
        <v>51</v>
      </c>
      <c r="AA297" s="107" t="str">
        <f t="shared" si="17"/>
        <v>2</v>
      </c>
      <c r="AB297" s="107" t="str">
        <f t="shared" si="18"/>
        <v>22</v>
      </c>
      <c r="AC297" s="107" t="str">
        <f t="shared" si="19"/>
        <v>221</v>
      </c>
    </row>
    <row r="298" spans="1:29" x14ac:dyDescent="0.25">
      <c r="A298" t="s">
        <v>172</v>
      </c>
      <c r="B298" t="s">
        <v>1379</v>
      </c>
      <c r="C298" s="107" t="e">
        <f>+VLOOKUP(AA298,#REF!,2,FALSE)</f>
        <v>#REF!</v>
      </c>
      <c r="D298" s="107" t="e">
        <f>+VLOOKUP(AB298,#REF!,2,FALSE)</f>
        <v>#REF!</v>
      </c>
      <c r="E298" s="107" t="s">
        <v>2226</v>
      </c>
      <c r="F298" s="107" t="s">
        <v>2227</v>
      </c>
      <c r="G298" s="107" t="s">
        <v>2228</v>
      </c>
      <c r="H298" s="107" t="s">
        <v>2229</v>
      </c>
      <c r="I298" s="107" t="s">
        <v>1252</v>
      </c>
      <c r="J298" s="107" t="s">
        <v>171</v>
      </c>
      <c r="K298" s="107" t="s">
        <v>1369</v>
      </c>
      <c r="L298" s="107" t="s">
        <v>2217</v>
      </c>
      <c r="M298" t="s">
        <v>1343</v>
      </c>
      <c r="P298" t="s">
        <v>674</v>
      </c>
      <c r="Q298" s="6" t="e">
        <f>+VLOOKUP(Y298,#REF!,2,FALSE)</f>
        <v>#REF!</v>
      </c>
      <c r="R298" t="s">
        <v>1458</v>
      </c>
      <c r="S298" t="s">
        <v>98</v>
      </c>
      <c r="T298">
        <v>22000</v>
      </c>
      <c r="U298">
        <v>22000</v>
      </c>
      <c r="V298">
        <v>17600</v>
      </c>
      <c r="W298">
        <v>0</v>
      </c>
      <c r="X298">
        <v>-4400</v>
      </c>
      <c r="Y298" s="288">
        <v>2</v>
      </c>
      <c r="Z298" s="6" t="str">
        <f t="shared" si="16"/>
        <v>26</v>
      </c>
      <c r="AA298" s="107" t="str">
        <f t="shared" si="17"/>
        <v>2</v>
      </c>
      <c r="AB298" s="107" t="str">
        <f t="shared" si="18"/>
        <v>22</v>
      </c>
      <c r="AC298" s="107" t="str">
        <f t="shared" si="19"/>
        <v>221</v>
      </c>
    </row>
    <row r="299" spans="1:29" x14ac:dyDescent="0.25">
      <c r="A299" t="s">
        <v>172</v>
      </c>
      <c r="B299" t="s">
        <v>1379</v>
      </c>
      <c r="C299" s="107" t="e">
        <f>+VLOOKUP(AA299,#REF!,2,FALSE)</f>
        <v>#REF!</v>
      </c>
      <c r="D299" s="107" t="e">
        <f>+VLOOKUP(AB299,#REF!,2,FALSE)</f>
        <v>#REF!</v>
      </c>
      <c r="E299" s="107" t="s">
        <v>2226</v>
      </c>
      <c r="F299" s="107" t="s">
        <v>2227</v>
      </c>
      <c r="G299" s="107" t="s">
        <v>2228</v>
      </c>
      <c r="H299" s="107" t="s">
        <v>2229</v>
      </c>
      <c r="I299" s="107" t="s">
        <v>1252</v>
      </c>
      <c r="J299" s="107" t="s">
        <v>171</v>
      </c>
      <c r="K299" s="107" t="s">
        <v>1369</v>
      </c>
      <c r="L299" s="107" t="s">
        <v>2217</v>
      </c>
      <c r="M299" t="s">
        <v>1343</v>
      </c>
      <c r="P299" t="s">
        <v>675</v>
      </c>
      <c r="Q299" s="6" t="e">
        <f>+VLOOKUP(Y299,#REF!,2,FALSE)</f>
        <v>#REF!</v>
      </c>
      <c r="R299" t="s">
        <v>1454</v>
      </c>
      <c r="S299" t="s">
        <v>3</v>
      </c>
      <c r="T299">
        <v>18000</v>
      </c>
      <c r="U299">
        <v>18000</v>
      </c>
      <c r="V299">
        <v>5400</v>
      </c>
      <c r="W299">
        <v>0</v>
      </c>
      <c r="X299">
        <v>-12600</v>
      </c>
      <c r="Y299" s="288">
        <v>2</v>
      </c>
      <c r="Z299" s="6" t="str">
        <f t="shared" si="16"/>
        <v>21</v>
      </c>
      <c r="AA299" s="107" t="str">
        <f t="shared" si="17"/>
        <v>2</v>
      </c>
      <c r="AB299" s="107" t="str">
        <f t="shared" si="18"/>
        <v>22</v>
      </c>
      <c r="AC299" s="107" t="str">
        <f t="shared" si="19"/>
        <v>221</v>
      </c>
    </row>
    <row r="300" spans="1:29" x14ac:dyDescent="0.25">
      <c r="A300" t="s">
        <v>172</v>
      </c>
      <c r="B300" t="s">
        <v>1379</v>
      </c>
      <c r="C300" s="107" t="e">
        <f>+VLOOKUP(AA300,#REF!,2,FALSE)</f>
        <v>#REF!</v>
      </c>
      <c r="D300" s="107" t="e">
        <f>+VLOOKUP(AB300,#REF!,2,FALSE)</f>
        <v>#REF!</v>
      </c>
      <c r="E300" s="107" t="s">
        <v>2226</v>
      </c>
      <c r="F300" s="107" t="s">
        <v>2227</v>
      </c>
      <c r="G300" s="107" t="s">
        <v>2228</v>
      </c>
      <c r="H300" s="107" t="s">
        <v>2229</v>
      </c>
      <c r="I300" s="107" t="s">
        <v>1252</v>
      </c>
      <c r="J300" s="107" t="s">
        <v>171</v>
      </c>
      <c r="K300" s="107" t="s">
        <v>1369</v>
      </c>
      <c r="L300" s="107" t="s">
        <v>2217</v>
      </c>
      <c r="M300" t="s">
        <v>1343</v>
      </c>
      <c r="P300" t="s">
        <v>671</v>
      </c>
      <c r="Q300" s="6" t="e">
        <f>+VLOOKUP(Y300,#REF!,2,FALSE)</f>
        <v>#REF!</v>
      </c>
      <c r="R300" t="s">
        <v>1456</v>
      </c>
      <c r="S300" t="s">
        <v>94</v>
      </c>
      <c r="T300">
        <v>15000</v>
      </c>
      <c r="U300">
        <v>15000</v>
      </c>
      <c r="V300">
        <v>15000</v>
      </c>
      <c r="W300">
        <v>0</v>
      </c>
      <c r="X300">
        <v>0</v>
      </c>
      <c r="Y300" s="288">
        <v>2</v>
      </c>
      <c r="Z300" s="6" t="str">
        <f t="shared" si="16"/>
        <v>24</v>
      </c>
      <c r="AA300" s="107" t="str">
        <f t="shared" si="17"/>
        <v>2</v>
      </c>
      <c r="AB300" s="107" t="str">
        <f t="shared" si="18"/>
        <v>22</v>
      </c>
      <c r="AC300" s="107" t="str">
        <f t="shared" si="19"/>
        <v>221</v>
      </c>
    </row>
    <row r="301" spans="1:29" x14ac:dyDescent="0.25">
      <c r="A301" t="s">
        <v>172</v>
      </c>
      <c r="B301" t="s">
        <v>1379</v>
      </c>
      <c r="C301" s="107" t="e">
        <f>+VLOOKUP(AA301,#REF!,2,FALSE)</f>
        <v>#REF!</v>
      </c>
      <c r="D301" s="107" t="e">
        <f>+VLOOKUP(AB301,#REF!,2,FALSE)</f>
        <v>#REF!</v>
      </c>
      <c r="E301" s="107" t="s">
        <v>2226</v>
      </c>
      <c r="F301" s="107" t="s">
        <v>2227</v>
      </c>
      <c r="G301" s="107" t="s">
        <v>2228</v>
      </c>
      <c r="H301" s="107" t="s">
        <v>2229</v>
      </c>
      <c r="I301" s="107" t="s">
        <v>1252</v>
      </c>
      <c r="J301" s="107" t="s">
        <v>171</v>
      </c>
      <c r="K301" s="107" t="s">
        <v>1369</v>
      </c>
      <c r="L301" s="107" t="s">
        <v>2217</v>
      </c>
      <c r="M301" t="s">
        <v>1343</v>
      </c>
      <c r="P301" t="s">
        <v>676</v>
      </c>
      <c r="Q301" s="6" t="e">
        <f>+VLOOKUP(Y301,#REF!,2,FALSE)</f>
        <v>#REF!</v>
      </c>
      <c r="R301" t="s">
        <v>1457</v>
      </c>
      <c r="S301" t="s">
        <v>42</v>
      </c>
      <c r="T301">
        <v>15000</v>
      </c>
      <c r="U301">
        <v>15000</v>
      </c>
      <c r="V301">
        <v>15000</v>
      </c>
      <c r="W301">
        <v>0</v>
      </c>
      <c r="X301">
        <v>0</v>
      </c>
      <c r="Y301" s="288">
        <v>2</v>
      </c>
      <c r="Z301" s="6" t="str">
        <f t="shared" si="16"/>
        <v>25</v>
      </c>
      <c r="AA301" s="107" t="str">
        <f t="shared" si="17"/>
        <v>2</v>
      </c>
      <c r="AB301" s="107" t="str">
        <f t="shared" si="18"/>
        <v>22</v>
      </c>
      <c r="AC301" s="107" t="str">
        <f t="shared" si="19"/>
        <v>221</v>
      </c>
    </row>
    <row r="302" spans="1:29" x14ac:dyDescent="0.25">
      <c r="A302" t="s">
        <v>172</v>
      </c>
      <c r="B302" t="s">
        <v>1379</v>
      </c>
      <c r="C302" s="107" t="e">
        <f>+VLOOKUP(AA302,#REF!,2,FALSE)</f>
        <v>#REF!</v>
      </c>
      <c r="D302" s="107" t="e">
        <f>+VLOOKUP(AB302,#REF!,2,FALSE)</f>
        <v>#REF!</v>
      </c>
      <c r="E302" s="107" t="s">
        <v>2226</v>
      </c>
      <c r="F302" s="107" t="s">
        <v>2227</v>
      </c>
      <c r="G302" s="107" t="s">
        <v>2228</v>
      </c>
      <c r="H302" s="107" t="s">
        <v>2229</v>
      </c>
      <c r="I302" s="107" t="s">
        <v>1252</v>
      </c>
      <c r="J302" s="107" t="s">
        <v>171</v>
      </c>
      <c r="K302" s="107" t="s">
        <v>1369</v>
      </c>
      <c r="L302" s="107" t="s">
        <v>2217</v>
      </c>
      <c r="M302" t="s">
        <v>1343</v>
      </c>
      <c r="P302" t="s">
        <v>676</v>
      </c>
      <c r="Q302" s="6" t="e">
        <f>+VLOOKUP(Y302,#REF!,2,FALSE)</f>
        <v>#REF!</v>
      </c>
      <c r="R302" t="s">
        <v>1457</v>
      </c>
      <c r="S302" t="s">
        <v>76</v>
      </c>
      <c r="T302">
        <v>15000</v>
      </c>
      <c r="U302">
        <v>15000</v>
      </c>
      <c r="V302">
        <v>15000</v>
      </c>
      <c r="W302">
        <v>0</v>
      </c>
      <c r="X302">
        <v>0</v>
      </c>
      <c r="Y302" s="288">
        <v>2</v>
      </c>
      <c r="Z302" s="6" t="str">
        <f t="shared" si="16"/>
        <v>25</v>
      </c>
      <c r="AA302" s="107" t="str">
        <f t="shared" si="17"/>
        <v>2</v>
      </c>
      <c r="AB302" s="107" t="str">
        <f t="shared" si="18"/>
        <v>22</v>
      </c>
      <c r="AC302" s="107" t="str">
        <f t="shared" si="19"/>
        <v>221</v>
      </c>
    </row>
    <row r="303" spans="1:29" x14ac:dyDescent="0.25">
      <c r="A303" t="s">
        <v>172</v>
      </c>
      <c r="B303" t="s">
        <v>1379</v>
      </c>
      <c r="C303" s="107" t="e">
        <f>+VLOOKUP(AA303,#REF!,2,FALSE)</f>
        <v>#REF!</v>
      </c>
      <c r="D303" s="107" t="e">
        <f>+VLOOKUP(AB303,#REF!,2,FALSE)</f>
        <v>#REF!</v>
      </c>
      <c r="E303" s="107" t="s">
        <v>2226</v>
      </c>
      <c r="F303" s="107" t="s">
        <v>2227</v>
      </c>
      <c r="G303" s="107" t="s">
        <v>2228</v>
      </c>
      <c r="H303" s="107" t="s">
        <v>2229</v>
      </c>
      <c r="I303" s="107" t="s">
        <v>1252</v>
      </c>
      <c r="J303" s="107" t="s">
        <v>171</v>
      </c>
      <c r="K303" s="107" t="s">
        <v>1369</v>
      </c>
      <c r="L303" s="107" t="s">
        <v>2217</v>
      </c>
      <c r="M303" t="s">
        <v>1343</v>
      </c>
      <c r="P303" t="s">
        <v>1196</v>
      </c>
      <c r="Q303" s="6" t="e">
        <f>+VLOOKUP(Y303,#REF!,2,FALSE)</f>
        <v>#REF!</v>
      </c>
      <c r="R303" t="s">
        <v>1456</v>
      </c>
      <c r="S303" t="s">
        <v>52</v>
      </c>
      <c r="T303">
        <v>90000000</v>
      </c>
      <c r="U303">
        <v>72000000</v>
      </c>
      <c r="V303">
        <v>27000000</v>
      </c>
      <c r="W303">
        <v>-18000000</v>
      </c>
      <c r="X303">
        <v>-63000000</v>
      </c>
      <c r="Y303" s="288">
        <v>2</v>
      </c>
      <c r="Z303" s="6" t="str">
        <f t="shared" si="16"/>
        <v>24</v>
      </c>
      <c r="AA303" s="107" t="str">
        <f t="shared" si="17"/>
        <v>2</v>
      </c>
      <c r="AB303" s="107" t="str">
        <f t="shared" si="18"/>
        <v>22</v>
      </c>
      <c r="AC303" s="107" t="str">
        <f t="shared" si="19"/>
        <v>221</v>
      </c>
    </row>
    <row r="304" spans="1:29" x14ac:dyDescent="0.25">
      <c r="A304" t="s">
        <v>172</v>
      </c>
      <c r="B304" t="s">
        <v>1379</v>
      </c>
      <c r="C304" s="107" t="e">
        <f>+VLOOKUP(AA304,#REF!,2,FALSE)</f>
        <v>#REF!</v>
      </c>
      <c r="D304" s="107" t="e">
        <f>+VLOOKUP(AB304,#REF!,2,FALSE)</f>
        <v>#REF!</v>
      </c>
      <c r="E304" s="107" t="s">
        <v>2226</v>
      </c>
      <c r="F304" s="107" t="s">
        <v>2227</v>
      </c>
      <c r="G304" s="107" t="s">
        <v>2228</v>
      </c>
      <c r="H304" s="107" t="s">
        <v>2229</v>
      </c>
      <c r="I304" s="107" t="s">
        <v>1252</v>
      </c>
      <c r="J304" s="107" t="s">
        <v>171</v>
      </c>
      <c r="K304" s="107" t="s">
        <v>1369</v>
      </c>
      <c r="L304" s="107" t="s">
        <v>2217</v>
      </c>
      <c r="M304" t="s">
        <v>1343</v>
      </c>
      <c r="P304" t="s">
        <v>1197</v>
      </c>
      <c r="Q304" s="6" t="e">
        <f>+VLOOKUP(Y304,#REF!,2,FALSE)</f>
        <v>#REF!</v>
      </c>
      <c r="R304" t="s">
        <v>1456</v>
      </c>
      <c r="S304" t="s">
        <v>52</v>
      </c>
      <c r="T304">
        <v>75000000</v>
      </c>
      <c r="U304">
        <v>60000000</v>
      </c>
      <c r="V304">
        <v>22500000</v>
      </c>
      <c r="W304">
        <v>-15000000</v>
      </c>
      <c r="X304">
        <v>-52500000</v>
      </c>
      <c r="Y304" s="288">
        <v>2</v>
      </c>
      <c r="Z304" s="6" t="str">
        <f t="shared" si="16"/>
        <v>24</v>
      </c>
      <c r="AA304" s="107" t="str">
        <f t="shared" si="17"/>
        <v>2</v>
      </c>
      <c r="AB304" s="107" t="str">
        <f t="shared" si="18"/>
        <v>22</v>
      </c>
      <c r="AC304" s="107" t="str">
        <f t="shared" si="19"/>
        <v>221</v>
      </c>
    </row>
    <row r="305" spans="1:29" x14ac:dyDescent="0.25">
      <c r="A305" t="s">
        <v>172</v>
      </c>
      <c r="B305" t="s">
        <v>1379</v>
      </c>
      <c r="C305" s="107" t="e">
        <f>+VLOOKUP(AA305,#REF!,2,FALSE)</f>
        <v>#REF!</v>
      </c>
      <c r="D305" s="107" t="e">
        <f>+VLOOKUP(AB305,#REF!,2,FALSE)</f>
        <v>#REF!</v>
      </c>
      <c r="E305" s="107" t="s">
        <v>2226</v>
      </c>
      <c r="F305" s="107" t="s">
        <v>2227</v>
      </c>
      <c r="G305" s="107" t="s">
        <v>2228</v>
      </c>
      <c r="H305" s="107" t="s">
        <v>2229</v>
      </c>
      <c r="I305" s="107" t="s">
        <v>1252</v>
      </c>
      <c r="J305" s="107" t="s">
        <v>171</v>
      </c>
      <c r="K305" s="107" t="s">
        <v>1369</v>
      </c>
      <c r="L305" s="107" t="s">
        <v>2217</v>
      </c>
      <c r="M305" t="s">
        <v>1343</v>
      </c>
      <c r="P305" t="s">
        <v>677</v>
      </c>
      <c r="Q305" s="6" t="e">
        <f>+VLOOKUP(Y305,#REF!,2,FALSE)</f>
        <v>#REF!</v>
      </c>
      <c r="R305" t="s">
        <v>1456</v>
      </c>
      <c r="S305" t="s">
        <v>58</v>
      </c>
      <c r="T305">
        <v>8063799.1200000001</v>
      </c>
      <c r="U305">
        <v>8063799.1200000001</v>
      </c>
      <c r="V305">
        <v>806379.91200000001</v>
      </c>
      <c r="W305">
        <v>0</v>
      </c>
      <c r="X305">
        <v>-7257419.2080000006</v>
      </c>
      <c r="Y305" s="288">
        <v>2</v>
      </c>
      <c r="Z305" s="6" t="str">
        <f t="shared" si="16"/>
        <v>24</v>
      </c>
      <c r="AA305" s="107" t="str">
        <f t="shared" si="17"/>
        <v>2</v>
      </c>
      <c r="AB305" s="107" t="str">
        <f t="shared" si="18"/>
        <v>22</v>
      </c>
      <c r="AC305" s="107" t="str">
        <f t="shared" si="19"/>
        <v>221</v>
      </c>
    </row>
    <row r="306" spans="1:29" x14ac:dyDescent="0.25">
      <c r="A306" t="s">
        <v>172</v>
      </c>
      <c r="B306" t="s">
        <v>1379</v>
      </c>
      <c r="C306" s="107" t="e">
        <f>+VLOOKUP(AA306,#REF!,2,FALSE)</f>
        <v>#REF!</v>
      </c>
      <c r="D306" s="107" t="e">
        <f>+VLOOKUP(AB306,#REF!,2,FALSE)</f>
        <v>#REF!</v>
      </c>
      <c r="E306" s="107" t="s">
        <v>2226</v>
      </c>
      <c r="F306" s="107" t="s">
        <v>2227</v>
      </c>
      <c r="G306" s="107" t="s">
        <v>2228</v>
      </c>
      <c r="H306" s="107" t="s">
        <v>2229</v>
      </c>
      <c r="I306" s="107" t="s">
        <v>1252</v>
      </c>
      <c r="J306" s="107" t="s">
        <v>171</v>
      </c>
      <c r="K306" s="107" t="s">
        <v>1369</v>
      </c>
      <c r="L306" s="107" t="s">
        <v>2217</v>
      </c>
      <c r="M306" t="s">
        <v>1343</v>
      </c>
      <c r="P306" t="s">
        <v>678</v>
      </c>
      <c r="Q306" s="6" t="e">
        <f>+VLOOKUP(Y306,#REF!,2,FALSE)</f>
        <v>#REF!</v>
      </c>
      <c r="R306" t="s">
        <v>1448</v>
      </c>
      <c r="S306" t="s">
        <v>146</v>
      </c>
      <c r="T306">
        <v>5792918.4000000004</v>
      </c>
      <c r="U306">
        <v>0</v>
      </c>
      <c r="V306">
        <v>0</v>
      </c>
      <c r="W306">
        <v>-5792918.4000000004</v>
      </c>
      <c r="X306">
        <v>-5792918.4000000004</v>
      </c>
      <c r="Y306" s="288">
        <v>1</v>
      </c>
      <c r="Z306" s="6" t="str">
        <f t="shared" si="16"/>
        <v>12</v>
      </c>
      <c r="AA306" s="107" t="str">
        <f t="shared" si="17"/>
        <v>2</v>
      </c>
      <c r="AB306" s="107" t="str">
        <f t="shared" si="18"/>
        <v>22</v>
      </c>
      <c r="AC306" s="107" t="str">
        <f t="shared" si="19"/>
        <v>221</v>
      </c>
    </row>
    <row r="307" spans="1:29" x14ac:dyDescent="0.25">
      <c r="A307" t="s">
        <v>172</v>
      </c>
      <c r="B307" t="s">
        <v>1379</v>
      </c>
      <c r="C307" s="107" t="e">
        <f>+VLOOKUP(AA307,#REF!,2,FALSE)</f>
        <v>#REF!</v>
      </c>
      <c r="D307" s="107" t="e">
        <f>+VLOOKUP(AB307,#REF!,2,FALSE)</f>
        <v>#REF!</v>
      </c>
      <c r="E307" s="107" t="s">
        <v>2226</v>
      </c>
      <c r="F307" s="107" t="s">
        <v>2227</v>
      </c>
      <c r="G307" s="107" t="s">
        <v>2228</v>
      </c>
      <c r="H307" s="107" t="s">
        <v>2229</v>
      </c>
      <c r="I307" s="107" t="s">
        <v>1252</v>
      </c>
      <c r="J307" s="107" t="s">
        <v>171</v>
      </c>
      <c r="K307" s="107" t="s">
        <v>1369</v>
      </c>
      <c r="L307" s="107" t="s">
        <v>2217</v>
      </c>
      <c r="M307" t="s">
        <v>1343</v>
      </c>
      <c r="P307" t="s">
        <v>679</v>
      </c>
      <c r="Q307" s="6" t="e">
        <f>+VLOOKUP(Y307,#REF!,2,FALSE)</f>
        <v>#REF!</v>
      </c>
      <c r="R307" t="s">
        <v>1464</v>
      </c>
      <c r="S307" t="s">
        <v>13</v>
      </c>
      <c r="T307">
        <v>1580000</v>
      </c>
      <c r="U307">
        <v>1580000</v>
      </c>
      <c r="V307">
        <v>790000</v>
      </c>
      <c r="W307">
        <v>0</v>
      </c>
      <c r="X307">
        <v>-790000</v>
      </c>
      <c r="Y307" s="288">
        <v>3</v>
      </c>
      <c r="Z307" s="6" t="str">
        <f t="shared" si="16"/>
        <v>33</v>
      </c>
      <c r="AA307" s="107" t="str">
        <f t="shared" si="17"/>
        <v>2</v>
      </c>
      <c r="AB307" s="107" t="str">
        <f t="shared" si="18"/>
        <v>22</v>
      </c>
      <c r="AC307" s="107" t="str">
        <f t="shared" si="19"/>
        <v>221</v>
      </c>
    </row>
    <row r="308" spans="1:29" x14ac:dyDescent="0.25">
      <c r="A308" t="s">
        <v>172</v>
      </c>
      <c r="B308" t="s">
        <v>1379</v>
      </c>
      <c r="C308" s="107" t="e">
        <f>+VLOOKUP(AA308,#REF!,2,FALSE)</f>
        <v>#REF!</v>
      </c>
      <c r="D308" s="107" t="e">
        <f>+VLOOKUP(AB308,#REF!,2,FALSE)</f>
        <v>#REF!</v>
      </c>
      <c r="E308" s="107" t="s">
        <v>2226</v>
      </c>
      <c r="F308" s="107" t="s">
        <v>2227</v>
      </c>
      <c r="G308" s="107" t="s">
        <v>2228</v>
      </c>
      <c r="H308" s="107" t="s">
        <v>2229</v>
      </c>
      <c r="I308" s="107" t="s">
        <v>1252</v>
      </c>
      <c r="J308" s="107" t="s">
        <v>171</v>
      </c>
      <c r="K308" s="107" t="s">
        <v>1369</v>
      </c>
      <c r="L308" s="107" t="s">
        <v>2217</v>
      </c>
      <c r="M308" t="s">
        <v>1343</v>
      </c>
      <c r="P308" t="s">
        <v>680</v>
      </c>
      <c r="Q308" s="6" t="e">
        <f>+VLOOKUP(Y308,#REF!,2,FALSE)</f>
        <v>#REF!</v>
      </c>
      <c r="R308" t="s">
        <v>1459</v>
      </c>
      <c r="S308" t="s">
        <v>8</v>
      </c>
      <c r="T308">
        <v>1493161.28</v>
      </c>
      <c r="U308">
        <v>1493161.28</v>
      </c>
      <c r="V308">
        <v>597264.51199999999</v>
      </c>
      <c r="W308">
        <v>0</v>
      </c>
      <c r="X308">
        <v>-895896.76800000004</v>
      </c>
      <c r="Y308" s="288">
        <v>2</v>
      </c>
      <c r="Z308" s="6" t="str">
        <f t="shared" si="16"/>
        <v>27</v>
      </c>
      <c r="AA308" s="107" t="str">
        <f t="shared" si="17"/>
        <v>2</v>
      </c>
      <c r="AB308" s="107" t="str">
        <f t="shared" si="18"/>
        <v>22</v>
      </c>
      <c r="AC308" s="107" t="str">
        <f t="shared" si="19"/>
        <v>221</v>
      </c>
    </row>
    <row r="309" spans="1:29" x14ac:dyDescent="0.25">
      <c r="A309" t="s">
        <v>172</v>
      </c>
      <c r="B309" t="s">
        <v>1379</v>
      </c>
      <c r="C309" s="107" t="e">
        <f>+VLOOKUP(AA309,#REF!,2,FALSE)</f>
        <v>#REF!</v>
      </c>
      <c r="D309" s="107" t="e">
        <f>+VLOOKUP(AB309,#REF!,2,FALSE)</f>
        <v>#REF!</v>
      </c>
      <c r="E309" s="107" t="s">
        <v>2226</v>
      </c>
      <c r="F309" s="107" t="s">
        <v>2227</v>
      </c>
      <c r="G309" s="107" t="s">
        <v>2228</v>
      </c>
      <c r="H309" s="107" t="s">
        <v>2229</v>
      </c>
      <c r="I309" s="107" t="s">
        <v>1252</v>
      </c>
      <c r="J309" s="107" t="s">
        <v>171</v>
      </c>
      <c r="K309" s="107" t="s">
        <v>1369</v>
      </c>
      <c r="L309" s="107" t="s">
        <v>2217</v>
      </c>
      <c r="M309" t="s">
        <v>1343</v>
      </c>
      <c r="P309" t="s">
        <v>681</v>
      </c>
      <c r="Q309" s="6" t="e">
        <f>+VLOOKUP(Y309,#REF!,2,FALSE)</f>
        <v>#REF!</v>
      </c>
      <c r="R309" t="s">
        <v>1459</v>
      </c>
      <c r="S309" t="s">
        <v>67</v>
      </c>
      <c r="T309">
        <v>1236793.94</v>
      </c>
      <c r="U309">
        <v>1236793.94</v>
      </c>
      <c r="V309">
        <v>742076.36399999994</v>
      </c>
      <c r="W309">
        <v>0</v>
      </c>
      <c r="X309">
        <v>-494717.576</v>
      </c>
      <c r="Y309" s="288">
        <v>2</v>
      </c>
      <c r="Z309" s="6" t="str">
        <f t="shared" si="16"/>
        <v>27</v>
      </c>
      <c r="AA309" s="107" t="str">
        <f t="shared" si="17"/>
        <v>2</v>
      </c>
      <c r="AB309" s="107" t="str">
        <f t="shared" si="18"/>
        <v>22</v>
      </c>
      <c r="AC309" s="107" t="str">
        <f t="shared" si="19"/>
        <v>221</v>
      </c>
    </row>
    <row r="310" spans="1:29" x14ac:dyDescent="0.25">
      <c r="A310" t="s">
        <v>172</v>
      </c>
      <c r="B310" t="s">
        <v>1379</v>
      </c>
      <c r="C310" s="107" t="e">
        <f>+VLOOKUP(AA310,#REF!,2,FALSE)</f>
        <v>#REF!</v>
      </c>
      <c r="D310" s="107" t="e">
        <f>+VLOOKUP(AB310,#REF!,2,FALSE)</f>
        <v>#REF!</v>
      </c>
      <c r="E310" s="107" t="s">
        <v>2226</v>
      </c>
      <c r="F310" s="107" t="s">
        <v>2227</v>
      </c>
      <c r="G310" s="107" t="s">
        <v>2228</v>
      </c>
      <c r="H310" s="107" t="s">
        <v>2229</v>
      </c>
      <c r="I310" s="107" t="s">
        <v>1252</v>
      </c>
      <c r="J310" s="107" t="s">
        <v>171</v>
      </c>
      <c r="K310" s="107" t="s">
        <v>1369</v>
      </c>
      <c r="L310" s="107" t="s">
        <v>2217</v>
      </c>
      <c r="M310" t="s">
        <v>1343</v>
      </c>
      <c r="P310" t="s">
        <v>682</v>
      </c>
      <c r="Q310" s="6" t="e">
        <f>+VLOOKUP(Y310,#REF!,2,FALSE)</f>
        <v>#REF!</v>
      </c>
      <c r="R310" t="s">
        <v>1456</v>
      </c>
      <c r="S310" t="s">
        <v>96</v>
      </c>
      <c r="T310">
        <v>1218000</v>
      </c>
      <c r="U310">
        <v>1218000</v>
      </c>
      <c r="V310">
        <v>121800</v>
      </c>
      <c r="W310">
        <v>0</v>
      </c>
      <c r="X310">
        <v>-1096200</v>
      </c>
      <c r="Y310" s="288">
        <v>2</v>
      </c>
      <c r="Z310" s="6" t="str">
        <f t="shared" si="16"/>
        <v>24</v>
      </c>
      <c r="AA310" s="107" t="str">
        <f t="shared" si="17"/>
        <v>2</v>
      </c>
      <c r="AB310" s="107" t="str">
        <f t="shared" si="18"/>
        <v>22</v>
      </c>
      <c r="AC310" s="107" t="str">
        <f t="shared" si="19"/>
        <v>221</v>
      </c>
    </row>
    <row r="311" spans="1:29" x14ac:dyDescent="0.25">
      <c r="A311" t="s">
        <v>172</v>
      </c>
      <c r="B311" t="s">
        <v>1379</v>
      </c>
      <c r="C311" s="107" t="e">
        <f>+VLOOKUP(AA311,#REF!,2,FALSE)</f>
        <v>#REF!</v>
      </c>
      <c r="D311" s="107" t="e">
        <f>+VLOOKUP(AB311,#REF!,2,FALSE)</f>
        <v>#REF!</v>
      </c>
      <c r="E311" s="107" t="s">
        <v>2226</v>
      </c>
      <c r="F311" s="107" t="s">
        <v>2227</v>
      </c>
      <c r="G311" s="107" t="s">
        <v>2228</v>
      </c>
      <c r="H311" s="107" t="s">
        <v>2229</v>
      </c>
      <c r="I311" s="107" t="s">
        <v>1252</v>
      </c>
      <c r="J311" s="107" t="s">
        <v>171</v>
      </c>
      <c r="K311" s="107" t="s">
        <v>1369</v>
      </c>
      <c r="L311" s="107" t="s">
        <v>2217</v>
      </c>
      <c r="M311" t="s">
        <v>1343</v>
      </c>
      <c r="P311" t="s">
        <v>683</v>
      </c>
      <c r="Q311" s="6" t="e">
        <f>+VLOOKUP(Y311,#REF!,2,FALSE)</f>
        <v>#REF!</v>
      </c>
      <c r="R311" t="s">
        <v>1461</v>
      </c>
      <c r="S311" t="s">
        <v>10</v>
      </c>
      <c r="T311">
        <v>1083051.9099999999</v>
      </c>
      <c r="U311">
        <v>1083051.9099999999</v>
      </c>
      <c r="V311">
        <v>541525.95499999996</v>
      </c>
      <c r="W311">
        <v>0</v>
      </c>
      <c r="X311">
        <v>-541525.95499999996</v>
      </c>
      <c r="Y311" s="288">
        <v>2</v>
      </c>
      <c r="Z311" s="6" t="str">
        <f t="shared" si="16"/>
        <v>29</v>
      </c>
      <c r="AA311" s="107" t="str">
        <f t="shared" si="17"/>
        <v>2</v>
      </c>
      <c r="AB311" s="107" t="str">
        <f t="shared" si="18"/>
        <v>22</v>
      </c>
      <c r="AC311" s="107" t="str">
        <f t="shared" si="19"/>
        <v>221</v>
      </c>
    </row>
    <row r="312" spans="1:29" x14ac:dyDescent="0.25">
      <c r="A312" t="s">
        <v>172</v>
      </c>
      <c r="B312" t="s">
        <v>1379</v>
      </c>
      <c r="C312" s="107" t="e">
        <f>+VLOOKUP(AA312,#REF!,2,FALSE)</f>
        <v>#REF!</v>
      </c>
      <c r="D312" s="107" t="e">
        <f>+VLOOKUP(AB312,#REF!,2,FALSE)</f>
        <v>#REF!</v>
      </c>
      <c r="E312" s="107" t="s">
        <v>2226</v>
      </c>
      <c r="F312" s="107" t="s">
        <v>2227</v>
      </c>
      <c r="G312" s="107" t="s">
        <v>2228</v>
      </c>
      <c r="H312" s="107" t="s">
        <v>2229</v>
      </c>
      <c r="I312" s="107" t="s">
        <v>1252</v>
      </c>
      <c r="J312" s="107" t="s">
        <v>171</v>
      </c>
      <c r="K312" s="107" t="s">
        <v>1369</v>
      </c>
      <c r="L312" s="107" t="s">
        <v>2217</v>
      </c>
      <c r="M312" t="s">
        <v>1343</v>
      </c>
      <c r="P312" t="s">
        <v>684</v>
      </c>
      <c r="Q312" s="6" t="e">
        <f>+VLOOKUP(Y312,#REF!,2,FALSE)</f>
        <v>#REF!</v>
      </c>
      <c r="R312" t="s">
        <v>1481</v>
      </c>
      <c r="S312" t="s">
        <v>91</v>
      </c>
      <c r="T312">
        <v>1000000</v>
      </c>
      <c r="U312">
        <v>1000000</v>
      </c>
      <c r="V312">
        <v>0</v>
      </c>
      <c r="W312">
        <v>0</v>
      </c>
      <c r="X312">
        <v>-1000000</v>
      </c>
      <c r="Y312" s="288">
        <v>5</v>
      </c>
      <c r="Z312" s="6" t="str">
        <f t="shared" si="16"/>
        <v>56</v>
      </c>
      <c r="AA312" s="107" t="str">
        <f t="shared" si="17"/>
        <v>2</v>
      </c>
      <c r="AB312" s="107" t="str">
        <f t="shared" si="18"/>
        <v>22</v>
      </c>
      <c r="AC312" s="107" t="str">
        <f t="shared" si="19"/>
        <v>221</v>
      </c>
    </row>
    <row r="313" spans="1:29" x14ac:dyDescent="0.25">
      <c r="A313" t="s">
        <v>172</v>
      </c>
      <c r="B313" t="s">
        <v>1379</v>
      </c>
      <c r="C313" s="107" t="e">
        <f>+VLOOKUP(AA313,#REF!,2,FALSE)</f>
        <v>#REF!</v>
      </c>
      <c r="D313" s="107" t="e">
        <f>+VLOOKUP(AB313,#REF!,2,FALSE)</f>
        <v>#REF!</v>
      </c>
      <c r="E313" s="107" t="s">
        <v>2226</v>
      </c>
      <c r="F313" s="107" t="s">
        <v>2227</v>
      </c>
      <c r="G313" s="107" t="s">
        <v>2228</v>
      </c>
      <c r="H313" s="107" t="s">
        <v>2229</v>
      </c>
      <c r="I313" s="107" t="s">
        <v>1252</v>
      </c>
      <c r="J313" s="107" t="s">
        <v>171</v>
      </c>
      <c r="K313" s="107" t="s">
        <v>1369</v>
      </c>
      <c r="L313" s="107" t="s">
        <v>2217</v>
      </c>
      <c r="M313" t="s">
        <v>1343</v>
      </c>
      <c r="P313" t="s">
        <v>685</v>
      </c>
      <c r="Q313" s="6" t="e">
        <f>+VLOOKUP(Y313,#REF!,2,FALSE)</f>
        <v>#REF!</v>
      </c>
      <c r="R313" t="s">
        <v>1461</v>
      </c>
      <c r="S313" t="s">
        <v>55</v>
      </c>
      <c r="T313">
        <v>500000</v>
      </c>
      <c r="U313">
        <v>500000</v>
      </c>
      <c r="V313">
        <v>50000</v>
      </c>
      <c r="W313">
        <v>0</v>
      </c>
      <c r="X313">
        <v>-450000</v>
      </c>
      <c r="Y313" s="288">
        <v>2</v>
      </c>
      <c r="Z313" s="6" t="str">
        <f t="shared" si="16"/>
        <v>29</v>
      </c>
      <c r="AA313" s="107" t="str">
        <f t="shared" si="17"/>
        <v>2</v>
      </c>
      <c r="AB313" s="107" t="str">
        <f t="shared" si="18"/>
        <v>22</v>
      </c>
      <c r="AC313" s="107" t="str">
        <f t="shared" si="19"/>
        <v>221</v>
      </c>
    </row>
    <row r="314" spans="1:29" x14ac:dyDescent="0.25">
      <c r="A314" t="s">
        <v>172</v>
      </c>
      <c r="B314" t="s">
        <v>1379</v>
      </c>
      <c r="C314" s="107" t="e">
        <f>+VLOOKUP(AA314,#REF!,2,FALSE)</f>
        <v>#REF!</v>
      </c>
      <c r="D314" s="107" t="e">
        <f>+VLOOKUP(AB314,#REF!,2,FALSE)</f>
        <v>#REF!</v>
      </c>
      <c r="E314" s="107" t="s">
        <v>2226</v>
      </c>
      <c r="F314" s="107" t="s">
        <v>2227</v>
      </c>
      <c r="G314" s="107" t="s">
        <v>2228</v>
      </c>
      <c r="H314" s="107" t="s">
        <v>2229</v>
      </c>
      <c r="I314" s="107" t="s">
        <v>1252</v>
      </c>
      <c r="J314" s="107" t="s">
        <v>171</v>
      </c>
      <c r="K314" s="107" t="s">
        <v>1369</v>
      </c>
      <c r="L314" s="107" t="s">
        <v>2217</v>
      </c>
      <c r="M314" t="s">
        <v>1343</v>
      </c>
      <c r="P314" t="s">
        <v>686</v>
      </c>
      <c r="Q314" s="6" t="e">
        <f>+VLOOKUP(Y314,#REF!,2,FALSE)</f>
        <v>#REF!</v>
      </c>
      <c r="R314" t="s">
        <v>1466</v>
      </c>
      <c r="S314" t="s">
        <v>81</v>
      </c>
      <c r="T314">
        <v>200000</v>
      </c>
      <c r="U314">
        <v>200000</v>
      </c>
      <c r="V314">
        <v>0</v>
      </c>
      <c r="W314">
        <v>0</v>
      </c>
      <c r="X314">
        <v>-200000</v>
      </c>
      <c r="Y314" s="288">
        <v>3</v>
      </c>
      <c r="Z314" s="6" t="str">
        <f t="shared" si="16"/>
        <v>35</v>
      </c>
      <c r="AA314" s="107" t="str">
        <f t="shared" si="17"/>
        <v>2</v>
      </c>
      <c r="AB314" s="107" t="str">
        <f t="shared" si="18"/>
        <v>22</v>
      </c>
      <c r="AC314" s="107" t="str">
        <f t="shared" si="19"/>
        <v>221</v>
      </c>
    </row>
    <row r="315" spans="1:29" x14ac:dyDescent="0.25">
      <c r="A315" t="s">
        <v>172</v>
      </c>
      <c r="B315" t="s">
        <v>1379</v>
      </c>
      <c r="C315" s="107" t="e">
        <f>+VLOOKUP(AA315,#REF!,2,FALSE)</f>
        <v>#REF!</v>
      </c>
      <c r="D315" s="107" t="e">
        <f>+VLOOKUP(AB315,#REF!,2,FALSE)</f>
        <v>#REF!</v>
      </c>
      <c r="E315" s="107" t="s">
        <v>2226</v>
      </c>
      <c r="F315" s="107" t="s">
        <v>2227</v>
      </c>
      <c r="G315" s="107" t="s">
        <v>2228</v>
      </c>
      <c r="H315" s="107" t="s">
        <v>2229</v>
      </c>
      <c r="I315" s="107" t="s">
        <v>1252</v>
      </c>
      <c r="J315" s="107" t="s">
        <v>171</v>
      </c>
      <c r="K315" s="107" t="s">
        <v>1369</v>
      </c>
      <c r="L315" s="107" t="s">
        <v>2217</v>
      </c>
      <c r="M315" t="s">
        <v>1343</v>
      </c>
      <c r="P315" t="s">
        <v>687</v>
      </c>
      <c r="Q315" s="6" t="e">
        <f>+VLOOKUP(Y315,#REF!,2,FALSE)</f>
        <v>#REF!</v>
      </c>
      <c r="R315" t="s">
        <v>1481</v>
      </c>
      <c r="S315" t="s">
        <v>50</v>
      </c>
      <c r="T315">
        <v>200000</v>
      </c>
      <c r="U315">
        <v>200000</v>
      </c>
      <c r="V315">
        <v>0</v>
      </c>
      <c r="W315">
        <v>0</v>
      </c>
      <c r="X315">
        <v>-200000</v>
      </c>
      <c r="Y315" s="288">
        <v>5</v>
      </c>
      <c r="Z315" s="6" t="str">
        <f t="shared" si="16"/>
        <v>56</v>
      </c>
      <c r="AA315" s="107" t="str">
        <f t="shared" si="17"/>
        <v>2</v>
      </c>
      <c r="AB315" s="107" t="str">
        <f t="shared" si="18"/>
        <v>22</v>
      </c>
      <c r="AC315" s="107" t="str">
        <f t="shared" si="19"/>
        <v>221</v>
      </c>
    </row>
    <row r="316" spans="1:29" x14ac:dyDescent="0.25">
      <c r="A316" t="s">
        <v>172</v>
      </c>
      <c r="B316" t="s">
        <v>1379</v>
      </c>
      <c r="C316" s="107" t="e">
        <f>+VLOOKUP(AA316,#REF!,2,FALSE)</f>
        <v>#REF!</v>
      </c>
      <c r="D316" s="107" t="e">
        <f>+VLOOKUP(AB316,#REF!,2,FALSE)</f>
        <v>#REF!</v>
      </c>
      <c r="E316" s="107" t="s">
        <v>2226</v>
      </c>
      <c r="F316" s="107" t="s">
        <v>2227</v>
      </c>
      <c r="G316" s="107" t="s">
        <v>2228</v>
      </c>
      <c r="H316" s="107" t="s">
        <v>2229</v>
      </c>
      <c r="I316" s="107" t="s">
        <v>1252</v>
      </c>
      <c r="J316" s="107" t="s">
        <v>171</v>
      </c>
      <c r="K316" s="107" t="s">
        <v>1369</v>
      </c>
      <c r="L316" s="107" t="s">
        <v>2217</v>
      </c>
      <c r="M316" t="s">
        <v>1343</v>
      </c>
      <c r="P316" t="s">
        <v>688</v>
      </c>
      <c r="Q316" s="6" t="e">
        <f>+VLOOKUP(Y316,#REF!,2,FALSE)</f>
        <v>#REF!</v>
      </c>
      <c r="R316" t="s">
        <v>1477</v>
      </c>
      <c r="S316" t="s">
        <v>106</v>
      </c>
      <c r="T316">
        <v>165880</v>
      </c>
      <c r="U316">
        <v>165880</v>
      </c>
      <c r="V316">
        <v>0</v>
      </c>
      <c r="W316">
        <v>0</v>
      </c>
      <c r="X316">
        <v>-165880</v>
      </c>
      <c r="Y316" s="288">
        <v>5</v>
      </c>
      <c r="Z316" s="6" t="str">
        <f t="shared" si="16"/>
        <v>52</v>
      </c>
      <c r="AA316" s="107" t="str">
        <f t="shared" si="17"/>
        <v>2</v>
      </c>
      <c r="AB316" s="107" t="str">
        <f t="shared" si="18"/>
        <v>22</v>
      </c>
      <c r="AC316" s="107" t="str">
        <f t="shared" si="19"/>
        <v>221</v>
      </c>
    </row>
    <row r="317" spans="1:29" x14ac:dyDescent="0.25">
      <c r="A317" t="s">
        <v>172</v>
      </c>
      <c r="B317" t="s">
        <v>1379</v>
      </c>
      <c r="C317" s="107" t="e">
        <f>+VLOOKUP(AA317,#REF!,2,FALSE)</f>
        <v>#REF!</v>
      </c>
      <c r="D317" s="107" t="e">
        <f>+VLOOKUP(AB317,#REF!,2,FALSE)</f>
        <v>#REF!</v>
      </c>
      <c r="E317" s="107" t="s">
        <v>2226</v>
      </c>
      <c r="F317" s="107" t="s">
        <v>2227</v>
      </c>
      <c r="G317" s="107" t="s">
        <v>2228</v>
      </c>
      <c r="H317" s="107" t="s">
        <v>2229</v>
      </c>
      <c r="I317" s="107" t="s">
        <v>1252</v>
      </c>
      <c r="J317" s="107" t="s">
        <v>171</v>
      </c>
      <c r="K317" s="107" t="s">
        <v>1369</v>
      </c>
      <c r="L317" s="107" t="s">
        <v>2217</v>
      </c>
      <c r="M317" t="s">
        <v>1343</v>
      </c>
      <c r="P317" t="s">
        <v>689</v>
      </c>
      <c r="Q317" s="6" t="e">
        <f>+VLOOKUP(Y317,#REF!,2,FALSE)</f>
        <v>#REF!</v>
      </c>
      <c r="R317" t="s">
        <v>1454</v>
      </c>
      <c r="S317" t="s">
        <v>2</v>
      </c>
      <c r="T317">
        <v>102000</v>
      </c>
      <c r="U317">
        <v>102000</v>
      </c>
      <c r="V317">
        <v>20400</v>
      </c>
      <c r="W317">
        <v>0</v>
      </c>
      <c r="X317">
        <v>-81600</v>
      </c>
      <c r="Y317" s="288">
        <v>2</v>
      </c>
      <c r="Z317" s="6" t="str">
        <f t="shared" si="16"/>
        <v>21</v>
      </c>
      <c r="AA317" s="107" t="str">
        <f t="shared" si="17"/>
        <v>2</v>
      </c>
      <c r="AB317" s="107" t="str">
        <f t="shared" si="18"/>
        <v>22</v>
      </c>
      <c r="AC317" s="107" t="str">
        <f t="shared" si="19"/>
        <v>221</v>
      </c>
    </row>
    <row r="318" spans="1:29" x14ac:dyDescent="0.25">
      <c r="A318" t="s">
        <v>172</v>
      </c>
      <c r="B318" t="s">
        <v>1379</v>
      </c>
      <c r="C318" s="107" t="e">
        <f>+VLOOKUP(AA318,#REF!,2,FALSE)</f>
        <v>#REF!</v>
      </c>
      <c r="D318" s="107" t="e">
        <f>+VLOOKUP(AB318,#REF!,2,FALSE)</f>
        <v>#REF!</v>
      </c>
      <c r="E318" s="107" t="s">
        <v>2226</v>
      </c>
      <c r="F318" s="107" t="s">
        <v>2227</v>
      </c>
      <c r="G318" s="107" t="s">
        <v>2228</v>
      </c>
      <c r="H318" s="107" t="s">
        <v>2229</v>
      </c>
      <c r="I318" s="107" t="s">
        <v>1252</v>
      </c>
      <c r="J318" s="107" t="s">
        <v>171</v>
      </c>
      <c r="K318" s="107" t="s">
        <v>1369</v>
      </c>
      <c r="L318" s="107" t="s">
        <v>2217</v>
      </c>
      <c r="M318" t="s">
        <v>1343</v>
      </c>
      <c r="P318" t="s">
        <v>690</v>
      </c>
      <c r="Q318" s="6" t="e">
        <f>+VLOOKUP(Y318,#REF!,2,FALSE)</f>
        <v>#REF!</v>
      </c>
      <c r="R318" t="s">
        <v>1461</v>
      </c>
      <c r="S318" t="s">
        <v>54</v>
      </c>
      <c r="T318">
        <v>100000</v>
      </c>
      <c r="U318">
        <v>100000</v>
      </c>
      <c r="V318">
        <v>10000</v>
      </c>
      <c r="W318">
        <v>0</v>
      </c>
      <c r="X318">
        <v>-90000</v>
      </c>
      <c r="Y318" s="288">
        <v>2</v>
      </c>
      <c r="Z318" s="6" t="str">
        <f t="shared" si="16"/>
        <v>29</v>
      </c>
      <c r="AA318" s="107" t="str">
        <f t="shared" si="17"/>
        <v>2</v>
      </c>
      <c r="AB318" s="107" t="str">
        <f t="shared" si="18"/>
        <v>22</v>
      </c>
      <c r="AC318" s="107" t="str">
        <f t="shared" si="19"/>
        <v>221</v>
      </c>
    </row>
    <row r="319" spans="1:29" x14ac:dyDescent="0.25">
      <c r="A319" t="s">
        <v>172</v>
      </c>
      <c r="B319" t="s">
        <v>1379</v>
      </c>
      <c r="C319" s="107" t="e">
        <f>+VLOOKUP(AA319,#REF!,2,FALSE)</f>
        <v>#REF!</v>
      </c>
      <c r="D319" s="107" t="e">
        <f>+VLOOKUP(AB319,#REF!,2,FALSE)</f>
        <v>#REF!</v>
      </c>
      <c r="E319" s="107" t="s">
        <v>2226</v>
      </c>
      <c r="F319" s="107" t="s">
        <v>2227</v>
      </c>
      <c r="G319" s="107" t="s">
        <v>2228</v>
      </c>
      <c r="H319" s="107" t="s">
        <v>2229</v>
      </c>
      <c r="I319" s="107" t="s">
        <v>1252</v>
      </c>
      <c r="J319" s="107" t="s">
        <v>171</v>
      </c>
      <c r="K319" s="107" t="s">
        <v>1369</v>
      </c>
      <c r="L319" s="107" t="s">
        <v>2217</v>
      </c>
      <c r="M319" t="s">
        <v>1343</v>
      </c>
      <c r="P319" t="s">
        <v>687</v>
      </c>
      <c r="Q319" s="6" t="e">
        <f>+VLOOKUP(Y319,#REF!,2,FALSE)</f>
        <v>#REF!</v>
      </c>
      <c r="R319" t="s">
        <v>1456</v>
      </c>
      <c r="S319" t="s">
        <v>93</v>
      </c>
      <c r="T319">
        <v>70000</v>
      </c>
      <c r="U319">
        <v>70000</v>
      </c>
      <c r="V319">
        <v>28000</v>
      </c>
      <c r="W319">
        <v>0</v>
      </c>
      <c r="X319">
        <v>-42000</v>
      </c>
      <c r="Y319" s="288">
        <v>2</v>
      </c>
      <c r="Z319" s="6" t="str">
        <f t="shared" si="16"/>
        <v>24</v>
      </c>
      <c r="AA319" s="107" t="str">
        <f t="shared" si="17"/>
        <v>2</v>
      </c>
      <c r="AB319" s="107" t="str">
        <f t="shared" si="18"/>
        <v>22</v>
      </c>
      <c r="AC319" s="107" t="str">
        <f t="shared" si="19"/>
        <v>221</v>
      </c>
    </row>
    <row r="320" spans="1:29" x14ac:dyDescent="0.25">
      <c r="A320" t="s">
        <v>172</v>
      </c>
      <c r="B320" t="s">
        <v>1379</v>
      </c>
      <c r="C320" s="107" t="e">
        <f>+VLOOKUP(AA320,#REF!,2,FALSE)</f>
        <v>#REF!</v>
      </c>
      <c r="D320" s="107" t="e">
        <f>+VLOOKUP(AB320,#REF!,2,FALSE)</f>
        <v>#REF!</v>
      </c>
      <c r="E320" s="107" t="s">
        <v>2226</v>
      </c>
      <c r="F320" s="107" t="s">
        <v>2227</v>
      </c>
      <c r="G320" s="107" t="s">
        <v>2228</v>
      </c>
      <c r="H320" s="107" t="s">
        <v>2229</v>
      </c>
      <c r="I320" s="107" t="s">
        <v>1252</v>
      </c>
      <c r="J320" s="107" t="s">
        <v>171</v>
      </c>
      <c r="K320" s="107" t="s">
        <v>1369</v>
      </c>
      <c r="L320" s="107" t="s">
        <v>2217</v>
      </c>
      <c r="M320" t="s">
        <v>1343</v>
      </c>
      <c r="P320" t="s">
        <v>691</v>
      </c>
      <c r="Q320" s="6" t="e">
        <f>+VLOOKUP(Y320,#REF!,2,FALSE)</f>
        <v>#REF!</v>
      </c>
      <c r="R320" t="s">
        <v>1476</v>
      </c>
      <c r="S320" t="s">
        <v>17</v>
      </c>
      <c r="T320">
        <v>70000</v>
      </c>
      <c r="U320">
        <v>70000</v>
      </c>
      <c r="V320">
        <v>0</v>
      </c>
      <c r="W320">
        <v>0</v>
      </c>
      <c r="X320">
        <v>-70000</v>
      </c>
      <c r="Y320" s="288">
        <v>5</v>
      </c>
      <c r="Z320" s="6" t="str">
        <f t="shared" si="16"/>
        <v>51</v>
      </c>
      <c r="AA320" s="107" t="str">
        <f t="shared" si="17"/>
        <v>2</v>
      </c>
      <c r="AB320" s="107" t="str">
        <f t="shared" si="18"/>
        <v>22</v>
      </c>
      <c r="AC320" s="107" t="str">
        <f t="shared" si="19"/>
        <v>221</v>
      </c>
    </row>
    <row r="321" spans="1:29" x14ac:dyDescent="0.25">
      <c r="A321" t="s">
        <v>172</v>
      </c>
      <c r="B321" t="s">
        <v>1379</v>
      </c>
      <c r="C321" s="107" t="e">
        <f>+VLOOKUP(AA321,#REF!,2,FALSE)</f>
        <v>#REF!</v>
      </c>
      <c r="D321" s="107" t="e">
        <f>+VLOOKUP(AB321,#REF!,2,FALSE)</f>
        <v>#REF!</v>
      </c>
      <c r="E321" s="107" t="s">
        <v>2226</v>
      </c>
      <c r="F321" s="107" t="s">
        <v>2227</v>
      </c>
      <c r="G321" s="107" t="s">
        <v>2228</v>
      </c>
      <c r="H321" s="107" t="s">
        <v>2229</v>
      </c>
      <c r="I321" s="107" t="s">
        <v>1252</v>
      </c>
      <c r="J321" s="107" t="s">
        <v>171</v>
      </c>
      <c r="K321" s="107" t="s">
        <v>1369</v>
      </c>
      <c r="L321" s="107" t="s">
        <v>2217</v>
      </c>
      <c r="M321" t="s">
        <v>1343</v>
      </c>
      <c r="P321" t="s">
        <v>687</v>
      </c>
      <c r="Q321" s="6" t="e">
        <f>+VLOOKUP(Y321,#REF!,2,FALSE)</f>
        <v>#REF!</v>
      </c>
      <c r="R321" t="s">
        <v>1458</v>
      </c>
      <c r="S321" t="s">
        <v>98</v>
      </c>
      <c r="T321">
        <v>61621.120000000003</v>
      </c>
      <c r="U321">
        <v>61621.120000000003</v>
      </c>
      <c r="V321">
        <v>49296.896000000008</v>
      </c>
      <c r="W321">
        <v>0</v>
      </c>
      <c r="X321">
        <v>-12324.223999999995</v>
      </c>
      <c r="Y321" s="288">
        <v>2</v>
      </c>
      <c r="Z321" s="6" t="str">
        <f t="shared" si="16"/>
        <v>26</v>
      </c>
      <c r="AA321" s="107" t="str">
        <f t="shared" si="17"/>
        <v>2</v>
      </c>
      <c r="AB321" s="107" t="str">
        <f t="shared" si="18"/>
        <v>22</v>
      </c>
      <c r="AC321" s="107" t="str">
        <f t="shared" si="19"/>
        <v>221</v>
      </c>
    </row>
    <row r="322" spans="1:29" x14ac:dyDescent="0.25">
      <c r="A322" t="s">
        <v>172</v>
      </c>
      <c r="B322" t="s">
        <v>1379</v>
      </c>
      <c r="C322" s="107" t="e">
        <f>+VLOOKUP(AA322,#REF!,2,FALSE)</f>
        <v>#REF!</v>
      </c>
      <c r="D322" s="107" t="e">
        <f>+VLOOKUP(AB322,#REF!,2,FALSE)</f>
        <v>#REF!</v>
      </c>
      <c r="E322" s="107" t="s">
        <v>2226</v>
      </c>
      <c r="F322" s="107" t="s">
        <v>2227</v>
      </c>
      <c r="G322" s="107" t="s">
        <v>2228</v>
      </c>
      <c r="H322" s="107" t="s">
        <v>2229</v>
      </c>
      <c r="I322" s="107" t="s">
        <v>1252</v>
      </c>
      <c r="J322" s="107" t="s">
        <v>171</v>
      </c>
      <c r="K322" s="107" t="s">
        <v>1369</v>
      </c>
      <c r="L322" s="107" t="s">
        <v>2217</v>
      </c>
      <c r="M322" t="s">
        <v>1343</v>
      </c>
      <c r="P322" t="s">
        <v>692</v>
      </c>
      <c r="Q322" s="6" t="e">
        <f>+VLOOKUP(Y322,#REF!,2,FALSE)</f>
        <v>#REF!</v>
      </c>
      <c r="R322" t="s">
        <v>1454</v>
      </c>
      <c r="S322" t="s">
        <v>51</v>
      </c>
      <c r="T322">
        <v>50000</v>
      </c>
      <c r="U322">
        <v>50000</v>
      </c>
      <c r="V322">
        <v>15000</v>
      </c>
      <c r="W322">
        <v>0</v>
      </c>
      <c r="X322">
        <v>-35000</v>
      </c>
      <c r="Y322" s="288">
        <v>2</v>
      </c>
      <c r="Z322" s="6" t="str">
        <f t="shared" ref="Z322:Z385" si="20">+MID(S322,1,2)</f>
        <v>21</v>
      </c>
      <c r="AA322" s="107" t="str">
        <f t="shared" ref="AA322:AA385" si="21">+MID(B322,1,1)</f>
        <v>2</v>
      </c>
      <c r="AB322" s="107" t="str">
        <f t="shared" ref="AB322:AB385" si="22">+MID(B322,1,2)</f>
        <v>22</v>
      </c>
      <c r="AC322" s="107" t="str">
        <f t="shared" ref="AC322:AC385" si="23">+MID(B322,1,3)</f>
        <v>221</v>
      </c>
    </row>
    <row r="323" spans="1:29" x14ac:dyDescent="0.25">
      <c r="A323" t="s">
        <v>172</v>
      </c>
      <c r="B323" t="s">
        <v>1379</v>
      </c>
      <c r="C323" s="107" t="e">
        <f>+VLOOKUP(AA323,#REF!,2,FALSE)</f>
        <v>#REF!</v>
      </c>
      <c r="D323" s="107" t="e">
        <f>+VLOOKUP(AB323,#REF!,2,FALSE)</f>
        <v>#REF!</v>
      </c>
      <c r="E323" s="107" t="s">
        <v>2226</v>
      </c>
      <c r="F323" s="107" t="s">
        <v>2227</v>
      </c>
      <c r="G323" s="107" t="s">
        <v>2228</v>
      </c>
      <c r="H323" s="107" t="s">
        <v>2229</v>
      </c>
      <c r="I323" s="107" t="s">
        <v>1252</v>
      </c>
      <c r="J323" s="107" t="s">
        <v>171</v>
      </c>
      <c r="K323" s="107" t="s">
        <v>1369</v>
      </c>
      <c r="L323" s="107" t="s">
        <v>2217</v>
      </c>
      <c r="M323" t="s">
        <v>1343</v>
      </c>
      <c r="P323" t="s">
        <v>693</v>
      </c>
      <c r="Q323" s="6" t="e">
        <f>+VLOOKUP(Y323,#REF!,2,FALSE)</f>
        <v>#REF!</v>
      </c>
      <c r="R323" t="s">
        <v>1454</v>
      </c>
      <c r="S323" t="s">
        <v>4</v>
      </c>
      <c r="T323">
        <v>34500</v>
      </c>
      <c r="U323">
        <v>34500</v>
      </c>
      <c r="V323">
        <v>27600</v>
      </c>
      <c r="W323">
        <v>0</v>
      </c>
      <c r="X323">
        <v>-6900</v>
      </c>
      <c r="Y323" s="288">
        <v>2</v>
      </c>
      <c r="Z323" s="6" t="str">
        <f t="shared" si="20"/>
        <v>21</v>
      </c>
      <c r="AA323" s="107" t="str">
        <f t="shared" si="21"/>
        <v>2</v>
      </c>
      <c r="AB323" s="107" t="str">
        <f t="shared" si="22"/>
        <v>22</v>
      </c>
      <c r="AC323" s="107" t="str">
        <f t="shared" si="23"/>
        <v>221</v>
      </c>
    </row>
    <row r="324" spans="1:29" x14ac:dyDescent="0.25">
      <c r="A324" t="s">
        <v>172</v>
      </c>
      <c r="B324" t="s">
        <v>1379</v>
      </c>
      <c r="C324" s="107" t="e">
        <f>+VLOOKUP(AA324,#REF!,2,FALSE)</f>
        <v>#REF!</v>
      </c>
      <c r="D324" s="107" t="e">
        <f>+VLOOKUP(AB324,#REF!,2,FALSE)</f>
        <v>#REF!</v>
      </c>
      <c r="E324" s="107" t="s">
        <v>2226</v>
      </c>
      <c r="F324" s="107" t="s">
        <v>2227</v>
      </c>
      <c r="G324" s="107" t="s">
        <v>2228</v>
      </c>
      <c r="H324" s="107" t="s">
        <v>2229</v>
      </c>
      <c r="I324" s="107" t="s">
        <v>1252</v>
      </c>
      <c r="J324" s="107" t="s">
        <v>171</v>
      </c>
      <c r="K324" s="107" t="s">
        <v>1369</v>
      </c>
      <c r="L324" s="107" t="s">
        <v>2217</v>
      </c>
      <c r="M324" t="s">
        <v>1343</v>
      </c>
      <c r="P324" t="s">
        <v>694</v>
      </c>
      <c r="Q324" s="6" t="e">
        <f>+VLOOKUP(Y324,#REF!,2,FALSE)</f>
        <v>#REF!</v>
      </c>
      <c r="R324" t="s">
        <v>1454</v>
      </c>
      <c r="S324" t="s">
        <v>185</v>
      </c>
      <c r="T324">
        <v>25000</v>
      </c>
      <c r="U324">
        <v>25000</v>
      </c>
      <c r="V324">
        <v>25000</v>
      </c>
      <c r="W324">
        <v>0</v>
      </c>
      <c r="X324">
        <v>0</v>
      </c>
      <c r="Y324" s="288">
        <v>2</v>
      </c>
      <c r="Z324" s="6" t="str">
        <f t="shared" si="20"/>
        <v>21</v>
      </c>
      <c r="AA324" s="107" t="str">
        <f t="shared" si="21"/>
        <v>2</v>
      </c>
      <c r="AB324" s="107" t="str">
        <f t="shared" si="22"/>
        <v>22</v>
      </c>
      <c r="AC324" s="107" t="str">
        <f t="shared" si="23"/>
        <v>221</v>
      </c>
    </row>
    <row r="325" spans="1:29" x14ac:dyDescent="0.25">
      <c r="A325" t="s">
        <v>172</v>
      </c>
      <c r="B325" t="s">
        <v>1379</v>
      </c>
      <c r="C325" s="107" t="e">
        <f>+VLOOKUP(AA325,#REF!,2,FALSE)</f>
        <v>#REF!</v>
      </c>
      <c r="D325" s="107" t="e">
        <f>+VLOOKUP(AB325,#REF!,2,FALSE)</f>
        <v>#REF!</v>
      </c>
      <c r="E325" s="107" t="s">
        <v>2226</v>
      </c>
      <c r="F325" s="107" t="s">
        <v>2227</v>
      </c>
      <c r="G325" s="107" t="s">
        <v>2228</v>
      </c>
      <c r="H325" s="107" t="s">
        <v>2229</v>
      </c>
      <c r="I325" s="107" t="s">
        <v>1252</v>
      </c>
      <c r="J325" s="107" t="s">
        <v>171</v>
      </c>
      <c r="K325" s="107" t="s">
        <v>1369</v>
      </c>
      <c r="L325" s="107" t="s">
        <v>2217</v>
      </c>
      <c r="M325" t="s">
        <v>1343</v>
      </c>
      <c r="P325" t="s">
        <v>695</v>
      </c>
      <c r="Q325" s="6" t="e">
        <f>+VLOOKUP(Y325,#REF!,2,FALSE)</f>
        <v>#REF!</v>
      </c>
      <c r="R325" t="s">
        <v>1454</v>
      </c>
      <c r="S325" t="s">
        <v>3</v>
      </c>
      <c r="T325">
        <v>20000</v>
      </c>
      <c r="U325">
        <v>20000</v>
      </c>
      <c r="V325">
        <v>6000</v>
      </c>
      <c r="W325">
        <v>0</v>
      </c>
      <c r="X325">
        <v>-14000</v>
      </c>
      <c r="Y325" s="288">
        <v>2</v>
      </c>
      <c r="Z325" s="6" t="str">
        <f t="shared" si="20"/>
        <v>21</v>
      </c>
      <c r="AA325" s="107" t="str">
        <f t="shared" si="21"/>
        <v>2</v>
      </c>
      <c r="AB325" s="107" t="str">
        <f t="shared" si="22"/>
        <v>22</v>
      </c>
      <c r="AC325" s="107" t="str">
        <f t="shared" si="23"/>
        <v>221</v>
      </c>
    </row>
    <row r="326" spans="1:29" x14ac:dyDescent="0.25">
      <c r="A326" t="s">
        <v>172</v>
      </c>
      <c r="B326" t="s">
        <v>1379</v>
      </c>
      <c r="C326" s="107" t="e">
        <f>+VLOOKUP(AA326,#REF!,2,FALSE)</f>
        <v>#REF!</v>
      </c>
      <c r="D326" s="107" t="e">
        <f>+VLOOKUP(AB326,#REF!,2,FALSE)</f>
        <v>#REF!</v>
      </c>
      <c r="E326" s="107" t="s">
        <v>2226</v>
      </c>
      <c r="F326" s="107" t="s">
        <v>2227</v>
      </c>
      <c r="G326" s="107" t="s">
        <v>2228</v>
      </c>
      <c r="H326" s="107" t="s">
        <v>2229</v>
      </c>
      <c r="I326" s="107" t="s">
        <v>1252</v>
      </c>
      <c r="J326" s="107" t="s">
        <v>171</v>
      </c>
      <c r="K326" s="107" t="s">
        <v>1369</v>
      </c>
      <c r="L326" s="107" t="s">
        <v>2217</v>
      </c>
      <c r="M326" t="s">
        <v>1343</v>
      </c>
      <c r="P326" t="s">
        <v>696</v>
      </c>
      <c r="Q326" s="6" t="e">
        <f>+VLOOKUP(Y326,#REF!,2,FALSE)</f>
        <v>#REF!</v>
      </c>
      <c r="R326" t="s">
        <v>1456</v>
      </c>
      <c r="S326" t="s">
        <v>59</v>
      </c>
      <c r="T326">
        <v>20000</v>
      </c>
      <c r="U326">
        <v>20000</v>
      </c>
      <c r="V326">
        <v>20000</v>
      </c>
      <c r="W326">
        <v>0</v>
      </c>
      <c r="X326">
        <v>0</v>
      </c>
      <c r="Y326" s="288">
        <v>2</v>
      </c>
      <c r="Z326" s="6" t="str">
        <f t="shared" si="20"/>
        <v>24</v>
      </c>
      <c r="AA326" s="107" t="str">
        <f t="shared" si="21"/>
        <v>2</v>
      </c>
      <c r="AB326" s="107" t="str">
        <f t="shared" si="22"/>
        <v>22</v>
      </c>
      <c r="AC326" s="107" t="str">
        <f t="shared" si="23"/>
        <v>221</v>
      </c>
    </row>
    <row r="327" spans="1:29" x14ac:dyDescent="0.25">
      <c r="A327" t="s">
        <v>172</v>
      </c>
      <c r="B327" t="s">
        <v>1379</v>
      </c>
      <c r="C327" s="107" t="e">
        <f>+VLOOKUP(AA327,#REF!,2,FALSE)</f>
        <v>#REF!</v>
      </c>
      <c r="D327" s="107" t="e">
        <f>+VLOOKUP(AB327,#REF!,2,FALSE)</f>
        <v>#REF!</v>
      </c>
      <c r="E327" s="107" t="s">
        <v>2226</v>
      </c>
      <c r="F327" s="107" t="s">
        <v>2227</v>
      </c>
      <c r="G327" s="107" t="s">
        <v>2228</v>
      </c>
      <c r="H327" s="107" t="s">
        <v>2229</v>
      </c>
      <c r="I327" s="107" t="s">
        <v>1252</v>
      </c>
      <c r="J327" s="107" t="s">
        <v>171</v>
      </c>
      <c r="K327" s="107" t="s">
        <v>1369</v>
      </c>
      <c r="L327" s="107" t="s">
        <v>2217</v>
      </c>
      <c r="M327" t="s">
        <v>1343</v>
      </c>
      <c r="P327" t="s">
        <v>697</v>
      </c>
      <c r="Q327" s="6" t="e">
        <f>+VLOOKUP(Y327,#REF!,2,FALSE)</f>
        <v>#REF!</v>
      </c>
      <c r="R327" t="s">
        <v>1466</v>
      </c>
      <c r="S327" t="s">
        <v>100</v>
      </c>
      <c r="T327">
        <v>20000</v>
      </c>
      <c r="U327">
        <v>20000</v>
      </c>
      <c r="V327">
        <v>20000</v>
      </c>
      <c r="W327">
        <v>0</v>
      </c>
      <c r="X327">
        <v>0</v>
      </c>
      <c r="Y327" s="288">
        <v>3</v>
      </c>
      <c r="Z327" s="6" t="str">
        <f t="shared" si="20"/>
        <v>35</v>
      </c>
      <c r="AA327" s="107" t="str">
        <f t="shared" si="21"/>
        <v>2</v>
      </c>
      <c r="AB327" s="107" t="str">
        <f t="shared" si="22"/>
        <v>22</v>
      </c>
      <c r="AC327" s="107" t="str">
        <f t="shared" si="23"/>
        <v>221</v>
      </c>
    </row>
    <row r="328" spans="1:29" x14ac:dyDescent="0.25">
      <c r="A328" t="s">
        <v>172</v>
      </c>
      <c r="B328" t="s">
        <v>1379</v>
      </c>
      <c r="C328" s="107" t="e">
        <f>+VLOOKUP(AA328,#REF!,2,FALSE)</f>
        <v>#REF!</v>
      </c>
      <c r="D328" s="107" t="e">
        <f>+VLOOKUP(AB328,#REF!,2,FALSE)</f>
        <v>#REF!</v>
      </c>
      <c r="E328" s="107" t="s">
        <v>2226</v>
      </c>
      <c r="F328" s="107" t="s">
        <v>2227</v>
      </c>
      <c r="G328" s="107" t="s">
        <v>2228</v>
      </c>
      <c r="H328" s="107" t="s">
        <v>2229</v>
      </c>
      <c r="I328" s="107" t="s">
        <v>1252</v>
      </c>
      <c r="J328" s="107" t="s">
        <v>171</v>
      </c>
      <c r="K328" s="107" t="s">
        <v>1369</v>
      </c>
      <c r="L328" s="107" t="s">
        <v>2217</v>
      </c>
      <c r="M328" t="s">
        <v>1343</v>
      </c>
      <c r="P328" t="s">
        <v>698</v>
      </c>
      <c r="Q328" s="6" t="e">
        <f>+VLOOKUP(Y328,#REF!,2,FALSE)</f>
        <v>#REF!</v>
      </c>
      <c r="R328" t="s">
        <v>1466</v>
      </c>
      <c r="S328" t="s">
        <v>72</v>
      </c>
      <c r="T328">
        <v>19302.400000000001</v>
      </c>
      <c r="U328">
        <v>19302.400000000001</v>
      </c>
      <c r="V328">
        <v>19302.400000000001</v>
      </c>
      <c r="W328">
        <v>0</v>
      </c>
      <c r="X328">
        <v>0</v>
      </c>
      <c r="Y328" s="288">
        <v>3</v>
      </c>
      <c r="Z328" s="6" t="str">
        <f t="shared" si="20"/>
        <v>35</v>
      </c>
      <c r="AA328" s="107" t="str">
        <f t="shared" si="21"/>
        <v>2</v>
      </c>
      <c r="AB328" s="107" t="str">
        <f t="shared" si="22"/>
        <v>22</v>
      </c>
      <c r="AC328" s="107" t="str">
        <f t="shared" si="23"/>
        <v>221</v>
      </c>
    </row>
    <row r="329" spans="1:29" x14ac:dyDescent="0.25">
      <c r="A329" t="s">
        <v>172</v>
      </c>
      <c r="B329" t="s">
        <v>1379</v>
      </c>
      <c r="C329" s="107" t="e">
        <f>+VLOOKUP(AA329,#REF!,2,FALSE)</f>
        <v>#REF!</v>
      </c>
      <c r="D329" s="107" t="e">
        <f>+VLOOKUP(AB329,#REF!,2,FALSE)</f>
        <v>#REF!</v>
      </c>
      <c r="E329" s="107" t="s">
        <v>2226</v>
      </c>
      <c r="F329" s="107" t="s">
        <v>2227</v>
      </c>
      <c r="G329" s="107" t="s">
        <v>2228</v>
      </c>
      <c r="H329" s="107" t="s">
        <v>2229</v>
      </c>
      <c r="I329" s="107" t="s">
        <v>1252</v>
      </c>
      <c r="J329" s="107" t="s">
        <v>171</v>
      </c>
      <c r="K329" s="107" t="s">
        <v>1369</v>
      </c>
      <c r="L329" s="107" t="s">
        <v>2217</v>
      </c>
      <c r="M329" t="s">
        <v>1343</v>
      </c>
      <c r="P329" t="s">
        <v>699</v>
      </c>
      <c r="Q329" s="6" t="e">
        <f>+VLOOKUP(Y329,#REF!,2,FALSE)</f>
        <v>#REF!</v>
      </c>
      <c r="R329" t="s">
        <v>1457</v>
      </c>
      <c r="S329" t="s">
        <v>69</v>
      </c>
      <c r="T329">
        <v>18364.91</v>
      </c>
      <c r="U329">
        <v>18364.91</v>
      </c>
      <c r="V329">
        <v>18364.91</v>
      </c>
      <c r="W329">
        <v>0</v>
      </c>
      <c r="X329">
        <v>0</v>
      </c>
      <c r="Y329" s="288">
        <v>2</v>
      </c>
      <c r="Z329" s="6" t="str">
        <f t="shared" si="20"/>
        <v>25</v>
      </c>
      <c r="AA329" s="107" t="str">
        <f t="shared" si="21"/>
        <v>2</v>
      </c>
      <c r="AB329" s="107" t="str">
        <f t="shared" si="22"/>
        <v>22</v>
      </c>
      <c r="AC329" s="107" t="str">
        <f t="shared" si="23"/>
        <v>221</v>
      </c>
    </row>
    <row r="330" spans="1:29" x14ac:dyDescent="0.25">
      <c r="A330" t="s">
        <v>172</v>
      </c>
      <c r="B330" t="s">
        <v>1379</v>
      </c>
      <c r="C330" s="107" t="e">
        <f>+VLOOKUP(AA330,#REF!,2,FALSE)</f>
        <v>#REF!</v>
      </c>
      <c r="D330" s="107" t="e">
        <f>+VLOOKUP(AB330,#REF!,2,FALSE)</f>
        <v>#REF!</v>
      </c>
      <c r="E330" s="107" t="s">
        <v>2226</v>
      </c>
      <c r="F330" s="107" t="s">
        <v>2227</v>
      </c>
      <c r="G330" s="107" t="s">
        <v>2228</v>
      </c>
      <c r="H330" s="107" t="s">
        <v>2229</v>
      </c>
      <c r="I330" s="107" t="s">
        <v>1252</v>
      </c>
      <c r="J330" s="107" t="s">
        <v>171</v>
      </c>
      <c r="K330" s="107" t="s">
        <v>1369</v>
      </c>
      <c r="L330" s="107" t="s">
        <v>2217</v>
      </c>
      <c r="M330" t="s">
        <v>1343</v>
      </c>
      <c r="P330" t="s">
        <v>700</v>
      </c>
      <c r="Q330" s="6" t="e">
        <f>+VLOOKUP(Y330,#REF!,2,FALSE)</f>
        <v>#REF!</v>
      </c>
      <c r="R330" t="s">
        <v>1461</v>
      </c>
      <c r="S330" t="s">
        <v>77</v>
      </c>
      <c r="T330">
        <v>15080</v>
      </c>
      <c r="U330">
        <v>15080</v>
      </c>
      <c r="V330">
        <v>12064</v>
      </c>
      <c r="W330">
        <v>0</v>
      </c>
      <c r="X330">
        <v>-3016</v>
      </c>
      <c r="Y330" s="288">
        <v>2</v>
      </c>
      <c r="Z330" s="6" t="str">
        <f t="shared" si="20"/>
        <v>29</v>
      </c>
      <c r="AA330" s="107" t="str">
        <f t="shared" si="21"/>
        <v>2</v>
      </c>
      <c r="AB330" s="107" t="str">
        <f t="shared" si="22"/>
        <v>22</v>
      </c>
      <c r="AC330" s="107" t="str">
        <f t="shared" si="23"/>
        <v>221</v>
      </c>
    </row>
    <row r="331" spans="1:29" x14ac:dyDescent="0.25">
      <c r="A331" t="s">
        <v>172</v>
      </c>
      <c r="B331" t="s">
        <v>1379</v>
      </c>
      <c r="C331" s="107" t="e">
        <f>+VLOOKUP(AA331,#REF!,2,FALSE)</f>
        <v>#REF!</v>
      </c>
      <c r="D331" s="107" t="e">
        <f>+VLOOKUP(AB331,#REF!,2,FALSE)</f>
        <v>#REF!</v>
      </c>
      <c r="E331" s="107" t="s">
        <v>2226</v>
      </c>
      <c r="F331" s="107" t="s">
        <v>2227</v>
      </c>
      <c r="G331" s="107" t="s">
        <v>2228</v>
      </c>
      <c r="H331" s="107" t="s">
        <v>2229</v>
      </c>
      <c r="I331" s="107" t="s">
        <v>1252</v>
      </c>
      <c r="J331" s="107" t="s">
        <v>171</v>
      </c>
      <c r="K331" s="107" t="s">
        <v>1369</v>
      </c>
      <c r="L331" s="107" t="s">
        <v>2217</v>
      </c>
      <c r="M331" t="s">
        <v>1343</v>
      </c>
      <c r="P331" t="s">
        <v>701</v>
      </c>
      <c r="Q331" s="6" t="e">
        <f>+VLOOKUP(Y331,#REF!,2,FALSE)</f>
        <v>#REF!</v>
      </c>
      <c r="R331" t="s">
        <v>1457</v>
      </c>
      <c r="S331" t="s">
        <v>42</v>
      </c>
      <c r="T331">
        <v>8500</v>
      </c>
      <c r="U331">
        <v>8500</v>
      </c>
      <c r="V331">
        <v>8500</v>
      </c>
      <c r="W331">
        <v>0</v>
      </c>
      <c r="X331">
        <v>0</v>
      </c>
      <c r="Y331" s="288">
        <v>2</v>
      </c>
      <c r="Z331" s="6" t="str">
        <f t="shared" si="20"/>
        <v>25</v>
      </c>
      <c r="AA331" s="107" t="str">
        <f t="shared" si="21"/>
        <v>2</v>
      </c>
      <c r="AB331" s="107" t="str">
        <f t="shared" si="22"/>
        <v>22</v>
      </c>
      <c r="AC331" s="107" t="str">
        <f t="shared" si="23"/>
        <v>221</v>
      </c>
    </row>
    <row r="332" spans="1:29" x14ac:dyDescent="0.25">
      <c r="A332" t="s">
        <v>172</v>
      </c>
      <c r="B332" t="s">
        <v>1379</v>
      </c>
      <c r="C332" s="107" t="e">
        <f>+VLOOKUP(AA332,#REF!,2,FALSE)</f>
        <v>#REF!</v>
      </c>
      <c r="D332" s="107" t="e">
        <f>+VLOOKUP(AB332,#REF!,2,FALSE)</f>
        <v>#REF!</v>
      </c>
      <c r="E332" s="107" t="s">
        <v>2226</v>
      </c>
      <c r="F332" s="107" t="s">
        <v>2227</v>
      </c>
      <c r="G332" s="107" t="s">
        <v>2228</v>
      </c>
      <c r="H332" s="107" t="s">
        <v>2229</v>
      </c>
      <c r="I332" s="107" t="s">
        <v>1252</v>
      </c>
      <c r="J332" s="107" t="s">
        <v>171</v>
      </c>
      <c r="K332" s="107" t="s">
        <v>1369</v>
      </c>
      <c r="L332" s="107" t="s">
        <v>2217</v>
      </c>
      <c r="M332" t="s">
        <v>1343</v>
      </c>
      <c r="P332" t="s">
        <v>701</v>
      </c>
      <c r="Q332" s="6" t="e">
        <f>+VLOOKUP(Y332,#REF!,2,FALSE)</f>
        <v>#REF!</v>
      </c>
      <c r="R332" t="s">
        <v>1457</v>
      </c>
      <c r="S332" t="s">
        <v>75</v>
      </c>
      <c r="T332">
        <v>6700</v>
      </c>
      <c r="U332">
        <v>6700</v>
      </c>
      <c r="V332">
        <v>6700</v>
      </c>
      <c r="W332">
        <v>0</v>
      </c>
      <c r="X332">
        <v>0</v>
      </c>
      <c r="Y332" s="288">
        <v>2</v>
      </c>
      <c r="Z332" s="6" t="str">
        <f t="shared" si="20"/>
        <v>25</v>
      </c>
      <c r="AA332" s="107" t="str">
        <f t="shared" si="21"/>
        <v>2</v>
      </c>
      <c r="AB332" s="107" t="str">
        <f t="shared" si="22"/>
        <v>22</v>
      </c>
      <c r="AC332" s="107" t="str">
        <f t="shared" si="23"/>
        <v>221</v>
      </c>
    </row>
    <row r="333" spans="1:29" x14ac:dyDescent="0.25">
      <c r="A333" t="s">
        <v>172</v>
      </c>
      <c r="B333" t="s">
        <v>1379</v>
      </c>
      <c r="C333" s="107" t="e">
        <f>+VLOOKUP(AA333,#REF!,2,FALSE)</f>
        <v>#REF!</v>
      </c>
      <c r="D333" s="107" t="e">
        <f>+VLOOKUP(AB333,#REF!,2,FALSE)</f>
        <v>#REF!</v>
      </c>
      <c r="E333" s="107" t="s">
        <v>2226</v>
      </c>
      <c r="F333" s="107" t="s">
        <v>2227</v>
      </c>
      <c r="G333" s="107" t="s">
        <v>2228</v>
      </c>
      <c r="H333" s="107" t="s">
        <v>2229</v>
      </c>
      <c r="I333" s="107" t="s">
        <v>1252</v>
      </c>
      <c r="J333" s="107" t="s">
        <v>171</v>
      </c>
      <c r="K333" s="107" t="s">
        <v>1369</v>
      </c>
      <c r="L333" s="107" t="s">
        <v>2217</v>
      </c>
      <c r="M333" t="s">
        <v>1343</v>
      </c>
      <c r="P333" t="s">
        <v>702</v>
      </c>
      <c r="Q333" s="6" t="e">
        <f>+VLOOKUP(Y333,#REF!,2,FALSE)</f>
        <v>#REF!</v>
      </c>
      <c r="R333" t="s">
        <v>1461</v>
      </c>
      <c r="S333" t="s">
        <v>11</v>
      </c>
      <c r="T333">
        <v>4777.34</v>
      </c>
      <c r="U333">
        <v>4777.34</v>
      </c>
      <c r="V333">
        <v>955.46800000000007</v>
      </c>
      <c r="W333">
        <v>0</v>
      </c>
      <c r="X333">
        <v>-3821.8720000000003</v>
      </c>
      <c r="Y333" s="288">
        <v>2</v>
      </c>
      <c r="Z333" s="6" t="str">
        <f t="shared" si="20"/>
        <v>29</v>
      </c>
      <c r="AA333" s="107" t="str">
        <f t="shared" si="21"/>
        <v>2</v>
      </c>
      <c r="AB333" s="107" t="str">
        <f t="shared" si="22"/>
        <v>22</v>
      </c>
      <c r="AC333" s="107" t="str">
        <f t="shared" si="23"/>
        <v>221</v>
      </c>
    </row>
    <row r="334" spans="1:29" x14ac:dyDescent="0.25">
      <c r="A334" t="s">
        <v>172</v>
      </c>
      <c r="B334" t="s">
        <v>1379</v>
      </c>
      <c r="C334" s="107" t="e">
        <f>+VLOOKUP(AA334,#REF!,2,FALSE)</f>
        <v>#REF!</v>
      </c>
      <c r="D334" s="107" t="e">
        <f>+VLOOKUP(AB334,#REF!,2,FALSE)</f>
        <v>#REF!</v>
      </c>
      <c r="E334" s="107" t="s">
        <v>2226</v>
      </c>
      <c r="F334" s="107" t="s">
        <v>2227</v>
      </c>
      <c r="G334" s="107" t="s">
        <v>2228</v>
      </c>
      <c r="H334" s="107" t="s">
        <v>2229</v>
      </c>
      <c r="I334" s="107" t="s">
        <v>1252</v>
      </c>
      <c r="J334" s="107" t="s">
        <v>171</v>
      </c>
      <c r="K334" s="107" t="s">
        <v>1369</v>
      </c>
      <c r="L334" s="107" t="s">
        <v>2217</v>
      </c>
      <c r="M334" t="s">
        <v>1343</v>
      </c>
      <c r="P334" t="s">
        <v>723</v>
      </c>
      <c r="Q334" s="6" t="e">
        <f>+VLOOKUP(Y334,#REF!,2,FALSE)</f>
        <v>#REF!</v>
      </c>
      <c r="R334" t="s">
        <v>1449</v>
      </c>
      <c r="S334" t="s">
        <v>39</v>
      </c>
      <c r="T334">
        <v>70000</v>
      </c>
      <c r="U334">
        <v>0</v>
      </c>
      <c r="V334">
        <v>0</v>
      </c>
      <c r="W334">
        <v>-70000</v>
      </c>
      <c r="X334">
        <v>-70000</v>
      </c>
      <c r="Y334" s="288">
        <v>1</v>
      </c>
      <c r="Z334" s="6" t="str">
        <f t="shared" si="20"/>
        <v>13</v>
      </c>
      <c r="AA334" s="107" t="str">
        <f t="shared" si="21"/>
        <v>2</v>
      </c>
      <c r="AB334" s="107" t="str">
        <f t="shared" si="22"/>
        <v>22</v>
      </c>
      <c r="AC334" s="107" t="str">
        <f t="shared" si="23"/>
        <v>221</v>
      </c>
    </row>
    <row r="335" spans="1:29" x14ac:dyDescent="0.25">
      <c r="A335" t="s">
        <v>172</v>
      </c>
      <c r="B335" t="s">
        <v>1379</v>
      </c>
      <c r="C335" s="107" t="e">
        <f>+VLOOKUP(AA335,#REF!,2,FALSE)</f>
        <v>#REF!</v>
      </c>
      <c r="D335" s="107" t="e">
        <f>+VLOOKUP(AB335,#REF!,2,FALSE)</f>
        <v>#REF!</v>
      </c>
      <c r="E335" s="107" t="s">
        <v>2226</v>
      </c>
      <c r="F335" s="107" t="s">
        <v>2227</v>
      </c>
      <c r="G335" s="107" t="s">
        <v>2228</v>
      </c>
      <c r="H335" s="107" t="s">
        <v>2229</v>
      </c>
      <c r="I335" s="107" t="s">
        <v>1252</v>
      </c>
      <c r="J335" s="107" t="s">
        <v>171</v>
      </c>
      <c r="K335" s="107" t="s">
        <v>1369</v>
      </c>
      <c r="L335" s="107" t="s">
        <v>2217</v>
      </c>
      <c r="M335" t="s">
        <v>1343</v>
      </c>
      <c r="P335" t="s">
        <v>724</v>
      </c>
      <c r="Q335" s="6" t="e">
        <f>+VLOOKUP(Y335,#REF!,2,FALSE)</f>
        <v>#REF!</v>
      </c>
      <c r="R335" t="s">
        <v>1454</v>
      </c>
      <c r="S335" t="s">
        <v>2</v>
      </c>
      <c r="T335">
        <v>30000</v>
      </c>
      <c r="U335">
        <v>30000</v>
      </c>
      <c r="V335">
        <v>6000</v>
      </c>
      <c r="W335">
        <v>0</v>
      </c>
      <c r="X335">
        <v>-24000</v>
      </c>
      <c r="Y335" s="288">
        <v>2</v>
      </c>
      <c r="Z335" s="6" t="str">
        <f t="shared" si="20"/>
        <v>21</v>
      </c>
      <c r="AA335" s="107" t="str">
        <f t="shared" si="21"/>
        <v>2</v>
      </c>
      <c r="AB335" s="107" t="str">
        <f t="shared" si="22"/>
        <v>22</v>
      </c>
      <c r="AC335" s="107" t="str">
        <f t="shared" si="23"/>
        <v>221</v>
      </c>
    </row>
    <row r="336" spans="1:29" x14ac:dyDescent="0.25">
      <c r="A336" t="s">
        <v>172</v>
      </c>
      <c r="B336" t="s">
        <v>1379</v>
      </c>
      <c r="C336" s="107" t="e">
        <f>+VLOOKUP(AA336,#REF!,2,FALSE)</f>
        <v>#REF!</v>
      </c>
      <c r="D336" s="107" t="e">
        <f>+VLOOKUP(AB336,#REF!,2,FALSE)</f>
        <v>#REF!</v>
      </c>
      <c r="E336" s="107" t="s">
        <v>2226</v>
      </c>
      <c r="F336" s="107" t="s">
        <v>2227</v>
      </c>
      <c r="G336" s="107" t="s">
        <v>2228</v>
      </c>
      <c r="H336" s="107" t="s">
        <v>2229</v>
      </c>
      <c r="I336" s="107" t="s">
        <v>1252</v>
      </c>
      <c r="J336" s="107" t="s">
        <v>171</v>
      </c>
      <c r="K336" s="107" t="s">
        <v>1369</v>
      </c>
      <c r="L336" s="107" t="s">
        <v>2217</v>
      </c>
      <c r="M336" t="s">
        <v>1343</v>
      </c>
      <c r="P336" t="s">
        <v>725</v>
      </c>
      <c r="Q336" s="6" t="e">
        <f>+VLOOKUP(Y336,#REF!,2,FALSE)</f>
        <v>#REF!</v>
      </c>
      <c r="R336" t="s">
        <v>1454</v>
      </c>
      <c r="S336" t="s">
        <v>3</v>
      </c>
      <c r="T336">
        <v>15000</v>
      </c>
      <c r="U336">
        <v>15000</v>
      </c>
      <c r="V336">
        <v>4500</v>
      </c>
      <c r="W336">
        <v>0</v>
      </c>
      <c r="X336">
        <v>-10500</v>
      </c>
      <c r="Y336" s="288">
        <v>2</v>
      </c>
      <c r="Z336" s="6" t="str">
        <f t="shared" si="20"/>
        <v>21</v>
      </c>
      <c r="AA336" s="107" t="str">
        <f t="shared" si="21"/>
        <v>2</v>
      </c>
      <c r="AB336" s="107" t="str">
        <f t="shared" si="22"/>
        <v>22</v>
      </c>
      <c r="AC336" s="107" t="str">
        <f t="shared" si="23"/>
        <v>221</v>
      </c>
    </row>
    <row r="337" spans="1:29" x14ac:dyDescent="0.25">
      <c r="A337" t="s">
        <v>172</v>
      </c>
      <c r="B337" t="s">
        <v>1379</v>
      </c>
      <c r="C337" s="107" t="e">
        <f>+VLOOKUP(AA337,#REF!,2,FALSE)</f>
        <v>#REF!</v>
      </c>
      <c r="D337" s="107" t="e">
        <f>+VLOOKUP(AB337,#REF!,2,FALSE)</f>
        <v>#REF!</v>
      </c>
      <c r="E337" s="107" t="s">
        <v>2226</v>
      </c>
      <c r="F337" s="107" t="s">
        <v>2227</v>
      </c>
      <c r="G337" s="107" t="s">
        <v>2228</v>
      </c>
      <c r="H337" s="107" t="s">
        <v>2229</v>
      </c>
      <c r="I337" s="107" t="s">
        <v>1252</v>
      </c>
      <c r="J337" s="107" t="s">
        <v>171</v>
      </c>
      <c r="K337" s="107" t="s">
        <v>1369</v>
      </c>
      <c r="L337" s="107" t="s">
        <v>2217</v>
      </c>
      <c r="M337" t="s">
        <v>1343</v>
      </c>
      <c r="P337" t="s">
        <v>726</v>
      </c>
      <c r="Q337" s="6" t="e">
        <f>+VLOOKUP(Y337,#REF!,2,FALSE)</f>
        <v>#REF!</v>
      </c>
      <c r="R337" t="s">
        <v>1454</v>
      </c>
      <c r="S337" t="s">
        <v>4</v>
      </c>
      <c r="T337">
        <v>50000</v>
      </c>
      <c r="U337">
        <v>50000</v>
      </c>
      <c r="V337">
        <v>40000</v>
      </c>
      <c r="W337">
        <v>0</v>
      </c>
      <c r="X337">
        <v>-10000</v>
      </c>
      <c r="Y337" s="288">
        <v>2</v>
      </c>
      <c r="Z337" s="6" t="str">
        <f t="shared" si="20"/>
        <v>21</v>
      </c>
      <c r="AA337" s="107" t="str">
        <f t="shared" si="21"/>
        <v>2</v>
      </c>
      <c r="AB337" s="107" t="str">
        <f t="shared" si="22"/>
        <v>22</v>
      </c>
      <c r="AC337" s="107" t="str">
        <f t="shared" si="23"/>
        <v>221</v>
      </c>
    </row>
    <row r="338" spans="1:29" x14ac:dyDescent="0.25">
      <c r="A338" t="s">
        <v>172</v>
      </c>
      <c r="B338" t="s">
        <v>1379</v>
      </c>
      <c r="C338" s="107" t="e">
        <f>+VLOOKUP(AA338,#REF!,2,FALSE)</f>
        <v>#REF!</v>
      </c>
      <c r="D338" s="107" t="e">
        <f>+VLOOKUP(AB338,#REF!,2,FALSE)</f>
        <v>#REF!</v>
      </c>
      <c r="E338" s="107" t="s">
        <v>2226</v>
      </c>
      <c r="F338" s="107" t="s">
        <v>2227</v>
      </c>
      <c r="G338" s="107" t="s">
        <v>2228</v>
      </c>
      <c r="H338" s="107" t="s">
        <v>2229</v>
      </c>
      <c r="I338" s="107" t="s">
        <v>1252</v>
      </c>
      <c r="J338" s="107" t="s">
        <v>171</v>
      </c>
      <c r="K338" s="107" t="s">
        <v>1369</v>
      </c>
      <c r="L338" s="107" t="s">
        <v>2217</v>
      </c>
      <c r="M338" t="s">
        <v>1343</v>
      </c>
      <c r="P338" t="s">
        <v>727</v>
      </c>
      <c r="Q338" s="6" t="e">
        <f>+VLOOKUP(Y338,#REF!,2,FALSE)</f>
        <v>#REF!</v>
      </c>
      <c r="R338" t="s">
        <v>1455</v>
      </c>
      <c r="S338" t="s">
        <v>6</v>
      </c>
      <c r="T338">
        <v>120000</v>
      </c>
      <c r="U338">
        <v>120000</v>
      </c>
      <c r="V338">
        <v>120000</v>
      </c>
      <c r="W338">
        <v>0</v>
      </c>
      <c r="X338">
        <v>0</v>
      </c>
      <c r="Y338" s="288">
        <v>2</v>
      </c>
      <c r="Z338" s="6" t="str">
        <f t="shared" si="20"/>
        <v>22</v>
      </c>
      <c r="AA338" s="107" t="str">
        <f t="shared" si="21"/>
        <v>2</v>
      </c>
      <c r="AB338" s="107" t="str">
        <f t="shared" si="22"/>
        <v>22</v>
      </c>
      <c r="AC338" s="107" t="str">
        <f t="shared" si="23"/>
        <v>221</v>
      </c>
    </row>
    <row r="339" spans="1:29" x14ac:dyDescent="0.25">
      <c r="A339" t="s">
        <v>172</v>
      </c>
      <c r="B339" t="s">
        <v>1379</v>
      </c>
      <c r="C339" s="107" t="e">
        <f>+VLOOKUP(AA339,#REF!,2,FALSE)</f>
        <v>#REF!</v>
      </c>
      <c r="D339" s="107" t="e">
        <f>+VLOOKUP(AB339,#REF!,2,FALSE)</f>
        <v>#REF!</v>
      </c>
      <c r="E339" s="107" t="s">
        <v>2226</v>
      </c>
      <c r="F339" s="107" t="s">
        <v>2227</v>
      </c>
      <c r="G339" s="107" t="s">
        <v>2228</v>
      </c>
      <c r="H339" s="107" t="s">
        <v>2229</v>
      </c>
      <c r="I339" s="107" t="s">
        <v>1252</v>
      </c>
      <c r="J339" s="107" t="s">
        <v>171</v>
      </c>
      <c r="K339" s="107" t="s">
        <v>1369</v>
      </c>
      <c r="L339" s="107" t="s">
        <v>2217</v>
      </c>
      <c r="M339" t="s">
        <v>1343</v>
      </c>
      <c r="P339" t="s">
        <v>728</v>
      </c>
      <c r="Q339" s="6" t="e">
        <f>+VLOOKUP(Y339,#REF!,2,FALSE)</f>
        <v>#REF!</v>
      </c>
      <c r="R339" t="s">
        <v>1456</v>
      </c>
      <c r="S339" t="s">
        <v>93</v>
      </c>
      <c r="T339">
        <v>50000</v>
      </c>
      <c r="U339">
        <v>50000</v>
      </c>
      <c r="V339">
        <v>20000</v>
      </c>
      <c r="W339">
        <v>0</v>
      </c>
      <c r="X339">
        <v>-30000</v>
      </c>
      <c r="Y339" s="288">
        <v>2</v>
      </c>
      <c r="Z339" s="6" t="str">
        <f t="shared" si="20"/>
        <v>24</v>
      </c>
      <c r="AA339" s="107" t="str">
        <f t="shared" si="21"/>
        <v>2</v>
      </c>
      <c r="AB339" s="107" t="str">
        <f t="shared" si="22"/>
        <v>22</v>
      </c>
      <c r="AC339" s="107" t="str">
        <f t="shared" si="23"/>
        <v>221</v>
      </c>
    </row>
    <row r="340" spans="1:29" x14ac:dyDescent="0.25">
      <c r="A340" t="s">
        <v>172</v>
      </c>
      <c r="B340" t="s">
        <v>1379</v>
      </c>
      <c r="C340" s="107" t="e">
        <f>+VLOOKUP(AA340,#REF!,2,FALSE)</f>
        <v>#REF!</v>
      </c>
      <c r="D340" s="107" t="e">
        <f>+VLOOKUP(AB340,#REF!,2,FALSE)</f>
        <v>#REF!</v>
      </c>
      <c r="E340" s="107" t="s">
        <v>2226</v>
      </c>
      <c r="F340" s="107" t="s">
        <v>2227</v>
      </c>
      <c r="G340" s="107" t="s">
        <v>2228</v>
      </c>
      <c r="H340" s="107" t="s">
        <v>2229</v>
      </c>
      <c r="I340" s="107" t="s">
        <v>1252</v>
      </c>
      <c r="J340" s="107" t="s">
        <v>171</v>
      </c>
      <c r="K340" s="107" t="s">
        <v>1369</v>
      </c>
      <c r="L340" s="107" t="s">
        <v>2217</v>
      </c>
      <c r="M340" t="s">
        <v>1343</v>
      </c>
      <c r="P340" t="s">
        <v>729</v>
      </c>
      <c r="Q340" s="6" t="e">
        <f>+VLOOKUP(Y340,#REF!,2,FALSE)</f>
        <v>#REF!</v>
      </c>
      <c r="R340" t="s">
        <v>1456</v>
      </c>
      <c r="S340" t="s">
        <v>52</v>
      </c>
      <c r="T340">
        <v>50000</v>
      </c>
      <c r="U340">
        <v>50000</v>
      </c>
      <c r="V340">
        <v>50000</v>
      </c>
      <c r="W340">
        <v>0</v>
      </c>
      <c r="X340">
        <v>0</v>
      </c>
      <c r="Y340" s="288">
        <v>2</v>
      </c>
      <c r="Z340" s="6" t="str">
        <f t="shared" si="20"/>
        <v>24</v>
      </c>
      <c r="AA340" s="107" t="str">
        <f t="shared" si="21"/>
        <v>2</v>
      </c>
      <c r="AB340" s="107" t="str">
        <f t="shared" si="22"/>
        <v>22</v>
      </c>
      <c r="AC340" s="107" t="str">
        <f t="shared" si="23"/>
        <v>221</v>
      </c>
    </row>
    <row r="341" spans="1:29" x14ac:dyDescent="0.25">
      <c r="A341" t="s">
        <v>172</v>
      </c>
      <c r="B341" t="s">
        <v>1379</v>
      </c>
      <c r="C341" s="107" t="e">
        <f>+VLOOKUP(AA341,#REF!,2,FALSE)</f>
        <v>#REF!</v>
      </c>
      <c r="D341" s="107" t="e">
        <f>+VLOOKUP(AB341,#REF!,2,FALSE)</f>
        <v>#REF!</v>
      </c>
      <c r="E341" s="107" t="s">
        <v>2226</v>
      </c>
      <c r="F341" s="107" t="s">
        <v>2227</v>
      </c>
      <c r="G341" s="107" t="s">
        <v>2228</v>
      </c>
      <c r="H341" s="107" t="s">
        <v>2229</v>
      </c>
      <c r="I341" s="107" t="s">
        <v>1252</v>
      </c>
      <c r="J341" s="107" t="s">
        <v>171</v>
      </c>
      <c r="K341" s="107" t="s">
        <v>1369</v>
      </c>
      <c r="L341" s="107" t="s">
        <v>2217</v>
      </c>
      <c r="M341" t="s">
        <v>1343</v>
      </c>
      <c r="P341" t="s">
        <v>730</v>
      </c>
      <c r="Q341" s="6" t="e">
        <f>+VLOOKUP(Y341,#REF!,2,FALSE)</f>
        <v>#REF!</v>
      </c>
      <c r="R341" t="s">
        <v>1456</v>
      </c>
      <c r="S341" t="s">
        <v>58</v>
      </c>
      <c r="T341">
        <v>250000</v>
      </c>
      <c r="U341">
        <v>250000</v>
      </c>
      <c r="V341">
        <v>25000</v>
      </c>
      <c r="W341">
        <v>0</v>
      </c>
      <c r="X341">
        <v>-225000</v>
      </c>
      <c r="Y341" s="288">
        <v>2</v>
      </c>
      <c r="Z341" s="6" t="str">
        <f t="shared" si="20"/>
        <v>24</v>
      </c>
      <c r="AA341" s="107" t="str">
        <f t="shared" si="21"/>
        <v>2</v>
      </c>
      <c r="AB341" s="107" t="str">
        <f t="shared" si="22"/>
        <v>22</v>
      </c>
      <c r="AC341" s="107" t="str">
        <f t="shared" si="23"/>
        <v>221</v>
      </c>
    </row>
    <row r="342" spans="1:29" x14ac:dyDescent="0.25">
      <c r="A342" t="s">
        <v>172</v>
      </c>
      <c r="B342" t="s">
        <v>1379</v>
      </c>
      <c r="C342" s="107" t="e">
        <f>+VLOOKUP(AA342,#REF!,2,FALSE)</f>
        <v>#REF!</v>
      </c>
      <c r="D342" s="107" t="e">
        <f>+VLOOKUP(AB342,#REF!,2,FALSE)</f>
        <v>#REF!</v>
      </c>
      <c r="E342" s="107" t="s">
        <v>2226</v>
      </c>
      <c r="F342" s="107" t="s">
        <v>2227</v>
      </c>
      <c r="G342" s="107" t="s">
        <v>2228</v>
      </c>
      <c r="H342" s="107" t="s">
        <v>2229</v>
      </c>
      <c r="I342" s="107" t="s">
        <v>1252</v>
      </c>
      <c r="J342" s="107" t="s">
        <v>171</v>
      </c>
      <c r="K342" s="107" t="s">
        <v>1369</v>
      </c>
      <c r="L342" s="107" t="s">
        <v>2217</v>
      </c>
      <c r="M342" t="s">
        <v>1343</v>
      </c>
      <c r="P342" t="s">
        <v>731</v>
      </c>
      <c r="Q342" s="6" t="e">
        <f>+VLOOKUP(Y342,#REF!,2,FALSE)</f>
        <v>#REF!</v>
      </c>
      <c r="R342" t="s">
        <v>1457</v>
      </c>
      <c r="S342" t="s">
        <v>190</v>
      </c>
      <c r="T342">
        <v>100000</v>
      </c>
      <c r="U342">
        <v>100000</v>
      </c>
      <c r="V342">
        <v>100000</v>
      </c>
      <c r="W342">
        <v>0</v>
      </c>
      <c r="X342">
        <v>0</v>
      </c>
      <c r="Y342" s="288">
        <v>2</v>
      </c>
      <c r="Z342" s="6" t="str">
        <f t="shared" si="20"/>
        <v>25</v>
      </c>
      <c r="AA342" s="107" t="str">
        <f t="shared" si="21"/>
        <v>2</v>
      </c>
      <c r="AB342" s="107" t="str">
        <f t="shared" si="22"/>
        <v>22</v>
      </c>
      <c r="AC342" s="107" t="str">
        <f t="shared" si="23"/>
        <v>221</v>
      </c>
    </row>
    <row r="343" spans="1:29" x14ac:dyDescent="0.25">
      <c r="A343" t="s">
        <v>172</v>
      </c>
      <c r="B343" t="s">
        <v>1379</v>
      </c>
      <c r="C343" s="107" t="e">
        <f>+VLOOKUP(AA343,#REF!,2,FALSE)</f>
        <v>#REF!</v>
      </c>
      <c r="D343" s="107" t="e">
        <f>+VLOOKUP(AB343,#REF!,2,FALSE)</f>
        <v>#REF!</v>
      </c>
      <c r="E343" s="107" t="s">
        <v>2226</v>
      </c>
      <c r="F343" s="107" t="s">
        <v>2227</v>
      </c>
      <c r="G343" s="107" t="s">
        <v>2228</v>
      </c>
      <c r="H343" s="107" t="s">
        <v>2229</v>
      </c>
      <c r="I343" s="107" t="s">
        <v>1252</v>
      </c>
      <c r="J343" s="107" t="s">
        <v>171</v>
      </c>
      <c r="K343" s="107" t="s">
        <v>1369</v>
      </c>
      <c r="L343" s="107" t="s">
        <v>2217</v>
      </c>
      <c r="M343" t="s">
        <v>1343</v>
      </c>
      <c r="P343" t="s">
        <v>732</v>
      </c>
      <c r="Q343" s="6" t="e">
        <f>+VLOOKUP(Y343,#REF!,2,FALSE)</f>
        <v>#REF!</v>
      </c>
      <c r="R343" t="s">
        <v>1457</v>
      </c>
      <c r="S343" t="s">
        <v>75</v>
      </c>
      <c r="T343">
        <v>20000</v>
      </c>
      <c r="U343">
        <v>20000</v>
      </c>
      <c r="V343">
        <v>20000</v>
      </c>
      <c r="W343">
        <v>0</v>
      </c>
      <c r="X343">
        <v>0</v>
      </c>
      <c r="Y343" s="288">
        <v>2</v>
      </c>
      <c r="Z343" s="6" t="str">
        <f t="shared" si="20"/>
        <v>25</v>
      </c>
      <c r="AA343" s="107" t="str">
        <f t="shared" si="21"/>
        <v>2</v>
      </c>
      <c r="AB343" s="107" t="str">
        <f t="shared" si="22"/>
        <v>22</v>
      </c>
      <c r="AC343" s="107" t="str">
        <f t="shared" si="23"/>
        <v>221</v>
      </c>
    </row>
    <row r="344" spans="1:29" x14ac:dyDescent="0.25">
      <c r="A344" t="s">
        <v>172</v>
      </c>
      <c r="B344" t="s">
        <v>1379</v>
      </c>
      <c r="C344" s="107" t="e">
        <f>+VLOOKUP(AA344,#REF!,2,FALSE)</f>
        <v>#REF!</v>
      </c>
      <c r="D344" s="107" t="e">
        <f>+VLOOKUP(AB344,#REF!,2,FALSE)</f>
        <v>#REF!</v>
      </c>
      <c r="E344" s="107" t="s">
        <v>2226</v>
      </c>
      <c r="F344" s="107" t="s">
        <v>2227</v>
      </c>
      <c r="G344" s="107" t="s">
        <v>2228</v>
      </c>
      <c r="H344" s="107" t="s">
        <v>2229</v>
      </c>
      <c r="I344" s="107" t="s">
        <v>1252</v>
      </c>
      <c r="J344" s="107" t="s">
        <v>171</v>
      </c>
      <c r="K344" s="107" t="s">
        <v>1369</v>
      </c>
      <c r="L344" s="107" t="s">
        <v>2217</v>
      </c>
      <c r="M344" t="s">
        <v>1343</v>
      </c>
      <c r="P344" t="s">
        <v>733</v>
      </c>
      <c r="Q344" s="6" t="e">
        <f>+VLOOKUP(Y344,#REF!,2,FALSE)</f>
        <v>#REF!</v>
      </c>
      <c r="R344" t="s">
        <v>1457</v>
      </c>
      <c r="S344" t="s">
        <v>42</v>
      </c>
      <c r="T344">
        <v>20000</v>
      </c>
      <c r="U344">
        <v>20000</v>
      </c>
      <c r="V344">
        <v>20000</v>
      </c>
      <c r="W344">
        <v>0</v>
      </c>
      <c r="X344">
        <v>0</v>
      </c>
      <c r="Y344" s="288">
        <v>2</v>
      </c>
      <c r="Z344" s="6" t="str">
        <f t="shared" si="20"/>
        <v>25</v>
      </c>
      <c r="AA344" s="107" t="str">
        <f t="shared" si="21"/>
        <v>2</v>
      </c>
      <c r="AB344" s="107" t="str">
        <f t="shared" si="22"/>
        <v>22</v>
      </c>
      <c r="AC344" s="107" t="str">
        <f t="shared" si="23"/>
        <v>221</v>
      </c>
    </row>
    <row r="345" spans="1:29" x14ac:dyDescent="0.25">
      <c r="A345" t="s">
        <v>172</v>
      </c>
      <c r="B345" t="s">
        <v>1379</v>
      </c>
      <c r="C345" s="107" t="e">
        <f>+VLOOKUP(AA345,#REF!,2,FALSE)</f>
        <v>#REF!</v>
      </c>
      <c r="D345" s="107" t="e">
        <f>+VLOOKUP(AB345,#REF!,2,FALSE)</f>
        <v>#REF!</v>
      </c>
      <c r="E345" s="107" t="s">
        <v>2226</v>
      </c>
      <c r="F345" s="107" t="s">
        <v>2227</v>
      </c>
      <c r="G345" s="107" t="s">
        <v>2228</v>
      </c>
      <c r="H345" s="107" t="s">
        <v>2229</v>
      </c>
      <c r="I345" s="107" t="s">
        <v>1252</v>
      </c>
      <c r="J345" s="107" t="s">
        <v>171</v>
      </c>
      <c r="K345" s="107" t="s">
        <v>1369</v>
      </c>
      <c r="L345" s="107" t="s">
        <v>2217</v>
      </c>
      <c r="M345" t="s">
        <v>1343</v>
      </c>
      <c r="P345" t="s">
        <v>734</v>
      </c>
      <c r="Q345" s="6" t="e">
        <f>+VLOOKUP(Y345,#REF!,2,FALSE)</f>
        <v>#REF!</v>
      </c>
      <c r="R345" t="s">
        <v>1457</v>
      </c>
      <c r="S345" t="s">
        <v>69</v>
      </c>
      <c r="T345">
        <v>20000</v>
      </c>
      <c r="U345">
        <v>20000</v>
      </c>
      <c r="V345">
        <v>20000</v>
      </c>
      <c r="W345">
        <v>0</v>
      </c>
      <c r="X345">
        <v>0</v>
      </c>
      <c r="Y345" s="288">
        <v>2</v>
      </c>
      <c r="Z345" s="6" t="str">
        <f t="shared" si="20"/>
        <v>25</v>
      </c>
      <c r="AA345" s="107" t="str">
        <f t="shared" si="21"/>
        <v>2</v>
      </c>
      <c r="AB345" s="107" t="str">
        <f t="shared" si="22"/>
        <v>22</v>
      </c>
      <c r="AC345" s="107" t="str">
        <f t="shared" si="23"/>
        <v>221</v>
      </c>
    </row>
    <row r="346" spans="1:29" x14ac:dyDescent="0.25">
      <c r="A346" t="s">
        <v>172</v>
      </c>
      <c r="B346" t="s">
        <v>1379</v>
      </c>
      <c r="C346" s="107" t="e">
        <f>+VLOOKUP(AA346,#REF!,2,FALSE)</f>
        <v>#REF!</v>
      </c>
      <c r="D346" s="107" t="e">
        <f>+VLOOKUP(AB346,#REF!,2,FALSE)</f>
        <v>#REF!</v>
      </c>
      <c r="E346" s="107" t="s">
        <v>2226</v>
      </c>
      <c r="F346" s="107" t="s">
        <v>2227</v>
      </c>
      <c r="G346" s="107" t="s">
        <v>2228</v>
      </c>
      <c r="H346" s="107" t="s">
        <v>2229</v>
      </c>
      <c r="I346" s="107" t="s">
        <v>1252</v>
      </c>
      <c r="J346" s="107" t="s">
        <v>171</v>
      </c>
      <c r="K346" s="107" t="s">
        <v>1369</v>
      </c>
      <c r="L346" s="107" t="s">
        <v>2217</v>
      </c>
      <c r="M346" t="s">
        <v>1343</v>
      </c>
      <c r="P346" t="s">
        <v>735</v>
      </c>
      <c r="Q346" s="6" t="e">
        <f>+VLOOKUP(Y346,#REF!,2,FALSE)</f>
        <v>#REF!</v>
      </c>
      <c r="R346" t="s">
        <v>1458</v>
      </c>
      <c r="S346" t="s">
        <v>98</v>
      </c>
      <c r="T346">
        <v>200000</v>
      </c>
      <c r="U346">
        <v>200000</v>
      </c>
      <c r="V346">
        <v>160000</v>
      </c>
      <c r="W346">
        <v>0</v>
      </c>
      <c r="X346">
        <v>-40000</v>
      </c>
      <c r="Y346" s="288">
        <v>2</v>
      </c>
      <c r="Z346" s="6" t="str">
        <f t="shared" si="20"/>
        <v>26</v>
      </c>
      <c r="AA346" s="107" t="str">
        <f t="shared" si="21"/>
        <v>2</v>
      </c>
      <c r="AB346" s="107" t="str">
        <f t="shared" si="22"/>
        <v>22</v>
      </c>
      <c r="AC346" s="107" t="str">
        <f t="shared" si="23"/>
        <v>221</v>
      </c>
    </row>
    <row r="347" spans="1:29" x14ac:dyDescent="0.25">
      <c r="A347" t="s">
        <v>172</v>
      </c>
      <c r="B347" t="s">
        <v>1379</v>
      </c>
      <c r="C347" s="107" t="e">
        <f>+VLOOKUP(AA347,#REF!,2,FALSE)</f>
        <v>#REF!</v>
      </c>
      <c r="D347" s="107" t="e">
        <f>+VLOOKUP(AB347,#REF!,2,FALSE)</f>
        <v>#REF!</v>
      </c>
      <c r="E347" s="107" t="s">
        <v>2226</v>
      </c>
      <c r="F347" s="107" t="s">
        <v>2227</v>
      </c>
      <c r="G347" s="107" t="s">
        <v>2228</v>
      </c>
      <c r="H347" s="107" t="s">
        <v>2229</v>
      </c>
      <c r="I347" s="107" t="s">
        <v>1252</v>
      </c>
      <c r="J347" s="107" t="s">
        <v>171</v>
      </c>
      <c r="K347" s="107" t="s">
        <v>1369</v>
      </c>
      <c r="L347" s="107" t="s">
        <v>2217</v>
      </c>
      <c r="M347" t="s">
        <v>1343</v>
      </c>
      <c r="P347" t="s">
        <v>736</v>
      </c>
      <c r="Q347" s="6" t="e">
        <f>+VLOOKUP(Y347,#REF!,2,FALSE)</f>
        <v>#REF!</v>
      </c>
      <c r="R347" t="s">
        <v>1459</v>
      </c>
      <c r="S347" t="s">
        <v>8</v>
      </c>
      <c r="T347">
        <v>450000</v>
      </c>
      <c r="U347">
        <v>450000</v>
      </c>
      <c r="V347">
        <v>180000</v>
      </c>
      <c r="W347">
        <v>0</v>
      </c>
      <c r="X347">
        <v>-270000</v>
      </c>
      <c r="Y347" s="288">
        <v>2</v>
      </c>
      <c r="Z347" s="6" t="str">
        <f t="shared" si="20"/>
        <v>27</v>
      </c>
      <c r="AA347" s="107" t="str">
        <f t="shared" si="21"/>
        <v>2</v>
      </c>
      <c r="AB347" s="107" t="str">
        <f t="shared" si="22"/>
        <v>22</v>
      </c>
      <c r="AC347" s="107" t="str">
        <f t="shared" si="23"/>
        <v>221</v>
      </c>
    </row>
    <row r="348" spans="1:29" x14ac:dyDescent="0.25">
      <c r="A348" t="s">
        <v>172</v>
      </c>
      <c r="B348" t="s">
        <v>1379</v>
      </c>
      <c r="C348" s="107" t="e">
        <f>+VLOOKUP(AA348,#REF!,2,FALSE)</f>
        <v>#REF!</v>
      </c>
      <c r="D348" s="107" t="e">
        <f>+VLOOKUP(AB348,#REF!,2,FALSE)</f>
        <v>#REF!</v>
      </c>
      <c r="E348" s="107" t="s">
        <v>2226</v>
      </c>
      <c r="F348" s="107" t="s">
        <v>2227</v>
      </c>
      <c r="G348" s="107" t="s">
        <v>2228</v>
      </c>
      <c r="H348" s="107" t="s">
        <v>2229</v>
      </c>
      <c r="I348" s="107" t="s">
        <v>1252</v>
      </c>
      <c r="J348" s="107" t="s">
        <v>171</v>
      </c>
      <c r="K348" s="107" t="s">
        <v>1369</v>
      </c>
      <c r="L348" s="107" t="s">
        <v>2217</v>
      </c>
      <c r="M348" t="s">
        <v>1343</v>
      </c>
      <c r="P348" t="s">
        <v>737</v>
      </c>
      <c r="Q348" s="6" t="e">
        <f>+VLOOKUP(Y348,#REF!,2,FALSE)</f>
        <v>#REF!</v>
      </c>
      <c r="R348" t="s">
        <v>1459</v>
      </c>
      <c r="S348" t="s">
        <v>67</v>
      </c>
      <c r="T348">
        <v>150000</v>
      </c>
      <c r="U348">
        <v>150000</v>
      </c>
      <c r="V348">
        <v>90000</v>
      </c>
      <c r="W348">
        <v>0</v>
      </c>
      <c r="X348">
        <v>-60000</v>
      </c>
      <c r="Y348" s="288">
        <v>2</v>
      </c>
      <c r="Z348" s="6" t="str">
        <f t="shared" si="20"/>
        <v>27</v>
      </c>
      <c r="AA348" s="107" t="str">
        <f t="shared" si="21"/>
        <v>2</v>
      </c>
      <c r="AB348" s="107" t="str">
        <f t="shared" si="22"/>
        <v>22</v>
      </c>
      <c r="AC348" s="107" t="str">
        <f t="shared" si="23"/>
        <v>221</v>
      </c>
    </row>
    <row r="349" spans="1:29" x14ac:dyDescent="0.25">
      <c r="A349" t="s">
        <v>172</v>
      </c>
      <c r="B349" t="s">
        <v>1379</v>
      </c>
      <c r="C349" s="107" t="e">
        <f>+VLOOKUP(AA349,#REF!,2,FALSE)</f>
        <v>#REF!</v>
      </c>
      <c r="D349" s="107" t="e">
        <f>+VLOOKUP(AB349,#REF!,2,FALSE)</f>
        <v>#REF!</v>
      </c>
      <c r="E349" s="107" t="s">
        <v>2226</v>
      </c>
      <c r="F349" s="107" t="s">
        <v>2227</v>
      </c>
      <c r="G349" s="107" t="s">
        <v>2228</v>
      </c>
      <c r="H349" s="107" t="s">
        <v>2229</v>
      </c>
      <c r="I349" s="107" t="s">
        <v>1252</v>
      </c>
      <c r="J349" s="107" t="s">
        <v>171</v>
      </c>
      <c r="K349" s="107" t="s">
        <v>1369</v>
      </c>
      <c r="L349" s="107" t="s">
        <v>2217</v>
      </c>
      <c r="M349" t="s">
        <v>1343</v>
      </c>
      <c r="P349" t="s">
        <v>738</v>
      </c>
      <c r="Q349" s="6" t="e">
        <f>+VLOOKUP(Y349,#REF!,2,FALSE)</f>
        <v>#REF!</v>
      </c>
      <c r="R349" t="s">
        <v>1461</v>
      </c>
      <c r="S349" t="s">
        <v>10</v>
      </c>
      <c r="T349">
        <v>200000</v>
      </c>
      <c r="U349">
        <v>200000</v>
      </c>
      <c r="V349">
        <v>100000</v>
      </c>
      <c r="W349">
        <v>0</v>
      </c>
      <c r="X349">
        <v>-100000</v>
      </c>
      <c r="Y349" s="288">
        <v>2</v>
      </c>
      <c r="Z349" s="6" t="str">
        <f t="shared" si="20"/>
        <v>29</v>
      </c>
      <c r="AA349" s="107" t="str">
        <f t="shared" si="21"/>
        <v>2</v>
      </c>
      <c r="AB349" s="107" t="str">
        <f t="shared" si="22"/>
        <v>22</v>
      </c>
      <c r="AC349" s="107" t="str">
        <f t="shared" si="23"/>
        <v>221</v>
      </c>
    </row>
    <row r="350" spans="1:29" x14ac:dyDescent="0.25">
      <c r="A350" t="s">
        <v>172</v>
      </c>
      <c r="B350" t="s">
        <v>1379</v>
      </c>
      <c r="C350" s="107" t="e">
        <f>+VLOOKUP(AA350,#REF!,2,FALSE)</f>
        <v>#REF!</v>
      </c>
      <c r="D350" s="107" t="e">
        <f>+VLOOKUP(AB350,#REF!,2,FALSE)</f>
        <v>#REF!</v>
      </c>
      <c r="E350" s="107" t="s">
        <v>2226</v>
      </c>
      <c r="F350" s="107" t="s">
        <v>2227</v>
      </c>
      <c r="G350" s="107" t="s">
        <v>2228</v>
      </c>
      <c r="H350" s="107" t="s">
        <v>2229</v>
      </c>
      <c r="I350" s="107" t="s">
        <v>1252</v>
      </c>
      <c r="J350" s="107" t="s">
        <v>171</v>
      </c>
      <c r="K350" s="107" t="s">
        <v>1369</v>
      </c>
      <c r="L350" s="107" t="s">
        <v>2217</v>
      </c>
      <c r="M350" t="s">
        <v>1343</v>
      </c>
      <c r="P350" t="s">
        <v>739</v>
      </c>
      <c r="Q350" s="6" t="e">
        <f>+VLOOKUP(Y350,#REF!,2,FALSE)</f>
        <v>#REF!</v>
      </c>
      <c r="R350" t="s">
        <v>1461</v>
      </c>
      <c r="S350" t="s">
        <v>55</v>
      </c>
      <c r="T350">
        <v>50000</v>
      </c>
      <c r="U350">
        <v>50000</v>
      </c>
      <c r="V350">
        <v>5000</v>
      </c>
      <c r="W350">
        <v>0</v>
      </c>
      <c r="X350">
        <v>-45000</v>
      </c>
      <c r="Y350" s="288">
        <v>2</v>
      </c>
      <c r="Z350" s="6" t="str">
        <f t="shared" si="20"/>
        <v>29</v>
      </c>
      <c r="AA350" s="107" t="str">
        <f t="shared" si="21"/>
        <v>2</v>
      </c>
      <c r="AB350" s="107" t="str">
        <f t="shared" si="22"/>
        <v>22</v>
      </c>
      <c r="AC350" s="107" t="str">
        <f t="shared" si="23"/>
        <v>221</v>
      </c>
    </row>
    <row r="351" spans="1:29" x14ac:dyDescent="0.25">
      <c r="A351" t="s">
        <v>172</v>
      </c>
      <c r="B351" t="s">
        <v>1379</v>
      </c>
      <c r="C351" s="107" t="e">
        <f>+VLOOKUP(AA351,#REF!,2,FALSE)</f>
        <v>#REF!</v>
      </c>
      <c r="D351" s="107" t="e">
        <f>+VLOOKUP(AB351,#REF!,2,FALSE)</f>
        <v>#REF!</v>
      </c>
      <c r="E351" s="107" t="s">
        <v>2226</v>
      </c>
      <c r="F351" s="107" t="s">
        <v>2227</v>
      </c>
      <c r="G351" s="107" t="s">
        <v>2228</v>
      </c>
      <c r="H351" s="107" t="s">
        <v>2229</v>
      </c>
      <c r="I351" s="107" t="s">
        <v>1252</v>
      </c>
      <c r="J351" s="107" t="s">
        <v>171</v>
      </c>
      <c r="K351" s="107" t="s">
        <v>1369</v>
      </c>
      <c r="L351" s="107" t="s">
        <v>2217</v>
      </c>
      <c r="M351" t="s">
        <v>1343</v>
      </c>
      <c r="P351" t="s">
        <v>740</v>
      </c>
      <c r="Q351" s="6" t="e">
        <f>+VLOOKUP(Y351,#REF!,2,FALSE)</f>
        <v>#REF!</v>
      </c>
      <c r="R351" t="s">
        <v>1461</v>
      </c>
      <c r="S351" t="s">
        <v>77</v>
      </c>
      <c r="T351">
        <v>150000</v>
      </c>
      <c r="U351">
        <v>150000</v>
      </c>
      <c r="V351">
        <v>120000</v>
      </c>
      <c r="W351">
        <v>0</v>
      </c>
      <c r="X351">
        <v>-30000</v>
      </c>
      <c r="Y351" s="288">
        <v>2</v>
      </c>
      <c r="Z351" s="6" t="str">
        <f t="shared" si="20"/>
        <v>29</v>
      </c>
      <c r="AA351" s="107" t="str">
        <f t="shared" si="21"/>
        <v>2</v>
      </c>
      <c r="AB351" s="107" t="str">
        <f t="shared" si="22"/>
        <v>22</v>
      </c>
      <c r="AC351" s="107" t="str">
        <f t="shared" si="23"/>
        <v>221</v>
      </c>
    </row>
    <row r="352" spans="1:29" x14ac:dyDescent="0.25">
      <c r="A352" t="s">
        <v>172</v>
      </c>
      <c r="B352" t="s">
        <v>1379</v>
      </c>
      <c r="C352" s="107" t="e">
        <f>+VLOOKUP(AA352,#REF!,2,FALSE)</f>
        <v>#REF!</v>
      </c>
      <c r="D352" s="107" t="e">
        <f>+VLOOKUP(AB352,#REF!,2,FALSE)</f>
        <v>#REF!</v>
      </c>
      <c r="E352" s="107" t="s">
        <v>2226</v>
      </c>
      <c r="F352" s="107" t="s">
        <v>2227</v>
      </c>
      <c r="G352" s="107" t="s">
        <v>2228</v>
      </c>
      <c r="H352" s="107" t="s">
        <v>2229</v>
      </c>
      <c r="I352" s="107" t="s">
        <v>1252</v>
      </c>
      <c r="J352" s="107" t="s">
        <v>171</v>
      </c>
      <c r="K352" s="107" t="s">
        <v>1369</v>
      </c>
      <c r="L352" s="107" t="s">
        <v>2217</v>
      </c>
      <c r="M352" t="s">
        <v>1343</v>
      </c>
      <c r="P352" t="s">
        <v>741</v>
      </c>
      <c r="Q352" s="6" t="e">
        <f>+VLOOKUP(Y352,#REF!,2,FALSE)</f>
        <v>#REF!</v>
      </c>
      <c r="R352" t="s">
        <v>1466</v>
      </c>
      <c r="S352" t="s">
        <v>99</v>
      </c>
      <c r="T352">
        <v>500000</v>
      </c>
      <c r="U352">
        <v>500000</v>
      </c>
      <c r="V352">
        <v>0</v>
      </c>
      <c r="W352">
        <v>0</v>
      </c>
      <c r="X352">
        <v>-500000</v>
      </c>
      <c r="Y352" s="288">
        <v>3</v>
      </c>
      <c r="Z352" s="6" t="str">
        <f t="shared" si="20"/>
        <v>35</v>
      </c>
      <c r="AA352" s="107" t="str">
        <f t="shared" si="21"/>
        <v>2</v>
      </c>
      <c r="AB352" s="107" t="str">
        <f t="shared" si="22"/>
        <v>22</v>
      </c>
      <c r="AC352" s="107" t="str">
        <f t="shared" si="23"/>
        <v>221</v>
      </c>
    </row>
    <row r="353" spans="1:29" x14ac:dyDescent="0.25">
      <c r="A353" t="s">
        <v>172</v>
      </c>
      <c r="B353" t="s">
        <v>1379</v>
      </c>
      <c r="C353" s="107" t="e">
        <f>+VLOOKUP(AA353,#REF!,2,FALSE)</f>
        <v>#REF!</v>
      </c>
      <c r="D353" s="107" t="e">
        <f>+VLOOKUP(AB353,#REF!,2,FALSE)</f>
        <v>#REF!</v>
      </c>
      <c r="E353" s="107" t="s">
        <v>2226</v>
      </c>
      <c r="F353" s="107" t="s">
        <v>2227</v>
      </c>
      <c r="G353" s="107" t="s">
        <v>2228</v>
      </c>
      <c r="H353" s="107" t="s">
        <v>2229</v>
      </c>
      <c r="I353" s="107" t="s">
        <v>1252</v>
      </c>
      <c r="J353" s="107" t="s">
        <v>171</v>
      </c>
      <c r="K353" s="107" t="s">
        <v>1369</v>
      </c>
      <c r="L353" s="107" t="s">
        <v>2217</v>
      </c>
      <c r="M353" t="s">
        <v>1343</v>
      </c>
      <c r="P353" t="s">
        <v>739</v>
      </c>
      <c r="Q353" s="6" t="e">
        <f>+VLOOKUP(Y353,#REF!,2,FALSE)</f>
        <v>#REF!</v>
      </c>
      <c r="R353" t="s">
        <v>1466</v>
      </c>
      <c r="S353" t="s">
        <v>104</v>
      </c>
      <c r="T353">
        <v>50000</v>
      </c>
      <c r="U353">
        <v>0</v>
      </c>
      <c r="V353">
        <v>0</v>
      </c>
      <c r="W353">
        <v>-50000</v>
      </c>
      <c r="X353">
        <v>-50000</v>
      </c>
      <c r="Y353" s="288">
        <v>3</v>
      </c>
      <c r="Z353" s="6" t="str">
        <f t="shared" si="20"/>
        <v>35</v>
      </c>
      <c r="AA353" s="107" t="str">
        <f t="shared" si="21"/>
        <v>2</v>
      </c>
      <c r="AB353" s="107" t="str">
        <f t="shared" si="22"/>
        <v>22</v>
      </c>
      <c r="AC353" s="107" t="str">
        <f t="shared" si="23"/>
        <v>221</v>
      </c>
    </row>
    <row r="354" spans="1:29" x14ac:dyDescent="0.25">
      <c r="A354" t="s">
        <v>172</v>
      </c>
      <c r="B354" t="s">
        <v>1379</v>
      </c>
      <c r="C354" s="107" t="e">
        <f>+VLOOKUP(AA354,#REF!,2,FALSE)</f>
        <v>#REF!</v>
      </c>
      <c r="D354" s="107" t="e">
        <f>+VLOOKUP(AB354,#REF!,2,FALSE)</f>
        <v>#REF!</v>
      </c>
      <c r="E354" s="107" t="s">
        <v>2226</v>
      </c>
      <c r="F354" s="107" t="s">
        <v>2227</v>
      </c>
      <c r="G354" s="107" t="s">
        <v>2228</v>
      </c>
      <c r="H354" s="107" t="s">
        <v>2229</v>
      </c>
      <c r="I354" s="107" t="s">
        <v>1252</v>
      </c>
      <c r="J354" s="107" t="s">
        <v>171</v>
      </c>
      <c r="K354" s="107" t="s">
        <v>1369</v>
      </c>
      <c r="L354" s="107" t="s">
        <v>2217</v>
      </c>
      <c r="M354" t="s">
        <v>1343</v>
      </c>
      <c r="P354" t="s">
        <v>742</v>
      </c>
      <c r="Q354" s="6" t="e">
        <f>+VLOOKUP(Y354,#REF!,2,FALSE)</f>
        <v>#REF!</v>
      </c>
      <c r="R354" t="s">
        <v>1466</v>
      </c>
      <c r="S354" t="s">
        <v>81</v>
      </c>
      <c r="T354">
        <v>85000</v>
      </c>
      <c r="U354">
        <v>85000</v>
      </c>
      <c r="V354">
        <v>0</v>
      </c>
      <c r="W354">
        <v>0</v>
      </c>
      <c r="X354">
        <v>-85000</v>
      </c>
      <c r="Y354" s="288">
        <v>3</v>
      </c>
      <c r="Z354" s="6" t="str">
        <f t="shared" si="20"/>
        <v>35</v>
      </c>
      <c r="AA354" s="107" t="str">
        <f t="shared" si="21"/>
        <v>2</v>
      </c>
      <c r="AB354" s="107" t="str">
        <f t="shared" si="22"/>
        <v>22</v>
      </c>
      <c r="AC354" s="107" t="str">
        <f t="shared" si="23"/>
        <v>221</v>
      </c>
    </row>
    <row r="355" spans="1:29" x14ac:dyDescent="0.25">
      <c r="A355" t="s">
        <v>172</v>
      </c>
      <c r="B355" t="s">
        <v>1379</v>
      </c>
      <c r="C355" s="107" t="e">
        <f>+VLOOKUP(AA355,#REF!,2,FALSE)</f>
        <v>#REF!</v>
      </c>
      <c r="D355" s="107" t="e">
        <f>+VLOOKUP(AB355,#REF!,2,FALSE)</f>
        <v>#REF!</v>
      </c>
      <c r="E355" s="107" t="s">
        <v>2226</v>
      </c>
      <c r="F355" s="107" t="s">
        <v>2227</v>
      </c>
      <c r="G355" s="107" t="s">
        <v>2228</v>
      </c>
      <c r="H355" s="107" t="s">
        <v>2229</v>
      </c>
      <c r="I355" s="107" t="s">
        <v>1252</v>
      </c>
      <c r="J355" s="107" t="s">
        <v>171</v>
      </c>
      <c r="K355" s="107" t="s">
        <v>1369</v>
      </c>
      <c r="L355" s="107" t="s">
        <v>2217</v>
      </c>
      <c r="M355" t="s">
        <v>1343</v>
      </c>
      <c r="P355" t="s">
        <v>743</v>
      </c>
      <c r="Q355" s="6" t="e">
        <f>+VLOOKUP(Y355,#REF!,2,FALSE)</f>
        <v>#REF!</v>
      </c>
      <c r="R355" t="s">
        <v>1481</v>
      </c>
      <c r="S355" t="s">
        <v>91</v>
      </c>
      <c r="T355">
        <v>300000</v>
      </c>
      <c r="U355">
        <v>300000</v>
      </c>
      <c r="V355">
        <v>0</v>
      </c>
      <c r="W355">
        <v>0</v>
      </c>
      <c r="X355">
        <v>-300000</v>
      </c>
      <c r="Y355" s="288">
        <v>5</v>
      </c>
      <c r="Z355" s="6" t="str">
        <f t="shared" si="20"/>
        <v>56</v>
      </c>
      <c r="AA355" s="107" t="str">
        <f t="shared" si="21"/>
        <v>2</v>
      </c>
      <c r="AB355" s="107" t="str">
        <f t="shared" si="22"/>
        <v>22</v>
      </c>
      <c r="AC355" s="107" t="str">
        <f t="shared" si="23"/>
        <v>221</v>
      </c>
    </row>
    <row r="356" spans="1:29" x14ac:dyDescent="0.25">
      <c r="A356" t="s">
        <v>172</v>
      </c>
      <c r="B356" t="s">
        <v>1379</v>
      </c>
      <c r="C356" s="107" t="e">
        <f>+VLOOKUP(AA356,#REF!,2,FALSE)</f>
        <v>#REF!</v>
      </c>
      <c r="D356" s="107" t="e">
        <f>+VLOOKUP(AB356,#REF!,2,FALSE)</f>
        <v>#REF!</v>
      </c>
      <c r="E356" s="107" t="s">
        <v>2226</v>
      </c>
      <c r="F356" s="107" t="s">
        <v>2227</v>
      </c>
      <c r="G356" s="107" t="s">
        <v>2228</v>
      </c>
      <c r="H356" s="107" t="s">
        <v>2229</v>
      </c>
      <c r="I356" s="107" t="s">
        <v>1252</v>
      </c>
      <c r="J356" s="107" t="s">
        <v>171</v>
      </c>
      <c r="K356" s="107" t="s">
        <v>1369</v>
      </c>
      <c r="L356" s="107" t="s">
        <v>2217</v>
      </c>
      <c r="M356" t="s">
        <v>1343</v>
      </c>
      <c r="P356" t="s">
        <v>744</v>
      </c>
      <c r="Q356" s="6" t="e">
        <f>+VLOOKUP(Y356,#REF!,2,FALSE)</f>
        <v>#REF!</v>
      </c>
      <c r="R356" t="s">
        <v>1481</v>
      </c>
      <c r="S356" t="s">
        <v>50</v>
      </c>
      <c r="T356">
        <v>400000</v>
      </c>
      <c r="U356">
        <v>400000</v>
      </c>
      <c r="V356">
        <v>0</v>
      </c>
      <c r="W356">
        <v>0</v>
      </c>
      <c r="X356">
        <v>-400000</v>
      </c>
      <c r="Y356" s="288">
        <v>5</v>
      </c>
      <c r="Z356" s="6" t="str">
        <f t="shared" si="20"/>
        <v>56</v>
      </c>
      <c r="AA356" s="107" t="str">
        <f t="shared" si="21"/>
        <v>2</v>
      </c>
      <c r="AB356" s="107" t="str">
        <f t="shared" si="22"/>
        <v>22</v>
      </c>
      <c r="AC356" s="107" t="str">
        <f t="shared" si="23"/>
        <v>221</v>
      </c>
    </row>
    <row r="357" spans="1:29" x14ac:dyDescent="0.25">
      <c r="A357" t="s">
        <v>172</v>
      </c>
      <c r="B357" t="s">
        <v>1379</v>
      </c>
      <c r="C357" s="107" t="e">
        <f>+VLOOKUP(AA357,#REF!,2,FALSE)</f>
        <v>#REF!</v>
      </c>
      <c r="D357" s="107" t="e">
        <f>+VLOOKUP(AB357,#REF!,2,FALSE)</f>
        <v>#REF!</v>
      </c>
      <c r="E357" s="107" t="s">
        <v>2226</v>
      </c>
      <c r="F357" s="107" t="s">
        <v>2227</v>
      </c>
      <c r="G357" s="107" t="s">
        <v>2228</v>
      </c>
      <c r="H357" s="107" t="s">
        <v>2229</v>
      </c>
      <c r="I357" s="107" t="s">
        <v>1252</v>
      </c>
      <c r="J357" s="107" t="s">
        <v>171</v>
      </c>
      <c r="K357" s="107" t="s">
        <v>1369</v>
      </c>
      <c r="L357" s="107" t="s">
        <v>2217</v>
      </c>
      <c r="M357" t="s">
        <v>1343</v>
      </c>
      <c r="P357" t="s">
        <v>745</v>
      </c>
      <c r="Q357" s="6" t="e">
        <f>+VLOOKUP(Y357,#REF!,2,FALSE)</f>
        <v>#REF!</v>
      </c>
      <c r="R357" t="s">
        <v>1476</v>
      </c>
      <c r="S357" t="s">
        <v>15</v>
      </c>
      <c r="T357">
        <v>40000</v>
      </c>
      <c r="U357">
        <v>40000</v>
      </c>
      <c r="V357">
        <v>0</v>
      </c>
      <c r="W357">
        <v>0</v>
      </c>
      <c r="X357">
        <v>-40000</v>
      </c>
      <c r="Y357" s="288">
        <v>5</v>
      </c>
      <c r="Z357" s="6" t="str">
        <f t="shared" si="20"/>
        <v>51</v>
      </c>
      <c r="AA357" s="107" t="str">
        <f t="shared" si="21"/>
        <v>2</v>
      </c>
      <c r="AB357" s="107" t="str">
        <f t="shared" si="22"/>
        <v>22</v>
      </c>
      <c r="AC357" s="107" t="str">
        <f t="shared" si="23"/>
        <v>221</v>
      </c>
    </row>
    <row r="358" spans="1:29" x14ac:dyDescent="0.25">
      <c r="A358" t="s">
        <v>172</v>
      </c>
      <c r="B358" t="s">
        <v>1379</v>
      </c>
      <c r="C358" s="107" t="e">
        <f>+VLOOKUP(AA358,#REF!,2,FALSE)</f>
        <v>#REF!</v>
      </c>
      <c r="D358" s="107" t="e">
        <f>+VLOOKUP(AB358,#REF!,2,FALSE)</f>
        <v>#REF!</v>
      </c>
      <c r="E358" s="107" t="s">
        <v>2226</v>
      </c>
      <c r="F358" s="107" t="s">
        <v>2227</v>
      </c>
      <c r="G358" s="107" t="s">
        <v>2228</v>
      </c>
      <c r="H358" s="107" t="s">
        <v>2229</v>
      </c>
      <c r="I358" s="107" t="s">
        <v>1252</v>
      </c>
      <c r="J358" s="107" t="s">
        <v>171</v>
      </c>
      <c r="K358" s="107" t="s">
        <v>1369</v>
      </c>
      <c r="L358" s="107" t="s">
        <v>2217</v>
      </c>
      <c r="M358" t="s">
        <v>1343</v>
      </c>
      <c r="P358" t="s">
        <v>746</v>
      </c>
      <c r="Q358" s="6" t="e">
        <f>+VLOOKUP(Y358,#REF!,2,FALSE)</f>
        <v>#REF!</v>
      </c>
      <c r="R358" t="s">
        <v>1476</v>
      </c>
      <c r="S358" t="s">
        <v>17</v>
      </c>
      <c r="T358">
        <v>15000</v>
      </c>
      <c r="U358">
        <v>15000</v>
      </c>
      <c r="V358">
        <v>15000</v>
      </c>
      <c r="W358">
        <v>0</v>
      </c>
      <c r="X358">
        <v>0</v>
      </c>
      <c r="Y358" s="288">
        <v>5</v>
      </c>
      <c r="Z358" s="6" t="str">
        <f t="shared" si="20"/>
        <v>51</v>
      </c>
      <c r="AA358" s="107" t="str">
        <f t="shared" si="21"/>
        <v>2</v>
      </c>
      <c r="AB358" s="107" t="str">
        <f t="shared" si="22"/>
        <v>22</v>
      </c>
      <c r="AC358" s="107" t="str">
        <f t="shared" si="23"/>
        <v>221</v>
      </c>
    </row>
    <row r="359" spans="1:29" x14ac:dyDescent="0.25">
      <c r="A359" t="s">
        <v>172</v>
      </c>
      <c r="B359" t="s">
        <v>1379</v>
      </c>
      <c r="C359" s="107" t="e">
        <f>+VLOOKUP(AA359,#REF!,2,FALSE)</f>
        <v>#REF!</v>
      </c>
      <c r="D359" s="107" t="e">
        <f>+VLOOKUP(AB359,#REF!,2,FALSE)</f>
        <v>#REF!</v>
      </c>
      <c r="E359" s="107" t="s">
        <v>2226</v>
      </c>
      <c r="F359" s="107" t="s">
        <v>2227</v>
      </c>
      <c r="G359" s="107" t="s">
        <v>2228</v>
      </c>
      <c r="H359" s="107" t="s">
        <v>2229</v>
      </c>
      <c r="I359" s="107" t="s">
        <v>1252</v>
      </c>
      <c r="J359" s="107" t="s">
        <v>171</v>
      </c>
      <c r="K359" s="107" t="s">
        <v>1369</v>
      </c>
      <c r="L359" s="107" t="s">
        <v>2217</v>
      </c>
      <c r="M359" t="s">
        <v>1343</v>
      </c>
      <c r="P359" t="s">
        <v>747</v>
      </c>
      <c r="Q359" s="6" t="e">
        <f>+VLOOKUP(Y359,#REF!,2,FALSE)</f>
        <v>#REF!</v>
      </c>
      <c r="R359" t="s">
        <v>1454</v>
      </c>
      <c r="S359" t="s">
        <v>2</v>
      </c>
      <c r="T359">
        <v>160800</v>
      </c>
      <c r="U359">
        <v>160800</v>
      </c>
      <c r="V359">
        <v>32160</v>
      </c>
      <c r="W359">
        <v>0</v>
      </c>
      <c r="X359">
        <v>-128640</v>
      </c>
      <c r="Y359" s="288">
        <v>2</v>
      </c>
      <c r="Z359" s="6" t="str">
        <f t="shared" si="20"/>
        <v>21</v>
      </c>
      <c r="AA359" s="107" t="str">
        <f t="shared" si="21"/>
        <v>2</v>
      </c>
      <c r="AB359" s="107" t="str">
        <f t="shared" si="22"/>
        <v>22</v>
      </c>
      <c r="AC359" s="107" t="str">
        <f t="shared" si="23"/>
        <v>221</v>
      </c>
    </row>
    <row r="360" spans="1:29" x14ac:dyDescent="0.25">
      <c r="A360" t="s">
        <v>172</v>
      </c>
      <c r="B360" t="s">
        <v>1379</v>
      </c>
      <c r="C360" s="107" t="e">
        <f>+VLOOKUP(AA360,#REF!,2,FALSE)</f>
        <v>#REF!</v>
      </c>
      <c r="D360" s="107" t="e">
        <f>+VLOOKUP(AB360,#REF!,2,FALSE)</f>
        <v>#REF!</v>
      </c>
      <c r="E360" s="107" t="s">
        <v>2226</v>
      </c>
      <c r="F360" s="107" t="s">
        <v>2227</v>
      </c>
      <c r="G360" s="107" t="s">
        <v>2228</v>
      </c>
      <c r="H360" s="107" t="s">
        <v>2229</v>
      </c>
      <c r="I360" s="107" t="s">
        <v>1252</v>
      </c>
      <c r="J360" s="107" t="s">
        <v>171</v>
      </c>
      <c r="K360" s="107" t="s">
        <v>1369</v>
      </c>
      <c r="L360" s="107" t="s">
        <v>2217</v>
      </c>
      <c r="M360" t="s">
        <v>1343</v>
      </c>
      <c r="P360" t="s">
        <v>748</v>
      </c>
      <c r="Q360" s="6" t="e">
        <f>+VLOOKUP(Y360,#REF!,2,FALSE)</f>
        <v>#REF!</v>
      </c>
      <c r="R360" t="s">
        <v>1454</v>
      </c>
      <c r="S360" t="s">
        <v>51</v>
      </c>
      <c r="T360">
        <v>84600</v>
      </c>
      <c r="U360">
        <v>84600</v>
      </c>
      <c r="V360">
        <v>25380</v>
      </c>
      <c r="W360">
        <v>0</v>
      </c>
      <c r="X360">
        <v>-59220</v>
      </c>
      <c r="Y360" s="288">
        <v>2</v>
      </c>
      <c r="Z360" s="6" t="str">
        <f t="shared" si="20"/>
        <v>21</v>
      </c>
      <c r="AA360" s="107" t="str">
        <f t="shared" si="21"/>
        <v>2</v>
      </c>
      <c r="AB360" s="107" t="str">
        <f t="shared" si="22"/>
        <v>22</v>
      </c>
      <c r="AC360" s="107" t="str">
        <f t="shared" si="23"/>
        <v>221</v>
      </c>
    </row>
    <row r="361" spans="1:29" x14ac:dyDescent="0.25">
      <c r="A361" t="s">
        <v>172</v>
      </c>
      <c r="B361" t="s">
        <v>1379</v>
      </c>
      <c r="C361" s="107" t="e">
        <f>+VLOOKUP(AA361,#REF!,2,FALSE)</f>
        <v>#REF!</v>
      </c>
      <c r="D361" s="107" t="e">
        <f>+VLOOKUP(AB361,#REF!,2,FALSE)</f>
        <v>#REF!</v>
      </c>
      <c r="E361" s="107" t="s">
        <v>2226</v>
      </c>
      <c r="F361" s="107" t="s">
        <v>2227</v>
      </c>
      <c r="G361" s="107" t="s">
        <v>2228</v>
      </c>
      <c r="H361" s="107" t="s">
        <v>2229</v>
      </c>
      <c r="I361" s="107" t="s">
        <v>1252</v>
      </c>
      <c r="J361" s="107" t="s">
        <v>171</v>
      </c>
      <c r="K361" s="107" t="s">
        <v>1369</v>
      </c>
      <c r="L361" s="107" t="s">
        <v>2217</v>
      </c>
      <c r="M361" t="s">
        <v>1343</v>
      </c>
      <c r="P361" t="s">
        <v>749</v>
      </c>
      <c r="Q361" s="6" t="e">
        <f>+VLOOKUP(Y361,#REF!,2,FALSE)</f>
        <v>#REF!</v>
      </c>
      <c r="R361" t="s">
        <v>1454</v>
      </c>
      <c r="S361" t="s">
        <v>3</v>
      </c>
      <c r="T361">
        <v>450000</v>
      </c>
      <c r="U361">
        <v>450000</v>
      </c>
      <c r="V361">
        <v>135000</v>
      </c>
      <c r="W361">
        <v>0</v>
      </c>
      <c r="X361">
        <v>-315000</v>
      </c>
      <c r="Y361" s="288">
        <v>2</v>
      </c>
      <c r="Z361" s="6" t="str">
        <f t="shared" si="20"/>
        <v>21</v>
      </c>
      <c r="AA361" s="107" t="str">
        <f t="shared" si="21"/>
        <v>2</v>
      </c>
      <c r="AB361" s="107" t="str">
        <f t="shared" si="22"/>
        <v>22</v>
      </c>
      <c r="AC361" s="107" t="str">
        <f t="shared" si="23"/>
        <v>221</v>
      </c>
    </row>
    <row r="362" spans="1:29" x14ac:dyDescent="0.25">
      <c r="A362" t="s">
        <v>172</v>
      </c>
      <c r="B362" t="s">
        <v>1379</v>
      </c>
      <c r="C362" s="107" t="e">
        <f>+VLOOKUP(AA362,#REF!,2,FALSE)</f>
        <v>#REF!</v>
      </c>
      <c r="D362" s="107" t="e">
        <f>+VLOOKUP(AB362,#REF!,2,FALSE)</f>
        <v>#REF!</v>
      </c>
      <c r="E362" s="107" t="s">
        <v>2226</v>
      </c>
      <c r="F362" s="107" t="s">
        <v>2227</v>
      </c>
      <c r="G362" s="107" t="s">
        <v>2228</v>
      </c>
      <c r="H362" s="107" t="s">
        <v>2229</v>
      </c>
      <c r="I362" s="107" t="s">
        <v>1252</v>
      </c>
      <c r="J362" s="107" t="s">
        <v>171</v>
      </c>
      <c r="K362" s="107" t="s">
        <v>1369</v>
      </c>
      <c r="L362" s="107" t="s">
        <v>2217</v>
      </c>
      <c r="M362" t="s">
        <v>1343</v>
      </c>
      <c r="P362" t="s">
        <v>750</v>
      </c>
      <c r="Q362" s="6" t="e">
        <f>+VLOOKUP(Y362,#REF!,2,FALSE)</f>
        <v>#REF!</v>
      </c>
      <c r="R362" t="s">
        <v>1454</v>
      </c>
      <c r="S362" t="s">
        <v>4</v>
      </c>
      <c r="T362">
        <v>400000</v>
      </c>
      <c r="U362">
        <v>400000</v>
      </c>
      <c r="V362">
        <v>320000</v>
      </c>
      <c r="W362">
        <v>0</v>
      </c>
      <c r="X362">
        <v>-80000</v>
      </c>
      <c r="Y362" s="288">
        <v>2</v>
      </c>
      <c r="Z362" s="6" t="str">
        <f t="shared" si="20"/>
        <v>21</v>
      </c>
      <c r="AA362" s="107" t="str">
        <f t="shared" si="21"/>
        <v>2</v>
      </c>
      <c r="AB362" s="107" t="str">
        <f t="shared" si="22"/>
        <v>22</v>
      </c>
      <c r="AC362" s="107" t="str">
        <f t="shared" si="23"/>
        <v>221</v>
      </c>
    </row>
    <row r="363" spans="1:29" x14ac:dyDescent="0.25">
      <c r="A363" t="s">
        <v>172</v>
      </c>
      <c r="B363" t="s">
        <v>1379</v>
      </c>
      <c r="C363" s="107" t="e">
        <f>+VLOOKUP(AA363,#REF!,2,FALSE)</f>
        <v>#REF!</v>
      </c>
      <c r="D363" s="107" t="e">
        <f>+VLOOKUP(AB363,#REF!,2,FALSE)</f>
        <v>#REF!</v>
      </c>
      <c r="E363" s="107" t="s">
        <v>2226</v>
      </c>
      <c r="F363" s="107" t="s">
        <v>2227</v>
      </c>
      <c r="G363" s="107" t="s">
        <v>2228</v>
      </c>
      <c r="H363" s="107" t="s">
        <v>2229</v>
      </c>
      <c r="I363" s="107" t="s">
        <v>1252</v>
      </c>
      <c r="J363" s="107" t="s">
        <v>171</v>
      </c>
      <c r="K363" s="107" t="s">
        <v>1369</v>
      </c>
      <c r="L363" s="107" t="s">
        <v>2217</v>
      </c>
      <c r="M363" t="s">
        <v>1343</v>
      </c>
      <c r="P363" t="s">
        <v>751</v>
      </c>
      <c r="Q363" s="6" t="e">
        <f>+VLOOKUP(Y363,#REF!,2,FALSE)</f>
        <v>#REF!</v>
      </c>
      <c r="R363" t="s">
        <v>1456</v>
      </c>
      <c r="S363" t="s">
        <v>92</v>
      </c>
      <c r="T363">
        <v>120000</v>
      </c>
      <c r="U363">
        <v>120000</v>
      </c>
      <c r="V363">
        <v>24000</v>
      </c>
      <c r="W363">
        <v>0</v>
      </c>
      <c r="X363">
        <v>-96000</v>
      </c>
      <c r="Y363" s="288">
        <v>2</v>
      </c>
      <c r="Z363" s="6" t="str">
        <f t="shared" si="20"/>
        <v>24</v>
      </c>
      <c r="AA363" s="107" t="str">
        <f t="shared" si="21"/>
        <v>2</v>
      </c>
      <c r="AB363" s="107" t="str">
        <f t="shared" si="22"/>
        <v>22</v>
      </c>
      <c r="AC363" s="107" t="str">
        <f t="shared" si="23"/>
        <v>221</v>
      </c>
    </row>
    <row r="364" spans="1:29" x14ac:dyDescent="0.25">
      <c r="A364" t="s">
        <v>172</v>
      </c>
      <c r="B364" t="s">
        <v>1379</v>
      </c>
      <c r="C364" s="107" t="e">
        <f>+VLOOKUP(AA364,#REF!,2,FALSE)</f>
        <v>#REF!</v>
      </c>
      <c r="D364" s="107" t="e">
        <f>+VLOOKUP(AB364,#REF!,2,FALSE)</f>
        <v>#REF!</v>
      </c>
      <c r="E364" s="107" t="s">
        <v>2226</v>
      </c>
      <c r="F364" s="107" t="s">
        <v>2227</v>
      </c>
      <c r="G364" s="107" t="s">
        <v>2228</v>
      </c>
      <c r="H364" s="107" t="s">
        <v>2229</v>
      </c>
      <c r="I364" s="107" t="s">
        <v>1252</v>
      </c>
      <c r="J364" s="107" t="s">
        <v>171</v>
      </c>
      <c r="K364" s="107" t="s">
        <v>1369</v>
      </c>
      <c r="L364" s="107" t="s">
        <v>2217</v>
      </c>
      <c r="M364" t="s">
        <v>1343</v>
      </c>
      <c r="P364" t="s">
        <v>752</v>
      </c>
      <c r="Q364" s="6" t="e">
        <f>+VLOOKUP(Y364,#REF!,2,FALSE)</f>
        <v>#REF!</v>
      </c>
      <c r="R364" t="s">
        <v>1456</v>
      </c>
      <c r="S364" t="s">
        <v>93</v>
      </c>
      <c r="T364">
        <v>100000</v>
      </c>
      <c r="U364">
        <v>100000</v>
      </c>
      <c r="V364">
        <v>40000</v>
      </c>
      <c r="W364">
        <v>0</v>
      </c>
      <c r="X364">
        <v>-60000</v>
      </c>
      <c r="Y364" s="288">
        <v>2</v>
      </c>
      <c r="Z364" s="6" t="str">
        <f t="shared" si="20"/>
        <v>24</v>
      </c>
      <c r="AA364" s="107" t="str">
        <f t="shared" si="21"/>
        <v>2</v>
      </c>
      <c r="AB364" s="107" t="str">
        <f t="shared" si="22"/>
        <v>22</v>
      </c>
      <c r="AC364" s="107" t="str">
        <f t="shared" si="23"/>
        <v>221</v>
      </c>
    </row>
    <row r="365" spans="1:29" x14ac:dyDescent="0.25">
      <c r="A365" t="s">
        <v>172</v>
      </c>
      <c r="B365" t="s">
        <v>1379</v>
      </c>
      <c r="C365" s="107" t="e">
        <f>+VLOOKUP(AA365,#REF!,2,FALSE)</f>
        <v>#REF!</v>
      </c>
      <c r="D365" s="107" t="e">
        <f>+VLOOKUP(AB365,#REF!,2,FALSE)</f>
        <v>#REF!</v>
      </c>
      <c r="E365" s="107" t="s">
        <v>2226</v>
      </c>
      <c r="F365" s="107" t="s">
        <v>2227</v>
      </c>
      <c r="G365" s="107" t="s">
        <v>2228</v>
      </c>
      <c r="H365" s="107" t="s">
        <v>2229</v>
      </c>
      <c r="I365" s="107" t="s">
        <v>1252</v>
      </c>
      <c r="J365" s="107" t="s">
        <v>171</v>
      </c>
      <c r="K365" s="107" t="s">
        <v>1369</v>
      </c>
      <c r="L365" s="107" t="s">
        <v>2217</v>
      </c>
      <c r="M365" t="s">
        <v>1343</v>
      </c>
      <c r="P365" t="s">
        <v>753</v>
      </c>
      <c r="Q365" s="6" t="e">
        <f>+VLOOKUP(Y365,#REF!,2,FALSE)</f>
        <v>#REF!</v>
      </c>
      <c r="R365" t="s">
        <v>1456</v>
      </c>
      <c r="S365" t="s">
        <v>94</v>
      </c>
      <c r="T365">
        <v>500</v>
      </c>
      <c r="U365">
        <v>500</v>
      </c>
      <c r="V365">
        <v>500</v>
      </c>
      <c r="W365">
        <v>0</v>
      </c>
      <c r="X365">
        <v>0</v>
      </c>
      <c r="Y365" s="288">
        <v>2</v>
      </c>
      <c r="Z365" s="6" t="str">
        <f t="shared" si="20"/>
        <v>24</v>
      </c>
      <c r="AA365" s="107" t="str">
        <f t="shared" si="21"/>
        <v>2</v>
      </c>
      <c r="AB365" s="107" t="str">
        <f t="shared" si="22"/>
        <v>22</v>
      </c>
      <c r="AC365" s="107" t="str">
        <f t="shared" si="23"/>
        <v>221</v>
      </c>
    </row>
    <row r="366" spans="1:29" x14ac:dyDescent="0.25">
      <c r="A366" t="s">
        <v>172</v>
      </c>
      <c r="B366" t="s">
        <v>1379</v>
      </c>
      <c r="C366" s="107" t="e">
        <f>+VLOOKUP(AA366,#REF!,2,FALSE)</f>
        <v>#REF!</v>
      </c>
      <c r="D366" s="107" t="e">
        <f>+VLOOKUP(AB366,#REF!,2,FALSE)</f>
        <v>#REF!</v>
      </c>
      <c r="E366" s="107" t="s">
        <v>2226</v>
      </c>
      <c r="F366" s="107" t="s">
        <v>2227</v>
      </c>
      <c r="G366" s="107" t="s">
        <v>2228</v>
      </c>
      <c r="H366" s="107" t="s">
        <v>2229</v>
      </c>
      <c r="I366" s="107" t="s">
        <v>1252</v>
      </c>
      <c r="J366" s="107" t="s">
        <v>171</v>
      </c>
      <c r="K366" s="107" t="s">
        <v>1369</v>
      </c>
      <c r="L366" s="107" t="s">
        <v>2217</v>
      </c>
      <c r="M366" t="s">
        <v>1343</v>
      </c>
      <c r="P366" t="s">
        <v>754</v>
      </c>
      <c r="Q366" s="6" t="e">
        <f>+VLOOKUP(Y366,#REF!,2,FALSE)</f>
        <v>#REF!</v>
      </c>
      <c r="R366" t="s">
        <v>1456</v>
      </c>
      <c r="S366" t="s">
        <v>52</v>
      </c>
      <c r="T366">
        <v>170000</v>
      </c>
      <c r="U366">
        <v>170000</v>
      </c>
      <c r="V366">
        <v>170000</v>
      </c>
      <c r="W366">
        <v>0</v>
      </c>
      <c r="X366">
        <v>0</v>
      </c>
      <c r="Y366" s="288">
        <v>2</v>
      </c>
      <c r="Z366" s="6" t="str">
        <f t="shared" si="20"/>
        <v>24</v>
      </c>
      <c r="AA366" s="107" t="str">
        <f t="shared" si="21"/>
        <v>2</v>
      </c>
      <c r="AB366" s="107" t="str">
        <f t="shared" si="22"/>
        <v>22</v>
      </c>
      <c r="AC366" s="107" t="str">
        <f t="shared" si="23"/>
        <v>221</v>
      </c>
    </row>
    <row r="367" spans="1:29" x14ac:dyDescent="0.25">
      <c r="A367" t="s">
        <v>172</v>
      </c>
      <c r="B367" t="s">
        <v>1379</v>
      </c>
      <c r="C367" s="107" t="e">
        <f>+VLOOKUP(AA367,#REF!,2,FALSE)</f>
        <v>#REF!</v>
      </c>
      <c r="D367" s="107" t="e">
        <f>+VLOOKUP(AB367,#REF!,2,FALSE)</f>
        <v>#REF!</v>
      </c>
      <c r="E367" s="107" t="s">
        <v>2226</v>
      </c>
      <c r="F367" s="107" t="s">
        <v>2227</v>
      </c>
      <c r="G367" s="107" t="s">
        <v>2228</v>
      </c>
      <c r="H367" s="107" t="s">
        <v>2229</v>
      </c>
      <c r="I367" s="107" t="s">
        <v>1252</v>
      </c>
      <c r="J367" s="107" t="s">
        <v>171</v>
      </c>
      <c r="K367" s="107" t="s">
        <v>1369</v>
      </c>
      <c r="L367" s="107" t="s">
        <v>2217</v>
      </c>
      <c r="M367" t="s">
        <v>1343</v>
      </c>
      <c r="P367" t="s">
        <v>755</v>
      </c>
      <c r="Q367" s="6" t="e">
        <f>+VLOOKUP(Y367,#REF!,2,FALSE)</f>
        <v>#REF!</v>
      </c>
      <c r="R367" t="s">
        <v>1456</v>
      </c>
      <c r="S367" t="s">
        <v>58</v>
      </c>
      <c r="T367">
        <v>1650000</v>
      </c>
      <c r="U367">
        <v>1650000</v>
      </c>
      <c r="V367">
        <v>165000</v>
      </c>
      <c r="W367">
        <v>0</v>
      </c>
      <c r="X367">
        <v>-1485000</v>
      </c>
      <c r="Y367" s="288">
        <v>2</v>
      </c>
      <c r="Z367" s="6" t="str">
        <f t="shared" si="20"/>
        <v>24</v>
      </c>
      <c r="AA367" s="107" t="str">
        <f t="shared" si="21"/>
        <v>2</v>
      </c>
      <c r="AB367" s="107" t="str">
        <f t="shared" si="22"/>
        <v>22</v>
      </c>
      <c r="AC367" s="107" t="str">
        <f t="shared" si="23"/>
        <v>221</v>
      </c>
    </row>
    <row r="368" spans="1:29" x14ac:dyDescent="0.25">
      <c r="A368" t="s">
        <v>172</v>
      </c>
      <c r="B368" t="s">
        <v>1379</v>
      </c>
      <c r="C368" s="107" t="e">
        <f>+VLOOKUP(AA368,#REF!,2,FALSE)</f>
        <v>#REF!</v>
      </c>
      <c r="D368" s="107" t="e">
        <f>+VLOOKUP(AB368,#REF!,2,FALSE)</f>
        <v>#REF!</v>
      </c>
      <c r="E368" s="107" t="s">
        <v>2226</v>
      </c>
      <c r="F368" s="107" t="s">
        <v>2227</v>
      </c>
      <c r="G368" s="107" t="s">
        <v>2228</v>
      </c>
      <c r="H368" s="107" t="s">
        <v>2229</v>
      </c>
      <c r="I368" s="107" t="s">
        <v>1252</v>
      </c>
      <c r="J368" s="107" t="s">
        <v>171</v>
      </c>
      <c r="K368" s="107" t="s">
        <v>1369</v>
      </c>
      <c r="L368" s="107" t="s">
        <v>2217</v>
      </c>
      <c r="M368" t="s">
        <v>1343</v>
      </c>
      <c r="P368" t="s">
        <v>756</v>
      </c>
      <c r="Q368" s="6" t="e">
        <f>+VLOOKUP(Y368,#REF!,2,FALSE)</f>
        <v>#REF!</v>
      </c>
      <c r="R368" t="s">
        <v>1456</v>
      </c>
      <c r="S368" t="s">
        <v>59</v>
      </c>
      <c r="T368">
        <v>10000000</v>
      </c>
      <c r="U368">
        <v>10000000</v>
      </c>
      <c r="V368">
        <v>6000000</v>
      </c>
      <c r="W368">
        <v>0</v>
      </c>
      <c r="X368">
        <v>-4000000</v>
      </c>
      <c r="Y368" s="288">
        <v>2</v>
      </c>
      <c r="Z368" s="6" t="str">
        <f t="shared" si="20"/>
        <v>24</v>
      </c>
      <c r="AA368" s="107" t="str">
        <f t="shared" si="21"/>
        <v>2</v>
      </c>
      <c r="AB368" s="107" t="str">
        <f t="shared" si="22"/>
        <v>22</v>
      </c>
      <c r="AC368" s="107" t="str">
        <f t="shared" si="23"/>
        <v>221</v>
      </c>
    </row>
    <row r="369" spans="1:29" x14ac:dyDescent="0.25">
      <c r="A369" t="s">
        <v>172</v>
      </c>
      <c r="B369" t="s">
        <v>1379</v>
      </c>
      <c r="C369" s="107" t="e">
        <f>+VLOOKUP(AA369,#REF!,2,FALSE)</f>
        <v>#REF!</v>
      </c>
      <c r="D369" s="107" t="e">
        <f>+VLOOKUP(AB369,#REF!,2,FALSE)</f>
        <v>#REF!</v>
      </c>
      <c r="E369" s="107" t="s">
        <v>2226</v>
      </c>
      <c r="F369" s="107" t="s">
        <v>2227</v>
      </c>
      <c r="G369" s="107" t="s">
        <v>2228</v>
      </c>
      <c r="H369" s="107" t="s">
        <v>2229</v>
      </c>
      <c r="I369" s="107" t="s">
        <v>1252</v>
      </c>
      <c r="J369" s="107" t="s">
        <v>171</v>
      </c>
      <c r="K369" s="107" t="s">
        <v>1369</v>
      </c>
      <c r="L369" s="107" t="s">
        <v>2217</v>
      </c>
      <c r="M369" t="s">
        <v>1343</v>
      </c>
      <c r="P369" t="s">
        <v>757</v>
      </c>
      <c r="Q369" s="6" t="e">
        <f>+VLOOKUP(Y369,#REF!,2,FALSE)</f>
        <v>#REF!</v>
      </c>
      <c r="R369" t="s">
        <v>1457</v>
      </c>
      <c r="S369" t="s">
        <v>186</v>
      </c>
      <c r="T369">
        <v>50000</v>
      </c>
      <c r="U369">
        <v>50000</v>
      </c>
      <c r="V369">
        <v>50000</v>
      </c>
      <c r="W369">
        <v>0</v>
      </c>
      <c r="X369">
        <v>0</v>
      </c>
      <c r="Y369" s="288">
        <v>2</v>
      </c>
      <c r="Z369" s="6" t="str">
        <f t="shared" si="20"/>
        <v>25</v>
      </c>
      <c r="AA369" s="107" t="str">
        <f t="shared" si="21"/>
        <v>2</v>
      </c>
      <c r="AB369" s="107" t="str">
        <f t="shared" si="22"/>
        <v>22</v>
      </c>
      <c r="AC369" s="107" t="str">
        <f t="shared" si="23"/>
        <v>221</v>
      </c>
    </row>
    <row r="370" spans="1:29" x14ac:dyDescent="0.25">
      <c r="A370" t="s">
        <v>172</v>
      </c>
      <c r="B370" t="s">
        <v>1379</v>
      </c>
      <c r="C370" s="107" t="e">
        <f>+VLOOKUP(AA370,#REF!,2,FALSE)</f>
        <v>#REF!</v>
      </c>
      <c r="D370" s="107" t="e">
        <f>+VLOOKUP(AB370,#REF!,2,FALSE)</f>
        <v>#REF!</v>
      </c>
      <c r="E370" s="107" t="s">
        <v>2226</v>
      </c>
      <c r="F370" s="107" t="s">
        <v>2227</v>
      </c>
      <c r="G370" s="107" t="s">
        <v>2228</v>
      </c>
      <c r="H370" s="107" t="s">
        <v>2229</v>
      </c>
      <c r="I370" s="107" t="s">
        <v>1252</v>
      </c>
      <c r="J370" s="107" t="s">
        <v>171</v>
      </c>
      <c r="K370" s="107" t="s">
        <v>1369</v>
      </c>
      <c r="L370" s="107" t="s">
        <v>2217</v>
      </c>
      <c r="M370" t="s">
        <v>1343</v>
      </c>
      <c r="P370" t="s">
        <v>758</v>
      </c>
      <c r="Q370" s="6" t="e">
        <f>+VLOOKUP(Y370,#REF!,2,FALSE)</f>
        <v>#REF!</v>
      </c>
      <c r="R370" t="s">
        <v>1457</v>
      </c>
      <c r="S370" t="s">
        <v>190</v>
      </c>
      <c r="T370">
        <v>180000</v>
      </c>
      <c r="U370">
        <v>180000</v>
      </c>
      <c r="V370">
        <v>180000</v>
      </c>
      <c r="W370">
        <v>0</v>
      </c>
      <c r="X370">
        <v>0</v>
      </c>
      <c r="Y370" s="288">
        <v>2</v>
      </c>
      <c r="Z370" s="6" t="str">
        <f t="shared" si="20"/>
        <v>25</v>
      </c>
      <c r="AA370" s="107" t="str">
        <f t="shared" si="21"/>
        <v>2</v>
      </c>
      <c r="AB370" s="107" t="str">
        <f t="shared" si="22"/>
        <v>22</v>
      </c>
      <c r="AC370" s="107" t="str">
        <f t="shared" si="23"/>
        <v>221</v>
      </c>
    </row>
    <row r="371" spans="1:29" x14ac:dyDescent="0.25">
      <c r="A371" t="s">
        <v>172</v>
      </c>
      <c r="B371" t="s">
        <v>1379</v>
      </c>
      <c r="C371" s="107" t="e">
        <f>+VLOOKUP(AA371,#REF!,2,FALSE)</f>
        <v>#REF!</v>
      </c>
      <c r="D371" s="107" t="e">
        <f>+VLOOKUP(AB371,#REF!,2,FALSE)</f>
        <v>#REF!</v>
      </c>
      <c r="E371" s="107" t="s">
        <v>2226</v>
      </c>
      <c r="F371" s="107" t="s">
        <v>2227</v>
      </c>
      <c r="G371" s="107" t="s">
        <v>2228</v>
      </c>
      <c r="H371" s="107" t="s">
        <v>2229</v>
      </c>
      <c r="I371" s="107" t="s">
        <v>1252</v>
      </c>
      <c r="J371" s="107" t="s">
        <v>171</v>
      </c>
      <c r="K371" s="107" t="s">
        <v>1369</v>
      </c>
      <c r="L371" s="107" t="s">
        <v>2217</v>
      </c>
      <c r="M371" t="s">
        <v>1343</v>
      </c>
      <c r="P371" t="s">
        <v>759</v>
      </c>
      <c r="Q371" s="6" t="e">
        <f>+VLOOKUP(Y371,#REF!,2,FALSE)</f>
        <v>#REF!</v>
      </c>
      <c r="R371" t="s">
        <v>1457</v>
      </c>
      <c r="S371" t="s">
        <v>75</v>
      </c>
      <c r="T371">
        <v>12000</v>
      </c>
      <c r="U371">
        <v>12000</v>
      </c>
      <c r="V371">
        <v>12000</v>
      </c>
      <c r="W371">
        <v>0</v>
      </c>
      <c r="X371">
        <v>0</v>
      </c>
      <c r="Y371" s="288">
        <v>2</v>
      </c>
      <c r="Z371" s="6" t="str">
        <f t="shared" si="20"/>
        <v>25</v>
      </c>
      <c r="AA371" s="107" t="str">
        <f t="shared" si="21"/>
        <v>2</v>
      </c>
      <c r="AB371" s="107" t="str">
        <f t="shared" si="22"/>
        <v>22</v>
      </c>
      <c r="AC371" s="107" t="str">
        <f t="shared" si="23"/>
        <v>221</v>
      </c>
    </row>
    <row r="372" spans="1:29" x14ac:dyDescent="0.25">
      <c r="A372" t="s">
        <v>172</v>
      </c>
      <c r="B372" t="s">
        <v>1379</v>
      </c>
      <c r="C372" s="107" t="e">
        <f>+VLOOKUP(AA372,#REF!,2,FALSE)</f>
        <v>#REF!</v>
      </c>
      <c r="D372" s="107" t="e">
        <f>+VLOOKUP(AB372,#REF!,2,FALSE)</f>
        <v>#REF!</v>
      </c>
      <c r="E372" s="107" t="s">
        <v>2226</v>
      </c>
      <c r="F372" s="107" t="s">
        <v>2227</v>
      </c>
      <c r="G372" s="107" t="s">
        <v>2228</v>
      </c>
      <c r="H372" s="107" t="s">
        <v>2229</v>
      </c>
      <c r="I372" s="107" t="s">
        <v>1252</v>
      </c>
      <c r="J372" s="107" t="s">
        <v>171</v>
      </c>
      <c r="K372" s="107" t="s">
        <v>1369</v>
      </c>
      <c r="L372" s="107" t="s">
        <v>2217</v>
      </c>
      <c r="M372" t="s">
        <v>1343</v>
      </c>
      <c r="P372" t="s">
        <v>760</v>
      </c>
      <c r="Q372" s="6" t="e">
        <f>+VLOOKUP(Y372,#REF!,2,FALSE)</f>
        <v>#REF!</v>
      </c>
      <c r="R372" t="s">
        <v>1457</v>
      </c>
      <c r="S372" t="s">
        <v>42</v>
      </c>
      <c r="T372">
        <v>12000</v>
      </c>
      <c r="U372">
        <v>12000</v>
      </c>
      <c r="V372">
        <v>12000</v>
      </c>
      <c r="W372">
        <v>0</v>
      </c>
      <c r="X372">
        <v>0</v>
      </c>
      <c r="Y372" s="288">
        <v>2</v>
      </c>
      <c r="Z372" s="6" t="str">
        <f t="shared" si="20"/>
        <v>25</v>
      </c>
      <c r="AA372" s="107" t="str">
        <f t="shared" si="21"/>
        <v>2</v>
      </c>
      <c r="AB372" s="107" t="str">
        <f t="shared" si="22"/>
        <v>22</v>
      </c>
      <c r="AC372" s="107" t="str">
        <f t="shared" si="23"/>
        <v>221</v>
      </c>
    </row>
    <row r="373" spans="1:29" x14ac:dyDescent="0.25">
      <c r="A373" t="s">
        <v>172</v>
      </c>
      <c r="B373" t="s">
        <v>1379</v>
      </c>
      <c r="C373" s="107" t="e">
        <f>+VLOOKUP(AA373,#REF!,2,FALSE)</f>
        <v>#REF!</v>
      </c>
      <c r="D373" s="107" t="e">
        <f>+VLOOKUP(AB373,#REF!,2,FALSE)</f>
        <v>#REF!</v>
      </c>
      <c r="E373" s="107" t="s">
        <v>2226</v>
      </c>
      <c r="F373" s="107" t="s">
        <v>2227</v>
      </c>
      <c r="G373" s="107" t="s">
        <v>2228</v>
      </c>
      <c r="H373" s="107" t="s">
        <v>2229</v>
      </c>
      <c r="I373" s="107" t="s">
        <v>1252</v>
      </c>
      <c r="J373" s="107" t="s">
        <v>171</v>
      </c>
      <c r="K373" s="107" t="s">
        <v>1369</v>
      </c>
      <c r="L373" s="107" t="s">
        <v>2217</v>
      </c>
      <c r="M373" t="s">
        <v>1343</v>
      </c>
      <c r="P373" t="s">
        <v>761</v>
      </c>
      <c r="Q373" s="6" t="e">
        <f>+VLOOKUP(Y373,#REF!,2,FALSE)</f>
        <v>#REF!</v>
      </c>
      <c r="R373" t="s">
        <v>1457</v>
      </c>
      <c r="S373" t="s">
        <v>69</v>
      </c>
      <c r="T373">
        <v>50000</v>
      </c>
      <c r="U373">
        <v>50000</v>
      </c>
      <c r="V373">
        <v>50000</v>
      </c>
      <c r="W373">
        <v>0</v>
      </c>
      <c r="X373">
        <v>0</v>
      </c>
      <c r="Y373" s="288">
        <v>2</v>
      </c>
      <c r="Z373" s="6" t="str">
        <f t="shared" si="20"/>
        <v>25</v>
      </c>
      <c r="AA373" s="107" t="str">
        <f t="shared" si="21"/>
        <v>2</v>
      </c>
      <c r="AB373" s="107" t="str">
        <f t="shared" si="22"/>
        <v>22</v>
      </c>
      <c r="AC373" s="107" t="str">
        <f t="shared" si="23"/>
        <v>221</v>
      </c>
    </row>
    <row r="374" spans="1:29" x14ac:dyDescent="0.25">
      <c r="A374" t="s">
        <v>172</v>
      </c>
      <c r="B374" t="s">
        <v>1379</v>
      </c>
      <c r="C374" s="107" t="e">
        <f>+VLOOKUP(AA374,#REF!,2,FALSE)</f>
        <v>#REF!</v>
      </c>
      <c r="D374" s="107" t="e">
        <f>+VLOOKUP(AB374,#REF!,2,FALSE)</f>
        <v>#REF!</v>
      </c>
      <c r="E374" s="107" t="s">
        <v>2226</v>
      </c>
      <c r="F374" s="107" t="s">
        <v>2227</v>
      </c>
      <c r="G374" s="107" t="s">
        <v>2228</v>
      </c>
      <c r="H374" s="107" t="s">
        <v>2229</v>
      </c>
      <c r="I374" s="107" t="s">
        <v>1252</v>
      </c>
      <c r="J374" s="107" t="s">
        <v>171</v>
      </c>
      <c r="K374" s="107" t="s">
        <v>1369</v>
      </c>
      <c r="L374" s="107" t="s">
        <v>2217</v>
      </c>
      <c r="M374" t="s">
        <v>1343</v>
      </c>
      <c r="P374" t="s">
        <v>762</v>
      </c>
      <c r="Q374" s="6" t="e">
        <f>+VLOOKUP(Y374,#REF!,2,FALSE)</f>
        <v>#REF!</v>
      </c>
      <c r="R374" t="s">
        <v>1457</v>
      </c>
      <c r="S374" t="s">
        <v>184</v>
      </c>
      <c r="T374">
        <v>100000</v>
      </c>
      <c r="U374">
        <v>100000</v>
      </c>
      <c r="V374">
        <v>100000</v>
      </c>
      <c r="W374">
        <v>0</v>
      </c>
      <c r="X374">
        <v>0</v>
      </c>
      <c r="Y374" s="288">
        <v>2</v>
      </c>
      <c r="Z374" s="6" t="str">
        <f t="shared" si="20"/>
        <v>25</v>
      </c>
      <c r="AA374" s="107" t="str">
        <f t="shared" si="21"/>
        <v>2</v>
      </c>
      <c r="AB374" s="107" t="str">
        <f t="shared" si="22"/>
        <v>22</v>
      </c>
      <c r="AC374" s="107" t="str">
        <f t="shared" si="23"/>
        <v>221</v>
      </c>
    </row>
    <row r="375" spans="1:29" x14ac:dyDescent="0.25">
      <c r="A375" t="s">
        <v>172</v>
      </c>
      <c r="B375" t="s">
        <v>1379</v>
      </c>
      <c r="C375" s="107" t="e">
        <f>+VLOOKUP(AA375,#REF!,2,FALSE)</f>
        <v>#REF!</v>
      </c>
      <c r="D375" s="107" t="e">
        <f>+VLOOKUP(AB375,#REF!,2,FALSE)</f>
        <v>#REF!</v>
      </c>
      <c r="E375" s="107" t="s">
        <v>2226</v>
      </c>
      <c r="F375" s="107" t="s">
        <v>2227</v>
      </c>
      <c r="G375" s="107" t="s">
        <v>2228</v>
      </c>
      <c r="H375" s="107" t="s">
        <v>2229</v>
      </c>
      <c r="I375" s="107" t="s">
        <v>1252</v>
      </c>
      <c r="J375" s="107" t="s">
        <v>171</v>
      </c>
      <c r="K375" s="107" t="s">
        <v>1369</v>
      </c>
      <c r="L375" s="107" t="s">
        <v>2217</v>
      </c>
      <c r="M375" t="s">
        <v>1343</v>
      </c>
      <c r="P375" t="s">
        <v>763</v>
      </c>
      <c r="Q375" s="6" t="e">
        <f>+VLOOKUP(Y375,#REF!,2,FALSE)</f>
        <v>#REF!</v>
      </c>
      <c r="R375" t="s">
        <v>1458</v>
      </c>
      <c r="S375" t="s">
        <v>98</v>
      </c>
      <c r="T375">
        <v>250000</v>
      </c>
      <c r="U375">
        <v>250000</v>
      </c>
      <c r="V375">
        <v>200000</v>
      </c>
      <c r="W375">
        <v>0</v>
      </c>
      <c r="X375">
        <v>-50000</v>
      </c>
      <c r="Y375" s="288">
        <v>2</v>
      </c>
      <c r="Z375" s="6" t="str">
        <f t="shared" si="20"/>
        <v>26</v>
      </c>
      <c r="AA375" s="107" t="str">
        <f t="shared" si="21"/>
        <v>2</v>
      </c>
      <c r="AB375" s="107" t="str">
        <f t="shared" si="22"/>
        <v>22</v>
      </c>
      <c r="AC375" s="107" t="str">
        <f t="shared" si="23"/>
        <v>221</v>
      </c>
    </row>
    <row r="376" spans="1:29" x14ac:dyDescent="0.25">
      <c r="A376" t="s">
        <v>172</v>
      </c>
      <c r="B376" t="s">
        <v>1379</v>
      </c>
      <c r="C376" s="107" t="e">
        <f>+VLOOKUP(AA376,#REF!,2,FALSE)</f>
        <v>#REF!</v>
      </c>
      <c r="D376" s="107" t="e">
        <f>+VLOOKUP(AB376,#REF!,2,FALSE)</f>
        <v>#REF!</v>
      </c>
      <c r="E376" s="107" t="s">
        <v>2226</v>
      </c>
      <c r="F376" s="107" t="s">
        <v>2227</v>
      </c>
      <c r="G376" s="107" t="s">
        <v>2228</v>
      </c>
      <c r="H376" s="107" t="s">
        <v>2229</v>
      </c>
      <c r="I376" s="107" t="s">
        <v>1252</v>
      </c>
      <c r="J376" s="107" t="s">
        <v>171</v>
      </c>
      <c r="K376" s="107" t="s">
        <v>1369</v>
      </c>
      <c r="L376" s="107" t="s">
        <v>2217</v>
      </c>
      <c r="M376" t="s">
        <v>1343</v>
      </c>
      <c r="P376" t="s">
        <v>764</v>
      </c>
      <c r="Q376" s="6" t="e">
        <f>+VLOOKUP(Y376,#REF!,2,FALSE)</f>
        <v>#REF!</v>
      </c>
      <c r="R376" t="s">
        <v>1459</v>
      </c>
      <c r="S376" t="s">
        <v>8</v>
      </c>
      <c r="T376">
        <v>1000000</v>
      </c>
      <c r="U376">
        <v>1000000</v>
      </c>
      <c r="V376">
        <v>400000</v>
      </c>
      <c r="W376">
        <v>0</v>
      </c>
      <c r="X376">
        <v>-600000</v>
      </c>
      <c r="Y376" s="288">
        <v>2</v>
      </c>
      <c r="Z376" s="6" t="str">
        <f t="shared" si="20"/>
        <v>27</v>
      </c>
      <c r="AA376" s="107" t="str">
        <f t="shared" si="21"/>
        <v>2</v>
      </c>
      <c r="AB376" s="107" t="str">
        <f t="shared" si="22"/>
        <v>22</v>
      </c>
      <c r="AC376" s="107" t="str">
        <f t="shared" si="23"/>
        <v>221</v>
      </c>
    </row>
    <row r="377" spans="1:29" x14ac:dyDescent="0.25">
      <c r="A377" t="s">
        <v>172</v>
      </c>
      <c r="B377" t="s">
        <v>1379</v>
      </c>
      <c r="C377" s="107" t="e">
        <f>+VLOOKUP(AA377,#REF!,2,FALSE)</f>
        <v>#REF!</v>
      </c>
      <c r="D377" s="107" t="e">
        <f>+VLOOKUP(AB377,#REF!,2,FALSE)</f>
        <v>#REF!</v>
      </c>
      <c r="E377" s="107" t="s">
        <v>2226</v>
      </c>
      <c r="F377" s="107" t="s">
        <v>2227</v>
      </c>
      <c r="G377" s="107" t="s">
        <v>2228</v>
      </c>
      <c r="H377" s="107" t="s">
        <v>2229</v>
      </c>
      <c r="I377" s="107" t="s">
        <v>1252</v>
      </c>
      <c r="J377" s="107" t="s">
        <v>171</v>
      </c>
      <c r="K377" s="107" t="s">
        <v>1369</v>
      </c>
      <c r="L377" s="107" t="s">
        <v>2217</v>
      </c>
      <c r="M377" t="s">
        <v>1343</v>
      </c>
      <c r="P377" t="s">
        <v>765</v>
      </c>
      <c r="Q377" s="6" t="e">
        <f>+VLOOKUP(Y377,#REF!,2,FALSE)</f>
        <v>#REF!</v>
      </c>
      <c r="R377" t="s">
        <v>1459</v>
      </c>
      <c r="S377" t="s">
        <v>67</v>
      </c>
      <c r="T377">
        <v>500000</v>
      </c>
      <c r="U377">
        <v>500000</v>
      </c>
      <c r="V377">
        <v>300000</v>
      </c>
      <c r="W377">
        <v>0</v>
      </c>
      <c r="X377">
        <v>-200000</v>
      </c>
      <c r="Y377" s="288">
        <v>2</v>
      </c>
      <c r="Z377" s="6" t="str">
        <f t="shared" si="20"/>
        <v>27</v>
      </c>
      <c r="AA377" s="107" t="str">
        <f t="shared" si="21"/>
        <v>2</v>
      </c>
      <c r="AB377" s="107" t="str">
        <f t="shared" si="22"/>
        <v>22</v>
      </c>
      <c r="AC377" s="107" t="str">
        <f t="shared" si="23"/>
        <v>221</v>
      </c>
    </row>
    <row r="378" spans="1:29" x14ac:dyDescent="0.25">
      <c r="A378" t="s">
        <v>172</v>
      </c>
      <c r="B378" t="s">
        <v>1379</v>
      </c>
      <c r="C378" s="107" t="e">
        <f>+VLOOKUP(AA378,#REF!,2,FALSE)</f>
        <v>#REF!</v>
      </c>
      <c r="D378" s="107" t="e">
        <f>+VLOOKUP(AB378,#REF!,2,FALSE)</f>
        <v>#REF!</v>
      </c>
      <c r="E378" s="107" t="s">
        <v>2226</v>
      </c>
      <c r="F378" s="107" t="s">
        <v>2227</v>
      </c>
      <c r="G378" s="107" t="s">
        <v>2228</v>
      </c>
      <c r="H378" s="107" t="s">
        <v>2229</v>
      </c>
      <c r="I378" s="107" t="s">
        <v>1252</v>
      </c>
      <c r="J378" s="107" t="s">
        <v>171</v>
      </c>
      <c r="K378" s="107" t="s">
        <v>1369</v>
      </c>
      <c r="L378" s="107" t="s">
        <v>2217</v>
      </c>
      <c r="M378" t="s">
        <v>1343</v>
      </c>
      <c r="P378" t="s">
        <v>766</v>
      </c>
      <c r="Q378" s="6" t="e">
        <f>+VLOOKUP(Y378,#REF!,2,FALSE)</f>
        <v>#REF!</v>
      </c>
      <c r="R378" t="s">
        <v>1461</v>
      </c>
      <c r="S378" t="s">
        <v>10</v>
      </c>
      <c r="T378">
        <v>300000</v>
      </c>
      <c r="U378">
        <v>300000</v>
      </c>
      <c r="V378">
        <v>150000</v>
      </c>
      <c r="W378">
        <v>0</v>
      </c>
      <c r="X378">
        <v>-150000</v>
      </c>
      <c r="Y378" s="288">
        <v>2</v>
      </c>
      <c r="Z378" s="6" t="str">
        <f t="shared" si="20"/>
        <v>29</v>
      </c>
      <c r="AA378" s="107" t="str">
        <f t="shared" si="21"/>
        <v>2</v>
      </c>
      <c r="AB378" s="107" t="str">
        <f t="shared" si="22"/>
        <v>22</v>
      </c>
      <c r="AC378" s="107" t="str">
        <f t="shared" si="23"/>
        <v>221</v>
      </c>
    </row>
    <row r="379" spans="1:29" x14ac:dyDescent="0.25">
      <c r="A379" t="s">
        <v>172</v>
      </c>
      <c r="B379" t="s">
        <v>1379</v>
      </c>
      <c r="C379" s="107" t="e">
        <f>+VLOOKUP(AA379,#REF!,2,FALSE)</f>
        <v>#REF!</v>
      </c>
      <c r="D379" s="107" t="e">
        <f>+VLOOKUP(AB379,#REF!,2,FALSE)</f>
        <v>#REF!</v>
      </c>
      <c r="E379" s="107" t="s">
        <v>2226</v>
      </c>
      <c r="F379" s="107" t="s">
        <v>2227</v>
      </c>
      <c r="G379" s="107" t="s">
        <v>2228</v>
      </c>
      <c r="H379" s="107" t="s">
        <v>2229</v>
      </c>
      <c r="I379" s="107" t="s">
        <v>1252</v>
      </c>
      <c r="J379" s="107" t="s">
        <v>171</v>
      </c>
      <c r="K379" s="107" t="s">
        <v>1369</v>
      </c>
      <c r="L379" s="107" t="s">
        <v>2217</v>
      </c>
      <c r="M379" t="s">
        <v>1343</v>
      </c>
      <c r="P379" t="s">
        <v>767</v>
      </c>
      <c r="Q379" s="6" t="e">
        <f>+VLOOKUP(Y379,#REF!,2,FALSE)</f>
        <v>#REF!</v>
      </c>
      <c r="R379" t="s">
        <v>1461</v>
      </c>
      <c r="S379" t="s">
        <v>11</v>
      </c>
      <c r="T379">
        <v>12500</v>
      </c>
      <c r="U379">
        <v>12500</v>
      </c>
      <c r="V379">
        <v>2500</v>
      </c>
      <c r="W379">
        <v>0</v>
      </c>
      <c r="X379">
        <v>-10000</v>
      </c>
      <c r="Y379" s="288">
        <v>2</v>
      </c>
      <c r="Z379" s="6" t="str">
        <f t="shared" si="20"/>
        <v>29</v>
      </c>
      <c r="AA379" s="107" t="str">
        <f t="shared" si="21"/>
        <v>2</v>
      </c>
      <c r="AB379" s="107" t="str">
        <f t="shared" si="22"/>
        <v>22</v>
      </c>
      <c r="AC379" s="107" t="str">
        <f t="shared" si="23"/>
        <v>221</v>
      </c>
    </row>
    <row r="380" spans="1:29" x14ac:dyDescent="0.25">
      <c r="A380" t="s">
        <v>172</v>
      </c>
      <c r="B380" t="s">
        <v>1379</v>
      </c>
      <c r="C380" s="107" t="e">
        <f>+VLOOKUP(AA380,#REF!,2,FALSE)</f>
        <v>#REF!</v>
      </c>
      <c r="D380" s="107" t="e">
        <f>+VLOOKUP(AB380,#REF!,2,FALSE)</f>
        <v>#REF!</v>
      </c>
      <c r="E380" s="107" t="s">
        <v>2226</v>
      </c>
      <c r="F380" s="107" t="s">
        <v>2227</v>
      </c>
      <c r="G380" s="107" t="s">
        <v>2228</v>
      </c>
      <c r="H380" s="107" t="s">
        <v>2229</v>
      </c>
      <c r="I380" s="107" t="s">
        <v>1252</v>
      </c>
      <c r="J380" s="107" t="s">
        <v>171</v>
      </c>
      <c r="K380" s="107" t="s">
        <v>1369</v>
      </c>
      <c r="L380" s="107" t="s">
        <v>2217</v>
      </c>
      <c r="M380" t="s">
        <v>1343</v>
      </c>
      <c r="P380" t="s">
        <v>768</v>
      </c>
      <c r="Q380" s="6" t="e">
        <f>+VLOOKUP(Y380,#REF!,2,FALSE)</f>
        <v>#REF!</v>
      </c>
      <c r="R380" t="s">
        <v>1461</v>
      </c>
      <c r="S380" t="s">
        <v>53</v>
      </c>
      <c r="T380">
        <v>50000</v>
      </c>
      <c r="U380">
        <v>50000</v>
      </c>
      <c r="V380">
        <v>5000</v>
      </c>
      <c r="W380">
        <v>0</v>
      </c>
      <c r="X380">
        <v>-45000</v>
      </c>
      <c r="Y380" s="288">
        <v>2</v>
      </c>
      <c r="Z380" s="6" t="str">
        <f t="shared" si="20"/>
        <v>29</v>
      </c>
      <c r="AA380" s="107" t="str">
        <f t="shared" si="21"/>
        <v>2</v>
      </c>
      <c r="AB380" s="107" t="str">
        <f t="shared" si="22"/>
        <v>22</v>
      </c>
      <c r="AC380" s="107" t="str">
        <f t="shared" si="23"/>
        <v>221</v>
      </c>
    </row>
    <row r="381" spans="1:29" x14ac:dyDescent="0.25">
      <c r="A381" t="s">
        <v>172</v>
      </c>
      <c r="B381" t="s">
        <v>1379</v>
      </c>
      <c r="C381" s="107" t="e">
        <f>+VLOOKUP(AA381,#REF!,2,FALSE)</f>
        <v>#REF!</v>
      </c>
      <c r="D381" s="107" t="e">
        <f>+VLOOKUP(AB381,#REF!,2,FALSE)</f>
        <v>#REF!</v>
      </c>
      <c r="E381" s="107" t="s">
        <v>2226</v>
      </c>
      <c r="F381" s="107" t="s">
        <v>2227</v>
      </c>
      <c r="G381" s="107" t="s">
        <v>2228</v>
      </c>
      <c r="H381" s="107" t="s">
        <v>2229</v>
      </c>
      <c r="I381" s="107" t="s">
        <v>1252</v>
      </c>
      <c r="J381" s="107" t="s">
        <v>171</v>
      </c>
      <c r="K381" s="107" t="s">
        <v>1369</v>
      </c>
      <c r="L381" s="107" t="s">
        <v>2217</v>
      </c>
      <c r="M381" t="s">
        <v>1343</v>
      </c>
      <c r="P381" t="s">
        <v>748</v>
      </c>
      <c r="Q381" s="6" t="e">
        <f>+VLOOKUP(Y381,#REF!,2,FALSE)</f>
        <v>#REF!</v>
      </c>
      <c r="R381" t="s">
        <v>1461</v>
      </c>
      <c r="S381" t="s">
        <v>54</v>
      </c>
      <c r="T381">
        <v>57000</v>
      </c>
      <c r="U381">
        <v>57000</v>
      </c>
      <c r="V381">
        <v>5700</v>
      </c>
      <c r="W381">
        <v>0</v>
      </c>
      <c r="X381">
        <v>-51300</v>
      </c>
      <c r="Y381" s="288">
        <v>2</v>
      </c>
      <c r="Z381" s="6" t="str">
        <f t="shared" si="20"/>
        <v>29</v>
      </c>
      <c r="AA381" s="107" t="str">
        <f t="shared" si="21"/>
        <v>2</v>
      </c>
      <c r="AB381" s="107" t="str">
        <f t="shared" si="22"/>
        <v>22</v>
      </c>
      <c r="AC381" s="107" t="str">
        <f t="shared" si="23"/>
        <v>221</v>
      </c>
    </row>
    <row r="382" spans="1:29" x14ac:dyDescent="0.25">
      <c r="A382" t="s">
        <v>172</v>
      </c>
      <c r="B382" t="s">
        <v>1379</v>
      </c>
      <c r="C382" s="107" t="e">
        <f>+VLOOKUP(AA382,#REF!,2,FALSE)</f>
        <v>#REF!</v>
      </c>
      <c r="D382" s="107" t="e">
        <f>+VLOOKUP(AB382,#REF!,2,FALSE)</f>
        <v>#REF!</v>
      </c>
      <c r="E382" s="107" t="s">
        <v>2226</v>
      </c>
      <c r="F382" s="107" t="s">
        <v>2227</v>
      </c>
      <c r="G382" s="107" t="s">
        <v>2228</v>
      </c>
      <c r="H382" s="107" t="s">
        <v>2229</v>
      </c>
      <c r="I382" s="107" t="s">
        <v>1252</v>
      </c>
      <c r="J382" s="107" t="s">
        <v>171</v>
      </c>
      <c r="K382" s="107" t="s">
        <v>1369</v>
      </c>
      <c r="L382" s="107" t="s">
        <v>2217</v>
      </c>
      <c r="M382" t="s">
        <v>1343</v>
      </c>
      <c r="P382" t="s">
        <v>769</v>
      </c>
      <c r="Q382" s="6" t="e">
        <f>+VLOOKUP(Y382,#REF!,2,FALSE)</f>
        <v>#REF!</v>
      </c>
      <c r="R382" t="s">
        <v>1461</v>
      </c>
      <c r="S382" t="s">
        <v>55</v>
      </c>
      <c r="T382">
        <v>300000</v>
      </c>
      <c r="U382">
        <v>300000</v>
      </c>
      <c r="V382">
        <v>30000</v>
      </c>
      <c r="W382">
        <v>0</v>
      </c>
      <c r="X382">
        <v>-270000</v>
      </c>
      <c r="Y382" s="288">
        <v>2</v>
      </c>
      <c r="Z382" s="6" t="str">
        <f t="shared" si="20"/>
        <v>29</v>
      </c>
      <c r="AA382" s="107" t="str">
        <f t="shared" si="21"/>
        <v>2</v>
      </c>
      <c r="AB382" s="107" t="str">
        <f t="shared" si="22"/>
        <v>22</v>
      </c>
      <c r="AC382" s="107" t="str">
        <f t="shared" si="23"/>
        <v>221</v>
      </c>
    </row>
    <row r="383" spans="1:29" x14ac:dyDescent="0.25">
      <c r="A383" t="s">
        <v>172</v>
      </c>
      <c r="B383" t="s">
        <v>1379</v>
      </c>
      <c r="C383" s="107" t="e">
        <f>+VLOOKUP(AA383,#REF!,2,FALSE)</f>
        <v>#REF!</v>
      </c>
      <c r="D383" s="107" t="e">
        <f>+VLOOKUP(AB383,#REF!,2,FALSE)</f>
        <v>#REF!</v>
      </c>
      <c r="E383" s="107" t="s">
        <v>2226</v>
      </c>
      <c r="F383" s="107" t="s">
        <v>2227</v>
      </c>
      <c r="G383" s="107" t="s">
        <v>2228</v>
      </c>
      <c r="H383" s="107" t="s">
        <v>2229</v>
      </c>
      <c r="I383" s="107" t="s">
        <v>1252</v>
      </c>
      <c r="J383" s="107" t="s">
        <v>171</v>
      </c>
      <c r="K383" s="107" t="s">
        <v>1369</v>
      </c>
      <c r="L383" s="107" t="s">
        <v>2217</v>
      </c>
      <c r="M383" t="s">
        <v>1343</v>
      </c>
      <c r="P383" t="s">
        <v>770</v>
      </c>
      <c r="Q383" s="6" t="e">
        <f>+VLOOKUP(Y383,#REF!,2,FALSE)</f>
        <v>#REF!</v>
      </c>
      <c r="R383" t="s">
        <v>1461</v>
      </c>
      <c r="S383" t="s">
        <v>77</v>
      </c>
      <c r="T383">
        <v>1500000</v>
      </c>
      <c r="U383">
        <v>1500000</v>
      </c>
      <c r="V383">
        <v>1200000</v>
      </c>
      <c r="W383">
        <v>0</v>
      </c>
      <c r="X383">
        <v>-300000</v>
      </c>
      <c r="Y383" s="288">
        <v>2</v>
      </c>
      <c r="Z383" s="6" t="str">
        <f t="shared" si="20"/>
        <v>29</v>
      </c>
      <c r="AA383" s="107" t="str">
        <f t="shared" si="21"/>
        <v>2</v>
      </c>
      <c r="AB383" s="107" t="str">
        <f t="shared" si="22"/>
        <v>22</v>
      </c>
      <c r="AC383" s="107" t="str">
        <f t="shared" si="23"/>
        <v>221</v>
      </c>
    </row>
    <row r="384" spans="1:29" x14ac:dyDescent="0.25">
      <c r="A384" t="s">
        <v>172</v>
      </c>
      <c r="B384" t="s">
        <v>1379</v>
      </c>
      <c r="C384" s="107" t="e">
        <f>+VLOOKUP(AA384,#REF!,2,FALSE)</f>
        <v>#REF!</v>
      </c>
      <c r="D384" s="107" t="e">
        <f>+VLOOKUP(AB384,#REF!,2,FALSE)</f>
        <v>#REF!</v>
      </c>
      <c r="E384" s="107" t="s">
        <v>2226</v>
      </c>
      <c r="F384" s="107" t="s">
        <v>2227</v>
      </c>
      <c r="G384" s="107" t="s">
        <v>2228</v>
      </c>
      <c r="H384" s="107" t="s">
        <v>2229</v>
      </c>
      <c r="I384" s="107" t="s">
        <v>1252</v>
      </c>
      <c r="J384" s="107" t="s">
        <v>171</v>
      </c>
      <c r="K384" s="107" t="s">
        <v>1369</v>
      </c>
      <c r="L384" s="107" t="s">
        <v>2217</v>
      </c>
      <c r="M384" t="s">
        <v>1343</v>
      </c>
      <c r="P384" t="s">
        <v>771</v>
      </c>
      <c r="Q384" s="6" t="e">
        <f>+VLOOKUP(Y384,#REF!,2,FALSE)</f>
        <v>#REF!</v>
      </c>
      <c r="R384" t="s">
        <v>1462</v>
      </c>
      <c r="S384" t="s">
        <v>191</v>
      </c>
      <c r="T384">
        <v>5000</v>
      </c>
      <c r="U384">
        <v>5000</v>
      </c>
      <c r="V384">
        <v>5000</v>
      </c>
      <c r="W384">
        <v>0</v>
      </c>
      <c r="X384">
        <v>0</v>
      </c>
      <c r="Y384" s="288">
        <v>3</v>
      </c>
      <c r="Z384" s="6" t="str">
        <f t="shared" si="20"/>
        <v>31</v>
      </c>
      <c r="AA384" s="107" t="str">
        <f t="shared" si="21"/>
        <v>2</v>
      </c>
      <c r="AB384" s="107" t="str">
        <f t="shared" si="22"/>
        <v>22</v>
      </c>
      <c r="AC384" s="107" t="str">
        <f t="shared" si="23"/>
        <v>221</v>
      </c>
    </row>
    <row r="385" spans="1:29" x14ac:dyDescent="0.25">
      <c r="A385" t="s">
        <v>172</v>
      </c>
      <c r="B385" t="s">
        <v>1379</v>
      </c>
      <c r="C385" s="107" t="e">
        <f>+VLOOKUP(AA385,#REF!,2,FALSE)</f>
        <v>#REF!</v>
      </c>
      <c r="D385" s="107" t="e">
        <f>+VLOOKUP(AB385,#REF!,2,FALSE)</f>
        <v>#REF!</v>
      </c>
      <c r="E385" s="107" t="s">
        <v>2226</v>
      </c>
      <c r="F385" s="107" t="s">
        <v>2227</v>
      </c>
      <c r="G385" s="107" t="s">
        <v>2228</v>
      </c>
      <c r="H385" s="107" t="s">
        <v>2229</v>
      </c>
      <c r="I385" s="107" t="s">
        <v>1252</v>
      </c>
      <c r="J385" s="107" t="s">
        <v>171</v>
      </c>
      <c r="K385" s="107" t="s">
        <v>1369</v>
      </c>
      <c r="L385" s="107" t="s">
        <v>2217</v>
      </c>
      <c r="M385" t="s">
        <v>1343</v>
      </c>
      <c r="P385" t="s">
        <v>772</v>
      </c>
      <c r="Q385" s="6" t="e">
        <f>+VLOOKUP(Y385,#REF!,2,FALSE)</f>
        <v>#REF!</v>
      </c>
      <c r="R385" t="s">
        <v>1463</v>
      </c>
      <c r="S385" t="s">
        <v>188</v>
      </c>
      <c r="T385">
        <v>12000000</v>
      </c>
      <c r="U385">
        <v>12000000</v>
      </c>
      <c r="V385">
        <v>1200000</v>
      </c>
      <c r="W385">
        <v>0</v>
      </c>
      <c r="X385">
        <v>-10800000</v>
      </c>
      <c r="Y385" s="288">
        <v>3</v>
      </c>
      <c r="Z385" s="6" t="str">
        <f t="shared" si="20"/>
        <v>32</v>
      </c>
      <c r="AA385" s="107" t="str">
        <f t="shared" si="21"/>
        <v>2</v>
      </c>
      <c r="AB385" s="107" t="str">
        <f t="shared" si="22"/>
        <v>22</v>
      </c>
      <c r="AC385" s="107" t="str">
        <f t="shared" si="23"/>
        <v>221</v>
      </c>
    </row>
    <row r="386" spans="1:29" x14ac:dyDescent="0.25">
      <c r="A386" t="s">
        <v>172</v>
      </c>
      <c r="B386" t="s">
        <v>1379</v>
      </c>
      <c r="C386" s="107" t="e">
        <f>+VLOOKUP(AA386,#REF!,2,FALSE)</f>
        <v>#REF!</v>
      </c>
      <c r="D386" s="107" t="e">
        <f>+VLOOKUP(AB386,#REF!,2,FALSE)</f>
        <v>#REF!</v>
      </c>
      <c r="E386" s="107" t="s">
        <v>2226</v>
      </c>
      <c r="F386" s="107" t="s">
        <v>2227</v>
      </c>
      <c r="G386" s="107" t="s">
        <v>2228</v>
      </c>
      <c r="H386" s="107" t="s">
        <v>2229</v>
      </c>
      <c r="I386" s="107" t="s">
        <v>1252</v>
      </c>
      <c r="J386" s="107" t="s">
        <v>171</v>
      </c>
      <c r="K386" s="107" t="s">
        <v>1369</v>
      </c>
      <c r="L386" s="107" t="s">
        <v>2217</v>
      </c>
      <c r="M386" t="s">
        <v>1343</v>
      </c>
      <c r="P386" t="s">
        <v>773</v>
      </c>
      <c r="Q386" s="6" t="e">
        <f>+VLOOKUP(Y386,#REF!,2,FALSE)</f>
        <v>#REF!</v>
      </c>
      <c r="R386" t="s">
        <v>1463</v>
      </c>
      <c r="S386" t="s">
        <v>83</v>
      </c>
      <c r="T386">
        <v>140000</v>
      </c>
      <c r="U386">
        <v>140000</v>
      </c>
      <c r="V386">
        <v>140000</v>
      </c>
      <c r="W386">
        <v>0</v>
      </c>
      <c r="X386">
        <v>0</v>
      </c>
      <c r="Y386" s="288">
        <v>3</v>
      </c>
      <c r="Z386" s="6" t="str">
        <f t="shared" ref="Z386:Z449" si="24">+MID(S386,1,2)</f>
        <v>32</v>
      </c>
      <c r="AA386" s="107" t="str">
        <f t="shared" ref="AA386:AA449" si="25">+MID(B386,1,1)</f>
        <v>2</v>
      </c>
      <c r="AB386" s="107" t="str">
        <f t="shared" ref="AB386:AB449" si="26">+MID(B386,1,2)</f>
        <v>22</v>
      </c>
      <c r="AC386" s="107" t="str">
        <f t="shared" ref="AC386:AC449" si="27">+MID(B386,1,3)</f>
        <v>221</v>
      </c>
    </row>
    <row r="387" spans="1:29" x14ac:dyDescent="0.25">
      <c r="A387" t="s">
        <v>172</v>
      </c>
      <c r="B387" t="s">
        <v>1379</v>
      </c>
      <c r="C387" s="107" t="e">
        <f>+VLOOKUP(AA387,#REF!,2,FALSE)</f>
        <v>#REF!</v>
      </c>
      <c r="D387" s="107" t="e">
        <f>+VLOOKUP(AB387,#REF!,2,FALSE)</f>
        <v>#REF!</v>
      </c>
      <c r="E387" s="107" t="s">
        <v>2226</v>
      </c>
      <c r="F387" s="107" t="s">
        <v>2227</v>
      </c>
      <c r="G387" s="107" t="s">
        <v>2228</v>
      </c>
      <c r="H387" s="107" t="s">
        <v>2229</v>
      </c>
      <c r="I387" s="107" t="s">
        <v>1252</v>
      </c>
      <c r="J387" s="107" t="s">
        <v>171</v>
      </c>
      <c r="K387" s="107" t="s">
        <v>1369</v>
      </c>
      <c r="L387" s="107" t="s">
        <v>2217</v>
      </c>
      <c r="M387" t="s">
        <v>1343</v>
      </c>
      <c r="P387" t="s">
        <v>774</v>
      </c>
      <c r="Q387" s="6" t="e">
        <f>+VLOOKUP(Y387,#REF!,2,FALSE)</f>
        <v>#REF!</v>
      </c>
      <c r="R387" t="s">
        <v>1464</v>
      </c>
      <c r="S387" t="s">
        <v>71</v>
      </c>
      <c r="T387">
        <v>17670000</v>
      </c>
      <c r="U387">
        <v>17670000</v>
      </c>
      <c r="V387">
        <v>0</v>
      </c>
      <c r="W387">
        <v>0</v>
      </c>
      <c r="X387">
        <v>-17670000</v>
      </c>
      <c r="Y387" s="288">
        <v>3</v>
      </c>
      <c r="Z387" s="6" t="str">
        <f t="shared" si="24"/>
        <v>33</v>
      </c>
      <c r="AA387" s="107" t="str">
        <f t="shared" si="25"/>
        <v>2</v>
      </c>
      <c r="AB387" s="107" t="str">
        <f t="shared" si="26"/>
        <v>22</v>
      </c>
      <c r="AC387" s="107" t="str">
        <f t="shared" si="27"/>
        <v>221</v>
      </c>
    </row>
    <row r="388" spans="1:29" x14ac:dyDescent="0.25">
      <c r="A388" t="s">
        <v>172</v>
      </c>
      <c r="B388" t="s">
        <v>1379</v>
      </c>
      <c r="C388" s="107" t="e">
        <f>+VLOOKUP(AA388,#REF!,2,FALSE)</f>
        <v>#REF!</v>
      </c>
      <c r="D388" s="107" t="e">
        <f>+VLOOKUP(AB388,#REF!,2,FALSE)</f>
        <v>#REF!</v>
      </c>
      <c r="E388" s="107" t="s">
        <v>2226</v>
      </c>
      <c r="F388" s="107" t="s">
        <v>2227</v>
      </c>
      <c r="G388" s="107" t="s">
        <v>2228</v>
      </c>
      <c r="H388" s="107" t="s">
        <v>2229</v>
      </c>
      <c r="I388" s="107" t="s">
        <v>1252</v>
      </c>
      <c r="J388" s="107" t="s">
        <v>171</v>
      </c>
      <c r="K388" s="107" t="s">
        <v>1369</v>
      </c>
      <c r="L388" s="107" t="s">
        <v>2217</v>
      </c>
      <c r="M388" t="s">
        <v>1343</v>
      </c>
      <c r="P388" t="s">
        <v>775</v>
      </c>
      <c r="Q388" s="6" t="e">
        <f>+VLOOKUP(Y388,#REF!,2,FALSE)</f>
        <v>#REF!</v>
      </c>
      <c r="R388" t="s">
        <v>1466</v>
      </c>
      <c r="S388" t="s">
        <v>100</v>
      </c>
      <c r="T388">
        <v>1000000</v>
      </c>
      <c r="U388">
        <v>1000000</v>
      </c>
      <c r="V388">
        <v>0</v>
      </c>
      <c r="W388">
        <v>0</v>
      </c>
      <c r="X388">
        <v>-1000000</v>
      </c>
      <c r="Y388" s="288">
        <v>3</v>
      </c>
      <c r="Z388" s="6" t="str">
        <f t="shared" si="24"/>
        <v>35</v>
      </c>
      <c r="AA388" s="107" t="str">
        <f t="shared" si="25"/>
        <v>2</v>
      </c>
      <c r="AB388" s="107" t="str">
        <f t="shared" si="26"/>
        <v>22</v>
      </c>
      <c r="AC388" s="107" t="str">
        <f t="shared" si="27"/>
        <v>221</v>
      </c>
    </row>
    <row r="389" spans="1:29" x14ac:dyDescent="0.25">
      <c r="A389" t="s">
        <v>172</v>
      </c>
      <c r="B389" t="s">
        <v>1379</v>
      </c>
      <c r="C389" s="107" t="e">
        <f>+VLOOKUP(AA389,#REF!,2,FALSE)</f>
        <v>#REF!</v>
      </c>
      <c r="D389" s="107" t="e">
        <f>+VLOOKUP(AB389,#REF!,2,FALSE)</f>
        <v>#REF!</v>
      </c>
      <c r="E389" s="107" t="s">
        <v>2226</v>
      </c>
      <c r="F389" s="107" t="s">
        <v>2227</v>
      </c>
      <c r="G389" s="107" t="s">
        <v>2228</v>
      </c>
      <c r="H389" s="107" t="s">
        <v>2229</v>
      </c>
      <c r="I389" s="107" t="s">
        <v>1252</v>
      </c>
      <c r="J389" s="107" t="s">
        <v>171</v>
      </c>
      <c r="K389" s="107" t="s">
        <v>1369</v>
      </c>
      <c r="L389" s="107" t="s">
        <v>2217</v>
      </c>
      <c r="M389" t="s">
        <v>1343</v>
      </c>
      <c r="P389" t="s">
        <v>776</v>
      </c>
      <c r="Q389" s="6" t="e">
        <f>+VLOOKUP(Y389,#REF!,2,FALSE)</f>
        <v>#REF!</v>
      </c>
      <c r="R389" t="s">
        <v>1466</v>
      </c>
      <c r="S389" t="s">
        <v>104</v>
      </c>
      <c r="T389">
        <v>1000000</v>
      </c>
      <c r="U389">
        <v>0</v>
      </c>
      <c r="V389">
        <v>0</v>
      </c>
      <c r="W389">
        <v>-1000000</v>
      </c>
      <c r="X389">
        <v>-1000000</v>
      </c>
      <c r="Y389" s="288">
        <v>3</v>
      </c>
      <c r="Z389" s="6" t="str">
        <f t="shared" si="24"/>
        <v>35</v>
      </c>
      <c r="AA389" s="107" t="str">
        <f t="shared" si="25"/>
        <v>2</v>
      </c>
      <c r="AB389" s="107" t="str">
        <f t="shared" si="26"/>
        <v>22</v>
      </c>
      <c r="AC389" s="107" t="str">
        <f t="shared" si="27"/>
        <v>221</v>
      </c>
    </row>
    <row r="390" spans="1:29" x14ac:dyDescent="0.25">
      <c r="A390" t="s">
        <v>172</v>
      </c>
      <c r="B390" t="s">
        <v>1379</v>
      </c>
      <c r="C390" s="107" t="e">
        <f>+VLOOKUP(AA390,#REF!,2,FALSE)</f>
        <v>#REF!</v>
      </c>
      <c r="D390" s="107" t="e">
        <f>+VLOOKUP(AB390,#REF!,2,FALSE)</f>
        <v>#REF!</v>
      </c>
      <c r="E390" s="107" t="s">
        <v>2226</v>
      </c>
      <c r="F390" s="107" t="s">
        <v>2227</v>
      </c>
      <c r="G390" s="107" t="s">
        <v>2228</v>
      </c>
      <c r="H390" s="107" t="s">
        <v>2229</v>
      </c>
      <c r="I390" s="107" t="s">
        <v>1252</v>
      </c>
      <c r="J390" s="107" t="s">
        <v>171</v>
      </c>
      <c r="K390" s="107" t="s">
        <v>1369</v>
      </c>
      <c r="L390" s="107" t="s">
        <v>2217</v>
      </c>
      <c r="M390" t="s">
        <v>1343</v>
      </c>
      <c r="P390" t="s">
        <v>777</v>
      </c>
      <c r="Q390" s="6" t="e">
        <f>+VLOOKUP(Y390,#REF!,2,FALSE)</f>
        <v>#REF!</v>
      </c>
      <c r="R390" t="s">
        <v>1466</v>
      </c>
      <c r="S390" t="s">
        <v>81</v>
      </c>
      <c r="T390">
        <v>2000000</v>
      </c>
      <c r="U390">
        <v>2000000</v>
      </c>
      <c r="V390">
        <v>0</v>
      </c>
      <c r="W390">
        <v>0</v>
      </c>
      <c r="X390">
        <v>-2000000</v>
      </c>
      <c r="Y390" s="288">
        <v>3</v>
      </c>
      <c r="Z390" s="6" t="str">
        <f t="shared" si="24"/>
        <v>35</v>
      </c>
      <c r="AA390" s="107" t="str">
        <f t="shared" si="25"/>
        <v>2</v>
      </c>
      <c r="AB390" s="107" t="str">
        <f t="shared" si="26"/>
        <v>22</v>
      </c>
      <c r="AC390" s="107" t="str">
        <f t="shared" si="27"/>
        <v>221</v>
      </c>
    </row>
    <row r="391" spans="1:29" x14ac:dyDescent="0.25">
      <c r="A391" t="s">
        <v>172</v>
      </c>
      <c r="B391" t="s">
        <v>1379</v>
      </c>
      <c r="C391" s="107" t="e">
        <f>+VLOOKUP(AA391,#REF!,2,FALSE)</f>
        <v>#REF!</v>
      </c>
      <c r="D391" s="107" t="e">
        <f>+VLOOKUP(AB391,#REF!,2,FALSE)</f>
        <v>#REF!</v>
      </c>
      <c r="E391" s="107" t="s">
        <v>2226</v>
      </c>
      <c r="F391" s="107" t="s">
        <v>2227</v>
      </c>
      <c r="G391" s="107" t="s">
        <v>2228</v>
      </c>
      <c r="H391" s="107" t="s">
        <v>2229</v>
      </c>
      <c r="I391" s="107" t="s">
        <v>1252</v>
      </c>
      <c r="J391" s="107" t="s">
        <v>171</v>
      </c>
      <c r="K391" s="107" t="s">
        <v>1369</v>
      </c>
      <c r="L391" s="107" t="s">
        <v>2217</v>
      </c>
      <c r="M391" t="s">
        <v>1343</v>
      </c>
      <c r="P391" t="s">
        <v>778</v>
      </c>
      <c r="Q391" s="6" t="e">
        <f>+VLOOKUP(Y391,#REF!,2,FALSE)</f>
        <v>#REF!</v>
      </c>
      <c r="R391" t="s">
        <v>1466</v>
      </c>
      <c r="S391" t="s">
        <v>65</v>
      </c>
      <c r="T391">
        <v>800000</v>
      </c>
      <c r="U391">
        <v>800000</v>
      </c>
      <c r="V391">
        <v>0</v>
      </c>
      <c r="W391">
        <v>0</v>
      </c>
      <c r="X391">
        <v>-800000</v>
      </c>
      <c r="Y391" s="288">
        <v>3</v>
      </c>
      <c r="Z391" s="6" t="str">
        <f t="shared" si="24"/>
        <v>35</v>
      </c>
      <c r="AA391" s="107" t="str">
        <f t="shared" si="25"/>
        <v>2</v>
      </c>
      <c r="AB391" s="107" t="str">
        <f t="shared" si="26"/>
        <v>22</v>
      </c>
      <c r="AC391" s="107" t="str">
        <f t="shared" si="27"/>
        <v>221</v>
      </c>
    </row>
    <row r="392" spans="1:29" x14ac:dyDescent="0.25">
      <c r="A392" t="s">
        <v>172</v>
      </c>
      <c r="B392" t="s">
        <v>1379</v>
      </c>
      <c r="C392" s="107" t="e">
        <f>+VLOOKUP(AA392,#REF!,2,FALSE)</f>
        <v>#REF!</v>
      </c>
      <c r="D392" s="107" t="e">
        <f>+VLOOKUP(AB392,#REF!,2,FALSE)</f>
        <v>#REF!</v>
      </c>
      <c r="E392" s="107" t="s">
        <v>2226</v>
      </c>
      <c r="F392" s="107" t="s">
        <v>2227</v>
      </c>
      <c r="G392" s="107" t="s">
        <v>2228</v>
      </c>
      <c r="H392" s="107" t="s">
        <v>2229</v>
      </c>
      <c r="I392" s="107" t="s">
        <v>1252</v>
      </c>
      <c r="J392" s="107" t="s">
        <v>171</v>
      </c>
      <c r="K392" s="107" t="s">
        <v>1369</v>
      </c>
      <c r="L392" s="107" t="s">
        <v>2217</v>
      </c>
      <c r="M392" t="s">
        <v>1343</v>
      </c>
      <c r="P392" t="s">
        <v>779</v>
      </c>
      <c r="Q392" s="6" t="e">
        <f>+VLOOKUP(Y392,#REF!,2,FALSE)</f>
        <v>#REF!</v>
      </c>
      <c r="R392" t="s">
        <v>1469</v>
      </c>
      <c r="S392" t="s">
        <v>61</v>
      </c>
      <c r="T392">
        <v>50000</v>
      </c>
      <c r="U392">
        <v>50000</v>
      </c>
      <c r="V392">
        <v>0</v>
      </c>
      <c r="W392">
        <v>0</v>
      </c>
      <c r="X392">
        <v>-50000</v>
      </c>
      <c r="Y392" s="288">
        <v>3</v>
      </c>
      <c r="Z392" s="6" t="str">
        <f t="shared" si="24"/>
        <v>38</v>
      </c>
      <c r="AA392" s="107" t="str">
        <f t="shared" si="25"/>
        <v>2</v>
      </c>
      <c r="AB392" s="107" t="str">
        <f t="shared" si="26"/>
        <v>22</v>
      </c>
      <c r="AC392" s="107" t="str">
        <f t="shared" si="27"/>
        <v>221</v>
      </c>
    </row>
    <row r="393" spans="1:29" x14ac:dyDescent="0.25">
      <c r="A393" t="s">
        <v>172</v>
      </c>
      <c r="B393" t="s">
        <v>1379</v>
      </c>
      <c r="C393" s="107" t="e">
        <f>+VLOOKUP(AA393,#REF!,2,FALSE)</f>
        <v>#REF!</v>
      </c>
      <c r="D393" s="107" t="e">
        <f>+VLOOKUP(AB393,#REF!,2,FALSE)</f>
        <v>#REF!</v>
      </c>
      <c r="E393" s="107" t="s">
        <v>2226</v>
      </c>
      <c r="F393" s="107" t="s">
        <v>2227</v>
      </c>
      <c r="G393" s="107" t="s">
        <v>2228</v>
      </c>
      <c r="H393" s="107" t="s">
        <v>2229</v>
      </c>
      <c r="I393" s="107" t="s">
        <v>1252</v>
      </c>
      <c r="J393" s="107" t="s">
        <v>171</v>
      </c>
      <c r="K393" s="107" t="s">
        <v>1369</v>
      </c>
      <c r="L393" s="107" t="s">
        <v>2217</v>
      </c>
      <c r="M393" t="s">
        <v>1343</v>
      </c>
      <c r="P393" t="s">
        <v>780</v>
      </c>
      <c r="Q393" s="6" t="e">
        <f>+VLOOKUP(Y393,#REF!,2,FALSE)</f>
        <v>#REF!</v>
      </c>
      <c r="R393" t="s">
        <v>1476</v>
      </c>
      <c r="S393" t="s">
        <v>73</v>
      </c>
      <c r="T393">
        <v>200000</v>
      </c>
      <c r="U393">
        <v>200000</v>
      </c>
      <c r="V393">
        <v>0</v>
      </c>
      <c r="W393">
        <v>0</v>
      </c>
      <c r="X393">
        <v>-200000</v>
      </c>
      <c r="Y393" s="288">
        <v>5</v>
      </c>
      <c r="Z393" s="6" t="str">
        <f t="shared" si="24"/>
        <v>51</v>
      </c>
      <c r="AA393" s="107" t="str">
        <f t="shared" si="25"/>
        <v>2</v>
      </c>
      <c r="AB393" s="107" t="str">
        <f t="shared" si="26"/>
        <v>22</v>
      </c>
      <c r="AC393" s="107" t="str">
        <f t="shared" si="27"/>
        <v>221</v>
      </c>
    </row>
    <row r="394" spans="1:29" x14ac:dyDescent="0.25">
      <c r="A394" t="s">
        <v>172</v>
      </c>
      <c r="B394" t="s">
        <v>1379</v>
      </c>
      <c r="C394" s="107" t="e">
        <f>+VLOOKUP(AA394,#REF!,2,FALSE)</f>
        <v>#REF!</v>
      </c>
      <c r="D394" s="107" t="e">
        <f>+VLOOKUP(AB394,#REF!,2,FALSE)</f>
        <v>#REF!</v>
      </c>
      <c r="E394" s="107" t="s">
        <v>2226</v>
      </c>
      <c r="F394" s="107" t="s">
        <v>2227</v>
      </c>
      <c r="G394" s="107" t="s">
        <v>2228</v>
      </c>
      <c r="H394" s="107" t="s">
        <v>2229</v>
      </c>
      <c r="I394" s="107" t="s">
        <v>1252</v>
      </c>
      <c r="J394" s="107" t="s">
        <v>171</v>
      </c>
      <c r="K394" s="107" t="s">
        <v>1369</v>
      </c>
      <c r="L394" s="107" t="s">
        <v>2217</v>
      </c>
      <c r="M394" t="s">
        <v>1343</v>
      </c>
      <c r="P394" t="s">
        <v>781</v>
      </c>
      <c r="Q394" s="6" t="e">
        <f>+VLOOKUP(Y394,#REF!,2,FALSE)</f>
        <v>#REF!</v>
      </c>
      <c r="R394" t="s">
        <v>1476</v>
      </c>
      <c r="S394" t="s">
        <v>17</v>
      </c>
      <c r="T394">
        <v>250000</v>
      </c>
      <c r="U394">
        <v>250000</v>
      </c>
      <c r="V394">
        <v>0</v>
      </c>
      <c r="W394">
        <v>0</v>
      </c>
      <c r="X394">
        <v>-250000</v>
      </c>
      <c r="Y394" s="288">
        <v>5</v>
      </c>
      <c r="Z394" s="6" t="str">
        <f t="shared" si="24"/>
        <v>51</v>
      </c>
      <c r="AA394" s="107" t="str">
        <f t="shared" si="25"/>
        <v>2</v>
      </c>
      <c r="AB394" s="107" t="str">
        <f t="shared" si="26"/>
        <v>22</v>
      </c>
      <c r="AC394" s="107" t="str">
        <f t="shared" si="27"/>
        <v>221</v>
      </c>
    </row>
    <row r="395" spans="1:29" x14ac:dyDescent="0.25">
      <c r="A395" t="s">
        <v>172</v>
      </c>
      <c r="B395" t="s">
        <v>1379</v>
      </c>
      <c r="C395" s="107" t="e">
        <f>+VLOOKUP(AA395,#REF!,2,FALSE)</f>
        <v>#REF!</v>
      </c>
      <c r="D395" s="107" t="e">
        <f>+VLOOKUP(AB395,#REF!,2,FALSE)</f>
        <v>#REF!</v>
      </c>
      <c r="E395" s="107" t="s">
        <v>2226</v>
      </c>
      <c r="F395" s="107" t="s">
        <v>2227</v>
      </c>
      <c r="G395" s="107" t="s">
        <v>2228</v>
      </c>
      <c r="H395" s="107" t="s">
        <v>2229</v>
      </c>
      <c r="I395" s="107" t="s">
        <v>1252</v>
      </c>
      <c r="J395" s="107" t="s">
        <v>171</v>
      </c>
      <c r="K395" s="107" t="s">
        <v>1369</v>
      </c>
      <c r="L395" s="107" t="s">
        <v>2217</v>
      </c>
      <c r="M395" t="s">
        <v>1343</v>
      </c>
      <c r="P395" t="s">
        <v>782</v>
      </c>
      <c r="Q395" s="6" t="e">
        <f>+VLOOKUP(Y395,#REF!,2,FALSE)</f>
        <v>#REF!</v>
      </c>
      <c r="R395" t="s">
        <v>1477</v>
      </c>
      <c r="S395" t="s">
        <v>80</v>
      </c>
      <c r="T395">
        <v>32000</v>
      </c>
      <c r="U395">
        <v>32000</v>
      </c>
      <c r="V395">
        <v>0</v>
      </c>
      <c r="W395">
        <v>0</v>
      </c>
      <c r="X395">
        <v>-32000</v>
      </c>
      <c r="Y395" s="288">
        <v>5</v>
      </c>
      <c r="Z395" s="6" t="str">
        <f t="shared" si="24"/>
        <v>52</v>
      </c>
      <c r="AA395" s="107" t="str">
        <f t="shared" si="25"/>
        <v>2</v>
      </c>
      <c r="AB395" s="107" t="str">
        <f t="shared" si="26"/>
        <v>22</v>
      </c>
      <c r="AC395" s="107" t="str">
        <f t="shared" si="27"/>
        <v>221</v>
      </c>
    </row>
    <row r="396" spans="1:29" x14ac:dyDescent="0.25">
      <c r="A396" t="s">
        <v>172</v>
      </c>
      <c r="B396" t="s">
        <v>1379</v>
      </c>
      <c r="C396" s="107" t="e">
        <f>+VLOOKUP(AA396,#REF!,2,FALSE)</f>
        <v>#REF!</v>
      </c>
      <c r="D396" s="107" t="e">
        <f>+VLOOKUP(AB396,#REF!,2,FALSE)</f>
        <v>#REF!</v>
      </c>
      <c r="E396" s="107" t="s">
        <v>2226</v>
      </c>
      <c r="F396" s="107" t="s">
        <v>2227</v>
      </c>
      <c r="G396" s="107" t="s">
        <v>2228</v>
      </c>
      <c r="H396" s="107" t="s">
        <v>2229</v>
      </c>
      <c r="I396" s="107" t="s">
        <v>1252</v>
      </c>
      <c r="J396" s="107" t="s">
        <v>171</v>
      </c>
      <c r="K396" s="107" t="s">
        <v>1369</v>
      </c>
      <c r="L396" s="107" t="s">
        <v>2217</v>
      </c>
      <c r="M396" t="s">
        <v>1343</v>
      </c>
      <c r="P396" t="s">
        <v>783</v>
      </c>
      <c r="Q396" s="6" t="e">
        <f>+VLOOKUP(Y396,#REF!,2,FALSE)</f>
        <v>#REF!</v>
      </c>
      <c r="R396" t="s">
        <v>1478</v>
      </c>
      <c r="S396" t="s">
        <v>18</v>
      </c>
      <c r="T396">
        <v>15000</v>
      </c>
      <c r="U396">
        <v>15000</v>
      </c>
      <c r="V396">
        <v>15000</v>
      </c>
      <c r="W396">
        <v>0</v>
      </c>
      <c r="X396">
        <v>0</v>
      </c>
      <c r="Y396" s="288">
        <v>5</v>
      </c>
      <c r="Z396" s="6" t="str">
        <f t="shared" si="24"/>
        <v>53</v>
      </c>
      <c r="AA396" s="107" t="str">
        <f t="shared" si="25"/>
        <v>2</v>
      </c>
      <c r="AB396" s="107" t="str">
        <f t="shared" si="26"/>
        <v>22</v>
      </c>
      <c r="AC396" s="107" t="str">
        <f t="shared" si="27"/>
        <v>221</v>
      </c>
    </row>
    <row r="397" spans="1:29" x14ac:dyDescent="0.25">
      <c r="A397" t="s">
        <v>172</v>
      </c>
      <c r="B397" t="s">
        <v>1379</v>
      </c>
      <c r="C397" s="107" t="e">
        <f>+VLOOKUP(AA397,#REF!,2,FALSE)</f>
        <v>#REF!</v>
      </c>
      <c r="D397" s="107" t="e">
        <f>+VLOOKUP(AB397,#REF!,2,FALSE)</f>
        <v>#REF!</v>
      </c>
      <c r="E397" s="107" t="s">
        <v>2226</v>
      </c>
      <c r="F397" s="107" t="s">
        <v>2227</v>
      </c>
      <c r="G397" s="107" t="s">
        <v>2228</v>
      </c>
      <c r="H397" s="107" t="s">
        <v>2229</v>
      </c>
      <c r="I397" s="107" t="s">
        <v>1252</v>
      </c>
      <c r="J397" s="107" t="s">
        <v>171</v>
      </c>
      <c r="K397" s="107" t="s">
        <v>1369</v>
      </c>
      <c r="L397" s="107" t="s">
        <v>2217</v>
      </c>
      <c r="M397" t="s">
        <v>1343</v>
      </c>
      <c r="P397" t="s">
        <v>784</v>
      </c>
      <c r="Q397" s="6" t="e">
        <f>+VLOOKUP(Y397,#REF!,2,FALSE)</f>
        <v>#REF!</v>
      </c>
      <c r="R397" t="s">
        <v>1479</v>
      </c>
      <c r="S397" t="s">
        <v>161</v>
      </c>
      <c r="T397">
        <v>500000</v>
      </c>
      <c r="U397">
        <v>500000</v>
      </c>
      <c r="V397">
        <v>0</v>
      </c>
      <c r="W397">
        <v>0</v>
      </c>
      <c r="X397">
        <v>-500000</v>
      </c>
      <c r="Y397" s="288">
        <v>5</v>
      </c>
      <c r="Z397" s="6" t="str">
        <f t="shared" si="24"/>
        <v>54</v>
      </c>
      <c r="AA397" s="107" t="str">
        <f t="shared" si="25"/>
        <v>2</v>
      </c>
      <c r="AB397" s="107" t="str">
        <f t="shared" si="26"/>
        <v>22</v>
      </c>
      <c r="AC397" s="107" t="str">
        <f t="shared" si="27"/>
        <v>221</v>
      </c>
    </row>
    <row r="398" spans="1:29" x14ac:dyDescent="0.25">
      <c r="A398" t="s">
        <v>172</v>
      </c>
      <c r="B398" t="s">
        <v>1379</v>
      </c>
      <c r="C398" s="107" t="e">
        <f>+VLOOKUP(AA398,#REF!,2,FALSE)</f>
        <v>#REF!</v>
      </c>
      <c r="D398" s="107" t="e">
        <f>+VLOOKUP(AB398,#REF!,2,FALSE)</f>
        <v>#REF!</v>
      </c>
      <c r="E398" s="107" t="s">
        <v>2226</v>
      </c>
      <c r="F398" s="107" t="s">
        <v>2227</v>
      </c>
      <c r="G398" s="107" t="s">
        <v>2228</v>
      </c>
      <c r="H398" s="107" t="s">
        <v>2229</v>
      </c>
      <c r="I398" s="107" t="s">
        <v>1252</v>
      </c>
      <c r="J398" s="107" t="s">
        <v>171</v>
      </c>
      <c r="K398" s="107" t="s">
        <v>1369</v>
      </c>
      <c r="L398" s="107" t="s">
        <v>2217</v>
      </c>
      <c r="M398" t="s">
        <v>1343</v>
      </c>
      <c r="P398" t="s">
        <v>785</v>
      </c>
      <c r="Q398" s="6" t="e">
        <f>+VLOOKUP(Y398,#REF!,2,FALSE)</f>
        <v>#REF!</v>
      </c>
      <c r="R398" t="s">
        <v>1481</v>
      </c>
      <c r="S398" t="s">
        <v>82</v>
      </c>
      <c r="T398">
        <v>160000</v>
      </c>
      <c r="U398">
        <v>160000</v>
      </c>
      <c r="V398">
        <v>0</v>
      </c>
      <c r="W398">
        <v>0</v>
      </c>
      <c r="X398">
        <v>-160000</v>
      </c>
      <c r="Y398" s="288">
        <v>5</v>
      </c>
      <c r="Z398" s="6" t="str">
        <f t="shared" si="24"/>
        <v>56</v>
      </c>
      <c r="AA398" s="107" t="str">
        <f t="shared" si="25"/>
        <v>2</v>
      </c>
      <c r="AB398" s="107" t="str">
        <f t="shared" si="26"/>
        <v>22</v>
      </c>
      <c r="AC398" s="107" t="str">
        <f t="shared" si="27"/>
        <v>221</v>
      </c>
    </row>
    <row r="399" spans="1:29" x14ac:dyDescent="0.25">
      <c r="A399" t="s">
        <v>172</v>
      </c>
      <c r="B399" t="s">
        <v>1379</v>
      </c>
      <c r="C399" s="107" t="e">
        <f>+VLOOKUP(AA399,#REF!,2,FALSE)</f>
        <v>#REF!</v>
      </c>
      <c r="D399" s="107" t="e">
        <f>+VLOOKUP(AB399,#REF!,2,FALSE)</f>
        <v>#REF!</v>
      </c>
      <c r="E399" s="107" t="s">
        <v>2226</v>
      </c>
      <c r="F399" s="107" t="s">
        <v>2227</v>
      </c>
      <c r="G399" s="107" t="s">
        <v>2228</v>
      </c>
      <c r="H399" s="107" t="s">
        <v>2229</v>
      </c>
      <c r="I399" s="107" t="s">
        <v>1252</v>
      </c>
      <c r="J399" s="107" t="s">
        <v>171</v>
      </c>
      <c r="K399" s="107" t="s">
        <v>1369</v>
      </c>
      <c r="L399" s="107" t="s">
        <v>2217</v>
      </c>
      <c r="M399" t="s">
        <v>1343</v>
      </c>
      <c r="P399" t="s">
        <v>786</v>
      </c>
      <c r="Q399" s="6" t="e">
        <f>+VLOOKUP(Y399,#REF!,2,FALSE)</f>
        <v>#REF!</v>
      </c>
      <c r="R399" t="s">
        <v>1481</v>
      </c>
      <c r="S399" t="s">
        <v>50</v>
      </c>
      <c r="T399">
        <v>2500000</v>
      </c>
      <c r="U399">
        <v>2500000</v>
      </c>
      <c r="V399">
        <v>0</v>
      </c>
      <c r="W399">
        <v>0</v>
      </c>
      <c r="X399">
        <v>-2500000</v>
      </c>
      <c r="Y399" s="288">
        <v>5</v>
      </c>
      <c r="Z399" s="6" t="str">
        <f t="shared" si="24"/>
        <v>56</v>
      </c>
      <c r="AA399" s="107" t="str">
        <f t="shared" si="25"/>
        <v>2</v>
      </c>
      <c r="AB399" s="107" t="str">
        <f t="shared" si="26"/>
        <v>22</v>
      </c>
      <c r="AC399" s="107" t="str">
        <f t="shared" si="27"/>
        <v>221</v>
      </c>
    </row>
    <row r="400" spans="1:29" x14ac:dyDescent="0.25">
      <c r="A400" t="s">
        <v>172</v>
      </c>
      <c r="B400" t="s">
        <v>1379</v>
      </c>
      <c r="C400" s="107" t="e">
        <f>+VLOOKUP(AA400,#REF!,2,FALSE)</f>
        <v>#REF!</v>
      </c>
      <c r="D400" s="107" t="e">
        <f>+VLOOKUP(AB400,#REF!,2,FALSE)</f>
        <v>#REF!</v>
      </c>
      <c r="E400" s="107" t="s">
        <v>2226</v>
      </c>
      <c r="F400" s="107" t="s">
        <v>2227</v>
      </c>
      <c r="G400" s="107" t="s">
        <v>2228</v>
      </c>
      <c r="H400" s="107" t="s">
        <v>2229</v>
      </c>
      <c r="I400" s="107" t="s">
        <v>1252</v>
      </c>
      <c r="J400" s="107" t="s">
        <v>171</v>
      </c>
      <c r="K400" s="107" t="s">
        <v>1369</v>
      </c>
      <c r="L400" s="107" t="s">
        <v>2217</v>
      </c>
      <c r="M400" t="s">
        <v>1343</v>
      </c>
      <c r="P400" t="s">
        <v>787</v>
      </c>
      <c r="Q400" s="6" t="e">
        <f>+VLOOKUP(Y400,#REF!,2,FALSE)</f>
        <v>#REF!</v>
      </c>
      <c r="R400" t="s">
        <v>1454</v>
      </c>
      <c r="S400" t="s">
        <v>2</v>
      </c>
      <c r="T400">
        <v>25000</v>
      </c>
      <c r="U400">
        <v>25000</v>
      </c>
      <c r="V400">
        <v>5000</v>
      </c>
      <c r="W400">
        <v>0</v>
      </c>
      <c r="X400">
        <v>-20000</v>
      </c>
      <c r="Y400" s="288">
        <v>2</v>
      </c>
      <c r="Z400" s="6" t="str">
        <f t="shared" si="24"/>
        <v>21</v>
      </c>
      <c r="AA400" s="107" t="str">
        <f t="shared" si="25"/>
        <v>2</v>
      </c>
      <c r="AB400" s="107" t="str">
        <f t="shared" si="26"/>
        <v>22</v>
      </c>
      <c r="AC400" s="107" t="str">
        <f t="shared" si="27"/>
        <v>221</v>
      </c>
    </row>
    <row r="401" spans="1:29" x14ac:dyDescent="0.25">
      <c r="A401" t="s">
        <v>172</v>
      </c>
      <c r="B401" t="s">
        <v>1379</v>
      </c>
      <c r="C401" s="107" t="e">
        <f>+VLOOKUP(AA401,#REF!,2,FALSE)</f>
        <v>#REF!</v>
      </c>
      <c r="D401" s="107" t="e">
        <f>+VLOOKUP(AB401,#REF!,2,FALSE)</f>
        <v>#REF!</v>
      </c>
      <c r="E401" s="107" t="s">
        <v>2226</v>
      </c>
      <c r="F401" s="107" t="s">
        <v>2227</v>
      </c>
      <c r="G401" s="107" t="s">
        <v>2228</v>
      </c>
      <c r="H401" s="107" t="s">
        <v>2229</v>
      </c>
      <c r="I401" s="107" t="s">
        <v>1252</v>
      </c>
      <c r="J401" s="107" t="s">
        <v>171</v>
      </c>
      <c r="K401" s="107" t="s">
        <v>1369</v>
      </c>
      <c r="L401" s="107" t="s">
        <v>2217</v>
      </c>
      <c r="M401" t="s">
        <v>1343</v>
      </c>
      <c r="P401" t="s">
        <v>788</v>
      </c>
      <c r="Q401" s="6" t="e">
        <f>+VLOOKUP(Y401,#REF!,2,FALSE)</f>
        <v>#REF!</v>
      </c>
      <c r="R401" t="s">
        <v>1454</v>
      </c>
      <c r="S401" t="s">
        <v>51</v>
      </c>
      <c r="T401">
        <v>15000</v>
      </c>
      <c r="U401">
        <v>15000</v>
      </c>
      <c r="V401">
        <v>4500</v>
      </c>
      <c r="W401">
        <v>0</v>
      </c>
      <c r="X401">
        <v>-10500</v>
      </c>
      <c r="Y401" s="288">
        <v>2</v>
      </c>
      <c r="Z401" s="6" t="str">
        <f t="shared" si="24"/>
        <v>21</v>
      </c>
      <c r="AA401" s="107" t="str">
        <f t="shared" si="25"/>
        <v>2</v>
      </c>
      <c r="AB401" s="107" t="str">
        <f t="shared" si="26"/>
        <v>22</v>
      </c>
      <c r="AC401" s="107" t="str">
        <f t="shared" si="27"/>
        <v>221</v>
      </c>
    </row>
    <row r="402" spans="1:29" x14ac:dyDescent="0.25">
      <c r="A402" t="s">
        <v>172</v>
      </c>
      <c r="B402" t="s">
        <v>1379</v>
      </c>
      <c r="C402" s="107" t="e">
        <f>+VLOOKUP(AA402,#REF!,2,FALSE)</f>
        <v>#REF!</v>
      </c>
      <c r="D402" s="107" t="e">
        <f>+VLOOKUP(AB402,#REF!,2,FALSE)</f>
        <v>#REF!</v>
      </c>
      <c r="E402" s="107" t="s">
        <v>2226</v>
      </c>
      <c r="F402" s="107" t="s">
        <v>2227</v>
      </c>
      <c r="G402" s="107" t="s">
        <v>2228</v>
      </c>
      <c r="H402" s="107" t="s">
        <v>2229</v>
      </c>
      <c r="I402" s="107" t="s">
        <v>1252</v>
      </c>
      <c r="J402" s="107" t="s">
        <v>171</v>
      </c>
      <c r="K402" s="107" t="s">
        <v>1369</v>
      </c>
      <c r="L402" s="107" t="s">
        <v>2217</v>
      </c>
      <c r="M402" t="s">
        <v>1343</v>
      </c>
      <c r="P402" t="s">
        <v>789</v>
      </c>
      <c r="Q402" s="6" t="e">
        <f>+VLOOKUP(Y402,#REF!,2,FALSE)</f>
        <v>#REF!</v>
      </c>
      <c r="R402" t="s">
        <v>1454</v>
      </c>
      <c r="S402" t="s">
        <v>4</v>
      </c>
      <c r="T402">
        <v>90000</v>
      </c>
      <c r="U402">
        <v>90000</v>
      </c>
      <c r="V402">
        <v>72000</v>
      </c>
      <c r="W402">
        <v>0</v>
      </c>
      <c r="X402">
        <v>-18000</v>
      </c>
      <c r="Y402" s="288">
        <v>2</v>
      </c>
      <c r="Z402" s="6" t="str">
        <f t="shared" si="24"/>
        <v>21</v>
      </c>
      <c r="AA402" s="107" t="str">
        <f t="shared" si="25"/>
        <v>2</v>
      </c>
      <c r="AB402" s="107" t="str">
        <f t="shared" si="26"/>
        <v>22</v>
      </c>
      <c r="AC402" s="107" t="str">
        <f t="shared" si="27"/>
        <v>221</v>
      </c>
    </row>
    <row r="403" spans="1:29" x14ac:dyDescent="0.25">
      <c r="A403" t="s">
        <v>172</v>
      </c>
      <c r="B403" t="s">
        <v>1379</v>
      </c>
      <c r="C403" s="107" t="e">
        <f>+VLOOKUP(AA403,#REF!,2,FALSE)</f>
        <v>#REF!</v>
      </c>
      <c r="D403" s="107" t="e">
        <f>+VLOOKUP(AB403,#REF!,2,FALSE)</f>
        <v>#REF!</v>
      </c>
      <c r="E403" s="107" t="s">
        <v>2226</v>
      </c>
      <c r="F403" s="107" t="s">
        <v>2227</v>
      </c>
      <c r="G403" s="107" t="s">
        <v>2228</v>
      </c>
      <c r="H403" s="107" t="s">
        <v>2229</v>
      </c>
      <c r="I403" s="107" t="s">
        <v>1252</v>
      </c>
      <c r="J403" s="107" t="s">
        <v>171</v>
      </c>
      <c r="K403" s="107" t="s">
        <v>1369</v>
      </c>
      <c r="L403" s="107" t="s">
        <v>2217</v>
      </c>
      <c r="M403" t="s">
        <v>1343</v>
      </c>
      <c r="P403" t="s">
        <v>790</v>
      </c>
      <c r="Q403" s="6" t="e">
        <f>+VLOOKUP(Y403,#REF!,2,FALSE)</f>
        <v>#REF!</v>
      </c>
      <c r="R403" t="s">
        <v>1456</v>
      </c>
      <c r="S403" t="s">
        <v>92</v>
      </c>
      <c r="T403">
        <v>13000</v>
      </c>
      <c r="U403">
        <v>13000</v>
      </c>
      <c r="V403">
        <v>2600</v>
      </c>
      <c r="W403">
        <v>0</v>
      </c>
      <c r="X403">
        <v>-10400</v>
      </c>
      <c r="Y403" s="288">
        <v>2</v>
      </c>
      <c r="Z403" s="6" t="str">
        <f t="shared" si="24"/>
        <v>24</v>
      </c>
      <c r="AA403" s="107" t="str">
        <f t="shared" si="25"/>
        <v>2</v>
      </c>
      <c r="AB403" s="107" t="str">
        <f t="shared" si="26"/>
        <v>22</v>
      </c>
      <c r="AC403" s="107" t="str">
        <f t="shared" si="27"/>
        <v>221</v>
      </c>
    </row>
    <row r="404" spans="1:29" x14ac:dyDescent="0.25">
      <c r="A404" t="s">
        <v>172</v>
      </c>
      <c r="B404" t="s">
        <v>1379</v>
      </c>
      <c r="C404" s="107" t="e">
        <f>+VLOOKUP(AA404,#REF!,2,FALSE)</f>
        <v>#REF!</v>
      </c>
      <c r="D404" s="107" t="e">
        <f>+VLOOKUP(AB404,#REF!,2,FALSE)</f>
        <v>#REF!</v>
      </c>
      <c r="E404" s="107" t="s">
        <v>2226</v>
      </c>
      <c r="F404" s="107" t="s">
        <v>2227</v>
      </c>
      <c r="G404" s="107" t="s">
        <v>2228</v>
      </c>
      <c r="H404" s="107" t="s">
        <v>2229</v>
      </c>
      <c r="I404" s="107" t="s">
        <v>1252</v>
      </c>
      <c r="J404" s="107" t="s">
        <v>171</v>
      </c>
      <c r="K404" s="107" t="s">
        <v>1369</v>
      </c>
      <c r="L404" s="107" t="s">
        <v>2217</v>
      </c>
      <c r="M404" t="s">
        <v>1343</v>
      </c>
      <c r="P404" t="s">
        <v>790</v>
      </c>
      <c r="Q404" s="6" t="e">
        <f>+VLOOKUP(Y404,#REF!,2,FALSE)</f>
        <v>#REF!</v>
      </c>
      <c r="R404" t="s">
        <v>1456</v>
      </c>
      <c r="S404" t="s">
        <v>93</v>
      </c>
      <c r="T404">
        <v>30000</v>
      </c>
      <c r="U404">
        <v>30000</v>
      </c>
      <c r="V404">
        <v>12000</v>
      </c>
      <c r="W404">
        <v>0</v>
      </c>
      <c r="X404">
        <v>-18000</v>
      </c>
      <c r="Y404" s="288">
        <v>2</v>
      </c>
      <c r="Z404" s="6" t="str">
        <f t="shared" si="24"/>
        <v>24</v>
      </c>
      <c r="AA404" s="107" t="str">
        <f t="shared" si="25"/>
        <v>2</v>
      </c>
      <c r="AB404" s="107" t="str">
        <f t="shared" si="26"/>
        <v>22</v>
      </c>
      <c r="AC404" s="107" t="str">
        <f t="shared" si="27"/>
        <v>221</v>
      </c>
    </row>
    <row r="405" spans="1:29" x14ac:dyDescent="0.25">
      <c r="A405" t="s">
        <v>172</v>
      </c>
      <c r="B405" t="s">
        <v>1379</v>
      </c>
      <c r="C405" s="107" t="e">
        <f>+VLOOKUP(AA405,#REF!,2,FALSE)</f>
        <v>#REF!</v>
      </c>
      <c r="D405" s="107" t="e">
        <f>+VLOOKUP(AB405,#REF!,2,FALSE)</f>
        <v>#REF!</v>
      </c>
      <c r="E405" s="107" t="s">
        <v>2226</v>
      </c>
      <c r="F405" s="107" t="s">
        <v>2227</v>
      </c>
      <c r="G405" s="107" t="s">
        <v>2228</v>
      </c>
      <c r="H405" s="107" t="s">
        <v>2229</v>
      </c>
      <c r="I405" s="107" t="s">
        <v>1252</v>
      </c>
      <c r="J405" s="107" t="s">
        <v>171</v>
      </c>
      <c r="K405" s="107" t="s">
        <v>1369</v>
      </c>
      <c r="L405" s="107" t="s">
        <v>2217</v>
      </c>
      <c r="M405" t="s">
        <v>1343</v>
      </c>
      <c r="P405" t="s">
        <v>791</v>
      </c>
      <c r="Q405" s="6" t="e">
        <f>+VLOOKUP(Y405,#REF!,2,FALSE)</f>
        <v>#REF!</v>
      </c>
      <c r="R405" t="s">
        <v>1456</v>
      </c>
      <c r="S405" t="s">
        <v>52</v>
      </c>
      <c r="T405">
        <v>380000</v>
      </c>
      <c r="U405">
        <v>380000</v>
      </c>
      <c r="V405">
        <v>380000</v>
      </c>
      <c r="W405">
        <v>0</v>
      </c>
      <c r="X405">
        <v>0</v>
      </c>
      <c r="Y405" s="288">
        <v>2</v>
      </c>
      <c r="Z405" s="6" t="str">
        <f t="shared" si="24"/>
        <v>24</v>
      </c>
      <c r="AA405" s="107" t="str">
        <f t="shared" si="25"/>
        <v>2</v>
      </c>
      <c r="AB405" s="107" t="str">
        <f t="shared" si="26"/>
        <v>22</v>
      </c>
      <c r="AC405" s="107" t="str">
        <f t="shared" si="27"/>
        <v>221</v>
      </c>
    </row>
    <row r="406" spans="1:29" x14ac:dyDescent="0.25">
      <c r="A406" t="s">
        <v>172</v>
      </c>
      <c r="B406" t="s">
        <v>1379</v>
      </c>
      <c r="C406" s="107" t="e">
        <f>+VLOOKUP(AA406,#REF!,2,FALSE)</f>
        <v>#REF!</v>
      </c>
      <c r="D406" s="107" t="e">
        <f>+VLOOKUP(AB406,#REF!,2,FALSE)</f>
        <v>#REF!</v>
      </c>
      <c r="E406" s="107" t="s">
        <v>2226</v>
      </c>
      <c r="F406" s="107" t="s">
        <v>2227</v>
      </c>
      <c r="G406" s="107" t="s">
        <v>2228</v>
      </c>
      <c r="H406" s="107" t="s">
        <v>2229</v>
      </c>
      <c r="I406" s="107" t="s">
        <v>1252</v>
      </c>
      <c r="J406" s="107" t="s">
        <v>171</v>
      </c>
      <c r="K406" s="107" t="s">
        <v>1369</v>
      </c>
      <c r="L406" s="107" t="s">
        <v>2217</v>
      </c>
      <c r="M406" t="s">
        <v>1343</v>
      </c>
      <c r="P406" t="s">
        <v>792</v>
      </c>
      <c r="Q406" s="6" t="e">
        <f>+VLOOKUP(Y406,#REF!,2,FALSE)</f>
        <v>#REF!</v>
      </c>
      <c r="R406" t="s">
        <v>1456</v>
      </c>
      <c r="S406" t="s">
        <v>58</v>
      </c>
      <c r="T406">
        <v>20000</v>
      </c>
      <c r="U406">
        <v>20000</v>
      </c>
      <c r="V406">
        <v>20000</v>
      </c>
      <c r="W406">
        <v>0</v>
      </c>
      <c r="X406">
        <v>0</v>
      </c>
      <c r="Y406" s="288">
        <v>2</v>
      </c>
      <c r="Z406" s="6" t="str">
        <f t="shared" si="24"/>
        <v>24</v>
      </c>
      <c r="AA406" s="107" t="str">
        <f t="shared" si="25"/>
        <v>2</v>
      </c>
      <c r="AB406" s="107" t="str">
        <f t="shared" si="26"/>
        <v>22</v>
      </c>
      <c r="AC406" s="107" t="str">
        <f t="shared" si="27"/>
        <v>221</v>
      </c>
    </row>
    <row r="407" spans="1:29" x14ac:dyDescent="0.25">
      <c r="A407" t="s">
        <v>172</v>
      </c>
      <c r="B407" t="s">
        <v>1379</v>
      </c>
      <c r="C407" s="107" t="e">
        <f>+VLOOKUP(AA407,#REF!,2,FALSE)</f>
        <v>#REF!</v>
      </c>
      <c r="D407" s="107" t="e">
        <f>+VLOOKUP(AB407,#REF!,2,FALSE)</f>
        <v>#REF!</v>
      </c>
      <c r="E407" s="107" t="s">
        <v>2226</v>
      </c>
      <c r="F407" s="107" t="s">
        <v>2227</v>
      </c>
      <c r="G407" s="107" t="s">
        <v>2228</v>
      </c>
      <c r="H407" s="107" t="s">
        <v>2229</v>
      </c>
      <c r="I407" s="107" t="s">
        <v>1252</v>
      </c>
      <c r="J407" s="107" t="s">
        <v>171</v>
      </c>
      <c r="K407" s="107" t="s">
        <v>1369</v>
      </c>
      <c r="L407" s="107" t="s">
        <v>2217</v>
      </c>
      <c r="M407" t="s">
        <v>1343</v>
      </c>
      <c r="P407" t="s">
        <v>793</v>
      </c>
      <c r="Q407" s="6" t="e">
        <f>+VLOOKUP(Y407,#REF!,2,FALSE)</f>
        <v>#REF!</v>
      </c>
      <c r="R407" t="s">
        <v>1456</v>
      </c>
      <c r="S407" t="s">
        <v>59</v>
      </c>
      <c r="T407">
        <v>650000</v>
      </c>
      <c r="U407">
        <v>650000</v>
      </c>
      <c r="V407">
        <v>650000</v>
      </c>
      <c r="W407">
        <v>0</v>
      </c>
      <c r="X407">
        <v>0</v>
      </c>
      <c r="Y407" s="288">
        <v>2</v>
      </c>
      <c r="Z407" s="6" t="str">
        <f t="shared" si="24"/>
        <v>24</v>
      </c>
      <c r="AA407" s="107" t="str">
        <f t="shared" si="25"/>
        <v>2</v>
      </c>
      <c r="AB407" s="107" t="str">
        <f t="shared" si="26"/>
        <v>22</v>
      </c>
      <c r="AC407" s="107" t="str">
        <f t="shared" si="27"/>
        <v>221</v>
      </c>
    </row>
    <row r="408" spans="1:29" x14ac:dyDescent="0.25">
      <c r="A408" t="s">
        <v>172</v>
      </c>
      <c r="B408" t="s">
        <v>1379</v>
      </c>
      <c r="C408" s="107" t="e">
        <f>+VLOOKUP(AA408,#REF!,2,FALSE)</f>
        <v>#REF!</v>
      </c>
      <c r="D408" s="107" t="e">
        <f>+VLOOKUP(AB408,#REF!,2,FALSE)</f>
        <v>#REF!</v>
      </c>
      <c r="E408" s="107" t="s">
        <v>2226</v>
      </c>
      <c r="F408" s="107" t="s">
        <v>2227</v>
      </c>
      <c r="G408" s="107" t="s">
        <v>2228</v>
      </c>
      <c r="H408" s="107" t="s">
        <v>2229</v>
      </c>
      <c r="I408" s="107" t="s">
        <v>1252</v>
      </c>
      <c r="J408" s="107" t="s">
        <v>171</v>
      </c>
      <c r="K408" s="107" t="s">
        <v>1369</v>
      </c>
      <c r="L408" s="107" t="s">
        <v>2217</v>
      </c>
      <c r="M408" t="s">
        <v>1343</v>
      </c>
      <c r="P408" t="s">
        <v>794</v>
      </c>
      <c r="Q408" s="6" t="e">
        <f>+VLOOKUP(Y408,#REF!,2,FALSE)</f>
        <v>#REF!</v>
      </c>
      <c r="R408" t="s">
        <v>1457</v>
      </c>
      <c r="S408" t="s">
        <v>42</v>
      </c>
      <c r="T408">
        <v>3000</v>
      </c>
      <c r="U408">
        <v>3000</v>
      </c>
      <c r="V408">
        <v>3000</v>
      </c>
      <c r="W408">
        <v>0</v>
      </c>
      <c r="X408">
        <v>0</v>
      </c>
      <c r="Y408" s="288">
        <v>2</v>
      </c>
      <c r="Z408" s="6" t="str">
        <f t="shared" si="24"/>
        <v>25</v>
      </c>
      <c r="AA408" s="107" t="str">
        <f t="shared" si="25"/>
        <v>2</v>
      </c>
      <c r="AB408" s="107" t="str">
        <f t="shared" si="26"/>
        <v>22</v>
      </c>
      <c r="AC408" s="107" t="str">
        <f t="shared" si="27"/>
        <v>221</v>
      </c>
    </row>
    <row r="409" spans="1:29" x14ac:dyDescent="0.25">
      <c r="A409" t="s">
        <v>172</v>
      </c>
      <c r="B409" t="s">
        <v>1379</v>
      </c>
      <c r="C409" s="107" t="e">
        <f>+VLOOKUP(AA409,#REF!,2,FALSE)</f>
        <v>#REF!</v>
      </c>
      <c r="D409" s="107" t="e">
        <f>+VLOOKUP(AB409,#REF!,2,FALSE)</f>
        <v>#REF!</v>
      </c>
      <c r="E409" s="107" t="s">
        <v>2226</v>
      </c>
      <c r="F409" s="107" t="s">
        <v>2227</v>
      </c>
      <c r="G409" s="107" t="s">
        <v>2228</v>
      </c>
      <c r="H409" s="107" t="s">
        <v>2229</v>
      </c>
      <c r="I409" s="107" t="s">
        <v>1252</v>
      </c>
      <c r="J409" s="107" t="s">
        <v>171</v>
      </c>
      <c r="K409" s="107" t="s">
        <v>1369</v>
      </c>
      <c r="L409" s="107" t="s">
        <v>2217</v>
      </c>
      <c r="M409" t="s">
        <v>1343</v>
      </c>
      <c r="P409" t="s">
        <v>795</v>
      </c>
      <c r="Q409" s="6" t="e">
        <f>+VLOOKUP(Y409,#REF!,2,FALSE)</f>
        <v>#REF!</v>
      </c>
      <c r="R409" t="s">
        <v>1457</v>
      </c>
      <c r="S409" t="s">
        <v>69</v>
      </c>
      <c r="T409">
        <v>35000</v>
      </c>
      <c r="U409">
        <v>35000</v>
      </c>
      <c r="V409">
        <v>35000</v>
      </c>
      <c r="W409">
        <v>0</v>
      </c>
      <c r="X409">
        <v>0</v>
      </c>
      <c r="Y409" s="288">
        <v>2</v>
      </c>
      <c r="Z409" s="6" t="str">
        <f t="shared" si="24"/>
        <v>25</v>
      </c>
      <c r="AA409" s="107" t="str">
        <f t="shared" si="25"/>
        <v>2</v>
      </c>
      <c r="AB409" s="107" t="str">
        <f t="shared" si="26"/>
        <v>22</v>
      </c>
      <c r="AC409" s="107" t="str">
        <f t="shared" si="27"/>
        <v>221</v>
      </c>
    </row>
    <row r="410" spans="1:29" x14ac:dyDescent="0.25">
      <c r="A410" t="s">
        <v>172</v>
      </c>
      <c r="B410" t="s">
        <v>1379</v>
      </c>
      <c r="C410" s="107" t="e">
        <f>+VLOOKUP(AA410,#REF!,2,FALSE)</f>
        <v>#REF!</v>
      </c>
      <c r="D410" s="107" t="e">
        <f>+VLOOKUP(AB410,#REF!,2,FALSE)</f>
        <v>#REF!</v>
      </c>
      <c r="E410" s="107" t="s">
        <v>2226</v>
      </c>
      <c r="F410" s="107" t="s">
        <v>2227</v>
      </c>
      <c r="G410" s="107" t="s">
        <v>2228</v>
      </c>
      <c r="H410" s="107" t="s">
        <v>2229</v>
      </c>
      <c r="I410" s="107" t="s">
        <v>1252</v>
      </c>
      <c r="J410" s="107" t="s">
        <v>171</v>
      </c>
      <c r="K410" s="107" t="s">
        <v>1369</v>
      </c>
      <c r="L410" s="107" t="s">
        <v>2217</v>
      </c>
      <c r="M410" t="s">
        <v>1343</v>
      </c>
      <c r="P410" t="s">
        <v>796</v>
      </c>
      <c r="Q410" s="6" t="e">
        <f>+VLOOKUP(Y410,#REF!,2,FALSE)</f>
        <v>#REF!</v>
      </c>
      <c r="R410" t="s">
        <v>1457</v>
      </c>
      <c r="S410" t="s">
        <v>184</v>
      </c>
      <c r="T410">
        <v>10000</v>
      </c>
      <c r="U410">
        <v>10000</v>
      </c>
      <c r="V410">
        <v>10000</v>
      </c>
      <c r="W410">
        <v>0</v>
      </c>
      <c r="X410">
        <v>0</v>
      </c>
      <c r="Y410" s="288">
        <v>2</v>
      </c>
      <c r="Z410" s="6" t="str">
        <f t="shared" si="24"/>
        <v>25</v>
      </c>
      <c r="AA410" s="107" t="str">
        <f t="shared" si="25"/>
        <v>2</v>
      </c>
      <c r="AB410" s="107" t="str">
        <f t="shared" si="26"/>
        <v>22</v>
      </c>
      <c r="AC410" s="107" t="str">
        <f t="shared" si="27"/>
        <v>221</v>
      </c>
    </row>
    <row r="411" spans="1:29" x14ac:dyDescent="0.25">
      <c r="A411" t="s">
        <v>172</v>
      </c>
      <c r="B411" t="s">
        <v>1379</v>
      </c>
      <c r="C411" s="107" t="e">
        <f>+VLOOKUP(AA411,#REF!,2,FALSE)</f>
        <v>#REF!</v>
      </c>
      <c r="D411" s="107" t="e">
        <f>+VLOOKUP(AB411,#REF!,2,FALSE)</f>
        <v>#REF!</v>
      </c>
      <c r="E411" s="107" t="s">
        <v>2226</v>
      </c>
      <c r="F411" s="107" t="s">
        <v>2227</v>
      </c>
      <c r="G411" s="107" t="s">
        <v>2228</v>
      </c>
      <c r="H411" s="107" t="s">
        <v>2229</v>
      </c>
      <c r="I411" s="107" t="s">
        <v>1252</v>
      </c>
      <c r="J411" s="107" t="s">
        <v>171</v>
      </c>
      <c r="K411" s="107" t="s">
        <v>1369</v>
      </c>
      <c r="L411" s="107" t="s">
        <v>2217</v>
      </c>
      <c r="M411" t="s">
        <v>1343</v>
      </c>
      <c r="P411" t="s">
        <v>797</v>
      </c>
      <c r="Q411" s="6" t="e">
        <f>+VLOOKUP(Y411,#REF!,2,FALSE)</f>
        <v>#REF!</v>
      </c>
      <c r="R411" t="s">
        <v>1458</v>
      </c>
      <c r="S411" t="s">
        <v>98</v>
      </c>
      <c r="T411">
        <v>15000</v>
      </c>
      <c r="U411">
        <v>15000</v>
      </c>
      <c r="V411">
        <v>12000</v>
      </c>
      <c r="W411">
        <v>0</v>
      </c>
      <c r="X411">
        <v>-3000</v>
      </c>
      <c r="Y411" s="288">
        <v>2</v>
      </c>
      <c r="Z411" s="6" t="str">
        <f t="shared" si="24"/>
        <v>26</v>
      </c>
      <c r="AA411" s="107" t="str">
        <f t="shared" si="25"/>
        <v>2</v>
      </c>
      <c r="AB411" s="107" t="str">
        <f t="shared" si="26"/>
        <v>22</v>
      </c>
      <c r="AC411" s="107" t="str">
        <f t="shared" si="27"/>
        <v>221</v>
      </c>
    </row>
    <row r="412" spans="1:29" x14ac:dyDescent="0.25">
      <c r="A412" t="s">
        <v>172</v>
      </c>
      <c r="B412" t="s">
        <v>1379</v>
      </c>
      <c r="C412" s="107" t="e">
        <f>+VLOOKUP(AA412,#REF!,2,FALSE)</f>
        <v>#REF!</v>
      </c>
      <c r="D412" s="107" t="e">
        <f>+VLOOKUP(AB412,#REF!,2,FALSE)</f>
        <v>#REF!</v>
      </c>
      <c r="E412" s="107" t="s">
        <v>2226</v>
      </c>
      <c r="F412" s="107" t="s">
        <v>2227</v>
      </c>
      <c r="G412" s="107" t="s">
        <v>2228</v>
      </c>
      <c r="H412" s="107" t="s">
        <v>2229</v>
      </c>
      <c r="I412" s="107" t="s">
        <v>1252</v>
      </c>
      <c r="J412" s="107" t="s">
        <v>171</v>
      </c>
      <c r="K412" s="107" t="s">
        <v>1369</v>
      </c>
      <c r="L412" s="107" t="s">
        <v>2217</v>
      </c>
      <c r="M412" t="s">
        <v>1343</v>
      </c>
      <c r="P412" t="s">
        <v>798</v>
      </c>
      <c r="Q412" s="6" t="e">
        <f>+VLOOKUP(Y412,#REF!,2,FALSE)</f>
        <v>#REF!</v>
      </c>
      <c r="R412" t="s">
        <v>1459</v>
      </c>
      <c r="S412" t="s">
        <v>8</v>
      </c>
      <c r="T412">
        <v>200000</v>
      </c>
      <c r="U412">
        <v>200000</v>
      </c>
      <c r="V412">
        <v>80000</v>
      </c>
      <c r="W412">
        <v>0</v>
      </c>
      <c r="X412">
        <v>-120000</v>
      </c>
      <c r="Y412" s="288">
        <v>2</v>
      </c>
      <c r="Z412" s="6" t="str">
        <f t="shared" si="24"/>
        <v>27</v>
      </c>
      <c r="AA412" s="107" t="str">
        <f t="shared" si="25"/>
        <v>2</v>
      </c>
      <c r="AB412" s="107" t="str">
        <f t="shared" si="26"/>
        <v>22</v>
      </c>
      <c r="AC412" s="107" t="str">
        <f t="shared" si="27"/>
        <v>221</v>
      </c>
    </row>
    <row r="413" spans="1:29" x14ac:dyDescent="0.25">
      <c r="A413" t="s">
        <v>172</v>
      </c>
      <c r="B413" t="s">
        <v>1379</v>
      </c>
      <c r="C413" s="107" t="e">
        <f>+VLOOKUP(AA413,#REF!,2,FALSE)</f>
        <v>#REF!</v>
      </c>
      <c r="D413" s="107" t="e">
        <f>+VLOOKUP(AB413,#REF!,2,FALSE)</f>
        <v>#REF!</v>
      </c>
      <c r="E413" s="107" t="s">
        <v>2226</v>
      </c>
      <c r="F413" s="107" t="s">
        <v>2227</v>
      </c>
      <c r="G413" s="107" t="s">
        <v>2228</v>
      </c>
      <c r="H413" s="107" t="s">
        <v>2229</v>
      </c>
      <c r="I413" s="107" t="s">
        <v>1252</v>
      </c>
      <c r="J413" s="107" t="s">
        <v>171</v>
      </c>
      <c r="K413" s="107" t="s">
        <v>1369</v>
      </c>
      <c r="L413" s="107" t="s">
        <v>2217</v>
      </c>
      <c r="M413" t="s">
        <v>1343</v>
      </c>
      <c r="P413" t="s">
        <v>799</v>
      </c>
      <c r="Q413" s="6" t="e">
        <f>+VLOOKUP(Y413,#REF!,2,FALSE)</f>
        <v>#REF!</v>
      </c>
      <c r="R413" t="s">
        <v>1459</v>
      </c>
      <c r="S413" t="s">
        <v>67</v>
      </c>
      <c r="T413">
        <v>150000</v>
      </c>
      <c r="U413">
        <v>150000</v>
      </c>
      <c r="V413">
        <v>90000</v>
      </c>
      <c r="W413">
        <v>0</v>
      </c>
      <c r="X413">
        <v>-60000</v>
      </c>
      <c r="Y413" s="288">
        <v>2</v>
      </c>
      <c r="Z413" s="6" t="str">
        <f t="shared" si="24"/>
        <v>27</v>
      </c>
      <c r="AA413" s="107" t="str">
        <f t="shared" si="25"/>
        <v>2</v>
      </c>
      <c r="AB413" s="107" t="str">
        <f t="shared" si="26"/>
        <v>22</v>
      </c>
      <c r="AC413" s="107" t="str">
        <f t="shared" si="27"/>
        <v>221</v>
      </c>
    </row>
    <row r="414" spans="1:29" x14ac:dyDescent="0.25">
      <c r="A414" t="s">
        <v>172</v>
      </c>
      <c r="B414" t="s">
        <v>1379</v>
      </c>
      <c r="C414" s="107" t="e">
        <f>+VLOOKUP(AA414,#REF!,2,FALSE)</f>
        <v>#REF!</v>
      </c>
      <c r="D414" s="107" t="e">
        <f>+VLOOKUP(AB414,#REF!,2,FALSE)</f>
        <v>#REF!</v>
      </c>
      <c r="E414" s="107" t="s">
        <v>2226</v>
      </c>
      <c r="F414" s="107" t="s">
        <v>2227</v>
      </c>
      <c r="G414" s="107" t="s">
        <v>2228</v>
      </c>
      <c r="H414" s="107" t="s">
        <v>2229</v>
      </c>
      <c r="I414" s="107" t="s">
        <v>1252</v>
      </c>
      <c r="J414" s="107" t="s">
        <v>171</v>
      </c>
      <c r="K414" s="107" t="s">
        <v>1369</v>
      </c>
      <c r="L414" s="107" t="s">
        <v>2217</v>
      </c>
      <c r="M414" t="s">
        <v>1343</v>
      </c>
      <c r="P414" t="s">
        <v>800</v>
      </c>
      <c r="Q414" s="6" t="e">
        <f>+VLOOKUP(Y414,#REF!,2,FALSE)</f>
        <v>#REF!</v>
      </c>
      <c r="R414" t="s">
        <v>1461</v>
      </c>
      <c r="S414" t="s">
        <v>10</v>
      </c>
      <c r="T414">
        <v>60000</v>
      </c>
      <c r="U414">
        <v>60000</v>
      </c>
      <c r="V414">
        <v>30000</v>
      </c>
      <c r="W414">
        <v>0</v>
      </c>
      <c r="X414">
        <v>-30000</v>
      </c>
      <c r="Y414" s="288">
        <v>2</v>
      </c>
      <c r="Z414" s="6" t="str">
        <f t="shared" si="24"/>
        <v>29</v>
      </c>
      <c r="AA414" s="107" t="str">
        <f t="shared" si="25"/>
        <v>2</v>
      </c>
      <c r="AB414" s="107" t="str">
        <f t="shared" si="26"/>
        <v>22</v>
      </c>
      <c r="AC414" s="107" t="str">
        <f t="shared" si="27"/>
        <v>221</v>
      </c>
    </row>
    <row r="415" spans="1:29" x14ac:dyDescent="0.25">
      <c r="A415" t="s">
        <v>172</v>
      </c>
      <c r="B415" t="s">
        <v>1379</v>
      </c>
      <c r="C415" s="107" t="e">
        <f>+VLOOKUP(AA415,#REF!,2,FALSE)</f>
        <v>#REF!</v>
      </c>
      <c r="D415" s="107" t="e">
        <f>+VLOOKUP(AB415,#REF!,2,FALSE)</f>
        <v>#REF!</v>
      </c>
      <c r="E415" s="107" t="s">
        <v>2226</v>
      </c>
      <c r="F415" s="107" t="s">
        <v>2227</v>
      </c>
      <c r="G415" s="107" t="s">
        <v>2228</v>
      </c>
      <c r="H415" s="107" t="s">
        <v>2229</v>
      </c>
      <c r="I415" s="107" t="s">
        <v>1252</v>
      </c>
      <c r="J415" s="107" t="s">
        <v>171</v>
      </c>
      <c r="K415" s="107" t="s">
        <v>1369</v>
      </c>
      <c r="L415" s="107" t="s">
        <v>2217</v>
      </c>
      <c r="M415" t="s">
        <v>1343</v>
      </c>
      <c r="P415" t="s">
        <v>801</v>
      </c>
      <c r="Q415" s="6" t="e">
        <f>+VLOOKUP(Y415,#REF!,2,FALSE)</f>
        <v>#REF!</v>
      </c>
      <c r="R415" t="s">
        <v>1461</v>
      </c>
      <c r="S415" t="s">
        <v>11</v>
      </c>
      <c r="T415">
        <v>15000</v>
      </c>
      <c r="U415">
        <v>15000</v>
      </c>
      <c r="V415">
        <v>3000</v>
      </c>
      <c r="W415">
        <v>0</v>
      </c>
      <c r="X415">
        <v>-12000</v>
      </c>
      <c r="Y415" s="288">
        <v>2</v>
      </c>
      <c r="Z415" s="6" t="str">
        <f t="shared" si="24"/>
        <v>29</v>
      </c>
      <c r="AA415" s="107" t="str">
        <f t="shared" si="25"/>
        <v>2</v>
      </c>
      <c r="AB415" s="107" t="str">
        <f t="shared" si="26"/>
        <v>22</v>
      </c>
      <c r="AC415" s="107" t="str">
        <f t="shared" si="27"/>
        <v>221</v>
      </c>
    </row>
    <row r="416" spans="1:29" x14ac:dyDescent="0.25">
      <c r="A416" t="s">
        <v>172</v>
      </c>
      <c r="B416" t="s">
        <v>1379</v>
      </c>
      <c r="C416" s="107" t="e">
        <f>+VLOOKUP(AA416,#REF!,2,FALSE)</f>
        <v>#REF!</v>
      </c>
      <c r="D416" s="107" t="e">
        <f>+VLOOKUP(AB416,#REF!,2,FALSE)</f>
        <v>#REF!</v>
      </c>
      <c r="E416" s="107" t="s">
        <v>2226</v>
      </c>
      <c r="F416" s="107" t="s">
        <v>2227</v>
      </c>
      <c r="G416" s="107" t="s">
        <v>2228</v>
      </c>
      <c r="H416" s="107" t="s">
        <v>2229</v>
      </c>
      <c r="I416" s="107" t="s">
        <v>1252</v>
      </c>
      <c r="J416" s="107" t="s">
        <v>171</v>
      </c>
      <c r="K416" s="107" t="s">
        <v>1369</v>
      </c>
      <c r="L416" s="107" t="s">
        <v>2217</v>
      </c>
      <c r="M416" t="s">
        <v>1343</v>
      </c>
      <c r="P416" t="s">
        <v>802</v>
      </c>
      <c r="Q416" s="6" t="e">
        <f>+VLOOKUP(Y416,#REF!,2,FALSE)</f>
        <v>#REF!</v>
      </c>
      <c r="R416" t="s">
        <v>1461</v>
      </c>
      <c r="S416" t="s">
        <v>77</v>
      </c>
      <c r="T416">
        <v>15000</v>
      </c>
      <c r="U416">
        <v>15000</v>
      </c>
      <c r="V416">
        <v>12000</v>
      </c>
      <c r="W416">
        <v>0</v>
      </c>
      <c r="X416">
        <v>-3000</v>
      </c>
      <c r="Y416" s="288">
        <v>2</v>
      </c>
      <c r="Z416" s="6" t="str">
        <f t="shared" si="24"/>
        <v>29</v>
      </c>
      <c r="AA416" s="107" t="str">
        <f t="shared" si="25"/>
        <v>2</v>
      </c>
      <c r="AB416" s="107" t="str">
        <f t="shared" si="26"/>
        <v>22</v>
      </c>
      <c r="AC416" s="107" t="str">
        <f t="shared" si="27"/>
        <v>221</v>
      </c>
    </row>
    <row r="417" spans="1:29" x14ac:dyDescent="0.25">
      <c r="A417" t="s">
        <v>172</v>
      </c>
      <c r="B417" t="s">
        <v>1379</v>
      </c>
      <c r="C417" s="107" t="e">
        <f>+VLOOKUP(AA417,#REF!,2,FALSE)</f>
        <v>#REF!</v>
      </c>
      <c r="D417" s="107" t="e">
        <f>+VLOOKUP(AB417,#REF!,2,FALSE)</f>
        <v>#REF!</v>
      </c>
      <c r="E417" s="107" t="s">
        <v>2226</v>
      </c>
      <c r="F417" s="107" t="s">
        <v>2227</v>
      </c>
      <c r="G417" s="107" t="s">
        <v>2228</v>
      </c>
      <c r="H417" s="107" t="s">
        <v>2229</v>
      </c>
      <c r="I417" s="107" t="s">
        <v>1252</v>
      </c>
      <c r="J417" s="107" t="s">
        <v>171</v>
      </c>
      <c r="K417" s="107" t="s">
        <v>1369</v>
      </c>
      <c r="L417" s="107" t="s">
        <v>2217</v>
      </c>
      <c r="M417" t="s">
        <v>1343</v>
      </c>
      <c r="P417" t="s">
        <v>803</v>
      </c>
      <c r="Q417" s="6" t="e">
        <f>+VLOOKUP(Y417,#REF!,2,FALSE)</f>
        <v>#REF!</v>
      </c>
      <c r="R417" t="s">
        <v>1464</v>
      </c>
      <c r="S417" t="s">
        <v>71</v>
      </c>
      <c r="T417">
        <v>200000</v>
      </c>
      <c r="U417">
        <v>200000</v>
      </c>
      <c r="V417">
        <v>0</v>
      </c>
      <c r="W417">
        <v>0</v>
      </c>
      <c r="X417">
        <v>-200000</v>
      </c>
      <c r="Y417" s="288">
        <v>3</v>
      </c>
      <c r="Z417" s="6" t="str">
        <f t="shared" si="24"/>
        <v>33</v>
      </c>
      <c r="AA417" s="107" t="str">
        <f t="shared" si="25"/>
        <v>2</v>
      </c>
      <c r="AB417" s="107" t="str">
        <f t="shared" si="26"/>
        <v>22</v>
      </c>
      <c r="AC417" s="107" t="str">
        <f t="shared" si="27"/>
        <v>221</v>
      </c>
    </row>
    <row r="418" spans="1:29" x14ac:dyDescent="0.25">
      <c r="A418" t="s">
        <v>172</v>
      </c>
      <c r="B418" t="s">
        <v>1379</v>
      </c>
      <c r="C418" s="107" t="e">
        <f>+VLOOKUP(AA418,#REF!,2,FALSE)</f>
        <v>#REF!</v>
      </c>
      <c r="D418" s="107" t="e">
        <f>+VLOOKUP(AB418,#REF!,2,FALSE)</f>
        <v>#REF!</v>
      </c>
      <c r="E418" s="107" t="s">
        <v>2226</v>
      </c>
      <c r="F418" s="107" t="s">
        <v>2227</v>
      </c>
      <c r="G418" s="107" t="s">
        <v>2228</v>
      </c>
      <c r="H418" s="107" t="s">
        <v>2229</v>
      </c>
      <c r="I418" s="107" t="s">
        <v>1252</v>
      </c>
      <c r="J418" s="107" t="s">
        <v>171</v>
      </c>
      <c r="K418" s="107" t="s">
        <v>1369</v>
      </c>
      <c r="L418" s="107" t="s">
        <v>2217</v>
      </c>
      <c r="M418" t="s">
        <v>1343</v>
      </c>
      <c r="P418" t="s">
        <v>804</v>
      </c>
      <c r="Q418" s="6" t="e">
        <f>+VLOOKUP(Y418,#REF!,2,FALSE)</f>
        <v>#REF!</v>
      </c>
      <c r="R418" t="s">
        <v>1466</v>
      </c>
      <c r="S418" t="s">
        <v>100</v>
      </c>
      <c r="T418">
        <v>15000</v>
      </c>
      <c r="U418">
        <v>15000</v>
      </c>
      <c r="V418">
        <v>0</v>
      </c>
      <c r="W418">
        <v>0</v>
      </c>
      <c r="X418">
        <v>-15000</v>
      </c>
      <c r="Y418" s="288">
        <v>3</v>
      </c>
      <c r="Z418" s="6" t="str">
        <f t="shared" si="24"/>
        <v>35</v>
      </c>
      <c r="AA418" s="107" t="str">
        <f t="shared" si="25"/>
        <v>2</v>
      </c>
      <c r="AB418" s="107" t="str">
        <f t="shared" si="26"/>
        <v>22</v>
      </c>
      <c r="AC418" s="107" t="str">
        <f t="shared" si="27"/>
        <v>221</v>
      </c>
    </row>
    <row r="419" spans="1:29" x14ac:dyDescent="0.25">
      <c r="A419" t="s">
        <v>172</v>
      </c>
      <c r="B419" t="s">
        <v>1379</v>
      </c>
      <c r="C419" s="107" t="e">
        <f>+VLOOKUP(AA419,#REF!,2,FALSE)</f>
        <v>#REF!</v>
      </c>
      <c r="D419" s="107" t="e">
        <f>+VLOOKUP(AB419,#REF!,2,FALSE)</f>
        <v>#REF!</v>
      </c>
      <c r="E419" s="107" t="s">
        <v>2226</v>
      </c>
      <c r="F419" s="107" t="s">
        <v>2227</v>
      </c>
      <c r="G419" s="107" t="s">
        <v>2228</v>
      </c>
      <c r="H419" s="107" t="s">
        <v>2229</v>
      </c>
      <c r="I419" s="107" t="s">
        <v>1252</v>
      </c>
      <c r="J419" s="107" t="s">
        <v>171</v>
      </c>
      <c r="K419" s="107" t="s">
        <v>1369</v>
      </c>
      <c r="L419" s="107" t="s">
        <v>2217</v>
      </c>
      <c r="M419" t="s">
        <v>1343</v>
      </c>
      <c r="P419" t="s">
        <v>805</v>
      </c>
      <c r="Q419" s="6" t="e">
        <f>+VLOOKUP(Y419,#REF!,2,FALSE)</f>
        <v>#REF!</v>
      </c>
      <c r="R419" t="s">
        <v>1466</v>
      </c>
      <c r="S419" t="s">
        <v>81</v>
      </c>
      <c r="T419">
        <v>15000</v>
      </c>
      <c r="U419">
        <v>15000</v>
      </c>
      <c r="V419">
        <v>0</v>
      </c>
      <c r="W419">
        <v>0</v>
      </c>
      <c r="X419">
        <v>-15000</v>
      </c>
      <c r="Y419" s="288">
        <v>3</v>
      </c>
      <c r="Z419" s="6" t="str">
        <f t="shared" si="24"/>
        <v>35</v>
      </c>
      <c r="AA419" s="107" t="str">
        <f t="shared" si="25"/>
        <v>2</v>
      </c>
      <c r="AB419" s="107" t="str">
        <f t="shared" si="26"/>
        <v>22</v>
      </c>
      <c r="AC419" s="107" t="str">
        <f t="shared" si="27"/>
        <v>221</v>
      </c>
    </row>
    <row r="420" spans="1:29" x14ac:dyDescent="0.25">
      <c r="A420" t="s">
        <v>172</v>
      </c>
      <c r="B420" t="s">
        <v>1379</v>
      </c>
      <c r="C420" s="107" t="e">
        <f>+VLOOKUP(AA420,#REF!,2,FALSE)</f>
        <v>#REF!</v>
      </c>
      <c r="D420" s="107" t="e">
        <f>+VLOOKUP(AB420,#REF!,2,FALSE)</f>
        <v>#REF!</v>
      </c>
      <c r="E420" s="107" t="s">
        <v>2226</v>
      </c>
      <c r="F420" s="107" t="s">
        <v>2227</v>
      </c>
      <c r="G420" s="107" t="s">
        <v>2228</v>
      </c>
      <c r="H420" s="107" t="s">
        <v>2229</v>
      </c>
      <c r="I420" s="107" t="s">
        <v>1252</v>
      </c>
      <c r="J420" s="107" t="s">
        <v>171</v>
      </c>
      <c r="K420" s="107" t="s">
        <v>1369</v>
      </c>
      <c r="L420" s="107" t="s">
        <v>2217</v>
      </c>
      <c r="M420" t="s">
        <v>1343</v>
      </c>
      <c r="P420" t="s">
        <v>806</v>
      </c>
      <c r="Q420" s="6" t="e">
        <f>+VLOOKUP(Y420,#REF!,2,FALSE)</f>
        <v>#REF!</v>
      </c>
      <c r="R420" t="s">
        <v>1466</v>
      </c>
      <c r="S420" t="s">
        <v>65</v>
      </c>
      <c r="T420">
        <v>850000</v>
      </c>
      <c r="U420">
        <v>850000</v>
      </c>
      <c r="V420">
        <v>0</v>
      </c>
      <c r="W420">
        <v>0</v>
      </c>
      <c r="X420">
        <v>-850000</v>
      </c>
      <c r="Y420" s="288">
        <v>3</v>
      </c>
      <c r="Z420" s="6" t="str">
        <f t="shared" si="24"/>
        <v>35</v>
      </c>
      <c r="AA420" s="107" t="str">
        <f t="shared" si="25"/>
        <v>2</v>
      </c>
      <c r="AB420" s="107" t="str">
        <f t="shared" si="26"/>
        <v>22</v>
      </c>
      <c r="AC420" s="107" t="str">
        <f t="shared" si="27"/>
        <v>221</v>
      </c>
    </row>
    <row r="421" spans="1:29" x14ac:dyDescent="0.25">
      <c r="A421" t="s">
        <v>172</v>
      </c>
      <c r="B421" t="s">
        <v>1379</v>
      </c>
      <c r="C421" s="107" t="e">
        <f>+VLOOKUP(AA421,#REF!,2,FALSE)</f>
        <v>#REF!</v>
      </c>
      <c r="D421" s="107" t="e">
        <f>+VLOOKUP(AB421,#REF!,2,FALSE)</f>
        <v>#REF!</v>
      </c>
      <c r="E421" s="107" t="s">
        <v>2226</v>
      </c>
      <c r="F421" s="107" t="s">
        <v>2227</v>
      </c>
      <c r="G421" s="107" t="s">
        <v>2228</v>
      </c>
      <c r="H421" s="107" t="s">
        <v>2229</v>
      </c>
      <c r="I421" s="107" t="s">
        <v>1252</v>
      </c>
      <c r="J421" s="107" t="s">
        <v>171</v>
      </c>
      <c r="K421" s="107" t="s">
        <v>1369</v>
      </c>
      <c r="L421" s="107" t="s">
        <v>2217</v>
      </c>
      <c r="M421" t="s">
        <v>1343</v>
      </c>
      <c r="P421" t="s">
        <v>807</v>
      </c>
      <c r="Q421" s="6" t="e">
        <f>+VLOOKUP(Y421,#REF!,2,FALSE)</f>
        <v>#REF!</v>
      </c>
      <c r="R421" t="s">
        <v>1476</v>
      </c>
      <c r="S421" t="s">
        <v>15</v>
      </c>
      <c r="T421">
        <v>50000</v>
      </c>
      <c r="U421">
        <v>50000</v>
      </c>
      <c r="V421">
        <v>0</v>
      </c>
      <c r="W421">
        <v>0</v>
      </c>
      <c r="X421">
        <v>-50000</v>
      </c>
      <c r="Y421" s="288">
        <v>5</v>
      </c>
      <c r="Z421" s="6" t="str">
        <f t="shared" si="24"/>
        <v>51</v>
      </c>
      <c r="AA421" s="107" t="str">
        <f t="shared" si="25"/>
        <v>2</v>
      </c>
      <c r="AB421" s="107" t="str">
        <f t="shared" si="26"/>
        <v>22</v>
      </c>
      <c r="AC421" s="107" t="str">
        <f t="shared" si="27"/>
        <v>221</v>
      </c>
    </row>
    <row r="422" spans="1:29" x14ac:dyDescent="0.25">
      <c r="A422" t="s">
        <v>172</v>
      </c>
      <c r="B422" t="s">
        <v>1379</v>
      </c>
      <c r="C422" s="107" t="e">
        <f>+VLOOKUP(AA422,#REF!,2,FALSE)</f>
        <v>#REF!</v>
      </c>
      <c r="D422" s="107" t="e">
        <f>+VLOOKUP(AB422,#REF!,2,FALSE)</f>
        <v>#REF!</v>
      </c>
      <c r="E422" s="107" t="s">
        <v>2226</v>
      </c>
      <c r="F422" s="107" t="s">
        <v>2227</v>
      </c>
      <c r="G422" s="107" t="s">
        <v>2228</v>
      </c>
      <c r="H422" s="107" t="s">
        <v>2229</v>
      </c>
      <c r="I422" s="107" t="s">
        <v>1252</v>
      </c>
      <c r="J422" s="107" t="s">
        <v>171</v>
      </c>
      <c r="K422" s="107" t="s">
        <v>1369</v>
      </c>
      <c r="L422" s="107" t="s">
        <v>2217</v>
      </c>
      <c r="M422" t="s">
        <v>1343</v>
      </c>
      <c r="P422" t="s">
        <v>808</v>
      </c>
      <c r="Q422" s="6" t="e">
        <f>+VLOOKUP(Y422,#REF!,2,FALSE)</f>
        <v>#REF!</v>
      </c>
      <c r="R422" t="s">
        <v>1476</v>
      </c>
      <c r="S422" t="s">
        <v>73</v>
      </c>
      <c r="T422">
        <v>50000</v>
      </c>
      <c r="U422">
        <v>50000</v>
      </c>
      <c r="V422">
        <v>0</v>
      </c>
      <c r="W422">
        <v>0</v>
      </c>
      <c r="X422">
        <v>-50000</v>
      </c>
      <c r="Y422" s="288">
        <v>5</v>
      </c>
      <c r="Z422" s="6" t="str">
        <f t="shared" si="24"/>
        <v>51</v>
      </c>
      <c r="AA422" s="107" t="str">
        <f t="shared" si="25"/>
        <v>2</v>
      </c>
      <c r="AB422" s="107" t="str">
        <f t="shared" si="26"/>
        <v>22</v>
      </c>
      <c r="AC422" s="107" t="str">
        <f t="shared" si="27"/>
        <v>221</v>
      </c>
    </row>
    <row r="423" spans="1:29" x14ac:dyDescent="0.25">
      <c r="A423" t="s">
        <v>172</v>
      </c>
      <c r="B423" t="s">
        <v>1379</v>
      </c>
      <c r="C423" s="107" t="e">
        <f>+VLOOKUP(AA423,#REF!,2,FALSE)</f>
        <v>#REF!</v>
      </c>
      <c r="D423" s="107" t="e">
        <f>+VLOOKUP(AB423,#REF!,2,FALSE)</f>
        <v>#REF!</v>
      </c>
      <c r="E423" s="107" t="s">
        <v>2226</v>
      </c>
      <c r="F423" s="107" t="s">
        <v>2227</v>
      </c>
      <c r="G423" s="107" t="s">
        <v>2228</v>
      </c>
      <c r="H423" s="107" t="s">
        <v>2229</v>
      </c>
      <c r="I423" s="107" t="s">
        <v>1252</v>
      </c>
      <c r="J423" s="107" t="s">
        <v>171</v>
      </c>
      <c r="K423" s="107" t="s">
        <v>1369</v>
      </c>
      <c r="L423" s="107" t="s">
        <v>2217</v>
      </c>
      <c r="M423" t="s">
        <v>1343</v>
      </c>
      <c r="P423" t="s">
        <v>809</v>
      </c>
      <c r="Q423" s="6" t="e">
        <f>+VLOOKUP(Y423,#REF!,2,FALSE)</f>
        <v>#REF!</v>
      </c>
      <c r="R423" t="s">
        <v>1481</v>
      </c>
      <c r="S423" t="s">
        <v>50</v>
      </c>
      <c r="T423">
        <v>80000</v>
      </c>
      <c r="U423">
        <v>80000</v>
      </c>
      <c r="V423">
        <v>0</v>
      </c>
      <c r="W423">
        <v>0</v>
      </c>
      <c r="X423">
        <v>-80000</v>
      </c>
      <c r="Y423" s="288">
        <v>5</v>
      </c>
      <c r="Z423" s="6" t="str">
        <f t="shared" si="24"/>
        <v>56</v>
      </c>
      <c r="AA423" s="107" t="str">
        <f t="shared" si="25"/>
        <v>2</v>
      </c>
      <c r="AB423" s="107" t="str">
        <f t="shared" si="26"/>
        <v>22</v>
      </c>
      <c r="AC423" s="107" t="str">
        <f t="shared" si="27"/>
        <v>221</v>
      </c>
    </row>
    <row r="424" spans="1:29" x14ac:dyDescent="0.25">
      <c r="A424" t="s">
        <v>172</v>
      </c>
      <c r="B424" t="s">
        <v>1379</v>
      </c>
      <c r="C424" s="107" t="e">
        <f>+VLOOKUP(AA424,#REF!,2,FALSE)</f>
        <v>#REF!</v>
      </c>
      <c r="D424" s="107" t="e">
        <f>+VLOOKUP(AB424,#REF!,2,FALSE)</f>
        <v>#REF!</v>
      </c>
      <c r="E424" s="107" t="s">
        <v>2226</v>
      </c>
      <c r="F424" s="107" t="s">
        <v>2227</v>
      </c>
      <c r="G424" s="107" t="s">
        <v>2228</v>
      </c>
      <c r="H424" s="107" t="s">
        <v>2229</v>
      </c>
      <c r="I424" s="107" t="s">
        <v>1252</v>
      </c>
      <c r="J424" s="107" t="s">
        <v>171</v>
      </c>
      <c r="K424" s="107" t="s">
        <v>1369</v>
      </c>
      <c r="L424" s="107" t="s">
        <v>2217</v>
      </c>
      <c r="M424" t="s">
        <v>1343</v>
      </c>
      <c r="P424" t="s">
        <v>810</v>
      </c>
      <c r="Q424" s="6" t="e">
        <f>+VLOOKUP(Y424,#REF!,2,FALSE)</f>
        <v>#REF!</v>
      </c>
      <c r="R424" t="s">
        <v>1466</v>
      </c>
      <c r="S424" t="s">
        <v>101</v>
      </c>
      <c r="T424">
        <v>8000000</v>
      </c>
      <c r="U424">
        <v>0</v>
      </c>
      <c r="V424">
        <v>3200000</v>
      </c>
      <c r="W424">
        <v>-8000000</v>
      </c>
      <c r="X424">
        <v>-4800000</v>
      </c>
      <c r="Y424" s="288">
        <v>3</v>
      </c>
      <c r="Z424" s="6" t="str">
        <f t="shared" si="24"/>
        <v>35</v>
      </c>
      <c r="AA424" s="107" t="str">
        <f t="shared" si="25"/>
        <v>2</v>
      </c>
      <c r="AB424" s="107" t="str">
        <f t="shared" si="26"/>
        <v>22</v>
      </c>
      <c r="AC424" s="107" t="str">
        <f t="shared" si="27"/>
        <v>221</v>
      </c>
    </row>
    <row r="425" spans="1:29" x14ac:dyDescent="0.25">
      <c r="A425" t="s">
        <v>172</v>
      </c>
      <c r="B425" t="s">
        <v>1379</v>
      </c>
      <c r="C425" s="107" t="e">
        <f>+VLOOKUP(AA425,#REF!,2,FALSE)</f>
        <v>#REF!</v>
      </c>
      <c r="D425" s="107" t="e">
        <f>+VLOOKUP(AB425,#REF!,2,FALSE)</f>
        <v>#REF!</v>
      </c>
      <c r="E425" s="107" t="s">
        <v>2226</v>
      </c>
      <c r="F425" s="107" t="s">
        <v>2227</v>
      </c>
      <c r="G425" s="107" t="s">
        <v>2228</v>
      </c>
      <c r="H425" s="107" t="s">
        <v>2229</v>
      </c>
      <c r="I425" s="107" t="s">
        <v>1252</v>
      </c>
      <c r="J425" s="107" t="s">
        <v>171</v>
      </c>
      <c r="K425" s="107" t="s">
        <v>1369</v>
      </c>
      <c r="L425" s="107" t="s">
        <v>2217</v>
      </c>
      <c r="M425" t="s">
        <v>1343</v>
      </c>
      <c r="P425" t="s">
        <v>811</v>
      </c>
      <c r="Q425" s="6" t="e">
        <f>+VLOOKUP(Y425,#REF!,2,FALSE)</f>
        <v>#REF!</v>
      </c>
      <c r="R425" t="s">
        <v>1466</v>
      </c>
      <c r="S425" t="s">
        <v>101</v>
      </c>
      <c r="T425">
        <v>10000000</v>
      </c>
      <c r="U425">
        <v>10000000</v>
      </c>
      <c r="V425">
        <v>4000000</v>
      </c>
      <c r="W425">
        <v>0</v>
      </c>
      <c r="X425">
        <v>-6000000</v>
      </c>
      <c r="Y425" s="288">
        <v>3</v>
      </c>
      <c r="Z425" s="6" t="str">
        <f t="shared" si="24"/>
        <v>35</v>
      </c>
      <c r="AA425" s="107" t="str">
        <f t="shared" si="25"/>
        <v>2</v>
      </c>
      <c r="AB425" s="107" t="str">
        <f t="shared" si="26"/>
        <v>22</v>
      </c>
      <c r="AC425" s="107" t="str">
        <f t="shared" si="27"/>
        <v>221</v>
      </c>
    </row>
    <row r="426" spans="1:29" x14ac:dyDescent="0.25">
      <c r="A426" t="s">
        <v>172</v>
      </c>
      <c r="B426" t="s">
        <v>1379</v>
      </c>
      <c r="C426" s="107" t="e">
        <f>+VLOOKUP(AA426,#REF!,2,FALSE)</f>
        <v>#REF!</v>
      </c>
      <c r="D426" s="107" t="e">
        <f>+VLOOKUP(AB426,#REF!,2,FALSE)</f>
        <v>#REF!</v>
      </c>
      <c r="E426" s="107" t="s">
        <v>2226</v>
      </c>
      <c r="F426" s="107" t="s">
        <v>2227</v>
      </c>
      <c r="G426" s="107" t="s">
        <v>2228</v>
      </c>
      <c r="H426" s="107" t="s">
        <v>2229</v>
      </c>
      <c r="I426" s="107" t="s">
        <v>1252</v>
      </c>
      <c r="J426" s="107" t="s">
        <v>171</v>
      </c>
      <c r="K426" s="107" t="s">
        <v>1369</v>
      </c>
      <c r="L426" s="107" t="s">
        <v>2217</v>
      </c>
      <c r="M426" t="s">
        <v>1343</v>
      </c>
      <c r="Q426" s="6" t="e">
        <f>+VLOOKUP(Y426,#REF!,2,FALSE)</f>
        <v>#REF!</v>
      </c>
      <c r="R426" t="s">
        <v>1464</v>
      </c>
      <c r="S426" t="s">
        <v>71</v>
      </c>
      <c r="T426">
        <v>10000000</v>
      </c>
      <c r="U426">
        <v>10000000</v>
      </c>
      <c r="V426">
        <v>0</v>
      </c>
      <c r="W426">
        <v>0</v>
      </c>
      <c r="X426">
        <v>-10000000</v>
      </c>
      <c r="Y426" s="288">
        <v>3</v>
      </c>
      <c r="Z426" s="6" t="str">
        <f t="shared" si="24"/>
        <v>33</v>
      </c>
      <c r="AA426" s="107" t="str">
        <f t="shared" si="25"/>
        <v>2</v>
      </c>
      <c r="AB426" s="107" t="str">
        <f t="shared" si="26"/>
        <v>22</v>
      </c>
      <c r="AC426" s="107" t="str">
        <f t="shared" si="27"/>
        <v>221</v>
      </c>
    </row>
    <row r="427" spans="1:29" x14ac:dyDescent="0.25">
      <c r="A427" t="s">
        <v>172</v>
      </c>
      <c r="B427" t="s">
        <v>1379</v>
      </c>
      <c r="C427" s="107" t="e">
        <f>+VLOOKUP(AA427,#REF!,2,FALSE)</f>
        <v>#REF!</v>
      </c>
      <c r="D427" s="107" t="e">
        <f>+VLOOKUP(AB427,#REF!,2,FALSE)</f>
        <v>#REF!</v>
      </c>
      <c r="E427" s="107" t="s">
        <v>2226</v>
      </c>
      <c r="F427" s="107" t="s">
        <v>2227</v>
      </c>
      <c r="G427" s="107" t="s">
        <v>2228</v>
      </c>
      <c r="H427" s="107" t="s">
        <v>2229</v>
      </c>
      <c r="I427" s="107" t="s">
        <v>1252</v>
      </c>
      <c r="J427" s="107" t="s">
        <v>171</v>
      </c>
      <c r="K427" s="107" t="s">
        <v>1369</v>
      </c>
      <c r="L427" s="107" t="s">
        <v>2217</v>
      </c>
      <c r="M427" t="s">
        <v>1343</v>
      </c>
      <c r="P427" t="s">
        <v>812</v>
      </c>
      <c r="Q427" s="6" t="e">
        <f>+VLOOKUP(Y427,#REF!,2,FALSE)</f>
        <v>#REF!</v>
      </c>
      <c r="R427" t="s">
        <v>1481</v>
      </c>
      <c r="S427" t="s">
        <v>50</v>
      </c>
      <c r="T427">
        <v>4000000</v>
      </c>
      <c r="U427">
        <v>4000000</v>
      </c>
      <c r="V427">
        <v>0</v>
      </c>
      <c r="W427">
        <v>0</v>
      </c>
      <c r="X427">
        <v>-4000000</v>
      </c>
      <c r="Y427" s="288">
        <v>5</v>
      </c>
      <c r="Z427" s="6" t="str">
        <f t="shared" si="24"/>
        <v>56</v>
      </c>
      <c r="AA427" s="107" t="str">
        <f t="shared" si="25"/>
        <v>2</v>
      </c>
      <c r="AB427" s="107" t="str">
        <f t="shared" si="26"/>
        <v>22</v>
      </c>
      <c r="AC427" s="107" t="str">
        <f t="shared" si="27"/>
        <v>221</v>
      </c>
    </row>
    <row r="428" spans="1:29" x14ac:dyDescent="0.25">
      <c r="A428" t="s">
        <v>172</v>
      </c>
      <c r="B428" t="s">
        <v>1379</v>
      </c>
      <c r="C428" s="107" t="e">
        <f>+VLOOKUP(AA428,#REF!,2,FALSE)</f>
        <v>#REF!</v>
      </c>
      <c r="D428" s="107" t="e">
        <f>+VLOOKUP(AB428,#REF!,2,FALSE)</f>
        <v>#REF!</v>
      </c>
      <c r="E428" s="107" t="s">
        <v>2226</v>
      </c>
      <c r="F428" s="107" t="s">
        <v>2227</v>
      </c>
      <c r="G428" s="107" t="s">
        <v>2228</v>
      </c>
      <c r="H428" s="107" t="s">
        <v>2229</v>
      </c>
      <c r="I428" s="107" t="s">
        <v>1252</v>
      </c>
      <c r="J428" s="107" t="s">
        <v>171</v>
      </c>
      <c r="K428" s="107" t="s">
        <v>1369</v>
      </c>
      <c r="L428" s="107" t="s">
        <v>2217</v>
      </c>
      <c r="M428" t="s">
        <v>1343</v>
      </c>
      <c r="P428" t="s">
        <v>813</v>
      </c>
      <c r="Q428" s="6" t="e">
        <f>+VLOOKUP(Y428,#REF!,2,FALSE)</f>
        <v>#REF!</v>
      </c>
      <c r="R428" t="s">
        <v>1461</v>
      </c>
      <c r="S428" t="s">
        <v>77</v>
      </c>
      <c r="T428">
        <v>1000000</v>
      </c>
      <c r="U428">
        <v>1000000</v>
      </c>
      <c r="V428">
        <v>800000</v>
      </c>
      <c r="W428">
        <v>0</v>
      </c>
      <c r="X428">
        <v>-200000</v>
      </c>
      <c r="Y428" s="288">
        <v>2</v>
      </c>
      <c r="Z428" s="6" t="str">
        <f t="shared" si="24"/>
        <v>29</v>
      </c>
      <c r="AA428" s="107" t="str">
        <f t="shared" si="25"/>
        <v>2</v>
      </c>
      <c r="AB428" s="107" t="str">
        <f t="shared" si="26"/>
        <v>22</v>
      </c>
      <c r="AC428" s="107" t="str">
        <f t="shared" si="27"/>
        <v>221</v>
      </c>
    </row>
    <row r="429" spans="1:29" x14ac:dyDescent="0.25">
      <c r="A429" t="s">
        <v>172</v>
      </c>
      <c r="B429" t="s">
        <v>1379</v>
      </c>
      <c r="C429" s="107" t="e">
        <f>+VLOOKUP(AA429,#REF!,2,FALSE)</f>
        <v>#REF!</v>
      </c>
      <c r="D429" s="107" t="e">
        <f>+VLOOKUP(AB429,#REF!,2,FALSE)</f>
        <v>#REF!</v>
      </c>
      <c r="E429" s="107" t="s">
        <v>2226</v>
      </c>
      <c r="F429" s="107" t="s">
        <v>2227</v>
      </c>
      <c r="G429" s="107" t="s">
        <v>2228</v>
      </c>
      <c r="H429" s="107" t="s">
        <v>2229</v>
      </c>
      <c r="I429" s="107" t="s">
        <v>1252</v>
      </c>
      <c r="J429" s="107" t="s">
        <v>171</v>
      </c>
      <c r="K429" s="107" t="s">
        <v>1369</v>
      </c>
      <c r="L429" s="107" t="s">
        <v>2217</v>
      </c>
      <c r="M429" t="s">
        <v>1343</v>
      </c>
      <c r="P429" t="s">
        <v>814</v>
      </c>
      <c r="Q429" s="6" t="e">
        <f>+VLOOKUP(Y429,#REF!,2,FALSE)</f>
        <v>#REF!</v>
      </c>
      <c r="R429" t="s">
        <v>1459</v>
      </c>
      <c r="S429" t="s">
        <v>8</v>
      </c>
      <c r="T429">
        <v>675200</v>
      </c>
      <c r="U429">
        <v>675200</v>
      </c>
      <c r="V429">
        <v>270080</v>
      </c>
      <c r="W429">
        <v>0</v>
      </c>
      <c r="X429">
        <v>-405120</v>
      </c>
      <c r="Y429" s="288">
        <v>2</v>
      </c>
      <c r="Z429" s="6" t="str">
        <f t="shared" si="24"/>
        <v>27</v>
      </c>
      <c r="AA429" s="107" t="str">
        <f t="shared" si="25"/>
        <v>2</v>
      </c>
      <c r="AB429" s="107" t="str">
        <f t="shared" si="26"/>
        <v>22</v>
      </c>
      <c r="AC429" s="107" t="str">
        <f t="shared" si="27"/>
        <v>221</v>
      </c>
    </row>
    <row r="430" spans="1:29" x14ac:dyDescent="0.25">
      <c r="A430" t="s">
        <v>172</v>
      </c>
      <c r="B430" t="s">
        <v>1379</v>
      </c>
      <c r="C430" s="107" t="e">
        <f>+VLOOKUP(AA430,#REF!,2,FALSE)</f>
        <v>#REF!</v>
      </c>
      <c r="D430" s="107" t="e">
        <f>+VLOOKUP(AB430,#REF!,2,FALSE)</f>
        <v>#REF!</v>
      </c>
      <c r="E430" s="107" t="s">
        <v>2226</v>
      </c>
      <c r="F430" s="107" t="s">
        <v>2227</v>
      </c>
      <c r="G430" s="107" t="s">
        <v>2228</v>
      </c>
      <c r="H430" s="107" t="s">
        <v>2229</v>
      </c>
      <c r="I430" s="107" t="s">
        <v>1252</v>
      </c>
      <c r="J430" s="107" t="s">
        <v>171</v>
      </c>
      <c r="K430" s="107" t="s">
        <v>1369</v>
      </c>
      <c r="L430" s="107" t="s">
        <v>2217</v>
      </c>
      <c r="M430" t="s">
        <v>1343</v>
      </c>
      <c r="P430" t="s">
        <v>814</v>
      </c>
      <c r="Q430" s="6" t="e">
        <f>+VLOOKUP(Y430,#REF!,2,FALSE)</f>
        <v>#REF!</v>
      </c>
      <c r="R430" t="s">
        <v>1459</v>
      </c>
      <c r="S430" t="s">
        <v>67</v>
      </c>
      <c r="T430">
        <v>600000</v>
      </c>
      <c r="U430">
        <v>600000</v>
      </c>
      <c r="V430">
        <v>360000</v>
      </c>
      <c r="W430">
        <v>0</v>
      </c>
      <c r="X430">
        <v>-240000</v>
      </c>
      <c r="Y430" s="288">
        <v>2</v>
      </c>
      <c r="Z430" s="6" t="str">
        <f t="shared" si="24"/>
        <v>27</v>
      </c>
      <c r="AA430" s="107" t="str">
        <f t="shared" si="25"/>
        <v>2</v>
      </c>
      <c r="AB430" s="107" t="str">
        <f t="shared" si="26"/>
        <v>22</v>
      </c>
      <c r="AC430" s="107" t="str">
        <f t="shared" si="27"/>
        <v>221</v>
      </c>
    </row>
    <row r="431" spans="1:29" x14ac:dyDescent="0.25">
      <c r="A431" t="s">
        <v>172</v>
      </c>
      <c r="B431" t="s">
        <v>1379</v>
      </c>
      <c r="C431" s="107" t="e">
        <f>+VLOOKUP(AA431,#REF!,2,FALSE)</f>
        <v>#REF!</v>
      </c>
      <c r="D431" s="107" t="e">
        <f>+VLOOKUP(AB431,#REF!,2,FALSE)</f>
        <v>#REF!</v>
      </c>
      <c r="E431" s="107" t="s">
        <v>2226</v>
      </c>
      <c r="F431" s="107" t="s">
        <v>2227</v>
      </c>
      <c r="G431" s="107" t="s">
        <v>2228</v>
      </c>
      <c r="H431" s="107" t="s">
        <v>2229</v>
      </c>
      <c r="I431" s="107" t="s">
        <v>1252</v>
      </c>
      <c r="J431" s="107" t="s">
        <v>171</v>
      </c>
      <c r="K431" s="107" t="s">
        <v>1369</v>
      </c>
      <c r="L431" s="107" t="s">
        <v>2217</v>
      </c>
      <c r="M431" t="s">
        <v>1343</v>
      </c>
      <c r="P431" t="s">
        <v>815</v>
      </c>
      <c r="Q431" s="6" t="e">
        <f>+VLOOKUP(Y431,#REF!,2,FALSE)</f>
        <v>#REF!</v>
      </c>
      <c r="R431" t="s">
        <v>1461</v>
      </c>
      <c r="S431" t="s">
        <v>55</v>
      </c>
      <c r="T431">
        <v>500000</v>
      </c>
      <c r="U431">
        <v>500000</v>
      </c>
      <c r="V431">
        <v>50000</v>
      </c>
      <c r="W431">
        <v>0</v>
      </c>
      <c r="X431">
        <v>-450000</v>
      </c>
      <c r="Y431" s="288">
        <v>2</v>
      </c>
      <c r="Z431" s="6" t="str">
        <f t="shared" si="24"/>
        <v>29</v>
      </c>
      <c r="AA431" s="107" t="str">
        <f t="shared" si="25"/>
        <v>2</v>
      </c>
      <c r="AB431" s="107" t="str">
        <f t="shared" si="26"/>
        <v>22</v>
      </c>
      <c r="AC431" s="107" t="str">
        <f t="shared" si="27"/>
        <v>221</v>
      </c>
    </row>
    <row r="432" spans="1:29" x14ac:dyDescent="0.25">
      <c r="A432" t="s">
        <v>172</v>
      </c>
      <c r="B432" t="s">
        <v>1379</v>
      </c>
      <c r="C432" s="107" t="e">
        <f>+VLOOKUP(AA432,#REF!,2,FALSE)</f>
        <v>#REF!</v>
      </c>
      <c r="D432" s="107" t="e">
        <f>+VLOOKUP(AB432,#REF!,2,FALSE)</f>
        <v>#REF!</v>
      </c>
      <c r="E432" s="107" t="s">
        <v>2226</v>
      </c>
      <c r="F432" s="107" t="s">
        <v>2227</v>
      </c>
      <c r="G432" s="107" t="s">
        <v>2228</v>
      </c>
      <c r="H432" s="107" t="s">
        <v>2229</v>
      </c>
      <c r="I432" s="107" t="s">
        <v>1252</v>
      </c>
      <c r="J432" s="107" t="s">
        <v>171</v>
      </c>
      <c r="K432" s="107" t="s">
        <v>1369</v>
      </c>
      <c r="L432" s="107" t="s">
        <v>2217</v>
      </c>
      <c r="M432" t="s">
        <v>1343</v>
      </c>
      <c r="P432" t="s">
        <v>816</v>
      </c>
      <c r="Q432" s="6" t="e">
        <f>+VLOOKUP(Y432,#REF!,2,FALSE)</f>
        <v>#REF!</v>
      </c>
      <c r="R432" t="s">
        <v>1466</v>
      </c>
      <c r="S432" t="s">
        <v>104</v>
      </c>
      <c r="T432">
        <v>500000</v>
      </c>
      <c r="U432">
        <v>0</v>
      </c>
      <c r="V432">
        <v>0</v>
      </c>
      <c r="W432">
        <v>-500000</v>
      </c>
      <c r="X432">
        <v>-500000</v>
      </c>
      <c r="Y432" s="288">
        <v>3</v>
      </c>
      <c r="Z432" s="6" t="str">
        <f t="shared" si="24"/>
        <v>35</v>
      </c>
      <c r="AA432" s="107" t="str">
        <f t="shared" si="25"/>
        <v>2</v>
      </c>
      <c r="AB432" s="107" t="str">
        <f t="shared" si="26"/>
        <v>22</v>
      </c>
      <c r="AC432" s="107" t="str">
        <f t="shared" si="27"/>
        <v>221</v>
      </c>
    </row>
    <row r="433" spans="1:29" x14ac:dyDescent="0.25">
      <c r="A433" t="s">
        <v>172</v>
      </c>
      <c r="B433" t="s">
        <v>1379</v>
      </c>
      <c r="C433" s="107" t="e">
        <f>+VLOOKUP(AA433,#REF!,2,FALSE)</f>
        <v>#REF!</v>
      </c>
      <c r="D433" s="107" t="e">
        <f>+VLOOKUP(AB433,#REF!,2,FALSE)</f>
        <v>#REF!</v>
      </c>
      <c r="E433" s="107" t="s">
        <v>2226</v>
      </c>
      <c r="F433" s="107" t="s">
        <v>2227</v>
      </c>
      <c r="G433" s="107" t="s">
        <v>2228</v>
      </c>
      <c r="H433" s="107" t="s">
        <v>2229</v>
      </c>
      <c r="I433" s="107" t="s">
        <v>1252</v>
      </c>
      <c r="J433" s="107" t="s">
        <v>171</v>
      </c>
      <c r="K433" s="107" t="s">
        <v>1369</v>
      </c>
      <c r="L433" s="107" t="s">
        <v>2217</v>
      </c>
      <c r="M433" t="s">
        <v>1343</v>
      </c>
      <c r="P433" t="s">
        <v>817</v>
      </c>
      <c r="Q433" s="6" t="e">
        <f>+VLOOKUP(Y433,#REF!,2,FALSE)</f>
        <v>#REF!</v>
      </c>
      <c r="R433" t="s">
        <v>1466</v>
      </c>
      <c r="S433" t="s">
        <v>81</v>
      </c>
      <c r="T433">
        <v>500000</v>
      </c>
      <c r="U433">
        <v>500000</v>
      </c>
      <c r="V433">
        <v>0</v>
      </c>
      <c r="W433">
        <v>0</v>
      </c>
      <c r="X433">
        <v>-500000</v>
      </c>
      <c r="Y433" s="288">
        <v>3</v>
      </c>
      <c r="Z433" s="6" t="str">
        <f t="shared" si="24"/>
        <v>35</v>
      </c>
      <c r="AA433" s="107" t="str">
        <f t="shared" si="25"/>
        <v>2</v>
      </c>
      <c r="AB433" s="107" t="str">
        <f t="shared" si="26"/>
        <v>22</v>
      </c>
      <c r="AC433" s="107" t="str">
        <f t="shared" si="27"/>
        <v>221</v>
      </c>
    </row>
    <row r="434" spans="1:29" x14ac:dyDescent="0.25">
      <c r="A434" t="s">
        <v>172</v>
      </c>
      <c r="B434" t="s">
        <v>1379</v>
      </c>
      <c r="C434" s="107" t="e">
        <f>+VLOOKUP(AA434,#REF!,2,FALSE)</f>
        <v>#REF!</v>
      </c>
      <c r="D434" s="107" t="e">
        <f>+VLOOKUP(AB434,#REF!,2,FALSE)</f>
        <v>#REF!</v>
      </c>
      <c r="E434" s="107" t="s">
        <v>2226</v>
      </c>
      <c r="F434" s="107" t="s">
        <v>2227</v>
      </c>
      <c r="G434" s="107" t="s">
        <v>2228</v>
      </c>
      <c r="H434" s="107" t="s">
        <v>2229</v>
      </c>
      <c r="I434" s="107" t="s">
        <v>1252</v>
      </c>
      <c r="J434" s="107" t="s">
        <v>171</v>
      </c>
      <c r="K434" s="107" t="s">
        <v>1369</v>
      </c>
      <c r="L434" s="107" t="s">
        <v>2217</v>
      </c>
      <c r="M434" t="s">
        <v>1343</v>
      </c>
      <c r="P434" t="s">
        <v>818</v>
      </c>
      <c r="Q434" s="6" t="e">
        <f>+VLOOKUP(Y434,#REF!,2,FALSE)</f>
        <v>#REF!</v>
      </c>
      <c r="R434" t="s">
        <v>1461</v>
      </c>
      <c r="S434" t="s">
        <v>10</v>
      </c>
      <c r="T434">
        <v>340000</v>
      </c>
      <c r="U434">
        <v>340000</v>
      </c>
      <c r="V434">
        <v>170000</v>
      </c>
      <c r="W434">
        <v>0</v>
      </c>
      <c r="X434">
        <v>-170000</v>
      </c>
      <c r="Y434" s="288">
        <v>2</v>
      </c>
      <c r="Z434" s="6" t="str">
        <f t="shared" si="24"/>
        <v>29</v>
      </c>
      <c r="AA434" s="107" t="str">
        <f t="shared" si="25"/>
        <v>2</v>
      </c>
      <c r="AB434" s="107" t="str">
        <f t="shared" si="26"/>
        <v>22</v>
      </c>
      <c r="AC434" s="107" t="str">
        <f t="shared" si="27"/>
        <v>221</v>
      </c>
    </row>
    <row r="435" spans="1:29" x14ac:dyDescent="0.25">
      <c r="A435" t="s">
        <v>172</v>
      </c>
      <c r="B435" t="s">
        <v>1379</v>
      </c>
      <c r="C435" s="107" t="e">
        <f>+VLOOKUP(AA435,#REF!,2,FALSE)</f>
        <v>#REF!</v>
      </c>
      <c r="D435" s="107" t="e">
        <f>+VLOOKUP(AB435,#REF!,2,FALSE)</f>
        <v>#REF!</v>
      </c>
      <c r="E435" s="107" t="s">
        <v>2226</v>
      </c>
      <c r="F435" s="107" t="s">
        <v>2227</v>
      </c>
      <c r="G435" s="107" t="s">
        <v>2228</v>
      </c>
      <c r="H435" s="107" t="s">
        <v>2229</v>
      </c>
      <c r="I435" s="107" t="s">
        <v>1252</v>
      </c>
      <c r="J435" s="107" t="s">
        <v>171</v>
      </c>
      <c r="K435" s="107" t="s">
        <v>1369</v>
      </c>
      <c r="L435" s="107" t="s">
        <v>2217</v>
      </c>
      <c r="M435" t="s">
        <v>1343</v>
      </c>
      <c r="P435" t="s">
        <v>819</v>
      </c>
      <c r="Q435" s="6" t="e">
        <f>+VLOOKUP(Y435,#REF!,2,FALSE)</f>
        <v>#REF!</v>
      </c>
      <c r="R435" t="s">
        <v>1476</v>
      </c>
      <c r="S435" t="s">
        <v>15</v>
      </c>
      <c r="T435">
        <v>300000</v>
      </c>
      <c r="U435">
        <v>300000</v>
      </c>
      <c r="V435">
        <v>0</v>
      </c>
      <c r="W435">
        <v>0</v>
      </c>
      <c r="X435">
        <v>-300000</v>
      </c>
      <c r="Y435" s="288">
        <v>5</v>
      </c>
      <c r="Z435" s="6" t="str">
        <f t="shared" si="24"/>
        <v>51</v>
      </c>
      <c r="AA435" s="107" t="str">
        <f t="shared" si="25"/>
        <v>2</v>
      </c>
      <c r="AB435" s="107" t="str">
        <f t="shared" si="26"/>
        <v>22</v>
      </c>
      <c r="AC435" s="107" t="str">
        <f t="shared" si="27"/>
        <v>221</v>
      </c>
    </row>
    <row r="436" spans="1:29" x14ac:dyDescent="0.25">
      <c r="A436" t="s">
        <v>172</v>
      </c>
      <c r="B436" t="s">
        <v>1379</v>
      </c>
      <c r="C436" s="107" t="e">
        <f>+VLOOKUP(AA436,#REF!,2,FALSE)</f>
        <v>#REF!</v>
      </c>
      <c r="D436" s="107" t="e">
        <f>+VLOOKUP(AB436,#REF!,2,FALSE)</f>
        <v>#REF!</v>
      </c>
      <c r="E436" s="107" t="s">
        <v>2226</v>
      </c>
      <c r="F436" s="107" t="s">
        <v>2227</v>
      </c>
      <c r="G436" s="107" t="s">
        <v>2228</v>
      </c>
      <c r="H436" s="107" t="s">
        <v>2229</v>
      </c>
      <c r="I436" s="107" t="s">
        <v>1252</v>
      </c>
      <c r="J436" s="107" t="s">
        <v>171</v>
      </c>
      <c r="K436" s="107" t="s">
        <v>1369</v>
      </c>
      <c r="L436" s="107" t="s">
        <v>2217</v>
      </c>
      <c r="M436" t="s">
        <v>1343</v>
      </c>
      <c r="P436" t="s">
        <v>820</v>
      </c>
      <c r="Q436" s="6" t="e">
        <f>+VLOOKUP(Y436,#REF!,2,FALSE)</f>
        <v>#REF!</v>
      </c>
      <c r="R436" t="s">
        <v>1456</v>
      </c>
      <c r="S436" t="s">
        <v>92</v>
      </c>
      <c r="T436">
        <v>250000</v>
      </c>
      <c r="U436">
        <v>250000</v>
      </c>
      <c r="V436">
        <v>50000</v>
      </c>
      <c r="W436">
        <v>0</v>
      </c>
      <c r="X436">
        <v>-200000</v>
      </c>
      <c r="Y436" s="288">
        <v>2</v>
      </c>
      <c r="Z436" s="6" t="str">
        <f t="shared" si="24"/>
        <v>24</v>
      </c>
      <c r="AA436" s="107" t="str">
        <f t="shared" si="25"/>
        <v>2</v>
      </c>
      <c r="AB436" s="107" t="str">
        <f t="shared" si="26"/>
        <v>22</v>
      </c>
      <c r="AC436" s="107" t="str">
        <f t="shared" si="27"/>
        <v>221</v>
      </c>
    </row>
    <row r="437" spans="1:29" x14ac:dyDescent="0.25">
      <c r="A437" t="s">
        <v>172</v>
      </c>
      <c r="B437" t="s">
        <v>1379</v>
      </c>
      <c r="C437" s="107" t="e">
        <f>+VLOOKUP(AA437,#REF!,2,FALSE)</f>
        <v>#REF!</v>
      </c>
      <c r="D437" s="107" t="e">
        <f>+VLOOKUP(AB437,#REF!,2,FALSE)</f>
        <v>#REF!</v>
      </c>
      <c r="E437" s="107" t="s">
        <v>2226</v>
      </c>
      <c r="F437" s="107" t="s">
        <v>2227</v>
      </c>
      <c r="G437" s="107" t="s">
        <v>2228</v>
      </c>
      <c r="H437" s="107" t="s">
        <v>2229</v>
      </c>
      <c r="I437" s="107" t="s">
        <v>1252</v>
      </c>
      <c r="J437" s="107" t="s">
        <v>171</v>
      </c>
      <c r="K437" s="107" t="s">
        <v>1369</v>
      </c>
      <c r="L437" s="107" t="s">
        <v>2217</v>
      </c>
      <c r="M437" t="s">
        <v>1343</v>
      </c>
      <c r="P437" t="s">
        <v>821</v>
      </c>
      <c r="Q437" s="6" t="e">
        <f>+VLOOKUP(Y437,#REF!,2,FALSE)</f>
        <v>#REF!</v>
      </c>
      <c r="R437" t="s">
        <v>1457</v>
      </c>
      <c r="S437" t="s">
        <v>190</v>
      </c>
      <c r="T437">
        <v>250000</v>
      </c>
      <c r="U437">
        <v>250000</v>
      </c>
      <c r="V437">
        <v>250000</v>
      </c>
      <c r="W437">
        <v>0</v>
      </c>
      <c r="X437">
        <v>0</v>
      </c>
      <c r="Y437" s="288">
        <v>2</v>
      </c>
      <c r="Z437" s="6" t="str">
        <f t="shared" si="24"/>
        <v>25</v>
      </c>
      <c r="AA437" s="107" t="str">
        <f t="shared" si="25"/>
        <v>2</v>
      </c>
      <c r="AB437" s="107" t="str">
        <f t="shared" si="26"/>
        <v>22</v>
      </c>
      <c r="AC437" s="107" t="str">
        <f t="shared" si="27"/>
        <v>221</v>
      </c>
    </row>
    <row r="438" spans="1:29" x14ac:dyDescent="0.25">
      <c r="A438" t="s">
        <v>172</v>
      </c>
      <c r="B438" t="s">
        <v>1379</v>
      </c>
      <c r="C438" s="107" t="e">
        <f>+VLOOKUP(AA438,#REF!,2,FALSE)</f>
        <v>#REF!</v>
      </c>
      <c r="D438" s="107" t="e">
        <f>+VLOOKUP(AB438,#REF!,2,FALSE)</f>
        <v>#REF!</v>
      </c>
      <c r="E438" s="107" t="s">
        <v>2226</v>
      </c>
      <c r="F438" s="107" t="s">
        <v>2227</v>
      </c>
      <c r="G438" s="107" t="s">
        <v>2228</v>
      </c>
      <c r="H438" s="107" t="s">
        <v>2229</v>
      </c>
      <c r="I438" s="107" t="s">
        <v>1252</v>
      </c>
      <c r="J438" s="107" t="s">
        <v>171</v>
      </c>
      <c r="K438" s="107" t="s">
        <v>1369</v>
      </c>
      <c r="L438" s="107" t="s">
        <v>2217</v>
      </c>
      <c r="M438" t="s">
        <v>1343</v>
      </c>
      <c r="P438" t="s">
        <v>822</v>
      </c>
      <c r="Q438" s="6" t="e">
        <f>+VLOOKUP(Y438,#REF!,2,FALSE)</f>
        <v>#REF!</v>
      </c>
      <c r="R438" t="s">
        <v>1457</v>
      </c>
      <c r="S438" t="s">
        <v>69</v>
      </c>
      <c r="T438">
        <v>250000</v>
      </c>
      <c r="U438">
        <v>250000</v>
      </c>
      <c r="V438">
        <v>100000</v>
      </c>
      <c r="W438">
        <v>0</v>
      </c>
      <c r="X438">
        <v>-150000</v>
      </c>
      <c r="Y438" s="288">
        <v>2</v>
      </c>
      <c r="Z438" s="6" t="str">
        <f t="shared" si="24"/>
        <v>25</v>
      </c>
      <c r="AA438" s="107" t="str">
        <f t="shared" si="25"/>
        <v>2</v>
      </c>
      <c r="AB438" s="107" t="str">
        <f t="shared" si="26"/>
        <v>22</v>
      </c>
      <c r="AC438" s="107" t="str">
        <f t="shared" si="27"/>
        <v>221</v>
      </c>
    </row>
    <row r="439" spans="1:29" x14ac:dyDescent="0.25">
      <c r="A439" t="s">
        <v>172</v>
      </c>
      <c r="B439" t="s">
        <v>1379</v>
      </c>
      <c r="C439" s="107" t="e">
        <f>+VLOOKUP(AA439,#REF!,2,FALSE)</f>
        <v>#REF!</v>
      </c>
      <c r="D439" s="107" t="e">
        <f>+VLOOKUP(AB439,#REF!,2,FALSE)</f>
        <v>#REF!</v>
      </c>
      <c r="E439" s="107" t="s">
        <v>2226</v>
      </c>
      <c r="F439" s="107" t="s">
        <v>2227</v>
      </c>
      <c r="G439" s="107" t="s">
        <v>2228</v>
      </c>
      <c r="H439" s="107" t="s">
        <v>2229</v>
      </c>
      <c r="I439" s="107" t="s">
        <v>1252</v>
      </c>
      <c r="J439" s="107" t="s">
        <v>171</v>
      </c>
      <c r="K439" s="107" t="s">
        <v>1369</v>
      </c>
      <c r="L439" s="107" t="s">
        <v>2217</v>
      </c>
      <c r="M439" t="s">
        <v>1343</v>
      </c>
      <c r="P439" t="s">
        <v>823</v>
      </c>
      <c r="Q439" s="6" t="e">
        <f>+VLOOKUP(Y439,#REF!,2,FALSE)</f>
        <v>#REF!</v>
      </c>
      <c r="R439" t="s">
        <v>1463</v>
      </c>
      <c r="S439" t="s">
        <v>188</v>
      </c>
      <c r="T439">
        <v>250000</v>
      </c>
      <c r="U439">
        <v>250000</v>
      </c>
      <c r="V439">
        <v>25000</v>
      </c>
      <c r="W439">
        <v>0</v>
      </c>
      <c r="X439">
        <v>-225000</v>
      </c>
      <c r="Y439" s="288">
        <v>3</v>
      </c>
      <c r="Z439" s="6" t="str">
        <f t="shared" si="24"/>
        <v>32</v>
      </c>
      <c r="AA439" s="107" t="str">
        <f t="shared" si="25"/>
        <v>2</v>
      </c>
      <c r="AB439" s="107" t="str">
        <f t="shared" si="26"/>
        <v>22</v>
      </c>
      <c r="AC439" s="107" t="str">
        <f t="shared" si="27"/>
        <v>221</v>
      </c>
    </row>
    <row r="440" spans="1:29" x14ac:dyDescent="0.25">
      <c r="A440" t="s">
        <v>172</v>
      </c>
      <c r="B440" t="s">
        <v>1379</v>
      </c>
      <c r="C440" s="107" t="e">
        <f>+VLOOKUP(AA440,#REF!,2,FALSE)</f>
        <v>#REF!</v>
      </c>
      <c r="D440" s="107" t="e">
        <f>+VLOOKUP(AB440,#REF!,2,FALSE)</f>
        <v>#REF!</v>
      </c>
      <c r="E440" s="107" t="s">
        <v>2226</v>
      </c>
      <c r="F440" s="107" t="s">
        <v>2227</v>
      </c>
      <c r="G440" s="107" t="s">
        <v>2228</v>
      </c>
      <c r="H440" s="107" t="s">
        <v>2229</v>
      </c>
      <c r="I440" s="107" t="s">
        <v>1252</v>
      </c>
      <c r="J440" s="107" t="s">
        <v>171</v>
      </c>
      <c r="K440" s="107" t="s">
        <v>1369</v>
      </c>
      <c r="L440" s="107" t="s">
        <v>2217</v>
      </c>
      <c r="M440" t="s">
        <v>1343</v>
      </c>
      <c r="P440" t="s">
        <v>824</v>
      </c>
      <c r="Q440" s="6" t="e">
        <f>+VLOOKUP(Y440,#REF!,2,FALSE)</f>
        <v>#REF!</v>
      </c>
      <c r="R440" t="s">
        <v>1476</v>
      </c>
      <c r="S440" t="s">
        <v>73</v>
      </c>
      <c r="T440">
        <v>250000</v>
      </c>
      <c r="U440">
        <v>250000</v>
      </c>
      <c r="V440">
        <v>0</v>
      </c>
      <c r="W440">
        <v>0</v>
      </c>
      <c r="X440">
        <v>-250000</v>
      </c>
      <c r="Y440" s="288">
        <v>5</v>
      </c>
      <c r="Z440" s="6" t="str">
        <f t="shared" si="24"/>
        <v>51</v>
      </c>
      <c r="AA440" s="107" t="str">
        <f t="shared" si="25"/>
        <v>2</v>
      </c>
      <c r="AB440" s="107" t="str">
        <f t="shared" si="26"/>
        <v>22</v>
      </c>
      <c r="AC440" s="107" t="str">
        <f t="shared" si="27"/>
        <v>221</v>
      </c>
    </row>
    <row r="441" spans="1:29" x14ac:dyDescent="0.25">
      <c r="A441" t="s">
        <v>172</v>
      </c>
      <c r="B441" t="s">
        <v>1379</v>
      </c>
      <c r="C441" s="107" t="e">
        <f>+VLOOKUP(AA441,#REF!,2,FALSE)</f>
        <v>#REF!</v>
      </c>
      <c r="D441" s="107" t="e">
        <f>+VLOOKUP(AB441,#REF!,2,FALSE)</f>
        <v>#REF!</v>
      </c>
      <c r="E441" s="107" t="s">
        <v>2226</v>
      </c>
      <c r="F441" s="107" t="s">
        <v>2227</v>
      </c>
      <c r="G441" s="107" t="s">
        <v>2228</v>
      </c>
      <c r="H441" s="107" t="s">
        <v>2229</v>
      </c>
      <c r="I441" s="107" t="s">
        <v>1252</v>
      </c>
      <c r="J441" s="107" t="s">
        <v>171</v>
      </c>
      <c r="K441" s="107" t="s">
        <v>1369</v>
      </c>
      <c r="L441" s="107" t="s">
        <v>2217</v>
      </c>
      <c r="M441" t="s">
        <v>1343</v>
      </c>
      <c r="P441" t="s">
        <v>825</v>
      </c>
      <c r="Q441" s="6" t="e">
        <f>+VLOOKUP(Y441,#REF!,2,FALSE)</f>
        <v>#REF!</v>
      </c>
      <c r="R441" t="s">
        <v>1454</v>
      </c>
      <c r="S441" t="s">
        <v>2</v>
      </c>
      <c r="T441">
        <v>200000</v>
      </c>
      <c r="U441">
        <v>200000</v>
      </c>
      <c r="V441">
        <v>40000</v>
      </c>
      <c r="W441">
        <v>0</v>
      </c>
      <c r="X441">
        <v>-160000</v>
      </c>
      <c r="Y441" s="288">
        <v>2</v>
      </c>
      <c r="Z441" s="6" t="str">
        <f t="shared" si="24"/>
        <v>21</v>
      </c>
      <c r="AA441" s="107" t="str">
        <f t="shared" si="25"/>
        <v>2</v>
      </c>
      <c r="AB441" s="107" t="str">
        <f t="shared" si="26"/>
        <v>22</v>
      </c>
      <c r="AC441" s="107" t="str">
        <f t="shared" si="27"/>
        <v>221</v>
      </c>
    </row>
    <row r="442" spans="1:29" x14ac:dyDescent="0.25">
      <c r="A442" t="s">
        <v>172</v>
      </c>
      <c r="B442" t="s">
        <v>1379</v>
      </c>
      <c r="C442" s="107" t="e">
        <f>+VLOOKUP(AA442,#REF!,2,FALSE)</f>
        <v>#REF!</v>
      </c>
      <c r="D442" s="107" t="e">
        <f>+VLOOKUP(AB442,#REF!,2,FALSE)</f>
        <v>#REF!</v>
      </c>
      <c r="E442" s="107" t="s">
        <v>2226</v>
      </c>
      <c r="F442" s="107" t="s">
        <v>2227</v>
      </c>
      <c r="G442" s="107" t="s">
        <v>2228</v>
      </c>
      <c r="H442" s="107" t="s">
        <v>2229</v>
      </c>
      <c r="I442" s="107" t="s">
        <v>1252</v>
      </c>
      <c r="J442" s="107" t="s">
        <v>171</v>
      </c>
      <c r="K442" s="107" t="s">
        <v>1369</v>
      </c>
      <c r="L442" s="107" t="s">
        <v>2217</v>
      </c>
      <c r="M442" t="s">
        <v>1343</v>
      </c>
      <c r="P442" t="s">
        <v>826</v>
      </c>
      <c r="Q442" s="6" t="e">
        <f>+VLOOKUP(Y442,#REF!,2,FALSE)</f>
        <v>#REF!</v>
      </c>
      <c r="R442" t="s">
        <v>1458</v>
      </c>
      <c r="S442" t="s">
        <v>98</v>
      </c>
      <c r="T442">
        <v>200000</v>
      </c>
      <c r="U442">
        <v>200000</v>
      </c>
      <c r="V442">
        <v>160000</v>
      </c>
      <c r="W442">
        <v>0</v>
      </c>
      <c r="X442">
        <v>-40000</v>
      </c>
      <c r="Y442" s="288">
        <v>2</v>
      </c>
      <c r="Z442" s="6" t="str">
        <f t="shared" si="24"/>
        <v>26</v>
      </c>
      <c r="AA442" s="107" t="str">
        <f t="shared" si="25"/>
        <v>2</v>
      </c>
      <c r="AB442" s="107" t="str">
        <f t="shared" si="26"/>
        <v>22</v>
      </c>
      <c r="AC442" s="107" t="str">
        <f t="shared" si="27"/>
        <v>221</v>
      </c>
    </row>
    <row r="443" spans="1:29" x14ac:dyDescent="0.25">
      <c r="A443" t="s">
        <v>172</v>
      </c>
      <c r="B443" t="s">
        <v>1379</v>
      </c>
      <c r="C443" s="107" t="e">
        <f>+VLOOKUP(AA443,#REF!,2,FALSE)</f>
        <v>#REF!</v>
      </c>
      <c r="D443" s="107" t="e">
        <f>+VLOOKUP(AB443,#REF!,2,FALSE)</f>
        <v>#REF!</v>
      </c>
      <c r="E443" s="107" t="s">
        <v>2226</v>
      </c>
      <c r="F443" s="107" t="s">
        <v>2227</v>
      </c>
      <c r="G443" s="107" t="s">
        <v>2228</v>
      </c>
      <c r="H443" s="107" t="s">
        <v>2229</v>
      </c>
      <c r="I443" s="107" t="s">
        <v>1252</v>
      </c>
      <c r="J443" s="107" t="s">
        <v>171</v>
      </c>
      <c r="K443" s="107" t="s">
        <v>1369</v>
      </c>
      <c r="L443" s="107" t="s">
        <v>2217</v>
      </c>
      <c r="M443" t="s">
        <v>1343</v>
      </c>
      <c r="P443" t="s">
        <v>827</v>
      </c>
      <c r="Q443" s="6" t="e">
        <f>+VLOOKUP(Y443,#REF!,2,FALSE)</f>
        <v>#REF!</v>
      </c>
      <c r="R443" t="s">
        <v>1466</v>
      </c>
      <c r="S443" t="s">
        <v>99</v>
      </c>
      <c r="T443">
        <v>200000</v>
      </c>
      <c r="U443">
        <v>200000</v>
      </c>
      <c r="V443">
        <v>0</v>
      </c>
      <c r="W443">
        <v>0</v>
      </c>
      <c r="X443">
        <v>-200000</v>
      </c>
      <c r="Y443" s="288">
        <v>3</v>
      </c>
      <c r="Z443" s="6" t="str">
        <f t="shared" si="24"/>
        <v>35</v>
      </c>
      <c r="AA443" s="107" t="str">
        <f t="shared" si="25"/>
        <v>2</v>
      </c>
      <c r="AB443" s="107" t="str">
        <f t="shared" si="26"/>
        <v>22</v>
      </c>
      <c r="AC443" s="107" t="str">
        <f t="shared" si="27"/>
        <v>221</v>
      </c>
    </row>
    <row r="444" spans="1:29" x14ac:dyDescent="0.25">
      <c r="A444" t="s">
        <v>172</v>
      </c>
      <c r="B444" t="s">
        <v>1379</v>
      </c>
      <c r="C444" s="107" t="e">
        <f>+VLOOKUP(AA444,#REF!,2,FALSE)</f>
        <v>#REF!</v>
      </c>
      <c r="D444" s="107" t="e">
        <f>+VLOOKUP(AB444,#REF!,2,FALSE)</f>
        <v>#REF!</v>
      </c>
      <c r="E444" s="107" t="s">
        <v>2226</v>
      </c>
      <c r="F444" s="107" t="s">
        <v>2227</v>
      </c>
      <c r="G444" s="107" t="s">
        <v>2228</v>
      </c>
      <c r="H444" s="107" t="s">
        <v>2229</v>
      </c>
      <c r="I444" s="107" t="s">
        <v>1252</v>
      </c>
      <c r="J444" s="107" t="s">
        <v>171</v>
      </c>
      <c r="K444" s="107" t="s">
        <v>1369</v>
      </c>
      <c r="L444" s="107" t="s">
        <v>2217</v>
      </c>
      <c r="M444" t="s">
        <v>1343</v>
      </c>
      <c r="P444" t="s">
        <v>828</v>
      </c>
      <c r="Q444" s="6" t="e">
        <f>+VLOOKUP(Y444,#REF!,2,FALSE)</f>
        <v>#REF!</v>
      </c>
      <c r="R444" t="s">
        <v>1457</v>
      </c>
      <c r="S444" t="s">
        <v>69</v>
      </c>
      <c r="T444">
        <v>150000</v>
      </c>
      <c r="U444">
        <v>150000</v>
      </c>
      <c r="V444">
        <v>60000</v>
      </c>
      <c r="W444">
        <v>0</v>
      </c>
      <c r="X444">
        <v>-90000</v>
      </c>
      <c r="Y444" s="288">
        <v>2</v>
      </c>
      <c r="Z444" s="6" t="str">
        <f t="shared" si="24"/>
        <v>25</v>
      </c>
      <c r="AA444" s="107" t="str">
        <f t="shared" si="25"/>
        <v>2</v>
      </c>
      <c r="AB444" s="107" t="str">
        <f t="shared" si="26"/>
        <v>22</v>
      </c>
      <c r="AC444" s="107" t="str">
        <f t="shared" si="27"/>
        <v>221</v>
      </c>
    </row>
    <row r="445" spans="1:29" x14ac:dyDescent="0.25">
      <c r="A445" t="s">
        <v>172</v>
      </c>
      <c r="B445" t="s">
        <v>1379</v>
      </c>
      <c r="C445" s="107" t="e">
        <f>+VLOOKUP(AA445,#REF!,2,FALSE)</f>
        <v>#REF!</v>
      </c>
      <c r="D445" s="107" t="e">
        <f>+VLOOKUP(AB445,#REF!,2,FALSE)</f>
        <v>#REF!</v>
      </c>
      <c r="E445" s="107" t="s">
        <v>2226</v>
      </c>
      <c r="F445" s="107" t="s">
        <v>2227</v>
      </c>
      <c r="G445" s="107" t="s">
        <v>2228</v>
      </c>
      <c r="H445" s="107" t="s">
        <v>2229</v>
      </c>
      <c r="I445" s="107" t="s">
        <v>1252</v>
      </c>
      <c r="J445" s="107" t="s">
        <v>171</v>
      </c>
      <c r="K445" s="107" t="s">
        <v>1369</v>
      </c>
      <c r="L445" s="107" t="s">
        <v>2217</v>
      </c>
      <c r="M445" t="s">
        <v>1343</v>
      </c>
      <c r="P445" t="s">
        <v>829</v>
      </c>
      <c r="Q445" s="6" t="e">
        <f>+VLOOKUP(Y445,#REF!,2,FALSE)</f>
        <v>#REF!</v>
      </c>
      <c r="R445" t="s">
        <v>1454</v>
      </c>
      <c r="S445" t="s">
        <v>4</v>
      </c>
      <c r="T445">
        <v>122000</v>
      </c>
      <c r="U445">
        <v>122000</v>
      </c>
      <c r="V445">
        <v>97600</v>
      </c>
      <c r="W445">
        <v>0</v>
      </c>
      <c r="X445">
        <v>-24400</v>
      </c>
      <c r="Y445" s="288">
        <v>2</v>
      </c>
      <c r="Z445" s="6" t="str">
        <f t="shared" si="24"/>
        <v>21</v>
      </c>
      <c r="AA445" s="107" t="str">
        <f t="shared" si="25"/>
        <v>2</v>
      </c>
      <c r="AB445" s="107" t="str">
        <f t="shared" si="26"/>
        <v>22</v>
      </c>
      <c r="AC445" s="107" t="str">
        <f t="shared" si="27"/>
        <v>221</v>
      </c>
    </row>
    <row r="446" spans="1:29" x14ac:dyDescent="0.25">
      <c r="A446" t="s">
        <v>172</v>
      </c>
      <c r="B446" t="s">
        <v>1379</v>
      </c>
      <c r="C446" s="107" t="e">
        <f>+VLOOKUP(AA446,#REF!,2,FALSE)</f>
        <v>#REF!</v>
      </c>
      <c r="D446" s="107" t="e">
        <f>+VLOOKUP(AB446,#REF!,2,FALSE)</f>
        <v>#REF!</v>
      </c>
      <c r="E446" s="107" t="s">
        <v>2226</v>
      </c>
      <c r="F446" s="107" t="s">
        <v>2227</v>
      </c>
      <c r="G446" s="107" t="s">
        <v>2228</v>
      </c>
      <c r="H446" s="107" t="s">
        <v>2229</v>
      </c>
      <c r="I446" s="107" t="s">
        <v>1252</v>
      </c>
      <c r="J446" s="107" t="s">
        <v>171</v>
      </c>
      <c r="K446" s="107" t="s">
        <v>1369</v>
      </c>
      <c r="L446" s="107" t="s">
        <v>2217</v>
      </c>
      <c r="M446" t="s">
        <v>1343</v>
      </c>
      <c r="P446" t="s">
        <v>830</v>
      </c>
      <c r="Q446" s="6" t="e">
        <f>+VLOOKUP(Y446,#REF!,2,FALSE)</f>
        <v>#REF!</v>
      </c>
      <c r="R446" t="s">
        <v>1454</v>
      </c>
      <c r="S446" t="s">
        <v>4</v>
      </c>
      <c r="T446">
        <v>110000</v>
      </c>
      <c r="U446">
        <v>110000</v>
      </c>
      <c r="V446">
        <v>88000</v>
      </c>
      <c r="W446">
        <v>0</v>
      </c>
      <c r="X446">
        <v>-22000</v>
      </c>
      <c r="Y446" s="288">
        <v>2</v>
      </c>
      <c r="Z446" s="6" t="str">
        <f t="shared" si="24"/>
        <v>21</v>
      </c>
      <c r="AA446" s="107" t="str">
        <f t="shared" si="25"/>
        <v>2</v>
      </c>
      <c r="AB446" s="107" t="str">
        <f t="shared" si="26"/>
        <v>22</v>
      </c>
      <c r="AC446" s="107" t="str">
        <f t="shared" si="27"/>
        <v>221</v>
      </c>
    </row>
    <row r="447" spans="1:29" x14ac:dyDescent="0.25">
      <c r="A447" t="s">
        <v>172</v>
      </c>
      <c r="B447" t="s">
        <v>1379</v>
      </c>
      <c r="C447" s="107" t="e">
        <f>+VLOOKUP(AA447,#REF!,2,FALSE)</f>
        <v>#REF!</v>
      </c>
      <c r="D447" s="107" t="e">
        <f>+VLOOKUP(AB447,#REF!,2,FALSE)</f>
        <v>#REF!</v>
      </c>
      <c r="E447" s="107" t="s">
        <v>2226</v>
      </c>
      <c r="F447" s="107" t="s">
        <v>2227</v>
      </c>
      <c r="G447" s="107" t="s">
        <v>2228</v>
      </c>
      <c r="H447" s="107" t="s">
        <v>2229</v>
      </c>
      <c r="I447" s="107" t="s">
        <v>1252</v>
      </c>
      <c r="J447" s="107" t="s">
        <v>171</v>
      </c>
      <c r="K447" s="107" t="s">
        <v>1369</v>
      </c>
      <c r="L447" s="107" t="s">
        <v>2217</v>
      </c>
      <c r="M447" t="s">
        <v>1343</v>
      </c>
      <c r="P447" t="s">
        <v>831</v>
      </c>
      <c r="Q447" s="6" t="e">
        <f>+VLOOKUP(Y447,#REF!,2,FALSE)</f>
        <v>#REF!</v>
      </c>
      <c r="R447" t="s">
        <v>1461</v>
      </c>
      <c r="S447" t="s">
        <v>55</v>
      </c>
      <c r="T447">
        <v>100000</v>
      </c>
      <c r="U447">
        <v>100000</v>
      </c>
      <c r="V447">
        <v>10000</v>
      </c>
      <c r="W447">
        <v>0</v>
      </c>
      <c r="X447">
        <v>-90000</v>
      </c>
      <c r="Y447" s="288">
        <v>2</v>
      </c>
      <c r="Z447" s="6" t="str">
        <f t="shared" si="24"/>
        <v>29</v>
      </c>
      <c r="AA447" s="107" t="str">
        <f t="shared" si="25"/>
        <v>2</v>
      </c>
      <c r="AB447" s="107" t="str">
        <f t="shared" si="26"/>
        <v>22</v>
      </c>
      <c r="AC447" s="107" t="str">
        <f t="shared" si="27"/>
        <v>221</v>
      </c>
    </row>
    <row r="448" spans="1:29" x14ac:dyDescent="0.25">
      <c r="A448" t="s">
        <v>172</v>
      </c>
      <c r="B448" t="s">
        <v>1379</v>
      </c>
      <c r="C448" s="107" t="e">
        <f>+VLOOKUP(AA448,#REF!,2,FALSE)</f>
        <v>#REF!</v>
      </c>
      <c r="D448" s="107" t="e">
        <f>+VLOOKUP(AB448,#REF!,2,FALSE)</f>
        <v>#REF!</v>
      </c>
      <c r="E448" s="107" t="s">
        <v>2226</v>
      </c>
      <c r="F448" s="107" t="s">
        <v>2227</v>
      </c>
      <c r="G448" s="107" t="s">
        <v>2228</v>
      </c>
      <c r="H448" s="107" t="s">
        <v>2229</v>
      </c>
      <c r="I448" s="107" t="s">
        <v>1252</v>
      </c>
      <c r="J448" s="107" t="s">
        <v>171</v>
      </c>
      <c r="K448" s="107" t="s">
        <v>1369</v>
      </c>
      <c r="L448" s="107" t="s">
        <v>2217</v>
      </c>
      <c r="M448" t="s">
        <v>1343</v>
      </c>
      <c r="P448" t="s">
        <v>832</v>
      </c>
      <c r="Q448" s="6" t="e">
        <f>+VLOOKUP(Y448,#REF!,2,FALSE)</f>
        <v>#REF!</v>
      </c>
      <c r="R448" t="s">
        <v>1456</v>
      </c>
      <c r="S448" t="s">
        <v>58</v>
      </c>
      <c r="T448">
        <v>90000</v>
      </c>
      <c r="U448">
        <v>90000</v>
      </c>
      <c r="V448">
        <v>9000</v>
      </c>
      <c r="W448">
        <v>0</v>
      </c>
      <c r="X448">
        <v>-81000</v>
      </c>
      <c r="Y448" s="288">
        <v>2</v>
      </c>
      <c r="Z448" s="6" t="str">
        <f t="shared" si="24"/>
        <v>24</v>
      </c>
      <c r="AA448" s="107" t="str">
        <f t="shared" si="25"/>
        <v>2</v>
      </c>
      <c r="AB448" s="107" t="str">
        <f t="shared" si="26"/>
        <v>22</v>
      </c>
      <c r="AC448" s="107" t="str">
        <f t="shared" si="27"/>
        <v>221</v>
      </c>
    </row>
    <row r="449" spans="1:29" x14ac:dyDescent="0.25">
      <c r="A449" t="s">
        <v>172</v>
      </c>
      <c r="B449" t="s">
        <v>1379</v>
      </c>
      <c r="C449" s="107" t="e">
        <f>+VLOOKUP(AA449,#REF!,2,FALSE)</f>
        <v>#REF!</v>
      </c>
      <c r="D449" s="107" t="e">
        <f>+VLOOKUP(AB449,#REF!,2,FALSE)</f>
        <v>#REF!</v>
      </c>
      <c r="E449" s="107" t="s">
        <v>2226</v>
      </c>
      <c r="F449" s="107" t="s">
        <v>2227</v>
      </c>
      <c r="G449" s="107" t="s">
        <v>2228</v>
      </c>
      <c r="H449" s="107" t="s">
        <v>2229</v>
      </c>
      <c r="I449" s="107" t="s">
        <v>1252</v>
      </c>
      <c r="J449" s="107" t="s">
        <v>171</v>
      </c>
      <c r="K449" s="107" t="s">
        <v>1369</v>
      </c>
      <c r="L449" s="107" t="s">
        <v>2217</v>
      </c>
      <c r="M449" t="s">
        <v>1343</v>
      </c>
      <c r="P449" t="s">
        <v>833</v>
      </c>
      <c r="Q449" s="6" t="e">
        <f>+VLOOKUP(Y449,#REF!,2,FALSE)</f>
        <v>#REF!</v>
      </c>
      <c r="R449" t="s">
        <v>1469</v>
      </c>
      <c r="S449" t="s">
        <v>61</v>
      </c>
      <c r="T449">
        <v>90000</v>
      </c>
      <c r="U449">
        <v>90000</v>
      </c>
      <c r="V449">
        <v>0</v>
      </c>
      <c r="W449">
        <v>0</v>
      </c>
      <c r="X449">
        <v>-90000</v>
      </c>
      <c r="Y449" s="288">
        <v>3</v>
      </c>
      <c r="Z449" s="6" t="str">
        <f t="shared" si="24"/>
        <v>38</v>
      </c>
      <c r="AA449" s="107" t="str">
        <f t="shared" si="25"/>
        <v>2</v>
      </c>
      <c r="AB449" s="107" t="str">
        <f t="shared" si="26"/>
        <v>22</v>
      </c>
      <c r="AC449" s="107" t="str">
        <f t="shared" si="27"/>
        <v>221</v>
      </c>
    </row>
    <row r="450" spans="1:29" x14ac:dyDescent="0.25">
      <c r="A450" t="s">
        <v>172</v>
      </c>
      <c r="B450" t="s">
        <v>1379</v>
      </c>
      <c r="C450" s="107" t="e">
        <f>+VLOOKUP(AA450,#REF!,2,FALSE)</f>
        <v>#REF!</v>
      </c>
      <c r="D450" s="107" t="e">
        <f>+VLOOKUP(AB450,#REF!,2,FALSE)</f>
        <v>#REF!</v>
      </c>
      <c r="E450" s="107" t="s">
        <v>2226</v>
      </c>
      <c r="F450" s="107" t="s">
        <v>2227</v>
      </c>
      <c r="G450" s="107" t="s">
        <v>2228</v>
      </c>
      <c r="H450" s="107" t="s">
        <v>2229</v>
      </c>
      <c r="I450" s="107" t="s">
        <v>1252</v>
      </c>
      <c r="J450" s="107" t="s">
        <v>171</v>
      </c>
      <c r="K450" s="107" t="s">
        <v>1369</v>
      </c>
      <c r="L450" s="107" t="s">
        <v>2217</v>
      </c>
      <c r="M450" t="s">
        <v>1343</v>
      </c>
      <c r="P450" t="s">
        <v>833</v>
      </c>
      <c r="Q450" s="6" t="e">
        <f>+VLOOKUP(Y450,#REF!,2,FALSE)</f>
        <v>#REF!</v>
      </c>
      <c r="R450" t="s">
        <v>1469</v>
      </c>
      <c r="S450" t="s">
        <v>61</v>
      </c>
      <c r="T450">
        <v>70000</v>
      </c>
      <c r="U450">
        <v>70000</v>
      </c>
      <c r="V450">
        <v>0</v>
      </c>
      <c r="W450">
        <v>0</v>
      </c>
      <c r="X450">
        <v>-70000</v>
      </c>
      <c r="Y450" s="288">
        <v>3</v>
      </c>
      <c r="Z450" s="6" t="str">
        <f t="shared" ref="Z450:Z513" si="28">+MID(S450,1,2)</f>
        <v>38</v>
      </c>
      <c r="AA450" s="107" t="str">
        <f t="shared" ref="AA450:AA513" si="29">+MID(B450,1,1)</f>
        <v>2</v>
      </c>
      <c r="AB450" s="107" t="str">
        <f t="shared" ref="AB450:AB513" si="30">+MID(B450,1,2)</f>
        <v>22</v>
      </c>
      <c r="AC450" s="107" t="str">
        <f t="shared" ref="AC450:AC513" si="31">+MID(B450,1,3)</f>
        <v>221</v>
      </c>
    </row>
    <row r="451" spans="1:29" x14ac:dyDescent="0.25">
      <c r="A451" t="s">
        <v>172</v>
      </c>
      <c r="B451" t="s">
        <v>1379</v>
      </c>
      <c r="C451" s="107" t="e">
        <f>+VLOOKUP(AA451,#REF!,2,FALSE)</f>
        <v>#REF!</v>
      </c>
      <c r="D451" s="107" t="e">
        <f>+VLOOKUP(AB451,#REF!,2,FALSE)</f>
        <v>#REF!</v>
      </c>
      <c r="E451" s="107" t="s">
        <v>2226</v>
      </c>
      <c r="F451" s="107" t="s">
        <v>2227</v>
      </c>
      <c r="G451" s="107" t="s">
        <v>2228</v>
      </c>
      <c r="H451" s="107" t="s">
        <v>2229</v>
      </c>
      <c r="I451" s="107" t="s">
        <v>1252</v>
      </c>
      <c r="J451" s="107" t="s">
        <v>171</v>
      </c>
      <c r="K451" s="107" t="s">
        <v>1369</v>
      </c>
      <c r="L451" s="107" t="s">
        <v>2217</v>
      </c>
      <c r="M451" t="s">
        <v>1343</v>
      </c>
      <c r="P451" t="s">
        <v>834</v>
      </c>
      <c r="Q451" s="6" t="e">
        <f>+VLOOKUP(Y451,#REF!,2,FALSE)</f>
        <v>#REF!</v>
      </c>
      <c r="R451" t="s">
        <v>1456</v>
      </c>
      <c r="S451" t="s">
        <v>52</v>
      </c>
      <c r="T451">
        <v>62000</v>
      </c>
      <c r="U451">
        <v>62000</v>
      </c>
      <c r="V451">
        <v>62000</v>
      </c>
      <c r="W451">
        <v>0</v>
      </c>
      <c r="X451">
        <v>0</v>
      </c>
      <c r="Y451" s="288">
        <v>2</v>
      </c>
      <c r="Z451" s="6" t="str">
        <f t="shared" si="28"/>
        <v>24</v>
      </c>
      <c r="AA451" s="107" t="str">
        <f t="shared" si="29"/>
        <v>2</v>
      </c>
      <c r="AB451" s="107" t="str">
        <f t="shared" si="30"/>
        <v>22</v>
      </c>
      <c r="AC451" s="107" t="str">
        <f t="shared" si="31"/>
        <v>221</v>
      </c>
    </row>
    <row r="452" spans="1:29" x14ac:dyDescent="0.25">
      <c r="A452" t="s">
        <v>172</v>
      </c>
      <c r="B452" t="s">
        <v>1379</v>
      </c>
      <c r="C452" s="107" t="e">
        <f>+VLOOKUP(AA452,#REF!,2,FALSE)</f>
        <v>#REF!</v>
      </c>
      <c r="D452" s="107" t="e">
        <f>+VLOOKUP(AB452,#REF!,2,FALSE)</f>
        <v>#REF!</v>
      </c>
      <c r="E452" s="107" t="s">
        <v>2226</v>
      </c>
      <c r="F452" s="107" t="s">
        <v>2227</v>
      </c>
      <c r="G452" s="107" t="s">
        <v>2228</v>
      </c>
      <c r="H452" s="107" t="s">
        <v>2229</v>
      </c>
      <c r="I452" s="107" t="s">
        <v>1252</v>
      </c>
      <c r="J452" s="107" t="s">
        <v>171</v>
      </c>
      <c r="K452" s="107" t="s">
        <v>1369</v>
      </c>
      <c r="L452" s="107" t="s">
        <v>2217</v>
      </c>
      <c r="M452" t="s">
        <v>1343</v>
      </c>
      <c r="P452" t="s">
        <v>832</v>
      </c>
      <c r="Q452" s="6" t="e">
        <f>+VLOOKUP(Y452,#REF!,2,FALSE)</f>
        <v>#REF!</v>
      </c>
      <c r="R452" t="s">
        <v>1456</v>
      </c>
      <c r="S452" t="s">
        <v>94</v>
      </c>
      <c r="T452">
        <v>50000</v>
      </c>
      <c r="U452">
        <v>50000</v>
      </c>
      <c r="V452">
        <v>50000</v>
      </c>
      <c r="W452">
        <v>0</v>
      </c>
      <c r="X452">
        <v>0</v>
      </c>
      <c r="Y452" s="288">
        <v>2</v>
      </c>
      <c r="Z452" s="6" t="str">
        <f t="shared" si="28"/>
        <v>24</v>
      </c>
      <c r="AA452" s="107" t="str">
        <f t="shared" si="29"/>
        <v>2</v>
      </c>
      <c r="AB452" s="107" t="str">
        <f t="shared" si="30"/>
        <v>22</v>
      </c>
      <c r="AC452" s="107" t="str">
        <f t="shared" si="31"/>
        <v>221</v>
      </c>
    </row>
    <row r="453" spans="1:29" x14ac:dyDescent="0.25">
      <c r="A453" t="s">
        <v>172</v>
      </c>
      <c r="B453" t="s">
        <v>1379</v>
      </c>
      <c r="C453" s="107" t="e">
        <f>+VLOOKUP(AA453,#REF!,2,FALSE)</f>
        <v>#REF!</v>
      </c>
      <c r="D453" s="107" t="e">
        <f>+VLOOKUP(AB453,#REF!,2,FALSE)</f>
        <v>#REF!</v>
      </c>
      <c r="E453" s="107" t="s">
        <v>2226</v>
      </c>
      <c r="F453" s="107" t="s">
        <v>2227</v>
      </c>
      <c r="G453" s="107" t="s">
        <v>2228</v>
      </c>
      <c r="H453" s="107" t="s">
        <v>2229</v>
      </c>
      <c r="I453" s="107" t="s">
        <v>1252</v>
      </c>
      <c r="J453" s="107" t="s">
        <v>171</v>
      </c>
      <c r="K453" s="107" t="s">
        <v>1369</v>
      </c>
      <c r="L453" s="107" t="s">
        <v>2217</v>
      </c>
      <c r="M453" t="s">
        <v>1343</v>
      </c>
      <c r="P453" t="s">
        <v>835</v>
      </c>
      <c r="Q453" s="6" t="e">
        <f>+VLOOKUP(Y453,#REF!,2,FALSE)</f>
        <v>#REF!</v>
      </c>
      <c r="R453" t="s">
        <v>1454</v>
      </c>
      <c r="S453" t="s">
        <v>5</v>
      </c>
      <c r="T453">
        <v>40000</v>
      </c>
      <c r="U453">
        <v>40000</v>
      </c>
      <c r="V453">
        <v>8000</v>
      </c>
      <c r="W453">
        <v>0</v>
      </c>
      <c r="X453">
        <v>-32000</v>
      </c>
      <c r="Y453" s="288">
        <v>2</v>
      </c>
      <c r="Z453" s="6" t="str">
        <f t="shared" si="28"/>
        <v>21</v>
      </c>
      <c r="AA453" s="107" t="str">
        <f t="shared" si="29"/>
        <v>2</v>
      </c>
      <c r="AB453" s="107" t="str">
        <f t="shared" si="30"/>
        <v>22</v>
      </c>
      <c r="AC453" s="107" t="str">
        <f t="shared" si="31"/>
        <v>221</v>
      </c>
    </row>
    <row r="454" spans="1:29" x14ac:dyDescent="0.25">
      <c r="A454" t="s">
        <v>172</v>
      </c>
      <c r="B454" t="s">
        <v>1379</v>
      </c>
      <c r="C454" s="107" t="e">
        <f>+VLOOKUP(AA454,#REF!,2,FALSE)</f>
        <v>#REF!</v>
      </c>
      <c r="D454" s="107" t="e">
        <f>+VLOOKUP(AB454,#REF!,2,FALSE)</f>
        <v>#REF!</v>
      </c>
      <c r="E454" s="107" t="s">
        <v>2226</v>
      </c>
      <c r="F454" s="107" t="s">
        <v>2227</v>
      </c>
      <c r="G454" s="107" t="s">
        <v>2228</v>
      </c>
      <c r="H454" s="107" t="s">
        <v>2229</v>
      </c>
      <c r="I454" s="107" t="s">
        <v>1252</v>
      </c>
      <c r="J454" s="107" t="s">
        <v>171</v>
      </c>
      <c r="K454" s="107" t="s">
        <v>1369</v>
      </c>
      <c r="L454" s="107" t="s">
        <v>2217</v>
      </c>
      <c r="M454" t="s">
        <v>1343</v>
      </c>
      <c r="P454" t="s">
        <v>836</v>
      </c>
      <c r="Q454" s="6" t="e">
        <f>+VLOOKUP(Y454,#REF!,2,FALSE)</f>
        <v>#REF!</v>
      </c>
      <c r="R454" t="s">
        <v>1455</v>
      </c>
      <c r="S454" t="s">
        <v>74</v>
      </c>
      <c r="T454">
        <v>40000</v>
      </c>
      <c r="U454">
        <v>40000</v>
      </c>
      <c r="V454">
        <v>40000</v>
      </c>
      <c r="W454">
        <v>0</v>
      </c>
      <c r="X454">
        <v>0</v>
      </c>
      <c r="Y454" s="288">
        <v>2</v>
      </c>
      <c r="Z454" s="6" t="str">
        <f t="shared" si="28"/>
        <v>22</v>
      </c>
      <c r="AA454" s="107" t="str">
        <f t="shared" si="29"/>
        <v>2</v>
      </c>
      <c r="AB454" s="107" t="str">
        <f t="shared" si="30"/>
        <v>22</v>
      </c>
      <c r="AC454" s="107" t="str">
        <f t="shared" si="31"/>
        <v>221</v>
      </c>
    </row>
    <row r="455" spans="1:29" x14ac:dyDescent="0.25">
      <c r="A455" t="s">
        <v>172</v>
      </c>
      <c r="B455" t="s">
        <v>1379</v>
      </c>
      <c r="C455" s="107" t="e">
        <f>+VLOOKUP(AA455,#REF!,2,FALSE)</f>
        <v>#REF!</v>
      </c>
      <c r="D455" s="107" t="e">
        <f>+VLOOKUP(AB455,#REF!,2,FALSE)</f>
        <v>#REF!</v>
      </c>
      <c r="E455" s="107" t="s">
        <v>2226</v>
      </c>
      <c r="F455" s="107" t="s">
        <v>2227</v>
      </c>
      <c r="G455" s="107" t="s">
        <v>2228</v>
      </c>
      <c r="H455" s="107" t="s">
        <v>2229</v>
      </c>
      <c r="I455" s="107" t="s">
        <v>1252</v>
      </c>
      <c r="J455" s="107" t="s">
        <v>171</v>
      </c>
      <c r="K455" s="107" t="s">
        <v>1369</v>
      </c>
      <c r="L455" s="107" t="s">
        <v>2217</v>
      </c>
      <c r="M455" t="s">
        <v>1343</v>
      </c>
      <c r="P455" t="s">
        <v>837</v>
      </c>
      <c r="Q455" s="6" t="e">
        <f>+VLOOKUP(Y455,#REF!,2,FALSE)</f>
        <v>#REF!</v>
      </c>
      <c r="R455" t="s">
        <v>1456</v>
      </c>
      <c r="S455" t="s">
        <v>58</v>
      </c>
      <c r="T455">
        <v>40000</v>
      </c>
      <c r="U455">
        <v>40000</v>
      </c>
      <c r="V455">
        <v>4000</v>
      </c>
      <c r="W455">
        <v>0</v>
      </c>
      <c r="X455">
        <v>-36000</v>
      </c>
      <c r="Y455" s="288">
        <v>2</v>
      </c>
      <c r="Z455" s="6" t="str">
        <f t="shared" si="28"/>
        <v>24</v>
      </c>
      <c r="AA455" s="107" t="str">
        <f t="shared" si="29"/>
        <v>2</v>
      </c>
      <c r="AB455" s="107" t="str">
        <f t="shared" si="30"/>
        <v>22</v>
      </c>
      <c r="AC455" s="107" t="str">
        <f t="shared" si="31"/>
        <v>221</v>
      </c>
    </row>
    <row r="456" spans="1:29" x14ac:dyDescent="0.25">
      <c r="A456" t="s">
        <v>172</v>
      </c>
      <c r="B456" t="s">
        <v>1379</v>
      </c>
      <c r="C456" s="107" t="e">
        <f>+VLOOKUP(AA456,#REF!,2,FALSE)</f>
        <v>#REF!</v>
      </c>
      <c r="D456" s="107" t="e">
        <f>+VLOOKUP(AB456,#REF!,2,FALSE)</f>
        <v>#REF!</v>
      </c>
      <c r="E456" s="107" t="s">
        <v>2226</v>
      </c>
      <c r="F456" s="107" t="s">
        <v>2227</v>
      </c>
      <c r="G456" s="107" t="s">
        <v>2228</v>
      </c>
      <c r="H456" s="107" t="s">
        <v>2229</v>
      </c>
      <c r="I456" s="107" t="s">
        <v>1252</v>
      </c>
      <c r="J456" s="107" t="s">
        <v>171</v>
      </c>
      <c r="K456" s="107" t="s">
        <v>1369</v>
      </c>
      <c r="L456" s="107" t="s">
        <v>2217</v>
      </c>
      <c r="M456" t="s">
        <v>1343</v>
      </c>
      <c r="P456" t="s">
        <v>832</v>
      </c>
      <c r="Q456" s="6" t="e">
        <f>+VLOOKUP(Y456,#REF!,2,FALSE)</f>
        <v>#REF!</v>
      </c>
      <c r="R456" t="s">
        <v>1456</v>
      </c>
      <c r="S456" t="s">
        <v>93</v>
      </c>
      <c r="T456">
        <v>30000</v>
      </c>
      <c r="U456">
        <v>30000</v>
      </c>
      <c r="V456">
        <v>12000</v>
      </c>
      <c r="W456">
        <v>0</v>
      </c>
      <c r="X456">
        <v>-18000</v>
      </c>
      <c r="Y456" s="288">
        <v>2</v>
      </c>
      <c r="Z456" s="6" t="str">
        <f t="shared" si="28"/>
        <v>24</v>
      </c>
      <c r="AA456" s="107" t="str">
        <f t="shared" si="29"/>
        <v>2</v>
      </c>
      <c r="AB456" s="107" t="str">
        <f t="shared" si="30"/>
        <v>22</v>
      </c>
      <c r="AC456" s="107" t="str">
        <f t="shared" si="31"/>
        <v>221</v>
      </c>
    </row>
    <row r="457" spans="1:29" x14ac:dyDescent="0.25">
      <c r="A457" t="s">
        <v>172</v>
      </c>
      <c r="B457" t="s">
        <v>1379</v>
      </c>
      <c r="C457" s="107" t="e">
        <f>+VLOOKUP(AA457,#REF!,2,FALSE)</f>
        <v>#REF!</v>
      </c>
      <c r="D457" s="107" t="e">
        <f>+VLOOKUP(AB457,#REF!,2,FALSE)</f>
        <v>#REF!</v>
      </c>
      <c r="E457" s="107" t="s">
        <v>2226</v>
      </c>
      <c r="F457" s="107" t="s">
        <v>2227</v>
      </c>
      <c r="G457" s="107" t="s">
        <v>2228</v>
      </c>
      <c r="H457" s="107" t="s">
        <v>2229</v>
      </c>
      <c r="I457" s="107" t="s">
        <v>1252</v>
      </c>
      <c r="J457" s="107" t="s">
        <v>171</v>
      </c>
      <c r="K457" s="107" t="s">
        <v>1369</v>
      </c>
      <c r="L457" s="107" t="s">
        <v>2217</v>
      </c>
      <c r="M457" t="s">
        <v>1343</v>
      </c>
      <c r="P457" t="s">
        <v>838</v>
      </c>
      <c r="Q457" s="6" t="e">
        <f>+VLOOKUP(Y457,#REF!,2,FALSE)</f>
        <v>#REF!</v>
      </c>
      <c r="R457" t="s">
        <v>1481</v>
      </c>
      <c r="S457" t="s">
        <v>102</v>
      </c>
      <c r="T457">
        <v>30000</v>
      </c>
      <c r="U457">
        <v>30000</v>
      </c>
      <c r="V457">
        <v>0</v>
      </c>
      <c r="W457">
        <v>0</v>
      </c>
      <c r="X457">
        <v>-30000</v>
      </c>
      <c r="Y457" s="288">
        <v>5</v>
      </c>
      <c r="Z457" s="6" t="str">
        <f t="shared" si="28"/>
        <v>56</v>
      </c>
      <c r="AA457" s="107" t="str">
        <f t="shared" si="29"/>
        <v>2</v>
      </c>
      <c r="AB457" s="107" t="str">
        <f t="shared" si="30"/>
        <v>22</v>
      </c>
      <c r="AC457" s="107" t="str">
        <f t="shared" si="31"/>
        <v>221</v>
      </c>
    </row>
    <row r="458" spans="1:29" x14ac:dyDescent="0.25">
      <c r="A458" t="s">
        <v>172</v>
      </c>
      <c r="B458" t="s">
        <v>1379</v>
      </c>
      <c r="C458" s="107" t="e">
        <f>+VLOOKUP(AA458,#REF!,2,FALSE)</f>
        <v>#REF!</v>
      </c>
      <c r="D458" s="107" t="e">
        <f>+VLOOKUP(AB458,#REF!,2,FALSE)</f>
        <v>#REF!</v>
      </c>
      <c r="E458" s="107" t="s">
        <v>2226</v>
      </c>
      <c r="F458" s="107" t="s">
        <v>2227</v>
      </c>
      <c r="G458" s="107" t="s">
        <v>2228</v>
      </c>
      <c r="H458" s="107" t="s">
        <v>2229</v>
      </c>
      <c r="I458" s="107" t="s">
        <v>1252</v>
      </c>
      <c r="J458" s="107" t="s">
        <v>171</v>
      </c>
      <c r="K458" s="107" t="s">
        <v>1369</v>
      </c>
      <c r="L458" s="107" t="s">
        <v>2217</v>
      </c>
      <c r="M458" t="s">
        <v>1343</v>
      </c>
      <c r="P458" t="s">
        <v>828</v>
      </c>
      <c r="Q458" s="6" t="e">
        <f>+VLOOKUP(Y458,#REF!,2,FALSE)</f>
        <v>#REF!</v>
      </c>
      <c r="R458" t="s">
        <v>1456</v>
      </c>
      <c r="S458" t="s">
        <v>59</v>
      </c>
      <c r="T458">
        <v>25000</v>
      </c>
      <c r="U458">
        <v>25000</v>
      </c>
      <c r="V458">
        <v>25000</v>
      </c>
      <c r="W458">
        <v>0</v>
      </c>
      <c r="X458">
        <v>0</v>
      </c>
      <c r="Y458" s="288">
        <v>2</v>
      </c>
      <c r="Z458" s="6" t="str">
        <f t="shared" si="28"/>
        <v>24</v>
      </c>
      <c r="AA458" s="107" t="str">
        <f t="shared" si="29"/>
        <v>2</v>
      </c>
      <c r="AB458" s="107" t="str">
        <f t="shared" si="30"/>
        <v>22</v>
      </c>
      <c r="AC458" s="107" t="str">
        <f t="shared" si="31"/>
        <v>221</v>
      </c>
    </row>
    <row r="459" spans="1:29" x14ac:dyDescent="0.25">
      <c r="A459" t="s">
        <v>172</v>
      </c>
      <c r="B459" t="s">
        <v>1379</v>
      </c>
      <c r="C459" s="107" t="e">
        <f>+VLOOKUP(AA459,#REF!,2,FALSE)</f>
        <v>#REF!</v>
      </c>
      <c r="D459" s="107" t="e">
        <f>+VLOOKUP(AB459,#REF!,2,FALSE)</f>
        <v>#REF!</v>
      </c>
      <c r="E459" s="107" t="s">
        <v>2226</v>
      </c>
      <c r="F459" s="107" t="s">
        <v>2227</v>
      </c>
      <c r="G459" s="107" t="s">
        <v>2228</v>
      </c>
      <c r="H459" s="107" t="s">
        <v>2229</v>
      </c>
      <c r="I459" s="107" t="s">
        <v>1252</v>
      </c>
      <c r="J459" s="107" t="s">
        <v>171</v>
      </c>
      <c r="K459" s="107" t="s">
        <v>1369</v>
      </c>
      <c r="L459" s="107" t="s">
        <v>2217</v>
      </c>
      <c r="M459" t="s">
        <v>1343</v>
      </c>
      <c r="P459" t="s">
        <v>839</v>
      </c>
      <c r="Q459" s="6" t="e">
        <f>+VLOOKUP(Y459,#REF!,2,FALSE)</f>
        <v>#REF!</v>
      </c>
      <c r="R459" t="s">
        <v>1454</v>
      </c>
      <c r="S459" t="s">
        <v>5</v>
      </c>
      <c r="T459">
        <v>15000</v>
      </c>
      <c r="U459">
        <v>15000</v>
      </c>
      <c r="V459">
        <v>3000</v>
      </c>
      <c r="W459">
        <v>0</v>
      </c>
      <c r="X459">
        <v>-12000</v>
      </c>
      <c r="Y459" s="288">
        <v>2</v>
      </c>
      <c r="Z459" s="6" t="str">
        <f t="shared" si="28"/>
        <v>21</v>
      </c>
      <c r="AA459" s="107" t="str">
        <f t="shared" si="29"/>
        <v>2</v>
      </c>
      <c r="AB459" s="107" t="str">
        <f t="shared" si="30"/>
        <v>22</v>
      </c>
      <c r="AC459" s="107" t="str">
        <f t="shared" si="31"/>
        <v>221</v>
      </c>
    </row>
    <row r="460" spans="1:29" x14ac:dyDescent="0.25">
      <c r="A460" t="s">
        <v>172</v>
      </c>
      <c r="B460" t="s">
        <v>1379</v>
      </c>
      <c r="C460" s="107" t="e">
        <f>+VLOOKUP(AA460,#REF!,2,FALSE)</f>
        <v>#REF!</v>
      </c>
      <c r="D460" s="107" t="e">
        <f>+VLOOKUP(AB460,#REF!,2,FALSE)</f>
        <v>#REF!</v>
      </c>
      <c r="E460" s="107" t="s">
        <v>2226</v>
      </c>
      <c r="F460" s="107" t="s">
        <v>2227</v>
      </c>
      <c r="G460" s="107" t="s">
        <v>2228</v>
      </c>
      <c r="H460" s="107" t="s">
        <v>2229</v>
      </c>
      <c r="I460" s="107" t="s">
        <v>1252</v>
      </c>
      <c r="J460" s="107" t="s">
        <v>171</v>
      </c>
      <c r="K460" s="107" t="s">
        <v>1369</v>
      </c>
      <c r="L460" s="107" t="s">
        <v>2217</v>
      </c>
      <c r="M460" t="s">
        <v>1343</v>
      </c>
      <c r="P460" t="s">
        <v>840</v>
      </c>
      <c r="Q460" s="6" t="e">
        <f>+VLOOKUP(Y460,#REF!,2,FALSE)</f>
        <v>#REF!</v>
      </c>
      <c r="R460" t="s">
        <v>1456</v>
      </c>
      <c r="S460" t="s">
        <v>59</v>
      </c>
      <c r="T460">
        <v>15000</v>
      </c>
      <c r="U460">
        <v>15000</v>
      </c>
      <c r="V460">
        <v>15000</v>
      </c>
      <c r="W460">
        <v>0</v>
      </c>
      <c r="X460">
        <v>0</v>
      </c>
      <c r="Y460" s="288">
        <v>2</v>
      </c>
      <c r="Z460" s="6" t="str">
        <f t="shared" si="28"/>
        <v>24</v>
      </c>
      <c r="AA460" s="107" t="str">
        <f t="shared" si="29"/>
        <v>2</v>
      </c>
      <c r="AB460" s="107" t="str">
        <f t="shared" si="30"/>
        <v>22</v>
      </c>
      <c r="AC460" s="107" t="str">
        <f t="shared" si="31"/>
        <v>221</v>
      </c>
    </row>
    <row r="461" spans="1:29" x14ac:dyDescent="0.25">
      <c r="A461" t="s">
        <v>172</v>
      </c>
      <c r="B461" t="s">
        <v>1379</v>
      </c>
      <c r="C461" s="107" t="e">
        <f>+VLOOKUP(AA461,#REF!,2,FALSE)</f>
        <v>#REF!</v>
      </c>
      <c r="D461" s="107" t="e">
        <f>+VLOOKUP(AB461,#REF!,2,FALSE)</f>
        <v>#REF!</v>
      </c>
      <c r="E461" s="107" t="s">
        <v>2226</v>
      </c>
      <c r="F461" s="107" t="s">
        <v>2227</v>
      </c>
      <c r="G461" s="107" t="s">
        <v>2228</v>
      </c>
      <c r="H461" s="107" t="s">
        <v>2229</v>
      </c>
      <c r="I461" s="107" t="s">
        <v>1252</v>
      </c>
      <c r="J461" s="107" t="s">
        <v>171</v>
      </c>
      <c r="K461" s="107" t="s">
        <v>1369</v>
      </c>
      <c r="L461" s="107" t="s">
        <v>2217</v>
      </c>
      <c r="M461" t="s">
        <v>1343</v>
      </c>
      <c r="P461" t="s">
        <v>841</v>
      </c>
      <c r="Q461" s="6" t="e">
        <f>+VLOOKUP(Y461,#REF!,2,FALSE)</f>
        <v>#REF!</v>
      </c>
      <c r="R461" t="s">
        <v>1457</v>
      </c>
      <c r="S461" t="s">
        <v>75</v>
      </c>
      <c r="T461">
        <v>15000</v>
      </c>
      <c r="U461">
        <v>15000</v>
      </c>
      <c r="V461">
        <v>15000</v>
      </c>
      <c r="W461">
        <v>0</v>
      </c>
      <c r="X461">
        <v>0</v>
      </c>
      <c r="Y461" s="288">
        <v>2</v>
      </c>
      <c r="Z461" s="6" t="str">
        <f t="shared" si="28"/>
        <v>25</v>
      </c>
      <c r="AA461" s="107" t="str">
        <f t="shared" si="29"/>
        <v>2</v>
      </c>
      <c r="AB461" s="107" t="str">
        <f t="shared" si="30"/>
        <v>22</v>
      </c>
      <c r="AC461" s="107" t="str">
        <f t="shared" si="31"/>
        <v>221</v>
      </c>
    </row>
    <row r="462" spans="1:29" x14ac:dyDescent="0.25">
      <c r="A462" t="s">
        <v>172</v>
      </c>
      <c r="B462" t="s">
        <v>1379</v>
      </c>
      <c r="C462" s="107" t="e">
        <f>+VLOOKUP(AA462,#REF!,2,FALSE)</f>
        <v>#REF!</v>
      </c>
      <c r="D462" s="107" t="e">
        <f>+VLOOKUP(AB462,#REF!,2,FALSE)</f>
        <v>#REF!</v>
      </c>
      <c r="E462" s="107" t="s">
        <v>2226</v>
      </c>
      <c r="F462" s="107" t="s">
        <v>2227</v>
      </c>
      <c r="G462" s="107" t="s">
        <v>2228</v>
      </c>
      <c r="H462" s="107" t="s">
        <v>2229</v>
      </c>
      <c r="I462" s="107" t="s">
        <v>1252</v>
      </c>
      <c r="J462" s="107" t="s">
        <v>171</v>
      </c>
      <c r="K462" s="107" t="s">
        <v>1369</v>
      </c>
      <c r="L462" s="107" t="s">
        <v>2217</v>
      </c>
      <c r="M462" t="s">
        <v>1343</v>
      </c>
      <c r="P462" t="s">
        <v>841</v>
      </c>
      <c r="Q462" s="6" t="e">
        <f>+VLOOKUP(Y462,#REF!,2,FALSE)</f>
        <v>#REF!</v>
      </c>
      <c r="R462" t="s">
        <v>1457</v>
      </c>
      <c r="S462" t="s">
        <v>42</v>
      </c>
      <c r="T462">
        <v>15000</v>
      </c>
      <c r="U462">
        <v>15000</v>
      </c>
      <c r="V462">
        <v>15000</v>
      </c>
      <c r="W462">
        <v>0</v>
      </c>
      <c r="X462">
        <v>0</v>
      </c>
      <c r="Y462" s="288">
        <v>2</v>
      </c>
      <c r="Z462" s="6" t="str">
        <f t="shared" si="28"/>
        <v>25</v>
      </c>
      <c r="AA462" s="107" t="str">
        <f t="shared" si="29"/>
        <v>2</v>
      </c>
      <c r="AB462" s="107" t="str">
        <f t="shared" si="30"/>
        <v>22</v>
      </c>
      <c r="AC462" s="107" t="str">
        <f t="shared" si="31"/>
        <v>221</v>
      </c>
    </row>
    <row r="463" spans="1:29" x14ac:dyDescent="0.25">
      <c r="A463" t="s">
        <v>172</v>
      </c>
      <c r="B463" t="s">
        <v>1379</v>
      </c>
      <c r="C463" s="107" t="e">
        <f>+VLOOKUP(AA463,#REF!,2,FALSE)</f>
        <v>#REF!</v>
      </c>
      <c r="D463" s="107" t="e">
        <f>+VLOOKUP(AB463,#REF!,2,FALSE)</f>
        <v>#REF!</v>
      </c>
      <c r="E463" s="107" t="s">
        <v>2226</v>
      </c>
      <c r="F463" s="107" t="s">
        <v>2227</v>
      </c>
      <c r="G463" s="107" t="s">
        <v>2228</v>
      </c>
      <c r="H463" s="107" t="s">
        <v>2229</v>
      </c>
      <c r="I463" s="107" t="s">
        <v>1252</v>
      </c>
      <c r="J463" s="107" t="s">
        <v>171</v>
      </c>
      <c r="K463" s="107" t="s">
        <v>1369</v>
      </c>
      <c r="L463" s="107" t="s">
        <v>2217</v>
      </c>
      <c r="M463" t="s">
        <v>1343</v>
      </c>
      <c r="P463" t="s">
        <v>842</v>
      </c>
      <c r="Q463" s="6" t="e">
        <f>+VLOOKUP(Y463,#REF!,2,FALSE)</f>
        <v>#REF!</v>
      </c>
      <c r="R463" t="s">
        <v>1464</v>
      </c>
      <c r="S463" t="s">
        <v>192</v>
      </c>
      <c r="T463">
        <v>4000</v>
      </c>
      <c r="U463">
        <v>4000</v>
      </c>
      <c r="V463">
        <v>4000</v>
      </c>
      <c r="W463">
        <v>0</v>
      </c>
      <c r="X463">
        <v>0</v>
      </c>
      <c r="Y463" s="288">
        <v>3</v>
      </c>
      <c r="Z463" s="6" t="str">
        <f t="shared" si="28"/>
        <v>33</v>
      </c>
      <c r="AA463" s="107" t="str">
        <f t="shared" si="29"/>
        <v>2</v>
      </c>
      <c r="AB463" s="107" t="str">
        <f t="shared" si="30"/>
        <v>22</v>
      </c>
      <c r="AC463" s="107" t="str">
        <f t="shared" si="31"/>
        <v>221</v>
      </c>
    </row>
    <row r="464" spans="1:29" x14ac:dyDescent="0.25">
      <c r="A464" t="s">
        <v>172</v>
      </c>
      <c r="B464" t="s">
        <v>1379</v>
      </c>
      <c r="C464" s="107" t="e">
        <f>+VLOOKUP(AA464,#REF!,2,FALSE)</f>
        <v>#REF!</v>
      </c>
      <c r="D464" s="107" t="e">
        <f>+VLOOKUP(AB464,#REF!,2,FALSE)</f>
        <v>#REF!</v>
      </c>
      <c r="E464" s="107" t="s">
        <v>2226</v>
      </c>
      <c r="F464" s="107" t="s">
        <v>2227</v>
      </c>
      <c r="G464" s="107" t="s">
        <v>2228</v>
      </c>
      <c r="H464" s="107" t="s">
        <v>2229</v>
      </c>
      <c r="I464" s="107" t="s">
        <v>1252</v>
      </c>
      <c r="J464" s="107" t="s">
        <v>171</v>
      </c>
      <c r="K464" s="107" t="s">
        <v>1369</v>
      </c>
      <c r="L464" s="107" t="s">
        <v>2217</v>
      </c>
      <c r="M464" t="s">
        <v>1343</v>
      </c>
      <c r="P464" t="s">
        <v>843</v>
      </c>
      <c r="Q464" s="6" t="e">
        <f>+VLOOKUP(Y464,#REF!,2,FALSE)</f>
        <v>#REF!</v>
      </c>
      <c r="R464" t="s">
        <v>1464</v>
      </c>
      <c r="S464" t="s">
        <v>45</v>
      </c>
      <c r="T464">
        <v>1000</v>
      </c>
      <c r="U464">
        <v>1000</v>
      </c>
      <c r="V464">
        <v>1000</v>
      </c>
      <c r="W464">
        <v>0</v>
      </c>
      <c r="X464">
        <v>0</v>
      </c>
      <c r="Y464" s="288">
        <v>3</v>
      </c>
      <c r="Z464" s="6" t="str">
        <f t="shared" si="28"/>
        <v>33</v>
      </c>
      <c r="AA464" s="107" t="str">
        <f t="shared" si="29"/>
        <v>2</v>
      </c>
      <c r="AB464" s="107" t="str">
        <f t="shared" si="30"/>
        <v>22</v>
      </c>
      <c r="AC464" s="107" t="str">
        <f t="shared" si="31"/>
        <v>221</v>
      </c>
    </row>
    <row r="465" spans="1:29" x14ac:dyDescent="0.25">
      <c r="A465" t="s">
        <v>172</v>
      </c>
      <c r="B465" t="s">
        <v>1379</v>
      </c>
      <c r="C465" s="107" t="e">
        <f>+VLOOKUP(AA465,#REF!,2,FALSE)</f>
        <v>#REF!</v>
      </c>
      <c r="D465" s="107" t="e">
        <f>+VLOOKUP(AB465,#REF!,2,FALSE)</f>
        <v>#REF!</v>
      </c>
      <c r="E465" s="107" t="s">
        <v>2226</v>
      </c>
      <c r="F465" s="107" t="s">
        <v>2227</v>
      </c>
      <c r="G465" s="107" t="s">
        <v>2228</v>
      </c>
      <c r="H465" s="107" t="s">
        <v>2229</v>
      </c>
      <c r="I465" s="107" t="s">
        <v>1252</v>
      </c>
      <c r="J465" s="107" t="s">
        <v>171</v>
      </c>
      <c r="K465" s="107" t="s">
        <v>1369</v>
      </c>
      <c r="L465" s="107" t="s">
        <v>2217</v>
      </c>
      <c r="M465" t="s">
        <v>1343</v>
      </c>
      <c r="P465" t="s">
        <v>844</v>
      </c>
      <c r="Q465" s="6" t="e">
        <f>+VLOOKUP(Y465,#REF!,2,FALSE)</f>
        <v>#REF!</v>
      </c>
      <c r="R465" t="s">
        <v>1464</v>
      </c>
      <c r="S465" t="s">
        <v>45</v>
      </c>
      <c r="T465">
        <v>1000</v>
      </c>
      <c r="U465">
        <v>1000</v>
      </c>
      <c r="V465">
        <v>1000</v>
      </c>
      <c r="W465">
        <v>0</v>
      </c>
      <c r="X465">
        <v>0</v>
      </c>
      <c r="Y465" s="288">
        <v>3</v>
      </c>
      <c r="Z465" s="6" t="str">
        <f t="shared" si="28"/>
        <v>33</v>
      </c>
      <c r="AA465" s="107" t="str">
        <f t="shared" si="29"/>
        <v>2</v>
      </c>
      <c r="AB465" s="107" t="str">
        <f t="shared" si="30"/>
        <v>22</v>
      </c>
      <c r="AC465" s="107" t="str">
        <f t="shared" si="31"/>
        <v>221</v>
      </c>
    </row>
    <row r="466" spans="1:29" x14ac:dyDescent="0.25">
      <c r="A466" t="s">
        <v>172</v>
      </c>
      <c r="B466" t="s">
        <v>1379</v>
      </c>
      <c r="C466" s="107" t="e">
        <f>+VLOOKUP(AA466,#REF!,2,FALSE)</f>
        <v>#REF!</v>
      </c>
      <c r="D466" s="107" t="e">
        <f>+VLOOKUP(AB466,#REF!,2,FALSE)</f>
        <v>#REF!</v>
      </c>
      <c r="E466" s="107" t="s">
        <v>2226</v>
      </c>
      <c r="F466" s="107" t="s">
        <v>2227</v>
      </c>
      <c r="G466" s="107" t="s">
        <v>2228</v>
      </c>
      <c r="H466" s="107" t="s">
        <v>2229</v>
      </c>
      <c r="I466" s="107" t="s">
        <v>1252</v>
      </c>
      <c r="J466" s="107" t="s">
        <v>171</v>
      </c>
      <c r="K466" s="107" t="s">
        <v>1369</v>
      </c>
      <c r="L466" s="107" t="s">
        <v>2217</v>
      </c>
      <c r="M466" t="s">
        <v>1343</v>
      </c>
      <c r="P466" t="s">
        <v>845</v>
      </c>
      <c r="Q466" s="6" t="e">
        <f>+VLOOKUP(Y466,#REF!,2,FALSE)</f>
        <v>#REF!</v>
      </c>
      <c r="R466" t="s">
        <v>1464</v>
      </c>
      <c r="S466" t="s">
        <v>45</v>
      </c>
      <c r="T466">
        <v>1000</v>
      </c>
      <c r="U466">
        <v>1000</v>
      </c>
      <c r="V466">
        <v>1000</v>
      </c>
      <c r="W466">
        <v>0</v>
      </c>
      <c r="X466">
        <v>0</v>
      </c>
      <c r="Y466" s="288">
        <v>3</v>
      </c>
      <c r="Z466" s="6" t="str">
        <f t="shared" si="28"/>
        <v>33</v>
      </c>
      <c r="AA466" s="107" t="str">
        <f t="shared" si="29"/>
        <v>2</v>
      </c>
      <c r="AB466" s="107" t="str">
        <f t="shared" si="30"/>
        <v>22</v>
      </c>
      <c r="AC466" s="107" t="str">
        <f t="shared" si="31"/>
        <v>221</v>
      </c>
    </row>
    <row r="467" spans="1:29" x14ac:dyDescent="0.25">
      <c r="A467" t="s">
        <v>172</v>
      </c>
      <c r="B467" t="s">
        <v>1379</v>
      </c>
      <c r="C467" s="107" t="e">
        <f>+VLOOKUP(AA467,#REF!,2,FALSE)</f>
        <v>#REF!</v>
      </c>
      <c r="D467" s="107" t="e">
        <f>+VLOOKUP(AB467,#REF!,2,FALSE)</f>
        <v>#REF!</v>
      </c>
      <c r="E467" s="107" t="s">
        <v>2226</v>
      </c>
      <c r="F467" s="107" t="s">
        <v>2227</v>
      </c>
      <c r="G467" s="107" t="s">
        <v>2228</v>
      </c>
      <c r="H467" s="107" t="s">
        <v>2229</v>
      </c>
      <c r="I467" s="107" t="s">
        <v>1252</v>
      </c>
      <c r="J467" s="107" t="s">
        <v>171</v>
      </c>
      <c r="K467" s="107" t="s">
        <v>1369</v>
      </c>
      <c r="L467" s="107" t="s">
        <v>2217</v>
      </c>
      <c r="M467" t="s">
        <v>1343</v>
      </c>
      <c r="P467" t="s">
        <v>846</v>
      </c>
      <c r="Q467" s="6" t="e">
        <f>+VLOOKUP(Y467,#REF!,2,FALSE)</f>
        <v>#REF!</v>
      </c>
      <c r="R467" t="s">
        <v>1457</v>
      </c>
      <c r="S467" t="s">
        <v>69</v>
      </c>
      <c r="T467">
        <v>500</v>
      </c>
      <c r="U467">
        <v>500</v>
      </c>
      <c r="V467">
        <v>500</v>
      </c>
      <c r="W467">
        <v>0</v>
      </c>
      <c r="X467">
        <v>0</v>
      </c>
      <c r="Y467" s="288">
        <v>2</v>
      </c>
      <c r="Z467" s="6" t="str">
        <f t="shared" si="28"/>
        <v>25</v>
      </c>
      <c r="AA467" s="107" t="str">
        <f t="shared" si="29"/>
        <v>2</v>
      </c>
      <c r="AB467" s="107" t="str">
        <f t="shared" si="30"/>
        <v>22</v>
      </c>
      <c r="AC467" s="107" t="str">
        <f t="shared" si="31"/>
        <v>221</v>
      </c>
    </row>
    <row r="468" spans="1:29" x14ac:dyDescent="0.25">
      <c r="A468" t="s">
        <v>172</v>
      </c>
      <c r="B468" t="s">
        <v>1379</v>
      </c>
      <c r="C468" s="107" t="e">
        <f>+VLOOKUP(AA468,#REF!,2,FALSE)</f>
        <v>#REF!</v>
      </c>
      <c r="D468" s="107" t="e">
        <f>+VLOOKUP(AB468,#REF!,2,FALSE)</f>
        <v>#REF!</v>
      </c>
      <c r="E468" s="107" t="s">
        <v>2226</v>
      </c>
      <c r="F468" s="107" t="s">
        <v>2227</v>
      </c>
      <c r="G468" s="107" t="s">
        <v>2228</v>
      </c>
      <c r="H468" s="107" t="s">
        <v>2229</v>
      </c>
      <c r="I468" s="107" t="s">
        <v>1252</v>
      </c>
      <c r="J468" s="107" t="s">
        <v>171</v>
      </c>
      <c r="K468" s="107" t="s">
        <v>1369</v>
      </c>
      <c r="L468" s="107" t="s">
        <v>2217</v>
      </c>
      <c r="M468" t="s">
        <v>1343</v>
      </c>
      <c r="P468" t="s">
        <v>847</v>
      </c>
      <c r="Q468" s="6" t="e">
        <f>+VLOOKUP(Y468,#REF!,2,FALSE)</f>
        <v>#REF!</v>
      </c>
      <c r="R468" t="s">
        <v>1485</v>
      </c>
      <c r="S468" t="s">
        <v>141</v>
      </c>
      <c r="T468">
        <v>45000000</v>
      </c>
      <c r="U468">
        <v>45000000</v>
      </c>
      <c r="V468">
        <v>45000000</v>
      </c>
      <c r="W468">
        <v>0</v>
      </c>
      <c r="X468">
        <v>0</v>
      </c>
      <c r="Y468" s="288">
        <v>6</v>
      </c>
      <c r="Z468" s="6" t="str">
        <f t="shared" si="28"/>
        <v>61</v>
      </c>
      <c r="AA468" s="107" t="str">
        <f t="shared" si="29"/>
        <v>2</v>
      </c>
      <c r="AB468" s="107" t="str">
        <f t="shared" si="30"/>
        <v>22</v>
      </c>
      <c r="AC468" s="107" t="str">
        <f t="shared" si="31"/>
        <v>221</v>
      </c>
    </row>
    <row r="469" spans="1:29" x14ac:dyDescent="0.25">
      <c r="A469" t="s">
        <v>172</v>
      </c>
      <c r="B469" t="s">
        <v>1379</v>
      </c>
      <c r="C469" s="107" t="e">
        <f>+VLOOKUP(AA469,#REF!,2,FALSE)</f>
        <v>#REF!</v>
      </c>
      <c r="D469" s="107" t="e">
        <f>+VLOOKUP(AB469,#REF!,2,FALSE)</f>
        <v>#REF!</v>
      </c>
      <c r="E469" s="107" t="s">
        <v>2226</v>
      </c>
      <c r="F469" s="107" t="s">
        <v>2227</v>
      </c>
      <c r="G469" s="107" t="s">
        <v>2228</v>
      </c>
      <c r="H469" s="107" t="s">
        <v>2229</v>
      </c>
      <c r="I469" s="107" t="s">
        <v>1252</v>
      </c>
      <c r="J469" s="107" t="s">
        <v>171</v>
      </c>
      <c r="K469" s="107" t="s">
        <v>1369</v>
      </c>
      <c r="L469" s="107" t="s">
        <v>2217</v>
      </c>
      <c r="M469" t="s">
        <v>1343</v>
      </c>
      <c r="P469" t="s">
        <v>848</v>
      </c>
      <c r="Q469" s="6" t="e">
        <f>+VLOOKUP(Y469,#REF!,2,FALSE)</f>
        <v>#REF!</v>
      </c>
      <c r="R469" t="s">
        <v>1485</v>
      </c>
      <c r="S469" t="s">
        <v>141</v>
      </c>
      <c r="T469">
        <v>33264000</v>
      </c>
      <c r="U469">
        <v>33264000</v>
      </c>
      <c r="V469">
        <v>33264000</v>
      </c>
      <c r="W469">
        <v>0</v>
      </c>
      <c r="X469">
        <v>0</v>
      </c>
      <c r="Y469" s="288">
        <v>6</v>
      </c>
      <c r="Z469" s="6" t="str">
        <f t="shared" si="28"/>
        <v>61</v>
      </c>
      <c r="AA469" s="107" t="str">
        <f t="shared" si="29"/>
        <v>2</v>
      </c>
      <c r="AB469" s="107" t="str">
        <f t="shared" si="30"/>
        <v>22</v>
      </c>
      <c r="AC469" s="107" t="str">
        <f t="shared" si="31"/>
        <v>221</v>
      </c>
    </row>
    <row r="470" spans="1:29" x14ac:dyDescent="0.25">
      <c r="A470" t="s">
        <v>172</v>
      </c>
      <c r="B470" t="s">
        <v>1379</v>
      </c>
      <c r="C470" s="107" t="e">
        <f>+VLOOKUP(AA470,#REF!,2,FALSE)</f>
        <v>#REF!</v>
      </c>
      <c r="D470" s="107" t="e">
        <f>+VLOOKUP(AB470,#REF!,2,FALSE)</f>
        <v>#REF!</v>
      </c>
      <c r="E470" s="107" t="s">
        <v>2226</v>
      </c>
      <c r="F470" s="107" t="s">
        <v>2227</v>
      </c>
      <c r="G470" s="107" t="s">
        <v>2228</v>
      </c>
      <c r="H470" s="107" t="s">
        <v>2229</v>
      </c>
      <c r="I470" s="107" t="s">
        <v>1252</v>
      </c>
      <c r="J470" s="107" t="s">
        <v>171</v>
      </c>
      <c r="K470" s="107" t="s">
        <v>1369</v>
      </c>
      <c r="L470" s="107" t="s">
        <v>2217</v>
      </c>
      <c r="M470" t="s">
        <v>1343</v>
      </c>
      <c r="P470" t="s">
        <v>849</v>
      </c>
      <c r="Q470" s="6" t="e">
        <f>+VLOOKUP(Y470,#REF!,2,FALSE)</f>
        <v>#REF!</v>
      </c>
      <c r="R470" t="s">
        <v>1481</v>
      </c>
      <c r="S470" t="s">
        <v>164</v>
      </c>
      <c r="T470">
        <v>10000000</v>
      </c>
      <c r="U470">
        <v>10000000</v>
      </c>
      <c r="V470">
        <v>0</v>
      </c>
      <c r="W470">
        <v>0</v>
      </c>
      <c r="X470">
        <v>-10000000</v>
      </c>
      <c r="Y470" s="288">
        <v>5</v>
      </c>
      <c r="Z470" s="6" t="str">
        <f t="shared" si="28"/>
        <v>56</v>
      </c>
      <c r="AA470" s="107" t="str">
        <f t="shared" si="29"/>
        <v>2</v>
      </c>
      <c r="AB470" s="107" t="str">
        <f t="shared" si="30"/>
        <v>22</v>
      </c>
      <c r="AC470" s="107" t="str">
        <f t="shared" si="31"/>
        <v>221</v>
      </c>
    </row>
    <row r="471" spans="1:29" x14ac:dyDescent="0.25">
      <c r="A471" t="s">
        <v>172</v>
      </c>
      <c r="B471" t="s">
        <v>1379</v>
      </c>
      <c r="C471" s="107" t="e">
        <f>+VLOOKUP(AA471,#REF!,2,FALSE)</f>
        <v>#REF!</v>
      </c>
      <c r="D471" s="107" t="e">
        <f>+VLOOKUP(AB471,#REF!,2,FALSE)</f>
        <v>#REF!</v>
      </c>
      <c r="E471" s="107" t="s">
        <v>2226</v>
      </c>
      <c r="F471" s="107" t="s">
        <v>2227</v>
      </c>
      <c r="G471" s="107" t="s">
        <v>2228</v>
      </c>
      <c r="H471" s="107" t="s">
        <v>2229</v>
      </c>
      <c r="I471" s="107" t="s">
        <v>1252</v>
      </c>
      <c r="J471" s="107" t="s">
        <v>171</v>
      </c>
      <c r="K471" s="107" t="s">
        <v>1369</v>
      </c>
      <c r="L471" s="107" t="s">
        <v>2217</v>
      </c>
      <c r="M471" t="s">
        <v>1343</v>
      </c>
      <c r="P471" t="s">
        <v>850</v>
      </c>
      <c r="Q471" s="6" t="e">
        <f>+VLOOKUP(Y471,#REF!,2,FALSE)</f>
        <v>#REF!</v>
      </c>
      <c r="R471" t="s">
        <v>1461</v>
      </c>
      <c r="S471" t="s">
        <v>77</v>
      </c>
      <c r="T471">
        <v>1500000</v>
      </c>
      <c r="U471">
        <v>1500000</v>
      </c>
      <c r="V471">
        <v>1200000</v>
      </c>
      <c r="W471">
        <v>0</v>
      </c>
      <c r="X471">
        <v>-300000</v>
      </c>
      <c r="Y471" s="288">
        <v>2</v>
      </c>
      <c r="Z471" s="6" t="str">
        <f t="shared" si="28"/>
        <v>29</v>
      </c>
      <c r="AA471" s="107" t="str">
        <f t="shared" si="29"/>
        <v>2</v>
      </c>
      <c r="AB471" s="107" t="str">
        <f t="shared" si="30"/>
        <v>22</v>
      </c>
      <c r="AC471" s="107" t="str">
        <f t="shared" si="31"/>
        <v>221</v>
      </c>
    </row>
    <row r="472" spans="1:29" x14ac:dyDescent="0.25">
      <c r="A472" t="s">
        <v>172</v>
      </c>
      <c r="B472" t="s">
        <v>1379</v>
      </c>
      <c r="C472" s="107" t="e">
        <f>+VLOOKUP(AA472,#REF!,2,FALSE)</f>
        <v>#REF!</v>
      </c>
      <c r="D472" s="107" t="e">
        <f>+VLOOKUP(AB472,#REF!,2,FALSE)</f>
        <v>#REF!</v>
      </c>
      <c r="E472" s="107" t="s">
        <v>2226</v>
      </c>
      <c r="F472" s="107" t="s">
        <v>2227</v>
      </c>
      <c r="G472" s="107" t="s">
        <v>2228</v>
      </c>
      <c r="H472" s="107" t="s">
        <v>2229</v>
      </c>
      <c r="I472" s="107" t="s">
        <v>1252</v>
      </c>
      <c r="J472" s="107" t="s">
        <v>171</v>
      </c>
      <c r="K472" s="107" t="s">
        <v>1369</v>
      </c>
      <c r="L472" s="107" t="s">
        <v>2217</v>
      </c>
      <c r="M472" t="s">
        <v>1343</v>
      </c>
      <c r="P472" t="s">
        <v>851</v>
      </c>
      <c r="Q472" s="6" t="e">
        <f>+VLOOKUP(Y472,#REF!,2,FALSE)</f>
        <v>#REF!</v>
      </c>
      <c r="R472" t="s">
        <v>1466</v>
      </c>
      <c r="S472" t="s">
        <v>81</v>
      </c>
      <c r="T472">
        <v>1500000</v>
      </c>
      <c r="U472">
        <v>1500000</v>
      </c>
      <c r="V472">
        <v>0</v>
      </c>
      <c r="W472">
        <v>0</v>
      </c>
      <c r="X472">
        <v>-1500000</v>
      </c>
      <c r="Y472" s="288">
        <v>3</v>
      </c>
      <c r="Z472" s="6" t="str">
        <f t="shared" si="28"/>
        <v>35</v>
      </c>
      <c r="AA472" s="107" t="str">
        <f t="shared" si="29"/>
        <v>2</v>
      </c>
      <c r="AB472" s="107" t="str">
        <f t="shared" si="30"/>
        <v>22</v>
      </c>
      <c r="AC472" s="107" t="str">
        <f t="shared" si="31"/>
        <v>221</v>
      </c>
    </row>
    <row r="473" spans="1:29" x14ac:dyDescent="0.25">
      <c r="A473" t="s">
        <v>172</v>
      </c>
      <c r="B473" t="s">
        <v>1379</v>
      </c>
      <c r="C473" s="107" t="e">
        <f>+VLOOKUP(AA473,#REF!,2,FALSE)</f>
        <v>#REF!</v>
      </c>
      <c r="D473" s="107" t="e">
        <f>+VLOOKUP(AB473,#REF!,2,FALSE)</f>
        <v>#REF!</v>
      </c>
      <c r="E473" s="107" t="s">
        <v>2226</v>
      </c>
      <c r="F473" s="107" t="s">
        <v>2227</v>
      </c>
      <c r="G473" s="107" t="s">
        <v>2228</v>
      </c>
      <c r="H473" s="107" t="s">
        <v>2229</v>
      </c>
      <c r="I473" s="107" t="s">
        <v>1252</v>
      </c>
      <c r="J473" s="107" t="s">
        <v>171</v>
      </c>
      <c r="K473" s="107" t="s">
        <v>1369</v>
      </c>
      <c r="L473" s="107" t="s">
        <v>2217</v>
      </c>
      <c r="M473" t="s">
        <v>1343</v>
      </c>
      <c r="P473" t="s">
        <v>852</v>
      </c>
      <c r="Q473" s="6" t="e">
        <f>+VLOOKUP(Y473,#REF!,2,FALSE)</f>
        <v>#REF!</v>
      </c>
      <c r="R473" t="s">
        <v>1481</v>
      </c>
      <c r="S473" t="s">
        <v>50</v>
      </c>
      <c r="T473">
        <v>1500000</v>
      </c>
      <c r="U473">
        <v>1500000</v>
      </c>
      <c r="V473">
        <v>0</v>
      </c>
      <c r="W473">
        <v>0</v>
      </c>
      <c r="X473">
        <v>-1500000</v>
      </c>
      <c r="Y473" s="288">
        <v>5</v>
      </c>
      <c r="Z473" s="6" t="str">
        <f t="shared" si="28"/>
        <v>56</v>
      </c>
      <c r="AA473" s="107" t="str">
        <f t="shared" si="29"/>
        <v>2</v>
      </c>
      <c r="AB473" s="107" t="str">
        <f t="shared" si="30"/>
        <v>22</v>
      </c>
      <c r="AC473" s="107" t="str">
        <f t="shared" si="31"/>
        <v>221</v>
      </c>
    </row>
    <row r="474" spans="1:29" x14ac:dyDescent="0.25">
      <c r="A474" t="s">
        <v>172</v>
      </c>
      <c r="B474" t="s">
        <v>1379</v>
      </c>
      <c r="C474" s="107" t="e">
        <f>+VLOOKUP(AA474,#REF!,2,FALSE)</f>
        <v>#REF!</v>
      </c>
      <c r="D474" s="107" t="e">
        <f>+VLOOKUP(AB474,#REF!,2,FALSE)</f>
        <v>#REF!</v>
      </c>
      <c r="E474" s="107" t="s">
        <v>2226</v>
      </c>
      <c r="F474" s="107" t="s">
        <v>2227</v>
      </c>
      <c r="G474" s="107" t="s">
        <v>2228</v>
      </c>
      <c r="H474" s="107" t="s">
        <v>2229</v>
      </c>
      <c r="I474" s="107" t="s">
        <v>1252</v>
      </c>
      <c r="J474" s="107" t="s">
        <v>171</v>
      </c>
      <c r="K474" s="107" t="s">
        <v>1369</v>
      </c>
      <c r="L474" s="107" t="s">
        <v>2217</v>
      </c>
      <c r="M474" t="s">
        <v>1343</v>
      </c>
      <c r="P474" t="s">
        <v>853</v>
      </c>
      <c r="Q474" s="6" t="e">
        <f>+VLOOKUP(Y474,#REF!,2,FALSE)</f>
        <v>#REF!</v>
      </c>
      <c r="R474" t="s">
        <v>1481</v>
      </c>
      <c r="S474" t="s">
        <v>78</v>
      </c>
      <c r="T474">
        <v>1500000</v>
      </c>
      <c r="U474">
        <v>1500000</v>
      </c>
      <c r="V474">
        <v>0</v>
      </c>
      <c r="W474">
        <v>0</v>
      </c>
      <c r="X474">
        <v>-1500000</v>
      </c>
      <c r="Y474" s="288">
        <v>5</v>
      </c>
      <c r="Z474" s="6" t="str">
        <f t="shared" si="28"/>
        <v>56</v>
      </c>
      <c r="AA474" s="107" t="str">
        <f t="shared" si="29"/>
        <v>2</v>
      </c>
      <c r="AB474" s="107" t="str">
        <f t="shared" si="30"/>
        <v>22</v>
      </c>
      <c r="AC474" s="107" t="str">
        <f t="shared" si="31"/>
        <v>221</v>
      </c>
    </row>
    <row r="475" spans="1:29" x14ac:dyDescent="0.25">
      <c r="A475" t="s">
        <v>172</v>
      </c>
      <c r="B475" t="s">
        <v>1379</v>
      </c>
      <c r="C475" s="107" t="e">
        <f>+VLOOKUP(AA475,#REF!,2,FALSE)</f>
        <v>#REF!</v>
      </c>
      <c r="D475" s="107" t="e">
        <f>+VLOOKUP(AB475,#REF!,2,FALSE)</f>
        <v>#REF!</v>
      </c>
      <c r="E475" s="107" t="s">
        <v>2226</v>
      </c>
      <c r="F475" s="107" t="s">
        <v>2227</v>
      </c>
      <c r="G475" s="107" t="s">
        <v>2228</v>
      </c>
      <c r="H475" s="107" t="s">
        <v>2229</v>
      </c>
      <c r="I475" s="107" t="s">
        <v>1252</v>
      </c>
      <c r="J475" s="107" t="s">
        <v>171</v>
      </c>
      <c r="K475" s="107" t="s">
        <v>1369</v>
      </c>
      <c r="L475" s="107" t="s">
        <v>2217</v>
      </c>
      <c r="M475" t="s">
        <v>1343</v>
      </c>
      <c r="P475" t="s">
        <v>854</v>
      </c>
      <c r="Q475" s="6" t="e">
        <f>+VLOOKUP(Y475,#REF!,2,FALSE)</f>
        <v>#REF!</v>
      </c>
      <c r="R475" t="s">
        <v>1456</v>
      </c>
      <c r="S475" t="s">
        <v>92</v>
      </c>
      <c r="T475">
        <v>1000000</v>
      </c>
      <c r="U475">
        <v>1000000</v>
      </c>
      <c r="V475">
        <v>200000</v>
      </c>
      <c r="W475">
        <v>0</v>
      </c>
      <c r="X475">
        <v>-800000</v>
      </c>
      <c r="Y475" s="288">
        <v>2</v>
      </c>
      <c r="Z475" s="6" t="str">
        <f t="shared" si="28"/>
        <v>24</v>
      </c>
      <c r="AA475" s="107" t="str">
        <f t="shared" si="29"/>
        <v>2</v>
      </c>
      <c r="AB475" s="107" t="str">
        <f t="shared" si="30"/>
        <v>22</v>
      </c>
      <c r="AC475" s="107" t="str">
        <f t="shared" si="31"/>
        <v>221</v>
      </c>
    </row>
    <row r="476" spans="1:29" x14ac:dyDescent="0.25">
      <c r="A476" t="s">
        <v>172</v>
      </c>
      <c r="B476" t="s">
        <v>1379</v>
      </c>
      <c r="C476" s="107" t="e">
        <f>+VLOOKUP(AA476,#REF!,2,FALSE)</f>
        <v>#REF!</v>
      </c>
      <c r="D476" s="107" t="e">
        <f>+VLOOKUP(AB476,#REF!,2,FALSE)</f>
        <v>#REF!</v>
      </c>
      <c r="E476" s="107" t="s">
        <v>2226</v>
      </c>
      <c r="F476" s="107" t="s">
        <v>2227</v>
      </c>
      <c r="G476" s="107" t="s">
        <v>2228</v>
      </c>
      <c r="H476" s="107" t="s">
        <v>2229</v>
      </c>
      <c r="I476" s="107" t="s">
        <v>1252</v>
      </c>
      <c r="J476" s="107" t="s">
        <v>171</v>
      </c>
      <c r="K476" s="107" t="s">
        <v>1369</v>
      </c>
      <c r="L476" s="107" t="s">
        <v>2217</v>
      </c>
      <c r="M476" t="s">
        <v>1343</v>
      </c>
      <c r="P476" t="s">
        <v>855</v>
      </c>
      <c r="Q476" s="6" t="e">
        <f>+VLOOKUP(Y476,#REF!,2,FALSE)</f>
        <v>#REF!</v>
      </c>
      <c r="R476" t="s">
        <v>1464</v>
      </c>
      <c r="S476" t="s">
        <v>71</v>
      </c>
      <c r="T476">
        <v>1000000</v>
      </c>
      <c r="U476">
        <v>1000000</v>
      </c>
      <c r="V476">
        <v>0</v>
      </c>
      <c r="W476">
        <v>0</v>
      </c>
      <c r="X476">
        <v>-1000000</v>
      </c>
      <c r="Y476" s="288">
        <v>3</v>
      </c>
      <c r="Z476" s="6" t="str">
        <f t="shared" si="28"/>
        <v>33</v>
      </c>
      <c r="AA476" s="107" t="str">
        <f t="shared" si="29"/>
        <v>2</v>
      </c>
      <c r="AB476" s="107" t="str">
        <f t="shared" si="30"/>
        <v>22</v>
      </c>
      <c r="AC476" s="107" t="str">
        <f t="shared" si="31"/>
        <v>221</v>
      </c>
    </row>
    <row r="477" spans="1:29" x14ac:dyDescent="0.25">
      <c r="A477" t="s">
        <v>172</v>
      </c>
      <c r="B477" t="s">
        <v>1379</v>
      </c>
      <c r="C477" s="107" t="e">
        <f>+VLOOKUP(AA477,#REF!,2,FALSE)</f>
        <v>#REF!</v>
      </c>
      <c r="D477" s="107" t="e">
        <f>+VLOOKUP(AB477,#REF!,2,FALSE)</f>
        <v>#REF!</v>
      </c>
      <c r="E477" s="107" t="s">
        <v>2226</v>
      </c>
      <c r="F477" s="107" t="s">
        <v>2227</v>
      </c>
      <c r="G477" s="107" t="s">
        <v>2228</v>
      </c>
      <c r="H477" s="107" t="s">
        <v>2229</v>
      </c>
      <c r="I477" s="107" t="s">
        <v>1252</v>
      </c>
      <c r="J477" s="107" t="s">
        <v>171</v>
      </c>
      <c r="K477" s="107" t="s">
        <v>1369</v>
      </c>
      <c r="L477" s="107" t="s">
        <v>2217</v>
      </c>
      <c r="M477" t="s">
        <v>1343</v>
      </c>
      <c r="P477" t="s">
        <v>856</v>
      </c>
      <c r="Q477" s="6" t="e">
        <f>+VLOOKUP(Y477,#REF!,2,FALSE)</f>
        <v>#REF!</v>
      </c>
      <c r="R477" t="s">
        <v>1457</v>
      </c>
      <c r="S477" t="s">
        <v>76</v>
      </c>
      <c r="T477">
        <v>700000</v>
      </c>
      <c r="U477">
        <v>700000</v>
      </c>
      <c r="V477">
        <v>70000</v>
      </c>
      <c r="W477">
        <v>0</v>
      </c>
      <c r="X477">
        <v>-630000</v>
      </c>
      <c r="Y477" s="288">
        <v>2</v>
      </c>
      <c r="Z477" s="6" t="str">
        <f t="shared" si="28"/>
        <v>25</v>
      </c>
      <c r="AA477" s="107" t="str">
        <f t="shared" si="29"/>
        <v>2</v>
      </c>
      <c r="AB477" s="107" t="str">
        <f t="shared" si="30"/>
        <v>22</v>
      </c>
      <c r="AC477" s="107" t="str">
        <f t="shared" si="31"/>
        <v>221</v>
      </c>
    </row>
    <row r="478" spans="1:29" x14ac:dyDescent="0.25">
      <c r="A478" t="s">
        <v>172</v>
      </c>
      <c r="B478" t="s">
        <v>1379</v>
      </c>
      <c r="C478" s="107" t="e">
        <f>+VLOOKUP(AA478,#REF!,2,FALSE)</f>
        <v>#REF!</v>
      </c>
      <c r="D478" s="107" t="e">
        <f>+VLOOKUP(AB478,#REF!,2,FALSE)</f>
        <v>#REF!</v>
      </c>
      <c r="E478" s="107" t="s">
        <v>2226</v>
      </c>
      <c r="F478" s="107" t="s">
        <v>2227</v>
      </c>
      <c r="G478" s="107" t="s">
        <v>2228</v>
      </c>
      <c r="H478" s="107" t="s">
        <v>2229</v>
      </c>
      <c r="I478" s="107" t="s">
        <v>1252</v>
      </c>
      <c r="J478" s="107" t="s">
        <v>171</v>
      </c>
      <c r="K478" s="107" t="s">
        <v>1369</v>
      </c>
      <c r="L478" s="107" t="s">
        <v>2217</v>
      </c>
      <c r="M478" t="s">
        <v>1343</v>
      </c>
      <c r="P478" t="s">
        <v>857</v>
      </c>
      <c r="Q478" s="6" t="e">
        <f>+VLOOKUP(Y478,#REF!,2,FALSE)</f>
        <v>#REF!</v>
      </c>
      <c r="R478" t="s">
        <v>1459</v>
      </c>
      <c r="S478" t="s">
        <v>8</v>
      </c>
      <c r="T478">
        <v>700000</v>
      </c>
      <c r="U478">
        <v>700000</v>
      </c>
      <c r="V478">
        <v>280000</v>
      </c>
      <c r="W478">
        <v>0</v>
      </c>
      <c r="X478">
        <v>-420000</v>
      </c>
      <c r="Y478" s="288">
        <v>2</v>
      </c>
      <c r="Z478" s="6" t="str">
        <f t="shared" si="28"/>
        <v>27</v>
      </c>
      <c r="AA478" s="107" t="str">
        <f t="shared" si="29"/>
        <v>2</v>
      </c>
      <c r="AB478" s="107" t="str">
        <f t="shared" si="30"/>
        <v>22</v>
      </c>
      <c r="AC478" s="107" t="str">
        <f t="shared" si="31"/>
        <v>221</v>
      </c>
    </row>
    <row r="479" spans="1:29" x14ac:dyDescent="0.25">
      <c r="A479" t="s">
        <v>172</v>
      </c>
      <c r="B479" t="s">
        <v>1379</v>
      </c>
      <c r="C479" s="107" t="e">
        <f>+VLOOKUP(AA479,#REF!,2,FALSE)</f>
        <v>#REF!</v>
      </c>
      <c r="D479" s="107" t="e">
        <f>+VLOOKUP(AB479,#REF!,2,FALSE)</f>
        <v>#REF!</v>
      </c>
      <c r="E479" s="107" t="s">
        <v>2226</v>
      </c>
      <c r="F479" s="107" t="s">
        <v>2227</v>
      </c>
      <c r="G479" s="107" t="s">
        <v>2228</v>
      </c>
      <c r="H479" s="107" t="s">
        <v>2229</v>
      </c>
      <c r="I479" s="107" t="s">
        <v>1252</v>
      </c>
      <c r="J479" s="107" t="s">
        <v>171</v>
      </c>
      <c r="K479" s="107" t="s">
        <v>1369</v>
      </c>
      <c r="L479" s="107" t="s">
        <v>2217</v>
      </c>
      <c r="M479" t="s">
        <v>1343</v>
      </c>
      <c r="P479" t="s">
        <v>858</v>
      </c>
      <c r="Q479" s="6" t="e">
        <f>+VLOOKUP(Y479,#REF!,2,FALSE)</f>
        <v>#REF!</v>
      </c>
      <c r="R479" t="s">
        <v>1456</v>
      </c>
      <c r="S479" t="s">
        <v>93</v>
      </c>
      <c r="T479">
        <v>500000</v>
      </c>
      <c r="U479">
        <v>500000</v>
      </c>
      <c r="V479">
        <v>200000</v>
      </c>
      <c r="W479">
        <v>0</v>
      </c>
      <c r="X479">
        <v>-300000</v>
      </c>
      <c r="Y479" s="288">
        <v>2</v>
      </c>
      <c r="Z479" s="6" t="str">
        <f t="shared" si="28"/>
        <v>24</v>
      </c>
      <c r="AA479" s="107" t="str">
        <f t="shared" si="29"/>
        <v>2</v>
      </c>
      <c r="AB479" s="107" t="str">
        <f t="shared" si="30"/>
        <v>22</v>
      </c>
      <c r="AC479" s="107" t="str">
        <f t="shared" si="31"/>
        <v>221</v>
      </c>
    </row>
    <row r="480" spans="1:29" x14ac:dyDescent="0.25">
      <c r="A480" t="s">
        <v>172</v>
      </c>
      <c r="B480" t="s">
        <v>1379</v>
      </c>
      <c r="C480" s="107" t="e">
        <f>+VLOOKUP(AA480,#REF!,2,FALSE)</f>
        <v>#REF!</v>
      </c>
      <c r="D480" s="107" t="e">
        <f>+VLOOKUP(AB480,#REF!,2,FALSE)</f>
        <v>#REF!</v>
      </c>
      <c r="E480" s="107" t="s">
        <v>2226</v>
      </c>
      <c r="F480" s="107" t="s">
        <v>2227</v>
      </c>
      <c r="G480" s="107" t="s">
        <v>2228</v>
      </c>
      <c r="H480" s="107" t="s">
        <v>2229</v>
      </c>
      <c r="I480" s="107" t="s">
        <v>1252</v>
      </c>
      <c r="J480" s="107" t="s">
        <v>171</v>
      </c>
      <c r="K480" s="107" t="s">
        <v>1369</v>
      </c>
      <c r="L480" s="107" t="s">
        <v>2217</v>
      </c>
      <c r="M480" t="s">
        <v>1343</v>
      </c>
      <c r="P480" t="s">
        <v>859</v>
      </c>
      <c r="Q480" s="6" t="e">
        <f>+VLOOKUP(Y480,#REF!,2,FALSE)</f>
        <v>#REF!</v>
      </c>
      <c r="R480" t="s">
        <v>1459</v>
      </c>
      <c r="S480" t="s">
        <v>67</v>
      </c>
      <c r="T480">
        <v>500000</v>
      </c>
      <c r="U480">
        <v>500000</v>
      </c>
      <c r="V480">
        <v>300000</v>
      </c>
      <c r="W480">
        <v>0</v>
      </c>
      <c r="X480">
        <v>-200000</v>
      </c>
      <c r="Y480" s="288">
        <v>2</v>
      </c>
      <c r="Z480" s="6" t="str">
        <f t="shared" si="28"/>
        <v>27</v>
      </c>
      <c r="AA480" s="107" t="str">
        <f t="shared" si="29"/>
        <v>2</v>
      </c>
      <c r="AB480" s="107" t="str">
        <f t="shared" si="30"/>
        <v>22</v>
      </c>
      <c r="AC480" s="107" t="str">
        <f t="shared" si="31"/>
        <v>221</v>
      </c>
    </row>
    <row r="481" spans="1:29" x14ac:dyDescent="0.25">
      <c r="A481" t="s">
        <v>172</v>
      </c>
      <c r="B481" t="s">
        <v>1379</v>
      </c>
      <c r="C481" s="107" t="e">
        <f>+VLOOKUP(AA481,#REF!,2,FALSE)</f>
        <v>#REF!</v>
      </c>
      <c r="D481" s="107" t="e">
        <f>+VLOOKUP(AB481,#REF!,2,FALSE)</f>
        <v>#REF!</v>
      </c>
      <c r="E481" s="107" t="s">
        <v>2226</v>
      </c>
      <c r="F481" s="107" t="s">
        <v>2227</v>
      </c>
      <c r="G481" s="107" t="s">
        <v>2228</v>
      </c>
      <c r="H481" s="107" t="s">
        <v>2229</v>
      </c>
      <c r="I481" s="107" t="s">
        <v>1252</v>
      </c>
      <c r="J481" s="107" t="s">
        <v>171</v>
      </c>
      <c r="K481" s="107" t="s">
        <v>1369</v>
      </c>
      <c r="L481" s="107" t="s">
        <v>2217</v>
      </c>
      <c r="M481" t="s">
        <v>1343</v>
      </c>
      <c r="P481" t="s">
        <v>860</v>
      </c>
      <c r="Q481" s="6" t="e">
        <f>+VLOOKUP(Y481,#REF!,2,FALSE)</f>
        <v>#REF!</v>
      </c>
      <c r="R481" t="s">
        <v>1461</v>
      </c>
      <c r="S481" t="s">
        <v>10</v>
      </c>
      <c r="T481">
        <v>400000</v>
      </c>
      <c r="U481">
        <v>400000</v>
      </c>
      <c r="V481">
        <v>200000</v>
      </c>
      <c r="W481">
        <v>0</v>
      </c>
      <c r="X481">
        <v>-200000</v>
      </c>
      <c r="Y481" s="288">
        <v>2</v>
      </c>
      <c r="Z481" s="6" t="str">
        <f t="shared" si="28"/>
        <v>29</v>
      </c>
      <c r="AA481" s="107" t="str">
        <f t="shared" si="29"/>
        <v>2</v>
      </c>
      <c r="AB481" s="107" t="str">
        <f t="shared" si="30"/>
        <v>22</v>
      </c>
      <c r="AC481" s="107" t="str">
        <f t="shared" si="31"/>
        <v>221</v>
      </c>
    </row>
    <row r="482" spans="1:29" x14ac:dyDescent="0.25">
      <c r="A482" t="s">
        <v>172</v>
      </c>
      <c r="B482" t="s">
        <v>1379</v>
      </c>
      <c r="C482" s="107" t="e">
        <f>+VLOOKUP(AA482,#REF!,2,FALSE)</f>
        <v>#REF!</v>
      </c>
      <c r="D482" s="107" t="e">
        <f>+VLOOKUP(AB482,#REF!,2,FALSE)</f>
        <v>#REF!</v>
      </c>
      <c r="E482" s="107" t="s">
        <v>2226</v>
      </c>
      <c r="F482" s="107" t="s">
        <v>2227</v>
      </c>
      <c r="G482" s="107" t="s">
        <v>2228</v>
      </c>
      <c r="H482" s="107" t="s">
        <v>2229</v>
      </c>
      <c r="I482" s="107" t="s">
        <v>1252</v>
      </c>
      <c r="J482" s="107" t="s">
        <v>171</v>
      </c>
      <c r="K482" s="107" t="s">
        <v>1369</v>
      </c>
      <c r="L482" s="107" t="s">
        <v>2217</v>
      </c>
      <c r="M482" t="s">
        <v>1343</v>
      </c>
      <c r="P482" t="s">
        <v>861</v>
      </c>
      <c r="Q482" s="6" t="e">
        <f>+VLOOKUP(Y482,#REF!,2,FALSE)</f>
        <v>#REF!</v>
      </c>
      <c r="R482" t="s">
        <v>1458</v>
      </c>
      <c r="S482" t="s">
        <v>98</v>
      </c>
      <c r="T482">
        <v>200000</v>
      </c>
      <c r="U482">
        <v>200000</v>
      </c>
      <c r="V482">
        <v>160000</v>
      </c>
      <c r="W482">
        <v>0</v>
      </c>
      <c r="X482">
        <v>-40000</v>
      </c>
      <c r="Y482" s="288">
        <v>2</v>
      </c>
      <c r="Z482" s="6" t="str">
        <f t="shared" si="28"/>
        <v>26</v>
      </c>
      <c r="AA482" s="107" t="str">
        <f t="shared" si="29"/>
        <v>2</v>
      </c>
      <c r="AB482" s="107" t="str">
        <f t="shared" si="30"/>
        <v>22</v>
      </c>
      <c r="AC482" s="107" t="str">
        <f t="shared" si="31"/>
        <v>221</v>
      </c>
    </row>
    <row r="483" spans="1:29" x14ac:dyDescent="0.25">
      <c r="A483" t="s">
        <v>172</v>
      </c>
      <c r="B483" t="s">
        <v>1379</v>
      </c>
      <c r="C483" s="107" t="e">
        <f>+VLOOKUP(AA483,#REF!,2,FALSE)</f>
        <v>#REF!</v>
      </c>
      <c r="D483" s="107" t="e">
        <f>+VLOOKUP(AB483,#REF!,2,FALSE)</f>
        <v>#REF!</v>
      </c>
      <c r="E483" s="107" t="s">
        <v>2226</v>
      </c>
      <c r="F483" s="107" t="s">
        <v>2227</v>
      </c>
      <c r="G483" s="107" t="s">
        <v>2228</v>
      </c>
      <c r="H483" s="107" t="s">
        <v>2229</v>
      </c>
      <c r="I483" s="107" t="s">
        <v>1252</v>
      </c>
      <c r="J483" s="107" t="s">
        <v>171</v>
      </c>
      <c r="K483" s="107" t="s">
        <v>1369</v>
      </c>
      <c r="L483" s="107" t="s">
        <v>2217</v>
      </c>
      <c r="M483" t="s">
        <v>1343</v>
      </c>
      <c r="P483" t="s">
        <v>862</v>
      </c>
      <c r="Q483" s="6" t="e">
        <f>+VLOOKUP(Y483,#REF!,2,FALSE)</f>
        <v>#REF!</v>
      </c>
      <c r="R483" t="s">
        <v>1454</v>
      </c>
      <c r="S483" t="s">
        <v>4</v>
      </c>
      <c r="T483">
        <v>130000</v>
      </c>
      <c r="U483">
        <v>130000</v>
      </c>
      <c r="V483">
        <v>104000</v>
      </c>
      <c r="W483">
        <v>0</v>
      </c>
      <c r="X483">
        <v>-26000</v>
      </c>
      <c r="Y483" s="288">
        <v>2</v>
      </c>
      <c r="Z483" s="6" t="str">
        <f t="shared" si="28"/>
        <v>21</v>
      </c>
      <c r="AA483" s="107" t="str">
        <f t="shared" si="29"/>
        <v>2</v>
      </c>
      <c r="AB483" s="107" t="str">
        <f t="shared" si="30"/>
        <v>22</v>
      </c>
      <c r="AC483" s="107" t="str">
        <f t="shared" si="31"/>
        <v>221</v>
      </c>
    </row>
    <row r="484" spans="1:29" x14ac:dyDescent="0.25">
      <c r="A484" t="s">
        <v>172</v>
      </c>
      <c r="B484" t="s">
        <v>1379</v>
      </c>
      <c r="C484" s="107" t="e">
        <f>+VLOOKUP(AA484,#REF!,2,FALSE)</f>
        <v>#REF!</v>
      </c>
      <c r="D484" s="107" t="e">
        <f>+VLOOKUP(AB484,#REF!,2,FALSE)</f>
        <v>#REF!</v>
      </c>
      <c r="E484" s="107" t="s">
        <v>2226</v>
      </c>
      <c r="F484" s="107" t="s">
        <v>2227</v>
      </c>
      <c r="G484" s="107" t="s">
        <v>2228</v>
      </c>
      <c r="H484" s="107" t="s">
        <v>2229</v>
      </c>
      <c r="I484" s="107" t="s">
        <v>1252</v>
      </c>
      <c r="J484" s="107" t="s">
        <v>171</v>
      </c>
      <c r="K484" s="107" t="s">
        <v>1369</v>
      </c>
      <c r="L484" s="107" t="s">
        <v>2217</v>
      </c>
      <c r="M484" t="s">
        <v>1343</v>
      </c>
      <c r="P484" t="s">
        <v>863</v>
      </c>
      <c r="Q484" s="6" t="e">
        <f>+VLOOKUP(Y484,#REF!,2,FALSE)</f>
        <v>#REF!</v>
      </c>
      <c r="R484" t="s">
        <v>1456</v>
      </c>
      <c r="S484" t="s">
        <v>58</v>
      </c>
      <c r="T484">
        <v>92000</v>
      </c>
      <c r="U484">
        <v>92000</v>
      </c>
      <c r="V484">
        <v>92000</v>
      </c>
      <c r="W484">
        <v>0</v>
      </c>
      <c r="X484">
        <v>0</v>
      </c>
      <c r="Y484" s="288">
        <v>2</v>
      </c>
      <c r="Z484" s="6" t="str">
        <f t="shared" si="28"/>
        <v>24</v>
      </c>
      <c r="AA484" s="107" t="str">
        <f t="shared" si="29"/>
        <v>2</v>
      </c>
      <c r="AB484" s="107" t="str">
        <f t="shared" si="30"/>
        <v>22</v>
      </c>
      <c r="AC484" s="107" t="str">
        <f t="shared" si="31"/>
        <v>221</v>
      </c>
    </row>
    <row r="485" spans="1:29" x14ac:dyDescent="0.25">
      <c r="A485" t="s">
        <v>172</v>
      </c>
      <c r="B485" t="s">
        <v>1379</v>
      </c>
      <c r="C485" s="107" t="e">
        <f>+VLOOKUP(AA485,#REF!,2,FALSE)</f>
        <v>#REF!</v>
      </c>
      <c r="D485" s="107" t="e">
        <f>+VLOOKUP(AB485,#REF!,2,FALSE)</f>
        <v>#REF!</v>
      </c>
      <c r="E485" s="107" t="s">
        <v>2226</v>
      </c>
      <c r="F485" s="107" t="s">
        <v>2227</v>
      </c>
      <c r="G485" s="107" t="s">
        <v>2228</v>
      </c>
      <c r="H485" s="107" t="s">
        <v>2229</v>
      </c>
      <c r="I485" s="107" t="s">
        <v>1252</v>
      </c>
      <c r="J485" s="107" t="s">
        <v>171</v>
      </c>
      <c r="K485" s="107" t="s">
        <v>1369</v>
      </c>
      <c r="L485" s="107" t="s">
        <v>2217</v>
      </c>
      <c r="M485" t="s">
        <v>1343</v>
      </c>
      <c r="P485" t="s">
        <v>864</v>
      </c>
      <c r="Q485" s="6" t="e">
        <f>+VLOOKUP(Y485,#REF!,2,FALSE)</f>
        <v>#REF!</v>
      </c>
      <c r="R485" t="s">
        <v>1476</v>
      </c>
      <c r="S485" t="s">
        <v>73</v>
      </c>
      <c r="T485">
        <v>80000</v>
      </c>
      <c r="U485">
        <v>80000</v>
      </c>
      <c r="V485">
        <v>0</v>
      </c>
      <c r="W485">
        <v>0</v>
      </c>
      <c r="X485">
        <v>-80000</v>
      </c>
      <c r="Y485" s="288">
        <v>5</v>
      </c>
      <c r="Z485" s="6" t="str">
        <f t="shared" si="28"/>
        <v>51</v>
      </c>
      <c r="AA485" s="107" t="str">
        <f t="shared" si="29"/>
        <v>2</v>
      </c>
      <c r="AB485" s="107" t="str">
        <f t="shared" si="30"/>
        <v>22</v>
      </c>
      <c r="AC485" s="107" t="str">
        <f t="shared" si="31"/>
        <v>221</v>
      </c>
    </row>
    <row r="486" spans="1:29" x14ac:dyDescent="0.25">
      <c r="A486" t="s">
        <v>172</v>
      </c>
      <c r="B486" t="s">
        <v>1379</v>
      </c>
      <c r="C486" s="107" t="e">
        <f>+VLOOKUP(AA486,#REF!,2,FALSE)</f>
        <v>#REF!</v>
      </c>
      <c r="D486" s="107" t="e">
        <f>+VLOOKUP(AB486,#REF!,2,FALSE)</f>
        <v>#REF!</v>
      </c>
      <c r="E486" s="107" t="s">
        <v>2226</v>
      </c>
      <c r="F486" s="107" t="s">
        <v>2227</v>
      </c>
      <c r="G486" s="107" t="s">
        <v>2228</v>
      </c>
      <c r="H486" s="107" t="s">
        <v>2229</v>
      </c>
      <c r="I486" s="107" t="s">
        <v>1252</v>
      </c>
      <c r="J486" s="107" t="s">
        <v>171</v>
      </c>
      <c r="K486" s="107" t="s">
        <v>1369</v>
      </c>
      <c r="L486" s="107" t="s">
        <v>2217</v>
      </c>
      <c r="M486" t="s">
        <v>1343</v>
      </c>
      <c r="P486" t="s">
        <v>865</v>
      </c>
      <c r="Q486" s="6" t="e">
        <f>+VLOOKUP(Y486,#REF!,2,FALSE)</f>
        <v>#REF!</v>
      </c>
      <c r="R486" t="s">
        <v>1476</v>
      </c>
      <c r="S486" t="s">
        <v>17</v>
      </c>
      <c r="T486">
        <v>75000</v>
      </c>
      <c r="U486">
        <v>75000</v>
      </c>
      <c r="V486">
        <v>0</v>
      </c>
      <c r="W486">
        <v>0</v>
      </c>
      <c r="X486">
        <v>-75000</v>
      </c>
      <c r="Y486" s="288">
        <v>5</v>
      </c>
      <c r="Z486" s="6" t="str">
        <f t="shared" si="28"/>
        <v>51</v>
      </c>
      <c r="AA486" s="107" t="str">
        <f t="shared" si="29"/>
        <v>2</v>
      </c>
      <c r="AB486" s="107" t="str">
        <f t="shared" si="30"/>
        <v>22</v>
      </c>
      <c r="AC486" s="107" t="str">
        <f t="shared" si="31"/>
        <v>221</v>
      </c>
    </row>
    <row r="487" spans="1:29" x14ac:dyDescent="0.25">
      <c r="A487" t="s">
        <v>172</v>
      </c>
      <c r="B487" t="s">
        <v>1379</v>
      </c>
      <c r="C487" s="107" t="e">
        <f>+VLOOKUP(AA487,#REF!,2,FALSE)</f>
        <v>#REF!</v>
      </c>
      <c r="D487" s="107" t="e">
        <f>+VLOOKUP(AB487,#REF!,2,FALSE)</f>
        <v>#REF!</v>
      </c>
      <c r="E487" s="107" t="s">
        <v>2226</v>
      </c>
      <c r="F487" s="107" t="s">
        <v>2227</v>
      </c>
      <c r="G487" s="107" t="s">
        <v>2228</v>
      </c>
      <c r="H487" s="107" t="s">
        <v>2229</v>
      </c>
      <c r="I487" s="107" t="s">
        <v>1252</v>
      </c>
      <c r="J487" s="107" t="s">
        <v>171</v>
      </c>
      <c r="K487" s="107" t="s">
        <v>1369</v>
      </c>
      <c r="L487" s="107" t="s">
        <v>2217</v>
      </c>
      <c r="M487" t="s">
        <v>1343</v>
      </c>
      <c r="P487" t="s">
        <v>866</v>
      </c>
      <c r="Q487" s="6" t="e">
        <f>+VLOOKUP(Y487,#REF!,2,FALSE)</f>
        <v>#REF!</v>
      </c>
      <c r="R487" t="s">
        <v>1476</v>
      </c>
      <c r="S487" t="s">
        <v>15</v>
      </c>
      <c r="T487">
        <v>70000</v>
      </c>
      <c r="U487">
        <v>70000</v>
      </c>
      <c r="V487">
        <v>0</v>
      </c>
      <c r="W487">
        <v>0</v>
      </c>
      <c r="X487">
        <v>-70000</v>
      </c>
      <c r="Y487" s="288">
        <v>5</v>
      </c>
      <c r="Z487" s="6" t="str">
        <f t="shared" si="28"/>
        <v>51</v>
      </c>
      <c r="AA487" s="107" t="str">
        <f t="shared" si="29"/>
        <v>2</v>
      </c>
      <c r="AB487" s="107" t="str">
        <f t="shared" si="30"/>
        <v>22</v>
      </c>
      <c r="AC487" s="107" t="str">
        <f t="shared" si="31"/>
        <v>221</v>
      </c>
    </row>
    <row r="488" spans="1:29" x14ac:dyDescent="0.25">
      <c r="A488" t="s">
        <v>172</v>
      </c>
      <c r="B488" t="s">
        <v>1379</v>
      </c>
      <c r="C488" s="107" t="e">
        <f>+VLOOKUP(AA488,#REF!,2,FALSE)</f>
        <v>#REF!</v>
      </c>
      <c r="D488" s="107" t="e">
        <f>+VLOOKUP(AB488,#REF!,2,FALSE)</f>
        <v>#REF!</v>
      </c>
      <c r="E488" s="107" t="s">
        <v>2226</v>
      </c>
      <c r="F488" s="107" t="s">
        <v>2227</v>
      </c>
      <c r="G488" s="107" t="s">
        <v>2228</v>
      </c>
      <c r="H488" s="107" t="s">
        <v>2229</v>
      </c>
      <c r="I488" s="107" t="s">
        <v>1252</v>
      </c>
      <c r="J488" s="107" t="s">
        <v>171</v>
      </c>
      <c r="K488" s="107" t="s">
        <v>1369</v>
      </c>
      <c r="L488" s="107" t="s">
        <v>2217</v>
      </c>
      <c r="M488" t="s">
        <v>1343</v>
      </c>
      <c r="P488" t="s">
        <v>867</v>
      </c>
      <c r="Q488" s="6" t="e">
        <f>+VLOOKUP(Y488,#REF!,2,FALSE)</f>
        <v>#REF!</v>
      </c>
      <c r="R488" t="s">
        <v>1454</v>
      </c>
      <c r="S488" t="s">
        <v>2</v>
      </c>
      <c r="T488">
        <v>55000</v>
      </c>
      <c r="U488">
        <v>55000</v>
      </c>
      <c r="V488">
        <v>11000</v>
      </c>
      <c r="W488">
        <v>0</v>
      </c>
      <c r="X488">
        <v>-44000</v>
      </c>
      <c r="Y488" s="288">
        <v>2</v>
      </c>
      <c r="Z488" s="6" t="str">
        <f t="shared" si="28"/>
        <v>21</v>
      </c>
      <c r="AA488" s="107" t="str">
        <f t="shared" si="29"/>
        <v>2</v>
      </c>
      <c r="AB488" s="107" t="str">
        <f t="shared" si="30"/>
        <v>22</v>
      </c>
      <c r="AC488" s="107" t="str">
        <f t="shared" si="31"/>
        <v>221</v>
      </c>
    </row>
    <row r="489" spans="1:29" x14ac:dyDescent="0.25">
      <c r="A489" t="s">
        <v>172</v>
      </c>
      <c r="B489" t="s">
        <v>1379</v>
      </c>
      <c r="C489" s="107" t="e">
        <f>+VLOOKUP(AA489,#REF!,2,FALSE)</f>
        <v>#REF!</v>
      </c>
      <c r="D489" s="107" t="e">
        <f>+VLOOKUP(AB489,#REF!,2,FALSE)</f>
        <v>#REF!</v>
      </c>
      <c r="E489" s="107" t="s">
        <v>2226</v>
      </c>
      <c r="F489" s="107" t="s">
        <v>2227</v>
      </c>
      <c r="G489" s="107" t="s">
        <v>2228</v>
      </c>
      <c r="H489" s="107" t="s">
        <v>2229</v>
      </c>
      <c r="I489" s="107" t="s">
        <v>1252</v>
      </c>
      <c r="J489" s="107" t="s">
        <v>171</v>
      </c>
      <c r="K489" s="107" t="s">
        <v>1369</v>
      </c>
      <c r="L489" s="107" t="s">
        <v>2217</v>
      </c>
      <c r="M489" t="s">
        <v>1343</v>
      </c>
      <c r="P489" t="s">
        <v>868</v>
      </c>
      <c r="Q489" s="6" t="e">
        <f>+VLOOKUP(Y489,#REF!,2,FALSE)</f>
        <v>#REF!</v>
      </c>
      <c r="R489" t="s">
        <v>1457</v>
      </c>
      <c r="S489" t="s">
        <v>69</v>
      </c>
      <c r="T489">
        <v>55000</v>
      </c>
      <c r="U489">
        <v>55000</v>
      </c>
      <c r="V489">
        <v>55000</v>
      </c>
      <c r="W489">
        <v>0</v>
      </c>
      <c r="X489">
        <v>0</v>
      </c>
      <c r="Y489" s="288">
        <v>2</v>
      </c>
      <c r="Z489" s="6" t="str">
        <f t="shared" si="28"/>
        <v>25</v>
      </c>
      <c r="AA489" s="107" t="str">
        <f t="shared" si="29"/>
        <v>2</v>
      </c>
      <c r="AB489" s="107" t="str">
        <f t="shared" si="30"/>
        <v>22</v>
      </c>
      <c r="AC489" s="107" t="str">
        <f t="shared" si="31"/>
        <v>221</v>
      </c>
    </row>
    <row r="490" spans="1:29" x14ac:dyDescent="0.25">
      <c r="A490" t="s">
        <v>172</v>
      </c>
      <c r="B490" t="s">
        <v>1379</v>
      </c>
      <c r="C490" s="107" t="e">
        <f>+VLOOKUP(AA490,#REF!,2,FALSE)</f>
        <v>#REF!</v>
      </c>
      <c r="D490" s="107" t="e">
        <f>+VLOOKUP(AB490,#REF!,2,FALSE)</f>
        <v>#REF!</v>
      </c>
      <c r="E490" s="107" t="s">
        <v>2226</v>
      </c>
      <c r="F490" s="107" t="s">
        <v>2227</v>
      </c>
      <c r="G490" s="107" t="s">
        <v>2228</v>
      </c>
      <c r="H490" s="107" t="s">
        <v>2229</v>
      </c>
      <c r="I490" s="107" t="s">
        <v>1252</v>
      </c>
      <c r="J490" s="107" t="s">
        <v>171</v>
      </c>
      <c r="K490" s="107" t="s">
        <v>1369</v>
      </c>
      <c r="L490" s="107" t="s">
        <v>2217</v>
      </c>
      <c r="M490" t="s">
        <v>1343</v>
      </c>
      <c r="P490" t="s">
        <v>869</v>
      </c>
      <c r="Q490" s="6" t="e">
        <f>+VLOOKUP(Y490,#REF!,2,FALSE)</f>
        <v>#REF!</v>
      </c>
      <c r="R490" t="s">
        <v>1456</v>
      </c>
      <c r="S490" t="s">
        <v>95</v>
      </c>
      <c r="T490">
        <v>35000</v>
      </c>
      <c r="U490">
        <v>35000</v>
      </c>
      <c r="V490">
        <v>35000</v>
      </c>
      <c r="W490">
        <v>0</v>
      </c>
      <c r="X490">
        <v>0</v>
      </c>
      <c r="Y490" s="288">
        <v>2</v>
      </c>
      <c r="Z490" s="6" t="str">
        <f t="shared" si="28"/>
        <v>24</v>
      </c>
      <c r="AA490" s="107" t="str">
        <f t="shared" si="29"/>
        <v>2</v>
      </c>
      <c r="AB490" s="107" t="str">
        <f t="shared" si="30"/>
        <v>22</v>
      </c>
      <c r="AC490" s="107" t="str">
        <f t="shared" si="31"/>
        <v>221</v>
      </c>
    </row>
    <row r="491" spans="1:29" x14ac:dyDescent="0.25">
      <c r="A491" t="s">
        <v>172</v>
      </c>
      <c r="B491" t="s">
        <v>1379</v>
      </c>
      <c r="C491" s="107" t="e">
        <f>+VLOOKUP(AA491,#REF!,2,FALSE)</f>
        <v>#REF!</v>
      </c>
      <c r="D491" s="107" t="e">
        <f>+VLOOKUP(AB491,#REF!,2,FALSE)</f>
        <v>#REF!</v>
      </c>
      <c r="E491" s="107" t="s">
        <v>2226</v>
      </c>
      <c r="F491" s="107" t="s">
        <v>2227</v>
      </c>
      <c r="G491" s="107" t="s">
        <v>2228</v>
      </c>
      <c r="H491" s="107" t="s">
        <v>2229</v>
      </c>
      <c r="I491" s="107" t="s">
        <v>1252</v>
      </c>
      <c r="J491" s="107" t="s">
        <v>171</v>
      </c>
      <c r="K491" s="107" t="s">
        <v>1369</v>
      </c>
      <c r="L491" s="107" t="s">
        <v>2217</v>
      </c>
      <c r="M491" t="s">
        <v>1343</v>
      </c>
      <c r="P491" t="s">
        <v>870</v>
      </c>
      <c r="Q491" s="6" t="e">
        <f>+VLOOKUP(Y491,#REF!,2,FALSE)</f>
        <v>#REF!</v>
      </c>
      <c r="R491" t="s">
        <v>1456</v>
      </c>
      <c r="S491" t="s">
        <v>59</v>
      </c>
      <c r="T491">
        <v>32000</v>
      </c>
      <c r="U491">
        <v>32000</v>
      </c>
      <c r="V491">
        <v>32000</v>
      </c>
      <c r="W491">
        <v>0</v>
      </c>
      <c r="X491">
        <v>0</v>
      </c>
      <c r="Y491" s="288">
        <v>2</v>
      </c>
      <c r="Z491" s="6" t="str">
        <f t="shared" si="28"/>
        <v>24</v>
      </c>
      <c r="AA491" s="107" t="str">
        <f t="shared" si="29"/>
        <v>2</v>
      </c>
      <c r="AB491" s="107" t="str">
        <f t="shared" si="30"/>
        <v>22</v>
      </c>
      <c r="AC491" s="107" t="str">
        <f t="shared" si="31"/>
        <v>221</v>
      </c>
    </row>
    <row r="492" spans="1:29" x14ac:dyDescent="0.25">
      <c r="A492" t="s">
        <v>172</v>
      </c>
      <c r="B492" t="s">
        <v>1379</v>
      </c>
      <c r="C492" s="107" t="e">
        <f>+VLOOKUP(AA492,#REF!,2,FALSE)</f>
        <v>#REF!</v>
      </c>
      <c r="D492" s="107" t="e">
        <f>+VLOOKUP(AB492,#REF!,2,FALSE)</f>
        <v>#REF!</v>
      </c>
      <c r="E492" s="107" t="s">
        <v>2226</v>
      </c>
      <c r="F492" s="107" t="s">
        <v>2227</v>
      </c>
      <c r="G492" s="107" t="s">
        <v>2228</v>
      </c>
      <c r="H492" s="107" t="s">
        <v>2229</v>
      </c>
      <c r="I492" s="107" t="s">
        <v>1252</v>
      </c>
      <c r="J492" s="107" t="s">
        <v>171</v>
      </c>
      <c r="K492" s="107" t="s">
        <v>1369</v>
      </c>
      <c r="L492" s="107" t="s">
        <v>2217</v>
      </c>
      <c r="M492" t="s">
        <v>1343</v>
      </c>
      <c r="P492" t="s">
        <v>871</v>
      </c>
      <c r="Q492" s="6" t="e">
        <f>+VLOOKUP(Y492,#REF!,2,FALSE)</f>
        <v>#REF!</v>
      </c>
      <c r="R492" t="s">
        <v>1456</v>
      </c>
      <c r="S492" t="s">
        <v>52</v>
      </c>
      <c r="T492">
        <v>27000</v>
      </c>
      <c r="U492">
        <v>27000</v>
      </c>
      <c r="V492">
        <v>27000</v>
      </c>
      <c r="W492">
        <v>0</v>
      </c>
      <c r="X492">
        <v>0</v>
      </c>
      <c r="Y492" s="288">
        <v>2</v>
      </c>
      <c r="Z492" s="6" t="str">
        <f t="shared" si="28"/>
        <v>24</v>
      </c>
      <c r="AA492" s="107" t="str">
        <f t="shared" si="29"/>
        <v>2</v>
      </c>
      <c r="AB492" s="107" t="str">
        <f t="shared" si="30"/>
        <v>22</v>
      </c>
      <c r="AC492" s="107" t="str">
        <f t="shared" si="31"/>
        <v>221</v>
      </c>
    </row>
    <row r="493" spans="1:29" x14ac:dyDescent="0.25">
      <c r="A493" t="s">
        <v>172</v>
      </c>
      <c r="B493" t="s">
        <v>1379</v>
      </c>
      <c r="C493" s="107" t="e">
        <f>+VLOOKUP(AA493,#REF!,2,FALSE)</f>
        <v>#REF!</v>
      </c>
      <c r="D493" s="107" t="e">
        <f>+VLOOKUP(AB493,#REF!,2,FALSE)</f>
        <v>#REF!</v>
      </c>
      <c r="E493" s="107" t="s">
        <v>2226</v>
      </c>
      <c r="F493" s="107" t="s">
        <v>2227</v>
      </c>
      <c r="G493" s="107" t="s">
        <v>2228</v>
      </c>
      <c r="H493" s="107" t="s">
        <v>2229</v>
      </c>
      <c r="I493" s="107" t="s">
        <v>1252</v>
      </c>
      <c r="J493" s="107" t="s">
        <v>171</v>
      </c>
      <c r="K493" s="107" t="s">
        <v>1369</v>
      </c>
      <c r="L493" s="107" t="s">
        <v>2217</v>
      </c>
      <c r="M493" t="s">
        <v>1343</v>
      </c>
      <c r="P493" t="s">
        <v>872</v>
      </c>
      <c r="Q493" s="6" t="e">
        <f>+VLOOKUP(Y493,#REF!,2,FALSE)</f>
        <v>#REF!</v>
      </c>
      <c r="R493" t="s">
        <v>1454</v>
      </c>
      <c r="S493" t="s">
        <v>51</v>
      </c>
      <c r="T493">
        <v>25000</v>
      </c>
      <c r="U493">
        <v>25000</v>
      </c>
      <c r="V493">
        <v>7500</v>
      </c>
      <c r="W493">
        <v>0</v>
      </c>
      <c r="X493">
        <v>-17500</v>
      </c>
      <c r="Y493" s="288">
        <v>2</v>
      </c>
      <c r="Z493" s="6" t="str">
        <f t="shared" si="28"/>
        <v>21</v>
      </c>
      <c r="AA493" s="107" t="str">
        <f t="shared" si="29"/>
        <v>2</v>
      </c>
      <c r="AB493" s="107" t="str">
        <f t="shared" si="30"/>
        <v>22</v>
      </c>
      <c r="AC493" s="107" t="str">
        <f t="shared" si="31"/>
        <v>221</v>
      </c>
    </row>
    <row r="494" spans="1:29" x14ac:dyDescent="0.25">
      <c r="A494" t="s">
        <v>172</v>
      </c>
      <c r="B494" t="s">
        <v>1379</v>
      </c>
      <c r="C494" s="107" t="e">
        <f>+VLOOKUP(AA494,#REF!,2,FALSE)</f>
        <v>#REF!</v>
      </c>
      <c r="D494" s="107" t="e">
        <f>+VLOOKUP(AB494,#REF!,2,FALSE)</f>
        <v>#REF!</v>
      </c>
      <c r="E494" s="107" t="s">
        <v>2226</v>
      </c>
      <c r="F494" s="107" t="s">
        <v>2227</v>
      </c>
      <c r="G494" s="107" t="s">
        <v>2228</v>
      </c>
      <c r="H494" s="107" t="s">
        <v>2229</v>
      </c>
      <c r="I494" s="107" t="s">
        <v>1252</v>
      </c>
      <c r="J494" s="107" t="s">
        <v>171</v>
      </c>
      <c r="K494" s="107" t="s">
        <v>1369</v>
      </c>
      <c r="L494" s="107" t="s">
        <v>2217</v>
      </c>
      <c r="M494" t="s">
        <v>1343</v>
      </c>
      <c r="P494" t="s">
        <v>873</v>
      </c>
      <c r="Q494" s="6" t="e">
        <f>+VLOOKUP(Y494,#REF!,2,FALSE)</f>
        <v>#REF!</v>
      </c>
      <c r="R494" t="s">
        <v>1457</v>
      </c>
      <c r="S494" t="s">
        <v>75</v>
      </c>
      <c r="T494">
        <v>16000</v>
      </c>
      <c r="U494">
        <v>16000</v>
      </c>
      <c r="V494">
        <v>16000</v>
      </c>
      <c r="W494">
        <v>0</v>
      </c>
      <c r="X494">
        <v>0</v>
      </c>
      <c r="Y494" s="288">
        <v>2</v>
      </c>
      <c r="Z494" s="6" t="str">
        <f t="shared" si="28"/>
        <v>25</v>
      </c>
      <c r="AA494" s="107" t="str">
        <f t="shared" si="29"/>
        <v>2</v>
      </c>
      <c r="AB494" s="107" t="str">
        <f t="shared" si="30"/>
        <v>22</v>
      </c>
      <c r="AC494" s="107" t="str">
        <f t="shared" si="31"/>
        <v>221</v>
      </c>
    </row>
    <row r="495" spans="1:29" x14ac:dyDescent="0.25">
      <c r="A495" t="s">
        <v>172</v>
      </c>
      <c r="B495" t="s">
        <v>1379</v>
      </c>
      <c r="C495" s="107" t="e">
        <f>+VLOOKUP(AA495,#REF!,2,FALSE)</f>
        <v>#REF!</v>
      </c>
      <c r="D495" s="107" t="e">
        <f>+VLOOKUP(AB495,#REF!,2,FALSE)</f>
        <v>#REF!</v>
      </c>
      <c r="E495" s="107" t="s">
        <v>2226</v>
      </c>
      <c r="F495" s="107" t="s">
        <v>2227</v>
      </c>
      <c r="G495" s="107" t="s">
        <v>2228</v>
      </c>
      <c r="H495" s="107" t="s">
        <v>2229</v>
      </c>
      <c r="I495" s="107" t="s">
        <v>1252</v>
      </c>
      <c r="J495" s="107" t="s">
        <v>171</v>
      </c>
      <c r="K495" s="107" t="s">
        <v>1369</v>
      </c>
      <c r="L495" s="107" t="s">
        <v>2217</v>
      </c>
      <c r="M495" t="s">
        <v>1343</v>
      </c>
      <c r="P495" t="s">
        <v>874</v>
      </c>
      <c r="Q495" s="6" t="e">
        <f>+VLOOKUP(Y495,#REF!,2,FALSE)</f>
        <v>#REF!</v>
      </c>
      <c r="R495" t="s">
        <v>1454</v>
      </c>
      <c r="S495" t="s">
        <v>3</v>
      </c>
      <c r="T495">
        <v>15000</v>
      </c>
      <c r="U495">
        <v>15000</v>
      </c>
      <c r="V495">
        <v>4500</v>
      </c>
      <c r="W495">
        <v>0</v>
      </c>
      <c r="X495">
        <v>-10500</v>
      </c>
      <c r="Y495" s="288">
        <v>2</v>
      </c>
      <c r="Z495" s="6" t="str">
        <f t="shared" si="28"/>
        <v>21</v>
      </c>
      <c r="AA495" s="107" t="str">
        <f t="shared" si="29"/>
        <v>2</v>
      </c>
      <c r="AB495" s="107" t="str">
        <f t="shared" si="30"/>
        <v>22</v>
      </c>
      <c r="AC495" s="107" t="str">
        <f t="shared" si="31"/>
        <v>221</v>
      </c>
    </row>
    <row r="496" spans="1:29" x14ac:dyDescent="0.25">
      <c r="A496" t="s">
        <v>172</v>
      </c>
      <c r="B496" t="s">
        <v>1379</v>
      </c>
      <c r="C496" s="107" t="e">
        <f>+VLOOKUP(AA496,#REF!,2,FALSE)</f>
        <v>#REF!</v>
      </c>
      <c r="D496" s="107" t="e">
        <f>+VLOOKUP(AB496,#REF!,2,FALSE)</f>
        <v>#REF!</v>
      </c>
      <c r="E496" s="107" t="s">
        <v>2226</v>
      </c>
      <c r="F496" s="107" t="s">
        <v>2227</v>
      </c>
      <c r="G496" s="107" t="s">
        <v>2228</v>
      </c>
      <c r="H496" s="107" t="s">
        <v>2229</v>
      </c>
      <c r="I496" s="107" t="s">
        <v>1252</v>
      </c>
      <c r="J496" s="107" t="s">
        <v>171</v>
      </c>
      <c r="K496" s="107" t="s">
        <v>1369</v>
      </c>
      <c r="L496" s="107" t="s">
        <v>2217</v>
      </c>
      <c r="M496" t="s">
        <v>1343</v>
      </c>
      <c r="P496" t="s">
        <v>875</v>
      </c>
      <c r="Q496" s="6" t="e">
        <f>+VLOOKUP(Y496,#REF!,2,FALSE)</f>
        <v>#REF!</v>
      </c>
      <c r="R496" t="s">
        <v>1457</v>
      </c>
      <c r="S496" t="s">
        <v>42</v>
      </c>
      <c r="T496">
        <v>15000</v>
      </c>
      <c r="U496">
        <v>15000</v>
      </c>
      <c r="V496">
        <v>15000</v>
      </c>
      <c r="W496">
        <v>0</v>
      </c>
      <c r="X496">
        <v>0</v>
      </c>
      <c r="Y496" s="288">
        <v>2</v>
      </c>
      <c r="Z496" s="6" t="str">
        <f t="shared" si="28"/>
        <v>25</v>
      </c>
      <c r="AA496" s="107" t="str">
        <f t="shared" si="29"/>
        <v>2</v>
      </c>
      <c r="AB496" s="107" t="str">
        <f t="shared" si="30"/>
        <v>22</v>
      </c>
      <c r="AC496" s="107" t="str">
        <f t="shared" si="31"/>
        <v>221</v>
      </c>
    </row>
    <row r="497" spans="1:29" x14ac:dyDescent="0.25">
      <c r="A497" t="s">
        <v>172</v>
      </c>
      <c r="B497" t="s">
        <v>1379</v>
      </c>
      <c r="C497" s="107" t="e">
        <f>+VLOOKUP(AA497,#REF!,2,FALSE)</f>
        <v>#REF!</v>
      </c>
      <c r="D497" s="107" t="e">
        <f>+VLOOKUP(AB497,#REF!,2,FALSE)</f>
        <v>#REF!</v>
      </c>
      <c r="E497" s="107" t="s">
        <v>2226</v>
      </c>
      <c r="F497" s="107" t="s">
        <v>2227</v>
      </c>
      <c r="G497" s="107" t="s">
        <v>2228</v>
      </c>
      <c r="H497" s="107" t="s">
        <v>2229</v>
      </c>
      <c r="I497" s="107" t="s">
        <v>1252</v>
      </c>
      <c r="J497" s="107" t="s">
        <v>171</v>
      </c>
      <c r="K497" s="107" t="s">
        <v>1369</v>
      </c>
      <c r="L497" s="107" t="s">
        <v>2217</v>
      </c>
      <c r="M497" t="s">
        <v>1343</v>
      </c>
      <c r="P497" t="s">
        <v>876</v>
      </c>
      <c r="Q497" s="6" t="e">
        <f>+VLOOKUP(Y497,#REF!,2,FALSE)</f>
        <v>#REF!</v>
      </c>
      <c r="R497" t="s">
        <v>1461</v>
      </c>
      <c r="S497" t="s">
        <v>11</v>
      </c>
      <c r="T497">
        <v>14000</v>
      </c>
      <c r="U497">
        <v>14000</v>
      </c>
      <c r="V497">
        <v>2800</v>
      </c>
      <c r="W497">
        <v>0</v>
      </c>
      <c r="X497">
        <v>-11200</v>
      </c>
      <c r="Y497" s="288">
        <v>2</v>
      </c>
      <c r="Z497" s="6" t="str">
        <f t="shared" si="28"/>
        <v>29</v>
      </c>
      <c r="AA497" s="107" t="str">
        <f t="shared" si="29"/>
        <v>2</v>
      </c>
      <c r="AB497" s="107" t="str">
        <f t="shared" si="30"/>
        <v>22</v>
      </c>
      <c r="AC497" s="107" t="str">
        <f t="shared" si="31"/>
        <v>221</v>
      </c>
    </row>
    <row r="498" spans="1:29" x14ac:dyDescent="0.25">
      <c r="A498" t="s">
        <v>172</v>
      </c>
      <c r="B498" t="s">
        <v>1379</v>
      </c>
      <c r="C498" s="107" t="e">
        <f>+VLOOKUP(AA498,#REF!,2,FALSE)</f>
        <v>#REF!</v>
      </c>
      <c r="D498" s="107" t="e">
        <f>+VLOOKUP(AB498,#REF!,2,FALSE)</f>
        <v>#REF!</v>
      </c>
      <c r="E498" s="107" t="s">
        <v>2226</v>
      </c>
      <c r="F498" s="107" t="s">
        <v>2227</v>
      </c>
      <c r="G498" s="107" t="s">
        <v>2228</v>
      </c>
      <c r="H498" s="107" t="s">
        <v>2229</v>
      </c>
      <c r="I498" s="107" t="s">
        <v>1252</v>
      </c>
      <c r="J498" s="107" t="s">
        <v>171</v>
      </c>
      <c r="K498" s="107" t="s">
        <v>1369</v>
      </c>
      <c r="L498" s="107" t="s">
        <v>2217</v>
      </c>
      <c r="M498" t="s">
        <v>1343</v>
      </c>
      <c r="P498" t="s">
        <v>902</v>
      </c>
      <c r="Q498" s="6" t="e">
        <f>+VLOOKUP(Y498,#REF!,2,FALSE)</f>
        <v>#REF!</v>
      </c>
      <c r="R498" t="s">
        <v>1454</v>
      </c>
      <c r="S498" t="s">
        <v>2</v>
      </c>
      <c r="T498">
        <v>30000</v>
      </c>
      <c r="U498">
        <v>30000</v>
      </c>
      <c r="V498">
        <v>6000</v>
      </c>
      <c r="W498">
        <v>0</v>
      </c>
      <c r="X498">
        <v>-24000</v>
      </c>
      <c r="Y498" s="288">
        <v>2</v>
      </c>
      <c r="Z498" s="6" t="str">
        <f t="shared" si="28"/>
        <v>21</v>
      </c>
      <c r="AA498" s="107" t="str">
        <f t="shared" si="29"/>
        <v>2</v>
      </c>
      <c r="AB498" s="107" t="str">
        <f t="shared" si="30"/>
        <v>22</v>
      </c>
      <c r="AC498" s="107" t="str">
        <f t="shared" si="31"/>
        <v>221</v>
      </c>
    </row>
    <row r="499" spans="1:29" x14ac:dyDescent="0.25">
      <c r="A499" t="s">
        <v>172</v>
      </c>
      <c r="B499" t="s">
        <v>1379</v>
      </c>
      <c r="C499" s="107" t="e">
        <f>+VLOOKUP(AA499,#REF!,2,FALSE)</f>
        <v>#REF!</v>
      </c>
      <c r="D499" s="107" t="e">
        <f>+VLOOKUP(AB499,#REF!,2,FALSE)</f>
        <v>#REF!</v>
      </c>
      <c r="E499" s="107" t="s">
        <v>2226</v>
      </c>
      <c r="F499" s="107" t="s">
        <v>2227</v>
      </c>
      <c r="G499" s="107" t="s">
        <v>2228</v>
      </c>
      <c r="H499" s="107" t="s">
        <v>2229</v>
      </c>
      <c r="I499" s="107" t="s">
        <v>1252</v>
      </c>
      <c r="J499" s="107" t="s">
        <v>171</v>
      </c>
      <c r="K499" s="107" t="s">
        <v>1369</v>
      </c>
      <c r="L499" s="107" t="s">
        <v>2217</v>
      </c>
      <c r="M499" t="s">
        <v>1343</v>
      </c>
      <c r="P499" t="s">
        <v>903</v>
      </c>
      <c r="Q499" s="6" t="e">
        <f>+VLOOKUP(Y499,#REF!,2,FALSE)</f>
        <v>#REF!</v>
      </c>
      <c r="R499" t="s">
        <v>1454</v>
      </c>
      <c r="S499" t="s">
        <v>3</v>
      </c>
      <c r="T499">
        <v>12600</v>
      </c>
      <c r="U499">
        <v>12600</v>
      </c>
      <c r="V499">
        <v>3780</v>
      </c>
      <c r="W499">
        <v>0</v>
      </c>
      <c r="X499">
        <v>-8820</v>
      </c>
      <c r="Y499" s="288">
        <v>2</v>
      </c>
      <c r="Z499" s="6" t="str">
        <f t="shared" si="28"/>
        <v>21</v>
      </c>
      <c r="AA499" s="107" t="str">
        <f t="shared" si="29"/>
        <v>2</v>
      </c>
      <c r="AB499" s="107" t="str">
        <f t="shared" si="30"/>
        <v>22</v>
      </c>
      <c r="AC499" s="107" t="str">
        <f t="shared" si="31"/>
        <v>221</v>
      </c>
    </row>
    <row r="500" spans="1:29" x14ac:dyDescent="0.25">
      <c r="A500" t="s">
        <v>172</v>
      </c>
      <c r="B500" t="s">
        <v>1379</v>
      </c>
      <c r="C500" s="107" t="e">
        <f>+VLOOKUP(AA500,#REF!,2,FALSE)</f>
        <v>#REF!</v>
      </c>
      <c r="D500" s="107" t="e">
        <f>+VLOOKUP(AB500,#REF!,2,FALSE)</f>
        <v>#REF!</v>
      </c>
      <c r="E500" s="107" t="s">
        <v>2226</v>
      </c>
      <c r="F500" s="107" t="s">
        <v>2227</v>
      </c>
      <c r="G500" s="107" t="s">
        <v>2228</v>
      </c>
      <c r="H500" s="107" t="s">
        <v>2229</v>
      </c>
      <c r="I500" s="107" t="s">
        <v>1252</v>
      </c>
      <c r="J500" s="107" t="s">
        <v>171</v>
      </c>
      <c r="K500" s="107" t="s">
        <v>1369</v>
      </c>
      <c r="L500" s="107" t="s">
        <v>2217</v>
      </c>
      <c r="M500" t="s">
        <v>1343</v>
      </c>
      <c r="P500" t="s">
        <v>904</v>
      </c>
      <c r="Q500" s="6" t="e">
        <f>+VLOOKUP(Y500,#REF!,2,FALSE)</f>
        <v>#REF!</v>
      </c>
      <c r="R500" t="s">
        <v>1454</v>
      </c>
      <c r="S500" t="s">
        <v>4</v>
      </c>
      <c r="T500">
        <v>35000</v>
      </c>
      <c r="U500">
        <v>35000</v>
      </c>
      <c r="V500">
        <v>28000</v>
      </c>
      <c r="W500">
        <v>0</v>
      </c>
      <c r="X500">
        <v>-7000</v>
      </c>
      <c r="Y500" s="288">
        <v>2</v>
      </c>
      <c r="Z500" s="6" t="str">
        <f t="shared" si="28"/>
        <v>21</v>
      </c>
      <c r="AA500" s="107" t="str">
        <f t="shared" si="29"/>
        <v>2</v>
      </c>
      <c r="AB500" s="107" t="str">
        <f t="shared" si="30"/>
        <v>22</v>
      </c>
      <c r="AC500" s="107" t="str">
        <f t="shared" si="31"/>
        <v>221</v>
      </c>
    </row>
    <row r="501" spans="1:29" x14ac:dyDescent="0.25">
      <c r="A501" t="s">
        <v>172</v>
      </c>
      <c r="B501" t="s">
        <v>1379</v>
      </c>
      <c r="C501" s="107" t="e">
        <f>+VLOOKUP(AA501,#REF!,2,FALSE)</f>
        <v>#REF!</v>
      </c>
      <c r="D501" s="107" t="e">
        <f>+VLOOKUP(AB501,#REF!,2,FALSE)</f>
        <v>#REF!</v>
      </c>
      <c r="E501" s="107" t="s">
        <v>2226</v>
      </c>
      <c r="F501" s="107" t="s">
        <v>2227</v>
      </c>
      <c r="G501" s="107" t="s">
        <v>2228</v>
      </c>
      <c r="H501" s="107" t="s">
        <v>2229</v>
      </c>
      <c r="I501" s="107" t="s">
        <v>1252</v>
      </c>
      <c r="J501" s="107" t="s">
        <v>171</v>
      </c>
      <c r="K501" s="107" t="s">
        <v>1369</v>
      </c>
      <c r="L501" s="107" t="s">
        <v>2217</v>
      </c>
      <c r="M501" t="s">
        <v>1343</v>
      </c>
      <c r="P501" t="s">
        <v>905</v>
      </c>
      <c r="Q501" s="6" t="e">
        <f>+VLOOKUP(Y501,#REF!,2,FALSE)</f>
        <v>#REF!</v>
      </c>
      <c r="R501" t="s">
        <v>1456</v>
      </c>
      <c r="S501" t="s">
        <v>94</v>
      </c>
      <c r="T501">
        <v>7000</v>
      </c>
      <c r="U501">
        <v>7000</v>
      </c>
      <c r="V501">
        <v>7000</v>
      </c>
      <c r="W501">
        <v>0</v>
      </c>
      <c r="X501">
        <v>0</v>
      </c>
      <c r="Y501" s="288">
        <v>2</v>
      </c>
      <c r="Z501" s="6" t="str">
        <f t="shared" si="28"/>
        <v>24</v>
      </c>
      <c r="AA501" s="107" t="str">
        <f t="shared" si="29"/>
        <v>2</v>
      </c>
      <c r="AB501" s="107" t="str">
        <f t="shared" si="30"/>
        <v>22</v>
      </c>
      <c r="AC501" s="107" t="str">
        <f t="shared" si="31"/>
        <v>221</v>
      </c>
    </row>
    <row r="502" spans="1:29" x14ac:dyDescent="0.25">
      <c r="A502" t="s">
        <v>172</v>
      </c>
      <c r="B502" t="s">
        <v>1379</v>
      </c>
      <c r="C502" s="107" t="e">
        <f>+VLOOKUP(AA502,#REF!,2,FALSE)</f>
        <v>#REF!</v>
      </c>
      <c r="D502" s="107" t="e">
        <f>+VLOOKUP(AB502,#REF!,2,FALSE)</f>
        <v>#REF!</v>
      </c>
      <c r="E502" s="107" t="s">
        <v>2226</v>
      </c>
      <c r="F502" s="107" t="s">
        <v>2227</v>
      </c>
      <c r="G502" s="107" t="s">
        <v>2228</v>
      </c>
      <c r="H502" s="107" t="s">
        <v>2229</v>
      </c>
      <c r="I502" s="107" t="s">
        <v>1252</v>
      </c>
      <c r="J502" s="107" t="s">
        <v>171</v>
      </c>
      <c r="K502" s="107" t="s">
        <v>1369</v>
      </c>
      <c r="L502" s="107" t="s">
        <v>2217</v>
      </c>
      <c r="M502" t="s">
        <v>1343</v>
      </c>
      <c r="P502" t="s">
        <v>905</v>
      </c>
      <c r="Q502" s="6" t="e">
        <f>+VLOOKUP(Y502,#REF!,2,FALSE)</f>
        <v>#REF!</v>
      </c>
      <c r="R502" t="s">
        <v>1456</v>
      </c>
      <c r="S502" t="s">
        <v>52</v>
      </c>
      <c r="T502">
        <v>5000</v>
      </c>
      <c r="U502">
        <v>5000</v>
      </c>
      <c r="V502">
        <v>5000</v>
      </c>
      <c r="W502">
        <v>0</v>
      </c>
      <c r="X502">
        <v>0</v>
      </c>
      <c r="Y502" s="288">
        <v>2</v>
      </c>
      <c r="Z502" s="6" t="str">
        <f t="shared" si="28"/>
        <v>24</v>
      </c>
      <c r="AA502" s="107" t="str">
        <f t="shared" si="29"/>
        <v>2</v>
      </c>
      <c r="AB502" s="107" t="str">
        <f t="shared" si="30"/>
        <v>22</v>
      </c>
      <c r="AC502" s="107" t="str">
        <f t="shared" si="31"/>
        <v>221</v>
      </c>
    </row>
    <row r="503" spans="1:29" x14ac:dyDescent="0.25">
      <c r="A503" t="s">
        <v>172</v>
      </c>
      <c r="B503" t="s">
        <v>1379</v>
      </c>
      <c r="C503" s="107" t="e">
        <f>+VLOOKUP(AA503,#REF!,2,FALSE)</f>
        <v>#REF!</v>
      </c>
      <c r="D503" s="107" t="e">
        <f>+VLOOKUP(AB503,#REF!,2,FALSE)</f>
        <v>#REF!</v>
      </c>
      <c r="E503" s="107" t="s">
        <v>2226</v>
      </c>
      <c r="F503" s="107" t="s">
        <v>2227</v>
      </c>
      <c r="G503" s="107" t="s">
        <v>2228</v>
      </c>
      <c r="H503" s="107" t="s">
        <v>2229</v>
      </c>
      <c r="I503" s="107" t="s">
        <v>1252</v>
      </c>
      <c r="J503" s="107" t="s">
        <v>171</v>
      </c>
      <c r="K503" s="107" t="s">
        <v>1369</v>
      </c>
      <c r="L503" s="107" t="s">
        <v>2217</v>
      </c>
      <c r="M503" t="s">
        <v>1343</v>
      </c>
      <c r="P503" t="s">
        <v>906</v>
      </c>
      <c r="Q503" s="6" t="e">
        <f>+VLOOKUP(Y503,#REF!,2,FALSE)</f>
        <v>#REF!</v>
      </c>
      <c r="R503" t="s">
        <v>1456</v>
      </c>
      <c r="S503" t="s">
        <v>59</v>
      </c>
      <c r="T503">
        <v>200000</v>
      </c>
      <c r="U503">
        <v>200000</v>
      </c>
      <c r="V503">
        <v>200000</v>
      </c>
      <c r="W503">
        <v>0</v>
      </c>
      <c r="X503">
        <v>0</v>
      </c>
      <c r="Y503" s="288">
        <v>2</v>
      </c>
      <c r="Z503" s="6" t="str">
        <f t="shared" si="28"/>
        <v>24</v>
      </c>
      <c r="AA503" s="107" t="str">
        <f t="shared" si="29"/>
        <v>2</v>
      </c>
      <c r="AB503" s="107" t="str">
        <f t="shared" si="30"/>
        <v>22</v>
      </c>
      <c r="AC503" s="107" t="str">
        <f t="shared" si="31"/>
        <v>221</v>
      </c>
    </row>
    <row r="504" spans="1:29" x14ac:dyDescent="0.25">
      <c r="A504" t="s">
        <v>172</v>
      </c>
      <c r="B504" t="s">
        <v>1379</v>
      </c>
      <c r="C504" s="107" t="e">
        <f>+VLOOKUP(AA504,#REF!,2,FALSE)</f>
        <v>#REF!</v>
      </c>
      <c r="D504" s="107" t="e">
        <f>+VLOOKUP(AB504,#REF!,2,FALSE)</f>
        <v>#REF!</v>
      </c>
      <c r="E504" s="107" t="s">
        <v>2226</v>
      </c>
      <c r="F504" s="107" t="s">
        <v>2227</v>
      </c>
      <c r="G504" s="107" t="s">
        <v>2228</v>
      </c>
      <c r="H504" s="107" t="s">
        <v>2229</v>
      </c>
      <c r="I504" s="107" t="s">
        <v>1252</v>
      </c>
      <c r="J504" s="107" t="s">
        <v>171</v>
      </c>
      <c r="K504" s="107" t="s">
        <v>1369</v>
      </c>
      <c r="L504" s="107" t="s">
        <v>2217</v>
      </c>
      <c r="M504" t="s">
        <v>1343</v>
      </c>
      <c r="P504" t="s">
        <v>907</v>
      </c>
      <c r="Q504" s="6" t="e">
        <f>+VLOOKUP(Y504,#REF!,2,FALSE)</f>
        <v>#REF!</v>
      </c>
      <c r="R504" t="s">
        <v>1457</v>
      </c>
      <c r="S504" t="s">
        <v>69</v>
      </c>
      <c r="T504">
        <v>2000</v>
      </c>
      <c r="U504">
        <v>2000</v>
      </c>
      <c r="V504">
        <v>2000</v>
      </c>
      <c r="W504">
        <v>0</v>
      </c>
      <c r="X504">
        <v>0</v>
      </c>
      <c r="Y504" s="288">
        <v>2</v>
      </c>
      <c r="Z504" s="6" t="str">
        <f t="shared" si="28"/>
        <v>25</v>
      </c>
      <c r="AA504" s="107" t="str">
        <f t="shared" si="29"/>
        <v>2</v>
      </c>
      <c r="AB504" s="107" t="str">
        <f t="shared" si="30"/>
        <v>22</v>
      </c>
      <c r="AC504" s="107" t="str">
        <f t="shared" si="31"/>
        <v>221</v>
      </c>
    </row>
    <row r="505" spans="1:29" x14ac:dyDescent="0.25">
      <c r="A505" t="s">
        <v>172</v>
      </c>
      <c r="B505" t="s">
        <v>1379</v>
      </c>
      <c r="C505" s="107" t="e">
        <f>+VLOOKUP(AA505,#REF!,2,FALSE)</f>
        <v>#REF!</v>
      </c>
      <c r="D505" s="107" t="e">
        <f>+VLOOKUP(AB505,#REF!,2,FALSE)</f>
        <v>#REF!</v>
      </c>
      <c r="E505" s="107" t="s">
        <v>2226</v>
      </c>
      <c r="F505" s="107" t="s">
        <v>2227</v>
      </c>
      <c r="G505" s="107" t="s">
        <v>2228</v>
      </c>
      <c r="H505" s="107" t="s">
        <v>2229</v>
      </c>
      <c r="I505" s="107" t="s">
        <v>1252</v>
      </c>
      <c r="J505" s="107" t="s">
        <v>171</v>
      </c>
      <c r="K505" s="107" t="s">
        <v>1369</v>
      </c>
      <c r="L505" s="107" t="s">
        <v>2217</v>
      </c>
      <c r="M505" t="s">
        <v>1343</v>
      </c>
      <c r="P505" t="s">
        <v>908</v>
      </c>
      <c r="Q505" s="6" t="e">
        <f>+VLOOKUP(Y505,#REF!,2,FALSE)</f>
        <v>#REF!</v>
      </c>
      <c r="R505" t="s">
        <v>1457</v>
      </c>
      <c r="S505" t="s">
        <v>75</v>
      </c>
      <c r="T505">
        <v>1500</v>
      </c>
      <c r="U505">
        <v>1500</v>
      </c>
      <c r="V505">
        <v>1500</v>
      </c>
      <c r="W505">
        <v>0</v>
      </c>
      <c r="X505">
        <v>0</v>
      </c>
      <c r="Y505" s="288">
        <v>2</v>
      </c>
      <c r="Z505" s="6" t="str">
        <f t="shared" si="28"/>
        <v>25</v>
      </c>
      <c r="AA505" s="107" t="str">
        <f t="shared" si="29"/>
        <v>2</v>
      </c>
      <c r="AB505" s="107" t="str">
        <f t="shared" si="30"/>
        <v>22</v>
      </c>
      <c r="AC505" s="107" t="str">
        <f t="shared" si="31"/>
        <v>221</v>
      </c>
    </row>
    <row r="506" spans="1:29" x14ac:dyDescent="0.25">
      <c r="A506" t="s">
        <v>172</v>
      </c>
      <c r="B506" t="s">
        <v>1379</v>
      </c>
      <c r="C506" s="107" t="e">
        <f>+VLOOKUP(AA506,#REF!,2,FALSE)</f>
        <v>#REF!</v>
      </c>
      <c r="D506" s="107" t="e">
        <f>+VLOOKUP(AB506,#REF!,2,FALSE)</f>
        <v>#REF!</v>
      </c>
      <c r="E506" s="107" t="s">
        <v>2226</v>
      </c>
      <c r="F506" s="107" t="s">
        <v>2227</v>
      </c>
      <c r="G506" s="107" t="s">
        <v>2228</v>
      </c>
      <c r="H506" s="107" t="s">
        <v>2229</v>
      </c>
      <c r="I506" s="107" t="s">
        <v>1252</v>
      </c>
      <c r="J506" s="107" t="s">
        <v>171</v>
      </c>
      <c r="K506" s="107" t="s">
        <v>1369</v>
      </c>
      <c r="L506" s="107" t="s">
        <v>2217</v>
      </c>
      <c r="M506" t="s">
        <v>1343</v>
      </c>
      <c r="P506" t="s">
        <v>908</v>
      </c>
      <c r="Q506" s="6" t="e">
        <f>+VLOOKUP(Y506,#REF!,2,FALSE)</f>
        <v>#REF!</v>
      </c>
      <c r="R506" t="s">
        <v>1457</v>
      </c>
      <c r="S506" t="s">
        <v>42</v>
      </c>
      <c r="T506">
        <v>500</v>
      </c>
      <c r="U506">
        <v>500</v>
      </c>
      <c r="V506">
        <v>500</v>
      </c>
      <c r="W506">
        <v>0</v>
      </c>
      <c r="X506">
        <v>0</v>
      </c>
      <c r="Y506" s="288">
        <v>2</v>
      </c>
      <c r="Z506" s="6" t="str">
        <f t="shared" si="28"/>
        <v>25</v>
      </c>
      <c r="AA506" s="107" t="str">
        <f t="shared" si="29"/>
        <v>2</v>
      </c>
      <c r="AB506" s="107" t="str">
        <f t="shared" si="30"/>
        <v>22</v>
      </c>
      <c r="AC506" s="107" t="str">
        <f t="shared" si="31"/>
        <v>221</v>
      </c>
    </row>
    <row r="507" spans="1:29" x14ac:dyDescent="0.25">
      <c r="A507" t="s">
        <v>172</v>
      </c>
      <c r="B507" t="s">
        <v>1379</v>
      </c>
      <c r="C507" s="107" t="e">
        <f>+VLOOKUP(AA507,#REF!,2,FALSE)</f>
        <v>#REF!</v>
      </c>
      <c r="D507" s="107" t="e">
        <f>+VLOOKUP(AB507,#REF!,2,FALSE)</f>
        <v>#REF!</v>
      </c>
      <c r="E507" s="107" t="s">
        <v>2226</v>
      </c>
      <c r="F507" s="107" t="s">
        <v>2227</v>
      </c>
      <c r="G507" s="107" t="s">
        <v>2228</v>
      </c>
      <c r="H507" s="107" t="s">
        <v>2229</v>
      </c>
      <c r="I507" s="107" t="s">
        <v>1252</v>
      </c>
      <c r="J507" s="107" t="s">
        <v>171</v>
      </c>
      <c r="K507" s="107" t="s">
        <v>1369</v>
      </c>
      <c r="L507" s="107" t="s">
        <v>2217</v>
      </c>
      <c r="M507" t="s">
        <v>1343</v>
      </c>
      <c r="P507" t="s">
        <v>909</v>
      </c>
      <c r="Q507" s="6" t="e">
        <f>+VLOOKUP(Y507,#REF!,2,FALSE)</f>
        <v>#REF!</v>
      </c>
      <c r="R507" t="s">
        <v>1459</v>
      </c>
      <c r="S507" t="s">
        <v>8</v>
      </c>
      <c r="T507">
        <v>79000</v>
      </c>
      <c r="U507">
        <v>79000</v>
      </c>
      <c r="V507">
        <v>31600</v>
      </c>
      <c r="W507">
        <v>0</v>
      </c>
      <c r="X507">
        <v>-47400</v>
      </c>
      <c r="Y507" s="288">
        <v>2</v>
      </c>
      <c r="Z507" s="6" t="str">
        <f t="shared" si="28"/>
        <v>27</v>
      </c>
      <c r="AA507" s="107" t="str">
        <f t="shared" si="29"/>
        <v>2</v>
      </c>
      <c r="AB507" s="107" t="str">
        <f t="shared" si="30"/>
        <v>22</v>
      </c>
      <c r="AC507" s="107" t="str">
        <f t="shared" si="31"/>
        <v>221</v>
      </c>
    </row>
    <row r="508" spans="1:29" x14ac:dyDescent="0.25">
      <c r="A508" t="s">
        <v>172</v>
      </c>
      <c r="B508" t="s">
        <v>1379</v>
      </c>
      <c r="C508" s="107" t="e">
        <f>+VLOOKUP(AA508,#REF!,2,FALSE)</f>
        <v>#REF!</v>
      </c>
      <c r="D508" s="107" t="e">
        <f>+VLOOKUP(AB508,#REF!,2,FALSE)</f>
        <v>#REF!</v>
      </c>
      <c r="E508" s="107" t="s">
        <v>2226</v>
      </c>
      <c r="F508" s="107" t="s">
        <v>2227</v>
      </c>
      <c r="G508" s="107" t="s">
        <v>2228</v>
      </c>
      <c r="H508" s="107" t="s">
        <v>2229</v>
      </c>
      <c r="I508" s="107" t="s">
        <v>1252</v>
      </c>
      <c r="J508" s="107" t="s">
        <v>171</v>
      </c>
      <c r="K508" s="107" t="s">
        <v>1369</v>
      </c>
      <c r="L508" s="107" t="s">
        <v>2217</v>
      </c>
      <c r="M508" t="s">
        <v>1343</v>
      </c>
      <c r="P508" t="s">
        <v>910</v>
      </c>
      <c r="Q508" s="6" t="e">
        <f>+VLOOKUP(Y508,#REF!,2,FALSE)</f>
        <v>#REF!</v>
      </c>
      <c r="R508" t="s">
        <v>1461</v>
      </c>
      <c r="S508" t="s">
        <v>10</v>
      </c>
      <c r="T508">
        <v>13000</v>
      </c>
      <c r="U508">
        <v>13000</v>
      </c>
      <c r="V508">
        <v>6500</v>
      </c>
      <c r="W508">
        <v>0</v>
      </c>
      <c r="X508">
        <v>-6500</v>
      </c>
      <c r="Y508" s="288">
        <v>2</v>
      </c>
      <c r="Z508" s="6" t="str">
        <f t="shared" si="28"/>
        <v>29</v>
      </c>
      <c r="AA508" s="107" t="str">
        <f t="shared" si="29"/>
        <v>2</v>
      </c>
      <c r="AB508" s="107" t="str">
        <f t="shared" si="30"/>
        <v>22</v>
      </c>
      <c r="AC508" s="107" t="str">
        <f t="shared" si="31"/>
        <v>221</v>
      </c>
    </row>
    <row r="509" spans="1:29" x14ac:dyDescent="0.25">
      <c r="A509" t="s">
        <v>172</v>
      </c>
      <c r="B509" t="s">
        <v>1379</v>
      </c>
      <c r="C509" s="107" t="e">
        <f>+VLOOKUP(AA509,#REF!,2,FALSE)</f>
        <v>#REF!</v>
      </c>
      <c r="D509" s="107" t="e">
        <f>+VLOOKUP(AB509,#REF!,2,FALSE)</f>
        <v>#REF!</v>
      </c>
      <c r="E509" s="107" t="s">
        <v>2226</v>
      </c>
      <c r="F509" s="107" t="s">
        <v>2227</v>
      </c>
      <c r="G509" s="107" t="s">
        <v>2228</v>
      </c>
      <c r="H509" s="107" t="s">
        <v>2229</v>
      </c>
      <c r="I509" s="107" t="s">
        <v>1252</v>
      </c>
      <c r="J509" s="107" t="s">
        <v>171</v>
      </c>
      <c r="K509" s="107" t="s">
        <v>1369</v>
      </c>
      <c r="L509" s="107" t="s">
        <v>2217</v>
      </c>
      <c r="M509" t="s">
        <v>1343</v>
      </c>
      <c r="P509" t="s">
        <v>911</v>
      </c>
      <c r="Q509" s="6" t="e">
        <f>+VLOOKUP(Y509,#REF!,2,FALSE)</f>
        <v>#REF!</v>
      </c>
      <c r="R509" t="s">
        <v>1461</v>
      </c>
      <c r="S509" t="s">
        <v>55</v>
      </c>
      <c r="T509">
        <v>20000</v>
      </c>
      <c r="U509">
        <v>20000</v>
      </c>
      <c r="V509">
        <v>2000</v>
      </c>
      <c r="W509">
        <v>0</v>
      </c>
      <c r="X509">
        <v>-18000</v>
      </c>
      <c r="Y509" s="288">
        <v>2</v>
      </c>
      <c r="Z509" s="6" t="str">
        <f t="shared" si="28"/>
        <v>29</v>
      </c>
      <c r="AA509" s="107" t="str">
        <f t="shared" si="29"/>
        <v>2</v>
      </c>
      <c r="AB509" s="107" t="str">
        <f t="shared" si="30"/>
        <v>22</v>
      </c>
      <c r="AC509" s="107" t="str">
        <f t="shared" si="31"/>
        <v>221</v>
      </c>
    </row>
    <row r="510" spans="1:29" x14ac:dyDescent="0.25">
      <c r="A510" t="s">
        <v>172</v>
      </c>
      <c r="B510" t="s">
        <v>1379</v>
      </c>
      <c r="C510" s="107" t="e">
        <f>+VLOOKUP(AA510,#REF!,2,FALSE)</f>
        <v>#REF!</v>
      </c>
      <c r="D510" s="107" t="e">
        <f>+VLOOKUP(AB510,#REF!,2,FALSE)</f>
        <v>#REF!</v>
      </c>
      <c r="E510" s="107" t="s">
        <v>2226</v>
      </c>
      <c r="F510" s="107" t="s">
        <v>2227</v>
      </c>
      <c r="G510" s="107" t="s">
        <v>2228</v>
      </c>
      <c r="H510" s="107" t="s">
        <v>2229</v>
      </c>
      <c r="I510" s="107" t="s">
        <v>1252</v>
      </c>
      <c r="J510" s="107" t="s">
        <v>171</v>
      </c>
      <c r="K510" s="107" t="s">
        <v>1369</v>
      </c>
      <c r="L510" s="107" t="s">
        <v>2217</v>
      </c>
      <c r="M510" t="s">
        <v>1343</v>
      </c>
      <c r="P510" t="s">
        <v>912</v>
      </c>
      <c r="Q510" s="6" t="e">
        <f>+VLOOKUP(Y510,#REF!,2,FALSE)</f>
        <v>#REF!</v>
      </c>
      <c r="R510" t="s">
        <v>1461</v>
      </c>
      <c r="S510" t="s">
        <v>77</v>
      </c>
      <c r="T510">
        <v>2000</v>
      </c>
      <c r="U510">
        <v>2000</v>
      </c>
      <c r="V510">
        <v>1600</v>
      </c>
      <c r="W510">
        <v>0</v>
      </c>
      <c r="X510">
        <v>-400</v>
      </c>
      <c r="Y510" s="288">
        <v>2</v>
      </c>
      <c r="Z510" s="6" t="str">
        <f t="shared" si="28"/>
        <v>29</v>
      </c>
      <c r="AA510" s="107" t="str">
        <f t="shared" si="29"/>
        <v>2</v>
      </c>
      <c r="AB510" s="107" t="str">
        <f t="shared" si="30"/>
        <v>22</v>
      </c>
      <c r="AC510" s="107" t="str">
        <f t="shared" si="31"/>
        <v>221</v>
      </c>
    </row>
    <row r="511" spans="1:29" x14ac:dyDescent="0.25">
      <c r="A511" t="s">
        <v>172</v>
      </c>
      <c r="B511" t="s">
        <v>1379</v>
      </c>
      <c r="C511" s="107" t="e">
        <f>+VLOOKUP(AA511,#REF!,2,FALSE)</f>
        <v>#REF!</v>
      </c>
      <c r="D511" s="107" t="e">
        <f>+VLOOKUP(AB511,#REF!,2,FALSE)</f>
        <v>#REF!</v>
      </c>
      <c r="E511" s="107" t="s">
        <v>2226</v>
      </c>
      <c r="F511" s="107" t="s">
        <v>2227</v>
      </c>
      <c r="G511" s="107" t="s">
        <v>2228</v>
      </c>
      <c r="H511" s="107" t="s">
        <v>2229</v>
      </c>
      <c r="I511" s="107" t="s">
        <v>1252</v>
      </c>
      <c r="J511" s="107" t="s">
        <v>171</v>
      </c>
      <c r="K511" s="107" t="s">
        <v>1369</v>
      </c>
      <c r="L511" s="107" t="s">
        <v>2217</v>
      </c>
      <c r="M511" t="s">
        <v>1343</v>
      </c>
      <c r="P511" t="s">
        <v>913</v>
      </c>
      <c r="Q511" s="6" t="e">
        <f>+VLOOKUP(Y511,#REF!,2,FALSE)</f>
        <v>#REF!</v>
      </c>
      <c r="R511" t="s">
        <v>1462</v>
      </c>
      <c r="S511" t="s">
        <v>113</v>
      </c>
      <c r="T511">
        <v>138600</v>
      </c>
      <c r="U511">
        <v>138600</v>
      </c>
      <c r="V511">
        <v>0</v>
      </c>
      <c r="W511">
        <v>0</v>
      </c>
      <c r="X511">
        <v>-138600</v>
      </c>
      <c r="Y511" s="288">
        <v>3</v>
      </c>
      <c r="Z511" s="6" t="str">
        <f t="shared" si="28"/>
        <v>31</v>
      </c>
      <c r="AA511" s="107" t="str">
        <f t="shared" si="29"/>
        <v>2</v>
      </c>
      <c r="AB511" s="107" t="str">
        <f t="shared" si="30"/>
        <v>22</v>
      </c>
      <c r="AC511" s="107" t="str">
        <f t="shared" si="31"/>
        <v>221</v>
      </c>
    </row>
    <row r="512" spans="1:29" x14ac:dyDescent="0.25">
      <c r="A512" t="s">
        <v>172</v>
      </c>
      <c r="B512" t="s">
        <v>1379</v>
      </c>
      <c r="C512" s="107" t="e">
        <f>+VLOOKUP(AA512,#REF!,2,FALSE)</f>
        <v>#REF!</v>
      </c>
      <c r="D512" s="107" t="e">
        <f>+VLOOKUP(AB512,#REF!,2,FALSE)</f>
        <v>#REF!</v>
      </c>
      <c r="E512" s="107" t="s">
        <v>2226</v>
      </c>
      <c r="F512" s="107" t="s">
        <v>2227</v>
      </c>
      <c r="G512" s="107" t="s">
        <v>2228</v>
      </c>
      <c r="H512" s="107" t="s">
        <v>2229</v>
      </c>
      <c r="I512" s="107" t="s">
        <v>1252</v>
      </c>
      <c r="J512" s="107" t="s">
        <v>171</v>
      </c>
      <c r="K512" s="107" t="s">
        <v>1369</v>
      </c>
      <c r="L512" s="107" t="s">
        <v>2217</v>
      </c>
      <c r="M512" t="s">
        <v>1343</v>
      </c>
      <c r="P512" t="s">
        <v>914</v>
      </c>
      <c r="Q512" s="6" t="e">
        <f>+VLOOKUP(Y512,#REF!,2,FALSE)</f>
        <v>#REF!</v>
      </c>
      <c r="R512" t="s">
        <v>1466</v>
      </c>
      <c r="S512" t="s">
        <v>100</v>
      </c>
      <c r="T512">
        <v>1000</v>
      </c>
      <c r="U512">
        <v>1000</v>
      </c>
      <c r="V512">
        <v>0</v>
      </c>
      <c r="W512">
        <v>0</v>
      </c>
      <c r="X512">
        <v>-1000</v>
      </c>
      <c r="Y512" s="288">
        <v>3</v>
      </c>
      <c r="Z512" s="6" t="str">
        <f t="shared" si="28"/>
        <v>35</v>
      </c>
      <c r="AA512" s="107" t="str">
        <f t="shared" si="29"/>
        <v>2</v>
      </c>
      <c r="AB512" s="107" t="str">
        <f t="shared" si="30"/>
        <v>22</v>
      </c>
      <c r="AC512" s="107" t="str">
        <f t="shared" si="31"/>
        <v>221</v>
      </c>
    </row>
    <row r="513" spans="1:29" x14ac:dyDescent="0.25">
      <c r="A513" t="s">
        <v>172</v>
      </c>
      <c r="B513" t="s">
        <v>1379</v>
      </c>
      <c r="C513" s="107" t="e">
        <f>+VLOOKUP(AA513,#REF!,2,FALSE)</f>
        <v>#REF!</v>
      </c>
      <c r="D513" s="107" t="e">
        <f>+VLOOKUP(AB513,#REF!,2,FALSE)</f>
        <v>#REF!</v>
      </c>
      <c r="E513" s="107" t="s">
        <v>2226</v>
      </c>
      <c r="F513" s="107" t="s">
        <v>2227</v>
      </c>
      <c r="G513" s="107" t="s">
        <v>2228</v>
      </c>
      <c r="H513" s="107" t="s">
        <v>2229</v>
      </c>
      <c r="I513" s="107" t="s">
        <v>1252</v>
      </c>
      <c r="J513" s="107" t="s">
        <v>171</v>
      </c>
      <c r="K513" s="107" t="s">
        <v>1369</v>
      </c>
      <c r="L513" s="107" t="s">
        <v>2217</v>
      </c>
      <c r="M513" t="s">
        <v>1343</v>
      </c>
      <c r="P513" t="s">
        <v>915</v>
      </c>
      <c r="Q513" s="6" t="e">
        <f>+VLOOKUP(Y513,#REF!,2,FALSE)</f>
        <v>#REF!</v>
      </c>
      <c r="R513" t="s">
        <v>1466</v>
      </c>
      <c r="S513" t="s">
        <v>104</v>
      </c>
      <c r="T513">
        <v>30000</v>
      </c>
      <c r="U513">
        <v>0</v>
      </c>
      <c r="V513">
        <v>0</v>
      </c>
      <c r="W513">
        <v>-30000</v>
      </c>
      <c r="X513">
        <v>-30000</v>
      </c>
      <c r="Y513" s="288">
        <v>3</v>
      </c>
      <c r="Z513" s="6" t="str">
        <f t="shared" si="28"/>
        <v>35</v>
      </c>
      <c r="AA513" s="107" t="str">
        <f t="shared" si="29"/>
        <v>2</v>
      </c>
      <c r="AB513" s="107" t="str">
        <f t="shared" si="30"/>
        <v>22</v>
      </c>
      <c r="AC513" s="107" t="str">
        <f t="shared" si="31"/>
        <v>221</v>
      </c>
    </row>
    <row r="514" spans="1:29" x14ac:dyDescent="0.25">
      <c r="A514" t="s">
        <v>172</v>
      </c>
      <c r="B514" t="s">
        <v>1379</v>
      </c>
      <c r="C514" s="107" t="e">
        <f>+VLOOKUP(AA514,#REF!,2,FALSE)</f>
        <v>#REF!</v>
      </c>
      <c r="D514" s="107" t="e">
        <f>+VLOOKUP(AB514,#REF!,2,FALSE)</f>
        <v>#REF!</v>
      </c>
      <c r="E514" s="107" t="s">
        <v>2226</v>
      </c>
      <c r="F514" s="107" t="s">
        <v>2227</v>
      </c>
      <c r="G514" s="107" t="s">
        <v>2228</v>
      </c>
      <c r="H514" s="107" t="s">
        <v>2229</v>
      </c>
      <c r="I514" s="107" t="s">
        <v>1252</v>
      </c>
      <c r="J514" s="107" t="s">
        <v>171</v>
      </c>
      <c r="K514" s="107" t="s">
        <v>1369</v>
      </c>
      <c r="L514" s="107" t="s">
        <v>2217</v>
      </c>
      <c r="M514" t="s">
        <v>1343</v>
      </c>
      <c r="P514" t="s">
        <v>916</v>
      </c>
      <c r="Q514" s="6" t="e">
        <f>+VLOOKUP(Y514,#REF!,2,FALSE)</f>
        <v>#REF!</v>
      </c>
      <c r="R514" t="s">
        <v>1476</v>
      </c>
      <c r="S514" t="s">
        <v>15</v>
      </c>
      <c r="T514">
        <v>103500</v>
      </c>
      <c r="U514">
        <v>103500</v>
      </c>
      <c r="V514">
        <v>0</v>
      </c>
      <c r="W514">
        <v>0</v>
      </c>
      <c r="X514">
        <v>-103500</v>
      </c>
      <c r="Y514" s="288">
        <v>5</v>
      </c>
      <c r="Z514" s="6" t="str">
        <f t="shared" ref="Z514:Z577" si="32">+MID(S514,1,2)</f>
        <v>51</v>
      </c>
      <c r="AA514" s="107" t="str">
        <f t="shared" ref="AA514:AA577" si="33">+MID(B514,1,1)</f>
        <v>2</v>
      </c>
      <c r="AB514" s="107" t="str">
        <f t="shared" ref="AB514:AB577" si="34">+MID(B514,1,2)</f>
        <v>22</v>
      </c>
      <c r="AC514" s="107" t="str">
        <f t="shared" ref="AC514:AC577" si="35">+MID(B514,1,3)</f>
        <v>221</v>
      </c>
    </row>
    <row r="515" spans="1:29" x14ac:dyDescent="0.25">
      <c r="A515" t="s">
        <v>172</v>
      </c>
      <c r="B515" t="s">
        <v>1379</v>
      </c>
      <c r="C515" s="107" t="e">
        <f>+VLOOKUP(AA515,#REF!,2,FALSE)</f>
        <v>#REF!</v>
      </c>
      <c r="D515" s="107" t="e">
        <f>+VLOOKUP(AB515,#REF!,2,FALSE)</f>
        <v>#REF!</v>
      </c>
      <c r="E515" s="107" t="s">
        <v>2226</v>
      </c>
      <c r="F515" s="107" t="s">
        <v>2227</v>
      </c>
      <c r="G515" s="107" t="s">
        <v>2228</v>
      </c>
      <c r="H515" s="107" t="s">
        <v>2229</v>
      </c>
      <c r="I515" s="107" t="s">
        <v>1252</v>
      </c>
      <c r="J515" s="107" t="s">
        <v>171</v>
      </c>
      <c r="K515" s="107" t="s">
        <v>1369</v>
      </c>
      <c r="L515" s="107" t="s">
        <v>2217</v>
      </c>
      <c r="M515" t="s">
        <v>1343</v>
      </c>
      <c r="P515" t="s">
        <v>917</v>
      </c>
      <c r="Q515" s="6" t="e">
        <f>+VLOOKUP(Y515,#REF!,2,FALSE)</f>
        <v>#REF!</v>
      </c>
      <c r="R515" t="s">
        <v>1476</v>
      </c>
      <c r="S515" t="s">
        <v>17</v>
      </c>
      <c r="T515">
        <v>2000</v>
      </c>
      <c r="U515">
        <v>2000</v>
      </c>
      <c r="V515">
        <v>2000</v>
      </c>
      <c r="W515">
        <v>0</v>
      </c>
      <c r="X515">
        <v>0</v>
      </c>
      <c r="Y515" s="288">
        <v>5</v>
      </c>
      <c r="Z515" s="6" t="str">
        <f t="shared" si="32"/>
        <v>51</v>
      </c>
      <c r="AA515" s="107" t="str">
        <f t="shared" si="33"/>
        <v>2</v>
      </c>
      <c r="AB515" s="107" t="str">
        <f t="shared" si="34"/>
        <v>22</v>
      </c>
      <c r="AC515" s="107" t="str">
        <f t="shared" si="35"/>
        <v>221</v>
      </c>
    </row>
    <row r="516" spans="1:29" x14ac:dyDescent="0.25">
      <c r="A516" t="s">
        <v>172</v>
      </c>
      <c r="B516" t="s">
        <v>1379</v>
      </c>
      <c r="C516" s="107" t="e">
        <f>+VLOOKUP(AA516,#REF!,2,FALSE)</f>
        <v>#REF!</v>
      </c>
      <c r="D516" s="107" t="e">
        <f>+VLOOKUP(AB516,#REF!,2,FALSE)</f>
        <v>#REF!</v>
      </c>
      <c r="E516" s="107" t="s">
        <v>2226</v>
      </c>
      <c r="F516" s="107" t="s">
        <v>2227</v>
      </c>
      <c r="G516" s="107" t="s">
        <v>2228</v>
      </c>
      <c r="H516" s="107" t="s">
        <v>2229</v>
      </c>
      <c r="I516" s="107" t="s">
        <v>1252</v>
      </c>
      <c r="J516" s="107" t="s">
        <v>171</v>
      </c>
      <c r="K516" s="107" t="s">
        <v>1369</v>
      </c>
      <c r="L516" s="107" t="s">
        <v>2217</v>
      </c>
      <c r="M516" t="s">
        <v>1343</v>
      </c>
      <c r="P516" t="s">
        <v>918</v>
      </c>
      <c r="Q516" s="6" t="e">
        <f>+VLOOKUP(Y516,#REF!,2,FALSE)</f>
        <v>#REF!</v>
      </c>
      <c r="R516" t="s">
        <v>1481</v>
      </c>
      <c r="S516" t="s">
        <v>50</v>
      </c>
      <c r="T516">
        <v>10500</v>
      </c>
      <c r="U516">
        <v>10500</v>
      </c>
      <c r="V516">
        <v>10500</v>
      </c>
      <c r="W516">
        <v>0</v>
      </c>
      <c r="X516">
        <v>0</v>
      </c>
      <c r="Y516" s="288">
        <v>5</v>
      </c>
      <c r="Z516" s="6" t="str">
        <f t="shared" si="32"/>
        <v>56</v>
      </c>
      <c r="AA516" s="107" t="str">
        <f t="shared" si="33"/>
        <v>2</v>
      </c>
      <c r="AB516" s="107" t="str">
        <f t="shared" si="34"/>
        <v>22</v>
      </c>
      <c r="AC516" s="107" t="str">
        <f t="shared" si="35"/>
        <v>221</v>
      </c>
    </row>
    <row r="517" spans="1:29" x14ac:dyDescent="0.25">
      <c r="A517" t="s">
        <v>172</v>
      </c>
      <c r="B517" t="s">
        <v>1379</v>
      </c>
      <c r="C517" s="107" t="e">
        <f>+VLOOKUP(AA517,#REF!,2,FALSE)</f>
        <v>#REF!</v>
      </c>
      <c r="D517" s="107" t="e">
        <f>+VLOOKUP(AB517,#REF!,2,FALSE)</f>
        <v>#REF!</v>
      </c>
      <c r="E517" s="107" t="s">
        <v>2226</v>
      </c>
      <c r="F517" s="107" t="s">
        <v>2227</v>
      </c>
      <c r="G517" s="107" t="s">
        <v>2228</v>
      </c>
      <c r="H517" s="107" t="s">
        <v>2229</v>
      </c>
      <c r="I517" s="107" t="s">
        <v>1252</v>
      </c>
      <c r="J517" s="107" t="s">
        <v>171</v>
      </c>
      <c r="K517" s="107" t="s">
        <v>1369</v>
      </c>
      <c r="L517" s="107" t="s">
        <v>2217</v>
      </c>
      <c r="M517" t="s">
        <v>1343</v>
      </c>
      <c r="P517" t="s">
        <v>1198</v>
      </c>
      <c r="Q517" s="6" t="e">
        <f>+VLOOKUP(Y517,#REF!,2,FALSE)</f>
        <v>#REF!</v>
      </c>
      <c r="R517" t="s">
        <v>1462</v>
      </c>
      <c r="S517" t="s">
        <v>209</v>
      </c>
      <c r="T517">
        <v>0</v>
      </c>
      <c r="U517">
        <v>227000000</v>
      </c>
      <c r="V517">
        <v>227000000</v>
      </c>
      <c r="W517">
        <v>227000000</v>
      </c>
      <c r="X517">
        <v>227000000</v>
      </c>
      <c r="Y517" s="288">
        <v>3</v>
      </c>
      <c r="Z517" s="6" t="str">
        <f t="shared" si="32"/>
        <v>31</v>
      </c>
      <c r="AA517" s="107" t="str">
        <f t="shared" si="33"/>
        <v>2</v>
      </c>
      <c r="AB517" s="107" t="str">
        <f t="shared" si="34"/>
        <v>22</v>
      </c>
      <c r="AC517" s="107" t="str">
        <f t="shared" si="35"/>
        <v>221</v>
      </c>
    </row>
    <row r="518" spans="1:29" x14ac:dyDescent="0.25">
      <c r="A518" t="s">
        <v>172</v>
      </c>
      <c r="B518" t="s">
        <v>1379</v>
      </c>
      <c r="C518" s="107" t="e">
        <f>+VLOOKUP(AA518,#REF!,2,FALSE)</f>
        <v>#REF!</v>
      </c>
      <c r="D518" s="107" t="e">
        <f>+VLOOKUP(AB518,#REF!,2,FALSE)</f>
        <v>#REF!</v>
      </c>
      <c r="E518" s="107" t="s">
        <v>2226</v>
      </c>
      <c r="F518" s="107" t="s">
        <v>2227</v>
      </c>
      <c r="G518" s="107" t="s">
        <v>2228</v>
      </c>
      <c r="H518" s="107" t="s">
        <v>2229</v>
      </c>
      <c r="I518" s="107" t="s">
        <v>1252</v>
      </c>
      <c r="J518" s="107" t="s">
        <v>171</v>
      </c>
      <c r="K518" s="107" t="s">
        <v>1369</v>
      </c>
      <c r="L518" s="107" t="s">
        <v>2217</v>
      </c>
      <c r="M518" t="s">
        <v>1343</v>
      </c>
      <c r="Q518" s="6" t="e">
        <f>+VLOOKUP(Y518,#REF!,2,FALSE)</f>
        <v>#REF!</v>
      </c>
      <c r="R518" t="s">
        <v>1463</v>
      </c>
      <c r="S518" t="s">
        <v>66</v>
      </c>
      <c r="T518">
        <v>0</v>
      </c>
      <c r="U518">
        <v>26867579.119677722</v>
      </c>
      <c r="V518">
        <v>26867579.119677722</v>
      </c>
      <c r="Y518" s="288">
        <v>3</v>
      </c>
      <c r="Z518" s="6" t="str">
        <f t="shared" si="32"/>
        <v>32</v>
      </c>
      <c r="AA518" s="107" t="str">
        <f t="shared" si="33"/>
        <v>2</v>
      </c>
      <c r="AB518" s="107" t="str">
        <f t="shared" si="34"/>
        <v>22</v>
      </c>
      <c r="AC518" s="107" t="str">
        <f t="shared" si="35"/>
        <v>221</v>
      </c>
    </row>
    <row r="519" spans="1:29" x14ac:dyDescent="0.25">
      <c r="A519" t="s">
        <v>172</v>
      </c>
      <c r="B519" t="s">
        <v>1380</v>
      </c>
      <c r="C519" s="107" t="e">
        <f>+VLOOKUP(AA519,#REF!,2,FALSE)</f>
        <v>#REF!</v>
      </c>
      <c r="D519" s="107" t="e">
        <f>+VLOOKUP(AB519,#REF!,2,FALSE)</f>
        <v>#REF!</v>
      </c>
      <c r="E519" s="107" t="s">
        <v>2226</v>
      </c>
      <c r="F519" s="107" t="s">
        <v>2227</v>
      </c>
      <c r="G519" s="107" t="s">
        <v>2228</v>
      </c>
      <c r="H519" s="107" t="s">
        <v>2229</v>
      </c>
      <c r="I519" t="s">
        <v>1254</v>
      </c>
      <c r="J519" t="s">
        <v>174</v>
      </c>
      <c r="K519" t="s">
        <v>1369</v>
      </c>
      <c r="L519" s="107" t="s">
        <v>2217</v>
      </c>
      <c r="M519" t="s">
        <v>1344</v>
      </c>
      <c r="P519" t="s">
        <v>703</v>
      </c>
      <c r="Q519" s="6" t="e">
        <f>+VLOOKUP(Y519,#REF!,2,FALSE)</f>
        <v>#REF!</v>
      </c>
      <c r="R519" t="s">
        <v>1456</v>
      </c>
      <c r="S519" t="s">
        <v>92</v>
      </c>
      <c r="T519">
        <v>320000</v>
      </c>
      <c r="U519">
        <v>320000</v>
      </c>
      <c r="V519">
        <v>64000</v>
      </c>
      <c r="W519">
        <v>0</v>
      </c>
      <c r="X519">
        <v>-256000</v>
      </c>
      <c r="Y519" s="288">
        <v>2</v>
      </c>
      <c r="Z519" s="6" t="str">
        <f t="shared" si="32"/>
        <v>24</v>
      </c>
      <c r="AA519" s="107" t="str">
        <f t="shared" si="33"/>
        <v>2</v>
      </c>
      <c r="AB519" s="107" t="str">
        <f t="shared" si="34"/>
        <v>21</v>
      </c>
      <c r="AC519" s="107" t="str">
        <f t="shared" si="35"/>
        <v>214</v>
      </c>
    </row>
    <row r="520" spans="1:29" x14ac:dyDescent="0.25">
      <c r="A520" t="s">
        <v>172</v>
      </c>
      <c r="B520" t="s">
        <v>1380</v>
      </c>
      <c r="C520" s="107" t="e">
        <f>+VLOOKUP(AA520,#REF!,2,FALSE)</f>
        <v>#REF!</v>
      </c>
      <c r="D520" s="107" t="e">
        <f>+VLOOKUP(AB520,#REF!,2,FALSE)</f>
        <v>#REF!</v>
      </c>
      <c r="E520" s="107" t="s">
        <v>2226</v>
      </c>
      <c r="F520" s="107" t="s">
        <v>2227</v>
      </c>
      <c r="G520" s="107" t="s">
        <v>2228</v>
      </c>
      <c r="H520" s="107" t="s">
        <v>2229</v>
      </c>
      <c r="I520" s="107" t="s">
        <v>1254</v>
      </c>
      <c r="J520" s="107" t="s">
        <v>174</v>
      </c>
      <c r="K520" s="107" t="s">
        <v>1369</v>
      </c>
      <c r="L520" s="107" t="s">
        <v>2217</v>
      </c>
      <c r="M520" t="s">
        <v>1344</v>
      </c>
      <c r="P520" t="s">
        <v>704</v>
      </c>
      <c r="Q520" s="6" t="e">
        <f>+VLOOKUP(Y520,#REF!,2,FALSE)</f>
        <v>#REF!</v>
      </c>
      <c r="R520" t="s">
        <v>1456</v>
      </c>
      <c r="S520" t="s">
        <v>58</v>
      </c>
      <c r="T520">
        <v>12576.07</v>
      </c>
      <c r="U520">
        <v>12576.07</v>
      </c>
      <c r="V520">
        <v>12576.07</v>
      </c>
      <c r="W520">
        <v>0</v>
      </c>
      <c r="X520">
        <v>0</v>
      </c>
      <c r="Y520" s="288">
        <v>2</v>
      </c>
      <c r="Z520" s="6" t="str">
        <f t="shared" si="32"/>
        <v>24</v>
      </c>
      <c r="AA520" s="107" t="str">
        <f t="shared" si="33"/>
        <v>2</v>
      </c>
      <c r="AB520" s="107" t="str">
        <f t="shared" si="34"/>
        <v>21</v>
      </c>
      <c r="AC520" s="107" t="str">
        <f t="shared" si="35"/>
        <v>214</v>
      </c>
    </row>
    <row r="521" spans="1:29" x14ac:dyDescent="0.25">
      <c r="A521" t="s">
        <v>172</v>
      </c>
      <c r="B521" t="s">
        <v>1380</v>
      </c>
      <c r="C521" s="107" t="e">
        <f>+VLOOKUP(AA521,#REF!,2,FALSE)</f>
        <v>#REF!</v>
      </c>
      <c r="D521" s="107" t="e">
        <f>+VLOOKUP(AB521,#REF!,2,FALSE)</f>
        <v>#REF!</v>
      </c>
      <c r="E521" s="107" t="s">
        <v>2226</v>
      </c>
      <c r="F521" s="107" t="s">
        <v>2227</v>
      </c>
      <c r="G521" s="107" t="s">
        <v>2228</v>
      </c>
      <c r="H521" s="107" t="s">
        <v>2229</v>
      </c>
      <c r="I521" s="107" t="s">
        <v>1254</v>
      </c>
      <c r="J521" s="107" t="s">
        <v>174</v>
      </c>
      <c r="K521" s="107" t="s">
        <v>1369</v>
      </c>
      <c r="L521" s="107" t="s">
        <v>2217</v>
      </c>
      <c r="M521" t="s">
        <v>1344</v>
      </c>
      <c r="P521" t="s">
        <v>705</v>
      </c>
      <c r="Q521" s="6" t="e">
        <f>+VLOOKUP(Y521,#REF!,2,FALSE)</f>
        <v>#REF!</v>
      </c>
      <c r="R521" t="s">
        <v>1456</v>
      </c>
      <c r="S521" t="s">
        <v>59</v>
      </c>
      <c r="T521">
        <v>3752.78</v>
      </c>
      <c r="U521">
        <v>3752.78</v>
      </c>
      <c r="V521">
        <v>3752.78</v>
      </c>
      <c r="W521">
        <v>0</v>
      </c>
      <c r="X521">
        <v>0</v>
      </c>
      <c r="Y521" s="288">
        <v>2</v>
      </c>
      <c r="Z521" s="6" t="str">
        <f t="shared" si="32"/>
        <v>24</v>
      </c>
      <c r="AA521" s="107" t="str">
        <f t="shared" si="33"/>
        <v>2</v>
      </c>
      <c r="AB521" s="107" t="str">
        <f t="shared" si="34"/>
        <v>21</v>
      </c>
      <c r="AC521" s="107" t="str">
        <f t="shared" si="35"/>
        <v>214</v>
      </c>
    </row>
    <row r="522" spans="1:29" x14ac:dyDescent="0.25">
      <c r="A522" t="s">
        <v>172</v>
      </c>
      <c r="B522" t="s">
        <v>1380</v>
      </c>
      <c r="C522" s="107" t="e">
        <f>+VLOOKUP(AA522,#REF!,2,FALSE)</f>
        <v>#REF!</v>
      </c>
      <c r="D522" s="107" t="e">
        <f>+VLOOKUP(AB522,#REF!,2,FALSE)</f>
        <v>#REF!</v>
      </c>
      <c r="E522" s="107" t="s">
        <v>2226</v>
      </c>
      <c r="F522" s="107" t="s">
        <v>2227</v>
      </c>
      <c r="G522" s="107" t="s">
        <v>2228</v>
      </c>
      <c r="H522" s="107" t="s">
        <v>2229</v>
      </c>
      <c r="I522" s="107" t="s">
        <v>1254</v>
      </c>
      <c r="J522" s="107" t="s">
        <v>174</v>
      </c>
      <c r="K522" s="107" t="s">
        <v>1369</v>
      </c>
      <c r="L522" s="107" t="s">
        <v>2217</v>
      </c>
      <c r="M522" t="s">
        <v>1344</v>
      </c>
      <c r="P522" t="s">
        <v>706</v>
      </c>
      <c r="Q522" s="6" t="e">
        <f>+VLOOKUP(Y522,#REF!,2,FALSE)</f>
        <v>#REF!</v>
      </c>
      <c r="R522" t="s">
        <v>1457</v>
      </c>
      <c r="S522" t="s">
        <v>186</v>
      </c>
      <c r="T522">
        <v>15000000</v>
      </c>
      <c r="U522">
        <v>15000000</v>
      </c>
      <c r="V522">
        <v>3000000</v>
      </c>
      <c r="W522">
        <v>0</v>
      </c>
      <c r="X522">
        <v>-12000000</v>
      </c>
      <c r="Y522" s="288">
        <v>2</v>
      </c>
      <c r="Z522" s="6" t="str">
        <f t="shared" si="32"/>
        <v>25</v>
      </c>
      <c r="AA522" s="107" t="str">
        <f t="shared" si="33"/>
        <v>2</v>
      </c>
      <c r="AB522" s="107" t="str">
        <f t="shared" si="34"/>
        <v>21</v>
      </c>
      <c r="AC522" s="107" t="str">
        <f t="shared" si="35"/>
        <v>214</v>
      </c>
    </row>
    <row r="523" spans="1:29" x14ac:dyDescent="0.25">
      <c r="A523" t="s">
        <v>172</v>
      </c>
      <c r="B523" t="s">
        <v>1380</v>
      </c>
      <c r="C523" s="107" t="e">
        <f>+VLOOKUP(AA523,#REF!,2,FALSE)</f>
        <v>#REF!</v>
      </c>
      <c r="D523" s="107" t="e">
        <f>+VLOOKUP(AB523,#REF!,2,FALSE)</f>
        <v>#REF!</v>
      </c>
      <c r="E523" s="107" t="s">
        <v>2226</v>
      </c>
      <c r="F523" s="107" t="s">
        <v>2227</v>
      </c>
      <c r="G523" s="107" t="s">
        <v>2228</v>
      </c>
      <c r="H523" s="107" t="s">
        <v>2229</v>
      </c>
      <c r="I523" s="107" t="s">
        <v>1254</v>
      </c>
      <c r="J523" s="107" t="s">
        <v>174</v>
      </c>
      <c r="K523" s="107" t="s">
        <v>1369</v>
      </c>
      <c r="L523" s="107" t="s">
        <v>2217</v>
      </c>
      <c r="M523" t="s">
        <v>1344</v>
      </c>
      <c r="P523" t="s">
        <v>707</v>
      </c>
      <c r="Q523" s="6" t="e">
        <f>+VLOOKUP(Y523,#REF!,2,FALSE)</f>
        <v>#REF!</v>
      </c>
      <c r="R523" t="s">
        <v>1457</v>
      </c>
      <c r="S523" t="s">
        <v>42</v>
      </c>
      <c r="T523">
        <v>40296</v>
      </c>
      <c r="U523">
        <v>40296</v>
      </c>
      <c r="V523">
        <v>40296</v>
      </c>
      <c r="W523">
        <v>0</v>
      </c>
      <c r="X523">
        <v>0</v>
      </c>
      <c r="Y523" s="288">
        <v>2</v>
      </c>
      <c r="Z523" s="6" t="str">
        <f t="shared" si="32"/>
        <v>25</v>
      </c>
      <c r="AA523" s="107" t="str">
        <f t="shared" si="33"/>
        <v>2</v>
      </c>
      <c r="AB523" s="107" t="str">
        <f t="shared" si="34"/>
        <v>21</v>
      </c>
      <c r="AC523" s="107" t="str">
        <f t="shared" si="35"/>
        <v>214</v>
      </c>
    </row>
    <row r="524" spans="1:29" x14ac:dyDescent="0.25">
      <c r="A524" t="s">
        <v>172</v>
      </c>
      <c r="B524" t="s">
        <v>1380</v>
      </c>
      <c r="C524" s="107" t="e">
        <f>+VLOOKUP(AA524,#REF!,2,FALSE)</f>
        <v>#REF!</v>
      </c>
      <c r="D524" s="107" t="e">
        <f>+VLOOKUP(AB524,#REF!,2,FALSE)</f>
        <v>#REF!</v>
      </c>
      <c r="E524" s="107" t="s">
        <v>2226</v>
      </c>
      <c r="F524" s="107" t="s">
        <v>2227</v>
      </c>
      <c r="G524" s="107" t="s">
        <v>2228</v>
      </c>
      <c r="H524" s="107" t="s">
        <v>2229</v>
      </c>
      <c r="I524" s="107" t="s">
        <v>1254</v>
      </c>
      <c r="J524" s="107" t="s">
        <v>174</v>
      </c>
      <c r="K524" s="107" t="s">
        <v>1369</v>
      </c>
      <c r="L524" s="107" t="s">
        <v>2217</v>
      </c>
      <c r="M524" t="s">
        <v>1344</v>
      </c>
      <c r="P524" t="s">
        <v>704</v>
      </c>
      <c r="Q524" s="6" t="e">
        <f>+VLOOKUP(Y524,#REF!,2,FALSE)</f>
        <v>#REF!</v>
      </c>
      <c r="R524" t="s">
        <v>1457</v>
      </c>
      <c r="S524" t="s">
        <v>69</v>
      </c>
      <c r="T524">
        <v>3165260.2</v>
      </c>
      <c r="U524">
        <v>3165260.2</v>
      </c>
      <c r="V524">
        <v>1266104.08</v>
      </c>
      <c r="W524">
        <v>0</v>
      </c>
      <c r="X524">
        <v>-1899156.12</v>
      </c>
      <c r="Y524" s="288">
        <v>2</v>
      </c>
      <c r="Z524" s="6" t="str">
        <f t="shared" si="32"/>
        <v>25</v>
      </c>
      <c r="AA524" s="107" t="str">
        <f t="shared" si="33"/>
        <v>2</v>
      </c>
      <c r="AB524" s="107" t="str">
        <f t="shared" si="34"/>
        <v>21</v>
      </c>
      <c r="AC524" s="107" t="str">
        <f t="shared" si="35"/>
        <v>214</v>
      </c>
    </row>
    <row r="525" spans="1:29" x14ac:dyDescent="0.25">
      <c r="A525" t="s">
        <v>172</v>
      </c>
      <c r="B525" t="s">
        <v>1380</v>
      </c>
      <c r="C525" s="107" t="e">
        <f>+VLOOKUP(AA525,#REF!,2,FALSE)</f>
        <v>#REF!</v>
      </c>
      <c r="D525" s="107" t="e">
        <f>+VLOOKUP(AB525,#REF!,2,FALSE)</f>
        <v>#REF!</v>
      </c>
      <c r="E525" s="107" t="s">
        <v>2226</v>
      </c>
      <c r="F525" s="107" t="s">
        <v>2227</v>
      </c>
      <c r="G525" s="107" t="s">
        <v>2228</v>
      </c>
      <c r="H525" s="107" t="s">
        <v>2229</v>
      </c>
      <c r="I525" s="107" t="s">
        <v>1254</v>
      </c>
      <c r="J525" s="107" t="s">
        <v>174</v>
      </c>
      <c r="K525" s="107" t="s">
        <v>1369</v>
      </c>
      <c r="L525" s="107" t="s">
        <v>2217</v>
      </c>
      <c r="M525" t="s">
        <v>1344</v>
      </c>
      <c r="P525" t="s">
        <v>708</v>
      </c>
      <c r="Q525" s="6" t="e">
        <f>+VLOOKUP(Y525,#REF!,2,FALSE)</f>
        <v>#REF!</v>
      </c>
      <c r="R525" t="s">
        <v>1458</v>
      </c>
      <c r="S525" t="s">
        <v>98</v>
      </c>
      <c r="T525">
        <v>506137.7</v>
      </c>
      <c r="U525">
        <v>506137.7</v>
      </c>
      <c r="V525">
        <v>404910.16000000003</v>
      </c>
      <c r="W525">
        <v>0</v>
      </c>
      <c r="X525">
        <v>-101227.53999999998</v>
      </c>
      <c r="Y525" s="288">
        <v>2</v>
      </c>
      <c r="Z525" s="6" t="str">
        <f t="shared" si="32"/>
        <v>26</v>
      </c>
      <c r="AA525" s="107" t="str">
        <f t="shared" si="33"/>
        <v>2</v>
      </c>
      <c r="AB525" s="107" t="str">
        <f t="shared" si="34"/>
        <v>21</v>
      </c>
      <c r="AC525" s="107" t="str">
        <f t="shared" si="35"/>
        <v>214</v>
      </c>
    </row>
    <row r="526" spans="1:29" x14ac:dyDescent="0.25">
      <c r="A526" t="s">
        <v>172</v>
      </c>
      <c r="B526" t="s">
        <v>1380</v>
      </c>
      <c r="C526" s="107" t="e">
        <f>+VLOOKUP(AA526,#REF!,2,FALSE)</f>
        <v>#REF!</v>
      </c>
      <c r="D526" s="107" t="e">
        <f>+VLOOKUP(AB526,#REF!,2,FALSE)</f>
        <v>#REF!</v>
      </c>
      <c r="E526" s="107" t="s">
        <v>2226</v>
      </c>
      <c r="F526" s="107" t="s">
        <v>2227</v>
      </c>
      <c r="G526" s="107" t="s">
        <v>2228</v>
      </c>
      <c r="H526" s="107" t="s">
        <v>2229</v>
      </c>
      <c r="I526" s="107" t="s">
        <v>1254</v>
      </c>
      <c r="J526" s="107" t="s">
        <v>174</v>
      </c>
      <c r="K526" s="107" t="s">
        <v>1369</v>
      </c>
      <c r="L526" s="107" t="s">
        <v>2217</v>
      </c>
      <c r="M526" t="s">
        <v>1344</v>
      </c>
      <c r="P526" t="s">
        <v>709</v>
      </c>
      <c r="Q526" s="6" t="e">
        <f>+VLOOKUP(Y526,#REF!,2,FALSE)</f>
        <v>#REF!</v>
      </c>
      <c r="R526" t="s">
        <v>1459</v>
      </c>
      <c r="S526" t="s">
        <v>8</v>
      </c>
      <c r="T526">
        <v>2136129.77</v>
      </c>
      <c r="U526">
        <v>2136129.77</v>
      </c>
      <c r="V526">
        <v>854451.90800000005</v>
      </c>
      <c r="W526">
        <v>0</v>
      </c>
      <c r="X526">
        <v>-1281677.862</v>
      </c>
      <c r="Y526" s="288">
        <v>2</v>
      </c>
      <c r="Z526" s="6" t="str">
        <f t="shared" si="32"/>
        <v>27</v>
      </c>
      <c r="AA526" s="107" t="str">
        <f t="shared" si="33"/>
        <v>2</v>
      </c>
      <c r="AB526" s="107" t="str">
        <f t="shared" si="34"/>
        <v>21</v>
      </c>
      <c r="AC526" s="107" t="str">
        <f t="shared" si="35"/>
        <v>214</v>
      </c>
    </row>
    <row r="527" spans="1:29" x14ac:dyDescent="0.25">
      <c r="A527" t="s">
        <v>172</v>
      </c>
      <c r="B527" t="s">
        <v>1380</v>
      </c>
      <c r="C527" s="107" t="e">
        <f>+VLOOKUP(AA527,#REF!,2,FALSE)</f>
        <v>#REF!</v>
      </c>
      <c r="D527" s="107" t="e">
        <f>+VLOOKUP(AB527,#REF!,2,FALSE)</f>
        <v>#REF!</v>
      </c>
      <c r="E527" s="107" t="s">
        <v>2226</v>
      </c>
      <c r="F527" s="107" t="s">
        <v>2227</v>
      </c>
      <c r="G527" s="107" t="s">
        <v>2228</v>
      </c>
      <c r="H527" s="107" t="s">
        <v>2229</v>
      </c>
      <c r="I527" s="107" t="s">
        <v>1254</v>
      </c>
      <c r="J527" s="107" t="s">
        <v>174</v>
      </c>
      <c r="K527" s="107" t="s">
        <v>1369</v>
      </c>
      <c r="L527" s="107" t="s">
        <v>2217</v>
      </c>
      <c r="M527" t="s">
        <v>1344</v>
      </c>
      <c r="P527" t="s">
        <v>710</v>
      </c>
      <c r="Q527" s="6" t="e">
        <f>+VLOOKUP(Y527,#REF!,2,FALSE)</f>
        <v>#REF!</v>
      </c>
      <c r="R527" t="s">
        <v>1459</v>
      </c>
      <c r="S527" t="s">
        <v>67</v>
      </c>
      <c r="T527">
        <v>414324.25</v>
      </c>
      <c r="U527">
        <v>414324.25</v>
      </c>
      <c r="V527">
        <v>248594.55</v>
      </c>
      <c r="W527">
        <v>0</v>
      </c>
      <c r="X527">
        <v>-165729.70000000001</v>
      </c>
      <c r="Y527" s="288">
        <v>2</v>
      </c>
      <c r="Z527" s="6" t="str">
        <f t="shared" si="32"/>
        <v>27</v>
      </c>
      <c r="AA527" s="107" t="str">
        <f t="shared" si="33"/>
        <v>2</v>
      </c>
      <c r="AB527" s="107" t="str">
        <f t="shared" si="34"/>
        <v>21</v>
      </c>
      <c r="AC527" s="107" t="str">
        <f t="shared" si="35"/>
        <v>214</v>
      </c>
    </row>
    <row r="528" spans="1:29" x14ac:dyDescent="0.25">
      <c r="A528" t="s">
        <v>172</v>
      </c>
      <c r="B528" t="s">
        <v>1380</v>
      </c>
      <c r="C528" s="107" t="e">
        <f>+VLOOKUP(AA528,#REF!,2,FALSE)</f>
        <v>#REF!</v>
      </c>
      <c r="D528" s="107" t="e">
        <f>+VLOOKUP(AB528,#REF!,2,FALSE)</f>
        <v>#REF!</v>
      </c>
      <c r="E528" s="107" t="s">
        <v>2226</v>
      </c>
      <c r="F528" s="107" t="s">
        <v>2227</v>
      </c>
      <c r="G528" s="107" t="s">
        <v>2228</v>
      </c>
      <c r="H528" s="107" t="s">
        <v>2229</v>
      </c>
      <c r="I528" s="107" t="s">
        <v>1254</v>
      </c>
      <c r="J528" s="107" t="s">
        <v>174</v>
      </c>
      <c r="K528" s="107" t="s">
        <v>1369</v>
      </c>
      <c r="L528" s="107" t="s">
        <v>2217</v>
      </c>
      <c r="M528" t="s">
        <v>1344</v>
      </c>
      <c r="P528" t="s">
        <v>704</v>
      </c>
      <c r="Q528" s="6" t="e">
        <f>+VLOOKUP(Y528,#REF!,2,FALSE)</f>
        <v>#REF!</v>
      </c>
      <c r="R528" t="s">
        <v>1461</v>
      </c>
      <c r="S528" t="s">
        <v>10</v>
      </c>
      <c r="T528">
        <v>277863.52</v>
      </c>
      <c r="U528">
        <v>277863.52</v>
      </c>
      <c r="V528">
        <v>138931.76</v>
      </c>
      <c r="W528">
        <v>0</v>
      </c>
      <c r="X528">
        <v>-138931.76</v>
      </c>
      <c r="Y528" s="288">
        <v>2</v>
      </c>
      <c r="Z528" s="6" t="str">
        <f t="shared" si="32"/>
        <v>29</v>
      </c>
      <c r="AA528" s="107" t="str">
        <f t="shared" si="33"/>
        <v>2</v>
      </c>
      <c r="AB528" s="107" t="str">
        <f t="shared" si="34"/>
        <v>21</v>
      </c>
      <c r="AC528" s="107" t="str">
        <f t="shared" si="35"/>
        <v>214</v>
      </c>
    </row>
    <row r="529" spans="1:29" x14ac:dyDescent="0.25">
      <c r="A529" t="s">
        <v>172</v>
      </c>
      <c r="B529" t="s">
        <v>1380</v>
      </c>
      <c r="C529" s="107" t="e">
        <f>+VLOOKUP(AA529,#REF!,2,FALSE)</f>
        <v>#REF!</v>
      </c>
      <c r="D529" s="107" t="e">
        <f>+VLOOKUP(AB529,#REF!,2,FALSE)</f>
        <v>#REF!</v>
      </c>
      <c r="E529" s="107" t="s">
        <v>2226</v>
      </c>
      <c r="F529" s="107" t="s">
        <v>2227</v>
      </c>
      <c r="G529" s="107" t="s">
        <v>2228</v>
      </c>
      <c r="H529" s="107" t="s">
        <v>2229</v>
      </c>
      <c r="I529" s="107" t="s">
        <v>1254</v>
      </c>
      <c r="J529" s="107" t="s">
        <v>174</v>
      </c>
      <c r="K529" s="107" t="s">
        <v>1369</v>
      </c>
      <c r="L529" s="107" t="s">
        <v>2217</v>
      </c>
      <c r="M529" t="s">
        <v>1344</v>
      </c>
      <c r="P529" t="s">
        <v>711</v>
      </c>
      <c r="Q529" s="6" t="e">
        <f>+VLOOKUP(Y529,#REF!,2,FALSE)</f>
        <v>#REF!</v>
      </c>
      <c r="R529" t="s">
        <v>1461</v>
      </c>
      <c r="S529" t="s">
        <v>55</v>
      </c>
      <c r="T529">
        <v>10389097.52</v>
      </c>
      <c r="U529">
        <v>10389097.52</v>
      </c>
      <c r="V529">
        <v>1038909.752</v>
      </c>
      <c r="W529">
        <v>0</v>
      </c>
      <c r="X529">
        <v>-9350187.7679999992</v>
      </c>
      <c r="Y529" s="288">
        <v>2</v>
      </c>
      <c r="Z529" s="6" t="str">
        <f t="shared" si="32"/>
        <v>29</v>
      </c>
      <c r="AA529" s="107" t="str">
        <f t="shared" si="33"/>
        <v>2</v>
      </c>
      <c r="AB529" s="107" t="str">
        <f t="shared" si="34"/>
        <v>21</v>
      </c>
      <c r="AC529" s="107" t="str">
        <f t="shared" si="35"/>
        <v>214</v>
      </c>
    </row>
    <row r="530" spans="1:29" x14ac:dyDescent="0.25">
      <c r="A530" t="s">
        <v>172</v>
      </c>
      <c r="B530" t="s">
        <v>1380</v>
      </c>
      <c r="C530" s="107" t="e">
        <f>+VLOOKUP(AA530,#REF!,2,FALSE)</f>
        <v>#REF!</v>
      </c>
      <c r="D530" s="107" t="e">
        <f>+VLOOKUP(AB530,#REF!,2,FALSE)</f>
        <v>#REF!</v>
      </c>
      <c r="E530" s="107" t="s">
        <v>2226</v>
      </c>
      <c r="F530" s="107" t="s">
        <v>2227</v>
      </c>
      <c r="G530" s="107" t="s">
        <v>2228</v>
      </c>
      <c r="H530" s="107" t="s">
        <v>2229</v>
      </c>
      <c r="I530" s="107" t="s">
        <v>1254</v>
      </c>
      <c r="J530" s="107" t="s">
        <v>174</v>
      </c>
      <c r="K530" s="107" t="s">
        <v>1369</v>
      </c>
      <c r="L530" s="107" t="s">
        <v>2217</v>
      </c>
      <c r="M530" t="s">
        <v>1344</v>
      </c>
      <c r="P530" t="s">
        <v>704</v>
      </c>
      <c r="Q530" s="6" t="e">
        <f>+VLOOKUP(Y530,#REF!,2,FALSE)</f>
        <v>#REF!</v>
      </c>
      <c r="R530" t="s">
        <v>1461</v>
      </c>
      <c r="S530" t="s">
        <v>77</v>
      </c>
      <c r="T530">
        <v>1959995.86</v>
      </c>
      <c r="U530">
        <v>1959995.86</v>
      </c>
      <c r="V530">
        <v>1567996.6880000001</v>
      </c>
      <c r="W530">
        <v>0</v>
      </c>
      <c r="X530">
        <v>-391999.17200000002</v>
      </c>
      <c r="Y530" s="288">
        <v>2</v>
      </c>
      <c r="Z530" s="6" t="str">
        <f t="shared" si="32"/>
        <v>29</v>
      </c>
      <c r="AA530" s="107" t="str">
        <f t="shared" si="33"/>
        <v>2</v>
      </c>
      <c r="AB530" s="107" t="str">
        <f t="shared" si="34"/>
        <v>21</v>
      </c>
      <c r="AC530" s="107" t="str">
        <f t="shared" si="35"/>
        <v>214</v>
      </c>
    </row>
    <row r="531" spans="1:29" x14ac:dyDescent="0.25">
      <c r="A531" t="s">
        <v>172</v>
      </c>
      <c r="B531" t="s">
        <v>1380</v>
      </c>
      <c r="C531" s="107" t="e">
        <f>+VLOOKUP(AA531,#REF!,2,FALSE)</f>
        <v>#REF!</v>
      </c>
      <c r="D531" s="107" t="e">
        <f>+VLOOKUP(AB531,#REF!,2,FALSE)</f>
        <v>#REF!</v>
      </c>
      <c r="E531" s="107" t="s">
        <v>2226</v>
      </c>
      <c r="F531" s="107" t="s">
        <v>2227</v>
      </c>
      <c r="G531" s="107" t="s">
        <v>2228</v>
      </c>
      <c r="H531" s="107" t="s">
        <v>2229</v>
      </c>
      <c r="I531" s="107" t="s">
        <v>1254</v>
      </c>
      <c r="J531" s="107" t="s">
        <v>174</v>
      </c>
      <c r="K531" s="107" t="s">
        <v>1369</v>
      </c>
      <c r="L531" s="107" t="s">
        <v>2217</v>
      </c>
      <c r="M531" t="s">
        <v>1344</v>
      </c>
      <c r="P531" t="s">
        <v>712</v>
      </c>
      <c r="Q531" s="6" t="e">
        <f>+VLOOKUP(Y531,#REF!,2,FALSE)</f>
        <v>#REF!</v>
      </c>
      <c r="R531" t="s">
        <v>1462</v>
      </c>
      <c r="S531" t="s">
        <v>187</v>
      </c>
      <c r="T531">
        <v>2000000</v>
      </c>
      <c r="U531">
        <v>2000000</v>
      </c>
      <c r="V531">
        <v>0</v>
      </c>
      <c r="W531">
        <v>0</v>
      </c>
      <c r="X531">
        <v>-2000000</v>
      </c>
      <c r="Y531" s="288">
        <v>3</v>
      </c>
      <c r="Z531" s="6" t="str">
        <f t="shared" si="32"/>
        <v>31</v>
      </c>
      <c r="AA531" s="107" t="str">
        <f t="shared" si="33"/>
        <v>2</v>
      </c>
      <c r="AB531" s="107" t="str">
        <f t="shared" si="34"/>
        <v>21</v>
      </c>
      <c r="AC531" s="107" t="str">
        <f t="shared" si="35"/>
        <v>214</v>
      </c>
    </row>
    <row r="532" spans="1:29" x14ac:dyDescent="0.25">
      <c r="A532" t="s">
        <v>172</v>
      </c>
      <c r="B532" t="s">
        <v>1380</v>
      </c>
      <c r="C532" s="107" t="e">
        <f>+VLOOKUP(AA532,#REF!,2,FALSE)</f>
        <v>#REF!</v>
      </c>
      <c r="D532" s="107" t="e">
        <f>+VLOOKUP(AB532,#REF!,2,FALSE)</f>
        <v>#REF!</v>
      </c>
      <c r="E532" s="107" t="s">
        <v>2226</v>
      </c>
      <c r="F532" s="107" t="s">
        <v>2227</v>
      </c>
      <c r="G532" s="107" t="s">
        <v>2228</v>
      </c>
      <c r="H532" s="107" t="s">
        <v>2229</v>
      </c>
      <c r="I532" s="107" t="s">
        <v>1254</v>
      </c>
      <c r="J532" s="107" t="s">
        <v>174</v>
      </c>
      <c r="K532" s="107" t="s">
        <v>1369</v>
      </c>
      <c r="L532" s="107" t="s">
        <v>2217</v>
      </c>
      <c r="M532" t="s">
        <v>1344</v>
      </c>
      <c r="P532" t="s">
        <v>713</v>
      </c>
      <c r="Q532" s="6" t="e">
        <f>+VLOOKUP(Y532,#REF!,2,FALSE)</f>
        <v>#REF!</v>
      </c>
      <c r="R532" t="s">
        <v>1463</v>
      </c>
      <c r="S532" t="s">
        <v>188</v>
      </c>
      <c r="T532">
        <v>2250000</v>
      </c>
      <c r="U532">
        <v>2250000</v>
      </c>
      <c r="V532">
        <v>225000</v>
      </c>
      <c r="W532">
        <v>0</v>
      </c>
      <c r="X532">
        <v>-2025000</v>
      </c>
      <c r="Y532" s="288">
        <v>3</v>
      </c>
      <c r="Z532" s="6" t="str">
        <f t="shared" si="32"/>
        <v>32</v>
      </c>
      <c r="AA532" s="107" t="str">
        <f t="shared" si="33"/>
        <v>2</v>
      </c>
      <c r="AB532" s="107" t="str">
        <f t="shared" si="34"/>
        <v>21</v>
      </c>
      <c r="AC532" s="107" t="str">
        <f t="shared" si="35"/>
        <v>214</v>
      </c>
    </row>
    <row r="533" spans="1:29" x14ac:dyDescent="0.25">
      <c r="A533" t="s">
        <v>172</v>
      </c>
      <c r="B533" t="s">
        <v>1380</v>
      </c>
      <c r="C533" s="107" t="e">
        <f>+VLOOKUP(AA533,#REF!,2,FALSE)</f>
        <v>#REF!</v>
      </c>
      <c r="D533" s="107" t="e">
        <f>+VLOOKUP(AB533,#REF!,2,FALSE)</f>
        <v>#REF!</v>
      </c>
      <c r="E533" s="107" t="s">
        <v>2226</v>
      </c>
      <c r="F533" s="107" t="s">
        <v>2227</v>
      </c>
      <c r="G533" s="107" t="s">
        <v>2228</v>
      </c>
      <c r="H533" s="107" t="s">
        <v>2229</v>
      </c>
      <c r="I533" s="107" t="s">
        <v>1254</v>
      </c>
      <c r="J533" s="107" t="s">
        <v>174</v>
      </c>
      <c r="K533" s="107" t="s">
        <v>1369</v>
      </c>
      <c r="L533" s="107" t="s">
        <v>2217</v>
      </c>
      <c r="M533" t="s">
        <v>1344</v>
      </c>
      <c r="P533" t="s">
        <v>714</v>
      </c>
      <c r="Q533" s="6" t="e">
        <f>+VLOOKUP(Y533,#REF!,2,FALSE)</f>
        <v>#REF!</v>
      </c>
      <c r="R533" t="s">
        <v>1466</v>
      </c>
      <c r="S533" t="s">
        <v>99</v>
      </c>
      <c r="T533">
        <v>150000</v>
      </c>
      <c r="U533">
        <v>150000</v>
      </c>
      <c r="V533">
        <v>0</v>
      </c>
      <c r="W533">
        <v>0</v>
      </c>
      <c r="X533">
        <v>-150000</v>
      </c>
      <c r="Y533" s="288">
        <v>3</v>
      </c>
      <c r="Z533" s="6" t="str">
        <f t="shared" si="32"/>
        <v>35</v>
      </c>
      <c r="AA533" s="107" t="str">
        <f t="shared" si="33"/>
        <v>2</v>
      </c>
      <c r="AB533" s="107" t="str">
        <f t="shared" si="34"/>
        <v>21</v>
      </c>
      <c r="AC533" s="107" t="str">
        <f t="shared" si="35"/>
        <v>214</v>
      </c>
    </row>
    <row r="534" spans="1:29" x14ac:dyDescent="0.25">
      <c r="A534" t="s">
        <v>172</v>
      </c>
      <c r="B534" t="s">
        <v>1380</v>
      </c>
      <c r="C534" s="107" t="e">
        <f>+VLOOKUP(AA534,#REF!,2,FALSE)</f>
        <v>#REF!</v>
      </c>
      <c r="D534" s="107" t="e">
        <f>+VLOOKUP(AB534,#REF!,2,FALSE)</f>
        <v>#REF!</v>
      </c>
      <c r="E534" s="107" t="s">
        <v>2226</v>
      </c>
      <c r="F534" s="107" t="s">
        <v>2227</v>
      </c>
      <c r="G534" s="107" t="s">
        <v>2228</v>
      </c>
      <c r="H534" s="107" t="s">
        <v>2229</v>
      </c>
      <c r="I534" s="107" t="s">
        <v>1254</v>
      </c>
      <c r="J534" s="107" t="s">
        <v>174</v>
      </c>
      <c r="K534" s="107" t="s">
        <v>1369</v>
      </c>
      <c r="L534" s="107" t="s">
        <v>2217</v>
      </c>
      <c r="M534" t="s">
        <v>1344</v>
      </c>
      <c r="P534" t="s">
        <v>715</v>
      </c>
      <c r="Q534" s="6" t="e">
        <f>+VLOOKUP(Y534,#REF!,2,FALSE)</f>
        <v>#REF!</v>
      </c>
      <c r="R534" t="s">
        <v>1466</v>
      </c>
      <c r="S534" t="s">
        <v>99</v>
      </c>
      <c r="T534">
        <v>3500000</v>
      </c>
      <c r="U534">
        <v>3500000</v>
      </c>
      <c r="V534">
        <v>1400000</v>
      </c>
      <c r="W534">
        <v>0</v>
      </c>
      <c r="X534">
        <v>-2100000</v>
      </c>
      <c r="Y534" s="288">
        <v>3</v>
      </c>
      <c r="Z534" s="6" t="str">
        <f t="shared" si="32"/>
        <v>35</v>
      </c>
      <c r="AA534" s="107" t="str">
        <f t="shared" si="33"/>
        <v>2</v>
      </c>
      <c r="AB534" s="107" t="str">
        <f t="shared" si="34"/>
        <v>21</v>
      </c>
      <c r="AC534" s="107" t="str">
        <f t="shared" si="35"/>
        <v>214</v>
      </c>
    </row>
    <row r="535" spans="1:29" x14ac:dyDescent="0.25">
      <c r="A535" t="s">
        <v>172</v>
      </c>
      <c r="B535" t="s">
        <v>1380</v>
      </c>
      <c r="C535" s="107" t="e">
        <f>+VLOOKUP(AA535,#REF!,2,FALSE)</f>
        <v>#REF!</v>
      </c>
      <c r="D535" s="107" t="e">
        <f>+VLOOKUP(AB535,#REF!,2,FALSE)</f>
        <v>#REF!</v>
      </c>
      <c r="E535" s="107" t="s">
        <v>2226</v>
      </c>
      <c r="F535" s="107" t="s">
        <v>2227</v>
      </c>
      <c r="G535" s="107" t="s">
        <v>2228</v>
      </c>
      <c r="H535" s="107" t="s">
        <v>2229</v>
      </c>
      <c r="I535" s="107" t="s">
        <v>1254</v>
      </c>
      <c r="J535" s="107" t="s">
        <v>174</v>
      </c>
      <c r="K535" s="107" t="s">
        <v>1369</v>
      </c>
      <c r="L535" s="107" t="s">
        <v>2217</v>
      </c>
      <c r="M535" t="s">
        <v>1344</v>
      </c>
      <c r="P535" t="s">
        <v>716</v>
      </c>
      <c r="Q535" s="6" t="e">
        <f>+VLOOKUP(Y535,#REF!,2,FALSE)</f>
        <v>#REF!</v>
      </c>
      <c r="R535" t="s">
        <v>1466</v>
      </c>
      <c r="S535" t="s">
        <v>72</v>
      </c>
      <c r="T535">
        <v>400000</v>
      </c>
      <c r="U535">
        <v>400000</v>
      </c>
      <c r="V535">
        <v>0</v>
      </c>
      <c r="W535">
        <v>0</v>
      </c>
      <c r="X535">
        <v>-400000</v>
      </c>
      <c r="Y535" s="288">
        <v>3</v>
      </c>
      <c r="Z535" s="6" t="str">
        <f t="shared" si="32"/>
        <v>35</v>
      </c>
      <c r="AA535" s="107" t="str">
        <f t="shared" si="33"/>
        <v>2</v>
      </c>
      <c r="AB535" s="107" t="str">
        <f t="shared" si="34"/>
        <v>21</v>
      </c>
      <c r="AC535" s="107" t="str">
        <f t="shared" si="35"/>
        <v>214</v>
      </c>
    </row>
    <row r="536" spans="1:29" x14ac:dyDescent="0.25">
      <c r="A536" t="s">
        <v>172</v>
      </c>
      <c r="B536" t="s">
        <v>1380</v>
      </c>
      <c r="C536" s="107" t="e">
        <f>+VLOOKUP(AA536,#REF!,2,FALSE)</f>
        <v>#REF!</v>
      </c>
      <c r="D536" s="107" t="e">
        <f>+VLOOKUP(AB536,#REF!,2,FALSE)</f>
        <v>#REF!</v>
      </c>
      <c r="E536" s="107" t="s">
        <v>2226</v>
      </c>
      <c r="F536" s="107" t="s">
        <v>2227</v>
      </c>
      <c r="G536" s="107" t="s">
        <v>2228</v>
      </c>
      <c r="H536" s="107" t="s">
        <v>2229</v>
      </c>
      <c r="I536" s="107" t="s">
        <v>1254</v>
      </c>
      <c r="J536" s="107" t="s">
        <v>174</v>
      </c>
      <c r="K536" s="107" t="s">
        <v>1369</v>
      </c>
      <c r="L536" s="107" t="s">
        <v>2217</v>
      </c>
      <c r="M536" t="s">
        <v>1344</v>
      </c>
      <c r="P536" t="s">
        <v>717</v>
      </c>
      <c r="Q536" s="6" t="e">
        <f>+VLOOKUP(Y536,#REF!,2,FALSE)</f>
        <v>#REF!</v>
      </c>
      <c r="R536" t="s">
        <v>1466</v>
      </c>
      <c r="S536" t="s">
        <v>81</v>
      </c>
      <c r="T536">
        <v>10000000</v>
      </c>
      <c r="U536">
        <v>10000000</v>
      </c>
      <c r="V536">
        <v>0</v>
      </c>
      <c r="W536">
        <v>0</v>
      </c>
      <c r="X536">
        <v>-10000000</v>
      </c>
      <c r="Y536" s="288">
        <v>3</v>
      </c>
      <c r="Z536" s="6" t="str">
        <f t="shared" si="32"/>
        <v>35</v>
      </c>
      <c r="AA536" s="107" t="str">
        <f t="shared" si="33"/>
        <v>2</v>
      </c>
      <c r="AB536" s="107" t="str">
        <f t="shared" si="34"/>
        <v>21</v>
      </c>
      <c r="AC536" s="107" t="str">
        <f t="shared" si="35"/>
        <v>214</v>
      </c>
    </row>
    <row r="537" spans="1:29" x14ac:dyDescent="0.25">
      <c r="A537" t="s">
        <v>172</v>
      </c>
      <c r="B537" t="s">
        <v>1380</v>
      </c>
      <c r="C537" s="107" t="e">
        <f>+VLOOKUP(AA537,#REF!,2,FALSE)</f>
        <v>#REF!</v>
      </c>
      <c r="D537" s="107" t="e">
        <f>+VLOOKUP(AB537,#REF!,2,FALSE)</f>
        <v>#REF!</v>
      </c>
      <c r="E537" s="107" t="s">
        <v>2226</v>
      </c>
      <c r="F537" s="107" t="s">
        <v>2227</v>
      </c>
      <c r="G537" s="107" t="s">
        <v>2228</v>
      </c>
      <c r="H537" s="107" t="s">
        <v>2229</v>
      </c>
      <c r="I537" s="107" t="s">
        <v>1254</v>
      </c>
      <c r="J537" s="107" t="s">
        <v>174</v>
      </c>
      <c r="K537" s="107" t="s">
        <v>1369</v>
      </c>
      <c r="L537" s="107" t="s">
        <v>2217</v>
      </c>
      <c r="M537" t="s">
        <v>1344</v>
      </c>
      <c r="P537" t="s">
        <v>718</v>
      </c>
      <c r="Q537" s="6" t="e">
        <f>+VLOOKUP(Y537,#REF!,2,FALSE)</f>
        <v>#REF!</v>
      </c>
      <c r="R537" t="s">
        <v>1469</v>
      </c>
      <c r="S537" t="s">
        <v>61</v>
      </c>
      <c r="T537">
        <v>350000</v>
      </c>
      <c r="U537">
        <v>350000</v>
      </c>
      <c r="V537">
        <v>0</v>
      </c>
      <c r="W537">
        <v>0</v>
      </c>
      <c r="X537">
        <v>-350000</v>
      </c>
      <c r="Y537" s="288">
        <v>3</v>
      </c>
      <c r="Z537" s="6" t="str">
        <f t="shared" si="32"/>
        <v>38</v>
      </c>
      <c r="AA537" s="107" t="str">
        <f t="shared" si="33"/>
        <v>2</v>
      </c>
      <c r="AB537" s="107" t="str">
        <f t="shared" si="34"/>
        <v>21</v>
      </c>
      <c r="AC537" s="107" t="str">
        <f t="shared" si="35"/>
        <v>214</v>
      </c>
    </row>
    <row r="538" spans="1:29" x14ac:dyDescent="0.25">
      <c r="A538" t="s">
        <v>172</v>
      </c>
      <c r="B538" t="s">
        <v>1380</v>
      </c>
      <c r="C538" s="107" t="e">
        <f>+VLOOKUP(AA538,#REF!,2,FALSE)</f>
        <v>#REF!</v>
      </c>
      <c r="D538" s="107" t="e">
        <f>+VLOOKUP(AB538,#REF!,2,FALSE)</f>
        <v>#REF!</v>
      </c>
      <c r="E538" s="107" t="s">
        <v>2226</v>
      </c>
      <c r="F538" s="107" t="s">
        <v>2227</v>
      </c>
      <c r="G538" s="107" t="s">
        <v>2228</v>
      </c>
      <c r="H538" s="107" t="s">
        <v>2229</v>
      </c>
      <c r="I538" s="107" t="s">
        <v>1254</v>
      </c>
      <c r="J538" s="107" t="s">
        <v>174</v>
      </c>
      <c r="K538" s="107" t="s">
        <v>1369</v>
      </c>
      <c r="L538" s="107" t="s">
        <v>2217</v>
      </c>
      <c r="M538" t="s">
        <v>1344</v>
      </c>
      <c r="P538" t="s">
        <v>719</v>
      </c>
      <c r="Q538" s="6" t="e">
        <f>+VLOOKUP(Y538,#REF!,2,FALSE)</f>
        <v>#REF!</v>
      </c>
      <c r="R538" t="s">
        <v>1476</v>
      </c>
      <c r="S538" t="s">
        <v>17</v>
      </c>
      <c r="T538">
        <v>31900</v>
      </c>
      <c r="U538">
        <v>31900</v>
      </c>
      <c r="V538">
        <v>0</v>
      </c>
      <c r="W538">
        <v>0</v>
      </c>
      <c r="X538">
        <v>-31900</v>
      </c>
      <c r="Y538" s="288">
        <v>5</v>
      </c>
      <c r="Z538" s="6" t="str">
        <f t="shared" si="32"/>
        <v>51</v>
      </c>
      <c r="AA538" s="107" t="str">
        <f t="shared" si="33"/>
        <v>2</v>
      </c>
      <c r="AB538" s="107" t="str">
        <f t="shared" si="34"/>
        <v>21</v>
      </c>
      <c r="AC538" s="107" t="str">
        <f t="shared" si="35"/>
        <v>214</v>
      </c>
    </row>
    <row r="539" spans="1:29" x14ac:dyDescent="0.25">
      <c r="A539" t="s">
        <v>172</v>
      </c>
      <c r="B539" t="s">
        <v>1380</v>
      </c>
      <c r="C539" s="107" t="e">
        <f>+VLOOKUP(AA539,#REF!,2,FALSE)</f>
        <v>#REF!</v>
      </c>
      <c r="D539" s="107" t="e">
        <f>+VLOOKUP(AB539,#REF!,2,FALSE)</f>
        <v>#REF!</v>
      </c>
      <c r="E539" s="107" t="s">
        <v>2226</v>
      </c>
      <c r="F539" s="107" t="s">
        <v>2227</v>
      </c>
      <c r="G539" s="107" t="s">
        <v>2228</v>
      </c>
      <c r="H539" s="107" t="s">
        <v>2229</v>
      </c>
      <c r="I539" s="107" t="s">
        <v>1254</v>
      </c>
      <c r="J539" s="107" t="s">
        <v>174</v>
      </c>
      <c r="K539" s="107" t="s">
        <v>1369</v>
      </c>
      <c r="L539" s="107" t="s">
        <v>2217</v>
      </c>
      <c r="M539" t="s">
        <v>1344</v>
      </c>
      <c r="P539" t="s">
        <v>720</v>
      </c>
      <c r="Q539" s="6" t="e">
        <f>+VLOOKUP(Y539,#REF!,2,FALSE)</f>
        <v>#REF!</v>
      </c>
      <c r="R539" t="s">
        <v>1479</v>
      </c>
      <c r="S539" t="s">
        <v>160</v>
      </c>
      <c r="T539">
        <v>9600000</v>
      </c>
      <c r="U539">
        <v>9600000</v>
      </c>
      <c r="V539">
        <v>0</v>
      </c>
      <c r="W539">
        <v>0</v>
      </c>
      <c r="X539">
        <v>-9600000</v>
      </c>
      <c r="Y539" s="288">
        <v>5</v>
      </c>
      <c r="Z539" s="6" t="str">
        <f t="shared" si="32"/>
        <v>54</v>
      </c>
      <c r="AA539" s="107" t="str">
        <f t="shared" si="33"/>
        <v>2</v>
      </c>
      <c r="AB539" s="107" t="str">
        <f t="shared" si="34"/>
        <v>21</v>
      </c>
      <c r="AC539" s="107" t="str">
        <f t="shared" si="35"/>
        <v>214</v>
      </c>
    </row>
    <row r="540" spans="1:29" x14ac:dyDescent="0.25">
      <c r="A540" t="s">
        <v>172</v>
      </c>
      <c r="B540" t="s">
        <v>1380</v>
      </c>
      <c r="C540" s="107" t="e">
        <f>+VLOOKUP(AA540,#REF!,2,FALSE)</f>
        <v>#REF!</v>
      </c>
      <c r="D540" s="107" t="e">
        <f>+VLOOKUP(AB540,#REF!,2,FALSE)</f>
        <v>#REF!</v>
      </c>
      <c r="E540" s="107" t="s">
        <v>2226</v>
      </c>
      <c r="F540" s="107" t="s">
        <v>2227</v>
      </c>
      <c r="G540" s="107" t="s">
        <v>2228</v>
      </c>
      <c r="H540" s="107" t="s">
        <v>2229</v>
      </c>
      <c r="I540" s="107" t="s">
        <v>1254</v>
      </c>
      <c r="J540" s="107" t="s">
        <v>174</v>
      </c>
      <c r="K540" s="107" t="s">
        <v>1369</v>
      </c>
      <c r="L540" s="107" t="s">
        <v>2217</v>
      </c>
      <c r="M540" t="s">
        <v>1344</v>
      </c>
      <c r="P540" t="s">
        <v>704</v>
      </c>
      <c r="Q540" s="6" t="e">
        <f>+VLOOKUP(Y540,#REF!,2,FALSE)</f>
        <v>#REF!</v>
      </c>
      <c r="R540" t="s">
        <v>1479</v>
      </c>
      <c r="S540" t="s">
        <v>189</v>
      </c>
      <c r="T540">
        <v>76000</v>
      </c>
      <c r="U540">
        <v>76000</v>
      </c>
      <c r="V540">
        <v>0</v>
      </c>
      <c r="W540">
        <v>0</v>
      </c>
      <c r="X540">
        <v>-76000</v>
      </c>
      <c r="Y540" s="288">
        <v>5</v>
      </c>
      <c r="Z540" s="6" t="str">
        <f t="shared" si="32"/>
        <v>54</v>
      </c>
      <c r="AA540" s="107" t="str">
        <f t="shared" si="33"/>
        <v>2</v>
      </c>
      <c r="AB540" s="107" t="str">
        <f t="shared" si="34"/>
        <v>21</v>
      </c>
      <c r="AC540" s="107" t="str">
        <f t="shared" si="35"/>
        <v>214</v>
      </c>
    </row>
    <row r="541" spans="1:29" x14ac:dyDescent="0.25">
      <c r="A541" t="s">
        <v>172</v>
      </c>
      <c r="B541" t="s">
        <v>1380</v>
      </c>
      <c r="C541" s="107" t="e">
        <f>+VLOOKUP(AA541,#REF!,2,FALSE)</f>
        <v>#REF!</v>
      </c>
      <c r="D541" s="107" t="e">
        <f>+VLOOKUP(AB541,#REF!,2,FALSE)</f>
        <v>#REF!</v>
      </c>
      <c r="E541" s="107" t="s">
        <v>2226</v>
      </c>
      <c r="F541" s="107" t="s">
        <v>2227</v>
      </c>
      <c r="G541" s="107" t="s">
        <v>2228</v>
      </c>
      <c r="H541" s="107" t="s">
        <v>2229</v>
      </c>
      <c r="I541" s="107" t="s">
        <v>1254</v>
      </c>
      <c r="J541" s="107" t="s">
        <v>174</v>
      </c>
      <c r="K541" s="107" t="s">
        <v>1369</v>
      </c>
      <c r="L541" s="107" t="s">
        <v>2217</v>
      </c>
      <c r="M541" t="s">
        <v>1344</v>
      </c>
      <c r="P541" t="s">
        <v>721</v>
      </c>
      <c r="Q541" s="6" t="e">
        <f>+VLOOKUP(Y541,#REF!,2,FALSE)</f>
        <v>#REF!</v>
      </c>
      <c r="R541" t="s">
        <v>1481</v>
      </c>
      <c r="S541" t="s">
        <v>163</v>
      </c>
      <c r="T541">
        <v>138852</v>
      </c>
      <c r="U541">
        <v>138852</v>
      </c>
      <c r="V541">
        <v>0</v>
      </c>
      <c r="W541">
        <v>0</v>
      </c>
      <c r="X541">
        <v>-138852</v>
      </c>
      <c r="Y541" s="288">
        <v>5</v>
      </c>
      <c r="Z541" s="6" t="str">
        <f t="shared" si="32"/>
        <v>56</v>
      </c>
      <c r="AA541" s="107" t="str">
        <f t="shared" si="33"/>
        <v>2</v>
      </c>
      <c r="AB541" s="107" t="str">
        <f t="shared" si="34"/>
        <v>21</v>
      </c>
      <c r="AC541" s="107" t="str">
        <f t="shared" si="35"/>
        <v>214</v>
      </c>
    </row>
    <row r="542" spans="1:29" x14ac:dyDescent="0.25">
      <c r="A542" t="s">
        <v>172</v>
      </c>
      <c r="B542" t="s">
        <v>1380</v>
      </c>
      <c r="C542" s="107" t="e">
        <f>+VLOOKUP(AA542,#REF!,2,FALSE)</f>
        <v>#REF!</v>
      </c>
      <c r="D542" s="107" t="e">
        <f>+VLOOKUP(AB542,#REF!,2,FALSE)</f>
        <v>#REF!</v>
      </c>
      <c r="E542" s="107" t="s">
        <v>2226</v>
      </c>
      <c r="F542" s="107" t="s">
        <v>2227</v>
      </c>
      <c r="G542" s="107" t="s">
        <v>2228</v>
      </c>
      <c r="H542" s="107" t="s">
        <v>2229</v>
      </c>
      <c r="I542" s="107" t="s">
        <v>1254</v>
      </c>
      <c r="J542" s="107" t="s">
        <v>174</v>
      </c>
      <c r="K542" s="107" t="s">
        <v>1369</v>
      </c>
      <c r="L542" s="107" t="s">
        <v>2217</v>
      </c>
      <c r="M542" t="s">
        <v>1344</v>
      </c>
      <c r="P542" t="s">
        <v>722</v>
      </c>
      <c r="Q542" s="6" t="e">
        <f>+VLOOKUP(Y542,#REF!,2,FALSE)</f>
        <v>#REF!</v>
      </c>
      <c r="R542" t="s">
        <v>1481</v>
      </c>
      <c r="S542" t="s">
        <v>102</v>
      </c>
      <c r="T542">
        <v>509120</v>
      </c>
      <c r="U542">
        <v>509120</v>
      </c>
      <c r="V542">
        <v>0</v>
      </c>
      <c r="W542">
        <v>0</v>
      </c>
      <c r="X542">
        <v>-509120</v>
      </c>
      <c r="Y542" s="288">
        <v>5</v>
      </c>
      <c r="Z542" s="6" t="str">
        <f t="shared" si="32"/>
        <v>56</v>
      </c>
      <c r="AA542" s="107" t="str">
        <f t="shared" si="33"/>
        <v>2</v>
      </c>
      <c r="AB542" s="107" t="str">
        <f t="shared" si="34"/>
        <v>21</v>
      </c>
      <c r="AC542" s="107" t="str">
        <f t="shared" si="35"/>
        <v>214</v>
      </c>
    </row>
    <row r="543" spans="1:29" x14ac:dyDescent="0.25">
      <c r="A543" t="s">
        <v>172</v>
      </c>
      <c r="B543" t="s">
        <v>1380</v>
      </c>
      <c r="C543" s="107" t="e">
        <f>+VLOOKUP(AA543,#REF!,2,FALSE)</f>
        <v>#REF!</v>
      </c>
      <c r="D543" s="107" t="e">
        <f>+VLOOKUP(AB543,#REF!,2,FALSE)</f>
        <v>#REF!</v>
      </c>
      <c r="E543" s="107" t="s">
        <v>2226</v>
      </c>
      <c r="F543" s="107" t="s">
        <v>2227</v>
      </c>
      <c r="G543" s="107" t="s">
        <v>2228</v>
      </c>
      <c r="H543" s="107" t="s">
        <v>2229</v>
      </c>
      <c r="I543" s="107" t="s">
        <v>1254</v>
      </c>
      <c r="J543" s="107" t="s">
        <v>174</v>
      </c>
      <c r="K543" s="107" t="s">
        <v>1369</v>
      </c>
      <c r="L543" s="107" t="s">
        <v>2217</v>
      </c>
      <c r="M543" t="s">
        <v>1344</v>
      </c>
      <c r="P543" t="s">
        <v>721</v>
      </c>
      <c r="Q543" s="6" t="e">
        <f>+VLOOKUP(Y543,#REF!,2,FALSE)</f>
        <v>#REF!</v>
      </c>
      <c r="R543" t="s">
        <v>1481</v>
      </c>
      <c r="S543" t="s">
        <v>50</v>
      </c>
      <c r="T543">
        <v>48427.1</v>
      </c>
      <c r="U543">
        <v>48427.1</v>
      </c>
      <c r="V543">
        <v>0</v>
      </c>
      <c r="W543">
        <v>0</v>
      </c>
      <c r="X543">
        <v>-48427.1</v>
      </c>
      <c r="Y543" s="288">
        <v>5</v>
      </c>
      <c r="Z543" s="6" t="str">
        <f t="shared" si="32"/>
        <v>56</v>
      </c>
      <c r="AA543" s="107" t="str">
        <f t="shared" si="33"/>
        <v>2</v>
      </c>
      <c r="AB543" s="107" t="str">
        <f t="shared" si="34"/>
        <v>21</v>
      </c>
      <c r="AC543" s="107" t="str">
        <f t="shared" si="35"/>
        <v>214</v>
      </c>
    </row>
    <row r="544" spans="1:29" x14ac:dyDescent="0.25">
      <c r="A544" t="s">
        <v>172</v>
      </c>
      <c r="B544" t="s">
        <v>1380</v>
      </c>
      <c r="C544" s="107" t="e">
        <f>+VLOOKUP(AA544,#REF!,2,FALSE)</f>
        <v>#REF!</v>
      </c>
      <c r="D544" s="107" t="e">
        <f>+VLOOKUP(AB544,#REF!,2,FALSE)</f>
        <v>#REF!</v>
      </c>
      <c r="E544" s="107" t="s">
        <v>2226</v>
      </c>
      <c r="F544" s="107" t="s">
        <v>2227</v>
      </c>
      <c r="G544" s="107" t="s">
        <v>2228</v>
      </c>
      <c r="H544" s="107" t="s">
        <v>2229</v>
      </c>
      <c r="I544" s="107" t="s">
        <v>1254</v>
      </c>
      <c r="J544" s="107" t="s">
        <v>174</v>
      </c>
      <c r="K544" s="107" t="s">
        <v>1369</v>
      </c>
      <c r="L544" s="107" t="s">
        <v>2217</v>
      </c>
      <c r="M544" t="s">
        <v>1344</v>
      </c>
      <c r="P544" t="s">
        <v>877</v>
      </c>
      <c r="Q544" s="6" t="e">
        <f>+VLOOKUP(Y544,#REF!,2,FALSE)</f>
        <v>#REF!</v>
      </c>
      <c r="R544" t="s">
        <v>1454</v>
      </c>
      <c r="S544" t="s">
        <v>2</v>
      </c>
      <c r="T544">
        <v>150000</v>
      </c>
      <c r="U544">
        <v>150000</v>
      </c>
      <c r="V544">
        <v>30000</v>
      </c>
      <c r="W544">
        <v>0</v>
      </c>
      <c r="X544">
        <v>-120000</v>
      </c>
      <c r="Y544" s="288">
        <v>2</v>
      </c>
      <c r="Z544" s="6" t="str">
        <f t="shared" si="32"/>
        <v>21</v>
      </c>
      <c r="AA544" s="107" t="str">
        <f t="shared" si="33"/>
        <v>2</v>
      </c>
      <c r="AB544" s="107" t="str">
        <f t="shared" si="34"/>
        <v>21</v>
      </c>
      <c r="AC544" s="107" t="str">
        <f t="shared" si="35"/>
        <v>214</v>
      </c>
    </row>
    <row r="545" spans="1:29" x14ac:dyDescent="0.25">
      <c r="A545" t="s">
        <v>172</v>
      </c>
      <c r="B545" t="s">
        <v>1380</v>
      </c>
      <c r="C545" s="107" t="e">
        <f>+VLOOKUP(AA545,#REF!,2,FALSE)</f>
        <v>#REF!</v>
      </c>
      <c r="D545" s="107" t="e">
        <f>+VLOOKUP(AB545,#REF!,2,FALSE)</f>
        <v>#REF!</v>
      </c>
      <c r="E545" s="107" t="s">
        <v>2226</v>
      </c>
      <c r="F545" s="107" t="s">
        <v>2227</v>
      </c>
      <c r="G545" s="107" t="s">
        <v>2228</v>
      </c>
      <c r="H545" s="107" t="s">
        <v>2229</v>
      </c>
      <c r="I545" s="107" t="s">
        <v>1254</v>
      </c>
      <c r="J545" s="107" t="s">
        <v>174</v>
      </c>
      <c r="K545" s="107" t="s">
        <v>1369</v>
      </c>
      <c r="L545" s="107" t="s">
        <v>2217</v>
      </c>
      <c r="M545" t="s">
        <v>1344</v>
      </c>
      <c r="P545" t="s">
        <v>878</v>
      </c>
      <c r="Q545" s="6" t="e">
        <f>+VLOOKUP(Y545,#REF!,2,FALSE)</f>
        <v>#REF!</v>
      </c>
      <c r="R545" t="s">
        <v>1454</v>
      </c>
      <c r="S545" t="s">
        <v>3</v>
      </c>
      <c r="T545">
        <v>250000</v>
      </c>
      <c r="U545">
        <v>250000</v>
      </c>
      <c r="V545">
        <v>75000</v>
      </c>
      <c r="W545">
        <v>0</v>
      </c>
      <c r="X545">
        <v>-175000</v>
      </c>
      <c r="Y545" s="288">
        <v>2</v>
      </c>
      <c r="Z545" s="6" t="str">
        <f t="shared" si="32"/>
        <v>21</v>
      </c>
      <c r="AA545" s="107" t="str">
        <f t="shared" si="33"/>
        <v>2</v>
      </c>
      <c r="AB545" s="107" t="str">
        <f t="shared" si="34"/>
        <v>21</v>
      </c>
      <c r="AC545" s="107" t="str">
        <f t="shared" si="35"/>
        <v>214</v>
      </c>
    </row>
    <row r="546" spans="1:29" x14ac:dyDescent="0.25">
      <c r="A546" t="s">
        <v>172</v>
      </c>
      <c r="B546" t="s">
        <v>1380</v>
      </c>
      <c r="C546" s="107" t="e">
        <f>+VLOOKUP(AA546,#REF!,2,FALSE)</f>
        <v>#REF!</v>
      </c>
      <c r="D546" s="107" t="e">
        <f>+VLOOKUP(AB546,#REF!,2,FALSE)</f>
        <v>#REF!</v>
      </c>
      <c r="E546" s="107" t="s">
        <v>2226</v>
      </c>
      <c r="F546" s="107" t="s">
        <v>2227</v>
      </c>
      <c r="G546" s="107" t="s">
        <v>2228</v>
      </c>
      <c r="H546" s="107" t="s">
        <v>2229</v>
      </c>
      <c r="I546" s="107" t="s">
        <v>1254</v>
      </c>
      <c r="J546" s="107" t="s">
        <v>174</v>
      </c>
      <c r="K546" s="107" t="s">
        <v>1369</v>
      </c>
      <c r="L546" s="107" t="s">
        <v>2217</v>
      </c>
      <c r="M546" t="s">
        <v>1344</v>
      </c>
      <c r="P546" t="s">
        <v>879</v>
      </c>
      <c r="Q546" s="6" t="e">
        <f>+VLOOKUP(Y546,#REF!,2,FALSE)</f>
        <v>#REF!</v>
      </c>
      <c r="R546" t="s">
        <v>1454</v>
      </c>
      <c r="S546" t="s">
        <v>4</v>
      </c>
      <c r="T546">
        <v>500000</v>
      </c>
      <c r="U546">
        <v>500000</v>
      </c>
      <c r="V546">
        <v>400000</v>
      </c>
      <c r="W546">
        <v>0</v>
      </c>
      <c r="X546">
        <v>-100000</v>
      </c>
      <c r="Y546" s="288">
        <v>2</v>
      </c>
      <c r="Z546" s="6" t="str">
        <f t="shared" si="32"/>
        <v>21</v>
      </c>
      <c r="AA546" s="107" t="str">
        <f t="shared" si="33"/>
        <v>2</v>
      </c>
      <c r="AB546" s="107" t="str">
        <f t="shared" si="34"/>
        <v>21</v>
      </c>
      <c r="AC546" s="107" t="str">
        <f t="shared" si="35"/>
        <v>214</v>
      </c>
    </row>
    <row r="547" spans="1:29" x14ac:dyDescent="0.25">
      <c r="A547" t="s">
        <v>172</v>
      </c>
      <c r="B547" t="s">
        <v>1380</v>
      </c>
      <c r="C547" s="107" t="e">
        <f>+VLOOKUP(AA547,#REF!,2,FALSE)</f>
        <v>#REF!</v>
      </c>
      <c r="D547" s="107" t="e">
        <f>+VLOOKUP(AB547,#REF!,2,FALSE)</f>
        <v>#REF!</v>
      </c>
      <c r="E547" s="107" t="s">
        <v>2226</v>
      </c>
      <c r="F547" s="107" t="s">
        <v>2227</v>
      </c>
      <c r="G547" s="107" t="s">
        <v>2228</v>
      </c>
      <c r="H547" s="107" t="s">
        <v>2229</v>
      </c>
      <c r="I547" s="107" t="s">
        <v>1254</v>
      </c>
      <c r="J547" s="107" t="s">
        <v>174</v>
      </c>
      <c r="K547" s="107" t="s">
        <v>1369</v>
      </c>
      <c r="L547" s="107" t="s">
        <v>2217</v>
      </c>
      <c r="M547" t="s">
        <v>1344</v>
      </c>
      <c r="P547" t="s">
        <v>880</v>
      </c>
      <c r="Q547" s="6" t="e">
        <f>+VLOOKUP(Y547,#REF!,2,FALSE)</f>
        <v>#REF!</v>
      </c>
      <c r="R547" t="s">
        <v>1456</v>
      </c>
      <c r="S547" t="s">
        <v>92</v>
      </c>
      <c r="T547">
        <v>50000</v>
      </c>
      <c r="U547">
        <v>50000</v>
      </c>
      <c r="V547">
        <v>10000</v>
      </c>
      <c r="W547">
        <v>0</v>
      </c>
      <c r="X547">
        <v>-40000</v>
      </c>
      <c r="Y547" s="288">
        <v>2</v>
      </c>
      <c r="Z547" s="6" t="str">
        <f t="shared" si="32"/>
        <v>24</v>
      </c>
      <c r="AA547" s="107" t="str">
        <f t="shared" si="33"/>
        <v>2</v>
      </c>
      <c r="AB547" s="107" t="str">
        <f t="shared" si="34"/>
        <v>21</v>
      </c>
      <c r="AC547" s="107" t="str">
        <f t="shared" si="35"/>
        <v>214</v>
      </c>
    </row>
    <row r="548" spans="1:29" x14ac:dyDescent="0.25">
      <c r="A548" t="s">
        <v>172</v>
      </c>
      <c r="B548" t="s">
        <v>1380</v>
      </c>
      <c r="C548" s="107" t="e">
        <f>+VLOOKUP(AA548,#REF!,2,FALSE)</f>
        <v>#REF!</v>
      </c>
      <c r="D548" s="107" t="e">
        <f>+VLOOKUP(AB548,#REF!,2,FALSE)</f>
        <v>#REF!</v>
      </c>
      <c r="E548" s="107" t="s">
        <v>2226</v>
      </c>
      <c r="F548" s="107" t="s">
        <v>2227</v>
      </c>
      <c r="G548" s="107" t="s">
        <v>2228</v>
      </c>
      <c r="H548" s="107" t="s">
        <v>2229</v>
      </c>
      <c r="I548" s="107" t="s">
        <v>1254</v>
      </c>
      <c r="J548" s="107" t="s">
        <v>174</v>
      </c>
      <c r="K548" s="107" t="s">
        <v>1369</v>
      </c>
      <c r="L548" s="107" t="s">
        <v>2217</v>
      </c>
      <c r="M548" t="s">
        <v>1344</v>
      </c>
      <c r="P548" t="s">
        <v>881</v>
      </c>
      <c r="Q548" s="6" t="e">
        <f>+VLOOKUP(Y548,#REF!,2,FALSE)</f>
        <v>#REF!</v>
      </c>
      <c r="R548" t="s">
        <v>1456</v>
      </c>
      <c r="S548" t="s">
        <v>93</v>
      </c>
      <c r="T548">
        <v>60000</v>
      </c>
      <c r="U548">
        <v>60000</v>
      </c>
      <c r="V548">
        <v>24000</v>
      </c>
      <c r="W548">
        <v>0</v>
      </c>
      <c r="X548">
        <v>-36000</v>
      </c>
      <c r="Y548" s="288">
        <v>2</v>
      </c>
      <c r="Z548" s="6" t="str">
        <f t="shared" si="32"/>
        <v>24</v>
      </c>
      <c r="AA548" s="107" t="str">
        <f t="shared" si="33"/>
        <v>2</v>
      </c>
      <c r="AB548" s="107" t="str">
        <f t="shared" si="34"/>
        <v>21</v>
      </c>
      <c r="AC548" s="107" t="str">
        <f t="shared" si="35"/>
        <v>214</v>
      </c>
    </row>
    <row r="549" spans="1:29" x14ac:dyDescent="0.25">
      <c r="A549" t="s">
        <v>172</v>
      </c>
      <c r="B549" t="s">
        <v>1380</v>
      </c>
      <c r="C549" s="107" t="e">
        <f>+VLOOKUP(AA549,#REF!,2,FALSE)</f>
        <v>#REF!</v>
      </c>
      <c r="D549" s="107" t="e">
        <f>+VLOOKUP(AB549,#REF!,2,FALSE)</f>
        <v>#REF!</v>
      </c>
      <c r="E549" s="107" t="s">
        <v>2226</v>
      </c>
      <c r="F549" s="107" t="s">
        <v>2227</v>
      </c>
      <c r="G549" s="107" t="s">
        <v>2228</v>
      </c>
      <c r="H549" s="107" t="s">
        <v>2229</v>
      </c>
      <c r="I549" s="107" t="s">
        <v>1254</v>
      </c>
      <c r="J549" s="107" t="s">
        <v>174</v>
      </c>
      <c r="K549" s="107" t="s">
        <v>1369</v>
      </c>
      <c r="L549" s="107" t="s">
        <v>2217</v>
      </c>
      <c r="M549" t="s">
        <v>1344</v>
      </c>
      <c r="P549" t="s">
        <v>882</v>
      </c>
      <c r="Q549" s="6" t="e">
        <f>+VLOOKUP(Y549,#REF!,2,FALSE)</f>
        <v>#REF!</v>
      </c>
      <c r="R549" t="s">
        <v>1456</v>
      </c>
      <c r="S549" t="s">
        <v>95</v>
      </c>
      <c r="T549">
        <v>20000</v>
      </c>
      <c r="U549">
        <v>20000</v>
      </c>
      <c r="V549">
        <v>20000</v>
      </c>
      <c r="W549">
        <v>0</v>
      </c>
      <c r="X549">
        <v>0</v>
      </c>
      <c r="Y549" s="288">
        <v>2</v>
      </c>
      <c r="Z549" s="6" t="str">
        <f t="shared" si="32"/>
        <v>24</v>
      </c>
      <c r="AA549" s="107" t="str">
        <f t="shared" si="33"/>
        <v>2</v>
      </c>
      <c r="AB549" s="107" t="str">
        <f t="shared" si="34"/>
        <v>21</v>
      </c>
      <c r="AC549" s="107" t="str">
        <f t="shared" si="35"/>
        <v>214</v>
      </c>
    </row>
    <row r="550" spans="1:29" x14ac:dyDescent="0.25">
      <c r="A550" t="s">
        <v>172</v>
      </c>
      <c r="B550" t="s">
        <v>1380</v>
      </c>
      <c r="C550" s="107" t="e">
        <f>+VLOOKUP(AA550,#REF!,2,FALSE)</f>
        <v>#REF!</v>
      </c>
      <c r="D550" s="107" t="e">
        <f>+VLOOKUP(AB550,#REF!,2,FALSE)</f>
        <v>#REF!</v>
      </c>
      <c r="E550" s="107" t="s">
        <v>2226</v>
      </c>
      <c r="F550" s="107" t="s">
        <v>2227</v>
      </c>
      <c r="G550" s="107" t="s">
        <v>2228</v>
      </c>
      <c r="H550" s="107" t="s">
        <v>2229</v>
      </c>
      <c r="I550" s="107" t="s">
        <v>1254</v>
      </c>
      <c r="J550" s="107" t="s">
        <v>174</v>
      </c>
      <c r="K550" s="107" t="s">
        <v>1369</v>
      </c>
      <c r="L550" s="107" t="s">
        <v>2217</v>
      </c>
      <c r="M550" t="s">
        <v>1344</v>
      </c>
      <c r="P550" t="s">
        <v>883</v>
      </c>
      <c r="Q550" s="6" t="e">
        <f>+VLOOKUP(Y550,#REF!,2,FALSE)</f>
        <v>#REF!</v>
      </c>
      <c r="R550" t="s">
        <v>1456</v>
      </c>
      <c r="S550" t="s">
        <v>52</v>
      </c>
      <c r="T550">
        <v>350000</v>
      </c>
      <c r="U550">
        <v>350000</v>
      </c>
      <c r="V550">
        <v>350000</v>
      </c>
      <c r="W550">
        <v>0</v>
      </c>
      <c r="X550">
        <v>0</v>
      </c>
      <c r="Y550" s="288">
        <v>2</v>
      </c>
      <c r="Z550" s="6" t="str">
        <f t="shared" si="32"/>
        <v>24</v>
      </c>
      <c r="AA550" s="107" t="str">
        <f t="shared" si="33"/>
        <v>2</v>
      </c>
      <c r="AB550" s="107" t="str">
        <f t="shared" si="34"/>
        <v>21</v>
      </c>
      <c r="AC550" s="107" t="str">
        <f t="shared" si="35"/>
        <v>214</v>
      </c>
    </row>
    <row r="551" spans="1:29" x14ac:dyDescent="0.25">
      <c r="A551" t="s">
        <v>172</v>
      </c>
      <c r="B551" t="s">
        <v>1380</v>
      </c>
      <c r="C551" s="107" t="e">
        <f>+VLOOKUP(AA551,#REF!,2,FALSE)</f>
        <v>#REF!</v>
      </c>
      <c r="D551" s="107" t="e">
        <f>+VLOOKUP(AB551,#REF!,2,FALSE)</f>
        <v>#REF!</v>
      </c>
      <c r="E551" s="107" t="s">
        <v>2226</v>
      </c>
      <c r="F551" s="107" t="s">
        <v>2227</v>
      </c>
      <c r="G551" s="107" t="s">
        <v>2228</v>
      </c>
      <c r="H551" s="107" t="s">
        <v>2229</v>
      </c>
      <c r="I551" s="107" t="s">
        <v>1254</v>
      </c>
      <c r="J551" s="107" t="s">
        <v>174</v>
      </c>
      <c r="K551" s="107" t="s">
        <v>1369</v>
      </c>
      <c r="L551" s="107" t="s">
        <v>2217</v>
      </c>
      <c r="M551" t="s">
        <v>1344</v>
      </c>
      <c r="P551" t="s">
        <v>884</v>
      </c>
      <c r="Q551" s="6" t="e">
        <f>+VLOOKUP(Y551,#REF!,2,FALSE)</f>
        <v>#REF!</v>
      </c>
      <c r="R551" t="s">
        <v>1456</v>
      </c>
      <c r="S551" t="s">
        <v>58</v>
      </c>
      <c r="T551">
        <v>1700000</v>
      </c>
      <c r="U551">
        <v>1700000</v>
      </c>
      <c r="V551">
        <v>170000</v>
      </c>
      <c r="W551">
        <v>0</v>
      </c>
      <c r="X551">
        <v>-1530000</v>
      </c>
      <c r="Y551" s="288">
        <v>2</v>
      </c>
      <c r="Z551" s="6" t="str">
        <f t="shared" si="32"/>
        <v>24</v>
      </c>
      <c r="AA551" s="107" t="str">
        <f t="shared" si="33"/>
        <v>2</v>
      </c>
      <c r="AB551" s="107" t="str">
        <f t="shared" si="34"/>
        <v>21</v>
      </c>
      <c r="AC551" s="107" t="str">
        <f t="shared" si="35"/>
        <v>214</v>
      </c>
    </row>
    <row r="552" spans="1:29" x14ac:dyDescent="0.25">
      <c r="A552" t="s">
        <v>172</v>
      </c>
      <c r="B552" t="s">
        <v>1380</v>
      </c>
      <c r="C552" s="107" t="e">
        <f>+VLOOKUP(AA552,#REF!,2,FALSE)</f>
        <v>#REF!</v>
      </c>
      <c r="D552" s="107" t="e">
        <f>+VLOOKUP(AB552,#REF!,2,FALSE)</f>
        <v>#REF!</v>
      </c>
      <c r="E552" s="107" t="s">
        <v>2226</v>
      </c>
      <c r="F552" s="107" t="s">
        <v>2227</v>
      </c>
      <c r="G552" s="107" t="s">
        <v>2228</v>
      </c>
      <c r="H552" s="107" t="s">
        <v>2229</v>
      </c>
      <c r="I552" s="107" t="s">
        <v>1254</v>
      </c>
      <c r="J552" s="107" t="s">
        <v>174</v>
      </c>
      <c r="K552" s="107" t="s">
        <v>1369</v>
      </c>
      <c r="L552" s="107" t="s">
        <v>2217</v>
      </c>
      <c r="M552" t="s">
        <v>1344</v>
      </c>
      <c r="P552" t="s">
        <v>885</v>
      </c>
      <c r="Q552" s="6" t="e">
        <f>+VLOOKUP(Y552,#REF!,2,FALSE)</f>
        <v>#REF!</v>
      </c>
      <c r="R552" t="s">
        <v>1456</v>
      </c>
      <c r="S552" t="s">
        <v>59</v>
      </c>
      <c r="T552">
        <v>150000</v>
      </c>
      <c r="U552">
        <v>150000</v>
      </c>
      <c r="V552">
        <v>150000</v>
      </c>
      <c r="W552">
        <v>0</v>
      </c>
      <c r="X552">
        <v>0</v>
      </c>
      <c r="Y552" s="288">
        <v>2</v>
      </c>
      <c r="Z552" s="6" t="str">
        <f t="shared" si="32"/>
        <v>24</v>
      </c>
      <c r="AA552" s="107" t="str">
        <f t="shared" si="33"/>
        <v>2</v>
      </c>
      <c r="AB552" s="107" t="str">
        <f t="shared" si="34"/>
        <v>21</v>
      </c>
      <c r="AC552" s="107" t="str">
        <f t="shared" si="35"/>
        <v>214</v>
      </c>
    </row>
    <row r="553" spans="1:29" x14ac:dyDescent="0.25">
      <c r="A553" t="s">
        <v>172</v>
      </c>
      <c r="B553" t="s">
        <v>1380</v>
      </c>
      <c r="C553" s="107" t="e">
        <f>+VLOOKUP(AA553,#REF!,2,FALSE)</f>
        <v>#REF!</v>
      </c>
      <c r="D553" s="107" t="e">
        <f>+VLOOKUP(AB553,#REF!,2,FALSE)</f>
        <v>#REF!</v>
      </c>
      <c r="E553" s="107" t="s">
        <v>2226</v>
      </c>
      <c r="F553" s="107" t="s">
        <v>2227</v>
      </c>
      <c r="G553" s="107" t="s">
        <v>2228</v>
      </c>
      <c r="H553" s="107" t="s">
        <v>2229</v>
      </c>
      <c r="I553" s="107" t="s">
        <v>1254</v>
      </c>
      <c r="J553" s="107" t="s">
        <v>174</v>
      </c>
      <c r="K553" s="107" t="s">
        <v>1369</v>
      </c>
      <c r="L553" s="107" t="s">
        <v>2217</v>
      </c>
      <c r="M553" t="s">
        <v>1344</v>
      </c>
      <c r="P553" t="s">
        <v>886</v>
      </c>
      <c r="Q553" s="6" t="e">
        <f>+VLOOKUP(Y553,#REF!,2,FALSE)</f>
        <v>#REF!</v>
      </c>
      <c r="R553" t="s">
        <v>1457</v>
      </c>
      <c r="S553" t="s">
        <v>186</v>
      </c>
      <c r="T553">
        <v>150000</v>
      </c>
      <c r="U553">
        <v>150000</v>
      </c>
      <c r="V553">
        <v>150000</v>
      </c>
      <c r="W553">
        <v>0</v>
      </c>
      <c r="X553">
        <v>0</v>
      </c>
      <c r="Y553" s="288">
        <v>2</v>
      </c>
      <c r="Z553" s="6" t="str">
        <f t="shared" si="32"/>
        <v>25</v>
      </c>
      <c r="AA553" s="107" t="str">
        <f t="shared" si="33"/>
        <v>2</v>
      </c>
      <c r="AB553" s="107" t="str">
        <f t="shared" si="34"/>
        <v>21</v>
      </c>
      <c r="AC553" s="107" t="str">
        <f t="shared" si="35"/>
        <v>214</v>
      </c>
    </row>
    <row r="554" spans="1:29" x14ac:dyDescent="0.25">
      <c r="A554" t="s">
        <v>172</v>
      </c>
      <c r="B554" t="s">
        <v>1380</v>
      </c>
      <c r="C554" s="107" t="e">
        <f>+VLOOKUP(AA554,#REF!,2,FALSE)</f>
        <v>#REF!</v>
      </c>
      <c r="D554" s="107" t="e">
        <f>+VLOOKUP(AB554,#REF!,2,FALSE)</f>
        <v>#REF!</v>
      </c>
      <c r="E554" s="107" t="s">
        <v>2226</v>
      </c>
      <c r="F554" s="107" t="s">
        <v>2227</v>
      </c>
      <c r="G554" s="107" t="s">
        <v>2228</v>
      </c>
      <c r="H554" s="107" t="s">
        <v>2229</v>
      </c>
      <c r="I554" s="107" t="s">
        <v>1254</v>
      </c>
      <c r="J554" s="107" t="s">
        <v>174</v>
      </c>
      <c r="K554" s="107" t="s">
        <v>1369</v>
      </c>
      <c r="L554" s="107" t="s">
        <v>2217</v>
      </c>
      <c r="M554" t="s">
        <v>1344</v>
      </c>
      <c r="P554" t="s">
        <v>887</v>
      </c>
      <c r="Q554" s="6" t="e">
        <f>+VLOOKUP(Y554,#REF!,2,FALSE)</f>
        <v>#REF!</v>
      </c>
      <c r="R554" t="s">
        <v>1457</v>
      </c>
      <c r="S554" t="s">
        <v>75</v>
      </c>
      <c r="T554">
        <v>50000</v>
      </c>
      <c r="U554">
        <v>50000</v>
      </c>
      <c r="V554">
        <v>50000</v>
      </c>
      <c r="W554">
        <v>0</v>
      </c>
      <c r="X554">
        <v>0</v>
      </c>
      <c r="Y554" s="288">
        <v>2</v>
      </c>
      <c r="Z554" s="6" t="str">
        <f t="shared" si="32"/>
        <v>25</v>
      </c>
      <c r="AA554" s="107" t="str">
        <f t="shared" si="33"/>
        <v>2</v>
      </c>
      <c r="AB554" s="107" t="str">
        <f t="shared" si="34"/>
        <v>21</v>
      </c>
      <c r="AC554" s="107" t="str">
        <f t="shared" si="35"/>
        <v>214</v>
      </c>
    </row>
    <row r="555" spans="1:29" x14ac:dyDescent="0.25">
      <c r="A555" t="s">
        <v>172</v>
      </c>
      <c r="B555" t="s">
        <v>1380</v>
      </c>
      <c r="C555" s="107" t="e">
        <f>+VLOOKUP(AA555,#REF!,2,FALSE)</f>
        <v>#REF!</v>
      </c>
      <c r="D555" s="107" t="e">
        <f>+VLOOKUP(AB555,#REF!,2,FALSE)</f>
        <v>#REF!</v>
      </c>
      <c r="E555" s="107" t="s">
        <v>2226</v>
      </c>
      <c r="F555" s="107" t="s">
        <v>2227</v>
      </c>
      <c r="G555" s="107" t="s">
        <v>2228</v>
      </c>
      <c r="H555" s="107" t="s">
        <v>2229</v>
      </c>
      <c r="I555" s="107" t="s">
        <v>1254</v>
      </c>
      <c r="J555" s="107" t="s">
        <v>174</v>
      </c>
      <c r="K555" s="107" t="s">
        <v>1369</v>
      </c>
      <c r="L555" s="107" t="s">
        <v>2217</v>
      </c>
      <c r="M555" t="s">
        <v>1344</v>
      </c>
      <c r="P555" t="s">
        <v>888</v>
      </c>
      <c r="Q555" s="6" t="e">
        <f>+VLOOKUP(Y555,#REF!,2,FALSE)</f>
        <v>#REF!</v>
      </c>
      <c r="R555" t="s">
        <v>1457</v>
      </c>
      <c r="S555" t="s">
        <v>42</v>
      </c>
      <c r="T555">
        <v>50000</v>
      </c>
      <c r="U555">
        <v>50000</v>
      </c>
      <c r="V555">
        <v>50000</v>
      </c>
      <c r="W555">
        <v>0</v>
      </c>
      <c r="X555">
        <v>0</v>
      </c>
      <c r="Y555" s="288">
        <v>2</v>
      </c>
      <c r="Z555" s="6" t="str">
        <f t="shared" si="32"/>
        <v>25</v>
      </c>
      <c r="AA555" s="107" t="str">
        <f t="shared" si="33"/>
        <v>2</v>
      </c>
      <c r="AB555" s="107" t="str">
        <f t="shared" si="34"/>
        <v>21</v>
      </c>
      <c r="AC555" s="107" t="str">
        <f t="shared" si="35"/>
        <v>214</v>
      </c>
    </row>
    <row r="556" spans="1:29" x14ac:dyDescent="0.25">
      <c r="A556" t="s">
        <v>172</v>
      </c>
      <c r="B556" t="s">
        <v>1380</v>
      </c>
      <c r="C556" s="107" t="e">
        <f>+VLOOKUP(AA556,#REF!,2,FALSE)</f>
        <v>#REF!</v>
      </c>
      <c r="D556" s="107" t="e">
        <f>+VLOOKUP(AB556,#REF!,2,FALSE)</f>
        <v>#REF!</v>
      </c>
      <c r="E556" s="107" t="s">
        <v>2226</v>
      </c>
      <c r="F556" s="107" t="s">
        <v>2227</v>
      </c>
      <c r="G556" s="107" t="s">
        <v>2228</v>
      </c>
      <c r="H556" s="107" t="s">
        <v>2229</v>
      </c>
      <c r="I556" s="107" t="s">
        <v>1254</v>
      </c>
      <c r="J556" s="107" t="s">
        <v>174</v>
      </c>
      <c r="K556" s="107" t="s">
        <v>1369</v>
      </c>
      <c r="L556" s="107" t="s">
        <v>2217</v>
      </c>
      <c r="M556" t="s">
        <v>1344</v>
      </c>
      <c r="P556" t="s">
        <v>889</v>
      </c>
      <c r="Q556" s="6" t="e">
        <f>+VLOOKUP(Y556,#REF!,2,FALSE)</f>
        <v>#REF!</v>
      </c>
      <c r="R556" t="s">
        <v>1457</v>
      </c>
      <c r="S556" t="s">
        <v>69</v>
      </c>
      <c r="T556">
        <v>1500000</v>
      </c>
      <c r="U556">
        <v>1500000</v>
      </c>
      <c r="V556">
        <v>600000</v>
      </c>
      <c r="W556">
        <v>0</v>
      </c>
      <c r="X556">
        <v>-900000</v>
      </c>
      <c r="Y556" s="288">
        <v>2</v>
      </c>
      <c r="Z556" s="6" t="str">
        <f t="shared" si="32"/>
        <v>25</v>
      </c>
      <c r="AA556" s="107" t="str">
        <f t="shared" si="33"/>
        <v>2</v>
      </c>
      <c r="AB556" s="107" t="str">
        <f t="shared" si="34"/>
        <v>21</v>
      </c>
      <c r="AC556" s="107" t="str">
        <f t="shared" si="35"/>
        <v>214</v>
      </c>
    </row>
    <row r="557" spans="1:29" x14ac:dyDescent="0.25">
      <c r="A557" t="s">
        <v>172</v>
      </c>
      <c r="B557" t="s">
        <v>1380</v>
      </c>
      <c r="C557" s="107" t="e">
        <f>+VLOOKUP(AA557,#REF!,2,FALSE)</f>
        <v>#REF!</v>
      </c>
      <c r="D557" s="107" t="e">
        <f>+VLOOKUP(AB557,#REF!,2,FALSE)</f>
        <v>#REF!</v>
      </c>
      <c r="E557" s="107" t="s">
        <v>2226</v>
      </c>
      <c r="F557" s="107" t="s">
        <v>2227</v>
      </c>
      <c r="G557" s="107" t="s">
        <v>2228</v>
      </c>
      <c r="H557" s="107" t="s">
        <v>2229</v>
      </c>
      <c r="I557" s="107" t="s">
        <v>1254</v>
      </c>
      <c r="J557" s="107" t="s">
        <v>174</v>
      </c>
      <c r="K557" s="107" t="s">
        <v>1369</v>
      </c>
      <c r="L557" s="107" t="s">
        <v>2217</v>
      </c>
      <c r="M557" t="s">
        <v>1344</v>
      </c>
      <c r="P557" t="s">
        <v>890</v>
      </c>
      <c r="Q557" s="6" t="e">
        <f>+VLOOKUP(Y557,#REF!,2,FALSE)</f>
        <v>#REF!</v>
      </c>
      <c r="R557" t="s">
        <v>1457</v>
      </c>
      <c r="S557" t="s">
        <v>184</v>
      </c>
      <c r="T557">
        <v>100000</v>
      </c>
      <c r="U557">
        <v>100000</v>
      </c>
      <c r="V557">
        <v>100000</v>
      </c>
      <c r="W557">
        <v>0</v>
      </c>
      <c r="X557">
        <v>0</v>
      </c>
      <c r="Y557" s="288">
        <v>2</v>
      </c>
      <c r="Z557" s="6" t="str">
        <f t="shared" si="32"/>
        <v>25</v>
      </c>
      <c r="AA557" s="107" t="str">
        <f t="shared" si="33"/>
        <v>2</v>
      </c>
      <c r="AB557" s="107" t="str">
        <f t="shared" si="34"/>
        <v>21</v>
      </c>
      <c r="AC557" s="107" t="str">
        <f t="shared" si="35"/>
        <v>214</v>
      </c>
    </row>
    <row r="558" spans="1:29" x14ac:dyDescent="0.25">
      <c r="A558" t="s">
        <v>172</v>
      </c>
      <c r="B558" t="s">
        <v>1380</v>
      </c>
      <c r="C558" s="107" t="e">
        <f>+VLOOKUP(AA558,#REF!,2,FALSE)</f>
        <v>#REF!</v>
      </c>
      <c r="D558" s="107" t="e">
        <f>+VLOOKUP(AB558,#REF!,2,FALSE)</f>
        <v>#REF!</v>
      </c>
      <c r="E558" s="107" t="s">
        <v>2226</v>
      </c>
      <c r="F558" s="107" t="s">
        <v>2227</v>
      </c>
      <c r="G558" s="107" t="s">
        <v>2228</v>
      </c>
      <c r="H558" s="107" t="s">
        <v>2229</v>
      </c>
      <c r="I558" s="107" t="s">
        <v>1254</v>
      </c>
      <c r="J558" s="107" t="s">
        <v>174</v>
      </c>
      <c r="K558" s="107" t="s">
        <v>1369</v>
      </c>
      <c r="L558" s="107" t="s">
        <v>2217</v>
      </c>
      <c r="M558" t="s">
        <v>1344</v>
      </c>
      <c r="P558" t="s">
        <v>891</v>
      </c>
      <c r="Q558" s="6" t="e">
        <f>+VLOOKUP(Y558,#REF!,2,FALSE)</f>
        <v>#REF!</v>
      </c>
      <c r="R558" t="s">
        <v>1458</v>
      </c>
      <c r="S558" t="s">
        <v>98</v>
      </c>
      <c r="T558">
        <v>350000</v>
      </c>
      <c r="U558">
        <v>350000</v>
      </c>
      <c r="V558">
        <v>280000</v>
      </c>
      <c r="W558">
        <v>0</v>
      </c>
      <c r="X558">
        <v>-70000</v>
      </c>
      <c r="Y558" s="288">
        <v>2</v>
      </c>
      <c r="Z558" s="6" t="str">
        <f t="shared" si="32"/>
        <v>26</v>
      </c>
      <c r="AA558" s="107" t="str">
        <f t="shared" si="33"/>
        <v>2</v>
      </c>
      <c r="AB558" s="107" t="str">
        <f t="shared" si="34"/>
        <v>21</v>
      </c>
      <c r="AC558" s="107" t="str">
        <f t="shared" si="35"/>
        <v>214</v>
      </c>
    </row>
    <row r="559" spans="1:29" x14ac:dyDescent="0.25">
      <c r="A559" t="s">
        <v>172</v>
      </c>
      <c r="B559" t="s">
        <v>1380</v>
      </c>
      <c r="C559" s="107" t="e">
        <f>+VLOOKUP(AA559,#REF!,2,FALSE)</f>
        <v>#REF!</v>
      </c>
      <c r="D559" s="107" t="e">
        <f>+VLOOKUP(AB559,#REF!,2,FALSE)</f>
        <v>#REF!</v>
      </c>
      <c r="E559" s="107" t="s">
        <v>2226</v>
      </c>
      <c r="F559" s="107" t="s">
        <v>2227</v>
      </c>
      <c r="G559" s="107" t="s">
        <v>2228</v>
      </c>
      <c r="H559" s="107" t="s">
        <v>2229</v>
      </c>
      <c r="I559" s="107" t="s">
        <v>1254</v>
      </c>
      <c r="J559" s="107" t="s">
        <v>174</v>
      </c>
      <c r="K559" s="107" t="s">
        <v>1369</v>
      </c>
      <c r="L559" s="107" t="s">
        <v>2217</v>
      </c>
      <c r="M559" t="s">
        <v>1344</v>
      </c>
      <c r="P559" t="s">
        <v>892</v>
      </c>
      <c r="Q559" s="6" t="e">
        <f>+VLOOKUP(Y559,#REF!,2,FALSE)</f>
        <v>#REF!</v>
      </c>
      <c r="R559" t="s">
        <v>1459</v>
      </c>
      <c r="S559" t="s">
        <v>8</v>
      </c>
      <c r="T559">
        <v>450000</v>
      </c>
      <c r="U559">
        <v>450000</v>
      </c>
      <c r="V559">
        <v>180000</v>
      </c>
      <c r="W559">
        <v>0</v>
      </c>
      <c r="X559">
        <v>-270000</v>
      </c>
      <c r="Y559" s="288">
        <v>2</v>
      </c>
      <c r="Z559" s="6" t="str">
        <f t="shared" si="32"/>
        <v>27</v>
      </c>
      <c r="AA559" s="107" t="str">
        <f t="shared" si="33"/>
        <v>2</v>
      </c>
      <c r="AB559" s="107" t="str">
        <f t="shared" si="34"/>
        <v>21</v>
      </c>
      <c r="AC559" s="107" t="str">
        <f t="shared" si="35"/>
        <v>214</v>
      </c>
    </row>
    <row r="560" spans="1:29" x14ac:dyDescent="0.25">
      <c r="A560" t="s">
        <v>172</v>
      </c>
      <c r="B560" t="s">
        <v>1380</v>
      </c>
      <c r="C560" s="107" t="e">
        <f>+VLOOKUP(AA560,#REF!,2,FALSE)</f>
        <v>#REF!</v>
      </c>
      <c r="D560" s="107" t="e">
        <f>+VLOOKUP(AB560,#REF!,2,FALSE)</f>
        <v>#REF!</v>
      </c>
      <c r="E560" s="107" t="s">
        <v>2226</v>
      </c>
      <c r="F560" s="107" t="s">
        <v>2227</v>
      </c>
      <c r="G560" s="107" t="s">
        <v>2228</v>
      </c>
      <c r="H560" s="107" t="s">
        <v>2229</v>
      </c>
      <c r="I560" s="107" t="s">
        <v>1254</v>
      </c>
      <c r="J560" s="107" t="s">
        <v>174</v>
      </c>
      <c r="K560" s="107" t="s">
        <v>1369</v>
      </c>
      <c r="L560" s="107" t="s">
        <v>2217</v>
      </c>
      <c r="M560" t="s">
        <v>1344</v>
      </c>
      <c r="P560" t="s">
        <v>893</v>
      </c>
      <c r="Q560" s="6" t="e">
        <f>+VLOOKUP(Y560,#REF!,2,FALSE)</f>
        <v>#REF!</v>
      </c>
      <c r="R560" t="s">
        <v>1459</v>
      </c>
      <c r="S560" t="s">
        <v>67</v>
      </c>
      <c r="T560">
        <v>350000</v>
      </c>
      <c r="U560">
        <v>350000</v>
      </c>
      <c r="V560">
        <v>210000</v>
      </c>
      <c r="W560">
        <v>0</v>
      </c>
      <c r="X560">
        <v>-140000</v>
      </c>
      <c r="Y560" s="288">
        <v>2</v>
      </c>
      <c r="Z560" s="6" t="str">
        <f t="shared" si="32"/>
        <v>27</v>
      </c>
      <c r="AA560" s="107" t="str">
        <f t="shared" si="33"/>
        <v>2</v>
      </c>
      <c r="AB560" s="107" t="str">
        <f t="shared" si="34"/>
        <v>21</v>
      </c>
      <c r="AC560" s="107" t="str">
        <f t="shared" si="35"/>
        <v>214</v>
      </c>
    </row>
    <row r="561" spans="1:29" x14ac:dyDescent="0.25">
      <c r="A561" t="s">
        <v>172</v>
      </c>
      <c r="B561" t="s">
        <v>1380</v>
      </c>
      <c r="C561" s="107" t="e">
        <f>+VLOOKUP(AA561,#REF!,2,FALSE)</f>
        <v>#REF!</v>
      </c>
      <c r="D561" s="107" t="e">
        <f>+VLOOKUP(AB561,#REF!,2,FALSE)</f>
        <v>#REF!</v>
      </c>
      <c r="E561" s="107" t="s">
        <v>2226</v>
      </c>
      <c r="F561" s="107" t="s">
        <v>2227</v>
      </c>
      <c r="G561" s="107" t="s">
        <v>2228</v>
      </c>
      <c r="H561" s="107" t="s">
        <v>2229</v>
      </c>
      <c r="I561" s="107" t="s">
        <v>1254</v>
      </c>
      <c r="J561" s="107" t="s">
        <v>174</v>
      </c>
      <c r="K561" s="107" t="s">
        <v>1369</v>
      </c>
      <c r="L561" s="107" t="s">
        <v>2217</v>
      </c>
      <c r="M561" t="s">
        <v>1344</v>
      </c>
      <c r="P561" t="s">
        <v>894</v>
      </c>
      <c r="Q561" s="6" t="e">
        <f>+VLOOKUP(Y561,#REF!,2,FALSE)</f>
        <v>#REF!</v>
      </c>
      <c r="R561" t="s">
        <v>1459</v>
      </c>
      <c r="S561" t="s">
        <v>9</v>
      </c>
      <c r="T561">
        <v>100000</v>
      </c>
      <c r="U561">
        <v>100000</v>
      </c>
      <c r="V561">
        <v>10000</v>
      </c>
      <c r="W561">
        <v>0</v>
      </c>
      <c r="X561">
        <v>-90000</v>
      </c>
      <c r="Y561" s="288">
        <v>2</v>
      </c>
      <c r="Z561" s="6" t="str">
        <f t="shared" si="32"/>
        <v>27</v>
      </c>
      <c r="AA561" s="107" t="str">
        <f t="shared" si="33"/>
        <v>2</v>
      </c>
      <c r="AB561" s="107" t="str">
        <f t="shared" si="34"/>
        <v>21</v>
      </c>
      <c r="AC561" s="107" t="str">
        <f t="shared" si="35"/>
        <v>214</v>
      </c>
    </row>
    <row r="562" spans="1:29" x14ac:dyDescent="0.25">
      <c r="A562" t="s">
        <v>172</v>
      </c>
      <c r="B562" t="s">
        <v>1380</v>
      </c>
      <c r="C562" s="107" t="e">
        <f>+VLOOKUP(AA562,#REF!,2,FALSE)</f>
        <v>#REF!</v>
      </c>
      <c r="D562" s="107" t="e">
        <f>+VLOOKUP(AB562,#REF!,2,FALSE)</f>
        <v>#REF!</v>
      </c>
      <c r="E562" s="107" t="s">
        <v>2226</v>
      </c>
      <c r="F562" s="107" t="s">
        <v>2227</v>
      </c>
      <c r="G562" s="107" t="s">
        <v>2228</v>
      </c>
      <c r="H562" s="107" t="s">
        <v>2229</v>
      </c>
      <c r="I562" s="107" t="s">
        <v>1254</v>
      </c>
      <c r="J562" s="107" t="s">
        <v>174</v>
      </c>
      <c r="K562" s="107" t="s">
        <v>1369</v>
      </c>
      <c r="L562" s="107" t="s">
        <v>2217</v>
      </c>
      <c r="M562" t="s">
        <v>1344</v>
      </c>
      <c r="P562" t="s">
        <v>895</v>
      </c>
      <c r="Q562" s="6" t="e">
        <f>+VLOOKUP(Y562,#REF!,2,FALSE)</f>
        <v>#REF!</v>
      </c>
      <c r="R562" t="s">
        <v>1461</v>
      </c>
      <c r="S562" t="s">
        <v>10</v>
      </c>
      <c r="T562">
        <v>1200000</v>
      </c>
      <c r="U562">
        <v>1200000</v>
      </c>
      <c r="V562">
        <v>600000</v>
      </c>
      <c r="W562">
        <v>0</v>
      </c>
      <c r="X562">
        <v>-600000</v>
      </c>
      <c r="Y562" s="288">
        <v>2</v>
      </c>
      <c r="Z562" s="6" t="str">
        <f t="shared" si="32"/>
        <v>29</v>
      </c>
      <c r="AA562" s="107" t="str">
        <f t="shared" si="33"/>
        <v>2</v>
      </c>
      <c r="AB562" s="107" t="str">
        <f t="shared" si="34"/>
        <v>21</v>
      </c>
      <c r="AC562" s="107" t="str">
        <f t="shared" si="35"/>
        <v>214</v>
      </c>
    </row>
    <row r="563" spans="1:29" x14ac:dyDescent="0.25">
      <c r="A563" t="s">
        <v>172</v>
      </c>
      <c r="B563" t="s">
        <v>1380</v>
      </c>
      <c r="C563" s="107" t="e">
        <f>+VLOOKUP(AA563,#REF!,2,FALSE)</f>
        <v>#REF!</v>
      </c>
      <c r="D563" s="107" t="e">
        <f>+VLOOKUP(AB563,#REF!,2,FALSE)</f>
        <v>#REF!</v>
      </c>
      <c r="E563" s="107" t="s">
        <v>2226</v>
      </c>
      <c r="F563" s="107" t="s">
        <v>2227</v>
      </c>
      <c r="G563" s="107" t="s">
        <v>2228</v>
      </c>
      <c r="H563" s="107" t="s">
        <v>2229</v>
      </c>
      <c r="I563" s="107" t="s">
        <v>1254</v>
      </c>
      <c r="J563" s="107" t="s">
        <v>174</v>
      </c>
      <c r="K563" s="107" t="s">
        <v>1369</v>
      </c>
      <c r="L563" s="107" t="s">
        <v>2217</v>
      </c>
      <c r="M563" t="s">
        <v>1344</v>
      </c>
      <c r="P563" t="s">
        <v>896</v>
      </c>
      <c r="Q563" s="6" t="e">
        <f>+VLOOKUP(Y563,#REF!,2,FALSE)</f>
        <v>#REF!</v>
      </c>
      <c r="R563" t="s">
        <v>1461</v>
      </c>
      <c r="S563" t="s">
        <v>77</v>
      </c>
      <c r="T563">
        <v>1500000</v>
      </c>
      <c r="U563">
        <v>1500000</v>
      </c>
      <c r="V563">
        <v>1200000</v>
      </c>
      <c r="W563">
        <v>0</v>
      </c>
      <c r="X563">
        <v>-300000</v>
      </c>
      <c r="Y563" s="288">
        <v>2</v>
      </c>
      <c r="Z563" s="6" t="str">
        <f t="shared" si="32"/>
        <v>29</v>
      </c>
      <c r="AA563" s="107" t="str">
        <f t="shared" si="33"/>
        <v>2</v>
      </c>
      <c r="AB563" s="107" t="str">
        <f t="shared" si="34"/>
        <v>21</v>
      </c>
      <c r="AC563" s="107" t="str">
        <f t="shared" si="35"/>
        <v>214</v>
      </c>
    </row>
    <row r="564" spans="1:29" x14ac:dyDescent="0.25">
      <c r="A564" t="s">
        <v>172</v>
      </c>
      <c r="B564" t="s">
        <v>1380</v>
      </c>
      <c r="C564" s="107" t="e">
        <f>+VLOOKUP(AA564,#REF!,2,FALSE)</f>
        <v>#REF!</v>
      </c>
      <c r="D564" s="107" t="e">
        <f>+VLOOKUP(AB564,#REF!,2,FALSE)</f>
        <v>#REF!</v>
      </c>
      <c r="E564" s="107" t="s">
        <v>2226</v>
      </c>
      <c r="F564" s="107" t="s">
        <v>2227</v>
      </c>
      <c r="G564" s="107" t="s">
        <v>2228</v>
      </c>
      <c r="H564" s="107" t="s">
        <v>2229</v>
      </c>
      <c r="I564" s="107" t="s">
        <v>1254</v>
      </c>
      <c r="J564" s="107" t="s">
        <v>174</v>
      </c>
      <c r="K564" s="107" t="s">
        <v>1369</v>
      </c>
      <c r="L564" s="107" t="s">
        <v>2217</v>
      </c>
      <c r="M564" t="s">
        <v>1344</v>
      </c>
      <c r="Q564" s="6" t="e">
        <f>+VLOOKUP(Y564,#REF!,2,FALSE)</f>
        <v>#REF!</v>
      </c>
      <c r="R564" t="s">
        <v>1463</v>
      </c>
      <c r="S564" t="s">
        <v>188</v>
      </c>
      <c r="T564">
        <v>800000</v>
      </c>
      <c r="U564">
        <v>800000</v>
      </c>
      <c r="V564">
        <v>80000</v>
      </c>
      <c r="W564">
        <v>0</v>
      </c>
      <c r="X564">
        <v>-720000</v>
      </c>
      <c r="Y564" s="288">
        <v>3</v>
      </c>
      <c r="Z564" s="6" t="str">
        <f t="shared" si="32"/>
        <v>32</v>
      </c>
      <c r="AA564" s="107" t="str">
        <f t="shared" si="33"/>
        <v>2</v>
      </c>
      <c r="AB564" s="107" t="str">
        <f t="shared" si="34"/>
        <v>21</v>
      </c>
      <c r="AC564" s="107" t="str">
        <f t="shared" si="35"/>
        <v>214</v>
      </c>
    </row>
    <row r="565" spans="1:29" x14ac:dyDescent="0.25">
      <c r="A565" t="s">
        <v>172</v>
      </c>
      <c r="B565" t="s">
        <v>1380</v>
      </c>
      <c r="C565" s="107" t="e">
        <f>+VLOOKUP(AA565,#REF!,2,FALSE)</f>
        <v>#REF!</v>
      </c>
      <c r="D565" s="107" t="e">
        <f>+VLOOKUP(AB565,#REF!,2,FALSE)</f>
        <v>#REF!</v>
      </c>
      <c r="E565" s="107" t="s">
        <v>2226</v>
      </c>
      <c r="F565" s="107" t="s">
        <v>2227</v>
      </c>
      <c r="G565" s="107" t="s">
        <v>2228</v>
      </c>
      <c r="H565" s="107" t="s">
        <v>2229</v>
      </c>
      <c r="I565" s="107" t="s">
        <v>1254</v>
      </c>
      <c r="J565" s="107" t="s">
        <v>174</v>
      </c>
      <c r="K565" s="107" t="s">
        <v>1369</v>
      </c>
      <c r="L565" s="107" t="s">
        <v>2217</v>
      </c>
      <c r="M565" t="s">
        <v>1344</v>
      </c>
      <c r="P565" t="s">
        <v>897</v>
      </c>
      <c r="Q565" s="6" t="e">
        <f>+VLOOKUP(Y565,#REF!,2,FALSE)</f>
        <v>#REF!</v>
      </c>
      <c r="R565" t="s">
        <v>1464</v>
      </c>
      <c r="S565" t="s">
        <v>13</v>
      </c>
      <c r="T565">
        <v>100000</v>
      </c>
      <c r="U565">
        <v>100000</v>
      </c>
      <c r="V565">
        <v>50000</v>
      </c>
      <c r="W565">
        <v>0</v>
      </c>
      <c r="X565">
        <v>-50000</v>
      </c>
      <c r="Y565" s="288">
        <v>3</v>
      </c>
      <c r="Z565" s="6" t="str">
        <f t="shared" si="32"/>
        <v>33</v>
      </c>
      <c r="AA565" s="107" t="str">
        <f t="shared" si="33"/>
        <v>2</v>
      </c>
      <c r="AB565" s="107" t="str">
        <f t="shared" si="34"/>
        <v>21</v>
      </c>
      <c r="AC565" s="107" t="str">
        <f t="shared" si="35"/>
        <v>214</v>
      </c>
    </row>
    <row r="566" spans="1:29" x14ac:dyDescent="0.25">
      <c r="A566" t="s">
        <v>172</v>
      </c>
      <c r="B566" t="s">
        <v>1380</v>
      </c>
      <c r="C566" s="107" t="e">
        <f>+VLOOKUP(AA566,#REF!,2,FALSE)</f>
        <v>#REF!</v>
      </c>
      <c r="D566" s="107" t="e">
        <f>+VLOOKUP(AB566,#REF!,2,FALSE)</f>
        <v>#REF!</v>
      </c>
      <c r="E566" s="107" t="s">
        <v>2226</v>
      </c>
      <c r="F566" s="107" t="s">
        <v>2227</v>
      </c>
      <c r="G566" s="107" t="s">
        <v>2228</v>
      </c>
      <c r="H566" s="107" t="s">
        <v>2229</v>
      </c>
      <c r="I566" s="107" t="s">
        <v>1254</v>
      </c>
      <c r="J566" s="107" t="s">
        <v>174</v>
      </c>
      <c r="K566" s="107" t="s">
        <v>1369</v>
      </c>
      <c r="L566" s="107" t="s">
        <v>2217</v>
      </c>
      <c r="M566" t="s">
        <v>1344</v>
      </c>
      <c r="P566" t="s">
        <v>898</v>
      </c>
      <c r="Q566" s="6" t="e">
        <f>+VLOOKUP(Y566,#REF!,2,FALSE)</f>
        <v>#REF!</v>
      </c>
      <c r="R566" t="s">
        <v>1464</v>
      </c>
      <c r="S566" t="s">
        <v>71</v>
      </c>
      <c r="T566">
        <v>450000</v>
      </c>
      <c r="U566">
        <v>450000</v>
      </c>
      <c r="V566">
        <v>0</v>
      </c>
      <c r="W566">
        <v>0</v>
      </c>
      <c r="X566">
        <v>-450000</v>
      </c>
      <c r="Y566" s="288">
        <v>3</v>
      </c>
      <c r="Z566" s="6" t="str">
        <f t="shared" si="32"/>
        <v>33</v>
      </c>
      <c r="AA566" s="107" t="str">
        <f t="shared" si="33"/>
        <v>2</v>
      </c>
      <c r="AB566" s="107" t="str">
        <f t="shared" si="34"/>
        <v>21</v>
      </c>
      <c r="AC566" s="107" t="str">
        <f t="shared" si="35"/>
        <v>214</v>
      </c>
    </row>
    <row r="567" spans="1:29" x14ac:dyDescent="0.25">
      <c r="A567" t="s">
        <v>172</v>
      </c>
      <c r="B567" t="s">
        <v>1380</v>
      </c>
      <c r="C567" s="107" t="e">
        <f>+VLOOKUP(AA567,#REF!,2,FALSE)</f>
        <v>#REF!</v>
      </c>
      <c r="D567" s="107" t="e">
        <f>+VLOOKUP(AB567,#REF!,2,FALSE)</f>
        <v>#REF!</v>
      </c>
      <c r="E567" s="107" t="s">
        <v>2226</v>
      </c>
      <c r="F567" s="107" t="s">
        <v>2227</v>
      </c>
      <c r="G567" s="107" t="s">
        <v>2228</v>
      </c>
      <c r="H567" s="107" t="s">
        <v>2229</v>
      </c>
      <c r="I567" s="107" t="s">
        <v>1254</v>
      </c>
      <c r="J567" s="107" t="s">
        <v>174</v>
      </c>
      <c r="K567" s="107" t="s">
        <v>1369</v>
      </c>
      <c r="L567" s="107" t="s">
        <v>2217</v>
      </c>
      <c r="M567" t="s">
        <v>1344</v>
      </c>
      <c r="P567" t="s">
        <v>899</v>
      </c>
      <c r="Q567" s="6" t="e">
        <f>+VLOOKUP(Y567,#REF!,2,FALSE)</f>
        <v>#REF!</v>
      </c>
      <c r="R567" t="s">
        <v>1466</v>
      </c>
      <c r="S567" t="s">
        <v>81</v>
      </c>
      <c r="T567">
        <v>4100000</v>
      </c>
      <c r="U567">
        <v>4100000</v>
      </c>
      <c r="V567">
        <v>4100000</v>
      </c>
      <c r="W567">
        <v>0</v>
      </c>
      <c r="X567">
        <v>0</v>
      </c>
      <c r="Y567" s="288">
        <v>3</v>
      </c>
      <c r="Z567" s="6" t="str">
        <f t="shared" si="32"/>
        <v>35</v>
      </c>
      <c r="AA567" s="107" t="str">
        <f t="shared" si="33"/>
        <v>2</v>
      </c>
      <c r="AB567" s="107" t="str">
        <f t="shared" si="34"/>
        <v>21</v>
      </c>
      <c r="AC567" s="107" t="str">
        <f t="shared" si="35"/>
        <v>214</v>
      </c>
    </row>
    <row r="568" spans="1:29" x14ac:dyDescent="0.25">
      <c r="A568" t="s">
        <v>172</v>
      </c>
      <c r="B568" t="s">
        <v>1380</v>
      </c>
      <c r="C568" s="107" t="e">
        <f>+VLOOKUP(AA568,#REF!,2,FALSE)</f>
        <v>#REF!</v>
      </c>
      <c r="D568" s="107" t="e">
        <f>+VLOOKUP(AB568,#REF!,2,FALSE)</f>
        <v>#REF!</v>
      </c>
      <c r="E568" s="107" t="s">
        <v>2226</v>
      </c>
      <c r="F568" s="107" t="s">
        <v>2227</v>
      </c>
      <c r="G568" s="107" t="s">
        <v>2228</v>
      </c>
      <c r="H568" s="107" t="s">
        <v>2229</v>
      </c>
      <c r="I568" s="107" t="s">
        <v>1254</v>
      </c>
      <c r="J568" s="107" t="s">
        <v>174</v>
      </c>
      <c r="K568" s="107" t="s">
        <v>1369</v>
      </c>
      <c r="L568" s="107" t="s">
        <v>2217</v>
      </c>
      <c r="M568" t="s">
        <v>1344</v>
      </c>
      <c r="P568" t="s">
        <v>900</v>
      </c>
      <c r="Q568" s="6" t="e">
        <f>+VLOOKUP(Y568,#REF!,2,FALSE)</f>
        <v>#REF!</v>
      </c>
      <c r="R568" t="s">
        <v>1466</v>
      </c>
      <c r="S568" t="s">
        <v>65</v>
      </c>
      <c r="T568">
        <v>4500000</v>
      </c>
      <c r="U568">
        <v>4500000</v>
      </c>
      <c r="V568">
        <v>0</v>
      </c>
      <c r="W568">
        <v>0</v>
      </c>
      <c r="X568">
        <v>-4500000</v>
      </c>
      <c r="Y568" s="288">
        <v>3</v>
      </c>
      <c r="Z568" s="6" t="str">
        <f t="shared" si="32"/>
        <v>35</v>
      </c>
      <c r="AA568" s="107" t="str">
        <f t="shared" si="33"/>
        <v>2</v>
      </c>
      <c r="AB568" s="107" t="str">
        <f t="shared" si="34"/>
        <v>21</v>
      </c>
      <c r="AC568" s="107" t="str">
        <f t="shared" si="35"/>
        <v>214</v>
      </c>
    </row>
    <row r="569" spans="1:29" x14ac:dyDescent="0.25">
      <c r="A569" t="s">
        <v>172</v>
      </c>
      <c r="B569" t="s">
        <v>1380</v>
      </c>
      <c r="C569" s="107" t="e">
        <f>+VLOOKUP(AA569,#REF!,2,FALSE)</f>
        <v>#REF!</v>
      </c>
      <c r="D569" s="107" t="e">
        <f>+VLOOKUP(AB569,#REF!,2,FALSE)</f>
        <v>#REF!</v>
      </c>
      <c r="E569" s="107" t="s">
        <v>2226</v>
      </c>
      <c r="F569" s="107" t="s">
        <v>2227</v>
      </c>
      <c r="G569" s="107" t="s">
        <v>2228</v>
      </c>
      <c r="H569" s="107" t="s">
        <v>2229</v>
      </c>
      <c r="I569" s="107" t="s">
        <v>1254</v>
      </c>
      <c r="J569" s="107" t="s">
        <v>174</v>
      </c>
      <c r="K569" s="107" t="s">
        <v>1369</v>
      </c>
      <c r="L569" s="107" t="s">
        <v>2217</v>
      </c>
      <c r="M569" t="s">
        <v>1344</v>
      </c>
      <c r="P569" t="s">
        <v>901</v>
      </c>
      <c r="Q569" s="6" t="e">
        <f>+VLOOKUP(Y569,#REF!,2,FALSE)</f>
        <v>#REF!</v>
      </c>
      <c r="R569" t="s">
        <v>1469</v>
      </c>
      <c r="S569" t="s">
        <v>61</v>
      </c>
      <c r="T569">
        <v>100000</v>
      </c>
      <c r="U569">
        <v>100000</v>
      </c>
      <c r="V569">
        <v>0</v>
      </c>
      <c r="W569">
        <v>0</v>
      </c>
      <c r="X569">
        <v>-100000</v>
      </c>
      <c r="Y569" s="288">
        <v>3</v>
      </c>
      <c r="Z569" s="6" t="str">
        <f t="shared" si="32"/>
        <v>38</v>
      </c>
      <c r="AA569" s="107" t="str">
        <f t="shared" si="33"/>
        <v>2</v>
      </c>
      <c r="AB569" s="107" t="str">
        <f t="shared" si="34"/>
        <v>21</v>
      </c>
      <c r="AC569" s="107" t="str">
        <f t="shared" si="35"/>
        <v>214</v>
      </c>
    </row>
    <row r="570" spans="1:29" x14ac:dyDescent="0.25">
      <c r="A570" t="s">
        <v>172</v>
      </c>
      <c r="B570" t="s">
        <v>1380</v>
      </c>
      <c r="C570" s="107" t="e">
        <f>+VLOOKUP(AA570,#REF!,2,FALSE)</f>
        <v>#REF!</v>
      </c>
      <c r="D570" s="107" t="e">
        <f>+VLOOKUP(AB570,#REF!,2,FALSE)</f>
        <v>#REF!</v>
      </c>
      <c r="E570" s="107" t="s">
        <v>2226</v>
      </c>
      <c r="F570" s="107" t="s">
        <v>2227</v>
      </c>
      <c r="G570" s="107" t="s">
        <v>2228</v>
      </c>
      <c r="H570" s="107" t="s">
        <v>2229</v>
      </c>
      <c r="I570" s="107" t="s">
        <v>1254</v>
      </c>
      <c r="J570" s="107" t="s">
        <v>174</v>
      </c>
      <c r="K570" s="107" t="s">
        <v>1369</v>
      </c>
      <c r="L570" s="107" t="s">
        <v>2217</v>
      </c>
      <c r="M570" t="s">
        <v>1344</v>
      </c>
      <c r="Q570" s="6" t="e">
        <f>+VLOOKUP(Y570,#REF!,2,FALSE)</f>
        <v>#REF!</v>
      </c>
      <c r="R570" t="s">
        <v>1476</v>
      </c>
      <c r="S570" t="s">
        <v>17</v>
      </c>
      <c r="T570">
        <v>350000</v>
      </c>
      <c r="U570">
        <v>350000</v>
      </c>
      <c r="V570">
        <v>0</v>
      </c>
      <c r="W570">
        <v>0</v>
      </c>
      <c r="X570">
        <v>-350000</v>
      </c>
      <c r="Y570" s="288">
        <v>5</v>
      </c>
      <c r="Z570" s="6" t="str">
        <f t="shared" si="32"/>
        <v>51</v>
      </c>
      <c r="AA570" s="107" t="str">
        <f t="shared" si="33"/>
        <v>2</v>
      </c>
      <c r="AB570" s="107" t="str">
        <f t="shared" si="34"/>
        <v>21</v>
      </c>
      <c r="AC570" s="107" t="str">
        <f t="shared" si="35"/>
        <v>214</v>
      </c>
    </row>
    <row r="571" spans="1:29" x14ac:dyDescent="0.25">
      <c r="A571" t="s">
        <v>172</v>
      </c>
      <c r="B571" t="s">
        <v>1380</v>
      </c>
      <c r="C571" s="107" t="e">
        <f>+VLOOKUP(AA571,#REF!,2,FALSE)</f>
        <v>#REF!</v>
      </c>
      <c r="D571" s="107" t="e">
        <f>+VLOOKUP(AB571,#REF!,2,FALSE)</f>
        <v>#REF!</v>
      </c>
      <c r="E571" s="107" t="s">
        <v>2226</v>
      </c>
      <c r="F571" s="107" t="s">
        <v>2227</v>
      </c>
      <c r="G571" s="107" t="s">
        <v>2228</v>
      </c>
      <c r="H571" s="107" t="s">
        <v>2229</v>
      </c>
      <c r="I571" s="107" t="s">
        <v>1254</v>
      </c>
      <c r="J571" s="107" t="s">
        <v>174</v>
      </c>
      <c r="K571" s="107" t="s">
        <v>1369</v>
      </c>
      <c r="L571" s="107" t="s">
        <v>2217</v>
      </c>
      <c r="M571" t="s">
        <v>1344</v>
      </c>
      <c r="Q571" s="6" t="e">
        <f>+VLOOKUP(Y571,#REF!,2,FALSE)</f>
        <v>#REF!</v>
      </c>
      <c r="R571" t="s">
        <v>1481</v>
      </c>
      <c r="S571" t="s">
        <v>102</v>
      </c>
      <c r="T571">
        <v>1000000</v>
      </c>
      <c r="U571">
        <v>1000000</v>
      </c>
      <c r="V571">
        <v>0</v>
      </c>
      <c r="W571">
        <v>0</v>
      </c>
      <c r="X571">
        <v>-1000000</v>
      </c>
      <c r="Y571" s="288">
        <v>5</v>
      </c>
      <c r="Z571" s="6" t="str">
        <f t="shared" si="32"/>
        <v>56</v>
      </c>
      <c r="AA571" s="107" t="str">
        <f t="shared" si="33"/>
        <v>2</v>
      </c>
      <c r="AB571" s="107" t="str">
        <f t="shared" si="34"/>
        <v>21</v>
      </c>
      <c r="AC571" s="107" t="str">
        <f t="shared" si="35"/>
        <v>214</v>
      </c>
    </row>
    <row r="572" spans="1:29" x14ac:dyDescent="0.25">
      <c r="A572" t="s">
        <v>172</v>
      </c>
      <c r="B572" t="s">
        <v>1381</v>
      </c>
      <c r="C572" s="107" t="e">
        <f>+VLOOKUP(AA572,#REF!,2,FALSE)</f>
        <v>#REF!</v>
      </c>
      <c r="D572" s="107" t="e">
        <f>+VLOOKUP(AB572,#REF!,2,FALSE)</f>
        <v>#REF!</v>
      </c>
      <c r="E572" s="107" t="s">
        <v>2226</v>
      </c>
      <c r="F572" s="107" t="s">
        <v>2227</v>
      </c>
      <c r="G572" s="107" t="s">
        <v>2228</v>
      </c>
      <c r="H572" s="107" t="s">
        <v>2229</v>
      </c>
      <c r="I572" s="107" t="s">
        <v>1254</v>
      </c>
      <c r="J572" s="107" t="s">
        <v>174</v>
      </c>
      <c r="K572" s="107" t="s">
        <v>1369</v>
      </c>
      <c r="L572" s="107" t="s">
        <v>2217</v>
      </c>
      <c r="M572" t="s">
        <v>1346</v>
      </c>
      <c r="Q572" s="6" t="e">
        <f>+VLOOKUP(Y572,#REF!,2,FALSE)</f>
        <v>#REF!</v>
      </c>
      <c r="R572" t="s">
        <v>1476</v>
      </c>
      <c r="S572" t="s">
        <v>15</v>
      </c>
      <c r="T572">
        <v>200000</v>
      </c>
      <c r="U572">
        <v>200000</v>
      </c>
      <c r="V572">
        <v>0</v>
      </c>
      <c r="W572">
        <v>0</v>
      </c>
      <c r="X572">
        <v>-200000</v>
      </c>
      <c r="Y572" s="288">
        <v>5</v>
      </c>
      <c r="Z572" s="6" t="str">
        <f t="shared" si="32"/>
        <v>51</v>
      </c>
      <c r="AA572" s="107" t="str">
        <f t="shared" si="33"/>
        <v>2</v>
      </c>
      <c r="AB572" s="107" t="str">
        <f t="shared" si="34"/>
        <v>22</v>
      </c>
      <c r="AC572" s="107" t="str">
        <f t="shared" si="35"/>
        <v>222</v>
      </c>
    </row>
    <row r="573" spans="1:29" x14ac:dyDescent="0.25">
      <c r="A573" t="s">
        <v>172</v>
      </c>
      <c r="B573" t="s">
        <v>1381</v>
      </c>
      <c r="C573" s="107" t="e">
        <f>+VLOOKUP(AA573,#REF!,2,FALSE)</f>
        <v>#REF!</v>
      </c>
      <c r="D573" s="107" t="e">
        <f>+VLOOKUP(AB573,#REF!,2,FALSE)</f>
        <v>#REF!</v>
      </c>
      <c r="E573" s="107" t="s">
        <v>2226</v>
      </c>
      <c r="F573" s="107" t="s">
        <v>2227</v>
      </c>
      <c r="G573" s="107" t="s">
        <v>2228</v>
      </c>
      <c r="H573" s="107" t="s">
        <v>2229</v>
      </c>
      <c r="I573" s="107" t="s">
        <v>1254</v>
      </c>
      <c r="J573" s="107" t="s">
        <v>174</v>
      </c>
      <c r="K573" s="107" t="s">
        <v>1369</v>
      </c>
      <c r="L573" s="107" t="s">
        <v>2217</v>
      </c>
      <c r="M573" t="s">
        <v>1346</v>
      </c>
      <c r="Q573" s="6" t="e">
        <f>+VLOOKUP(Y573,#REF!,2,FALSE)</f>
        <v>#REF!</v>
      </c>
      <c r="R573" t="s">
        <v>1477</v>
      </c>
      <c r="S573" t="s">
        <v>80</v>
      </c>
      <c r="T573">
        <v>20000</v>
      </c>
      <c r="U573">
        <v>20000</v>
      </c>
      <c r="V573">
        <v>20000</v>
      </c>
      <c r="W573">
        <v>0</v>
      </c>
      <c r="X573">
        <v>0</v>
      </c>
      <c r="Y573" s="288">
        <v>5</v>
      </c>
      <c r="Z573" s="6" t="str">
        <f t="shared" si="32"/>
        <v>52</v>
      </c>
      <c r="AA573" s="107" t="str">
        <f t="shared" si="33"/>
        <v>2</v>
      </c>
      <c r="AB573" s="107" t="str">
        <f t="shared" si="34"/>
        <v>22</v>
      </c>
      <c r="AC573" s="107" t="str">
        <f t="shared" si="35"/>
        <v>222</v>
      </c>
    </row>
    <row r="574" spans="1:29" x14ac:dyDescent="0.25">
      <c r="A574" t="s">
        <v>172</v>
      </c>
      <c r="B574" t="s">
        <v>1381</v>
      </c>
      <c r="C574" s="107" t="e">
        <f>+VLOOKUP(AA574,#REF!,2,FALSE)</f>
        <v>#REF!</v>
      </c>
      <c r="D574" s="107" t="e">
        <f>+VLOOKUP(AB574,#REF!,2,FALSE)</f>
        <v>#REF!</v>
      </c>
      <c r="E574" s="107" t="s">
        <v>2226</v>
      </c>
      <c r="F574" s="107" t="s">
        <v>2227</v>
      </c>
      <c r="G574" s="107" t="s">
        <v>2228</v>
      </c>
      <c r="H574" s="107" t="s">
        <v>2229</v>
      </c>
      <c r="I574" s="107" t="s">
        <v>1254</v>
      </c>
      <c r="J574" s="107" t="s">
        <v>174</v>
      </c>
      <c r="K574" s="107" t="s">
        <v>1369</v>
      </c>
      <c r="L574" s="107" t="s">
        <v>2217</v>
      </c>
      <c r="M574" t="s">
        <v>1346</v>
      </c>
      <c r="Q574" s="6" t="e">
        <f>+VLOOKUP(Y574,#REF!,2,FALSE)</f>
        <v>#REF!</v>
      </c>
      <c r="R574" t="s">
        <v>1477</v>
      </c>
      <c r="S574" t="s">
        <v>106</v>
      </c>
      <c r="T574">
        <v>25000</v>
      </c>
      <c r="U574">
        <v>25000</v>
      </c>
      <c r="V574">
        <v>0</v>
      </c>
      <c r="W574">
        <v>0</v>
      </c>
      <c r="X574">
        <v>-25000</v>
      </c>
      <c r="Y574" s="288">
        <v>5</v>
      </c>
      <c r="Z574" s="6" t="str">
        <f t="shared" si="32"/>
        <v>52</v>
      </c>
      <c r="AA574" s="107" t="str">
        <f t="shared" si="33"/>
        <v>2</v>
      </c>
      <c r="AB574" s="107" t="str">
        <f t="shared" si="34"/>
        <v>22</v>
      </c>
      <c r="AC574" s="107" t="str">
        <f t="shared" si="35"/>
        <v>222</v>
      </c>
    </row>
    <row r="575" spans="1:29" x14ac:dyDescent="0.25">
      <c r="A575" t="s">
        <v>172</v>
      </c>
      <c r="B575" t="s">
        <v>1381</v>
      </c>
      <c r="C575" s="107" t="e">
        <f>+VLOOKUP(AA575,#REF!,2,FALSE)</f>
        <v>#REF!</v>
      </c>
      <c r="D575" s="107" t="e">
        <f>+VLOOKUP(AB575,#REF!,2,FALSE)</f>
        <v>#REF!</v>
      </c>
      <c r="E575" s="107" t="s">
        <v>2226</v>
      </c>
      <c r="F575" s="107" t="s">
        <v>2227</v>
      </c>
      <c r="G575" s="107" t="s">
        <v>2228</v>
      </c>
      <c r="H575" s="107" t="s">
        <v>2229</v>
      </c>
      <c r="I575" s="107" t="s">
        <v>1254</v>
      </c>
      <c r="J575" s="107" t="s">
        <v>174</v>
      </c>
      <c r="K575" s="107" t="s">
        <v>1369</v>
      </c>
      <c r="L575" s="107" t="s">
        <v>2217</v>
      </c>
      <c r="M575" t="s">
        <v>1346</v>
      </c>
      <c r="Q575" s="6" t="e">
        <f>+VLOOKUP(Y575,#REF!,2,FALSE)</f>
        <v>#REF!</v>
      </c>
      <c r="R575" t="s">
        <v>1481</v>
      </c>
      <c r="S575" t="s">
        <v>91</v>
      </c>
      <c r="T575">
        <v>100000</v>
      </c>
      <c r="U575">
        <v>100000</v>
      </c>
      <c r="V575">
        <v>0</v>
      </c>
      <c r="W575">
        <v>0</v>
      </c>
      <c r="X575">
        <v>-100000</v>
      </c>
      <c r="Y575" s="288">
        <v>5</v>
      </c>
      <c r="Z575" s="6" t="str">
        <f t="shared" si="32"/>
        <v>56</v>
      </c>
      <c r="AA575" s="107" t="str">
        <f t="shared" si="33"/>
        <v>2</v>
      </c>
      <c r="AB575" s="107" t="str">
        <f t="shared" si="34"/>
        <v>22</v>
      </c>
      <c r="AC575" s="107" t="str">
        <f t="shared" si="35"/>
        <v>222</v>
      </c>
    </row>
    <row r="576" spans="1:29" x14ac:dyDescent="0.25">
      <c r="A576" t="s">
        <v>172</v>
      </c>
      <c r="B576" t="s">
        <v>1381</v>
      </c>
      <c r="C576" s="107" t="e">
        <f>+VLOOKUP(AA576,#REF!,2,FALSE)</f>
        <v>#REF!</v>
      </c>
      <c r="D576" s="107" t="e">
        <f>+VLOOKUP(AB576,#REF!,2,FALSE)</f>
        <v>#REF!</v>
      </c>
      <c r="E576" s="107" t="s">
        <v>2226</v>
      </c>
      <c r="F576" s="107" t="s">
        <v>2227</v>
      </c>
      <c r="G576" s="107" t="s">
        <v>2228</v>
      </c>
      <c r="H576" s="107" t="s">
        <v>2229</v>
      </c>
      <c r="I576" s="107" t="s">
        <v>1254</v>
      </c>
      <c r="J576" s="107" t="s">
        <v>174</v>
      </c>
      <c r="K576" s="107" t="s">
        <v>1369</v>
      </c>
      <c r="L576" s="107" t="s">
        <v>2217</v>
      </c>
      <c r="M576" t="s">
        <v>1346</v>
      </c>
      <c r="Q576" s="6" t="e">
        <f>+VLOOKUP(Y576,#REF!,2,FALSE)</f>
        <v>#REF!</v>
      </c>
      <c r="R576" t="s">
        <v>1481</v>
      </c>
      <c r="S576" t="s">
        <v>50</v>
      </c>
      <c r="T576">
        <v>100000</v>
      </c>
      <c r="U576">
        <v>100000</v>
      </c>
      <c r="V576">
        <v>0</v>
      </c>
      <c r="W576">
        <v>0</v>
      </c>
      <c r="X576">
        <v>-100000</v>
      </c>
      <c r="Y576" s="288">
        <v>5</v>
      </c>
      <c r="Z576" s="6" t="str">
        <f t="shared" si="32"/>
        <v>56</v>
      </c>
      <c r="AA576" s="107" t="str">
        <f t="shared" si="33"/>
        <v>2</v>
      </c>
      <c r="AB576" s="107" t="str">
        <f t="shared" si="34"/>
        <v>22</v>
      </c>
      <c r="AC576" s="107" t="str">
        <f t="shared" si="35"/>
        <v>222</v>
      </c>
    </row>
    <row r="577" spans="1:29" x14ac:dyDescent="0.25">
      <c r="A577" t="s">
        <v>172</v>
      </c>
      <c r="B577" t="s">
        <v>1379</v>
      </c>
      <c r="C577" s="107" t="e">
        <f>+VLOOKUP(AA577,#REF!,2,FALSE)</f>
        <v>#REF!</v>
      </c>
      <c r="D577" s="107" t="e">
        <f>+VLOOKUP(AB577,#REF!,2,FALSE)</f>
        <v>#REF!</v>
      </c>
      <c r="E577" s="107" t="s">
        <v>2226</v>
      </c>
      <c r="F577" s="107" t="s">
        <v>2227</v>
      </c>
      <c r="G577" s="107" t="s">
        <v>2228</v>
      </c>
      <c r="H577" s="107" t="s">
        <v>2230</v>
      </c>
      <c r="I577" t="s">
        <v>1263</v>
      </c>
      <c r="J577" t="s">
        <v>183</v>
      </c>
      <c r="K577" t="s">
        <v>1369</v>
      </c>
      <c r="L577" s="107" t="s">
        <v>2217</v>
      </c>
      <c r="M577" t="s">
        <v>1359</v>
      </c>
      <c r="Q577" s="6" t="e">
        <f>+VLOOKUP(Y577,#REF!,2,FALSE)</f>
        <v>#REF!</v>
      </c>
      <c r="R577" t="s">
        <v>1454</v>
      </c>
      <c r="S577" t="s">
        <v>2</v>
      </c>
      <c r="T577">
        <v>500000</v>
      </c>
      <c r="U577">
        <v>500000</v>
      </c>
      <c r="V577">
        <v>100000</v>
      </c>
      <c r="W577">
        <v>0</v>
      </c>
      <c r="X577">
        <v>-400000</v>
      </c>
      <c r="Y577" s="288">
        <v>2</v>
      </c>
      <c r="Z577" s="6" t="str">
        <f t="shared" si="32"/>
        <v>21</v>
      </c>
      <c r="AA577" s="107" t="str">
        <f t="shared" si="33"/>
        <v>2</v>
      </c>
      <c r="AB577" s="107" t="str">
        <f t="shared" si="34"/>
        <v>22</v>
      </c>
      <c r="AC577" s="107" t="str">
        <f t="shared" si="35"/>
        <v>221</v>
      </c>
    </row>
    <row r="578" spans="1:29" x14ac:dyDescent="0.25">
      <c r="A578" t="s">
        <v>172</v>
      </c>
      <c r="B578" t="s">
        <v>1379</v>
      </c>
      <c r="C578" s="107" t="e">
        <f>+VLOOKUP(AA578,#REF!,2,FALSE)</f>
        <v>#REF!</v>
      </c>
      <c r="D578" s="107" t="e">
        <f>+VLOOKUP(AB578,#REF!,2,FALSE)</f>
        <v>#REF!</v>
      </c>
      <c r="E578" s="107" t="s">
        <v>2226</v>
      </c>
      <c r="F578" s="107" t="s">
        <v>2227</v>
      </c>
      <c r="G578" s="107" t="s">
        <v>2228</v>
      </c>
      <c r="H578" s="107" t="s">
        <v>2230</v>
      </c>
      <c r="I578" s="107" t="s">
        <v>1263</v>
      </c>
      <c r="J578" s="107" t="s">
        <v>183</v>
      </c>
      <c r="K578" s="107" t="s">
        <v>1369</v>
      </c>
      <c r="L578" s="107" t="s">
        <v>2217</v>
      </c>
      <c r="M578" t="s">
        <v>1359</v>
      </c>
      <c r="Q578" s="6" t="e">
        <f>+VLOOKUP(Y578,#REF!,2,FALSE)</f>
        <v>#REF!</v>
      </c>
      <c r="R578" t="s">
        <v>1454</v>
      </c>
      <c r="S578" t="s">
        <v>185</v>
      </c>
      <c r="T578">
        <v>3000</v>
      </c>
      <c r="U578">
        <v>3000</v>
      </c>
      <c r="V578">
        <v>3000</v>
      </c>
      <c r="W578">
        <v>0</v>
      </c>
      <c r="X578">
        <v>0</v>
      </c>
      <c r="Y578" s="288">
        <v>2</v>
      </c>
      <c r="Z578" s="6" t="str">
        <f t="shared" ref="Z578:Z641" si="36">+MID(S578,1,2)</f>
        <v>21</v>
      </c>
      <c r="AA578" s="107" t="str">
        <f t="shared" ref="AA578:AA641" si="37">+MID(B578,1,1)</f>
        <v>2</v>
      </c>
      <c r="AB578" s="107" t="str">
        <f t="shared" ref="AB578:AB641" si="38">+MID(B578,1,2)</f>
        <v>22</v>
      </c>
      <c r="AC578" s="107" t="str">
        <f t="shared" ref="AC578:AC641" si="39">+MID(B578,1,3)</f>
        <v>221</v>
      </c>
    </row>
    <row r="579" spans="1:29" x14ac:dyDescent="0.25">
      <c r="A579" t="s">
        <v>172</v>
      </c>
      <c r="B579" t="s">
        <v>1379</v>
      </c>
      <c r="C579" s="107" t="e">
        <f>+VLOOKUP(AA579,#REF!,2,FALSE)</f>
        <v>#REF!</v>
      </c>
      <c r="D579" s="107" t="e">
        <f>+VLOOKUP(AB579,#REF!,2,FALSE)</f>
        <v>#REF!</v>
      </c>
      <c r="E579" s="107" t="s">
        <v>2226</v>
      </c>
      <c r="F579" s="107" t="s">
        <v>2227</v>
      </c>
      <c r="G579" s="107" t="s">
        <v>2228</v>
      </c>
      <c r="H579" s="107" t="s">
        <v>2230</v>
      </c>
      <c r="I579" s="107" t="s">
        <v>1263</v>
      </c>
      <c r="J579" s="107" t="s">
        <v>183</v>
      </c>
      <c r="K579" s="107" t="s">
        <v>1369</v>
      </c>
      <c r="L579" s="107" t="s">
        <v>2217</v>
      </c>
      <c r="M579" t="s">
        <v>1359</v>
      </c>
      <c r="Q579" s="6" t="e">
        <f>+VLOOKUP(Y579,#REF!,2,FALSE)</f>
        <v>#REF!</v>
      </c>
      <c r="R579" t="s">
        <v>1454</v>
      </c>
      <c r="S579" t="s">
        <v>51</v>
      </c>
      <c r="T579">
        <v>5000</v>
      </c>
      <c r="U579">
        <v>5000</v>
      </c>
      <c r="V579">
        <v>1500</v>
      </c>
      <c r="W579">
        <v>0</v>
      </c>
      <c r="X579">
        <v>-3500</v>
      </c>
      <c r="Y579" s="288">
        <v>2</v>
      </c>
      <c r="Z579" s="6" t="str">
        <f t="shared" si="36"/>
        <v>21</v>
      </c>
      <c r="AA579" s="107" t="str">
        <f t="shared" si="37"/>
        <v>2</v>
      </c>
      <c r="AB579" s="107" t="str">
        <f t="shared" si="38"/>
        <v>22</v>
      </c>
      <c r="AC579" s="107" t="str">
        <f t="shared" si="39"/>
        <v>221</v>
      </c>
    </row>
    <row r="580" spans="1:29" x14ac:dyDescent="0.25">
      <c r="A580" t="s">
        <v>172</v>
      </c>
      <c r="B580" t="s">
        <v>1379</v>
      </c>
      <c r="C580" s="107" t="e">
        <f>+VLOOKUP(AA580,#REF!,2,FALSE)</f>
        <v>#REF!</v>
      </c>
      <c r="D580" s="107" t="e">
        <f>+VLOOKUP(AB580,#REF!,2,FALSE)</f>
        <v>#REF!</v>
      </c>
      <c r="E580" s="107" t="s">
        <v>2226</v>
      </c>
      <c r="F580" s="107" t="s">
        <v>2227</v>
      </c>
      <c r="G580" s="107" t="s">
        <v>2228</v>
      </c>
      <c r="H580" s="107" t="s">
        <v>2230</v>
      </c>
      <c r="I580" s="107" t="s">
        <v>1263</v>
      </c>
      <c r="J580" s="107" t="s">
        <v>183</v>
      </c>
      <c r="K580" s="107" t="s">
        <v>1369</v>
      </c>
      <c r="L580" s="107" t="s">
        <v>2217</v>
      </c>
      <c r="M580" t="s">
        <v>1359</v>
      </c>
      <c r="Q580" s="6" t="e">
        <f>+VLOOKUP(Y580,#REF!,2,FALSE)</f>
        <v>#REF!</v>
      </c>
      <c r="R580" t="s">
        <v>1454</v>
      </c>
      <c r="S580" t="s">
        <v>3</v>
      </c>
      <c r="T580">
        <v>50000</v>
      </c>
      <c r="U580">
        <v>50000</v>
      </c>
      <c r="V580">
        <v>15000</v>
      </c>
      <c r="W580">
        <v>0</v>
      </c>
      <c r="X580">
        <v>-35000</v>
      </c>
      <c r="Y580" s="288">
        <v>2</v>
      </c>
      <c r="Z580" s="6" t="str">
        <f t="shared" si="36"/>
        <v>21</v>
      </c>
      <c r="AA580" s="107" t="str">
        <f t="shared" si="37"/>
        <v>2</v>
      </c>
      <c r="AB580" s="107" t="str">
        <f t="shared" si="38"/>
        <v>22</v>
      </c>
      <c r="AC580" s="107" t="str">
        <f t="shared" si="39"/>
        <v>221</v>
      </c>
    </row>
    <row r="581" spans="1:29" x14ac:dyDescent="0.25">
      <c r="A581" t="s">
        <v>172</v>
      </c>
      <c r="B581" t="s">
        <v>1379</v>
      </c>
      <c r="C581" s="107" t="e">
        <f>+VLOOKUP(AA581,#REF!,2,FALSE)</f>
        <v>#REF!</v>
      </c>
      <c r="D581" s="107" t="e">
        <f>+VLOOKUP(AB581,#REF!,2,FALSE)</f>
        <v>#REF!</v>
      </c>
      <c r="E581" s="107" t="s">
        <v>2226</v>
      </c>
      <c r="F581" s="107" t="s">
        <v>2227</v>
      </c>
      <c r="G581" s="107" t="s">
        <v>2228</v>
      </c>
      <c r="H581" s="107" t="s">
        <v>2230</v>
      </c>
      <c r="I581" s="107" t="s">
        <v>1263</v>
      </c>
      <c r="J581" s="107" t="s">
        <v>183</v>
      </c>
      <c r="K581" s="107" t="s">
        <v>1369</v>
      </c>
      <c r="L581" s="107" t="s">
        <v>2217</v>
      </c>
      <c r="M581" t="s">
        <v>1359</v>
      </c>
      <c r="Q581" s="6" t="e">
        <f>+VLOOKUP(Y581,#REF!,2,FALSE)</f>
        <v>#REF!</v>
      </c>
      <c r="R581" t="s">
        <v>1454</v>
      </c>
      <c r="S581" t="s">
        <v>4</v>
      </c>
      <c r="T581">
        <v>250000</v>
      </c>
      <c r="U581">
        <v>250000</v>
      </c>
      <c r="V581">
        <v>200000</v>
      </c>
      <c r="W581">
        <v>0</v>
      </c>
      <c r="X581">
        <v>-50000</v>
      </c>
      <c r="Y581" s="288">
        <v>2</v>
      </c>
      <c r="Z581" s="6" t="str">
        <f t="shared" si="36"/>
        <v>21</v>
      </c>
      <c r="AA581" s="107" t="str">
        <f t="shared" si="37"/>
        <v>2</v>
      </c>
      <c r="AB581" s="107" t="str">
        <f t="shared" si="38"/>
        <v>22</v>
      </c>
      <c r="AC581" s="107" t="str">
        <f t="shared" si="39"/>
        <v>221</v>
      </c>
    </row>
    <row r="582" spans="1:29" x14ac:dyDescent="0.25">
      <c r="A582" t="s">
        <v>172</v>
      </c>
      <c r="B582" t="s">
        <v>1379</v>
      </c>
      <c r="C582" s="107" t="e">
        <f>+VLOOKUP(AA582,#REF!,2,FALSE)</f>
        <v>#REF!</v>
      </c>
      <c r="D582" s="107" t="e">
        <f>+VLOOKUP(AB582,#REF!,2,FALSE)</f>
        <v>#REF!</v>
      </c>
      <c r="E582" s="107" t="s">
        <v>2226</v>
      </c>
      <c r="F582" s="107" t="s">
        <v>2227</v>
      </c>
      <c r="G582" s="107" t="s">
        <v>2228</v>
      </c>
      <c r="H582" s="107" t="s">
        <v>2230</v>
      </c>
      <c r="I582" s="107" t="s">
        <v>1263</v>
      </c>
      <c r="J582" s="107" t="s">
        <v>183</v>
      </c>
      <c r="K582" s="107" t="s">
        <v>1369</v>
      </c>
      <c r="L582" s="107" t="s">
        <v>2217</v>
      </c>
      <c r="M582" t="s">
        <v>1359</v>
      </c>
      <c r="Q582" s="6" t="e">
        <f>+VLOOKUP(Y582,#REF!,2,FALSE)</f>
        <v>#REF!</v>
      </c>
      <c r="R582" t="s">
        <v>1455</v>
      </c>
      <c r="S582" t="s">
        <v>6</v>
      </c>
      <c r="T582">
        <v>38000</v>
      </c>
      <c r="U582">
        <v>38000</v>
      </c>
      <c r="V582">
        <v>38000</v>
      </c>
      <c r="W582">
        <v>0</v>
      </c>
      <c r="X582">
        <v>0</v>
      </c>
      <c r="Y582" s="288">
        <v>2</v>
      </c>
      <c r="Z582" s="6" t="str">
        <f t="shared" si="36"/>
        <v>22</v>
      </c>
      <c r="AA582" s="107" t="str">
        <f t="shared" si="37"/>
        <v>2</v>
      </c>
      <c r="AB582" s="107" t="str">
        <f t="shared" si="38"/>
        <v>22</v>
      </c>
      <c r="AC582" s="107" t="str">
        <f t="shared" si="39"/>
        <v>221</v>
      </c>
    </row>
    <row r="583" spans="1:29" x14ac:dyDescent="0.25">
      <c r="A583" t="s">
        <v>172</v>
      </c>
      <c r="B583" t="s">
        <v>1379</v>
      </c>
      <c r="C583" s="107" t="e">
        <f>+VLOOKUP(AA583,#REF!,2,FALSE)</f>
        <v>#REF!</v>
      </c>
      <c r="D583" s="107" t="e">
        <f>+VLOOKUP(AB583,#REF!,2,FALSE)</f>
        <v>#REF!</v>
      </c>
      <c r="E583" s="107" t="s">
        <v>2226</v>
      </c>
      <c r="F583" s="107" t="s">
        <v>2227</v>
      </c>
      <c r="G583" s="107" t="s">
        <v>2228</v>
      </c>
      <c r="H583" s="107" t="s">
        <v>2230</v>
      </c>
      <c r="I583" s="107" t="s">
        <v>1263</v>
      </c>
      <c r="J583" s="107" t="s">
        <v>183</v>
      </c>
      <c r="K583" s="107" t="s">
        <v>1369</v>
      </c>
      <c r="L583" s="107" t="s">
        <v>2217</v>
      </c>
      <c r="M583" t="s">
        <v>1359</v>
      </c>
      <c r="Q583" s="6" t="e">
        <f>+VLOOKUP(Y583,#REF!,2,FALSE)</f>
        <v>#REF!</v>
      </c>
      <c r="R583" t="s">
        <v>1456</v>
      </c>
      <c r="S583" t="s">
        <v>93</v>
      </c>
      <c r="T583">
        <v>50000</v>
      </c>
      <c r="U583">
        <v>50000</v>
      </c>
      <c r="V583">
        <v>20000</v>
      </c>
      <c r="W583">
        <v>0</v>
      </c>
      <c r="X583">
        <v>-30000</v>
      </c>
      <c r="Y583" s="288">
        <v>2</v>
      </c>
      <c r="Z583" s="6" t="str">
        <f t="shared" si="36"/>
        <v>24</v>
      </c>
      <c r="AA583" s="107" t="str">
        <f t="shared" si="37"/>
        <v>2</v>
      </c>
      <c r="AB583" s="107" t="str">
        <f t="shared" si="38"/>
        <v>22</v>
      </c>
      <c r="AC583" s="107" t="str">
        <f t="shared" si="39"/>
        <v>221</v>
      </c>
    </row>
    <row r="584" spans="1:29" x14ac:dyDescent="0.25">
      <c r="A584" t="s">
        <v>172</v>
      </c>
      <c r="B584" t="s">
        <v>1379</v>
      </c>
      <c r="C584" s="107" t="e">
        <f>+VLOOKUP(AA584,#REF!,2,FALSE)</f>
        <v>#REF!</v>
      </c>
      <c r="D584" s="107" t="e">
        <f>+VLOOKUP(AB584,#REF!,2,FALSE)</f>
        <v>#REF!</v>
      </c>
      <c r="E584" s="107" t="s">
        <v>2226</v>
      </c>
      <c r="F584" s="107" t="s">
        <v>2227</v>
      </c>
      <c r="G584" s="107" t="s">
        <v>2228</v>
      </c>
      <c r="H584" s="107" t="s">
        <v>2230</v>
      </c>
      <c r="I584" s="107" t="s">
        <v>1263</v>
      </c>
      <c r="J584" s="107" t="s">
        <v>183</v>
      </c>
      <c r="K584" s="107" t="s">
        <v>1369</v>
      </c>
      <c r="L584" s="107" t="s">
        <v>2217</v>
      </c>
      <c r="M584" t="s">
        <v>1359</v>
      </c>
      <c r="Q584" s="6" t="e">
        <f>+VLOOKUP(Y584,#REF!,2,FALSE)</f>
        <v>#REF!</v>
      </c>
      <c r="R584" t="s">
        <v>1456</v>
      </c>
      <c r="S584" t="s">
        <v>94</v>
      </c>
      <c r="T584">
        <v>20000</v>
      </c>
      <c r="U584">
        <v>20000</v>
      </c>
      <c r="V584">
        <v>20000</v>
      </c>
      <c r="W584">
        <v>0</v>
      </c>
      <c r="X584">
        <v>0</v>
      </c>
      <c r="Y584" s="288">
        <v>2</v>
      </c>
      <c r="Z584" s="6" t="str">
        <f t="shared" si="36"/>
        <v>24</v>
      </c>
      <c r="AA584" s="107" t="str">
        <f t="shared" si="37"/>
        <v>2</v>
      </c>
      <c r="AB584" s="107" t="str">
        <f t="shared" si="38"/>
        <v>22</v>
      </c>
      <c r="AC584" s="107" t="str">
        <f t="shared" si="39"/>
        <v>221</v>
      </c>
    </row>
    <row r="585" spans="1:29" x14ac:dyDescent="0.25">
      <c r="A585" t="s">
        <v>172</v>
      </c>
      <c r="B585" t="s">
        <v>1379</v>
      </c>
      <c r="C585" s="107" t="e">
        <f>+VLOOKUP(AA585,#REF!,2,FALSE)</f>
        <v>#REF!</v>
      </c>
      <c r="D585" s="107" t="e">
        <f>+VLOOKUP(AB585,#REF!,2,FALSE)</f>
        <v>#REF!</v>
      </c>
      <c r="E585" s="107" t="s">
        <v>2226</v>
      </c>
      <c r="F585" s="107" t="s">
        <v>2227</v>
      </c>
      <c r="G585" s="107" t="s">
        <v>2228</v>
      </c>
      <c r="H585" s="107" t="s">
        <v>2230</v>
      </c>
      <c r="I585" s="107" t="s">
        <v>1263</v>
      </c>
      <c r="J585" s="107" t="s">
        <v>183</v>
      </c>
      <c r="K585" s="107" t="s">
        <v>1369</v>
      </c>
      <c r="L585" s="107" t="s">
        <v>2217</v>
      </c>
      <c r="M585" t="s">
        <v>1359</v>
      </c>
      <c r="Q585" s="6" t="e">
        <f>+VLOOKUP(Y585,#REF!,2,FALSE)</f>
        <v>#REF!</v>
      </c>
      <c r="R585" t="s">
        <v>1456</v>
      </c>
      <c r="S585" t="s">
        <v>96</v>
      </c>
      <c r="T585">
        <v>10000</v>
      </c>
      <c r="U585">
        <v>10000</v>
      </c>
      <c r="V585">
        <v>10000</v>
      </c>
      <c r="W585">
        <v>0</v>
      </c>
      <c r="X585">
        <v>0</v>
      </c>
      <c r="Y585" s="288">
        <v>2</v>
      </c>
      <c r="Z585" s="6" t="str">
        <f t="shared" si="36"/>
        <v>24</v>
      </c>
      <c r="AA585" s="107" t="str">
        <f t="shared" si="37"/>
        <v>2</v>
      </c>
      <c r="AB585" s="107" t="str">
        <f t="shared" si="38"/>
        <v>22</v>
      </c>
      <c r="AC585" s="107" t="str">
        <f t="shared" si="39"/>
        <v>221</v>
      </c>
    </row>
    <row r="586" spans="1:29" x14ac:dyDescent="0.25">
      <c r="A586" t="s">
        <v>172</v>
      </c>
      <c r="B586" t="s">
        <v>1379</v>
      </c>
      <c r="C586" s="107" t="e">
        <f>+VLOOKUP(AA586,#REF!,2,FALSE)</f>
        <v>#REF!</v>
      </c>
      <c r="D586" s="107" t="e">
        <f>+VLOOKUP(AB586,#REF!,2,FALSE)</f>
        <v>#REF!</v>
      </c>
      <c r="E586" s="107" t="s">
        <v>2226</v>
      </c>
      <c r="F586" s="107" t="s">
        <v>2227</v>
      </c>
      <c r="G586" s="107" t="s">
        <v>2228</v>
      </c>
      <c r="H586" s="107" t="s">
        <v>2230</v>
      </c>
      <c r="I586" s="107" t="s">
        <v>1263</v>
      </c>
      <c r="J586" s="107" t="s">
        <v>183</v>
      </c>
      <c r="K586" s="107" t="s">
        <v>1369</v>
      </c>
      <c r="L586" s="107" t="s">
        <v>2217</v>
      </c>
      <c r="M586" t="s">
        <v>1359</v>
      </c>
      <c r="Q586" s="6" t="e">
        <f>+VLOOKUP(Y586,#REF!,2,FALSE)</f>
        <v>#REF!</v>
      </c>
      <c r="R586" t="s">
        <v>1456</v>
      </c>
      <c r="S586" t="s">
        <v>52</v>
      </c>
      <c r="T586">
        <v>10000</v>
      </c>
      <c r="U586">
        <v>10000</v>
      </c>
      <c r="V586">
        <v>10000</v>
      </c>
      <c r="W586">
        <v>0</v>
      </c>
      <c r="X586">
        <v>0</v>
      </c>
      <c r="Y586" s="288">
        <v>2</v>
      </c>
      <c r="Z586" s="6" t="str">
        <f t="shared" si="36"/>
        <v>24</v>
      </c>
      <c r="AA586" s="107" t="str">
        <f t="shared" si="37"/>
        <v>2</v>
      </c>
      <c r="AB586" s="107" t="str">
        <f t="shared" si="38"/>
        <v>22</v>
      </c>
      <c r="AC586" s="107" t="str">
        <f t="shared" si="39"/>
        <v>221</v>
      </c>
    </row>
    <row r="587" spans="1:29" x14ac:dyDescent="0.25">
      <c r="A587" t="s">
        <v>172</v>
      </c>
      <c r="B587" t="s">
        <v>1379</v>
      </c>
      <c r="C587" s="107" t="e">
        <f>+VLOOKUP(AA587,#REF!,2,FALSE)</f>
        <v>#REF!</v>
      </c>
      <c r="D587" s="107" t="e">
        <f>+VLOOKUP(AB587,#REF!,2,FALSE)</f>
        <v>#REF!</v>
      </c>
      <c r="E587" s="107" t="s">
        <v>2226</v>
      </c>
      <c r="F587" s="107" t="s">
        <v>2227</v>
      </c>
      <c r="G587" s="107" t="s">
        <v>2228</v>
      </c>
      <c r="H587" s="107" t="s">
        <v>2230</v>
      </c>
      <c r="I587" s="107" t="s">
        <v>1263</v>
      </c>
      <c r="J587" s="107" t="s">
        <v>183</v>
      </c>
      <c r="K587" s="107" t="s">
        <v>1369</v>
      </c>
      <c r="L587" s="107" t="s">
        <v>2217</v>
      </c>
      <c r="M587" t="s">
        <v>1359</v>
      </c>
      <c r="Q587" s="6" t="e">
        <f>+VLOOKUP(Y587,#REF!,2,FALSE)</f>
        <v>#REF!</v>
      </c>
      <c r="R587" t="s">
        <v>1456</v>
      </c>
      <c r="S587" t="s">
        <v>58</v>
      </c>
      <c r="T587">
        <v>50000</v>
      </c>
      <c r="U587">
        <v>50000</v>
      </c>
      <c r="V587">
        <v>50000</v>
      </c>
      <c r="W587">
        <v>0</v>
      </c>
      <c r="X587">
        <v>0</v>
      </c>
      <c r="Y587" s="288">
        <v>2</v>
      </c>
      <c r="Z587" s="6" t="str">
        <f t="shared" si="36"/>
        <v>24</v>
      </c>
      <c r="AA587" s="107" t="str">
        <f t="shared" si="37"/>
        <v>2</v>
      </c>
      <c r="AB587" s="107" t="str">
        <f t="shared" si="38"/>
        <v>22</v>
      </c>
      <c r="AC587" s="107" t="str">
        <f t="shared" si="39"/>
        <v>221</v>
      </c>
    </row>
    <row r="588" spans="1:29" x14ac:dyDescent="0.25">
      <c r="A588" t="s">
        <v>172</v>
      </c>
      <c r="B588" t="s">
        <v>1379</v>
      </c>
      <c r="C588" s="107" t="e">
        <f>+VLOOKUP(AA588,#REF!,2,FALSE)</f>
        <v>#REF!</v>
      </c>
      <c r="D588" s="107" t="e">
        <f>+VLOOKUP(AB588,#REF!,2,FALSE)</f>
        <v>#REF!</v>
      </c>
      <c r="E588" s="107" t="s">
        <v>2226</v>
      </c>
      <c r="F588" s="107" t="s">
        <v>2227</v>
      </c>
      <c r="G588" s="107" t="s">
        <v>2228</v>
      </c>
      <c r="H588" s="107" t="s">
        <v>2230</v>
      </c>
      <c r="I588" s="107" t="s">
        <v>1263</v>
      </c>
      <c r="J588" s="107" t="s">
        <v>183</v>
      </c>
      <c r="K588" s="107" t="s">
        <v>1369</v>
      </c>
      <c r="L588" s="107" t="s">
        <v>2217</v>
      </c>
      <c r="M588" t="s">
        <v>1359</v>
      </c>
      <c r="Q588" s="6" t="e">
        <f>+VLOOKUP(Y588,#REF!,2,FALSE)</f>
        <v>#REF!</v>
      </c>
      <c r="R588" t="s">
        <v>1456</v>
      </c>
      <c r="S588" t="s">
        <v>59</v>
      </c>
      <c r="T588">
        <v>20000</v>
      </c>
      <c r="U588">
        <v>20000</v>
      </c>
      <c r="V588">
        <v>20000</v>
      </c>
      <c r="W588">
        <v>0</v>
      </c>
      <c r="X588">
        <v>0</v>
      </c>
      <c r="Y588" s="288">
        <v>2</v>
      </c>
      <c r="Z588" s="6" t="str">
        <f t="shared" si="36"/>
        <v>24</v>
      </c>
      <c r="AA588" s="107" t="str">
        <f t="shared" si="37"/>
        <v>2</v>
      </c>
      <c r="AB588" s="107" t="str">
        <f t="shared" si="38"/>
        <v>22</v>
      </c>
      <c r="AC588" s="107" t="str">
        <f t="shared" si="39"/>
        <v>221</v>
      </c>
    </row>
    <row r="589" spans="1:29" x14ac:dyDescent="0.25">
      <c r="A589" t="s">
        <v>172</v>
      </c>
      <c r="B589" t="s">
        <v>1379</v>
      </c>
      <c r="C589" s="107" t="e">
        <f>+VLOOKUP(AA589,#REF!,2,FALSE)</f>
        <v>#REF!</v>
      </c>
      <c r="D589" s="107" t="e">
        <f>+VLOOKUP(AB589,#REF!,2,FALSE)</f>
        <v>#REF!</v>
      </c>
      <c r="E589" s="107" t="s">
        <v>2226</v>
      </c>
      <c r="F589" s="107" t="s">
        <v>2227</v>
      </c>
      <c r="G589" s="107" t="s">
        <v>2228</v>
      </c>
      <c r="H589" s="107" t="s">
        <v>2230</v>
      </c>
      <c r="I589" s="107" t="s">
        <v>1263</v>
      </c>
      <c r="J589" s="107" t="s">
        <v>183</v>
      </c>
      <c r="K589" s="107" t="s">
        <v>1369</v>
      </c>
      <c r="L589" s="107" t="s">
        <v>2217</v>
      </c>
      <c r="M589" t="s">
        <v>1359</v>
      </c>
      <c r="Q589" s="6" t="e">
        <f>+VLOOKUP(Y589,#REF!,2,FALSE)</f>
        <v>#REF!</v>
      </c>
      <c r="R589" t="s">
        <v>1457</v>
      </c>
      <c r="S589" t="s">
        <v>190</v>
      </c>
      <c r="T589">
        <v>20000</v>
      </c>
      <c r="U589">
        <v>20000</v>
      </c>
      <c r="V589">
        <v>20000</v>
      </c>
      <c r="W589">
        <v>0</v>
      </c>
      <c r="X589">
        <v>0</v>
      </c>
      <c r="Y589" s="288">
        <v>2</v>
      </c>
      <c r="Z589" s="6" t="str">
        <f t="shared" si="36"/>
        <v>25</v>
      </c>
      <c r="AA589" s="107" t="str">
        <f t="shared" si="37"/>
        <v>2</v>
      </c>
      <c r="AB589" s="107" t="str">
        <f t="shared" si="38"/>
        <v>22</v>
      </c>
      <c r="AC589" s="107" t="str">
        <f t="shared" si="39"/>
        <v>221</v>
      </c>
    </row>
    <row r="590" spans="1:29" x14ac:dyDescent="0.25">
      <c r="A590" t="s">
        <v>172</v>
      </c>
      <c r="B590" t="s">
        <v>1379</v>
      </c>
      <c r="C590" s="107" t="e">
        <f>+VLOOKUP(AA590,#REF!,2,FALSE)</f>
        <v>#REF!</v>
      </c>
      <c r="D590" s="107" t="e">
        <f>+VLOOKUP(AB590,#REF!,2,FALSE)</f>
        <v>#REF!</v>
      </c>
      <c r="E590" s="107" t="s">
        <v>2226</v>
      </c>
      <c r="F590" s="107" t="s">
        <v>2227</v>
      </c>
      <c r="G590" s="107" t="s">
        <v>2228</v>
      </c>
      <c r="H590" s="107" t="s">
        <v>2230</v>
      </c>
      <c r="I590" s="107" t="s">
        <v>1263</v>
      </c>
      <c r="J590" s="107" t="s">
        <v>183</v>
      </c>
      <c r="K590" s="107" t="s">
        <v>1369</v>
      </c>
      <c r="L590" s="107" t="s">
        <v>2217</v>
      </c>
      <c r="M590" t="s">
        <v>1359</v>
      </c>
      <c r="Q590" s="6" t="e">
        <f>+VLOOKUP(Y590,#REF!,2,FALSE)</f>
        <v>#REF!</v>
      </c>
      <c r="R590" t="s">
        <v>1457</v>
      </c>
      <c r="S590" t="s">
        <v>75</v>
      </c>
      <c r="T590">
        <v>5000</v>
      </c>
      <c r="U590">
        <v>5000</v>
      </c>
      <c r="V590">
        <v>5000</v>
      </c>
      <c r="W590">
        <v>0</v>
      </c>
      <c r="X590">
        <v>0</v>
      </c>
      <c r="Y590" s="288">
        <v>2</v>
      </c>
      <c r="Z590" s="6" t="str">
        <f t="shared" si="36"/>
        <v>25</v>
      </c>
      <c r="AA590" s="107" t="str">
        <f t="shared" si="37"/>
        <v>2</v>
      </c>
      <c r="AB590" s="107" t="str">
        <f t="shared" si="38"/>
        <v>22</v>
      </c>
      <c r="AC590" s="107" t="str">
        <f t="shared" si="39"/>
        <v>221</v>
      </c>
    </row>
    <row r="591" spans="1:29" x14ac:dyDescent="0.25">
      <c r="A591" t="s">
        <v>172</v>
      </c>
      <c r="B591" t="s">
        <v>1379</v>
      </c>
      <c r="C591" s="107" t="e">
        <f>+VLOOKUP(AA591,#REF!,2,FALSE)</f>
        <v>#REF!</v>
      </c>
      <c r="D591" s="107" t="e">
        <f>+VLOOKUP(AB591,#REF!,2,FALSE)</f>
        <v>#REF!</v>
      </c>
      <c r="E591" s="107" t="s">
        <v>2226</v>
      </c>
      <c r="F591" s="107" t="s">
        <v>2227</v>
      </c>
      <c r="G591" s="107" t="s">
        <v>2228</v>
      </c>
      <c r="H591" s="107" t="s">
        <v>2230</v>
      </c>
      <c r="I591" s="107" t="s">
        <v>1263</v>
      </c>
      <c r="J591" s="107" t="s">
        <v>183</v>
      </c>
      <c r="K591" s="107" t="s">
        <v>1369</v>
      </c>
      <c r="L591" s="107" t="s">
        <v>2217</v>
      </c>
      <c r="M591" t="s">
        <v>1359</v>
      </c>
      <c r="Q591" s="6" t="e">
        <f>+VLOOKUP(Y591,#REF!,2,FALSE)</f>
        <v>#REF!</v>
      </c>
      <c r="R591" t="s">
        <v>1457</v>
      </c>
      <c r="S591" t="s">
        <v>69</v>
      </c>
      <c r="T591">
        <v>38000</v>
      </c>
      <c r="U591">
        <v>38000</v>
      </c>
      <c r="V591">
        <v>38000</v>
      </c>
      <c r="W591">
        <v>0</v>
      </c>
      <c r="X591">
        <v>0</v>
      </c>
      <c r="Y591" s="288">
        <v>2</v>
      </c>
      <c r="Z591" s="6" t="str">
        <f t="shared" si="36"/>
        <v>25</v>
      </c>
      <c r="AA591" s="107" t="str">
        <f t="shared" si="37"/>
        <v>2</v>
      </c>
      <c r="AB591" s="107" t="str">
        <f t="shared" si="38"/>
        <v>22</v>
      </c>
      <c r="AC591" s="107" t="str">
        <f t="shared" si="39"/>
        <v>221</v>
      </c>
    </row>
    <row r="592" spans="1:29" x14ac:dyDescent="0.25">
      <c r="A592" t="s">
        <v>172</v>
      </c>
      <c r="B592" t="s">
        <v>1379</v>
      </c>
      <c r="C592" s="107" t="e">
        <f>+VLOOKUP(AA592,#REF!,2,FALSE)</f>
        <v>#REF!</v>
      </c>
      <c r="D592" s="107" t="e">
        <f>+VLOOKUP(AB592,#REF!,2,FALSE)</f>
        <v>#REF!</v>
      </c>
      <c r="E592" s="107" t="s">
        <v>2226</v>
      </c>
      <c r="F592" s="107" t="s">
        <v>2227</v>
      </c>
      <c r="G592" s="107" t="s">
        <v>2228</v>
      </c>
      <c r="H592" s="107" t="s">
        <v>2230</v>
      </c>
      <c r="I592" s="107" t="s">
        <v>1263</v>
      </c>
      <c r="J592" s="107" t="s">
        <v>183</v>
      </c>
      <c r="K592" s="107" t="s">
        <v>1369</v>
      </c>
      <c r="L592" s="107" t="s">
        <v>2217</v>
      </c>
      <c r="M592" t="s">
        <v>1359</v>
      </c>
      <c r="Q592" s="6" t="e">
        <f>+VLOOKUP(Y592,#REF!,2,FALSE)</f>
        <v>#REF!</v>
      </c>
      <c r="R592" t="s">
        <v>1457</v>
      </c>
      <c r="S592" t="s">
        <v>184</v>
      </c>
      <c r="T592">
        <v>5000</v>
      </c>
      <c r="U592">
        <v>5000</v>
      </c>
      <c r="V592">
        <v>5000</v>
      </c>
      <c r="W592">
        <v>0</v>
      </c>
      <c r="X592">
        <v>0</v>
      </c>
      <c r="Y592" s="288">
        <v>2</v>
      </c>
      <c r="Z592" s="6" t="str">
        <f t="shared" si="36"/>
        <v>25</v>
      </c>
      <c r="AA592" s="107" t="str">
        <f t="shared" si="37"/>
        <v>2</v>
      </c>
      <c r="AB592" s="107" t="str">
        <f t="shared" si="38"/>
        <v>22</v>
      </c>
      <c r="AC592" s="107" t="str">
        <f t="shared" si="39"/>
        <v>221</v>
      </c>
    </row>
    <row r="593" spans="1:29" x14ac:dyDescent="0.25">
      <c r="A593" t="s">
        <v>172</v>
      </c>
      <c r="B593" t="s">
        <v>1379</v>
      </c>
      <c r="C593" s="107" t="e">
        <f>+VLOOKUP(AA593,#REF!,2,FALSE)</f>
        <v>#REF!</v>
      </c>
      <c r="D593" s="107" t="e">
        <f>+VLOOKUP(AB593,#REF!,2,FALSE)</f>
        <v>#REF!</v>
      </c>
      <c r="E593" s="107" t="s">
        <v>2226</v>
      </c>
      <c r="F593" s="107" t="s">
        <v>2227</v>
      </c>
      <c r="G593" s="107" t="s">
        <v>2228</v>
      </c>
      <c r="H593" s="107" t="s">
        <v>2230</v>
      </c>
      <c r="I593" s="107" t="s">
        <v>1263</v>
      </c>
      <c r="J593" s="107" t="s">
        <v>183</v>
      </c>
      <c r="K593" s="107" t="s">
        <v>1369</v>
      </c>
      <c r="L593" s="107" t="s">
        <v>2217</v>
      </c>
      <c r="M593" t="s">
        <v>1359</v>
      </c>
      <c r="Q593" s="6" t="e">
        <f>+VLOOKUP(Y593,#REF!,2,FALSE)</f>
        <v>#REF!</v>
      </c>
      <c r="R593" t="s">
        <v>1458</v>
      </c>
      <c r="S593" t="s">
        <v>98</v>
      </c>
      <c r="T593">
        <v>300000</v>
      </c>
      <c r="U593">
        <v>300000</v>
      </c>
      <c r="V593">
        <v>240000</v>
      </c>
      <c r="W593">
        <v>0</v>
      </c>
      <c r="X593">
        <v>-60000</v>
      </c>
      <c r="Y593" s="288">
        <v>2</v>
      </c>
      <c r="Z593" s="6" t="str">
        <f t="shared" si="36"/>
        <v>26</v>
      </c>
      <c r="AA593" s="107" t="str">
        <f t="shared" si="37"/>
        <v>2</v>
      </c>
      <c r="AB593" s="107" t="str">
        <f t="shared" si="38"/>
        <v>22</v>
      </c>
      <c r="AC593" s="107" t="str">
        <f t="shared" si="39"/>
        <v>221</v>
      </c>
    </row>
    <row r="594" spans="1:29" x14ac:dyDescent="0.25">
      <c r="A594" t="s">
        <v>172</v>
      </c>
      <c r="B594" t="s">
        <v>1379</v>
      </c>
      <c r="C594" s="107" t="e">
        <f>+VLOOKUP(AA594,#REF!,2,FALSE)</f>
        <v>#REF!</v>
      </c>
      <c r="D594" s="107" t="e">
        <f>+VLOOKUP(AB594,#REF!,2,FALSE)</f>
        <v>#REF!</v>
      </c>
      <c r="E594" s="107" t="s">
        <v>2226</v>
      </c>
      <c r="F594" s="107" t="s">
        <v>2227</v>
      </c>
      <c r="G594" s="107" t="s">
        <v>2228</v>
      </c>
      <c r="H594" s="107" t="s">
        <v>2230</v>
      </c>
      <c r="I594" s="107" t="s">
        <v>1263</v>
      </c>
      <c r="J594" s="107" t="s">
        <v>183</v>
      </c>
      <c r="K594" s="107" t="s">
        <v>1369</v>
      </c>
      <c r="L594" s="107" t="s">
        <v>2217</v>
      </c>
      <c r="M594" t="s">
        <v>1359</v>
      </c>
      <c r="Q594" s="6" t="e">
        <f>+VLOOKUP(Y594,#REF!,2,FALSE)</f>
        <v>#REF!</v>
      </c>
      <c r="R594" t="s">
        <v>1459</v>
      </c>
      <c r="S594" t="s">
        <v>8</v>
      </c>
      <c r="T594">
        <v>150000</v>
      </c>
      <c r="U594">
        <v>150000</v>
      </c>
      <c r="V594">
        <v>60000</v>
      </c>
      <c r="W594">
        <v>0</v>
      </c>
      <c r="X594">
        <v>-90000</v>
      </c>
      <c r="Y594" s="288">
        <v>2</v>
      </c>
      <c r="Z594" s="6" t="str">
        <f t="shared" si="36"/>
        <v>27</v>
      </c>
      <c r="AA594" s="107" t="str">
        <f t="shared" si="37"/>
        <v>2</v>
      </c>
      <c r="AB594" s="107" t="str">
        <f t="shared" si="38"/>
        <v>22</v>
      </c>
      <c r="AC594" s="107" t="str">
        <f t="shared" si="39"/>
        <v>221</v>
      </c>
    </row>
    <row r="595" spans="1:29" x14ac:dyDescent="0.25">
      <c r="A595" t="s">
        <v>172</v>
      </c>
      <c r="B595" t="s">
        <v>1379</v>
      </c>
      <c r="C595" s="107" t="e">
        <f>+VLOOKUP(AA595,#REF!,2,FALSE)</f>
        <v>#REF!</v>
      </c>
      <c r="D595" s="107" t="e">
        <f>+VLOOKUP(AB595,#REF!,2,FALSE)</f>
        <v>#REF!</v>
      </c>
      <c r="E595" s="107" t="s">
        <v>2226</v>
      </c>
      <c r="F595" s="107" t="s">
        <v>2227</v>
      </c>
      <c r="G595" s="107" t="s">
        <v>2228</v>
      </c>
      <c r="H595" s="107" t="s">
        <v>2230</v>
      </c>
      <c r="I595" s="107" t="s">
        <v>1263</v>
      </c>
      <c r="J595" s="107" t="s">
        <v>183</v>
      </c>
      <c r="K595" s="107" t="s">
        <v>1369</v>
      </c>
      <c r="L595" s="107" t="s">
        <v>2217</v>
      </c>
      <c r="M595" t="s">
        <v>1359</v>
      </c>
      <c r="Q595" s="6" t="e">
        <f>+VLOOKUP(Y595,#REF!,2,FALSE)</f>
        <v>#REF!</v>
      </c>
      <c r="R595" t="s">
        <v>1459</v>
      </c>
      <c r="S595" t="s">
        <v>67</v>
      </c>
      <c r="T595">
        <v>150000</v>
      </c>
      <c r="U595">
        <v>150000</v>
      </c>
      <c r="V595">
        <v>90000</v>
      </c>
      <c r="W595">
        <v>0</v>
      </c>
      <c r="X595">
        <v>-60000</v>
      </c>
      <c r="Y595" s="288">
        <v>2</v>
      </c>
      <c r="Z595" s="6" t="str">
        <f t="shared" si="36"/>
        <v>27</v>
      </c>
      <c r="AA595" s="107" t="str">
        <f t="shared" si="37"/>
        <v>2</v>
      </c>
      <c r="AB595" s="107" t="str">
        <f t="shared" si="38"/>
        <v>22</v>
      </c>
      <c r="AC595" s="107" t="str">
        <f t="shared" si="39"/>
        <v>221</v>
      </c>
    </row>
    <row r="596" spans="1:29" x14ac:dyDescent="0.25">
      <c r="A596" t="s">
        <v>172</v>
      </c>
      <c r="B596" t="s">
        <v>1379</v>
      </c>
      <c r="C596" s="107" t="e">
        <f>+VLOOKUP(AA596,#REF!,2,FALSE)</f>
        <v>#REF!</v>
      </c>
      <c r="D596" s="107" t="e">
        <f>+VLOOKUP(AB596,#REF!,2,FALSE)</f>
        <v>#REF!</v>
      </c>
      <c r="E596" s="107" t="s">
        <v>2226</v>
      </c>
      <c r="F596" s="107" t="s">
        <v>2227</v>
      </c>
      <c r="G596" s="107" t="s">
        <v>2228</v>
      </c>
      <c r="H596" s="107" t="s">
        <v>2230</v>
      </c>
      <c r="I596" s="107" t="s">
        <v>1263</v>
      </c>
      <c r="J596" s="107" t="s">
        <v>183</v>
      </c>
      <c r="K596" s="107" t="s">
        <v>1369</v>
      </c>
      <c r="L596" s="107" t="s">
        <v>2217</v>
      </c>
      <c r="M596" t="s">
        <v>1359</v>
      </c>
      <c r="Q596" s="6" t="e">
        <f>+VLOOKUP(Y596,#REF!,2,FALSE)</f>
        <v>#REF!</v>
      </c>
      <c r="R596" t="s">
        <v>1461</v>
      </c>
      <c r="S596" t="s">
        <v>10</v>
      </c>
      <c r="T596">
        <v>100000</v>
      </c>
      <c r="U596">
        <v>100000</v>
      </c>
      <c r="V596">
        <v>50000</v>
      </c>
      <c r="W596">
        <v>0</v>
      </c>
      <c r="X596">
        <v>-50000</v>
      </c>
      <c r="Y596" s="288">
        <v>2</v>
      </c>
      <c r="Z596" s="6" t="str">
        <f t="shared" si="36"/>
        <v>29</v>
      </c>
      <c r="AA596" s="107" t="str">
        <f t="shared" si="37"/>
        <v>2</v>
      </c>
      <c r="AB596" s="107" t="str">
        <f t="shared" si="38"/>
        <v>22</v>
      </c>
      <c r="AC596" s="107" t="str">
        <f t="shared" si="39"/>
        <v>221</v>
      </c>
    </row>
    <row r="597" spans="1:29" x14ac:dyDescent="0.25">
      <c r="A597" t="s">
        <v>172</v>
      </c>
      <c r="B597" t="s">
        <v>1379</v>
      </c>
      <c r="C597" s="107" t="e">
        <f>+VLOOKUP(AA597,#REF!,2,FALSE)</f>
        <v>#REF!</v>
      </c>
      <c r="D597" s="107" t="e">
        <f>+VLOOKUP(AB597,#REF!,2,FALSE)</f>
        <v>#REF!</v>
      </c>
      <c r="E597" s="107" t="s">
        <v>2226</v>
      </c>
      <c r="F597" s="107" t="s">
        <v>2227</v>
      </c>
      <c r="G597" s="107" t="s">
        <v>2228</v>
      </c>
      <c r="H597" s="107" t="s">
        <v>2230</v>
      </c>
      <c r="I597" s="107" t="s">
        <v>1263</v>
      </c>
      <c r="J597" s="107" t="s">
        <v>183</v>
      </c>
      <c r="K597" s="107" t="s">
        <v>1369</v>
      </c>
      <c r="L597" s="107" t="s">
        <v>2217</v>
      </c>
      <c r="M597" t="s">
        <v>1359</v>
      </c>
      <c r="Q597" s="6" t="e">
        <f>+VLOOKUP(Y597,#REF!,2,FALSE)</f>
        <v>#REF!</v>
      </c>
      <c r="R597" t="s">
        <v>1461</v>
      </c>
      <c r="S597" t="s">
        <v>11</v>
      </c>
      <c r="T597">
        <v>100000</v>
      </c>
      <c r="U597">
        <v>100000</v>
      </c>
      <c r="V597">
        <v>20000</v>
      </c>
      <c r="W597">
        <v>0</v>
      </c>
      <c r="X597">
        <v>-80000</v>
      </c>
      <c r="Y597" s="288">
        <v>2</v>
      </c>
      <c r="Z597" s="6" t="str">
        <f t="shared" si="36"/>
        <v>29</v>
      </c>
      <c r="AA597" s="107" t="str">
        <f t="shared" si="37"/>
        <v>2</v>
      </c>
      <c r="AB597" s="107" t="str">
        <f t="shared" si="38"/>
        <v>22</v>
      </c>
      <c r="AC597" s="107" t="str">
        <f t="shared" si="39"/>
        <v>221</v>
      </c>
    </row>
    <row r="598" spans="1:29" x14ac:dyDescent="0.25">
      <c r="A598" t="s">
        <v>172</v>
      </c>
      <c r="B598" t="s">
        <v>1379</v>
      </c>
      <c r="C598" s="107" t="e">
        <f>+VLOOKUP(AA598,#REF!,2,FALSE)</f>
        <v>#REF!</v>
      </c>
      <c r="D598" s="107" t="e">
        <f>+VLOOKUP(AB598,#REF!,2,FALSE)</f>
        <v>#REF!</v>
      </c>
      <c r="E598" s="107" t="s">
        <v>2226</v>
      </c>
      <c r="F598" s="107" t="s">
        <v>2227</v>
      </c>
      <c r="G598" s="107" t="s">
        <v>2228</v>
      </c>
      <c r="H598" s="107" t="s">
        <v>2230</v>
      </c>
      <c r="I598" s="107" t="s">
        <v>1263</v>
      </c>
      <c r="J598" s="107" t="s">
        <v>183</v>
      </c>
      <c r="K598" s="107" t="s">
        <v>1369</v>
      </c>
      <c r="L598" s="107" t="s">
        <v>2217</v>
      </c>
      <c r="M598" t="s">
        <v>1359</v>
      </c>
      <c r="Q598" s="6" t="e">
        <f>+VLOOKUP(Y598,#REF!,2,FALSE)</f>
        <v>#REF!</v>
      </c>
      <c r="R598" t="s">
        <v>1461</v>
      </c>
      <c r="S598" t="s">
        <v>55</v>
      </c>
      <c r="T598">
        <v>1466000</v>
      </c>
      <c r="U598">
        <v>1466000</v>
      </c>
      <c r="V598">
        <v>146600</v>
      </c>
      <c r="W598">
        <v>0</v>
      </c>
      <c r="X598">
        <v>-1319400</v>
      </c>
      <c r="Y598" s="288">
        <v>2</v>
      </c>
      <c r="Z598" s="6" t="str">
        <f t="shared" si="36"/>
        <v>29</v>
      </c>
      <c r="AA598" s="107" t="str">
        <f t="shared" si="37"/>
        <v>2</v>
      </c>
      <c r="AB598" s="107" t="str">
        <f t="shared" si="38"/>
        <v>22</v>
      </c>
      <c r="AC598" s="107" t="str">
        <f t="shared" si="39"/>
        <v>221</v>
      </c>
    </row>
    <row r="599" spans="1:29" x14ac:dyDescent="0.25">
      <c r="A599" t="s">
        <v>172</v>
      </c>
      <c r="B599" t="s">
        <v>1379</v>
      </c>
      <c r="C599" s="107" t="e">
        <f>+VLOOKUP(AA599,#REF!,2,FALSE)</f>
        <v>#REF!</v>
      </c>
      <c r="D599" s="107" t="e">
        <f>+VLOOKUP(AB599,#REF!,2,FALSE)</f>
        <v>#REF!</v>
      </c>
      <c r="E599" s="107" t="s">
        <v>2226</v>
      </c>
      <c r="F599" s="107" t="s">
        <v>2227</v>
      </c>
      <c r="G599" s="107" t="s">
        <v>2228</v>
      </c>
      <c r="H599" s="107" t="s">
        <v>2230</v>
      </c>
      <c r="I599" s="107" t="s">
        <v>1263</v>
      </c>
      <c r="J599" s="107" t="s">
        <v>183</v>
      </c>
      <c r="K599" s="107" t="s">
        <v>1369</v>
      </c>
      <c r="L599" s="107" t="s">
        <v>2217</v>
      </c>
      <c r="M599" t="s">
        <v>1359</v>
      </c>
      <c r="Q599" s="6" t="e">
        <f>+VLOOKUP(Y599,#REF!,2,FALSE)</f>
        <v>#REF!</v>
      </c>
      <c r="R599" t="s">
        <v>1461</v>
      </c>
      <c r="S599" t="s">
        <v>77</v>
      </c>
      <c r="T599">
        <v>200000</v>
      </c>
      <c r="U599">
        <v>200000</v>
      </c>
      <c r="V599">
        <v>160000</v>
      </c>
      <c r="W599">
        <v>0</v>
      </c>
      <c r="X599">
        <v>-40000</v>
      </c>
      <c r="Y599" s="288">
        <v>2</v>
      </c>
      <c r="Z599" s="6" t="str">
        <f t="shared" si="36"/>
        <v>29</v>
      </c>
      <c r="AA599" s="107" t="str">
        <f t="shared" si="37"/>
        <v>2</v>
      </c>
      <c r="AB599" s="107" t="str">
        <f t="shared" si="38"/>
        <v>22</v>
      </c>
      <c r="AC599" s="107" t="str">
        <f t="shared" si="39"/>
        <v>221</v>
      </c>
    </row>
    <row r="600" spans="1:29" x14ac:dyDescent="0.25">
      <c r="A600" t="s">
        <v>172</v>
      </c>
      <c r="B600" t="s">
        <v>1379</v>
      </c>
      <c r="C600" s="107" t="e">
        <f>+VLOOKUP(AA600,#REF!,2,FALSE)</f>
        <v>#REF!</v>
      </c>
      <c r="D600" s="107" t="e">
        <f>+VLOOKUP(AB600,#REF!,2,FALSE)</f>
        <v>#REF!</v>
      </c>
      <c r="E600" s="107" t="s">
        <v>2226</v>
      </c>
      <c r="F600" s="107" t="s">
        <v>2227</v>
      </c>
      <c r="G600" s="107" t="s">
        <v>2228</v>
      </c>
      <c r="H600" s="107" t="s">
        <v>2230</v>
      </c>
      <c r="I600" s="107" t="s">
        <v>1263</v>
      </c>
      <c r="J600" s="107" t="s">
        <v>183</v>
      </c>
      <c r="K600" s="107" t="s">
        <v>1369</v>
      </c>
      <c r="L600" s="107" t="s">
        <v>2217</v>
      </c>
      <c r="M600" t="s">
        <v>1359</v>
      </c>
      <c r="Q600" s="6" t="e">
        <f>+VLOOKUP(Y600,#REF!,2,FALSE)</f>
        <v>#REF!</v>
      </c>
      <c r="R600" t="s">
        <v>1463</v>
      </c>
      <c r="S600" t="s">
        <v>60</v>
      </c>
      <c r="T600">
        <v>500000</v>
      </c>
      <c r="U600">
        <v>500000</v>
      </c>
      <c r="V600">
        <v>0</v>
      </c>
      <c r="W600">
        <v>0</v>
      </c>
      <c r="X600">
        <v>-500000</v>
      </c>
      <c r="Y600" s="288">
        <v>3</v>
      </c>
      <c r="Z600" s="6" t="str">
        <f t="shared" si="36"/>
        <v>32</v>
      </c>
      <c r="AA600" s="107" t="str">
        <f t="shared" si="37"/>
        <v>2</v>
      </c>
      <c r="AB600" s="107" t="str">
        <f t="shared" si="38"/>
        <v>22</v>
      </c>
      <c r="AC600" s="107" t="str">
        <f t="shared" si="39"/>
        <v>221</v>
      </c>
    </row>
    <row r="601" spans="1:29" x14ac:dyDescent="0.25">
      <c r="A601" t="s">
        <v>172</v>
      </c>
      <c r="B601" t="s">
        <v>1379</v>
      </c>
      <c r="C601" s="107" t="e">
        <f>+VLOOKUP(AA601,#REF!,2,FALSE)</f>
        <v>#REF!</v>
      </c>
      <c r="D601" s="107" t="e">
        <f>+VLOOKUP(AB601,#REF!,2,FALSE)</f>
        <v>#REF!</v>
      </c>
      <c r="E601" s="107" t="s">
        <v>2226</v>
      </c>
      <c r="F601" s="107" t="s">
        <v>2227</v>
      </c>
      <c r="G601" s="107" t="s">
        <v>2228</v>
      </c>
      <c r="H601" s="107" t="s">
        <v>2230</v>
      </c>
      <c r="I601" s="107" t="s">
        <v>1263</v>
      </c>
      <c r="J601" s="107" t="s">
        <v>183</v>
      </c>
      <c r="K601" s="107" t="s">
        <v>1369</v>
      </c>
      <c r="L601" s="107" t="s">
        <v>2217</v>
      </c>
      <c r="M601" t="s">
        <v>1359</v>
      </c>
      <c r="Q601" s="6" t="e">
        <f>+VLOOKUP(Y601,#REF!,2,FALSE)</f>
        <v>#REF!</v>
      </c>
      <c r="R601" t="s">
        <v>1464</v>
      </c>
      <c r="S601" t="s">
        <v>13</v>
      </c>
      <c r="T601">
        <v>200000</v>
      </c>
      <c r="U601">
        <v>200000</v>
      </c>
      <c r="V601">
        <v>100000</v>
      </c>
      <c r="W601">
        <v>0</v>
      </c>
      <c r="X601">
        <v>-100000</v>
      </c>
      <c r="Y601" s="288">
        <v>3</v>
      </c>
      <c r="Z601" s="6" t="str">
        <f t="shared" si="36"/>
        <v>33</v>
      </c>
      <c r="AA601" s="107" t="str">
        <f t="shared" si="37"/>
        <v>2</v>
      </c>
      <c r="AB601" s="107" t="str">
        <f t="shared" si="38"/>
        <v>22</v>
      </c>
      <c r="AC601" s="107" t="str">
        <f t="shared" si="39"/>
        <v>221</v>
      </c>
    </row>
    <row r="602" spans="1:29" x14ac:dyDescent="0.25">
      <c r="A602" t="s">
        <v>172</v>
      </c>
      <c r="B602" t="s">
        <v>1379</v>
      </c>
      <c r="C602" s="107" t="e">
        <f>+VLOOKUP(AA602,#REF!,2,FALSE)</f>
        <v>#REF!</v>
      </c>
      <c r="D602" s="107" t="e">
        <f>+VLOOKUP(AB602,#REF!,2,FALSE)</f>
        <v>#REF!</v>
      </c>
      <c r="E602" s="107" t="s">
        <v>2226</v>
      </c>
      <c r="F602" s="107" t="s">
        <v>2227</v>
      </c>
      <c r="G602" s="107" t="s">
        <v>2228</v>
      </c>
      <c r="H602" s="107" t="s">
        <v>2230</v>
      </c>
      <c r="I602" s="107" t="s">
        <v>1263</v>
      </c>
      <c r="J602" s="107" t="s">
        <v>183</v>
      </c>
      <c r="K602" s="107" t="s">
        <v>1369</v>
      </c>
      <c r="L602" s="107" t="s">
        <v>2217</v>
      </c>
      <c r="M602" t="s">
        <v>1359</v>
      </c>
      <c r="Q602" s="6" t="e">
        <f>+VLOOKUP(Y602,#REF!,2,FALSE)</f>
        <v>#REF!</v>
      </c>
      <c r="R602" t="s">
        <v>1464</v>
      </c>
      <c r="S602" t="s">
        <v>45</v>
      </c>
      <c r="T602">
        <v>100000</v>
      </c>
      <c r="U602">
        <v>100000</v>
      </c>
      <c r="V602">
        <v>100000</v>
      </c>
      <c r="W602">
        <v>0</v>
      </c>
      <c r="X602">
        <v>0</v>
      </c>
      <c r="Y602" s="288">
        <v>3</v>
      </c>
      <c r="Z602" s="6" t="str">
        <f t="shared" si="36"/>
        <v>33</v>
      </c>
      <c r="AA602" s="107" t="str">
        <f t="shared" si="37"/>
        <v>2</v>
      </c>
      <c r="AB602" s="107" t="str">
        <f t="shared" si="38"/>
        <v>22</v>
      </c>
      <c r="AC602" s="107" t="str">
        <f t="shared" si="39"/>
        <v>221</v>
      </c>
    </row>
    <row r="603" spans="1:29" x14ac:dyDescent="0.25">
      <c r="A603" t="s">
        <v>172</v>
      </c>
      <c r="B603" t="s">
        <v>1379</v>
      </c>
      <c r="C603" s="107" t="e">
        <f>+VLOOKUP(AA603,#REF!,2,FALSE)</f>
        <v>#REF!</v>
      </c>
      <c r="D603" s="107" t="e">
        <f>+VLOOKUP(AB603,#REF!,2,FALSE)</f>
        <v>#REF!</v>
      </c>
      <c r="E603" s="107" t="s">
        <v>2226</v>
      </c>
      <c r="F603" s="107" t="s">
        <v>2227</v>
      </c>
      <c r="G603" s="107" t="s">
        <v>2228</v>
      </c>
      <c r="H603" s="107" t="s">
        <v>2230</v>
      </c>
      <c r="I603" s="107" t="s">
        <v>1263</v>
      </c>
      <c r="J603" s="107" t="s">
        <v>183</v>
      </c>
      <c r="K603" s="107" t="s">
        <v>1369</v>
      </c>
      <c r="L603" s="107" t="s">
        <v>2217</v>
      </c>
      <c r="M603" t="s">
        <v>1359</v>
      </c>
      <c r="Q603" s="6" t="e">
        <f>+VLOOKUP(Y603,#REF!,2,FALSE)</f>
        <v>#REF!</v>
      </c>
      <c r="R603" t="s">
        <v>1464</v>
      </c>
      <c r="S603" t="s">
        <v>71</v>
      </c>
      <c r="T603">
        <v>3000000</v>
      </c>
      <c r="U603">
        <v>3000000</v>
      </c>
      <c r="V603">
        <v>0</v>
      </c>
      <c r="W603">
        <v>0</v>
      </c>
      <c r="X603">
        <v>-3000000</v>
      </c>
      <c r="Y603" s="288">
        <v>3</v>
      </c>
      <c r="Z603" s="6" t="str">
        <f t="shared" si="36"/>
        <v>33</v>
      </c>
      <c r="AA603" s="107" t="str">
        <f t="shared" si="37"/>
        <v>2</v>
      </c>
      <c r="AB603" s="107" t="str">
        <f t="shared" si="38"/>
        <v>22</v>
      </c>
      <c r="AC603" s="107" t="str">
        <f t="shared" si="39"/>
        <v>221</v>
      </c>
    </row>
    <row r="604" spans="1:29" x14ac:dyDescent="0.25">
      <c r="A604" t="s">
        <v>172</v>
      </c>
      <c r="B604" t="s">
        <v>1379</v>
      </c>
      <c r="C604" s="107" t="e">
        <f>+VLOOKUP(AA604,#REF!,2,FALSE)</f>
        <v>#REF!</v>
      </c>
      <c r="D604" s="107" t="e">
        <f>+VLOOKUP(AB604,#REF!,2,FALSE)</f>
        <v>#REF!</v>
      </c>
      <c r="E604" s="107" t="s">
        <v>2226</v>
      </c>
      <c r="F604" s="107" t="s">
        <v>2227</v>
      </c>
      <c r="G604" s="107" t="s">
        <v>2228</v>
      </c>
      <c r="H604" s="107" t="s">
        <v>2230</v>
      </c>
      <c r="I604" s="107" t="s">
        <v>1263</v>
      </c>
      <c r="J604" s="107" t="s">
        <v>183</v>
      </c>
      <c r="K604" s="107" t="s">
        <v>1369</v>
      </c>
      <c r="L604" s="107" t="s">
        <v>2217</v>
      </c>
      <c r="M604" t="s">
        <v>1359</v>
      </c>
      <c r="Q604" s="6" t="e">
        <f>+VLOOKUP(Y604,#REF!,2,FALSE)</f>
        <v>#REF!</v>
      </c>
      <c r="R604" t="s">
        <v>1466</v>
      </c>
      <c r="S604" t="s">
        <v>99</v>
      </c>
      <c r="T604">
        <v>250000</v>
      </c>
      <c r="U604">
        <v>250000</v>
      </c>
      <c r="V604">
        <v>0</v>
      </c>
      <c r="W604">
        <v>0</v>
      </c>
      <c r="X604">
        <v>-250000</v>
      </c>
      <c r="Y604" s="288">
        <v>3</v>
      </c>
      <c r="Z604" s="6" t="str">
        <f t="shared" si="36"/>
        <v>35</v>
      </c>
      <c r="AA604" s="107" t="str">
        <f t="shared" si="37"/>
        <v>2</v>
      </c>
      <c r="AB604" s="107" t="str">
        <f t="shared" si="38"/>
        <v>22</v>
      </c>
      <c r="AC604" s="107" t="str">
        <f t="shared" si="39"/>
        <v>221</v>
      </c>
    </row>
    <row r="605" spans="1:29" x14ac:dyDescent="0.25">
      <c r="A605" t="s">
        <v>172</v>
      </c>
      <c r="B605" t="s">
        <v>1379</v>
      </c>
      <c r="C605" s="107" t="e">
        <f>+VLOOKUP(AA605,#REF!,2,FALSE)</f>
        <v>#REF!</v>
      </c>
      <c r="D605" s="107" t="e">
        <f>+VLOOKUP(AB605,#REF!,2,FALSE)</f>
        <v>#REF!</v>
      </c>
      <c r="E605" s="107" t="s">
        <v>2226</v>
      </c>
      <c r="F605" s="107" t="s">
        <v>2227</v>
      </c>
      <c r="G605" s="107" t="s">
        <v>2228</v>
      </c>
      <c r="H605" s="107" t="s">
        <v>2230</v>
      </c>
      <c r="I605" s="107" t="s">
        <v>1263</v>
      </c>
      <c r="J605" s="107" t="s">
        <v>183</v>
      </c>
      <c r="K605" s="107" t="s">
        <v>1369</v>
      </c>
      <c r="L605" s="107" t="s">
        <v>2217</v>
      </c>
      <c r="M605" t="s">
        <v>1359</v>
      </c>
      <c r="Q605" s="6" t="e">
        <f>+VLOOKUP(Y605,#REF!,2,FALSE)</f>
        <v>#REF!</v>
      </c>
      <c r="R605" t="s">
        <v>1466</v>
      </c>
      <c r="S605" t="s">
        <v>100</v>
      </c>
      <c r="T605">
        <v>15000</v>
      </c>
      <c r="U605">
        <v>15000</v>
      </c>
      <c r="V605">
        <v>0</v>
      </c>
      <c r="W605">
        <v>0</v>
      </c>
      <c r="X605">
        <v>-15000</v>
      </c>
      <c r="Y605" s="288">
        <v>3</v>
      </c>
      <c r="Z605" s="6" t="str">
        <f t="shared" si="36"/>
        <v>35</v>
      </c>
      <c r="AA605" s="107" t="str">
        <f t="shared" si="37"/>
        <v>2</v>
      </c>
      <c r="AB605" s="107" t="str">
        <f t="shared" si="38"/>
        <v>22</v>
      </c>
      <c r="AC605" s="107" t="str">
        <f t="shared" si="39"/>
        <v>221</v>
      </c>
    </row>
    <row r="606" spans="1:29" x14ac:dyDescent="0.25">
      <c r="A606" t="s">
        <v>172</v>
      </c>
      <c r="B606" t="s">
        <v>1379</v>
      </c>
      <c r="C606" s="107" t="e">
        <f>+VLOOKUP(AA606,#REF!,2,FALSE)</f>
        <v>#REF!</v>
      </c>
      <c r="D606" s="107" t="e">
        <f>+VLOOKUP(AB606,#REF!,2,FALSE)</f>
        <v>#REF!</v>
      </c>
      <c r="E606" s="107" t="s">
        <v>2226</v>
      </c>
      <c r="F606" s="107" t="s">
        <v>2227</v>
      </c>
      <c r="G606" s="107" t="s">
        <v>2228</v>
      </c>
      <c r="H606" s="107" t="s">
        <v>2230</v>
      </c>
      <c r="I606" s="107" t="s">
        <v>1263</v>
      </c>
      <c r="J606" s="107" t="s">
        <v>183</v>
      </c>
      <c r="K606" s="107" t="s">
        <v>1369</v>
      </c>
      <c r="L606" s="107" t="s">
        <v>2217</v>
      </c>
      <c r="M606" t="s">
        <v>1359</v>
      </c>
      <c r="Q606" s="6" t="e">
        <f>+VLOOKUP(Y606,#REF!,2,FALSE)</f>
        <v>#REF!</v>
      </c>
      <c r="R606" t="s">
        <v>1466</v>
      </c>
      <c r="S606" t="s">
        <v>104</v>
      </c>
      <c r="T606">
        <v>800000</v>
      </c>
      <c r="U606">
        <v>0</v>
      </c>
      <c r="V606">
        <v>0</v>
      </c>
      <c r="W606">
        <v>-800000</v>
      </c>
      <c r="X606">
        <v>-800000</v>
      </c>
      <c r="Y606" s="288">
        <v>3</v>
      </c>
      <c r="Z606" s="6" t="str">
        <f t="shared" si="36"/>
        <v>35</v>
      </c>
      <c r="AA606" s="107" t="str">
        <f t="shared" si="37"/>
        <v>2</v>
      </c>
      <c r="AB606" s="107" t="str">
        <f t="shared" si="38"/>
        <v>22</v>
      </c>
      <c r="AC606" s="107" t="str">
        <f t="shared" si="39"/>
        <v>221</v>
      </c>
    </row>
    <row r="607" spans="1:29" x14ac:dyDescent="0.25">
      <c r="A607" t="s">
        <v>172</v>
      </c>
      <c r="B607" t="s">
        <v>1379</v>
      </c>
      <c r="C607" s="107" t="e">
        <f>+VLOOKUP(AA607,#REF!,2,FALSE)</f>
        <v>#REF!</v>
      </c>
      <c r="D607" s="107" t="e">
        <f>+VLOOKUP(AB607,#REF!,2,FALSE)</f>
        <v>#REF!</v>
      </c>
      <c r="E607" s="107" t="s">
        <v>2226</v>
      </c>
      <c r="F607" s="107" t="s">
        <v>2227</v>
      </c>
      <c r="G607" s="107" t="s">
        <v>2228</v>
      </c>
      <c r="H607" s="107" t="s">
        <v>2230</v>
      </c>
      <c r="I607" s="107" t="s">
        <v>1263</v>
      </c>
      <c r="J607" s="107" t="s">
        <v>183</v>
      </c>
      <c r="K607" s="107" t="s">
        <v>1369</v>
      </c>
      <c r="L607" s="107" t="s">
        <v>2217</v>
      </c>
      <c r="M607" t="s">
        <v>1359</v>
      </c>
      <c r="Q607" s="6" t="e">
        <f>+VLOOKUP(Y607,#REF!,2,FALSE)</f>
        <v>#REF!</v>
      </c>
      <c r="R607" t="s">
        <v>1466</v>
      </c>
      <c r="S607" t="s">
        <v>81</v>
      </c>
      <c r="T607">
        <v>750000</v>
      </c>
      <c r="U607">
        <v>750000</v>
      </c>
      <c r="V607">
        <v>750000</v>
      </c>
      <c r="W607">
        <v>0</v>
      </c>
      <c r="X607">
        <v>0</v>
      </c>
      <c r="Y607" s="288">
        <v>3</v>
      </c>
      <c r="Z607" s="6" t="str">
        <f t="shared" si="36"/>
        <v>35</v>
      </c>
      <c r="AA607" s="107" t="str">
        <f t="shared" si="37"/>
        <v>2</v>
      </c>
      <c r="AB607" s="107" t="str">
        <f t="shared" si="38"/>
        <v>22</v>
      </c>
      <c r="AC607" s="107" t="str">
        <f t="shared" si="39"/>
        <v>221</v>
      </c>
    </row>
    <row r="608" spans="1:29" x14ac:dyDescent="0.25">
      <c r="A608" t="s">
        <v>172</v>
      </c>
      <c r="B608" t="s">
        <v>1379</v>
      </c>
      <c r="C608" s="107" t="e">
        <f>+VLOOKUP(AA608,#REF!,2,FALSE)</f>
        <v>#REF!</v>
      </c>
      <c r="D608" s="107" t="e">
        <f>+VLOOKUP(AB608,#REF!,2,FALSE)</f>
        <v>#REF!</v>
      </c>
      <c r="E608" s="107" t="s">
        <v>2226</v>
      </c>
      <c r="F608" s="107" t="s">
        <v>2227</v>
      </c>
      <c r="G608" s="107" t="s">
        <v>2228</v>
      </c>
      <c r="H608" s="107" t="s">
        <v>2230</v>
      </c>
      <c r="I608" s="107" t="s">
        <v>1263</v>
      </c>
      <c r="J608" s="107" t="s">
        <v>183</v>
      </c>
      <c r="K608" s="107" t="s">
        <v>1369</v>
      </c>
      <c r="L608" s="107" t="s">
        <v>2217</v>
      </c>
      <c r="M608" t="s">
        <v>1359</v>
      </c>
      <c r="Q608" s="6" t="e">
        <f>+VLOOKUP(Y608,#REF!,2,FALSE)</f>
        <v>#REF!</v>
      </c>
      <c r="R608" t="s">
        <v>1469</v>
      </c>
      <c r="S608" t="s">
        <v>61</v>
      </c>
      <c r="T608">
        <v>400000</v>
      </c>
      <c r="U608">
        <v>400000</v>
      </c>
      <c r="V608">
        <v>400000</v>
      </c>
      <c r="W608">
        <v>0</v>
      </c>
      <c r="X608">
        <v>0</v>
      </c>
      <c r="Y608" s="288">
        <v>3</v>
      </c>
      <c r="Z608" s="6" t="str">
        <f t="shared" si="36"/>
        <v>38</v>
      </c>
      <c r="AA608" s="107" t="str">
        <f t="shared" si="37"/>
        <v>2</v>
      </c>
      <c r="AB608" s="107" t="str">
        <f t="shared" si="38"/>
        <v>22</v>
      </c>
      <c r="AC608" s="107" t="str">
        <f t="shared" si="39"/>
        <v>221</v>
      </c>
    </row>
    <row r="609" spans="1:29" x14ac:dyDescent="0.25">
      <c r="A609" t="s">
        <v>172</v>
      </c>
      <c r="B609" t="s">
        <v>1382</v>
      </c>
      <c r="C609" s="107" t="e">
        <f>+VLOOKUP(AA609,#REF!,2,FALSE)</f>
        <v>#REF!</v>
      </c>
      <c r="D609" s="107" t="e">
        <f>+VLOOKUP(AB609,#REF!,2,FALSE)</f>
        <v>#REF!</v>
      </c>
      <c r="E609" s="107" t="s">
        <v>2226</v>
      </c>
      <c r="F609" s="107" t="s">
        <v>2227</v>
      </c>
      <c r="G609" s="107" t="s">
        <v>2228</v>
      </c>
      <c r="H609" s="107" t="s">
        <v>2229</v>
      </c>
      <c r="I609" t="s">
        <v>1260</v>
      </c>
      <c r="J609" t="s">
        <v>180</v>
      </c>
      <c r="K609" t="s">
        <v>1369</v>
      </c>
      <c r="L609" s="107" t="s">
        <v>2217</v>
      </c>
      <c r="M609" t="s">
        <v>1345</v>
      </c>
      <c r="Q609" s="6" t="e">
        <f>+VLOOKUP(Y609,#REF!,2,FALSE)</f>
        <v>#REF!</v>
      </c>
      <c r="R609" t="s">
        <v>1454</v>
      </c>
      <c r="S609" t="s">
        <v>41</v>
      </c>
      <c r="T609">
        <v>20000</v>
      </c>
      <c r="U609">
        <v>20000</v>
      </c>
      <c r="V609">
        <v>20000</v>
      </c>
      <c r="W609">
        <v>0</v>
      </c>
      <c r="X609">
        <v>0</v>
      </c>
      <c r="Y609" s="288">
        <v>2</v>
      </c>
      <c r="Z609" s="6" t="str">
        <f t="shared" si="36"/>
        <v>21</v>
      </c>
      <c r="AA609" s="107" t="str">
        <f t="shared" si="37"/>
        <v>2</v>
      </c>
      <c r="AB609" s="107" t="str">
        <f t="shared" si="38"/>
        <v>22</v>
      </c>
      <c r="AC609" s="107" t="str">
        <f t="shared" si="39"/>
        <v>226</v>
      </c>
    </row>
    <row r="610" spans="1:29" x14ac:dyDescent="0.25">
      <c r="A610" t="s">
        <v>172</v>
      </c>
      <c r="B610" t="s">
        <v>1382</v>
      </c>
      <c r="C610" s="107" t="e">
        <f>+VLOOKUP(AA610,#REF!,2,FALSE)</f>
        <v>#REF!</v>
      </c>
      <c r="D610" s="107" t="e">
        <f>+VLOOKUP(AB610,#REF!,2,FALSE)</f>
        <v>#REF!</v>
      </c>
      <c r="E610" s="107" t="s">
        <v>2226</v>
      </c>
      <c r="F610" s="107" t="s">
        <v>2227</v>
      </c>
      <c r="G610" s="107" t="s">
        <v>2228</v>
      </c>
      <c r="H610" s="107" t="s">
        <v>2229</v>
      </c>
      <c r="I610" s="107" t="s">
        <v>1260</v>
      </c>
      <c r="J610" s="107" t="s">
        <v>180</v>
      </c>
      <c r="K610" s="107" t="s">
        <v>1369</v>
      </c>
      <c r="L610" s="107" t="s">
        <v>2217</v>
      </c>
      <c r="M610" t="s">
        <v>1345</v>
      </c>
      <c r="Q610" s="6" t="e">
        <f>+VLOOKUP(Y610,#REF!,2,FALSE)</f>
        <v>#REF!</v>
      </c>
      <c r="R610" t="s">
        <v>1454</v>
      </c>
      <c r="S610" t="s">
        <v>3</v>
      </c>
      <c r="T610">
        <v>100000</v>
      </c>
      <c r="U610">
        <v>100000</v>
      </c>
      <c r="V610">
        <v>30000</v>
      </c>
      <c r="W610">
        <v>0</v>
      </c>
      <c r="X610">
        <v>-70000</v>
      </c>
      <c r="Y610" s="288">
        <v>2</v>
      </c>
      <c r="Z610" s="6" t="str">
        <f t="shared" si="36"/>
        <v>21</v>
      </c>
      <c r="AA610" s="107" t="str">
        <f t="shared" si="37"/>
        <v>2</v>
      </c>
      <c r="AB610" s="107" t="str">
        <f t="shared" si="38"/>
        <v>22</v>
      </c>
      <c r="AC610" s="107" t="str">
        <f t="shared" si="39"/>
        <v>226</v>
      </c>
    </row>
    <row r="611" spans="1:29" x14ac:dyDescent="0.25">
      <c r="A611" t="s">
        <v>172</v>
      </c>
      <c r="B611" t="s">
        <v>1382</v>
      </c>
      <c r="C611" s="107" t="e">
        <f>+VLOOKUP(AA611,#REF!,2,FALSE)</f>
        <v>#REF!</v>
      </c>
      <c r="D611" s="107" t="e">
        <f>+VLOOKUP(AB611,#REF!,2,FALSE)</f>
        <v>#REF!</v>
      </c>
      <c r="E611" s="107" t="s">
        <v>2226</v>
      </c>
      <c r="F611" s="107" t="s">
        <v>2227</v>
      </c>
      <c r="G611" s="107" t="s">
        <v>2228</v>
      </c>
      <c r="H611" s="107" t="s">
        <v>2229</v>
      </c>
      <c r="I611" s="107" t="s">
        <v>1260</v>
      </c>
      <c r="J611" s="107" t="s">
        <v>180</v>
      </c>
      <c r="K611" s="107" t="s">
        <v>1369</v>
      </c>
      <c r="L611" s="107" t="s">
        <v>2217</v>
      </c>
      <c r="M611" t="s">
        <v>1345</v>
      </c>
      <c r="Q611" s="6" t="e">
        <f>+VLOOKUP(Y611,#REF!,2,FALSE)</f>
        <v>#REF!</v>
      </c>
      <c r="R611" t="s">
        <v>1458</v>
      </c>
      <c r="S611" t="s">
        <v>98</v>
      </c>
      <c r="T611">
        <v>96000</v>
      </c>
      <c r="U611">
        <v>96000</v>
      </c>
      <c r="V611">
        <v>76800</v>
      </c>
      <c r="W611">
        <v>0</v>
      </c>
      <c r="X611">
        <v>-19200</v>
      </c>
      <c r="Y611" s="288">
        <v>2</v>
      </c>
      <c r="Z611" s="6" t="str">
        <f t="shared" si="36"/>
        <v>26</v>
      </c>
      <c r="AA611" s="107" t="str">
        <f t="shared" si="37"/>
        <v>2</v>
      </c>
      <c r="AB611" s="107" t="str">
        <f t="shared" si="38"/>
        <v>22</v>
      </c>
      <c r="AC611" s="107" t="str">
        <f t="shared" si="39"/>
        <v>226</v>
      </c>
    </row>
    <row r="612" spans="1:29" x14ac:dyDescent="0.25">
      <c r="A612" t="s">
        <v>172</v>
      </c>
      <c r="B612" t="s">
        <v>1382</v>
      </c>
      <c r="C612" s="107" t="e">
        <f>+VLOOKUP(AA612,#REF!,2,FALSE)</f>
        <v>#REF!</v>
      </c>
      <c r="D612" s="107" t="e">
        <f>+VLOOKUP(AB612,#REF!,2,FALSE)</f>
        <v>#REF!</v>
      </c>
      <c r="E612" s="107" t="s">
        <v>2226</v>
      </c>
      <c r="F612" s="107" t="s">
        <v>2227</v>
      </c>
      <c r="G612" s="107" t="s">
        <v>2228</v>
      </c>
      <c r="H612" s="107" t="s">
        <v>2229</v>
      </c>
      <c r="I612" s="107" t="s">
        <v>1260</v>
      </c>
      <c r="J612" s="107" t="s">
        <v>180</v>
      </c>
      <c r="K612" s="107" t="s">
        <v>1369</v>
      </c>
      <c r="L612" s="107" t="s">
        <v>2217</v>
      </c>
      <c r="M612" t="s">
        <v>1345</v>
      </c>
      <c r="Q612" s="6" t="e">
        <f>+VLOOKUP(Y612,#REF!,2,FALSE)</f>
        <v>#REF!</v>
      </c>
      <c r="R612" t="s">
        <v>1459</v>
      </c>
      <c r="S612" t="s">
        <v>8</v>
      </c>
      <c r="T612">
        <v>121800</v>
      </c>
      <c r="U612">
        <v>121800</v>
      </c>
      <c r="V612">
        <v>48720</v>
      </c>
      <c r="W612">
        <v>0</v>
      </c>
      <c r="X612">
        <v>-73080</v>
      </c>
      <c r="Y612" s="288">
        <v>2</v>
      </c>
      <c r="Z612" s="6" t="str">
        <f t="shared" si="36"/>
        <v>27</v>
      </c>
      <c r="AA612" s="107" t="str">
        <f t="shared" si="37"/>
        <v>2</v>
      </c>
      <c r="AB612" s="107" t="str">
        <f t="shared" si="38"/>
        <v>22</v>
      </c>
      <c r="AC612" s="107" t="str">
        <f t="shared" si="39"/>
        <v>226</v>
      </c>
    </row>
    <row r="613" spans="1:29" x14ac:dyDescent="0.25">
      <c r="A613" t="s">
        <v>172</v>
      </c>
      <c r="B613" t="s">
        <v>1382</v>
      </c>
      <c r="C613" s="107" t="e">
        <f>+VLOOKUP(AA613,#REF!,2,FALSE)</f>
        <v>#REF!</v>
      </c>
      <c r="D613" s="107" t="e">
        <f>+VLOOKUP(AB613,#REF!,2,FALSE)</f>
        <v>#REF!</v>
      </c>
      <c r="E613" s="107" t="s">
        <v>2226</v>
      </c>
      <c r="F613" s="107" t="s">
        <v>2227</v>
      </c>
      <c r="G613" s="107" t="s">
        <v>2228</v>
      </c>
      <c r="H613" s="107" t="s">
        <v>2229</v>
      </c>
      <c r="I613" s="107" t="s">
        <v>1260</v>
      </c>
      <c r="J613" s="107" t="s">
        <v>180</v>
      </c>
      <c r="K613" s="107" t="s">
        <v>1369</v>
      </c>
      <c r="L613" s="107" t="s">
        <v>2217</v>
      </c>
      <c r="M613" t="s">
        <v>1345</v>
      </c>
      <c r="Q613" s="6" t="e">
        <f>+VLOOKUP(Y613,#REF!,2,FALSE)</f>
        <v>#REF!</v>
      </c>
      <c r="R613" t="s">
        <v>1461</v>
      </c>
      <c r="S613" t="s">
        <v>55</v>
      </c>
      <c r="T613">
        <v>243600</v>
      </c>
      <c r="U613">
        <v>243600</v>
      </c>
      <c r="V613">
        <v>24360</v>
      </c>
      <c r="W613">
        <v>0</v>
      </c>
      <c r="X613">
        <v>-219240</v>
      </c>
      <c r="Y613" s="288">
        <v>2</v>
      </c>
      <c r="Z613" s="6" t="str">
        <f t="shared" si="36"/>
        <v>29</v>
      </c>
      <c r="AA613" s="107" t="str">
        <f t="shared" si="37"/>
        <v>2</v>
      </c>
      <c r="AB613" s="107" t="str">
        <f t="shared" si="38"/>
        <v>22</v>
      </c>
      <c r="AC613" s="107" t="str">
        <f t="shared" si="39"/>
        <v>226</v>
      </c>
    </row>
    <row r="614" spans="1:29" x14ac:dyDescent="0.25">
      <c r="A614" t="s">
        <v>172</v>
      </c>
      <c r="B614" t="s">
        <v>1382</v>
      </c>
      <c r="C614" s="107" t="e">
        <f>+VLOOKUP(AA614,#REF!,2,FALSE)</f>
        <v>#REF!</v>
      </c>
      <c r="D614" s="107" t="e">
        <f>+VLOOKUP(AB614,#REF!,2,FALSE)</f>
        <v>#REF!</v>
      </c>
      <c r="E614" s="107" t="s">
        <v>2226</v>
      </c>
      <c r="F614" s="107" t="s">
        <v>2227</v>
      </c>
      <c r="G614" s="107" t="s">
        <v>2228</v>
      </c>
      <c r="H614" s="107" t="s">
        <v>2229</v>
      </c>
      <c r="I614" s="107" t="s">
        <v>1260</v>
      </c>
      <c r="J614" s="107" t="s">
        <v>180</v>
      </c>
      <c r="K614" s="107" t="s">
        <v>1369</v>
      </c>
      <c r="L614" s="107" t="s">
        <v>2217</v>
      </c>
      <c r="M614" t="s">
        <v>1345</v>
      </c>
      <c r="Q614" s="6" t="e">
        <f>+VLOOKUP(Y614,#REF!,2,FALSE)</f>
        <v>#REF!</v>
      </c>
      <c r="R614" t="s">
        <v>1464</v>
      </c>
      <c r="S614" t="s">
        <v>45</v>
      </c>
      <c r="T614">
        <v>7500000</v>
      </c>
      <c r="U614">
        <v>7500000</v>
      </c>
      <c r="V614">
        <v>0</v>
      </c>
      <c r="W614">
        <v>0</v>
      </c>
      <c r="X614">
        <v>-7500000</v>
      </c>
      <c r="Y614" s="288">
        <v>3</v>
      </c>
      <c r="Z614" s="6" t="str">
        <f t="shared" si="36"/>
        <v>33</v>
      </c>
      <c r="AA614" s="107" t="str">
        <f t="shared" si="37"/>
        <v>2</v>
      </c>
      <c r="AB614" s="107" t="str">
        <f t="shared" si="38"/>
        <v>22</v>
      </c>
      <c r="AC614" s="107" t="str">
        <f t="shared" si="39"/>
        <v>226</v>
      </c>
    </row>
    <row r="615" spans="1:29" x14ac:dyDescent="0.25">
      <c r="A615" t="s">
        <v>172</v>
      </c>
      <c r="B615" t="s">
        <v>1382</v>
      </c>
      <c r="C615" s="107" t="e">
        <f>+VLOOKUP(AA615,#REF!,2,FALSE)</f>
        <v>#REF!</v>
      </c>
      <c r="D615" s="107" t="e">
        <f>+VLOOKUP(AB615,#REF!,2,FALSE)</f>
        <v>#REF!</v>
      </c>
      <c r="E615" s="107" t="s">
        <v>2226</v>
      </c>
      <c r="F615" s="107" t="s">
        <v>2227</v>
      </c>
      <c r="G615" s="107" t="s">
        <v>2228</v>
      </c>
      <c r="H615" s="107" t="s">
        <v>2229</v>
      </c>
      <c r="I615" s="107" t="s">
        <v>1260</v>
      </c>
      <c r="J615" s="107" t="s">
        <v>180</v>
      </c>
      <c r="K615" s="107" t="s">
        <v>1369</v>
      </c>
      <c r="L615" s="107" t="s">
        <v>2217</v>
      </c>
      <c r="M615" t="s">
        <v>1345</v>
      </c>
      <c r="Q615" s="6" t="e">
        <f>+VLOOKUP(Y615,#REF!,2,FALSE)</f>
        <v>#REF!</v>
      </c>
      <c r="R615" t="s">
        <v>1466</v>
      </c>
      <c r="S615" t="s">
        <v>104</v>
      </c>
      <c r="T615">
        <v>20000</v>
      </c>
      <c r="U615">
        <v>0</v>
      </c>
      <c r="V615">
        <v>0</v>
      </c>
      <c r="W615">
        <v>-20000</v>
      </c>
      <c r="X615">
        <v>-20000</v>
      </c>
      <c r="Y615" s="288">
        <v>3</v>
      </c>
      <c r="Z615" s="6" t="str">
        <f t="shared" si="36"/>
        <v>35</v>
      </c>
      <c r="AA615" s="107" t="str">
        <f t="shared" si="37"/>
        <v>2</v>
      </c>
      <c r="AB615" s="107" t="str">
        <f t="shared" si="38"/>
        <v>22</v>
      </c>
      <c r="AC615" s="107" t="str">
        <f t="shared" si="39"/>
        <v>226</v>
      </c>
    </row>
    <row r="616" spans="1:29" x14ac:dyDescent="0.25">
      <c r="A616" t="s">
        <v>172</v>
      </c>
      <c r="B616" t="s">
        <v>1382</v>
      </c>
      <c r="C616" s="107" t="e">
        <f>+VLOOKUP(AA616,#REF!,2,FALSE)</f>
        <v>#REF!</v>
      </c>
      <c r="D616" s="107" t="e">
        <f>+VLOOKUP(AB616,#REF!,2,FALSE)</f>
        <v>#REF!</v>
      </c>
      <c r="E616" s="107" t="s">
        <v>2226</v>
      </c>
      <c r="F616" s="107" t="s">
        <v>2227</v>
      </c>
      <c r="G616" s="107" t="s">
        <v>2228</v>
      </c>
      <c r="H616" s="107" t="s">
        <v>2229</v>
      </c>
      <c r="I616" s="107" t="s">
        <v>1260</v>
      </c>
      <c r="J616" s="107" t="s">
        <v>180</v>
      </c>
      <c r="K616" s="107" t="s">
        <v>1369</v>
      </c>
      <c r="L616" s="107" t="s">
        <v>2217</v>
      </c>
      <c r="M616" t="s">
        <v>1345</v>
      </c>
      <c r="Q616" s="6" t="e">
        <f>+VLOOKUP(Y616,#REF!,2,FALSE)</f>
        <v>#REF!</v>
      </c>
      <c r="R616" t="s">
        <v>1467</v>
      </c>
      <c r="S616" t="s">
        <v>114</v>
      </c>
      <c r="T616">
        <v>500000</v>
      </c>
      <c r="U616">
        <v>0</v>
      </c>
      <c r="V616">
        <v>0</v>
      </c>
      <c r="W616">
        <v>-500000</v>
      </c>
      <c r="X616">
        <v>-500000</v>
      </c>
      <c r="Y616" s="288">
        <v>3</v>
      </c>
      <c r="Z616" s="6" t="str">
        <f t="shared" si="36"/>
        <v>36</v>
      </c>
      <c r="AA616" s="107" t="str">
        <f t="shared" si="37"/>
        <v>2</v>
      </c>
      <c r="AB616" s="107" t="str">
        <f t="shared" si="38"/>
        <v>22</v>
      </c>
      <c r="AC616" s="107" t="str">
        <f t="shared" si="39"/>
        <v>226</v>
      </c>
    </row>
    <row r="617" spans="1:29" x14ac:dyDescent="0.25">
      <c r="A617" t="s">
        <v>172</v>
      </c>
      <c r="B617" t="s">
        <v>1382</v>
      </c>
      <c r="C617" s="107" t="e">
        <f>+VLOOKUP(AA617,#REF!,2,FALSE)</f>
        <v>#REF!</v>
      </c>
      <c r="D617" s="107" t="e">
        <f>+VLOOKUP(AB617,#REF!,2,FALSE)</f>
        <v>#REF!</v>
      </c>
      <c r="E617" s="107" t="s">
        <v>2226</v>
      </c>
      <c r="F617" s="107" t="s">
        <v>2227</v>
      </c>
      <c r="G617" s="107" t="s">
        <v>2228</v>
      </c>
      <c r="H617" s="107" t="s">
        <v>2229</v>
      </c>
      <c r="I617" s="107" t="s">
        <v>1260</v>
      </c>
      <c r="J617" s="107" t="s">
        <v>180</v>
      </c>
      <c r="K617" s="107" t="s">
        <v>1369</v>
      </c>
      <c r="L617" s="107" t="s">
        <v>2217</v>
      </c>
      <c r="M617" t="s">
        <v>1345</v>
      </c>
      <c r="Q617" s="6" t="e">
        <f>+VLOOKUP(Y617,#REF!,2,FALSE)</f>
        <v>#REF!</v>
      </c>
      <c r="R617" t="s">
        <v>1467</v>
      </c>
      <c r="S617" t="s">
        <v>117</v>
      </c>
      <c r="T617">
        <v>1000000</v>
      </c>
      <c r="U617">
        <v>0</v>
      </c>
      <c r="V617">
        <v>0</v>
      </c>
      <c r="W617">
        <v>-1000000</v>
      </c>
      <c r="X617">
        <v>-1000000</v>
      </c>
      <c r="Y617" s="288">
        <v>3</v>
      </c>
      <c r="Z617" s="6" t="str">
        <f t="shared" si="36"/>
        <v>36</v>
      </c>
      <c r="AA617" s="107" t="str">
        <f t="shared" si="37"/>
        <v>2</v>
      </c>
      <c r="AB617" s="107" t="str">
        <f t="shared" si="38"/>
        <v>22</v>
      </c>
      <c r="AC617" s="107" t="str">
        <f t="shared" si="39"/>
        <v>226</v>
      </c>
    </row>
    <row r="618" spans="1:29" x14ac:dyDescent="0.25">
      <c r="A618" t="s">
        <v>172</v>
      </c>
      <c r="B618" t="s">
        <v>1382</v>
      </c>
      <c r="C618" s="107" t="e">
        <f>+VLOOKUP(AA618,#REF!,2,FALSE)</f>
        <v>#REF!</v>
      </c>
      <c r="D618" s="107" t="e">
        <f>+VLOOKUP(AB618,#REF!,2,FALSE)</f>
        <v>#REF!</v>
      </c>
      <c r="E618" s="107" t="s">
        <v>2226</v>
      </c>
      <c r="F618" s="107" t="s">
        <v>2227</v>
      </c>
      <c r="G618" s="107" t="s">
        <v>2228</v>
      </c>
      <c r="H618" s="107" t="s">
        <v>2229</v>
      </c>
      <c r="I618" s="107" t="s">
        <v>1260</v>
      </c>
      <c r="J618" s="107" t="s">
        <v>180</v>
      </c>
      <c r="K618" s="107" t="s">
        <v>1369</v>
      </c>
      <c r="L618" s="107" t="s">
        <v>2217</v>
      </c>
      <c r="M618" t="s">
        <v>1345</v>
      </c>
      <c r="Q618" s="6" t="e">
        <f>+VLOOKUP(Y618,#REF!,2,FALSE)</f>
        <v>#REF!</v>
      </c>
      <c r="R618" t="s">
        <v>1467</v>
      </c>
      <c r="S618" t="s">
        <v>118</v>
      </c>
      <c r="T618">
        <v>200000</v>
      </c>
      <c r="U618">
        <v>0</v>
      </c>
      <c r="V618">
        <v>0</v>
      </c>
      <c r="W618">
        <v>-200000</v>
      </c>
      <c r="X618">
        <v>-200000</v>
      </c>
      <c r="Y618" s="288">
        <v>3</v>
      </c>
      <c r="Z618" s="6" t="str">
        <f t="shared" si="36"/>
        <v>36</v>
      </c>
      <c r="AA618" s="107" t="str">
        <f t="shared" si="37"/>
        <v>2</v>
      </c>
      <c r="AB618" s="107" t="str">
        <f t="shared" si="38"/>
        <v>22</v>
      </c>
      <c r="AC618" s="107" t="str">
        <f t="shared" si="39"/>
        <v>226</v>
      </c>
    </row>
    <row r="619" spans="1:29" x14ac:dyDescent="0.25">
      <c r="A619" t="s">
        <v>172</v>
      </c>
      <c r="B619" t="s">
        <v>1382</v>
      </c>
      <c r="C619" s="107" t="e">
        <f>+VLOOKUP(AA619,#REF!,2,FALSE)</f>
        <v>#REF!</v>
      </c>
      <c r="D619" s="107" t="e">
        <f>+VLOOKUP(AB619,#REF!,2,FALSE)</f>
        <v>#REF!</v>
      </c>
      <c r="E619" s="107" t="s">
        <v>2226</v>
      </c>
      <c r="F619" s="107" t="s">
        <v>2227</v>
      </c>
      <c r="G619" s="107" t="s">
        <v>2228</v>
      </c>
      <c r="H619" s="107" t="s">
        <v>2229</v>
      </c>
      <c r="I619" s="107" t="s">
        <v>1260</v>
      </c>
      <c r="J619" s="107" t="s">
        <v>180</v>
      </c>
      <c r="K619" s="107" t="s">
        <v>1369</v>
      </c>
      <c r="L619" s="107" t="s">
        <v>2217</v>
      </c>
      <c r="M619" t="s">
        <v>1345</v>
      </c>
      <c r="Q619" s="6" t="e">
        <f>+VLOOKUP(Y619,#REF!,2,FALSE)</f>
        <v>#REF!</v>
      </c>
      <c r="R619" t="s">
        <v>1476</v>
      </c>
      <c r="S619" t="s">
        <v>73</v>
      </c>
      <c r="T619">
        <v>121993</v>
      </c>
      <c r="U619">
        <v>121993</v>
      </c>
      <c r="V619">
        <v>0</v>
      </c>
      <c r="W619">
        <v>0</v>
      </c>
      <c r="X619">
        <v>-121993</v>
      </c>
      <c r="Y619" s="288">
        <v>5</v>
      </c>
      <c r="Z619" s="6" t="str">
        <f t="shared" si="36"/>
        <v>51</v>
      </c>
      <c r="AA619" s="107" t="str">
        <f t="shared" si="37"/>
        <v>2</v>
      </c>
      <c r="AB619" s="107" t="str">
        <f t="shared" si="38"/>
        <v>22</v>
      </c>
      <c r="AC619" s="107" t="str">
        <f t="shared" si="39"/>
        <v>226</v>
      </c>
    </row>
    <row r="620" spans="1:29" x14ac:dyDescent="0.25">
      <c r="A620" t="s">
        <v>134</v>
      </c>
      <c r="B620" t="s">
        <v>1373</v>
      </c>
      <c r="C620" s="107" t="e">
        <f>+VLOOKUP(AA620,#REF!,2,FALSE)</f>
        <v>#REF!</v>
      </c>
      <c r="D620" s="107" t="e">
        <f>+VLOOKUP(AB620,#REF!,2,FALSE)</f>
        <v>#REF!</v>
      </c>
      <c r="E620" s="107" t="s">
        <v>2215</v>
      </c>
      <c r="F620" s="107" t="s">
        <v>2212</v>
      </c>
      <c r="G620" s="107" t="s">
        <v>2213</v>
      </c>
      <c r="H620" s="107" t="s">
        <v>2214</v>
      </c>
      <c r="I620" t="s">
        <v>1236</v>
      </c>
      <c r="J620" t="s">
        <v>30</v>
      </c>
      <c r="K620" t="s">
        <v>1368</v>
      </c>
      <c r="L620" s="107" t="s">
        <v>2231</v>
      </c>
      <c r="M620" t="s">
        <v>1332</v>
      </c>
      <c r="P620" t="s">
        <v>381</v>
      </c>
      <c r="Q620" s="6" t="e">
        <f>+VLOOKUP(Y620,#REF!,2,FALSE)</f>
        <v>#REF!</v>
      </c>
      <c r="R620" t="s">
        <v>1461</v>
      </c>
      <c r="S620" t="s">
        <v>54</v>
      </c>
      <c r="T620">
        <v>37500</v>
      </c>
      <c r="U620">
        <v>37500</v>
      </c>
      <c r="V620">
        <v>1875</v>
      </c>
      <c r="W620">
        <v>0</v>
      </c>
      <c r="X620">
        <v>-35625</v>
      </c>
      <c r="Y620" s="288">
        <v>2</v>
      </c>
      <c r="Z620" s="6" t="str">
        <f t="shared" si="36"/>
        <v>29</v>
      </c>
      <c r="AA620" s="107" t="str">
        <f t="shared" si="37"/>
        <v>1</v>
      </c>
      <c r="AB620" s="107" t="str">
        <f t="shared" si="38"/>
        <v>13</v>
      </c>
      <c r="AC620" s="107" t="str">
        <f t="shared" si="39"/>
        <v>134</v>
      </c>
    </row>
    <row r="621" spans="1:29" x14ac:dyDescent="0.25">
      <c r="A621" t="s">
        <v>134</v>
      </c>
      <c r="B621" t="s">
        <v>1373</v>
      </c>
      <c r="C621" s="107" t="e">
        <f>+VLOOKUP(AA621,#REF!,2,FALSE)</f>
        <v>#REF!</v>
      </c>
      <c r="D621" s="107" t="e">
        <f>+VLOOKUP(AB621,#REF!,2,FALSE)</f>
        <v>#REF!</v>
      </c>
      <c r="E621" s="107" t="s">
        <v>2215</v>
      </c>
      <c r="F621" s="107" t="s">
        <v>2212</v>
      </c>
      <c r="G621" s="107" t="s">
        <v>2213</v>
      </c>
      <c r="H621" s="107" t="s">
        <v>2214</v>
      </c>
      <c r="I621" s="107" t="s">
        <v>1236</v>
      </c>
      <c r="J621" s="107" t="s">
        <v>30</v>
      </c>
      <c r="K621" s="107" t="s">
        <v>1368</v>
      </c>
      <c r="L621" s="107" t="s">
        <v>2231</v>
      </c>
      <c r="M621" t="s">
        <v>1332</v>
      </c>
      <c r="P621" t="s">
        <v>382</v>
      </c>
      <c r="Q621" s="6" t="e">
        <f>+VLOOKUP(Y621,#REF!,2,FALSE)</f>
        <v>#REF!</v>
      </c>
      <c r="R621" t="s">
        <v>1461</v>
      </c>
      <c r="S621" t="s">
        <v>54</v>
      </c>
      <c r="T621">
        <v>36000</v>
      </c>
      <c r="U621">
        <v>36000</v>
      </c>
      <c r="V621">
        <v>1800</v>
      </c>
      <c r="W621">
        <v>0</v>
      </c>
      <c r="X621">
        <v>-34200</v>
      </c>
      <c r="Y621" s="288">
        <v>2</v>
      </c>
      <c r="Z621" s="6" t="str">
        <f t="shared" si="36"/>
        <v>29</v>
      </c>
      <c r="AA621" s="107" t="str">
        <f t="shared" si="37"/>
        <v>1</v>
      </c>
      <c r="AB621" s="107" t="str">
        <f t="shared" si="38"/>
        <v>13</v>
      </c>
      <c r="AC621" s="107" t="str">
        <f t="shared" si="39"/>
        <v>134</v>
      </c>
    </row>
    <row r="622" spans="1:29" x14ac:dyDescent="0.25">
      <c r="A622" t="s">
        <v>134</v>
      </c>
      <c r="B622" t="s">
        <v>1373</v>
      </c>
      <c r="C622" s="107" t="e">
        <f>+VLOOKUP(AA622,#REF!,2,FALSE)</f>
        <v>#REF!</v>
      </c>
      <c r="D622" s="107" t="e">
        <f>+VLOOKUP(AB622,#REF!,2,FALSE)</f>
        <v>#REF!</v>
      </c>
      <c r="E622" s="107" t="s">
        <v>2215</v>
      </c>
      <c r="F622" s="107" t="s">
        <v>2212</v>
      </c>
      <c r="G622" s="107" t="s">
        <v>2213</v>
      </c>
      <c r="H622" s="107" t="s">
        <v>2214</v>
      </c>
      <c r="I622" s="107" t="s">
        <v>1236</v>
      </c>
      <c r="J622" s="107" t="s">
        <v>30</v>
      </c>
      <c r="K622" s="107" t="s">
        <v>1368</v>
      </c>
      <c r="L622" s="107" t="s">
        <v>2231</v>
      </c>
      <c r="M622" t="s">
        <v>1332</v>
      </c>
      <c r="P622" t="s">
        <v>383</v>
      </c>
      <c r="Q622" s="6" t="e">
        <f>+VLOOKUP(Y622,#REF!,2,FALSE)</f>
        <v>#REF!</v>
      </c>
      <c r="R622" t="s">
        <v>1461</v>
      </c>
      <c r="S622" t="s">
        <v>54</v>
      </c>
      <c r="T622">
        <v>1060</v>
      </c>
      <c r="U622">
        <v>1060</v>
      </c>
      <c r="V622">
        <v>1060</v>
      </c>
      <c r="W622">
        <v>0</v>
      </c>
      <c r="X622">
        <v>0</v>
      </c>
      <c r="Y622" s="288">
        <v>2</v>
      </c>
      <c r="Z622" s="6" t="str">
        <f t="shared" si="36"/>
        <v>29</v>
      </c>
      <c r="AA622" s="107" t="str">
        <f t="shared" si="37"/>
        <v>1</v>
      </c>
      <c r="AB622" s="107" t="str">
        <f t="shared" si="38"/>
        <v>13</v>
      </c>
      <c r="AC622" s="107" t="str">
        <f t="shared" si="39"/>
        <v>134</v>
      </c>
    </row>
    <row r="623" spans="1:29" x14ac:dyDescent="0.25">
      <c r="A623" t="s">
        <v>134</v>
      </c>
      <c r="B623" t="s">
        <v>1373</v>
      </c>
      <c r="C623" s="107" t="e">
        <f>+VLOOKUP(AA623,#REF!,2,FALSE)</f>
        <v>#REF!</v>
      </c>
      <c r="D623" s="107" t="e">
        <f>+VLOOKUP(AB623,#REF!,2,FALSE)</f>
        <v>#REF!</v>
      </c>
      <c r="E623" s="107" t="s">
        <v>2215</v>
      </c>
      <c r="F623" s="107" t="s">
        <v>2212</v>
      </c>
      <c r="G623" s="107" t="s">
        <v>2213</v>
      </c>
      <c r="H623" s="107" t="s">
        <v>2214</v>
      </c>
      <c r="I623" s="107" t="s">
        <v>1236</v>
      </c>
      <c r="J623" s="107" t="s">
        <v>30</v>
      </c>
      <c r="K623" s="107" t="s">
        <v>1368</v>
      </c>
      <c r="L623" s="107" t="s">
        <v>2231</v>
      </c>
      <c r="M623" t="s">
        <v>1332</v>
      </c>
      <c r="P623" t="s">
        <v>384</v>
      </c>
      <c r="Q623" s="6" t="e">
        <f>+VLOOKUP(Y623,#REF!,2,FALSE)</f>
        <v>#REF!</v>
      </c>
      <c r="R623" t="s">
        <v>1461</v>
      </c>
      <c r="S623" t="s">
        <v>54</v>
      </c>
      <c r="T623">
        <v>24900</v>
      </c>
      <c r="U623">
        <v>24900</v>
      </c>
      <c r="V623">
        <v>1245</v>
      </c>
      <c r="W623">
        <v>0</v>
      </c>
      <c r="X623">
        <v>-23655</v>
      </c>
      <c r="Y623" s="288">
        <v>2</v>
      </c>
      <c r="Z623" s="6" t="str">
        <f t="shared" si="36"/>
        <v>29</v>
      </c>
      <c r="AA623" s="107" t="str">
        <f t="shared" si="37"/>
        <v>1</v>
      </c>
      <c r="AB623" s="107" t="str">
        <f t="shared" si="38"/>
        <v>13</v>
      </c>
      <c r="AC623" s="107" t="str">
        <f t="shared" si="39"/>
        <v>134</v>
      </c>
    </row>
    <row r="624" spans="1:29" x14ac:dyDescent="0.25">
      <c r="A624" t="s">
        <v>134</v>
      </c>
      <c r="B624" t="s">
        <v>1373</v>
      </c>
      <c r="C624" s="107" t="e">
        <f>+VLOOKUP(AA624,#REF!,2,FALSE)</f>
        <v>#REF!</v>
      </c>
      <c r="D624" s="107" t="e">
        <f>+VLOOKUP(AB624,#REF!,2,FALSE)</f>
        <v>#REF!</v>
      </c>
      <c r="E624" s="107" t="s">
        <v>2215</v>
      </c>
      <c r="F624" s="107" t="s">
        <v>2212</v>
      </c>
      <c r="G624" s="107" t="s">
        <v>2213</v>
      </c>
      <c r="H624" s="107" t="s">
        <v>2214</v>
      </c>
      <c r="I624" s="107" t="s">
        <v>1236</v>
      </c>
      <c r="J624" s="107" t="s">
        <v>30</v>
      </c>
      <c r="K624" s="107" t="s">
        <v>1368</v>
      </c>
      <c r="L624" s="107" t="s">
        <v>2231</v>
      </c>
      <c r="M624" t="s">
        <v>1332</v>
      </c>
      <c r="P624" t="s">
        <v>385</v>
      </c>
      <c r="Q624" s="6" t="e">
        <f>+VLOOKUP(Y624,#REF!,2,FALSE)</f>
        <v>#REF!</v>
      </c>
      <c r="R624" t="s">
        <v>1461</v>
      </c>
      <c r="S624" t="s">
        <v>54</v>
      </c>
      <c r="T624">
        <v>5220</v>
      </c>
      <c r="U624">
        <v>5220</v>
      </c>
      <c r="V624">
        <v>5220</v>
      </c>
      <c r="W624">
        <v>0</v>
      </c>
      <c r="X624">
        <v>0</v>
      </c>
      <c r="Y624" s="288">
        <v>2</v>
      </c>
      <c r="Z624" s="6" t="str">
        <f t="shared" si="36"/>
        <v>29</v>
      </c>
      <c r="AA624" s="107" t="str">
        <f t="shared" si="37"/>
        <v>1</v>
      </c>
      <c r="AB624" s="107" t="str">
        <f t="shared" si="38"/>
        <v>13</v>
      </c>
      <c r="AC624" s="107" t="str">
        <f t="shared" si="39"/>
        <v>134</v>
      </c>
    </row>
    <row r="625" spans="1:29" x14ac:dyDescent="0.25">
      <c r="A625" t="s">
        <v>134</v>
      </c>
      <c r="B625" t="s">
        <v>1373</v>
      </c>
      <c r="C625" s="107" t="e">
        <f>+VLOOKUP(AA625,#REF!,2,FALSE)</f>
        <v>#REF!</v>
      </c>
      <c r="D625" s="107" t="e">
        <f>+VLOOKUP(AB625,#REF!,2,FALSE)</f>
        <v>#REF!</v>
      </c>
      <c r="E625" s="107" t="s">
        <v>2215</v>
      </c>
      <c r="F625" s="107" t="s">
        <v>2212</v>
      </c>
      <c r="G625" s="107" t="s">
        <v>2213</v>
      </c>
      <c r="H625" s="107" t="s">
        <v>2214</v>
      </c>
      <c r="I625" s="107" t="s">
        <v>1236</v>
      </c>
      <c r="J625" s="107" t="s">
        <v>30</v>
      </c>
      <c r="K625" s="107" t="s">
        <v>1368</v>
      </c>
      <c r="L625" s="107" t="s">
        <v>2231</v>
      </c>
      <c r="M625" t="s">
        <v>1332</v>
      </c>
      <c r="P625" t="s">
        <v>386</v>
      </c>
      <c r="Q625" s="6" t="e">
        <f>+VLOOKUP(Y625,#REF!,2,FALSE)</f>
        <v>#REF!</v>
      </c>
      <c r="R625" t="s">
        <v>1461</v>
      </c>
      <c r="S625" t="s">
        <v>54</v>
      </c>
      <c r="T625">
        <v>2960</v>
      </c>
      <c r="U625">
        <v>2960</v>
      </c>
      <c r="V625">
        <v>2960</v>
      </c>
      <c r="W625">
        <v>0</v>
      </c>
      <c r="X625">
        <v>0</v>
      </c>
      <c r="Y625" s="288">
        <v>2</v>
      </c>
      <c r="Z625" s="6" t="str">
        <f t="shared" si="36"/>
        <v>29</v>
      </c>
      <c r="AA625" s="107" t="str">
        <f t="shared" si="37"/>
        <v>1</v>
      </c>
      <c r="AB625" s="107" t="str">
        <f t="shared" si="38"/>
        <v>13</v>
      </c>
      <c r="AC625" s="107" t="str">
        <f t="shared" si="39"/>
        <v>134</v>
      </c>
    </row>
    <row r="626" spans="1:29" x14ac:dyDescent="0.25">
      <c r="A626" t="s">
        <v>134</v>
      </c>
      <c r="B626" t="s">
        <v>1373</v>
      </c>
      <c r="C626" s="107" t="e">
        <f>+VLOOKUP(AA626,#REF!,2,FALSE)</f>
        <v>#REF!</v>
      </c>
      <c r="D626" s="107" t="e">
        <f>+VLOOKUP(AB626,#REF!,2,FALSE)</f>
        <v>#REF!</v>
      </c>
      <c r="E626" s="107" t="s">
        <v>2215</v>
      </c>
      <c r="F626" s="107" t="s">
        <v>2212</v>
      </c>
      <c r="G626" s="107" t="s">
        <v>2213</v>
      </c>
      <c r="H626" s="107" t="s">
        <v>2214</v>
      </c>
      <c r="I626" s="107" t="s">
        <v>1236</v>
      </c>
      <c r="J626" s="107" t="s">
        <v>30</v>
      </c>
      <c r="K626" s="107" t="s">
        <v>1368</v>
      </c>
      <c r="L626" s="107" t="s">
        <v>2231</v>
      </c>
      <c r="M626" t="s">
        <v>1332</v>
      </c>
      <c r="P626" t="s">
        <v>387</v>
      </c>
      <c r="Q626" s="6" t="e">
        <f>+VLOOKUP(Y626,#REF!,2,FALSE)</f>
        <v>#REF!</v>
      </c>
      <c r="R626" t="s">
        <v>1461</v>
      </c>
      <c r="S626" t="s">
        <v>54</v>
      </c>
      <c r="T626">
        <v>700</v>
      </c>
      <c r="U626">
        <v>700</v>
      </c>
      <c r="V626">
        <v>700</v>
      </c>
      <c r="W626">
        <v>0</v>
      </c>
      <c r="X626">
        <v>0</v>
      </c>
      <c r="Y626" s="288">
        <v>2</v>
      </c>
      <c r="Z626" s="6" t="str">
        <f t="shared" si="36"/>
        <v>29</v>
      </c>
      <c r="AA626" s="107" t="str">
        <f t="shared" si="37"/>
        <v>1</v>
      </c>
      <c r="AB626" s="107" t="str">
        <f t="shared" si="38"/>
        <v>13</v>
      </c>
      <c r="AC626" s="107" t="str">
        <f t="shared" si="39"/>
        <v>134</v>
      </c>
    </row>
    <row r="627" spans="1:29" x14ac:dyDescent="0.25">
      <c r="A627" t="s">
        <v>134</v>
      </c>
      <c r="B627" t="s">
        <v>1373</v>
      </c>
      <c r="C627" s="107" t="e">
        <f>+VLOOKUP(AA627,#REF!,2,FALSE)</f>
        <v>#REF!</v>
      </c>
      <c r="D627" s="107" t="e">
        <f>+VLOOKUP(AB627,#REF!,2,FALSE)</f>
        <v>#REF!</v>
      </c>
      <c r="E627" s="107" t="s">
        <v>2215</v>
      </c>
      <c r="F627" s="107" t="s">
        <v>2212</v>
      </c>
      <c r="G627" s="107" t="s">
        <v>2213</v>
      </c>
      <c r="H627" s="107" t="s">
        <v>2214</v>
      </c>
      <c r="I627" s="107" t="s">
        <v>1236</v>
      </c>
      <c r="J627" s="107" t="s">
        <v>30</v>
      </c>
      <c r="K627" s="107" t="s">
        <v>1368</v>
      </c>
      <c r="L627" s="107" t="s">
        <v>2231</v>
      </c>
      <c r="M627" t="s">
        <v>1332</v>
      </c>
      <c r="P627" t="s">
        <v>388</v>
      </c>
      <c r="Q627" s="6" t="e">
        <f>+VLOOKUP(Y627,#REF!,2,FALSE)</f>
        <v>#REF!</v>
      </c>
      <c r="R627" t="s">
        <v>1461</v>
      </c>
      <c r="S627" t="s">
        <v>54</v>
      </c>
      <c r="T627">
        <v>129500</v>
      </c>
      <c r="U627">
        <v>129500</v>
      </c>
      <c r="V627">
        <v>6475</v>
      </c>
      <c r="W627">
        <v>0</v>
      </c>
      <c r="X627">
        <v>-123025</v>
      </c>
      <c r="Y627" s="288">
        <v>2</v>
      </c>
      <c r="Z627" s="6" t="str">
        <f t="shared" si="36"/>
        <v>29</v>
      </c>
      <c r="AA627" s="107" t="str">
        <f t="shared" si="37"/>
        <v>1</v>
      </c>
      <c r="AB627" s="107" t="str">
        <f t="shared" si="38"/>
        <v>13</v>
      </c>
      <c r="AC627" s="107" t="str">
        <f t="shared" si="39"/>
        <v>134</v>
      </c>
    </row>
    <row r="628" spans="1:29" x14ac:dyDescent="0.25">
      <c r="A628" t="s">
        <v>134</v>
      </c>
      <c r="B628" t="s">
        <v>1373</v>
      </c>
      <c r="C628" s="107" t="e">
        <f>+VLOOKUP(AA628,#REF!,2,FALSE)</f>
        <v>#REF!</v>
      </c>
      <c r="D628" s="107" t="e">
        <f>+VLOOKUP(AB628,#REF!,2,FALSE)</f>
        <v>#REF!</v>
      </c>
      <c r="E628" s="107" t="s">
        <v>2215</v>
      </c>
      <c r="F628" s="107" t="s">
        <v>2212</v>
      </c>
      <c r="G628" s="107" t="s">
        <v>2213</v>
      </c>
      <c r="H628" s="107" t="s">
        <v>2214</v>
      </c>
      <c r="I628" s="107" t="s">
        <v>1236</v>
      </c>
      <c r="J628" s="107" t="s">
        <v>30</v>
      </c>
      <c r="K628" s="107" t="s">
        <v>1368</v>
      </c>
      <c r="L628" s="107" t="s">
        <v>2231</v>
      </c>
      <c r="M628" t="s">
        <v>1332</v>
      </c>
      <c r="P628" t="s">
        <v>389</v>
      </c>
      <c r="Q628" s="6" t="e">
        <f>+VLOOKUP(Y628,#REF!,2,FALSE)</f>
        <v>#REF!</v>
      </c>
      <c r="R628" t="s">
        <v>1461</v>
      </c>
      <c r="S628" t="s">
        <v>54</v>
      </c>
      <c r="T628">
        <v>541500</v>
      </c>
      <c r="U628">
        <v>541500</v>
      </c>
      <c r="V628">
        <v>27075</v>
      </c>
      <c r="W628">
        <v>0</v>
      </c>
      <c r="X628">
        <v>-514425</v>
      </c>
      <c r="Y628" s="288">
        <v>2</v>
      </c>
      <c r="Z628" s="6" t="str">
        <f t="shared" si="36"/>
        <v>29</v>
      </c>
      <c r="AA628" s="107" t="str">
        <f t="shared" si="37"/>
        <v>1</v>
      </c>
      <c r="AB628" s="107" t="str">
        <f t="shared" si="38"/>
        <v>13</v>
      </c>
      <c r="AC628" s="107" t="str">
        <f t="shared" si="39"/>
        <v>134</v>
      </c>
    </row>
    <row r="629" spans="1:29" x14ac:dyDescent="0.25">
      <c r="A629" t="s">
        <v>134</v>
      </c>
      <c r="B629" t="s">
        <v>1373</v>
      </c>
      <c r="C629" s="107" t="e">
        <f>+VLOOKUP(AA629,#REF!,2,FALSE)</f>
        <v>#REF!</v>
      </c>
      <c r="D629" s="107" t="e">
        <f>+VLOOKUP(AB629,#REF!,2,FALSE)</f>
        <v>#REF!</v>
      </c>
      <c r="E629" s="107" t="s">
        <v>2215</v>
      </c>
      <c r="F629" s="107" t="s">
        <v>2212</v>
      </c>
      <c r="G629" s="107" t="s">
        <v>2213</v>
      </c>
      <c r="H629" s="107" t="s">
        <v>2214</v>
      </c>
      <c r="I629" s="107" t="s">
        <v>1236</v>
      </c>
      <c r="J629" s="107" t="s">
        <v>30</v>
      </c>
      <c r="K629" s="107" t="s">
        <v>1368</v>
      </c>
      <c r="L629" s="107" t="s">
        <v>2231</v>
      </c>
      <c r="M629" t="s">
        <v>1332</v>
      </c>
      <c r="P629" t="s">
        <v>390</v>
      </c>
      <c r="Q629" s="6" t="e">
        <f>+VLOOKUP(Y629,#REF!,2,FALSE)</f>
        <v>#REF!</v>
      </c>
      <c r="R629" t="s">
        <v>1461</v>
      </c>
      <c r="S629" t="s">
        <v>54</v>
      </c>
      <c r="T629">
        <v>2800</v>
      </c>
      <c r="U629">
        <v>2800</v>
      </c>
      <c r="V629">
        <v>2800</v>
      </c>
      <c r="W629">
        <v>0</v>
      </c>
      <c r="X629">
        <v>0</v>
      </c>
      <c r="Y629" s="288">
        <v>2</v>
      </c>
      <c r="Z629" s="6" t="str">
        <f t="shared" si="36"/>
        <v>29</v>
      </c>
      <c r="AA629" s="107" t="str">
        <f t="shared" si="37"/>
        <v>1</v>
      </c>
      <c r="AB629" s="107" t="str">
        <f t="shared" si="38"/>
        <v>13</v>
      </c>
      <c r="AC629" s="107" t="str">
        <f t="shared" si="39"/>
        <v>134</v>
      </c>
    </row>
    <row r="630" spans="1:29" x14ac:dyDescent="0.25">
      <c r="A630" t="s">
        <v>134</v>
      </c>
      <c r="B630" t="s">
        <v>1373</v>
      </c>
      <c r="C630" s="107" t="e">
        <f>+VLOOKUP(AA630,#REF!,2,FALSE)</f>
        <v>#REF!</v>
      </c>
      <c r="D630" s="107" t="e">
        <f>+VLOOKUP(AB630,#REF!,2,FALSE)</f>
        <v>#REF!</v>
      </c>
      <c r="E630" s="107" t="s">
        <v>2215</v>
      </c>
      <c r="F630" s="107" t="s">
        <v>2212</v>
      </c>
      <c r="G630" s="107" t="s">
        <v>2213</v>
      </c>
      <c r="H630" s="107" t="s">
        <v>2214</v>
      </c>
      <c r="I630" s="107" t="s">
        <v>1236</v>
      </c>
      <c r="J630" s="107" t="s">
        <v>30</v>
      </c>
      <c r="K630" s="107" t="s">
        <v>1368</v>
      </c>
      <c r="L630" s="107" t="s">
        <v>2231</v>
      </c>
      <c r="M630" t="s">
        <v>1332</v>
      </c>
      <c r="P630" t="s">
        <v>391</v>
      </c>
      <c r="Q630" s="6" t="e">
        <f>+VLOOKUP(Y630,#REF!,2,FALSE)</f>
        <v>#REF!</v>
      </c>
      <c r="R630" t="s">
        <v>1481</v>
      </c>
      <c r="S630" t="s">
        <v>82</v>
      </c>
      <c r="T630">
        <v>216371</v>
      </c>
      <c r="U630">
        <v>216371</v>
      </c>
      <c r="V630">
        <v>0</v>
      </c>
      <c r="W630">
        <v>0</v>
      </c>
      <c r="X630">
        <v>-216371</v>
      </c>
      <c r="Y630" s="288">
        <v>5</v>
      </c>
      <c r="Z630" s="6" t="str">
        <f t="shared" si="36"/>
        <v>56</v>
      </c>
      <c r="AA630" s="107" t="str">
        <f t="shared" si="37"/>
        <v>1</v>
      </c>
      <c r="AB630" s="107" t="str">
        <f t="shared" si="38"/>
        <v>13</v>
      </c>
      <c r="AC630" s="107" t="str">
        <f t="shared" si="39"/>
        <v>134</v>
      </c>
    </row>
    <row r="631" spans="1:29" x14ac:dyDescent="0.25">
      <c r="A631" t="s">
        <v>134</v>
      </c>
      <c r="B631" t="s">
        <v>1373</v>
      </c>
      <c r="C631" s="107" t="e">
        <f>+VLOOKUP(AA631,#REF!,2,FALSE)</f>
        <v>#REF!</v>
      </c>
      <c r="D631" s="107" t="e">
        <f>+VLOOKUP(AB631,#REF!,2,FALSE)</f>
        <v>#REF!</v>
      </c>
      <c r="E631" s="107" t="s">
        <v>2215</v>
      </c>
      <c r="F631" s="107" t="s">
        <v>2212</v>
      </c>
      <c r="G631" s="107" t="s">
        <v>2213</v>
      </c>
      <c r="H631" s="107" t="s">
        <v>2214</v>
      </c>
      <c r="I631" s="107" t="s">
        <v>1236</v>
      </c>
      <c r="J631" s="107" t="s">
        <v>30</v>
      </c>
      <c r="K631" s="107" t="s">
        <v>1368</v>
      </c>
      <c r="L631" s="107" t="s">
        <v>2231</v>
      </c>
      <c r="M631" t="s">
        <v>1332</v>
      </c>
      <c r="P631" t="s">
        <v>392</v>
      </c>
      <c r="Q631" s="6" t="e">
        <f>+VLOOKUP(Y631,#REF!,2,FALSE)</f>
        <v>#REF!</v>
      </c>
      <c r="R631" t="s">
        <v>1481</v>
      </c>
      <c r="S631" t="s">
        <v>82</v>
      </c>
      <c r="T631">
        <v>991666.67</v>
      </c>
      <c r="U631">
        <v>991666.67</v>
      </c>
      <c r="V631">
        <v>0</v>
      </c>
      <c r="W631">
        <v>0</v>
      </c>
      <c r="X631">
        <v>-991666.67</v>
      </c>
      <c r="Y631" s="288">
        <v>5</v>
      </c>
      <c r="Z631" s="6" t="str">
        <f t="shared" si="36"/>
        <v>56</v>
      </c>
      <c r="AA631" s="107" t="str">
        <f t="shared" si="37"/>
        <v>1</v>
      </c>
      <c r="AB631" s="107" t="str">
        <f t="shared" si="38"/>
        <v>13</v>
      </c>
      <c r="AC631" s="107" t="str">
        <f t="shared" si="39"/>
        <v>134</v>
      </c>
    </row>
    <row r="632" spans="1:29" x14ac:dyDescent="0.25">
      <c r="A632" t="s">
        <v>134</v>
      </c>
      <c r="B632" t="s">
        <v>1373</v>
      </c>
      <c r="C632" s="107" t="e">
        <f>+VLOOKUP(AA632,#REF!,2,FALSE)</f>
        <v>#REF!</v>
      </c>
      <c r="D632" s="107" t="e">
        <f>+VLOOKUP(AB632,#REF!,2,FALSE)</f>
        <v>#REF!</v>
      </c>
      <c r="E632" s="107" t="s">
        <v>2215</v>
      </c>
      <c r="F632" s="107" t="s">
        <v>2212</v>
      </c>
      <c r="G632" s="107" t="s">
        <v>2213</v>
      </c>
      <c r="H632" s="107" t="s">
        <v>2214</v>
      </c>
      <c r="I632" s="107" t="s">
        <v>1236</v>
      </c>
      <c r="J632" s="107" t="s">
        <v>30</v>
      </c>
      <c r="K632" s="107" t="s">
        <v>1368</v>
      </c>
      <c r="L632" s="107" t="s">
        <v>2231</v>
      </c>
      <c r="M632" t="s">
        <v>1332</v>
      </c>
      <c r="P632" t="s">
        <v>393</v>
      </c>
      <c r="Q632" s="6" t="e">
        <f>+VLOOKUP(Y632,#REF!,2,FALSE)</f>
        <v>#REF!</v>
      </c>
      <c r="R632" t="s">
        <v>1481</v>
      </c>
      <c r="S632" t="s">
        <v>82</v>
      </c>
      <c r="T632">
        <v>666666.67000000004</v>
      </c>
      <c r="U632">
        <v>666666.67000000004</v>
      </c>
      <c r="V632">
        <v>0</v>
      </c>
      <c r="W632">
        <v>0</v>
      </c>
      <c r="X632">
        <v>-666666.67000000004</v>
      </c>
      <c r="Y632" s="288">
        <v>5</v>
      </c>
      <c r="Z632" s="6" t="str">
        <f t="shared" si="36"/>
        <v>56</v>
      </c>
      <c r="AA632" s="107" t="str">
        <f t="shared" si="37"/>
        <v>1</v>
      </c>
      <c r="AB632" s="107" t="str">
        <f t="shared" si="38"/>
        <v>13</v>
      </c>
      <c r="AC632" s="107" t="str">
        <f t="shared" si="39"/>
        <v>134</v>
      </c>
    </row>
    <row r="633" spans="1:29" x14ac:dyDescent="0.25">
      <c r="A633" t="s">
        <v>134</v>
      </c>
      <c r="B633" t="s">
        <v>1373</v>
      </c>
      <c r="C633" s="107" t="e">
        <f>+VLOOKUP(AA633,#REF!,2,FALSE)</f>
        <v>#REF!</v>
      </c>
      <c r="D633" s="107" t="e">
        <f>+VLOOKUP(AB633,#REF!,2,FALSE)</f>
        <v>#REF!</v>
      </c>
      <c r="E633" s="107" t="s">
        <v>2215</v>
      </c>
      <c r="F633" s="107" t="s">
        <v>2212</v>
      </c>
      <c r="G633" s="107" t="s">
        <v>2213</v>
      </c>
      <c r="H633" s="107" t="s">
        <v>2214</v>
      </c>
      <c r="I633" s="107" t="s">
        <v>1236</v>
      </c>
      <c r="J633" s="107" t="s">
        <v>30</v>
      </c>
      <c r="K633" s="107" t="s">
        <v>1368</v>
      </c>
      <c r="L633" s="107" t="s">
        <v>2231</v>
      </c>
      <c r="M633" t="s">
        <v>1332</v>
      </c>
      <c r="P633" t="s">
        <v>394</v>
      </c>
      <c r="Q633" s="6" t="e">
        <f>+VLOOKUP(Y633,#REF!,2,FALSE)</f>
        <v>#REF!</v>
      </c>
      <c r="R633" t="s">
        <v>1481</v>
      </c>
      <c r="S633" t="s">
        <v>82</v>
      </c>
      <c r="T633">
        <v>366666.67</v>
      </c>
      <c r="U633">
        <v>366666.67</v>
      </c>
      <c r="V633">
        <v>0</v>
      </c>
      <c r="W633">
        <v>0</v>
      </c>
      <c r="X633">
        <v>-366666.67</v>
      </c>
      <c r="Y633" s="288">
        <v>5</v>
      </c>
      <c r="Z633" s="6" t="str">
        <f t="shared" si="36"/>
        <v>56</v>
      </c>
      <c r="AA633" s="107" t="str">
        <f t="shared" si="37"/>
        <v>1</v>
      </c>
      <c r="AB633" s="107" t="str">
        <f t="shared" si="38"/>
        <v>13</v>
      </c>
      <c r="AC633" s="107" t="str">
        <f t="shared" si="39"/>
        <v>134</v>
      </c>
    </row>
    <row r="634" spans="1:29" x14ac:dyDescent="0.25">
      <c r="A634" t="s">
        <v>134</v>
      </c>
      <c r="B634" t="s">
        <v>1373</v>
      </c>
      <c r="C634" s="107" t="e">
        <f>+VLOOKUP(AA634,#REF!,2,FALSE)</f>
        <v>#REF!</v>
      </c>
      <c r="D634" s="107" t="e">
        <f>+VLOOKUP(AB634,#REF!,2,FALSE)</f>
        <v>#REF!</v>
      </c>
      <c r="E634" s="107" t="s">
        <v>2215</v>
      </c>
      <c r="F634" s="107" t="s">
        <v>2212</v>
      </c>
      <c r="G634" s="107" t="s">
        <v>2213</v>
      </c>
      <c r="H634" s="107" t="s">
        <v>2214</v>
      </c>
      <c r="I634" s="107" t="s">
        <v>1236</v>
      </c>
      <c r="J634" s="107" t="s">
        <v>30</v>
      </c>
      <c r="K634" s="107" t="s">
        <v>1368</v>
      </c>
      <c r="L634" s="107" t="s">
        <v>2231</v>
      </c>
      <c r="M634" t="s">
        <v>1332</v>
      </c>
      <c r="P634" t="s">
        <v>395</v>
      </c>
      <c r="Q634" s="6" t="e">
        <f>+VLOOKUP(Y634,#REF!,2,FALSE)</f>
        <v>#REF!</v>
      </c>
      <c r="R634" t="s">
        <v>1481</v>
      </c>
      <c r="S634" t="s">
        <v>82</v>
      </c>
      <c r="T634">
        <v>426666.67</v>
      </c>
      <c r="U634">
        <v>426666.67</v>
      </c>
      <c r="V634">
        <v>0</v>
      </c>
      <c r="W634">
        <v>0</v>
      </c>
      <c r="X634">
        <v>-426666.67</v>
      </c>
      <c r="Y634" s="288">
        <v>5</v>
      </c>
      <c r="Z634" s="6" t="str">
        <f t="shared" si="36"/>
        <v>56</v>
      </c>
      <c r="AA634" s="107" t="str">
        <f t="shared" si="37"/>
        <v>1</v>
      </c>
      <c r="AB634" s="107" t="str">
        <f t="shared" si="38"/>
        <v>13</v>
      </c>
      <c r="AC634" s="107" t="str">
        <f t="shared" si="39"/>
        <v>134</v>
      </c>
    </row>
    <row r="635" spans="1:29" x14ac:dyDescent="0.25">
      <c r="A635" t="s">
        <v>134</v>
      </c>
      <c r="B635" t="s">
        <v>1373</v>
      </c>
      <c r="C635" s="107" t="e">
        <f>+VLOOKUP(AA635,#REF!,2,FALSE)</f>
        <v>#REF!</v>
      </c>
      <c r="D635" s="107" t="e">
        <f>+VLOOKUP(AB635,#REF!,2,FALSE)</f>
        <v>#REF!</v>
      </c>
      <c r="E635" s="107" t="s">
        <v>2215</v>
      </c>
      <c r="F635" s="107" t="s">
        <v>2212</v>
      </c>
      <c r="G635" s="107" t="s">
        <v>2213</v>
      </c>
      <c r="H635" s="107" t="s">
        <v>2214</v>
      </c>
      <c r="I635" s="107" t="s">
        <v>1236</v>
      </c>
      <c r="J635" s="107" t="s">
        <v>30</v>
      </c>
      <c r="K635" s="107" t="s">
        <v>1368</v>
      </c>
      <c r="L635" s="107" t="s">
        <v>2231</v>
      </c>
      <c r="M635" t="s">
        <v>1332</v>
      </c>
      <c r="P635" t="s">
        <v>396</v>
      </c>
      <c r="Q635" s="6" t="e">
        <f>+VLOOKUP(Y635,#REF!,2,FALSE)</f>
        <v>#REF!</v>
      </c>
      <c r="R635" t="s">
        <v>1481</v>
      </c>
      <c r="S635" t="s">
        <v>82</v>
      </c>
      <c r="T635">
        <v>166666.67000000001</v>
      </c>
      <c r="U635">
        <v>166666.67000000001</v>
      </c>
      <c r="V635">
        <v>0</v>
      </c>
      <c r="W635">
        <v>0</v>
      </c>
      <c r="X635">
        <v>-166666.67000000001</v>
      </c>
      <c r="Y635" s="288">
        <v>5</v>
      </c>
      <c r="Z635" s="6" t="str">
        <f t="shared" si="36"/>
        <v>56</v>
      </c>
      <c r="AA635" s="107" t="str">
        <f t="shared" si="37"/>
        <v>1</v>
      </c>
      <c r="AB635" s="107" t="str">
        <f t="shared" si="38"/>
        <v>13</v>
      </c>
      <c r="AC635" s="107" t="str">
        <f t="shared" si="39"/>
        <v>134</v>
      </c>
    </row>
    <row r="636" spans="1:29" x14ac:dyDescent="0.25">
      <c r="A636" t="s">
        <v>134</v>
      </c>
      <c r="B636" t="s">
        <v>1373</v>
      </c>
      <c r="C636" s="107" t="e">
        <f>+VLOOKUP(AA636,#REF!,2,FALSE)</f>
        <v>#REF!</v>
      </c>
      <c r="D636" s="107" t="e">
        <f>+VLOOKUP(AB636,#REF!,2,FALSE)</f>
        <v>#REF!</v>
      </c>
      <c r="E636" s="107" t="s">
        <v>2215</v>
      </c>
      <c r="F636" s="107" t="s">
        <v>2212</v>
      </c>
      <c r="G636" s="107" t="s">
        <v>2213</v>
      </c>
      <c r="H636" s="107" t="s">
        <v>2214</v>
      </c>
      <c r="I636" s="107" t="s">
        <v>1236</v>
      </c>
      <c r="J636" s="107" t="s">
        <v>30</v>
      </c>
      <c r="K636" s="107" t="s">
        <v>1368</v>
      </c>
      <c r="L636" s="107" t="s">
        <v>2231</v>
      </c>
      <c r="M636" t="s">
        <v>1332</v>
      </c>
      <c r="P636" t="s">
        <v>397</v>
      </c>
      <c r="Q636" s="6" t="e">
        <f>+VLOOKUP(Y636,#REF!,2,FALSE)</f>
        <v>#REF!</v>
      </c>
      <c r="R636" t="s">
        <v>1476</v>
      </c>
      <c r="S636" t="s">
        <v>73</v>
      </c>
      <c r="T636">
        <v>145000</v>
      </c>
      <c r="U636">
        <v>145000</v>
      </c>
      <c r="V636">
        <v>0</v>
      </c>
      <c r="W636">
        <v>0</v>
      </c>
      <c r="X636">
        <v>-145000</v>
      </c>
      <c r="Y636" s="288">
        <v>5</v>
      </c>
      <c r="Z636" s="6" t="str">
        <f t="shared" si="36"/>
        <v>51</v>
      </c>
      <c r="AA636" s="107" t="str">
        <f t="shared" si="37"/>
        <v>1</v>
      </c>
      <c r="AB636" s="107" t="str">
        <f t="shared" si="38"/>
        <v>13</v>
      </c>
      <c r="AC636" s="107" t="str">
        <f t="shared" si="39"/>
        <v>134</v>
      </c>
    </row>
    <row r="637" spans="1:29" x14ac:dyDescent="0.25">
      <c r="A637" t="s">
        <v>134</v>
      </c>
      <c r="B637" t="s">
        <v>1373</v>
      </c>
      <c r="C637" s="107" t="e">
        <f>+VLOOKUP(AA637,#REF!,2,FALSE)</f>
        <v>#REF!</v>
      </c>
      <c r="D637" s="107" t="e">
        <f>+VLOOKUP(AB637,#REF!,2,FALSE)</f>
        <v>#REF!</v>
      </c>
      <c r="E637" s="107" t="s">
        <v>2215</v>
      </c>
      <c r="F637" s="107" t="s">
        <v>2212</v>
      </c>
      <c r="G637" s="107" t="s">
        <v>2213</v>
      </c>
      <c r="H637" s="107" t="s">
        <v>2214</v>
      </c>
      <c r="I637" s="107" t="s">
        <v>1236</v>
      </c>
      <c r="J637" s="107" t="s">
        <v>30</v>
      </c>
      <c r="K637" s="107" t="s">
        <v>1368</v>
      </c>
      <c r="L637" s="107" t="s">
        <v>2231</v>
      </c>
      <c r="M637" t="s">
        <v>1332</v>
      </c>
      <c r="P637" t="s">
        <v>398</v>
      </c>
      <c r="Q637" s="6" t="e">
        <f>+VLOOKUP(Y637,#REF!,2,FALSE)</f>
        <v>#REF!</v>
      </c>
      <c r="R637" t="s">
        <v>1481</v>
      </c>
      <c r="S637" t="s">
        <v>82</v>
      </c>
      <c r="T637">
        <v>1843500</v>
      </c>
      <c r="U637">
        <v>1843500</v>
      </c>
      <c r="V637">
        <v>0</v>
      </c>
      <c r="W637">
        <v>0</v>
      </c>
      <c r="X637">
        <v>-1843500</v>
      </c>
      <c r="Y637" s="288">
        <v>5</v>
      </c>
      <c r="Z637" s="6" t="str">
        <f t="shared" si="36"/>
        <v>56</v>
      </c>
      <c r="AA637" s="107" t="str">
        <f t="shared" si="37"/>
        <v>1</v>
      </c>
      <c r="AB637" s="107" t="str">
        <f t="shared" si="38"/>
        <v>13</v>
      </c>
      <c r="AC637" s="107" t="str">
        <f t="shared" si="39"/>
        <v>134</v>
      </c>
    </row>
    <row r="638" spans="1:29" x14ac:dyDescent="0.25">
      <c r="A638" t="s">
        <v>134</v>
      </c>
      <c r="B638" t="s">
        <v>1373</v>
      </c>
      <c r="C638" s="107" t="e">
        <f>+VLOOKUP(AA638,#REF!,2,FALSE)</f>
        <v>#REF!</v>
      </c>
      <c r="D638" s="107" t="e">
        <f>+VLOOKUP(AB638,#REF!,2,FALSE)</f>
        <v>#REF!</v>
      </c>
      <c r="E638" s="107" t="s">
        <v>2215</v>
      </c>
      <c r="F638" s="107" t="s">
        <v>2212</v>
      </c>
      <c r="G638" s="107" t="s">
        <v>2213</v>
      </c>
      <c r="H638" s="107" t="s">
        <v>2214</v>
      </c>
      <c r="I638" s="107" t="s">
        <v>1236</v>
      </c>
      <c r="J638" s="107" t="s">
        <v>30</v>
      </c>
      <c r="K638" s="107" t="s">
        <v>1368</v>
      </c>
      <c r="L638" s="107" t="s">
        <v>2231</v>
      </c>
      <c r="M638" t="s">
        <v>1332</v>
      </c>
      <c r="P638" t="s">
        <v>399</v>
      </c>
      <c r="Q638" s="6" t="e">
        <f>+VLOOKUP(Y638,#REF!,2,FALSE)</f>
        <v>#REF!</v>
      </c>
      <c r="R638" t="s">
        <v>1481</v>
      </c>
      <c r="S638" t="s">
        <v>82</v>
      </c>
      <c r="T638">
        <v>182000</v>
      </c>
      <c r="U638">
        <v>182000</v>
      </c>
      <c r="V638">
        <v>0</v>
      </c>
      <c r="W638">
        <v>0</v>
      </c>
      <c r="X638">
        <v>-182000</v>
      </c>
      <c r="Y638" s="288">
        <v>5</v>
      </c>
      <c r="Z638" s="6" t="str">
        <f t="shared" si="36"/>
        <v>56</v>
      </c>
      <c r="AA638" s="107" t="str">
        <f t="shared" si="37"/>
        <v>1</v>
      </c>
      <c r="AB638" s="107" t="str">
        <f t="shared" si="38"/>
        <v>13</v>
      </c>
      <c r="AC638" s="107" t="str">
        <f t="shared" si="39"/>
        <v>134</v>
      </c>
    </row>
    <row r="639" spans="1:29" x14ac:dyDescent="0.25">
      <c r="A639" t="s">
        <v>134</v>
      </c>
      <c r="B639" t="s">
        <v>1373</v>
      </c>
      <c r="C639" s="107" t="e">
        <f>+VLOOKUP(AA639,#REF!,2,FALSE)</f>
        <v>#REF!</v>
      </c>
      <c r="D639" s="107" t="e">
        <f>+VLOOKUP(AB639,#REF!,2,FALSE)</f>
        <v>#REF!</v>
      </c>
      <c r="E639" s="107" t="s">
        <v>2215</v>
      </c>
      <c r="F639" s="107" t="s">
        <v>2212</v>
      </c>
      <c r="G639" s="107" t="s">
        <v>2213</v>
      </c>
      <c r="H639" s="107" t="s">
        <v>2214</v>
      </c>
      <c r="I639" s="107" t="s">
        <v>1236</v>
      </c>
      <c r="J639" s="107" t="s">
        <v>30</v>
      </c>
      <c r="K639" s="107" t="s">
        <v>1368</v>
      </c>
      <c r="L639" s="107" t="s">
        <v>2231</v>
      </c>
      <c r="M639" t="s">
        <v>1332</v>
      </c>
      <c r="P639" t="s">
        <v>400</v>
      </c>
      <c r="Q639" s="6" t="e">
        <f>+VLOOKUP(Y639,#REF!,2,FALSE)</f>
        <v>#REF!</v>
      </c>
      <c r="R639" t="s">
        <v>1481</v>
      </c>
      <c r="S639" t="s">
        <v>82</v>
      </c>
      <c r="T639">
        <v>17500</v>
      </c>
      <c r="U639">
        <v>17500</v>
      </c>
      <c r="V639">
        <v>17500</v>
      </c>
      <c r="W639">
        <v>0</v>
      </c>
      <c r="X639">
        <v>0</v>
      </c>
      <c r="Y639" s="288">
        <v>5</v>
      </c>
      <c r="Z639" s="6" t="str">
        <f t="shared" si="36"/>
        <v>56</v>
      </c>
      <c r="AA639" s="107" t="str">
        <f t="shared" si="37"/>
        <v>1</v>
      </c>
      <c r="AB639" s="107" t="str">
        <f t="shared" si="38"/>
        <v>13</v>
      </c>
      <c r="AC639" s="107" t="str">
        <f t="shared" si="39"/>
        <v>134</v>
      </c>
    </row>
    <row r="640" spans="1:29" x14ac:dyDescent="0.25">
      <c r="A640" t="s">
        <v>134</v>
      </c>
      <c r="B640" t="s">
        <v>1373</v>
      </c>
      <c r="C640" s="107" t="e">
        <f>+VLOOKUP(AA640,#REF!,2,FALSE)</f>
        <v>#REF!</v>
      </c>
      <c r="D640" s="107" t="e">
        <f>+VLOOKUP(AB640,#REF!,2,FALSE)</f>
        <v>#REF!</v>
      </c>
      <c r="E640" s="107" t="s">
        <v>2215</v>
      </c>
      <c r="F640" s="107" t="s">
        <v>2212</v>
      </c>
      <c r="G640" s="107" t="s">
        <v>2213</v>
      </c>
      <c r="H640" s="107" t="s">
        <v>2214</v>
      </c>
      <c r="I640" s="107" t="s">
        <v>1236</v>
      </c>
      <c r="J640" s="107" t="s">
        <v>30</v>
      </c>
      <c r="K640" s="107" t="s">
        <v>1368</v>
      </c>
      <c r="L640" s="107" t="s">
        <v>2231</v>
      </c>
      <c r="M640" t="s">
        <v>1332</v>
      </c>
      <c r="P640" t="s">
        <v>401</v>
      </c>
      <c r="Q640" s="6" t="e">
        <f>+VLOOKUP(Y640,#REF!,2,FALSE)</f>
        <v>#REF!</v>
      </c>
      <c r="R640" t="s">
        <v>1463</v>
      </c>
      <c r="S640" t="s">
        <v>83</v>
      </c>
      <c r="T640">
        <v>700000</v>
      </c>
      <c r="U640">
        <v>700000</v>
      </c>
      <c r="V640">
        <v>700000</v>
      </c>
      <c r="W640">
        <v>0</v>
      </c>
      <c r="X640">
        <v>0</v>
      </c>
      <c r="Y640" s="288">
        <v>3</v>
      </c>
      <c r="Z640" s="6" t="str">
        <f t="shared" si="36"/>
        <v>32</v>
      </c>
      <c r="AA640" s="107" t="str">
        <f t="shared" si="37"/>
        <v>1</v>
      </c>
      <c r="AB640" s="107" t="str">
        <f t="shared" si="38"/>
        <v>13</v>
      </c>
      <c r="AC640" s="107" t="str">
        <f t="shared" si="39"/>
        <v>134</v>
      </c>
    </row>
    <row r="641" spans="1:29" x14ac:dyDescent="0.25">
      <c r="A641" t="s">
        <v>134</v>
      </c>
      <c r="B641" t="s">
        <v>1373</v>
      </c>
      <c r="C641" s="107" t="e">
        <f>+VLOOKUP(AA641,#REF!,2,FALSE)</f>
        <v>#REF!</v>
      </c>
      <c r="D641" s="107" t="e">
        <f>+VLOOKUP(AB641,#REF!,2,FALSE)</f>
        <v>#REF!</v>
      </c>
      <c r="E641" s="107" t="s">
        <v>2215</v>
      </c>
      <c r="F641" s="107" t="s">
        <v>2212</v>
      </c>
      <c r="G641" s="107" t="s">
        <v>2213</v>
      </c>
      <c r="H641" s="107" t="s">
        <v>2214</v>
      </c>
      <c r="I641" s="107" t="s">
        <v>1236</v>
      </c>
      <c r="J641" s="107" t="s">
        <v>30</v>
      </c>
      <c r="K641" s="107" t="s">
        <v>1368</v>
      </c>
      <c r="L641" s="107" t="s">
        <v>2231</v>
      </c>
      <c r="M641" t="s">
        <v>1332</v>
      </c>
      <c r="P641" t="s">
        <v>402</v>
      </c>
      <c r="Q641" s="6" t="e">
        <f>+VLOOKUP(Y641,#REF!,2,FALSE)</f>
        <v>#REF!</v>
      </c>
      <c r="R641" t="s">
        <v>1484</v>
      </c>
      <c r="S641" t="s">
        <v>84</v>
      </c>
      <c r="T641">
        <v>3712000</v>
      </c>
      <c r="U641">
        <v>3712000</v>
      </c>
      <c r="V641">
        <v>3712000</v>
      </c>
      <c r="W641">
        <v>0</v>
      </c>
      <c r="X641">
        <v>0</v>
      </c>
      <c r="Y641" s="288">
        <v>5</v>
      </c>
      <c r="Z641" s="6" t="str">
        <f t="shared" si="36"/>
        <v>59</v>
      </c>
      <c r="AA641" s="107" t="str">
        <f t="shared" si="37"/>
        <v>1</v>
      </c>
      <c r="AB641" s="107" t="str">
        <f t="shared" si="38"/>
        <v>13</v>
      </c>
      <c r="AC641" s="107" t="str">
        <f t="shared" si="39"/>
        <v>134</v>
      </c>
    </row>
    <row r="642" spans="1:29" x14ac:dyDescent="0.25">
      <c r="A642" t="s">
        <v>134</v>
      </c>
      <c r="B642" t="s">
        <v>1373</v>
      </c>
      <c r="C642" s="107" t="e">
        <f>+VLOOKUP(AA642,#REF!,2,FALSE)</f>
        <v>#REF!</v>
      </c>
      <c r="D642" s="107" t="e">
        <f>+VLOOKUP(AB642,#REF!,2,FALSE)</f>
        <v>#REF!</v>
      </c>
      <c r="E642" s="107" t="s">
        <v>2215</v>
      </c>
      <c r="F642" s="107" t="s">
        <v>2212</v>
      </c>
      <c r="G642" s="107" t="s">
        <v>2213</v>
      </c>
      <c r="H642" s="107" t="s">
        <v>2214</v>
      </c>
      <c r="I642" s="107" t="s">
        <v>1236</v>
      </c>
      <c r="J642" s="107" t="s">
        <v>30</v>
      </c>
      <c r="K642" s="107" t="s">
        <v>1368</v>
      </c>
      <c r="L642" s="107" t="s">
        <v>2231</v>
      </c>
      <c r="M642" t="s">
        <v>1332</v>
      </c>
      <c r="P642" t="s">
        <v>403</v>
      </c>
      <c r="Q642" s="6" t="e">
        <f>+VLOOKUP(Y642,#REF!,2,FALSE)</f>
        <v>#REF!</v>
      </c>
      <c r="R642" t="s">
        <v>1476</v>
      </c>
      <c r="S642" t="s">
        <v>73</v>
      </c>
      <c r="T642">
        <v>429200</v>
      </c>
      <c r="U642">
        <v>429200</v>
      </c>
      <c r="V642">
        <v>0</v>
      </c>
      <c r="W642">
        <v>0</v>
      </c>
      <c r="X642">
        <v>-429200</v>
      </c>
      <c r="Y642" s="288">
        <v>5</v>
      </c>
      <c r="Z642" s="6" t="str">
        <f t="shared" ref="Z642:Z705" si="40">+MID(S642,1,2)</f>
        <v>51</v>
      </c>
      <c r="AA642" s="107" t="str">
        <f t="shared" ref="AA642:AA705" si="41">+MID(B642,1,1)</f>
        <v>1</v>
      </c>
      <c r="AB642" s="107" t="str">
        <f t="shared" ref="AB642:AB705" si="42">+MID(B642,1,2)</f>
        <v>13</v>
      </c>
      <c r="AC642" s="107" t="str">
        <f t="shared" ref="AC642:AC705" si="43">+MID(B642,1,3)</f>
        <v>134</v>
      </c>
    </row>
    <row r="643" spans="1:29" x14ac:dyDescent="0.25">
      <c r="A643" t="s">
        <v>134</v>
      </c>
      <c r="B643" t="s">
        <v>1373</v>
      </c>
      <c r="C643" s="107" t="e">
        <f>+VLOOKUP(AA643,#REF!,2,FALSE)</f>
        <v>#REF!</v>
      </c>
      <c r="D643" s="107" t="e">
        <f>+VLOOKUP(AB643,#REF!,2,FALSE)</f>
        <v>#REF!</v>
      </c>
      <c r="E643" s="107" t="s">
        <v>2215</v>
      </c>
      <c r="F643" s="107" t="s">
        <v>2212</v>
      </c>
      <c r="G643" s="107" t="s">
        <v>2213</v>
      </c>
      <c r="H643" s="107" t="s">
        <v>2214</v>
      </c>
      <c r="I643" s="107" t="s">
        <v>1236</v>
      </c>
      <c r="J643" s="107" t="s">
        <v>30</v>
      </c>
      <c r="K643" s="107" t="s">
        <v>1368</v>
      </c>
      <c r="L643" s="107" t="s">
        <v>2231</v>
      </c>
      <c r="M643" t="s">
        <v>1332</v>
      </c>
      <c r="P643" t="s">
        <v>404</v>
      </c>
      <c r="Q643" s="6" t="e">
        <f>+VLOOKUP(Y643,#REF!,2,FALSE)</f>
        <v>#REF!</v>
      </c>
      <c r="R643" t="s">
        <v>1464</v>
      </c>
      <c r="S643" t="s">
        <v>85</v>
      </c>
      <c r="T643">
        <v>1972000</v>
      </c>
      <c r="U643">
        <v>1972000</v>
      </c>
      <c r="V643">
        <v>1972000</v>
      </c>
      <c r="W643">
        <v>0</v>
      </c>
      <c r="X643">
        <v>0</v>
      </c>
      <c r="Y643" s="288">
        <v>3</v>
      </c>
      <c r="Z643" s="6" t="str">
        <f t="shared" si="40"/>
        <v>33</v>
      </c>
      <c r="AA643" s="107" t="str">
        <f t="shared" si="41"/>
        <v>1</v>
      </c>
      <c r="AB643" s="107" t="str">
        <f t="shared" si="42"/>
        <v>13</v>
      </c>
      <c r="AC643" s="107" t="str">
        <f t="shared" si="43"/>
        <v>134</v>
      </c>
    </row>
    <row r="644" spans="1:29" x14ac:dyDescent="0.25">
      <c r="A644" t="s">
        <v>134</v>
      </c>
      <c r="B644" t="s">
        <v>1373</v>
      </c>
      <c r="C644" s="107" t="e">
        <f>+VLOOKUP(AA644,#REF!,2,FALSE)</f>
        <v>#REF!</v>
      </c>
      <c r="D644" s="107" t="e">
        <f>+VLOOKUP(AB644,#REF!,2,FALSE)</f>
        <v>#REF!</v>
      </c>
      <c r="E644" s="107" t="s">
        <v>2215</v>
      </c>
      <c r="F644" s="107" t="s">
        <v>2212</v>
      </c>
      <c r="G644" s="107" t="s">
        <v>2213</v>
      </c>
      <c r="H644" s="107" t="s">
        <v>2214</v>
      </c>
      <c r="I644" s="107" t="s">
        <v>1236</v>
      </c>
      <c r="J644" s="107" t="s">
        <v>30</v>
      </c>
      <c r="K644" s="107" t="s">
        <v>1368</v>
      </c>
      <c r="L644" s="107" t="s">
        <v>2231</v>
      </c>
      <c r="M644" t="s">
        <v>1332</v>
      </c>
      <c r="P644" t="s">
        <v>405</v>
      </c>
      <c r="Q644" s="6" t="e">
        <f>+VLOOKUP(Y644,#REF!,2,FALSE)</f>
        <v>#REF!</v>
      </c>
      <c r="R644" t="s">
        <v>1463</v>
      </c>
      <c r="S644" t="s">
        <v>83</v>
      </c>
      <c r="T644">
        <v>100000</v>
      </c>
      <c r="U644">
        <v>100000</v>
      </c>
      <c r="V644">
        <v>100000</v>
      </c>
      <c r="W644">
        <v>0</v>
      </c>
      <c r="X644">
        <v>0</v>
      </c>
      <c r="Y644" s="288">
        <v>3</v>
      </c>
      <c r="Z644" s="6" t="str">
        <f t="shared" si="40"/>
        <v>32</v>
      </c>
      <c r="AA644" s="107" t="str">
        <f t="shared" si="41"/>
        <v>1</v>
      </c>
      <c r="AB644" s="107" t="str">
        <f t="shared" si="42"/>
        <v>13</v>
      </c>
      <c r="AC644" s="107" t="str">
        <f t="shared" si="43"/>
        <v>134</v>
      </c>
    </row>
    <row r="645" spans="1:29" x14ac:dyDescent="0.25">
      <c r="A645" t="s">
        <v>134</v>
      </c>
      <c r="B645" t="s">
        <v>1373</v>
      </c>
      <c r="C645" s="107" t="e">
        <f>+VLOOKUP(AA645,#REF!,2,FALSE)</f>
        <v>#REF!</v>
      </c>
      <c r="D645" s="107" t="e">
        <f>+VLOOKUP(AB645,#REF!,2,FALSE)</f>
        <v>#REF!</v>
      </c>
      <c r="E645" s="107" t="s">
        <v>2215</v>
      </c>
      <c r="F645" s="107" t="s">
        <v>2212</v>
      </c>
      <c r="G645" s="107" t="s">
        <v>2213</v>
      </c>
      <c r="H645" s="107" t="s">
        <v>2214</v>
      </c>
      <c r="I645" s="107" t="s">
        <v>1236</v>
      </c>
      <c r="J645" s="107" t="s">
        <v>30</v>
      </c>
      <c r="K645" s="107" t="s">
        <v>1368</v>
      </c>
      <c r="L645" s="107" t="s">
        <v>2231</v>
      </c>
      <c r="M645" t="s">
        <v>1332</v>
      </c>
      <c r="P645" t="s">
        <v>406</v>
      </c>
      <c r="Q645" s="6" t="e">
        <f>+VLOOKUP(Y645,#REF!,2,FALSE)</f>
        <v>#REF!</v>
      </c>
      <c r="R645" t="s">
        <v>1476</v>
      </c>
      <c r="S645" t="s">
        <v>73</v>
      </c>
      <c r="T645">
        <v>64960</v>
      </c>
      <c r="U645">
        <v>64960</v>
      </c>
      <c r="V645">
        <v>0</v>
      </c>
      <c r="W645">
        <v>0</v>
      </c>
      <c r="X645">
        <v>-64960</v>
      </c>
      <c r="Y645" s="288">
        <v>5</v>
      </c>
      <c r="Z645" s="6" t="str">
        <f t="shared" si="40"/>
        <v>51</v>
      </c>
      <c r="AA645" s="107" t="str">
        <f t="shared" si="41"/>
        <v>1</v>
      </c>
      <c r="AB645" s="107" t="str">
        <f t="shared" si="42"/>
        <v>13</v>
      </c>
      <c r="AC645" s="107" t="str">
        <f t="shared" si="43"/>
        <v>134</v>
      </c>
    </row>
    <row r="646" spans="1:29" x14ac:dyDescent="0.25">
      <c r="A646" t="s">
        <v>134</v>
      </c>
      <c r="B646" t="s">
        <v>1373</v>
      </c>
      <c r="C646" s="107" t="e">
        <f>+VLOOKUP(AA646,#REF!,2,FALSE)</f>
        <v>#REF!</v>
      </c>
      <c r="D646" s="107" t="e">
        <f>+VLOOKUP(AB646,#REF!,2,FALSE)</f>
        <v>#REF!</v>
      </c>
      <c r="E646" s="107" t="s">
        <v>2215</v>
      </c>
      <c r="F646" s="107" t="s">
        <v>2212</v>
      </c>
      <c r="G646" s="107" t="s">
        <v>2213</v>
      </c>
      <c r="H646" s="107" t="s">
        <v>2214</v>
      </c>
      <c r="I646" s="107" t="s">
        <v>1236</v>
      </c>
      <c r="J646" s="107" t="s">
        <v>30</v>
      </c>
      <c r="K646" s="107" t="s">
        <v>1368</v>
      </c>
      <c r="L646" s="107" t="s">
        <v>2231</v>
      </c>
      <c r="M646" t="s">
        <v>1332</v>
      </c>
      <c r="P646" t="s">
        <v>407</v>
      </c>
      <c r="Q646" s="6" t="e">
        <f>+VLOOKUP(Y646,#REF!,2,FALSE)</f>
        <v>#REF!</v>
      </c>
      <c r="R646" t="s">
        <v>1476</v>
      </c>
      <c r="S646" t="s">
        <v>73</v>
      </c>
      <c r="T646">
        <v>185600</v>
      </c>
      <c r="U646">
        <v>185600</v>
      </c>
      <c r="V646">
        <v>0</v>
      </c>
      <c r="W646">
        <v>0</v>
      </c>
      <c r="X646">
        <v>-185600</v>
      </c>
      <c r="Y646" s="288">
        <v>5</v>
      </c>
      <c r="Z646" s="6" t="str">
        <f t="shared" si="40"/>
        <v>51</v>
      </c>
      <c r="AA646" s="107" t="str">
        <f t="shared" si="41"/>
        <v>1</v>
      </c>
      <c r="AB646" s="107" t="str">
        <f t="shared" si="42"/>
        <v>13</v>
      </c>
      <c r="AC646" s="107" t="str">
        <f t="shared" si="43"/>
        <v>134</v>
      </c>
    </row>
    <row r="647" spans="1:29" x14ac:dyDescent="0.25">
      <c r="A647" t="s">
        <v>134</v>
      </c>
      <c r="B647" t="s">
        <v>1373</v>
      </c>
      <c r="C647" s="107" t="e">
        <f>+VLOOKUP(AA647,#REF!,2,FALSE)</f>
        <v>#REF!</v>
      </c>
      <c r="D647" s="107" t="e">
        <f>+VLOOKUP(AB647,#REF!,2,FALSE)</f>
        <v>#REF!</v>
      </c>
      <c r="E647" s="107" t="s">
        <v>2215</v>
      </c>
      <c r="F647" s="107" t="s">
        <v>2212</v>
      </c>
      <c r="G647" s="107" t="s">
        <v>2213</v>
      </c>
      <c r="H647" s="107" t="s">
        <v>2214</v>
      </c>
      <c r="I647" s="107" t="s">
        <v>1236</v>
      </c>
      <c r="J647" s="107" t="s">
        <v>30</v>
      </c>
      <c r="K647" s="107" t="s">
        <v>1368</v>
      </c>
      <c r="L647" s="107" t="s">
        <v>2231</v>
      </c>
      <c r="M647" t="s">
        <v>1332</v>
      </c>
      <c r="P647" t="s">
        <v>408</v>
      </c>
      <c r="Q647" s="6" t="e">
        <f>+VLOOKUP(Y647,#REF!,2,FALSE)</f>
        <v>#REF!</v>
      </c>
      <c r="R647" t="s">
        <v>1476</v>
      </c>
      <c r="S647" t="s">
        <v>73</v>
      </c>
      <c r="T647">
        <v>415114</v>
      </c>
      <c r="U647">
        <v>415114</v>
      </c>
      <c r="V647">
        <v>0</v>
      </c>
      <c r="W647">
        <v>0</v>
      </c>
      <c r="X647">
        <v>-415114</v>
      </c>
      <c r="Y647" s="288">
        <v>5</v>
      </c>
      <c r="Z647" s="6" t="str">
        <f t="shared" si="40"/>
        <v>51</v>
      </c>
      <c r="AA647" s="107" t="str">
        <f t="shared" si="41"/>
        <v>1</v>
      </c>
      <c r="AB647" s="107" t="str">
        <f t="shared" si="42"/>
        <v>13</v>
      </c>
      <c r="AC647" s="107" t="str">
        <f t="shared" si="43"/>
        <v>134</v>
      </c>
    </row>
    <row r="648" spans="1:29" x14ac:dyDescent="0.25">
      <c r="A648" t="s">
        <v>134</v>
      </c>
      <c r="B648" t="s">
        <v>1373</v>
      </c>
      <c r="C648" s="107" t="e">
        <f>+VLOOKUP(AA648,#REF!,2,FALSE)</f>
        <v>#REF!</v>
      </c>
      <c r="D648" s="107" t="e">
        <f>+VLOOKUP(AB648,#REF!,2,FALSE)</f>
        <v>#REF!</v>
      </c>
      <c r="E648" s="107" t="s">
        <v>2215</v>
      </c>
      <c r="F648" s="107" t="s">
        <v>2212</v>
      </c>
      <c r="G648" s="107" t="s">
        <v>2213</v>
      </c>
      <c r="H648" s="107" t="s">
        <v>2214</v>
      </c>
      <c r="I648" s="107" t="s">
        <v>1236</v>
      </c>
      <c r="J648" s="107" t="s">
        <v>30</v>
      </c>
      <c r="K648" s="107" t="s">
        <v>1368</v>
      </c>
      <c r="L648" s="107" t="s">
        <v>2231</v>
      </c>
      <c r="M648" t="s">
        <v>1332</v>
      </c>
      <c r="P648" t="s">
        <v>409</v>
      </c>
      <c r="Q648" s="6" t="e">
        <f>+VLOOKUP(Y648,#REF!,2,FALSE)</f>
        <v>#REF!</v>
      </c>
      <c r="R648" t="s">
        <v>1476</v>
      </c>
      <c r="S648" t="s">
        <v>73</v>
      </c>
      <c r="T648">
        <v>466800</v>
      </c>
      <c r="U648">
        <v>466800</v>
      </c>
      <c r="V648">
        <v>0</v>
      </c>
      <c r="W648">
        <v>0</v>
      </c>
      <c r="X648">
        <v>-466800</v>
      </c>
      <c r="Y648" s="288">
        <v>5</v>
      </c>
      <c r="Z648" s="6" t="str">
        <f t="shared" si="40"/>
        <v>51</v>
      </c>
      <c r="AA648" s="107" t="str">
        <f t="shared" si="41"/>
        <v>1</v>
      </c>
      <c r="AB648" s="107" t="str">
        <f t="shared" si="42"/>
        <v>13</v>
      </c>
      <c r="AC648" s="107" t="str">
        <f t="shared" si="43"/>
        <v>134</v>
      </c>
    </row>
    <row r="649" spans="1:29" x14ac:dyDescent="0.25">
      <c r="A649" t="s">
        <v>134</v>
      </c>
      <c r="B649" t="s">
        <v>1373</v>
      </c>
      <c r="C649" s="107" t="e">
        <f>+VLOOKUP(AA649,#REF!,2,FALSE)</f>
        <v>#REF!</v>
      </c>
      <c r="D649" s="107" t="e">
        <f>+VLOOKUP(AB649,#REF!,2,FALSE)</f>
        <v>#REF!</v>
      </c>
      <c r="E649" s="107" t="s">
        <v>2215</v>
      </c>
      <c r="F649" s="107" t="s">
        <v>2212</v>
      </c>
      <c r="G649" s="107" t="s">
        <v>2213</v>
      </c>
      <c r="H649" s="107" t="s">
        <v>2214</v>
      </c>
      <c r="I649" s="107" t="s">
        <v>1236</v>
      </c>
      <c r="J649" s="107" t="s">
        <v>30</v>
      </c>
      <c r="K649" s="107" t="s">
        <v>1368</v>
      </c>
      <c r="L649" s="107" t="s">
        <v>2231</v>
      </c>
      <c r="M649" t="s">
        <v>1332</v>
      </c>
      <c r="P649" t="s">
        <v>410</v>
      </c>
      <c r="Q649" s="6" t="e">
        <f>+VLOOKUP(Y649,#REF!,2,FALSE)</f>
        <v>#REF!</v>
      </c>
      <c r="R649" t="s">
        <v>1464</v>
      </c>
      <c r="S649" t="s">
        <v>85</v>
      </c>
      <c r="T649">
        <v>800000</v>
      </c>
      <c r="U649">
        <v>800000</v>
      </c>
      <c r="V649">
        <v>800000</v>
      </c>
      <c r="W649">
        <v>0</v>
      </c>
      <c r="X649">
        <v>0</v>
      </c>
      <c r="Y649" s="288">
        <v>3</v>
      </c>
      <c r="Z649" s="6" t="str">
        <f t="shared" si="40"/>
        <v>33</v>
      </c>
      <c r="AA649" s="107" t="str">
        <f t="shared" si="41"/>
        <v>1</v>
      </c>
      <c r="AB649" s="107" t="str">
        <f t="shared" si="42"/>
        <v>13</v>
      </c>
      <c r="AC649" s="107" t="str">
        <f t="shared" si="43"/>
        <v>134</v>
      </c>
    </row>
    <row r="650" spans="1:29" x14ac:dyDescent="0.25">
      <c r="A650" t="s">
        <v>134</v>
      </c>
      <c r="B650" t="s">
        <v>1373</v>
      </c>
      <c r="C650" s="107" t="e">
        <f>+VLOOKUP(AA650,#REF!,2,FALSE)</f>
        <v>#REF!</v>
      </c>
      <c r="D650" s="107" t="e">
        <f>+VLOOKUP(AB650,#REF!,2,FALSE)</f>
        <v>#REF!</v>
      </c>
      <c r="E650" s="107" t="s">
        <v>2215</v>
      </c>
      <c r="F650" s="107" t="s">
        <v>2212</v>
      </c>
      <c r="G650" s="107" t="s">
        <v>2213</v>
      </c>
      <c r="H650" s="107" t="s">
        <v>2214</v>
      </c>
      <c r="I650" s="107" t="s">
        <v>1236</v>
      </c>
      <c r="J650" s="107" t="s">
        <v>30</v>
      </c>
      <c r="K650" s="107" t="s">
        <v>1368</v>
      </c>
      <c r="L650" s="107" t="s">
        <v>2231</v>
      </c>
      <c r="M650" t="s">
        <v>1332</v>
      </c>
      <c r="P650" t="s">
        <v>411</v>
      </c>
      <c r="Q650" s="6" t="e">
        <f>+VLOOKUP(Y650,#REF!,2,FALSE)</f>
        <v>#REF!</v>
      </c>
      <c r="R650" t="s">
        <v>1466</v>
      </c>
      <c r="S650" t="s">
        <v>72</v>
      </c>
      <c r="T650">
        <v>1820732</v>
      </c>
      <c r="U650">
        <v>1820732</v>
      </c>
      <c r="V650">
        <v>1820732</v>
      </c>
      <c r="W650">
        <v>0</v>
      </c>
      <c r="X650">
        <v>0</v>
      </c>
      <c r="Y650" s="288">
        <v>3</v>
      </c>
      <c r="Z650" s="6" t="str">
        <f t="shared" si="40"/>
        <v>35</v>
      </c>
      <c r="AA650" s="107" t="str">
        <f t="shared" si="41"/>
        <v>1</v>
      </c>
      <c r="AB650" s="107" t="str">
        <f t="shared" si="42"/>
        <v>13</v>
      </c>
      <c r="AC650" s="107" t="str">
        <f t="shared" si="43"/>
        <v>134</v>
      </c>
    </row>
    <row r="651" spans="1:29" x14ac:dyDescent="0.25">
      <c r="A651" t="s">
        <v>134</v>
      </c>
      <c r="B651" t="s">
        <v>1373</v>
      </c>
      <c r="C651" s="107" t="e">
        <f>+VLOOKUP(AA651,#REF!,2,FALSE)</f>
        <v>#REF!</v>
      </c>
      <c r="D651" s="107" t="e">
        <f>+VLOOKUP(AB651,#REF!,2,FALSE)</f>
        <v>#REF!</v>
      </c>
      <c r="E651" s="107" t="s">
        <v>2215</v>
      </c>
      <c r="F651" s="107" t="s">
        <v>2212</v>
      </c>
      <c r="G651" s="107" t="s">
        <v>2213</v>
      </c>
      <c r="H651" s="107" t="s">
        <v>2214</v>
      </c>
      <c r="I651" s="107" t="s">
        <v>1236</v>
      </c>
      <c r="J651" s="107" t="s">
        <v>30</v>
      </c>
      <c r="K651" s="107" t="s">
        <v>1368</v>
      </c>
      <c r="L651" s="107" t="s">
        <v>2231</v>
      </c>
      <c r="M651" t="s">
        <v>1332</v>
      </c>
      <c r="P651" t="s">
        <v>412</v>
      </c>
      <c r="Q651" s="6" t="e">
        <f>+VLOOKUP(Y651,#REF!,2,FALSE)</f>
        <v>#REF!</v>
      </c>
      <c r="R651" t="s">
        <v>1466</v>
      </c>
      <c r="S651" t="s">
        <v>72</v>
      </c>
      <c r="T651">
        <v>680000</v>
      </c>
      <c r="U651">
        <v>680000</v>
      </c>
      <c r="V651">
        <v>680000</v>
      </c>
      <c r="W651">
        <v>0</v>
      </c>
      <c r="X651">
        <v>0</v>
      </c>
      <c r="Y651" s="288">
        <v>3</v>
      </c>
      <c r="Z651" s="6" t="str">
        <f t="shared" si="40"/>
        <v>35</v>
      </c>
      <c r="AA651" s="107" t="str">
        <f t="shared" si="41"/>
        <v>1</v>
      </c>
      <c r="AB651" s="107" t="str">
        <f t="shared" si="42"/>
        <v>13</v>
      </c>
      <c r="AC651" s="107" t="str">
        <f t="shared" si="43"/>
        <v>134</v>
      </c>
    </row>
    <row r="652" spans="1:29" x14ac:dyDescent="0.25">
      <c r="A652" t="s">
        <v>134</v>
      </c>
      <c r="B652" t="s">
        <v>1373</v>
      </c>
      <c r="C652" s="107" t="e">
        <f>+VLOOKUP(AA652,#REF!,2,FALSE)</f>
        <v>#REF!</v>
      </c>
      <c r="D652" s="107" t="e">
        <f>+VLOOKUP(AB652,#REF!,2,FALSE)</f>
        <v>#REF!</v>
      </c>
      <c r="E652" s="107" t="s">
        <v>2215</v>
      </c>
      <c r="F652" s="107" t="s">
        <v>2212</v>
      </c>
      <c r="G652" s="107" t="s">
        <v>2213</v>
      </c>
      <c r="H652" s="107" t="s">
        <v>2214</v>
      </c>
      <c r="I652" s="107" t="s">
        <v>1236</v>
      </c>
      <c r="J652" s="107" t="s">
        <v>30</v>
      </c>
      <c r="K652" s="107" t="s">
        <v>1368</v>
      </c>
      <c r="L652" s="107" t="s">
        <v>2231</v>
      </c>
      <c r="M652" t="s">
        <v>1332</v>
      </c>
      <c r="P652" t="s">
        <v>413</v>
      </c>
      <c r="Q652" s="6" t="e">
        <f>+VLOOKUP(Y652,#REF!,2,FALSE)</f>
        <v>#REF!</v>
      </c>
      <c r="R652" t="s">
        <v>1466</v>
      </c>
      <c r="S652" t="s">
        <v>72</v>
      </c>
      <c r="T652">
        <v>130000</v>
      </c>
      <c r="U652">
        <v>130000</v>
      </c>
      <c r="V652">
        <v>130000</v>
      </c>
      <c r="W652">
        <v>0</v>
      </c>
      <c r="X652">
        <v>0</v>
      </c>
      <c r="Y652" s="288">
        <v>3</v>
      </c>
      <c r="Z652" s="6" t="str">
        <f t="shared" si="40"/>
        <v>35</v>
      </c>
      <c r="AA652" s="107" t="str">
        <f t="shared" si="41"/>
        <v>1</v>
      </c>
      <c r="AB652" s="107" t="str">
        <f t="shared" si="42"/>
        <v>13</v>
      </c>
      <c r="AC652" s="107" t="str">
        <f t="shared" si="43"/>
        <v>134</v>
      </c>
    </row>
    <row r="653" spans="1:29" x14ac:dyDescent="0.25">
      <c r="A653" t="s">
        <v>134</v>
      </c>
      <c r="B653" t="s">
        <v>1373</v>
      </c>
      <c r="C653" s="107" t="e">
        <f>+VLOOKUP(AA653,#REF!,2,FALSE)</f>
        <v>#REF!</v>
      </c>
      <c r="D653" s="107" t="e">
        <f>+VLOOKUP(AB653,#REF!,2,FALSE)</f>
        <v>#REF!</v>
      </c>
      <c r="E653" s="107" t="s">
        <v>2215</v>
      </c>
      <c r="F653" s="107" t="s">
        <v>2212</v>
      </c>
      <c r="G653" s="107" t="s">
        <v>2213</v>
      </c>
      <c r="H653" s="107" t="s">
        <v>2214</v>
      </c>
      <c r="I653" s="107" t="s">
        <v>1236</v>
      </c>
      <c r="J653" s="107" t="s">
        <v>30</v>
      </c>
      <c r="K653" s="107" t="s">
        <v>1368</v>
      </c>
      <c r="L653" s="107" t="s">
        <v>2231</v>
      </c>
      <c r="M653" t="s">
        <v>1332</v>
      </c>
      <c r="P653" t="s">
        <v>414</v>
      </c>
      <c r="Q653" s="6" t="e">
        <f>+VLOOKUP(Y653,#REF!,2,FALSE)</f>
        <v>#REF!</v>
      </c>
      <c r="R653" t="s">
        <v>1466</v>
      </c>
      <c r="S653" t="s">
        <v>72</v>
      </c>
      <c r="T653">
        <v>1000000</v>
      </c>
      <c r="U653">
        <v>1000000</v>
      </c>
      <c r="V653">
        <v>1000000</v>
      </c>
      <c r="W653">
        <v>0</v>
      </c>
      <c r="X653">
        <v>0</v>
      </c>
      <c r="Y653" s="288">
        <v>3</v>
      </c>
      <c r="Z653" s="6" t="str">
        <f t="shared" si="40"/>
        <v>35</v>
      </c>
      <c r="AA653" s="107" t="str">
        <f t="shared" si="41"/>
        <v>1</v>
      </c>
      <c r="AB653" s="107" t="str">
        <f t="shared" si="42"/>
        <v>13</v>
      </c>
      <c r="AC653" s="107" t="str">
        <f t="shared" si="43"/>
        <v>134</v>
      </c>
    </row>
    <row r="654" spans="1:29" x14ac:dyDescent="0.25">
      <c r="A654" t="s">
        <v>134</v>
      </c>
      <c r="B654" t="s">
        <v>1373</v>
      </c>
      <c r="C654" s="107" t="e">
        <f>+VLOOKUP(AA654,#REF!,2,FALSE)</f>
        <v>#REF!</v>
      </c>
      <c r="D654" s="107" t="e">
        <f>+VLOOKUP(AB654,#REF!,2,FALSE)</f>
        <v>#REF!</v>
      </c>
      <c r="E654" s="107" t="s">
        <v>2215</v>
      </c>
      <c r="F654" s="107" t="s">
        <v>2212</v>
      </c>
      <c r="G654" s="107" t="s">
        <v>2213</v>
      </c>
      <c r="H654" s="107" t="s">
        <v>2214</v>
      </c>
      <c r="I654" s="107" t="s">
        <v>1236</v>
      </c>
      <c r="J654" s="107" t="s">
        <v>30</v>
      </c>
      <c r="K654" s="107" t="s">
        <v>1368</v>
      </c>
      <c r="L654" s="107" t="s">
        <v>2231</v>
      </c>
      <c r="M654" t="s">
        <v>1332</v>
      </c>
      <c r="P654" t="s">
        <v>415</v>
      </c>
      <c r="Q654" s="6" t="e">
        <f>+VLOOKUP(Y654,#REF!,2,FALSE)</f>
        <v>#REF!</v>
      </c>
      <c r="R654" t="s">
        <v>1466</v>
      </c>
      <c r="S654" t="s">
        <v>72</v>
      </c>
      <c r="T654">
        <v>1769000</v>
      </c>
      <c r="U654">
        <v>1769000</v>
      </c>
      <c r="V654">
        <v>1769000</v>
      </c>
      <c r="W654">
        <v>0</v>
      </c>
      <c r="X654">
        <v>0</v>
      </c>
      <c r="Y654" s="288">
        <v>3</v>
      </c>
      <c r="Z654" s="6" t="str">
        <f t="shared" si="40"/>
        <v>35</v>
      </c>
      <c r="AA654" s="107" t="str">
        <f t="shared" si="41"/>
        <v>1</v>
      </c>
      <c r="AB654" s="107" t="str">
        <f t="shared" si="42"/>
        <v>13</v>
      </c>
      <c r="AC654" s="107" t="str">
        <f t="shared" si="43"/>
        <v>134</v>
      </c>
    </row>
    <row r="655" spans="1:29" x14ac:dyDescent="0.25">
      <c r="A655" t="s">
        <v>134</v>
      </c>
      <c r="B655" t="s">
        <v>1373</v>
      </c>
      <c r="C655" s="107" t="e">
        <f>+VLOOKUP(AA655,#REF!,2,FALSE)</f>
        <v>#REF!</v>
      </c>
      <c r="D655" s="107" t="e">
        <f>+VLOOKUP(AB655,#REF!,2,FALSE)</f>
        <v>#REF!</v>
      </c>
      <c r="E655" s="107" t="s">
        <v>2215</v>
      </c>
      <c r="F655" s="107" t="s">
        <v>2212</v>
      </c>
      <c r="G655" s="107" t="s">
        <v>2213</v>
      </c>
      <c r="H655" s="107" t="s">
        <v>2214</v>
      </c>
      <c r="I655" s="107" t="s">
        <v>1236</v>
      </c>
      <c r="J655" s="107" t="s">
        <v>30</v>
      </c>
      <c r="K655" s="107" t="s">
        <v>1368</v>
      </c>
      <c r="L655" s="107" t="s">
        <v>2231</v>
      </c>
      <c r="M655" t="s">
        <v>1332</v>
      </c>
      <c r="P655" t="s">
        <v>416</v>
      </c>
      <c r="Q655" s="6" t="e">
        <f>+VLOOKUP(Y655,#REF!,2,FALSE)</f>
        <v>#REF!</v>
      </c>
      <c r="R655" t="s">
        <v>1484</v>
      </c>
      <c r="S655" t="s">
        <v>84</v>
      </c>
      <c r="T655">
        <v>15000</v>
      </c>
      <c r="U655">
        <v>15000</v>
      </c>
      <c r="V655">
        <v>15000</v>
      </c>
      <c r="W655">
        <v>0</v>
      </c>
      <c r="X655">
        <v>0</v>
      </c>
      <c r="Y655" s="288">
        <v>5</v>
      </c>
      <c r="Z655" s="6" t="str">
        <f t="shared" si="40"/>
        <v>59</v>
      </c>
      <c r="AA655" s="107" t="str">
        <f t="shared" si="41"/>
        <v>1</v>
      </c>
      <c r="AB655" s="107" t="str">
        <f t="shared" si="42"/>
        <v>13</v>
      </c>
      <c r="AC655" s="107" t="str">
        <f t="shared" si="43"/>
        <v>134</v>
      </c>
    </row>
    <row r="656" spans="1:29" x14ac:dyDescent="0.25">
      <c r="A656" t="s">
        <v>134</v>
      </c>
      <c r="B656" t="s">
        <v>1373</v>
      </c>
      <c r="C656" s="107" t="e">
        <f>+VLOOKUP(AA656,#REF!,2,FALSE)</f>
        <v>#REF!</v>
      </c>
      <c r="D656" s="107" t="e">
        <f>+VLOOKUP(AB656,#REF!,2,FALSE)</f>
        <v>#REF!</v>
      </c>
      <c r="E656" s="107" t="s">
        <v>2215</v>
      </c>
      <c r="F656" s="107" t="s">
        <v>2212</v>
      </c>
      <c r="G656" s="107" t="s">
        <v>2213</v>
      </c>
      <c r="H656" s="107" t="s">
        <v>2214</v>
      </c>
      <c r="I656" s="107" t="s">
        <v>1236</v>
      </c>
      <c r="J656" s="107" t="s">
        <v>30</v>
      </c>
      <c r="K656" s="107" t="s">
        <v>1368</v>
      </c>
      <c r="L656" s="107" t="s">
        <v>2231</v>
      </c>
      <c r="M656" t="s">
        <v>1332</v>
      </c>
      <c r="P656" t="s">
        <v>417</v>
      </c>
      <c r="Q656" s="6" t="e">
        <f>+VLOOKUP(Y656,#REF!,2,FALSE)</f>
        <v>#REF!</v>
      </c>
      <c r="R656" t="s">
        <v>1463</v>
      </c>
      <c r="S656" t="s">
        <v>83</v>
      </c>
      <c r="T656">
        <v>2300</v>
      </c>
      <c r="U656">
        <v>2300</v>
      </c>
      <c r="V656">
        <v>2300</v>
      </c>
      <c r="W656">
        <v>0</v>
      </c>
      <c r="X656">
        <v>0</v>
      </c>
      <c r="Y656" s="288">
        <v>3</v>
      </c>
      <c r="Z656" s="6" t="str">
        <f t="shared" si="40"/>
        <v>32</v>
      </c>
      <c r="AA656" s="107" t="str">
        <f t="shared" si="41"/>
        <v>1</v>
      </c>
      <c r="AB656" s="107" t="str">
        <f t="shared" si="42"/>
        <v>13</v>
      </c>
      <c r="AC656" s="107" t="str">
        <f t="shared" si="43"/>
        <v>134</v>
      </c>
    </row>
    <row r="657" spans="1:29" x14ac:dyDescent="0.25">
      <c r="A657" t="s">
        <v>134</v>
      </c>
      <c r="B657" t="s">
        <v>1373</v>
      </c>
      <c r="C657" s="107" t="e">
        <f>+VLOOKUP(AA657,#REF!,2,FALSE)</f>
        <v>#REF!</v>
      </c>
      <c r="D657" s="107" t="e">
        <f>+VLOOKUP(AB657,#REF!,2,FALSE)</f>
        <v>#REF!</v>
      </c>
      <c r="E657" s="107" t="s">
        <v>2215</v>
      </c>
      <c r="F657" s="107" t="s">
        <v>2212</v>
      </c>
      <c r="G657" s="107" t="s">
        <v>2213</v>
      </c>
      <c r="H657" s="107" t="s">
        <v>2214</v>
      </c>
      <c r="I657" s="107" t="s">
        <v>1236</v>
      </c>
      <c r="J657" s="107" t="s">
        <v>30</v>
      </c>
      <c r="K657" s="107" t="s">
        <v>1368</v>
      </c>
      <c r="L657" s="107" t="s">
        <v>2231</v>
      </c>
      <c r="M657" t="s">
        <v>1332</v>
      </c>
      <c r="P657" t="s">
        <v>418</v>
      </c>
      <c r="Q657" s="6" t="e">
        <f>+VLOOKUP(Y657,#REF!,2,FALSE)</f>
        <v>#REF!</v>
      </c>
      <c r="R657" t="s">
        <v>1463</v>
      </c>
      <c r="S657" t="s">
        <v>83</v>
      </c>
      <c r="T657">
        <v>1000</v>
      </c>
      <c r="U657">
        <v>1000</v>
      </c>
      <c r="V657">
        <v>1000</v>
      </c>
      <c r="W657">
        <v>0</v>
      </c>
      <c r="X657">
        <v>0</v>
      </c>
      <c r="Y657" s="288">
        <v>3</v>
      </c>
      <c r="Z657" s="6" t="str">
        <f t="shared" si="40"/>
        <v>32</v>
      </c>
      <c r="AA657" s="107" t="str">
        <f t="shared" si="41"/>
        <v>1</v>
      </c>
      <c r="AB657" s="107" t="str">
        <f t="shared" si="42"/>
        <v>13</v>
      </c>
      <c r="AC657" s="107" t="str">
        <f t="shared" si="43"/>
        <v>134</v>
      </c>
    </row>
    <row r="658" spans="1:29" x14ac:dyDescent="0.25">
      <c r="A658" t="s">
        <v>134</v>
      </c>
      <c r="B658" t="s">
        <v>1373</v>
      </c>
      <c r="C658" s="107" t="e">
        <f>+VLOOKUP(AA658,#REF!,2,FALSE)</f>
        <v>#REF!</v>
      </c>
      <c r="D658" s="107" t="e">
        <f>+VLOOKUP(AB658,#REF!,2,FALSE)</f>
        <v>#REF!</v>
      </c>
      <c r="E658" s="107" t="s">
        <v>2215</v>
      </c>
      <c r="F658" s="107" t="s">
        <v>2212</v>
      </c>
      <c r="G658" s="107" t="s">
        <v>2213</v>
      </c>
      <c r="H658" s="107" t="s">
        <v>2214</v>
      </c>
      <c r="I658" s="107" t="s">
        <v>1236</v>
      </c>
      <c r="J658" s="107" t="s">
        <v>30</v>
      </c>
      <c r="K658" s="107" t="s">
        <v>1368</v>
      </c>
      <c r="L658" s="107" t="s">
        <v>2231</v>
      </c>
      <c r="M658" t="s">
        <v>1332</v>
      </c>
      <c r="P658" t="s">
        <v>419</v>
      </c>
      <c r="Q658" s="6" t="e">
        <f>+VLOOKUP(Y658,#REF!,2,FALSE)</f>
        <v>#REF!</v>
      </c>
      <c r="R658" t="s">
        <v>1476</v>
      </c>
      <c r="S658" t="s">
        <v>73</v>
      </c>
      <c r="T658">
        <v>50000</v>
      </c>
      <c r="U658">
        <v>50000</v>
      </c>
      <c r="V658">
        <v>0</v>
      </c>
      <c r="W658">
        <v>0</v>
      </c>
      <c r="X658">
        <v>-50000</v>
      </c>
      <c r="Y658" s="288">
        <v>5</v>
      </c>
      <c r="Z658" s="6" t="str">
        <f t="shared" si="40"/>
        <v>51</v>
      </c>
      <c r="AA658" s="107" t="str">
        <f t="shared" si="41"/>
        <v>1</v>
      </c>
      <c r="AB658" s="107" t="str">
        <f t="shared" si="42"/>
        <v>13</v>
      </c>
      <c r="AC658" s="107" t="str">
        <f t="shared" si="43"/>
        <v>134</v>
      </c>
    </row>
    <row r="659" spans="1:29" x14ac:dyDescent="0.25">
      <c r="A659" t="s">
        <v>134</v>
      </c>
      <c r="B659" t="s">
        <v>1373</v>
      </c>
      <c r="C659" s="107" t="e">
        <f>+VLOOKUP(AA659,#REF!,2,FALSE)</f>
        <v>#REF!</v>
      </c>
      <c r="D659" s="107" t="e">
        <f>+VLOOKUP(AB659,#REF!,2,FALSE)</f>
        <v>#REF!</v>
      </c>
      <c r="E659" s="107" t="s">
        <v>2215</v>
      </c>
      <c r="F659" s="107" t="s">
        <v>2212</v>
      </c>
      <c r="G659" s="107" t="s">
        <v>2213</v>
      </c>
      <c r="H659" s="107" t="s">
        <v>2214</v>
      </c>
      <c r="I659" s="107" t="s">
        <v>1236</v>
      </c>
      <c r="J659" s="107" t="s">
        <v>30</v>
      </c>
      <c r="K659" s="107" t="s">
        <v>1368</v>
      </c>
      <c r="L659" s="107" t="s">
        <v>2231</v>
      </c>
      <c r="M659" t="s">
        <v>1332</v>
      </c>
      <c r="P659" t="s">
        <v>420</v>
      </c>
      <c r="Q659" s="6" t="e">
        <f>+VLOOKUP(Y659,#REF!,2,FALSE)</f>
        <v>#REF!</v>
      </c>
      <c r="R659" t="s">
        <v>1484</v>
      </c>
      <c r="S659" t="s">
        <v>84</v>
      </c>
      <c r="T659">
        <v>450000</v>
      </c>
      <c r="U659">
        <v>450000</v>
      </c>
      <c r="V659">
        <v>450000</v>
      </c>
      <c r="W659">
        <v>0</v>
      </c>
      <c r="X659">
        <v>0</v>
      </c>
      <c r="Y659" s="288">
        <v>5</v>
      </c>
      <c r="Z659" s="6" t="str">
        <f t="shared" si="40"/>
        <v>59</v>
      </c>
      <c r="AA659" s="107" t="str">
        <f t="shared" si="41"/>
        <v>1</v>
      </c>
      <c r="AB659" s="107" t="str">
        <f t="shared" si="42"/>
        <v>13</v>
      </c>
      <c r="AC659" s="107" t="str">
        <f t="shared" si="43"/>
        <v>134</v>
      </c>
    </row>
    <row r="660" spans="1:29" x14ac:dyDescent="0.25">
      <c r="A660" t="s">
        <v>134</v>
      </c>
      <c r="B660" t="s">
        <v>1373</v>
      </c>
      <c r="C660" s="107" t="e">
        <f>+VLOOKUP(AA660,#REF!,2,FALSE)</f>
        <v>#REF!</v>
      </c>
      <c r="D660" s="107" t="e">
        <f>+VLOOKUP(AB660,#REF!,2,FALSE)</f>
        <v>#REF!</v>
      </c>
      <c r="E660" s="107" t="s">
        <v>2215</v>
      </c>
      <c r="F660" s="107" t="s">
        <v>2212</v>
      </c>
      <c r="G660" s="107" t="s">
        <v>2213</v>
      </c>
      <c r="H660" s="107" t="s">
        <v>2214</v>
      </c>
      <c r="I660" s="107" t="s">
        <v>1236</v>
      </c>
      <c r="J660" s="107" t="s">
        <v>30</v>
      </c>
      <c r="K660" s="107" t="s">
        <v>1368</v>
      </c>
      <c r="L660" s="107" t="s">
        <v>2231</v>
      </c>
      <c r="M660" t="s">
        <v>1332</v>
      </c>
      <c r="P660" t="s">
        <v>421</v>
      </c>
      <c r="Q660" s="6" t="e">
        <f>+VLOOKUP(Y660,#REF!,2,FALSE)</f>
        <v>#REF!</v>
      </c>
      <c r="R660" t="s">
        <v>1468</v>
      </c>
      <c r="S660" t="s">
        <v>56</v>
      </c>
      <c r="T660">
        <v>40000</v>
      </c>
      <c r="U660">
        <v>40000</v>
      </c>
      <c r="V660">
        <v>16000</v>
      </c>
      <c r="W660">
        <v>0</v>
      </c>
      <c r="X660">
        <v>-24000</v>
      </c>
      <c r="Y660" s="288">
        <v>3</v>
      </c>
      <c r="Z660" s="6" t="str">
        <f t="shared" si="40"/>
        <v>37</v>
      </c>
      <c r="AA660" s="107" t="str">
        <f t="shared" si="41"/>
        <v>1</v>
      </c>
      <c r="AB660" s="107" t="str">
        <f t="shared" si="42"/>
        <v>13</v>
      </c>
      <c r="AC660" s="107" t="str">
        <f t="shared" si="43"/>
        <v>134</v>
      </c>
    </row>
    <row r="661" spans="1:29" x14ac:dyDescent="0.25">
      <c r="A661" t="s">
        <v>134</v>
      </c>
      <c r="B661" t="s">
        <v>1373</v>
      </c>
      <c r="C661" s="107" t="e">
        <f>+VLOOKUP(AA661,#REF!,2,FALSE)</f>
        <v>#REF!</v>
      </c>
      <c r="D661" s="107" t="e">
        <f>+VLOOKUP(AB661,#REF!,2,FALSE)</f>
        <v>#REF!</v>
      </c>
      <c r="E661" s="107" t="s">
        <v>2215</v>
      </c>
      <c r="F661" s="107" t="s">
        <v>2212</v>
      </c>
      <c r="G661" s="107" t="s">
        <v>2213</v>
      </c>
      <c r="H661" s="107" t="s">
        <v>2214</v>
      </c>
      <c r="I661" s="107" t="s">
        <v>1236</v>
      </c>
      <c r="J661" s="107" t="s">
        <v>30</v>
      </c>
      <c r="K661" s="107" t="s">
        <v>1368</v>
      </c>
      <c r="L661" s="107" t="s">
        <v>2231</v>
      </c>
      <c r="M661" t="s">
        <v>1332</v>
      </c>
      <c r="P661" t="s">
        <v>422</v>
      </c>
      <c r="Q661" s="6" t="e">
        <f>+VLOOKUP(Y661,#REF!,2,FALSE)</f>
        <v>#REF!</v>
      </c>
      <c r="R661" t="s">
        <v>1468</v>
      </c>
      <c r="S661" t="s">
        <v>14</v>
      </c>
      <c r="T661">
        <v>20000</v>
      </c>
      <c r="U661">
        <v>20000</v>
      </c>
      <c r="V661">
        <v>2000</v>
      </c>
      <c r="W661">
        <v>0</v>
      </c>
      <c r="X661">
        <v>-18000</v>
      </c>
      <c r="Y661" s="288">
        <v>3</v>
      </c>
      <c r="Z661" s="6" t="str">
        <f t="shared" si="40"/>
        <v>37</v>
      </c>
      <c r="AA661" s="107" t="str">
        <f t="shared" si="41"/>
        <v>1</v>
      </c>
      <c r="AB661" s="107" t="str">
        <f t="shared" si="42"/>
        <v>13</v>
      </c>
      <c r="AC661" s="107" t="str">
        <f t="shared" si="43"/>
        <v>134</v>
      </c>
    </row>
    <row r="662" spans="1:29" x14ac:dyDescent="0.25">
      <c r="A662" t="s">
        <v>134</v>
      </c>
      <c r="B662" t="s">
        <v>1373</v>
      </c>
      <c r="C662" s="107" t="e">
        <f>+VLOOKUP(AA662,#REF!,2,FALSE)</f>
        <v>#REF!</v>
      </c>
      <c r="D662" s="107" t="e">
        <f>+VLOOKUP(AB662,#REF!,2,FALSE)</f>
        <v>#REF!</v>
      </c>
      <c r="E662" s="107" t="s">
        <v>2215</v>
      </c>
      <c r="F662" s="107" t="s">
        <v>2212</v>
      </c>
      <c r="G662" s="107" t="s">
        <v>2213</v>
      </c>
      <c r="H662" s="107" t="s">
        <v>2214</v>
      </c>
      <c r="I662" s="107" t="s">
        <v>1236</v>
      </c>
      <c r="J662" s="107" t="s">
        <v>30</v>
      </c>
      <c r="K662" s="107" t="s">
        <v>1368</v>
      </c>
      <c r="L662" s="107" t="s">
        <v>2231</v>
      </c>
      <c r="M662" t="s">
        <v>1332</v>
      </c>
      <c r="P662" t="s">
        <v>423</v>
      </c>
      <c r="Q662" s="6" t="e">
        <f>+VLOOKUP(Y662,#REF!,2,FALSE)</f>
        <v>#REF!</v>
      </c>
      <c r="R662" t="s">
        <v>1468</v>
      </c>
      <c r="S662" t="s">
        <v>57</v>
      </c>
      <c r="T662">
        <v>50000</v>
      </c>
      <c r="U662">
        <v>50000</v>
      </c>
      <c r="V662">
        <v>5000</v>
      </c>
      <c r="W662">
        <v>0</v>
      </c>
      <c r="X662">
        <v>-45000</v>
      </c>
      <c r="Y662" s="288">
        <v>3</v>
      </c>
      <c r="Z662" s="6" t="str">
        <f t="shared" si="40"/>
        <v>37</v>
      </c>
      <c r="AA662" s="107" t="str">
        <f t="shared" si="41"/>
        <v>1</v>
      </c>
      <c r="AB662" s="107" t="str">
        <f t="shared" si="42"/>
        <v>13</v>
      </c>
      <c r="AC662" s="107" t="str">
        <f t="shared" si="43"/>
        <v>134</v>
      </c>
    </row>
    <row r="663" spans="1:29" x14ac:dyDescent="0.25">
      <c r="A663" t="s">
        <v>134</v>
      </c>
      <c r="B663" t="s">
        <v>1373</v>
      </c>
      <c r="C663" s="107" t="e">
        <f>+VLOOKUP(AA663,#REF!,2,FALSE)</f>
        <v>#REF!</v>
      </c>
      <c r="D663" s="107" t="e">
        <f>+VLOOKUP(AB663,#REF!,2,FALSE)</f>
        <v>#REF!</v>
      </c>
      <c r="E663" s="107" t="s">
        <v>2215</v>
      </c>
      <c r="F663" s="107" t="s">
        <v>2212</v>
      </c>
      <c r="G663" s="107" t="s">
        <v>2213</v>
      </c>
      <c r="H663" s="107" t="s">
        <v>2214</v>
      </c>
      <c r="I663" s="107" t="s">
        <v>1236</v>
      </c>
      <c r="J663" s="107" t="s">
        <v>30</v>
      </c>
      <c r="K663" s="107" t="s">
        <v>1368</v>
      </c>
      <c r="L663" s="107" t="s">
        <v>2231</v>
      </c>
      <c r="M663" t="s">
        <v>1332</v>
      </c>
      <c r="P663" t="s">
        <v>424</v>
      </c>
      <c r="Q663" s="6" t="e">
        <f>+VLOOKUP(Y663,#REF!,2,FALSE)</f>
        <v>#REF!</v>
      </c>
      <c r="R663" t="s">
        <v>1464</v>
      </c>
      <c r="S663" t="s">
        <v>85</v>
      </c>
      <c r="T663">
        <v>275000</v>
      </c>
      <c r="U663">
        <v>275000</v>
      </c>
      <c r="V663">
        <v>275000</v>
      </c>
      <c r="W663">
        <v>0</v>
      </c>
      <c r="X663">
        <v>0</v>
      </c>
      <c r="Y663" s="288">
        <v>3</v>
      </c>
      <c r="Z663" s="6" t="str">
        <f t="shared" si="40"/>
        <v>33</v>
      </c>
      <c r="AA663" s="107" t="str">
        <f t="shared" si="41"/>
        <v>1</v>
      </c>
      <c r="AB663" s="107" t="str">
        <f t="shared" si="42"/>
        <v>13</v>
      </c>
      <c r="AC663" s="107" t="str">
        <f t="shared" si="43"/>
        <v>134</v>
      </c>
    </row>
    <row r="664" spans="1:29" x14ac:dyDescent="0.25">
      <c r="A664" t="s">
        <v>134</v>
      </c>
      <c r="B664" t="s">
        <v>1373</v>
      </c>
      <c r="C664" s="107" t="e">
        <f>+VLOOKUP(AA664,#REF!,2,FALSE)</f>
        <v>#REF!</v>
      </c>
      <c r="D664" s="107" t="e">
        <f>+VLOOKUP(AB664,#REF!,2,FALSE)</f>
        <v>#REF!</v>
      </c>
      <c r="E664" s="107" t="s">
        <v>2215</v>
      </c>
      <c r="F664" s="107" t="s">
        <v>2212</v>
      </c>
      <c r="G664" s="107" t="s">
        <v>2213</v>
      </c>
      <c r="H664" s="107" t="s">
        <v>2214</v>
      </c>
      <c r="I664" s="107" t="s">
        <v>1236</v>
      </c>
      <c r="J664" s="107" t="s">
        <v>30</v>
      </c>
      <c r="K664" s="107" t="s">
        <v>1368</v>
      </c>
      <c r="L664" s="107" t="s">
        <v>2231</v>
      </c>
      <c r="M664" t="s">
        <v>1332</v>
      </c>
      <c r="P664" t="s">
        <v>425</v>
      </c>
      <c r="Q664" s="6" t="e">
        <f>+VLOOKUP(Y664,#REF!,2,FALSE)</f>
        <v>#REF!</v>
      </c>
      <c r="R664" t="s">
        <v>1464</v>
      </c>
      <c r="S664" t="s">
        <v>45</v>
      </c>
      <c r="T664">
        <v>90000</v>
      </c>
      <c r="U664">
        <v>90000</v>
      </c>
      <c r="V664">
        <v>90000</v>
      </c>
      <c r="W664">
        <v>0</v>
      </c>
      <c r="X664">
        <v>0</v>
      </c>
      <c r="Y664" s="288">
        <v>3</v>
      </c>
      <c r="Z664" s="6" t="str">
        <f t="shared" si="40"/>
        <v>33</v>
      </c>
      <c r="AA664" s="107" t="str">
        <f t="shared" si="41"/>
        <v>1</v>
      </c>
      <c r="AB664" s="107" t="str">
        <f t="shared" si="42"/>
        <v>13</v>
      </c>
      <c r="AC664" s="107" t="str">
        <f t="shared" si="43"/>
        <v>134</v>
      </c>
    </row>
    <row r="665" spans="1:29" x14ac:dyDescent="0.25">
      <c r="A665" t="s">
        <v>134</v>
      </c>
      <c r="B665" t="s">
        <v>1373</v>
      </c>
      <c r="C665" s="107" t="e">
        <f>+VLOOKUP(AA665,#REF!,2,FALSE)</f>
        <v>#REF!</v>
      </c>
      <c r="D665" s="107" t="e">
        <f>+VLOOKUP(AB665,#REF!,2,FALSE)</f>
        <v>#REF!</v>
      </c>
      <c r="E665" s="107" t="s">
        <v>2215</v>
      </c>
      <c r="F665" s="107" t="s">
        <v>2212</v>
      </c>
      <c r="G665" s="107" t="s">
        <v>2213</v>
      </c>
      <c r="H665" s="107" t="s">
        <v>2214</v>
      </c>
      <c r="I665" s="107" t="s">
        <v>1236</v>
      </c>
      <c r="J665" s="107" t="s">
        <v>30</v>
      </c>
      <c r="K665" s="107" t="s">
        <v>1368</v>
      </c>
      <c r="L665" s="107" t="s">
        <v>2231</v>
      </c>
      <c r="M665" t="s">
        <v>1332</v>
      </c>
      <c r="P665" t="s">
        <v>426</v>
      </c>
      <c r="Q665" s="6" t="e">
        <f>+VLOOKUP(Y665,#REF!,2,FALSE)</f>
        <v>#REF!</v>
      </c>
      <c r="R665" t="s">
        <v>1461</v>
      </c>
      <c r="S665" t="s">
        <v>54</v>
      </c>
      <c r="T665">
        <v>50000</v>
      </c>
      <c r="U665">
        <v>50000</v>
      </c>
      <c r="V665">
        <v>2500</v>
      </c>
      <c r="W665">
        <v>0</v>
      </c>
      <c r="X665">
        <v>-47500</v>
      </c>
      <c r="Y665" s="288">
        <v>2</v>
      </c>
      <c r="Z665" s="6" t="str">
        <f t="shared" si="40"/>
        <v>29</v>
      </c>
      <c r="AA665" s="107" t="str">
        <f t="shared" si="41"/>
        <v>1</v>
      </c>
      <c r="AB665" s="107" t="str">
        <f t="shared" si="42"/>
        <v>13</v>
      </c>
      <c r="AC665" s="107" t="str">
        <f t="shared" si="43"/>
        <v>134</v>
      </c>
    </row>
    <row r="666" spans="1:29" x14ac:dyDescent="0.25">
      <c r="A666" t="s">
        <v>134</v>
      </c>
      <c r="B666" t="s">
        <v>1373</v>
      </c>
      <c r="C666" s="107" t="e">
        <f>+VLOOKUP(AA666,#REF!,2,FALSE)</f>
        <v>#REF!</v>
      </c>
      <c r="D666" s="107" t="e">
        <f>+VLOOKUP(AB666,#REF!,2,FALSE)</f>
        <v>#REF!</v>
      </c>
      <c r="E666" s="107" t="s">
        <v>2215</v>
      </c>
      <c r="F666" s="107" t="s">
        <v>2212</v>
      </c>
      <c r="G666" s="107" t="s">
        <v>2213</v>
      </c>
      <c r="H666" s="107" t="s">
        <v>2214</v>
      </c>
      <c r="I666" s="107" t="s">
        <v>1236</v>
      </c>
      <c r="J666" s="107" t="s">
        <v>30</v>
      </c>
      <c r="K666" s="107" t="s">
        <v>1368</v>
      </c>
      <c r="L666" s="107" t="s">
        <v>2231</v>
      </c>
      <c r="M666" t="s">
        <v>1332</v>
      </c>
      <c r="P666" t="s">
        <v>427</v>
      </c>
      <c r="Q666" s="6" t="e">
        <f>+VLOOKUP(Y666,#REF!,2,FALSE)</f>
        <v>#REF!</v>
      </c>
      <c r="R666" t="s">
        <v>1484</v>
      </c>
      <c r="S666" t="s">
        <v>86</v>
      </c>
      <c r="T666">
        <v>32000</v>
      </c>
      <c r="U666">
        <v>32000</v>
      </c>
      <c r="V666">
        <v>32000</v>
      </c>
      <c r="W666">
        <v>0</v>
      </c>
      <c r="X666">
        <v>0</v>
      </c>
      <c r="Y666" s="288">
        <v>5</v>
      </c>
      <c r="Z666" s="6" t="str">
        <f t="shared" si="40"/>
        <v>59</v>
      </c>
      <c r="AA666" s="107" t="str">
        <f t="shared" si="41"/>
        <v>1</v>
      </c>
      <c r="AB666" s="107" t="str">
        <f t="shared" si="42"/>
        <v>13</v>
      </c>
      <c r="AC666" s="107" t="str">
        <f t="shared" si="43"/>
        <v>134</v>
      </c>
    </row>
    <row r="667" spans="1:29" x14ac:dyDescent="0.25">
      <c r="A667" t="s">
        <v>134</v>
      </c>
      <c r="B667" t="s">
        <v>1373</v>
      </c>
      <c r="C667" s="107" t="e">
        <f>+VLOOKUP(AA667,#REF!,2,FALSE)</f>
        <v>#REF!</v>
      </c>
      <c r="D667" s="107" t="e">
        <f>+VLOOKUP(AB667,#REF!,2,FALSE)</f>
        <v>#REF!</v>
      </c>
      <c r="E667" s="107" t="s">
        <v>2215</v>
      </c>
      <c r="F667" s="107" t="s">
        <v>2212</v>
      </c>
      <c r="G667" s="107" t="s">
        <v>2213</v>
      </c>
      <c r="H667" s="107" t="s">
        <v>2214</v>
      </c>
      <c r="I667" s="107" t="s">
        <v>1236</v>
      </c>
      <c r="J667" s="107" t="s">
        <v>30</v>
      </c>
      <c r="K667" s="107" t="s">
        <v>1368</v>
      </c>
      <c r="L667" s="107" t="s">
        <v>2231</v>
      </c>
      <c r="M667" t="s">
        <v>1332</v>
      </c>
      <c r="P667" t="s">
        <v>428</v>
      </c>
      <c r="Q667" s="6" t="e">
        <f>+VLOOKUP(Y667,#REF!,2,FALSE)</f>
        <v>#REF!</v>
      </c>
      <c r="R667" t="s">
        <v>1484</v>
      </c>
      <c r="S667" t="s">
        <v>84</v>
      </c>
      <c r="T667">
        <v>38000</v>
      </c>
      <c r="U667">
        <v>38000</v>
      </c>
      <c r="V667">
        <v>38000</v>
      </c>
      <c r="W667">
        <v>0</v>
      </c>
      <c r="X667">
        <v>0</v>
      </c>
      <c r="Y667" s="288">
        <v>5</v>
      </c>
      <c r="Z667" s="6" t="str">
        <f t="shared" si="40"/>
        <v>59</v>
      </c>
      <c r="AA667" s="107" t="str">
        <f t="shared" si="41"/>
        <v>1</v>
      </c>
      <c r="AB667" s="107" t="str">
        <f t="shared" si="42"/>
        <v>13</v>
      </c>
      <c r="AC667" s="107" t="str">
        <f t="shared" si="43"/>
        <v>134</v>
      </c>
    </row>
    <row r="668" spans="1:29" x14ac:dyDescent="0.25">
      <c r="A668" t="s">
        <v>134</v>
      </c>
      <c r="B668" t="s">
        <v>1373</v>
      </c>
      <c r="C668" s="107" t="e">
        <f>+VLOOKUP(AA668,#REF!,2,FALSE)</f>
        <v>#REF!</v>
      </c>
      <c r="D668" s="107" t="e">
        <f>+VLOOKUP(AB668,#REF!,2,FALSE)</f>
        <v>#REF!</v>
      </c>
      <c r="E668" s="107" t="s">
        <v>2215</v>
      </c>
      <c r="F668" s="107" t="s">
        <v>2212</v>
      </c>
      <c r="G668" s="107" t="s">
        <v>2213</v>
      </c>
      <c r="H668" s="107" t="s">
        <v>2214</v>
      </c>
      <c r="I668" s="107" t="s">
        <v>1236</v>
      </c>
      <c r="J668" s="107" t="s">
        <v>30</v>
      </c>
      <c r="K668" s="107" t="s">
        <v>1368</v>
      </c>
      <c r="L668" s="107" t="s">
        <v>2231</v>
      </c>
      <c r="M668" t="s">
        <v>1332</v>
      </c>
      <c r="P668" t="s">
        <v>429</v>
      </c>
      <c r="Q668" s="6" t="e">
        <f>+VLOOKUP(Y668,#REF!,2,FALSE)</f>
        <v>#REF!</v>
      </c>
      <c r="R668" t="s">
        <v>1466</v>
      </c>
      <c r="S668" t="s">
        <v>72</v>
      </c>
      <c r="T668">
        <v>23080405.829999998</v>
      </c>
      <c r="U668">
        <v>23080405.829999998</v>
      </c>
      <c r="V668">
        <v>9232162.3320000004</v>
      </c>
      <c r="W668">
        <v>0</v>
      </c>
      <c r="X668">
        <v>-13848243.497999998</v>
      </c>
      <c r="Y668" s="288">
        <v>3</v>
      </c>
      <c r="Z668" s="6" t="str">
        <f t="shared" si="40"/>
        <v>35</v>
      </c>
      <c r="AA668" s="107" t="str">
        <f t="shared" si="41"/>
        <v>1</v>
      </c>
      <c r="AB668" s="107" t="str">
        <f t="shared" si="42"/>
        <v>13</v>
      </c>
      <c r="AC668" s="107" t="str">
        <f t="shared" si="43"/>
        <v>134</v>
      </c>
    </row>
    <row r="669" spans="1:29" x14ac:dyDescent="0.25">
      <c r="A669" t="s">
        <v>134</v>
      </c>
      <c r="B669" t="s">
        <v>1373</v>
      </c>
      <c r="C669" s="107" t="e">
        <f>+VLOOKUP(AA669,#REF!,2,FALSE)</f>
        <v>#REF!</v>
      </c>
      <c r="D669" s="107" t="e">
        <f>+VLOOKUP(AB669,#REF!,2,FALSE)</f>
        <v>#REF!</v>
      </c>
      <c r="E669" s="107" t="s">
        <v>2215</v>
      </c>
      <c r="F669" s="107" t="s">
        <v>2212</v>
      </c>
      <c r="G669" s="107" t="s">
        <v>2213</v>
      </c>
      <c r="H669" s="107" t="s">
        <v>2214</v>
      </c>
      <c r="I669" s="107" t="s">
        <v>1236</v>
      </c>
      <c r="J669" s="107" t="s">
        <v>30</v>
      </c>
      <c r="K669" s="107" t="s">
        <v>1368</v>
      </c>
      <c r="L669" s="107" t="s">
        <v>2231</v>
      </c>
      <c r="M669" t="s">
        <v>1332</v>
      </c>
      <c r="P669" t="s">
        <v>430</v>
      </c>
      <c r="Q669" s="6" t="e">
        <f>+VLOOKUP(Y669,#REF!,2,FALSE)</f>
        <v>#REF!</v>
      </c>
      <c r="R669" t="s">
        <v>1466</v>
      </c>
      <c r="S669" t="s">
        <v>72</v>
      </c>
      <c r="T669">
        <v>54967241.200000003</v>
      </c>
      <c r="U669">
        <v>54967241.200000003</v>
      </c>
      <c r="V669">
        <v>21986896.480000004</v>
      </c>
      <c r="W669">
        <v>0</v>
      </c>
      <c r="X669">
        <v>-32980344.719999999</v>
      </c>
      <c r="Y669" s="288">
        <v>3</v>
      </c>
      <c r="Z669" s="6" t="str">
        <f t="shared" si="40"/>
        <v>35</v>
      </c>
      <c r="AA669" s="107" t="str">
        <f t="shared" si="41"/>
        <v>1</v>
      </c>
      <c r="AB669" s="107" t="str">
        <f t="shared" si="42"/>
        <v>13</v>
      </c>
      <c r="AC669" s="107" t="str">
        <f t="shared" si="43"/>
        <v>134</v>
      </c>
    </row>
    <row r="670" spans="1:29" x14ac:dyDescent="0.25">
      <c r="A670" t="s">
        <v>134</v>
      </c>
      <c r="B670" t="s">
        <v>1373</v>
      </c>
      <c r="C670" s="107" t="e">
        <f>+VLOOKUP(AA670,#REF!,2,FALSE)</f>
        <v>#REF!</v>
      </c>
      <c r="D670" s="107" t="e">
        <f>+VLOOKUP(AB670,#REF!,2,FALSE)</f>
        <v>#REF!</v>
      </c>
      <c r="E670" s="107" t="s">
        <v>2215</v>
      </c>
      <c r="F670" s="107" t="s">
        <v>2212</v>
      </c>
      <c r="G670" s="107" t="s">
        <v>2213</v>
      </c>
      <c r="H670" s="107" t="s">
        <v>2214</v>
      </c>
      <c r="I670" s="107" t="s">
        <v>1236</v>
      </c>
      <c r="J670" s="107" t="s">
        <v>30</v>
      </c>
      <c r="K670" s="107" t="s">
        <v>1368</v>
      </c>
      <c r="L670" s="107" t="s">
        <v>2231</v>
      </c>
      <c r="M670" t="s">
        <v>1332</v>
      </c>
      <c r="P670" t="s">
        <v>431</v>
      </c>
      <c r="Q670" s="6" t="e">
        <f>+VLOOKUP(Y670,#REF!,2,FALSE)</f>
        <v>#REF!</v>
      </c>
      <c r="R670" t="s">
        <v>1462</v>
      </c>
      <c r="S670" t="s">
        <v>87</v>
      </c>
      <c r="T670">
        <v>120000</v>
      </c>
      <c r="U670">
        <v>120000</v>
      </c>
      <c r="V670">
        <v>0</v>
      </c>
      <c r="W670">
        <v>0</v>
      </c>
      <c r="X670">
        <v>-120000</v>
      </c>
      <c r="Y670" s="288">
        <v>3</v>
      </c>
      <c r="Z670" s="6" t="str">
        <f t="shared" si="40"/>
        <v>31</v>
      </c>
      <c r="AA670" s="107" t="str">
        <f t="shared" si="41"/>
        <v>1</v>
      </c>
      <c r="AB670" s="107" t="str">
        <f t="shared" si="42"/>
        <v>13</v>
      </c>
      <c r="AC670" s="107" t="str">
        <f t="shared" si="43"/>
        <v>134</v>
      </c>
    </row>
    <row r="671" spans="1:29" x14ac:dyDescent="0.25">
      <c r="A671" t="s">
        <v>134</v>
      </c>
      <c r="B671" t="s">
        <v>1373</v>
      </c>
      <c r="C671" s="107" t="e">
        <f>+VLOOKUP(AA671,#REF!,2,FALSE)</f>
        <v>#REF!</v>
      </c>
      <c r="D671" s="107" t="e">
        <f>+VLOOKUP(AB671,#REF!,2,FALSE)</f>
        <v>#REF!</v>
      </c>
      <c r="E671" s="107" t="s">
        <v>2215</v>
      </c>
      <c r="F671" s="107" t="s">
        <v>2212</v>
      </c>
      <c r="G671" s="107" t="s">
        <v>2213</v>
      </c>
      <c r="H671" s="107" t="s">
        <v>2214</v>
      </c>
      <c r="I671" s="107" t="s">
        <v>1236</v>
      </c>
      <c r="J671" s="107" t="s">
        <v>30</v>
      </c>
      <c r="K671" s="107" t="s">
        <v>1368</v>
      </c>
      <c r="L671" s="107" t="s">
        <v>2231</v>
      </c>
      <c r="M671" t="s">
        <v>1332</v>
      </c>
      <c r="P671" t="s">
        <v>432</v>
      </c>
      <c r="Q671" s="6" t="e">
        <f>+VLOOKUP(Y671,#REF!,2,FALSE)</f>
        <v>#REF!</v>
      </c>
      <c r="R671" t="s">
        <v>1476</v>
      </c>
      <c r="S671" t="s">
        <v>73</v>
      </c>
      <c r="T671">
        <v>3000000</v>
      </c>
      <c r="U671">
        <v>223958.56</v>
      </c>
      <c r="V671">
        <v>0</v>
      </c>
      <c r="W671">
        <v>-2776041.44</v>
      </c>
      <c r="X671">
        <v>-3000000</v>
      </c>
      <c r="Y671" s="288">
        <v>5</v>
      </c>
      <c r="Z671" s="6" t="str">
        <f t="shared" si="40"/>
        <v>51</v>
      </c>
      <c r="AA671" s="107" t="str">
        <f t="shared" si="41"/>
        <v>1</v>
      </c>
      <c r="AB671" s="107" t="str">
        <f t="shared" si="42"/>
        <v>13</v>
      </c>
      <c r="AC671" s="107" t="str">
        <f t="shared" si="43"/>
        <v>134</v>
      </c>
    </row>
    <row r="672" spans="1:29" x14ac:dyDescent="0.25">
      <c r="A672" t="s">
        <v>134</v>
      </c>
      <c r="B672" t="s">
        <v>1373</v>
      </c>
      <c r="C672" s="107" t="e">
        <f>+VLOOKUP(AA672,#REF!,2,FALSE)</f>
        <v>#REF!</v>
      </c>
      <c r="D672" s="107" t="e">
        <f>+VLOOKUP(AB672,#REF!,2,FALSE)</f>
        <v>#REF!</v>
      </c>
      <c r="E672" s="107" t="s">
        <v>2215</v>
      </c>
      <c r="F672" s="107" t="s">
        <v>2212</v>
      </c>
      <c r="G672" s="107" t="s">
        <v>2213</v>
      </c>
      <c r="H672" s="107" t="s">
        <v>2214</v>
      </c>
      <c r="I672" s="107" t="s">
        <v>1236</v>
      </c>
      <c r="J672" s="107" t="s">
        <v>30</v>
      </c>
      <c r="K672" s="107" t="s">
        <v>1368</v>
      </c>
      <c r="L672" s="107" t="s">
        <v>2231</v>
      </c>
      <c r="M672" t="s">
        <v>1332</v>
      </c>
      <c r="P672" t="s">
        <v>433</v>
      </c>
      <c r="Q672" s="6" t="e">
        <f>+VLOOKUP(Y672,#REF!,2,FALSE)</f>
        <v>#REF!</v>
      </c>
      <c r="R672" t="s">
        <v>1476</v>
      </c>
      <c r="S672" t="s">
        <v>73</v>
      </c>
      <c r="T672">
        <v>1500000</v>
      </c>
      <c r="U672">
        <v>1500000</v>
      </c>
      <c r="V672">
        <v>0</v>
      </c>
      <c r="W672">
        <v>0</v>
      </c>
      <c r="X672">
        <v>-1500000</v>
      </c>
      <c r="Y672" s="288">
        <v>5</v>
      </c>
      <c r="Z672" s="6" t="str">
        <f t="shared" si="40"/>
        <v>51</v>
      </c>
      <c r="AA672" s="107" t="str">
        <f t="shared" si="41"/>
        <v>1</v>
      </c>
      <c r="AB672" s="107" t="str">
        <f t="shared" si="42"/>
        <v>13</v>
      </c>
      <c r="AC672" s="107" t="str">
        <f t="shared" si="43"/>
        <v>134</v>
      </c>
    </row>
    <row r="673" spans="1:29" x14ac:dyDescent="0.25">
      <c r="A673" t="s">
        <v>134</v>
      </c>
      <c r="B673" t="s">
        <v>1373</v>
      </c>
      <c r="C673" s="107" t="e">
        <f>+VLOOKUP(AA673,#REF!,2,FALSE)</f>
        <v>#REF!</v>
      </c>
      <c r="D673" s="107" t="e">
        <f>+VLOOKUP(AB673,#REF!,2,FALSE)</f>
        <v>#REF!</v>
      </c>
      <c r="E673" s="107" t="s">
        <v>2215</v>
      </c>
      <c r="F673" s="107" t="s">
        <v>2212</v>
      </c>
      <c r="G673" s="107" t="s">
        <v>2213</v>
      </c>
      <c r="H673" s="107" t="s">
        <v>2214</v>
      </c>
      <c r="I673" s="107" t="s">
        <v>1236</v>
      </c>
      <c r="J673" s="107" t="s">
        <v>30</v>
      </c>
      <c r="K673" s="107" t="s">
        <v>1368</v>
      </c>
      <c r="L673" s="107" t="s">
        <v>2231</v>
      </c>
      <c r="M673" t="s">
        <v>1332</v>
      </c>
      <c r="P673" t="s">
        <v>434</v>
      </c>
      <c r="Q673" s="6" t="e">
        <f>+VLOOKUP(Y673,#REF!,2,FALSE)</f>
        <v>#REF!</v>
      </c>
      <c r="R673" t="s">
        <v>1461</v>
      </c>
      <c r="S673" t="s">
        <v>54</v>
      </c>
      <c r="T673">
        <v>600000</v>
      </c>
      <c r="U673">
        <v>600000</v>
      </c>
      <c r="V673">
        <v>30000</v>
      </c>
      <c r="W673">
        <v>0</v>
      </c>
      <c r="X673">
        <v>-570000</v>
      </c>
      <c r="Y673" s="288">
        <v>2</v>
      </c>
      <c r="Z673" s="6" t="str">
        <f t="shared" si="40"/>
        <v>29</v>
      </c>
      <c r="AA673" s="107" t="str">
        <f t="shared" si="41"/>
        <v>1</v>
      </c>
      <c r="AB673" s="107" t="str">
        <f t="shared" si="42"/>
        <v>13</v>
      </c>
      <c r="AC673" s="107" t="str">
        <f t="shared" si="43"/>
        <v>134</v>
      </c>
    </row>
    <row r="674" spans="1:29" x14ac:dyDescent="0.25">
      <c r="A674" t="s">
        <v>134</v>
      </c>
      <c r="B674" t="s">
        <v>1373</v>
      </c>
      <c r="C674" s="107" t="e">
        <f>+VLOOKUP(AA674,#REF!,2,FALSE)</f>
        <v>#REF!</v>
      </c>
      <c r="D674" s="107" t="e">
        <f>+VLOOKUP(AB674,#REF!,2,FALSE)</f>
        <v>#REF!</v>
      </c>
      <c r="E674" s="107" t="s">
        <v>2215</v>
      </c>
      <c r="F674" s="107" t="s">
        <v>2212</v>
      </c>
      <c r="G674" s="107" t="s">
        <v>2213</v>
      </c>
      <c r="H674" s="107" t="s">
        <v>2214</v>
      </c>
      <c r="I674" s="107" t="s">
        <v>1236</v>
      </c>
      <c r="J674" s="107" t="s">
        <v>30</v>
      </c>
      <c r="K674" s="107" t="s">
        <v>1368</v>
      </c>
      <c r="L674" s="107" t="s">
        <v>2231</v>
      </c>
      <c r="M674" t="s">
        <v>1332</v>
      </c>
      <c r="P674" t="s">
        <v>435</v>
      </c>
      <c r="Q674" s="6" t="e">
        <f>+VLOOKUP(Y674,#REF!,2,FALSE)</f>
        <v>#REF!</v>
      </c>
      <c r="R674" t="s">
        <v>1463</v>
      </c>
      <c r="S674" t="s">
        <v>88</v>
      </c>
      <c r="T674">
        <v>10000000</v>
      </c>
      <c r="U674">
        <v>10000000</v>
      </c>
      <c r="V674">
        <v>10000000</v>
      </c>
      <c r="W674">
        <v>0</v>
      </c>
      <c r="X674">
        <v>0</v>
      </c>
      <c r="Y674" s="288">
        <v>3</v>
      </c>
      <c r="Z674" s="6" t="str">
        <f t="shared" si="40"/>
        <v>32</v>
      </c>
      <c r="AA674" s="107" t="str">
        <f t="shared" si="41"/>
        <v>1</v>
      </c>
      <c r="AB674" s="107" t="str">
        <f t="shared" si="42"/>
        <v>13</v>
      </c>
      <c r="AC674" s="107" t="str">
        <f t="shared" si="43"/>
        <v>134</v>
      </c>
    </row>
    <row r="675" spans="1:29" x14ac:dyDescent="0.25">
      <c r="A675" t="s">
        <v>134</v>
      </c>
      <c r="B675" t="s">
        <v>1373</v>
      </c>
      <c r="C675" s="107" t="e">
        <f>+VLOOKUP(AA675,#REF!,2,FALSE)</f>
        <v>#REF!</v>
      </c>
      <c r="D675" s="107" t="e">
        <f>+VLOOKUP(AB675,#REF!,2,FALSE)</f>
        <v>#REF!</v>
      </c>
      <c r="E675" s="107" t="s">
        <v>2215</v>
      </c>
      <c r="F675" s="107" t="s">
        <v>2212</v>
      </c>
      <c r="G675" s="107" t="s">
        <v>2213</v>
      </c>
      <c r="H675" s="107" t="s">
        <v>2214</v>
      </c>
      <c r="I675" s="107" t="s">
        <v>1236</v>
      </c>
      <c r="J675" s="107" t="s">
        <v>30</v>
      </c>
      <c r="K675" s="107" t="s">
        <v>1368</v>
      </c>
      <c r="L675" s="107" t="s">
        <v>2231</v>
      </c>
      <c r="M675" t="s">
        <v>1332</v>
      </c>
      <c r="P675" t="s">
        <v>436</v>
      </c>
      <c r="Q675" s="6" t="e">
        <f>+VLOOKUP(Y675,#REF!,2,FALSE)</f>
        <v>#REF!</v>
      </c>
      <c r="R675" t="s">
        <v>1461</v>
      </c>
      <c r="S675" t="s">
        <v>54</v>
      </c>
      <c r="T675">
        <v>100000</v>
      </c>
      <c r="U675">
        <v>100000</v>
      </c>
      <c r="V675">
        <v>5000</v>
      </c>
      <c r="W675">
        <v>0</v>
      </c>
      <c r="X675">
        <v>-95000</v>
      </c>
      <c r="Y675" s="288">
        <v>2</v>
      </c>
      <c r="Z675" s="6" t="str">
        <f t="shared" si="40"/>
        <v>29</v>
      </c>
      <c r="AA675" s="107" t="str">
        <f t="shared" si="41"/>
        <v>1</v>
      </c>
      <c r="AB675" s="107" t="str">
        <f t="shared" si="42"/>
        <v>13</v>
      </c>
      <c r="AC675" s="107" t="str">
        <f t="shared" si="43"/>
        <v>134</v>
      </c>
    </row>
    <row r="676" spans="1:29" x14ac:dyDescent="0.25">
      <c r="A676" t="s">
        <v>134</v>
      </c>
      <c r="B676" t="s">
        <v>1373</v>
      </c>
      <c r="C676" s="107" t="e">
        <f>+VLOOKUP(AA676,#REF!,2,FALSE)</f>
        <v>#REF!</v>
      </c>
      <c r="D676" s="107" t="e">
        <f>+VLOOKUP(AB676,#REF!,2,FALSE)</f>
        <v>#REF!</v>
      </c>
      <c r="E676" s="107" t="s">
        <v>2215</v>
      </c>
      <c r="F676" s="107" t="s">
        <v>2212</v>
      </c>
      <c r="G676" s="107" t="s">
        <v>2213</v>
      </c>
      <c r="H676" s="107" t="s">
        <v>2214</v>
      </c>
      <c r="I676" s="107" t="s">
        <v>1236</v>
      </c>
      <c r="J676" s="107" t="s">
        <v>30</v>
      </c>
      <c r="K676" s="107" t="s">
        <v>1368</v>
      </c>
      <c r="L676" s="107" t="s">
        <v>2231</v>
      </c>
      <c r="M676" t="s">
        <v>1332</v>
      </c>
      <c r="P676" t="s">
        <v>437</v>
      </c>
      <c r="Q676" s="6" t="e">
        <f>+VLOOKUP(Y676,#REF!,2,FALSE)</f>
        <v>#REF!</v>
      </c>
      <c r="R676" t="s">
        <v>1466</v>
      </c>
      <c r="S676" t="s">
        <v>72</v>
      </c>
      <c r="T676">
        <v>195989</v>
      </c>
      <c r="U676">
        <v>195989</v>
      </c>
      <c r="V676">
        <v>195989</v>
      </c>
      <c r="W676">
        <v>0</v>
      </c>
      <c r="X676">
        <v>0</v>
      </c>
      <c r="Y676" s="288">
        <v>3</v>
      </c>
      <c r="Z676" s="6" t="str">
        <f t="shared" si="40"/>
        <v>35</v>
      </c>
      <c r="AA676" s="107" t="str">
        <f t="shared" si="41"/>
        <v>1</v>
      </c>
      <c r="AB676" s="107" t="str">
        <f t="shared" si="42"/>
        <v>13</v>
      </c>
      <c r="AC676" s="107" t="str">
        <f t="shared" si="43"/>
        <v>134</v>
      </c>
    </row>
    <row r="677" spans="1:29" x14ac:dyDescent="0.25">
      <c r="A677" t="s">
        <v>134</v>
      </c>
      <c r="B677" t="s">
        <v>1373</v>
      </c>
      <c r="C677" s="107" t="e">
        <f>+VLOOKUP(AA677,#REF!,2,FALSE)</f>
        <v>#REF!</v>
      </c>
      <c r="D677" s="107" t="e">
        <f>+VLOOKUP(AB677,#REF!,2,FALSE)</f>
        <v>#REF!</v>
      </c>
      <c r="E677" s="107" t="s">
        <v>2215</v>
      </c>
      <c r="F677" s="107" t="s">
        <v>2212</v>
      </c>
      <c r="G677" s="107" t="s">
        <v>2213</v>
      </c>
      <c r="H677" s="107" t="s">
        <v>2214</v>
      </c>
      <c r="I677" s="107" t="s">
        <v>1236</v>
      </c>
      <c r="J677" s="107" t="s">
        <v>30</v>
      </c>
      <c r="K677" s="107" t="s">
        <v>1368</v>
      </c>
      <c r="L677" s="107" t="s">
        <v>2231</v>
      </c>
      <c r="M677" t="s">
        <v>1332</v>
      </c>
      <c r="P677" t="s">
        <v>438</v>
      </c>
      <c r="Q677" s="6" t="e">
        <f>+VLOOKUP(Y677,#REF!,2,FALSE)</f>
        <v>#REF!</v>
      </c>
      <c r="R677" t="s">
        <v>1484</v>
      </c>
      <c r="S677" t="s">
        <v>86</v>
      </c>
      <c r="T677">
        <v>2600000</v>
      </c>
      <c r="U677">
        <v>2600000</v>
      </c>
      <c r="V677">
        <v>2600000</v>
      </c>
      <c r="W677">
        <v>0</v>
      </c>
      <c r="X677">
        <v>0</v>
      </c>
      <c r="Y677" s="288">
        <v>5</v>
      </c>
      <c r="Z677" s="6" t="str">
        <f t="shared" si="40"/>
        <v>59</v>
      </c>
      <c r="AA677" s="107" t="str">
        <f t="shared" si="41"/>
        <v>1</v>
      </c>
      <c r="AB677" s="107" t="str">
        <f t="shared" si="42"/>
        <v>13</v>
      </c>
      <c r="AC677" s="107" t="str">
        <f t="shared" si="43"/>
        <v>134</v>
      </c>
    </row>
    <row r="678" spans="1:29" x14ac:dyDescent="0.25">
      <c r="A678" t="s">
        <v>134</v>
      </c>
      <c r="B678" t="s">
        <v>1373</v>
      </c>
      <c r="C678" s="107" t="e">
        <f>+VLOOKUP(AA678,#REF!,2,FALSE)</f>
        <v>#REF!</v>
      </c>
      <c r="D678" s="107" t="e">
        <f>+VLOOKUP(AB678,#REF!,2,FALSE)</f>
        <v>#REF!</v>
      </c>
      <c r="E678" s="107" t="s">
        <v>2215</v>
      </c>
      <c r="F678" s="107" t="s">
        <v>2212</v>
      </c>
      <c r="G678" s="107" t="s">
        <v>2213</v>
      </c>
      <c r="H678" s="107" t="s">
        <v>2214</v>
      </c>
      <c r="I678" s="107" t="s">
        <v>1236</v>
      </c>
      <c r="J678" s="107" t="s">
        <v>30</v>
      </c>
      <c r="K678" s="107" t="s">
        <v>1368</v>
      </c>
      <c r="L678" s="107" t="s">
        <v>2231</v>
      </c>
      <c r="M678" t="s">
        <v>1332</v>
      </c>
      <c r="P678" t="s">
        <v>439</v>
      </c>
      <c r="Q678" s="6" t="e">
        <f>+VLOOKUP(Y678,#REF!,2,FALSE)</f>
        <v>#REF!</v>
      </c>
      <c r="R678" t="s">
        <v>1484</v>
      </c>
      <c r="S678" t="s">
        <v>86</v>
      </c>
      <c r="T678">
        <v>212000</v>
      </c>
      <c r="U678">
        <v>212000</v>
      </c>
      <c r="V678">
        <v>212000</v>
      </c>
      <c r="W678">
        <v>0</v>
      </c>
      <c r="X678">
        <v>0</v>
      </c>
      <c r="Y678" s="288">
        <v>5</v>
      </c>
      <c r="Z678" s="6" t="str">
        <f t="shared" si="40"/>
        <v>59</v>
      </c>
      <c r="AA678" s="107" t="str">
        <f t="shared" si="41"/>
        <v>1</v>
      </c>
      <c r="AB678" s="107" t="str">
        <f t="shared" si="42"/>
        <v>13</v>
      </c>
      <c r="AC678" s="107" t="str">
        <f t="shared" si="43"/>
        <v>134</v>
      </c>
    </row>
    <row r="679" spans="1:29" x14ac:dyDescent="0.25">
      <c r="A679" t="s">
        <v>134</v>
      </c>
      <c r="B679" t="s">
        <v>1373</v>
      </c>
      <c r="C679" s="107" t="e">
        <f>+VLOOKUP(AA679,#REF!,2,FALSE)</f>
        <v>#REF!</v>
      </c>
      <c r="D679" s="107" t="e">
        <f>+VLOOKUP(AB679,#REF!,2,FALSE)</f>
        <v>#REF!</v>
      </c>
      <c r="E679" s="107" t="s">
        <v>2215</v>
      </c>
      <c r="F679" s="107" t="s">
        <v>2212</v>
      </c>
      <c r="G679" s="107" t="s">
        <v>2213</v>
      </c>
      <c r="H679" s="107" t="s">
        <v>2214</v>
      </c>
      <c r="I679" s="107" t="s">
        <v>1236</v>
      </c>
      <c r="J679" s="107" t="s">
        <v>30</v>
      </c>
      <c r="K679" s="107" t="s">
        <v>1368</v>
      </c>
      <c r="L679" s="107" t="s">
        <v>2231</v>
      </c>
      <c r="M679" t="s">
        <v>1332</v>
      </c>
      <c r="P679" t="s">
        <v>440</v>
      </c>
      <c r="Q679" s="6" t="e">
        <f>+VLOOKUP(Y679,#REF!,2,FALSE)</f>
        <v>#REF!</v>
      </c>
      <c r="R679" t="s">
        <v>1484</v>
      </c>
      <c r="S679" t="s">
        <v>86</v>
      </c>
      <c r="T679">
        <v>1937400</v>
      </c>
      <c r="U679">
        <v>1937400</v>
      </c>
      <c r="V679">
        <v>1937400</v>
      </c>
      <c r="W679">
        <v>0</v>
      </c>
      <c r="X679">
        <v>0</v>
      </c>
      <c r="Y679" s="288">
        <v>5</v>
      </c>
      <c r="Z679" s="6" t="str">
        <f t="shared" si="40"/>
        <v>59</v>
      </c>
      <c r="AA679" s="107" t="str">
        <f t="shared" si="41"/>
        <v>1</v>
      </c>
      <c r="AB679" s="107" t="str">
        <f t="shared" si="42"/>
        <v>13</v>
      </c>
      <c r="AC679" s="107" t="str">
        <f t="shared" si="43"/>
        <v>134</v>
      </c>
    </row>
    <row r="680" spans="1:29" x14ac:dyDescent="0.25">
      <c r="A680" t="s">
        <v>134</v>
      </c>
      <c r="B680" t="s">
        <v>1373</v>
      </c>
      <c r="C680" s="107" t="e">
        <f>+VLOOKUP(AA680,#REF!,2,FALSE)</f>
        <v>#REF!</v>
      </c>
      <c r="D680" s="107" t="e">
        <f>+VLOOKUP(AB680,#REF!,2,FALSE)</f>
        <v>#REF!</v>
      </c>
      <c r="E680" s="107" t="s">
        <v>2215</v>
      </c>
      <c r="F680" s="107" t="s">
        <v>2212</v>
      </c>
      <c r="G680" s="107" t="s">
        <v>2213</v>
      </c>
      <c r="H680" s="107" t="s">
        <v>2214</v>
      </c>
      <c r="I680" s="107" t="s">
        <v>1236</v>
      </c>
      <c r="J680" s="107" t="s">
        <v>30</v>
      </c>
      <c r="K680" s="107" t="s">
        <v>1368</v>
      </c>
      <c r="L680" s="107" t="s">
        <v>2231</v>
      </c>
      <c r="M680" t="s">
        <v>1332</v>
      </c>
      <c r="P680" t="s">
        <v>441</v>
      </c>
      <c r="Q680" s="6" t="e">
        <f>+VLOOKUP(Y680,#REF!,2,FALSE)</f>
        <v>#REF!</v>
      </c>
      <c r="R680" t="s">
        <v>1484</v>
      </c>
      <c r="S680" t="s">
        <v>86</v>
      </c>
      <c r="T680">
        <v>8200</v>
      </c>
      <c r="U680">
        <v>8200</v>
      </c>
      <c r="V680">
        <v>8200</v>
      </c>
      <c r="W680">
        <v>0</v>
      </c>
      <c r="X680">
        <v>0</v>
      </c>
      <c r="Y680" s="288">
        <v>5</v>
      </c>
      <c r="Z680" s="6" t="str">
        <f t="shared" si="40"/>
        <v>59</v>
      </c>
      <c r="AA680" s="107" t="str">
        <f t="shared" si="41"/>
        <v>1</v>
      </c>
      <c r="AB680" s="107" t="str">
        <f t="shared" si="42"/>
        <v>13</v>
      </c>
      <c r="AC680" s="107" t="str">
        <f t="shared" si="43"/>
        <v>134</v>
      </c>
    </row>
    <row r="681" spans="1:29" x14ac:dyDescent="0.25">
      <c r="A681" t="s">
        <v>134</v>
      </c>
      <c r="B681" t="s">
        <v>1373</v>
      </c>
      <c r="C681" s="107" t="e">
        <f>+VLOOKUP(AA681,#REF!,2,FALSE)</f>
        <v>#REF!</v>
      </c>
      <c r="D681" s="107" t="e">
        <f>+VLOOKUP(AB681,#REF!,2,FALSE)</f>
        <v>#REF!</v>
      </c>
      <c r="E681" s="107" t="s">
        <v>2215</v>
      </c>
      <c r="F681" s="107" t="s">
        <v>2212</v>
      </c>
      <c r="G681" s="107" t="s">
        <v>2213</v>
      </c>
      <c r="H681" s="107" t="s">
        <v>2214</v>
      </c>
      <c r="I681" s="107" t="s">
        <v>1236</v>
      </c>
      <c r="J681" s="107" t="s">
        <v>30</v>
      </c>
      <c r="K681" s="107" t="s">
        <v>1368</v>
      </c>
      <c r="L681" s="107" t="s">
        <v>2231</v>
      </c>
      <c r="M681" t="s">
        <v>1332</v>
      </c>
      <c r="P681" t="s">
        <v>442</v>
      </c>
      <c r="Q681" s="6" t="e">
        <f>+VLOOKUP(Y681,#REF!,2,FALSE)</f>
        <v>#REF!</v>
      </c>
      <c r="R681" t="s">
        <v>1484</v>
      </c>
      <c r="S681" t="s">
        <v>86</v>
      </c>
      <c r="T681">
        <v>2544000</v>
      </c>
      <c r="U681">
        <v>2544000</v>
      </c>
      <c r="V681">
        <v>2544000</v>
      </c>
      <c r="W681">
        <v>0</v>
      </c>
      <c r="X681">
        <v>0</v>
      </c>
      <c r="Y681" s="288">
        <v>5</v>
      </c>
      <c r="Z681" s="6" t="str">
        <f t="shared" si="40"/>
        <v>59</v>
      </c>
      <c r="AA681" s="107" t="str">
        <f t="shared" si="41"/>
        <v>1</v>
      </c>
      <c r="AB681" s="107" t="str">
        <f t="shared" si="42"/>
        <v>13</v>
      </c>
      <c r="AC681" s="107" t="str">
        <f t="shared" si="43"/>
        <v>134</v>
      </c>
    </row>
    <row r="682" spans="1:29" x14ac:dyDescent="0.25">
      <c r="A682" t="s">
        <v>134</v>
      </c>
      <c r="B682" t="s">
        <v>1373</v>
      </c>
      <c r="C682" s="107" t="e">
        <f>+VLOOKUP(AA682,#REF!,2,FALSE)</f>
        <v>#REF!</v>
      </c>
      <c r="D682" s="107" t="e">
        <f>+VLOOKUP(AB682,#REF!,2,FALSE)</f>
        <v>#REF!</v>
      </c>
      <c r="E682" s="107" t="s">
        <v>2215</v>
      </c>
      <c r="F682" s="107" t="s">
        <v>2212</v>
      </c>
      <c r="G682" s="107" t="s">
        <v>2213</v>
      </c>
      <c r="H682" s="107" t="s">
        <v>2214</v>
      </c>
      <c r="I682" s="107" t="s">
        <v>1236</v>
      </c>
      <c r="J682" s="107" t="s">
        <v>30</v>
      </c>
      <c r="K682" s="107" t="s">
        <v>1368</v>
      </c>
      <c r="L682" s="107" t="s">
        <v>2231</v>
      </c>
      <c r="M682" t="s">
        <v>1332</v>
      </c>
      <c r="P682" t="s">
        <v>443</v>
      </c>
      <c r="Q682" s="6" t="e">
        <f>+VLOOKUP(Y682,#REF!,2,FALSE)</f>
        <v>#REF!</v>
      </c>
      <c r="R682" t="s">
        <v>1476</v>
      </c>
      <c r="S682" t="s">
        <v>73</v>
      </c>
      <c r="T682">
        <v>2800000</v>
      </c>
      <c r="U682">
        <v>0</v>
      </c>
      <c r="V682">
        <v>0</v>
      </c>
      <c r="W682">
        <v>-2800000</v>
      </c>
      <c r="X682">
        <v>-2800000</v>
      </c>
      <c r="Y682" s="288">
        <v>5</v>
      </c>
      <c r="Z682" s="6" t="str">
        <f t="shared" si="40"/>
        <v>51</v>
      </c>
      <c r="AA682" s="107" t="str">
        <f t="shared" si="41"/>
        <v>1</v>
      </c>
      <c r="AB682" s="107" t="str">
        <f t="shared" si="42"/>
        <v>13</v>
      </c>
      <c r="AC682" s="107" t="str">
        <f t="shared" si="43"/>
        <v>134</v>
      </c>
    </row>
    <row r="683" spans="1:29" x14ac:dyDescent="0.25">
      <c r="A683" t="s">
        <v>134</v>
      </c>
      <c r="B683" t="s">
        <v>1373</v>
      </c>
      <c r="C683" s="107" t="e">
        <f>+VLOOKUP(AA683,#REF!,2,FALSE)</f>
        <v>#REF!</v>
      </c>
      <c r="D683" s="107" t="e">
        <f>+VLOOKUP(AB683,#REF!,2,FALSE)</f>
        <v>#REF!</v>
      </c>
      <c r="E683" s="107" t="s">
        <v>2215</v>
      </c>
      <c r="F683" s="107" t="s">
        <v>2212</v>
      </c>
      <c r="G683" s="107" t="s">
        <v>2213</v>
      </c>
      <c r="H683" s="107" t="s">
        <v>2214</v>
      </c>
      <c r="I683" s="107" t="s">
        <v>1236</v>
      </c>
      <c r="J683" s="107" t="s">
        <v>30</v>
      </c>
      <c r="K683" s="107" t="s">
        <v>1368</v>
      </c>
      <c r="L683" s="107" t="s">
        <v>2231</v>
      </c>
      <c r="M683" t="s">
        <v>1332</v>
      </c>
      <c r="P683" t="s">
        <v>444</v>
      </c>
      <c r="Q683" s="6" t="e">
        <f>+VLOOKUP(Y683,#REF!,2,FALSE)</f>
        <v>#REF!</v>
      </c>
      <c r="R683" t="s">
        <v>1476</v>
      </c>
      <c r="S683" t="s">
        <v>73</v>
      </c>
      <c r="T683">
        <v>450000</v>
      </c>
      <c r="U683">
        <v>450000</v>
      </c>
      <c r="V683">
        <v>0</v>
      </c>
      <c r="W683">
        <v>0</v>
      </c>
      <c r="X683">
        <v>-450000</v>
      </c>
      <c r="Y683" s="288">
        <v>5</v>
      </c>
      <c r="Z683" s="6" t="str">
        <f t="shared" si="40"/>
        <v>51</v>
      </c>
      <c r="AA683" s="107" t="str">
        <f t="shared" si="41"/>
        <v>1</v>
      </c>
      <c r="AB683" s="107" t="str">
        <f t="shared" si="42"/>
        <v>13</v>
      </c>
      <c r="AC683" s="107" t="str">
        <f t="shared" si="43"/>
        <v>134</v>
      </c>
    </row>
    <row r="684" spans="1:29" x14ac:dyDescent="0.25">
      <c r="A684" t="s">
        <v>134</v>
      </c>
      <c r="B684" t="s">
        <v>1373</v>
      </c>
      <c r="C684" s="107" t="e">
        <f>+VLOOKUP(AA684,#REF!,2,FALSE)</f>
        <v>#REF!</v>
      </c>
      <c r="D684" s="107" t="e">
        <f>+VLOOKUP(AB684,#REF!,2,FALSE)</f>
        <v>#REF!</v>
      </c>
      <c r="E684" s="107" t="s">
        <v>2215</v>
      </c>
      <c r="F684" s="107" t="s">
        <v>2212</v>
      </c>
      <c r="G684" s="107" t="s">
        <v>2213</v>
      </c>
      <c r="H684" s="107" t="s">
        <v>2214</v>
      </c>
      <c r="I684" s="107" t="s">
        <v>1236</v>
      </c>
      <c r="J684" s="107" t="s">
        <v>30</v>
      </c>
      <c r="K684" s="107" t="s">
        <v>1368</v>
      </c>
      <c r="L684" s="107" t="s">
        <v>2231</v>
      </c>
      <c r="M684" t="s">
        <v>1332</v>
      </c>
      <c r="P684" t="s">
        <v>445</v>
      </c>
      <c r="Q684" s="6" t="e">
        <f>+VLOOKUP(Y684,#REF!,2,FALSE)</f>
        <v>#REF!</v>
      </c>
      <c r="R684" t="s">
        <v>1484</v>
      </c>
      <c r="S684" t="s">
        <v>84</v>
      </c>
      <c r="T684">
        <v>200000</v>
      </c>
      <c r="U684">
        <v>200000</v>
      </c>
      <c r="V684">
        <v>200000</v>
      </c>
      <c r="W684">
        <v>0</v>
      </c>
      <c r="X684">
        <v>0</v>
      </c>
      <c r="Y684" s="288">
        <v>5</v>
      </c>
      <c r="Z684" s="6" t="str">
        <f t="shared" si="40"/>
        <v>59</v>
      </c>
      <c r="AA684" s="107" t="str">
        <f t="shared" si="41"/>
        <v>1</v>
      </c>
      <c r="AB684" s="107" t="str">
        <f t="shared" si="42"/>
        <v>13</v>
      </c>
      <c r="AC684" s="107" t="str">
        <f t="shared" si="43"/>
        <v>134</v>
      </c>
    </row>
    <row r="685" spans="1:29" x14ac:dyDescent="0.25">
      <c r="A685" t="s">
        <v>134</v>
      </c>
      <c r="B685" t="s">
        <v>1373</v>
      </c>
      <c r="C685" s="107" t="e">
        <f>+VLOOKUP(AA685,#REF!,2,FALSE)</f>
        <v>#REF!</v>
      </c>
      <c r="D685" s="107" t="e">
        <f>+VLOOKUP(AB685,#REF!,2,FALSE)</f>
        <v>#REF!</v>
      </c>
      <c r="E685" s="107" t="s">
        <v>2215</v>
      </c>
      <c r="F685" s="107" t="s">
        <v>2212</v>
      </c>
      <c r="G685" s="107" t="s">
        <v>2213</v>
      </c>
      <c r="H685" s="107" t="s">
        <v>2214</v>
      </c>
      <c r="I685" s="107" t="s">
        <v>1236</v>
      </c>
      <c r="J685" s="107" t="s">
        <v>30</v>
      </c>
      <c r="K685" s="107" t="s">
        <v>1368</v>
      </c>
      <c r="L685" s="107" t="s">
        <v>2231</v>
      </c>
      <c r="M685" t="s">
        <v>1332</v>
      </c>
      <c r="P685" t="s">
        <v>446</v>
      </c>
      <c r="Q685" s="6" t="e">
        <f>+VLOOKUP(Y685,#REF!,2,FALSE)</f>
        <v>#REF!</v>
      </c>
      <c r="R685" t="s">
        <v>1454</v>
      </c>
      <c r="S685" t="s">
        <v>51</v>
      </c>
      <c r="T685">
        <v>90000</v>
      </c>
      <c r="U685">
        <v>90000</v>
      </c>
      <c r="V685">
        <v>27000</v>
      </c>
      <c r="W685">
        <v>0</v>
      </c>
      <c r="X685">
        <v>-63000</v>
      </c>
      <c r="Y685" s="288">
        <v>2</v>
      </c>
      <c r="Z685" s="6" t="str">
        <f t="shared" si="40"/>
        <v>21</v>
      </c>
      <c r="AA685" s="107" t="str">
        <f t="shared" si="41"/>
        <v>1</v>
      </c>
      <c r="AB685" s="107" t="str">
        <f t="shared" si="42"/>
        <v>13</v>
      </c>
      <c r="AC685" s="107" t="str">
        <f t="shared" si="43"/>
        <v>134</v>
      </c>
    </row>
    <row r="686" spans="1:29" x14ac:dyDescent="0.25">
      <c r="A686" t="s">
        <v>134</v>
      </c>
      <c r="B686" t="s">
        <v>1373</v>
      </c>
      <c r="C686" s="107" t="e">
        <f>+VLOOKUP(AA686,#REF!,2,FALSE)</f>
        <v>#REF!</v>
      </c>
      <c r="D686" s="107" t="e">
        <f>+VLOOKUP(AB686,#REF!,2,FALSE)</f>
        <v>#REF!</v>
      </c>
      <c r="E686" s="107" t="s">
        <v>2215</v>
      </c>
      <c r="F686" s="107" t="s">
        <v>2212</v>
      </c>
      <c r="G686" s="107" t="s">
        <v>2213</v>
      </c>
      <c r="H686" s="107" t="s">
        <v>2214</v>
      </c>
      <c r="I686" s="107" t="s">
        <v>1236</v>
      </c>
      <c r="J686" s="107" t="s">
        <v>30</v>
      </c>
      <c r="K686" s="107" t="s">
        <v>1368</v>
      </c>
      <c r="L686" s="107" t="s">
        <v>2231</v>
      </c>
      <c r="M686" t="s">
        <v>1332</v>
      </c>
      <c r="P686" t="s">
        <v>447</v>
      </c>
      <c r="Q686" s="6" t="e">
        <f>+VLOOKUP(Y686,#REF!,2,FALSE)</f>
        <v>#REF!</v>
      </c>
      <c r="R686" t="s">
        <v>1484</v>
      </c>
      <c r="S686" t="s">
        <v>84</v>
      </c>
      <c r="T686">
        <v>3000000</v>
      </c>
      <c r="U686">
        <v>3000000</v>
      </c>
      <c r="V686">
        <v>3000000</v>
      </c>
      <c r="W686">
        <v>0</v>
      </c>
      <c r="X686">
        <v>0</v>
      </c>
      <c r="Y686" s="288">
        <v>5</v>
      </c>
      <c r="Z686" s="6" t="str">
        <f t="shared" si="40"/>
        <v>59</v>
      </c>
      <c r="AA686" s="107" t="str">
        <f t="shared" si="41"/>
        <v>1</v>
      </c>
      <c r="AB686" s="107" t="str">
        <f t="shared" si="42"/>
        <v>13</v>
      </c>
      <c r="AC686" s="107" t="str">
        <f t="shared" si="43"/>
        <v>134</v>
      </c>
    </row>
    <row r="687" spans="1:29" x14ac:dyDescent="0.25">
      <c r="A687" t="s">
        <v>134</v>
      </c>
      <c r="B687" t="s">
        <v>1373</v>
      </c>
      <c r="C687" s="107" t="e">
        <f>+VLOOKUP(AA687,#REF!,2,FALSE)</f>
        <v>#REF!</v>
      </c>
      <c r="D687" s="107" t="e">
        <f>+VLOOKUP(AB687,#REF!,2,FALSE)</f>
        <v>#REF!</v>
      </c>
      <c r="E687" s="107" t="s">
        <v>2215</v>
      </c>
      <c r="F687" s="107" t="s">
        <v>2212</v>
      </c>
      <c r="G687" s="107" t="s">
        <v>2213</v>
      </c>
      <c r="H687" s="107" t="s">
        <v>2214</v>
      </c>
      <c r="I687" s="107" t="s">
        <v>1236</v>
      </c>
      <c r="J687" s="107" t="s">
        <v>30</v>
      </c>
      <c r="K687" s="107" t="s">
        <v>1368</v>
      </c>
      <c r="L687" s="107" t="s">
        <v>2231</v>
      </c>
      <c r="M687" t="s">
        <v>1332</v>
      </c>
      <c r="P687" t="s">
        <v>448</v>
      </c>
      <c r="Q687" s="6" t="e">
        <f>+VLOOKUP(Y687,#REF!,2,FALSE)</f>
        <v>#REF!</v>
      </c>
      <c r="R687" t="s">
        <v>1484</v>
      </c>
      <c r="S687" t="s">
        <v>84</v>
      </c>
      <c r="T687">
        <v>12200000</v>
      </c>
      <c r="U687">
        <v>12200000</v>
      </c>
      <c r="V687">
        <v>12200000</v>
      </c>
      <c r="W687">
        <v>0</v>
      </c>
      <c r="X687">
        <v>0</v>
      </c>
      <c r="Y687" s="288">
        <v>5</v>
      </c>
      <c r="Z687" s="6" t="str">
        <f t="shared" si="40"/>
        <v>59</v>
      </c>
      <c r="AA687" s="107" t="str">
        <f t="shared" si="41"/>
        <v>1</v>
      </c>
      <c r="AB687" s="107" t="str">
        <f t="shared" si="42"/>
        <v>13</v>
      </c>
      <c r="AC687" s="107" t="str">
        <f t="shared" si="43"/>
        <v>134</v>
      </c>
    </row>
    <row r="688" spans="1:29" x14ac:dyDescent="0.25">
      <c r="A688" t="s">
        <v>134</v>
      </c>
      <c r="B688" t="s">
        <v>1373</v>
      </c>
      <c r="C688" s="107" t="e">
        <f>+VLOOKUP(AA688,#REF!,2,FALSE)</f>
        <v>#REF!</v>
      </c>
      <c r="D688" s="107" t="e">
        <f>+VLOOKUP(AB688,#REF!,2,FALSE)</f>
        <v>#REF!</v>
      </c>
      <c r="E688" s="107" t="s">
        <v>2215</v>
      </c>
      <c r="F688" s="107" t="s">
        <v>2212</v>
      </c>
      <c r="G688" s="107" t="s">
        <v>2213</v>
      </c>
      <c r="H688" s="107" t="s">
        <v>2214</v>
      </c>
      <c r="I688" s="107" t="s">
        <v>1236</v>
      </c>
      <c r="J688" s="107" t="s">
        <v>30</v>
      </c>
      <c r="K688" s="107" t="s">
        <v>1368</v>
      </c>
      <c r="L688" s="107" t="s">
        <v>2231</v>
      </c>
      <c r="M688" t="s">
        <v>1332</v>
      </c>
      <c r="P688" t="s">
        <v>449</v>
      </c>
      <c r="Q688" s="6" t="e">
        <f>+VLOOKUP(Y688,#REF!,2,FALSE)</f>
        <v>#REF!</v>
      </c>
      <c r="R688" t="s">
        <v>1464</v>
      </c>
      <c r="S688" t="s">
        <v>71</v>
      </c>
      <c r="T688">
        <v>20000000</v>
      </c>
      <c r="U688">
        <v>20000000</v>
      </c>
      <c r="V688">
        <v>20000000</v>
      </c>
      <c r="W688">
        <v>0</v>
      </c>
      <c r="X688">
        <v>0</v>
      </c>
      <c r="Y688" s="288">
        <v>3</v>
      </c>
      <c r="Z688" s="6" t="str">
        <f t="shared" si="40"/>
        <v>33</v>
      </c>
      <c r="AA688" s="107" t="str">
        <f t="shared" si="41"/>
        <v>1</v>
      </c>
      <c r="AB688" s="107" t="str">
        <f t="shared" si="42"/>
        <v>13</v>
      </c>
      <c r="AC688" s="107" t="str">
        <f t="shared" si="43"/>
        <v>134</v>
      </c>
    </row>
    <row r="689" spans="1:29" x14ac:dyDescent="0.25">
      <c r="A689" t="s">
        <v>134</v>
      </c>
      <c r="B689" t="s">
        <v>1373</v>
      </c>
      <c r="C689" s="107" t="e">
        <f>+VLOOKUP(AA689,#REF!,2,FALSE)</f>
        <v>#REF!</v>
      </c>
      <c r="D689" s="107" t="e">
        <f>+VLOOKUP(AB689,#REF!,2,FALSE)</f>
        <v>#REF!</v>
      </c>
      <c r="E689" s="107" t="s">
        <v>2215</v>
      </c>
      <c r="F689" s="107" t="s">
        <v>2212</v>
      </c>
      <c r="G689" s="107" t="s">
        <v>2213</v>
      </c>
      <c r="H689" s="107" t="s">
        <v>2214</v>
      </c>
      <c r="I689" s="107" t="s">
        <v>1236</v>
      </c>
      <c r="J689" s="107" t="s">
        <v>30</v>
      </c>
      <c r="K689" s="107" t="s">
        <v>1368</v>
      </c>
      <c r="L689" s="107" t="s">
        <v>2231</v>
      </c>
      <c r="M689" t="s">
        <v>1332</v>
      </c>
      <c r="P689" t="s">
        <v>450</v>
      </c>
      <c r="Q689" s="6" t="e">
        <f>+VLOOKUP(Y689,#REF!,2,FALSE)</f>
        <v>#REF!</v>
      </c>
      <c r="R689" t="s">
        <v>1484</v>
      </c>
      <c r="S689" t="s">
        <v>84</v>
      </c>
      <c r="T689">
        <v>7700000</v>
      </c>
      <c r="U689">
        <v>7700000</v>
      </c>
      <c r="V689">
        <v>7700000</v>
      </c>
      <c r="W689">
        <v>0</v>
      </c>
      <c r="X689">
        <v>0</v>
      </c>
      <c r="Y689" s="288">
        <v>5</v>
      </c>
      <c r="Z689" s="6" t="str">
        <f t="shared" si="40"/>
        <v>59</v>
      </c>
      <c r="AA689" s="107" t="str">
        <f t="shared" si="41"/>
        <v>1</v>
      </c>
      <c r="AB689" s="107" t="str">
        <f t="shared" si="42"/>
        <v>13</v>
      </c>
      <c r="AC689" s="107" t="str">
        <f t="shared" si="43"/>
        <v>134</v>
      </c>
    </row>
    <row r="690" spans="1:29" x14ac:dyDescent="0.25">
      <c r="A690" t="s">
        <v>134</v>
      </c>
      <c r="B690" t="s">
        <v>1373</v>
      </c>
      <c r="C690" s="107" t="e">
        <f>+VLOOKUP(AA690,#REF!,2,FALSE)</f>
        <v>#REF!</v>
      </c>
      <c r="D690" s="107" t="e">
        <f>+VLOOKUP(AB690,#REF!,2,FALSE)</f>
        <v>#REF!</v>
      </c>
      <c r="E690" s="107" t="s">
        <v>2215</v>
      </c>
      <c r="F690" s="107" t="s">
        <v>2212</v>
      </c>
      <c r="G690" s="107" t="s">
        <v>2213</v>
      </c>
      <c r="H690" s="107" t="s">
        <v>2214</v>
      </c>
      <c r="I690" s="107" t="s">
        <v>1236</v>
      </c>
      <c r="J690" s="107" t="s">
        <v>30</v>
      </c>
      <c r="K690" s="107" t="s">
        <v>1368</v>
      </c>
      <c r="L690" s="107" t="s">
        <v>2231</v>
      </c>
      <c r="M690" t="s">
        <v>1332</v>
      </c>
      <c r="P690" t="s">
        <v>451</v>
      </c>
      <c r="Q690" s="6" t="e">
        <f>+VLOOKUP(Y690,#REF!,2,FALSE)</f>
        <v>#REF!</v>
      </c>
      <c r="R690" t="s">
        <v>1484</v>
      </c>
      <c r="S690" t="s">
        <v>84</v>
      </c>
      <c r="T690">
        <v>1260000</v>
      </c>
      <c r="U690">
        <v>1260000</v>
      </c>
      <c r="V690">
        <v>1260000</v>
      </c>
      <c r="W690">
        <v>0</v>
      </c>
      <c r="X690">
        <v>0</v>
      </c>
      <c r="Y690" s="288">
        <v>5</v>
      </c>
      <c r="Z690" s="6" t="str">
        <f t="shared" si="40"/>
        <v>59</v>
      </c>
      <c r="AA690" s="107" t="str">
        <f t="shared" si="41"/>
        <v>1</v>
      </c>
      <c r="AB690" s="107" t="str">
        <f t="shared" si="42"/>
        <v>13</v>
      </c>
      <c r="AC690" s="107" t="str">
        <f t="shared" si="43"/>
        <v>134</v>
      </c>
    </row>
    <row r="691" spans="1:29" x14ac:dyDescent="0.25">
      <c r="A691" t="s">
        <v>134</v>
      </c>
      <c r="B691" t="s">
        <v>1373</v>
      </c>
      <c r="C691" s="107" t="e">
        <f>+VLOOKUP(AA691,#REF!,2,FALSE)</f>
        <v>#REF!</v>
      </c>
      <c r="D691" s="107" t="e">
        <f>+VLOOKUP(AB691,#REF!,2,FALSE)</f>
        <v>#REF!</v>
      </c>
      <c r="E691" s="107" t="s">
        <v>2215</v>
      </c>
      <c r="F691" s="107" t="s">
        <v>2212</v>
      </c>
      <c r="G691" s="107" t="s">
        <v>2213</v>
      </c>
      <c r="H691" s="107" t="s">
        <v>2214</v>
      </c>
      <c r="I691" s="107" t="s">
        <v>1236</v>
      </c>
      <c r="J691" s="107" t="s">
        <v>30</v>
      </c>
      <c r="K691" s="107" t="s">
        <v>1368</v>
      </c>
      <c r="L691" s="107" t="s">
        <v>2231</v>
      </c>
      <c r="M691" t="s">
        <v>1332</v>
      </c>
      <c r="P691" t="s">
        <v>2200</v>
      </c>
      <c r="Q691" s="6" t="e">
        <f>+VLOOKUP(Y691,#REF!,2,FALSE)</f>
        <v>#REF!</v>
      </c>
      <c r="R691" t="s">
        <v>1463</v>
      </c>
      <c r="S691" t="s">
        <v>88</v>
      </c>
      <c r="T691">
        <v>0</v>
      </c>
      <c r="U691">
        <v>10000000</v>
      </c>
      <c r="V691">
        <v>10000000</v>
      </c>
      <c r="Y691" s="288">
        <v>3</v>
      </c>
      <c r="Z691" s="6" t="str">
        <f t="shared" si="40"/>
        <v>32</v>
      </c>
      <c r="AA691" s="107" t="str">
        <f t="shared" si="41"/>
        <v>1</v>
      </c>
      <c r="AB691" s="107" t="str">
        <f t="shared" si="42"/>
        <v>13</v>
      </c>
      <c r="AC691" s="107" t="str">
        <f t="shared" si="43"/>
        <v>134</v>
      </c>
    </row>
    <row r="692" spans="1:29" x14ac:dyDescent="0.25">
      <c r="A692" t="s">
        <v>134</v>
      </c>
      <c r="B692" t="s">
        <v>1373</v>
      </c>
      <c r="C692" s="107" t="e">
        <f>+VLOOKUP(AA692,#REF!,2,FALSE)</f>
        <v>#REF!</v>
      </c>
      <c r="D692" s="107" t="e">
        <f>+VLOOKUP(AB692,#REF!,2,FALSE)</f>
        <v>#REF!</v>
      </c>
      <c r="E692" s="107" t="s">
        <v>2215</v>
      </c>
      <c r="F692" s="107" t="s">
        <v>2212</v>
      </c>
      <c r="G692" s="107" t="s">
        <v>2213</v>
      </c>
      <c r="H692" s="107" t="s">
        <v>2214</v>
      </c>
      <c r="I692" s="107" t="s">
        <v>1236</v>
      </c>
      <c r="J692" s="107" t="s">
        <v>30</v>
      </c>
      <c r="K692" s="107" t="s">
        <v>1368</v>
      </c>
      <c r="L692" s="107" t="s">
        <v>2231</v>
      </c>
      <c r="M692" t="s">
        <v>1332</v>
      </c>
      <c r="P692" t="s">
        <v>2201</v>
      </c>
      <c r="Q692" s="6" t="e">
        <f>+VLOOKUP(Y692,#REF!,2,FALSE)</f>
        <v>#REF!</v>
      </c>
      <c r="R692" t="s">
        <v>1477</v>
      </c>
      <c r="S692" t="s">
        <v>106</v>
      </c>
      <c r="T692">
        <v>0</v>
      </c>
      <c r="U692">
        <v>5000000</v>
      </c>
      <c r="Y692" s="288">
        <v>5</v>
      </c>
      <c r="Z692" s="6" t="str">
        <f t="shared" si="40"/>
        <v>52</v>
      </c>
      <c r="AA692" s="107" t="str">
        <f t="shared" si="41"/>
        <v>1</v>
      </c>
      <c r="AB692" s="107" t="str">
        <f t="shared" si="42"/>
        <v>13</v>
      </c>
      <c r="AC692" s="107" t="str">
        <f t="shared" si="43"/>
        <v>134</v>
      </c>
    </row>
    <row r="693" spans="1:29" x14ac:dyDescent="0.25">
      <c r="A693" t="s">
        <v>134</v>
      </c>
      <c r="B693" t="s">
        <v>1373</v>
      </c>
      <c r="C693" s="107" t="e">
        <f>+VLOOKUP(AA693,#REF!,2,FALSE)</f>
        <v>#REF!</v>
      </c>
      <c r="D693" s="107" t="e">
        <f>+VLOOKUP(AB693,#REF!,2,FALSE)</f>
        <v>#REF!</v>
      </c>
      <c r="E693" s="107" t="s">
        <v>2215</v>
      </c>
      <c r="F693" s="107" t="s">
        <v>2212</v>
      </c>
      <c r="G693" s="107" t="s">
        <v>2213</v>
      </c>
      <c r="H693" s="107" t="s">
        <v>2214</v>
      </c>
      <c r="I693" s="107" t="s">
        <v>1236</v>
      </c>
      <c r="J693" s="107" t="s">
        <v>30</v>
      </c>
      <c r="K693" s="107" t="s">
        <v>1368</v>
      </c>
      <c r="L693" s="107" t="s">
        <v>2231</v>
      </c>
      <c r="M693" t="s">
        <v>1334</v>
      </c>
      <c r="P693" t="s">
        <v>476</v>
      </c>
      <c r="Q693" s="6" t="e">
        <f>+VLOOKUP(Y693,#REF!,2,FALSE)</f>
        <v>#REF!</v>
      </c>
      <c r="R693" t="s">
        <v>1454</v>
      </c>
      <c r="S693" t="s">
        <v>3</v>
      </c>
      <c r="T693">
        <v>50000</v>
      </c>
      <c r="U693">
        <v>50000</v>
      </c>
      <c r="V693">
        <v>15000</v>
      </c>
      <c r="W693">
        <v>0</v>
      </c>
      <c r="X693">
        <v>-35000</v>
      </c>
      <c r="Y693" s="288">
        <v>2</v>
      </c>
      <c r="Z693" s="6" t="str">
        <f t="shared" si="40"/>
        <v>21</v>
      </c>
      <c r="AA693" s="107" t="str">
        <f t="shared" si="41"/>
        <v>1</v>
      </c>
      <c r="AB693" s="107" t="str">
        <f t="shared" si="42"/>
        <v>13</v>
      </c>
      <c r="AC693" s="107" t="str">
        <f t="shared" si="43"/>
        <v>134</v>
      </c>
    </row>
    <row r="694" spans="1:29" x14ac:dyDescent="0.25">
      <c r="A694" t="s">
        <v>134</v>
      </c>
      <c r="B694" t="s">
        <v>1373</v>
      </c>
      <c r="C694" s="107" t="e">
        <f>+VLOOKUP(AA694,#REF!,2,FALSE)</f>
        <v>#REF!</v>
      </c>
      <c r="D694" s="107" t="e">
        <f>+VLOOKUP(AB694,#REF!,2,FALSE)</f>
        <v>#REF!</v>
      </c>
      <c r="E694" s="107" t="s">
        <v>2215</v>
      </c>
      <c r="F694" s="107" t="s">
        <v>2212</v>
      </c>
      <c r="G694" s="107" t="s">
        <v>2213</v>
      </c>
      <c r="H694" s="107" t="s">
        <v>2214</v>
      </c>
      <c r="I694" s="107" t="s">
        <v>1236</v>
      </c>
      <c r="J694" s="107" t="s">
        <v>30</v>
      </c>
      <c r="K694" s="107" t="s">
        <v>1368</v>
      </c>
      <c r="L694" s="107" t="s">
        <v>2231</v>
      </c>
      <c r="M694" t="s">
        <v>1334</v>
      </c>
      <c r="P694" t="s">
        <v>477</v>
      </c>
      <c r="Q694" s="6" t="e">
        <f>+VLOOKUP(Y694,#REF!,2,FALSE)</f>
        <v>#REF!</v>
      </c>
      <c r="R694" t="s">
        <v>1454</v>
      </c>
      <c r="S694" t="s">
        <v>4</v>
      </c>
      <c r="T694">
        <v>2000000</v>
      </c>
      <c r="U694">
        <v>2000000</v>
      </c>
      <c r="V694">
        <v>2000000</v>
      </c>
      <c r="W694">
        <v>0</v>
      </c>
      <c r="X694">
        <v>0</v>
      </c>
      <c r="Y694" s="288">
        <v>2</v>
      </c>
      <c r="Z694" s="6" t="str">
        <f t="shared" si="40"/>
        <v>21</v>
      </c>
      <c r="AA694" s="107" t="str">
        <f t="shared" si="41"/>
        <v>1</v>
      </c>
      <c r="AB694" s="107" t="str">
        <f t="shared" si="42"/>
        <v>13</v>
      </c>
      <c r="AC694" s="107" t="str">
        <f t="shared" si="43"/>
        <v>134</v>
      </c>
    </row>
    <row r="695" spans="1:29" x14ac:dyDescent="0.25">
      <c r="A695" t="s">
        <v>134</v>
      </c>
      <c r="B695" t="s">
        <v>1373</v>
      </c>
      <c r="C695" s="107" t="e">
        <f>+VLOOKUP(AA695,#REF!,2,FALSE)</f>
        <v>#REF!</v>
      </c>
      <c r="D695" s="107" t="e">
        <f>+VLOOKUP(AB695,#REF!,2,FALSE)</f>
        <v>#REF!</v>
      </c>
      <c r="E695" s="107" t="s">
        <v>2215</v>
      </c>
      <c r="F695" s="107" t="s">
        <v>2212</v>
      </c>
      <c r="G695" s="107" t="s">
        <v>2213</v>
      </c>
      <c r="H695" s="107" t="s">
        <v>2214</v>
      </c>
      <c r="I695" s="107" t="s">
        <v>1236</v>
      </c>
      <c r="J695" s="107" t="s">
        <v>30</v>
      </c>
      <c r="K695" s="107" t="s">
        <v>1368</v>
      </c>
      <c r="L695" s="107" t="s">
        <v>2231</v>
      </c>
      <c r="M695" t="s">
        <v>1334</v>
      </c>
      <c r="P695" t="s">
        <v>478</v>
      </c>
      <c r="Q695" s="6" t="e">
        <f>+VLOOKUP(Y695,#REF!,2,FALSE)</f>
        <v>#REF!</v>
      </c>
      <c r="R695" t="s">
        <v>1455</v>
      </c>
      <c r="S695" t="s">
        <v>6</v>
      </c>
      <c r="T695">
        <v>1795000</v>
      </c>
      <c r="U695">
        <v>1795000</v>
      </c>
      <c r="V695">
        <v>538500</v>
      </c>
      <c r="W695">
        <v>0</v>
      </c>
      <c r="X695">
        <v>-1256500</v>
      </c>
      <c r="Y695" s="288">
        <v>2</v>
      </c>
      <c r="Z695" s="6" t="str">
        <f t="shared" si="40"/>
        <v>22</v>
      </c>
      <c r="AA695" s="107" t="str">
        <f t="shared" si="41"/>
        <v>1</v>
      </c>
      <c r="AB695" s="107" t="str">
        <f t="shared" si="42"/>
        <v>13</v>
      </c>
      <c r="AC695" s="107" t="str">
        <f t="shared" si="43"/>
        <v>134</v>
      </c>
    </row>
    <row r="696" spans="1:29" x14ac:dyDescent="0.25">
      <c r="A696" t="s">
        <v>134</v>
      </c>
      <c r="B696" t="s">
        <v>1373</v>
      </c>
      <c r="C696" s="107" t="e">
        <f>+VLOOKUP(AA696,#REF!,2,FALSE)</f>
        <v>#REF!</v>
      </c>
      <c r="D696" s="107" t="e">
        <f>+VLOOKUP(AB696,#REF!,2,FALSE)</f>
        <v>#REF!</v>
      </c>
      <c r="E696" s="107" t="s">
        <v>2215</v>
      </c>
      <c r="F696" s="107" t="s">
        <v>2212</v>
      </c>
      <c r="G696" s="107" t="s">
        <v>2213</v>
      </c>
      <c r="H696" s="107" t="s">
        <v>2214</v>
      </c>
      <c r="I696" s="107" t="s">
        <v>1236</v>
      </c>
      <c r="J696" s="107" t="s">
        <v>30</v>
      </c>
      <c r="K696" s="107" t="s">
        <v>1368</v>
      </c>
      <c r="L696" s="107" t="s">
        <v>2231</v>
      </c>
      <c r="M696" t="s">
        <v>1334</v>
      </c>
      <c r="P696" t="s">
        <v>476</v>
      </c>
      <c r="Q696" s="6" t="e">
        <f>+VLOOKUP(Y696,#REF!,2,FALSE)</f>
        <v>#REF!</v>
      </c>
      <c r="R696" t="s">
        <v>1456</v>
      </c>
      <c r="S696" t="s">
        <v>92</v>
      </c>
      <c r="T696">
        <v>51840</v>
      </c>
      <c r="U696">
        <v>51840</v>
      </c>
      <c r="V696">
        <v>51840</v>
      </c>
      <c r="W696">
        <v>0</v>
      </c>
      <c r="X696">
        <v>0</v>
      </c>
      <c r="Y696" s="288">
        <v>2</v>
      </c>
      <c r="Z696" s="6" t="str">
        <f t="shared" si="40"/>
        <v>24</v>
      </c>
      <c r="AA696" s="107" t="str">
        <f t="shared" si="41"/>
        <v>1</v>
      </c>
      <c r="AB696" s="107" t="str">
        <f t="shared" si="42"/>
        <v>13</v>
      </c>
      <c r="AC696" s="107" t="str">
        <f t="shared" si="43"/>
        <v>134</v>
      </c>
    </row>
    <row r="697" spans="1:29" x14ac:dyDescent="0.25">
      <c r="A697" t="s">
        <v>134</v>
      </c>
      <c r="B697" t="s">
        <v>1373</v>
      </c>
      <c r="C697" s="107" t="e">
        <f>+VLOOKUP(AA697,#REF!,2,FALSE)</f>
        <v>#REF!</v>
      </c>
      <c r="D697" s="107" t="e">
        <f>+VLOOKUP(AB697,#REF!,2,FALSE)</f>
        <v>#REF!</v>
      </c>
      <c r="E697" s="107" t="s">
        <v>2215</v>
      </c>
      <c r="F697" s="107" t="s">
        <v>2212</v>
      </c>
      <c r="G697" s="107" t="s">
        <v>2213</v>
      </c>
      <c r="H697" s="107" t="s">
        <v>2214</v>
      </c>
      <c r="I697" s="107" t="s">
        <v>1236</v>
      </c>
      <c r="J697" s="107" t="s">
        <v>30</v>
      </c>
      <c r="K697" s="107" t="s">
        <v>1368</v>
      </c>
      <c r="L697" s="107" t="s">
        <v>2231</v>
      </c>
      <c r="M697" t="s">
        <v>1334</v>
      </c>
      <c r="P697" t="s">
        <v>476</v>
      </c>
      <c r="Q697" s="6" t="e">
        <f>+VLOOKUP(Y697,#REF!,2,FALSE)</f>
        <v>#REF!</v>
      </c>
      <c r="R697" t="s">
        <v>1456</v>
      </c>
      <c r="S697" t="s">
        <v>93</v>
      </c>
      <c r="T697">
        <v>45000</v>
      </c>
      <c r="U697">
        <v>45000</v>
      </c>
      <c r="V697">
        <v>18000</v>
      </c>
      <c r="W697">
        <v>0</v>
      </c>
      <c r="X697">
        <v>-27000</v>
      </c>
      <c r="Y697" s="288">
        <v>2</v>
      </c>
      <c r="Z697" s="6" t="str">
        <f t="shared" si="40"/>
        <v>24</v>
      </c>
      <c r="AA697" s="107" t="str">
        <f t="shared" si="41"/>
        <v>1</v>
      </c>
      <c r="AB697" s="107" t="str">
        <f t="shared" si="42"/>
        <v>13</v>
      </c>
      <c r="AC697" s="107" t="str">
        <f t="shared" si="43"/>
        <v>134</v>
      </c>
    </row>
    <row r="698" spans="1:29" x14ac:dyDescent="0.25">
      <c r="A698" t="s">
        <v>134</v>
      </c>
      <c r="B698" t="s">
        <v>1373</v>
      </c>
      <c r="C698" s="107" t="e">
        <f>+VLOOKUP(AA698,#REF!,2,FALSE)</f>
        <v>#REF!</v>
      </c>
      <c r="D698" s="107" t="e">
        <f>+VLOOKUP(AB698,#REF!,2,FALSE)</f>
        <v>#REF!</v>
      </c>
      <c r="E698" s="107" t="s">
        <v>2215</v>
      </c>
      <c r="F698" s="107" t="s">
        <v>2212</v>
      </c>
      <c r="G698" s="107" t="s">
        <v>2213</v>
      </c>
      <c r="H698" s="107" t="s">
        <v>2214</v>
      </c>
      <c r="I698" s="107" t="s">
        <v>1236</v>
      </c>
      <c r="J698" s="107" t="s">
        <v>30</v>
      </c>
      <c r="K698" s="107" t="s">
        <v>1368</v>
      </c>
      <c r="L698" s="107" t="s">
        <v>2231</v>
      </c>
      <c r="M698" t="s">
        <v>1334</v>
      </c>
      <c r="P698" t="s">
        <v>476</v>
      </c>
      <c r="Q698" s="6" t="e">
        <f>+VLOOKUP(Y698,#REF!,2,FALSE)</f>
        <v>#REF!</v>
      </c>
      <c r="R698" t="s">
        <v>1456</v>
      </c>
      <c r="S698" t="s">
        <v>94</v>
      </c>
      <c r="T698">
        <v>162000</v>
      </c>
      <c r="U698">
        <v>162000</v>
      </c>
      <c r="V698">
        <v>162000</v>
      </c>
      <c r="W698">
        <v>0</v>
      </c>
      <c r="X698">
        <v>0</v>
      </c>
      <c r="Y698" s="288">
        <v>2</v>
      </c>
      <c r="Z698" s="6" t="str">
        <f t="shared" si="40"/>
        <v>24</v>
      </c>
      <c r="AA698" s="107" t="str">
        <f t="shared" si="41"/>
        <v>1</v>
      </c>
      <c r="AB698" s="107" t="str">
        <f t="shared" si="42"/>
        <v>13</v>
      </c>
      <c r="AC698" s="107" t="str">
        <f t="shared" si="43"/>
        <v>134</v>
      </c>
    </row>
    <row r="699" spans="1:29" x14ac:dyDescent="0.25">
      <c r="A699" t="s">
        <v>134</v>
      </c>
      <c r="B699" t="s">
        <v>1373</v>
      </c>
      <c r="C699" s="107" t="e">
        <f>+VLOOKUP(AA699,#REF!,2,FALSE)</f>
        <v>#REF!</v>
      </c>
      <c r="D699" s="107" t="e">
        <f>+VLOOKUP(AB699,#REF!,2,FALSE)</f>
        <v>#REF!</v>
      </c>
      <c r="E699" s="107" t="s">
        <v>2215</v>
      </c>
      <c r="F699" s="107" t="s">
        <v>2212</v>
      </c>
      <c r="G699" s="107" t="s">
        <v>2213</v>
      </c>
      <c r="H699" s="107" t="s">
        <v>2214</v>
      </c>
      <c r="I699" s="107" t="s">
        <v>1236</v>
      </c>
      <c r="J699" s="107" t="s">
        <v>30</v>
      </c>
      <c r="K699" s="107" t="s">
        <v>1368</v>
      </c>
      <c r="L699" s="107" t="s">
        <v>2231</v>
      </c>
      <c r="M699" t="s">
        <v>1334</v>
      </c>
      <c r="P699" t="s">
        <v>476</v>
      </c>
      <c r="Q699" s="6" t="e">
        <f>+VLOOKUP(Y699,#REF!,2,FALSE)</f>
        <v>#REF!</v>
      </c>
      <c r="R699" t="s">
        <v>1456</v>
      </c>
      <c r="S699" t="s">
        <v>95</v>
      </c>
      <c r="T699">
        <v>5400</v>
      </c>
      <c r="U699">
        <v>5400</v>
      </c>
      <c r="V699">
        <v>5400</v>
      </c>
      <c r="W699">
        <v>0</v>
      </c>
      <c r="X699">
        <v>0</v>
      </c>
      <c r="Y699" s="288">
        <v>2</v>
      </c>
      <c r="Z699" s="6" t="str">
        <f t="shared" si="40"/>
        <v>24</v>
      </c>
      <c r="AA699" s="107" t="str">
        <f t="shared" si="41"/>
        <v>1</v>
      </c>
      <c r="AB699" s="107" t="str">
        <f t="shared" si="42"/>
        <v>13</v>
      </c>
      <c r="AC699" s="107" t="str">
        <f t="shared" si="43"/>
        <v>134</v>
      </c>
    </row>
    <row r="700" spans="1:29" x14ac:dyDescent="0.25">
      <c r="A700" t="s">
        <v>134</v>
      </c>
      <c r="B700" t="s">
        <v>1373</v>
      </c>
      <c r="C700" s="107" t="e">
        <f>+VLOOKUP(AA700,#REF!,2,FALSE)</f>
        <v>#REF!</v>
      </c>
      <c r="D700" s="107" t="e">
        <f>+VLOOKUP(AB700,#REF!,2,FALSE)</f>
        <v>#REF!</v>
      </c>
      <c r="E700" s="107" t="s">
        <v>2215</v>
      </c>
      <c r="F700" s="107" t="s">
        <v>2212</v>
      </c>
      <c r="G700" s="107" t="s">
        <v>2213</v>
      </c>
      <c r="H700" s="107" t="s">
        <v>2214</v>
      </c>
      <c r="I700" s="107" t="s">
        <v>1236</v>
      </c>
      <c r="J700" s="107" t="s">
        <v>30</v>
      </c>
      <c r="K700" s="107" t="s">
        <v>1368</v>
      </c>
      <c r="L700" s="107" t="s">
        <v>2231</v>
      </c>
      <c r="M700" t="s">
        <v>1334</v>
      </c>
      <c r="P700" t="s">
        <v>476</v>
      </c>
      <c r="Q700" s="6" t="e">
        <f>+VLOOKUP(Y700,#REF!,2,FALSE)</f>
        <v>#REF!</v>
      </c>
      <c r="R700" t="s">
        <v>1456</v>
      </c>
      <c r="S700" t="s">
        <v>96</v>
      </c>
      <c r="T700">
        <v>15000</v>
      </c>
      <c r="U700">
        <v>15000</v>
      </c>
      <c r="V700">
        <v>15000</v>
      </c>
      <c r="W700">
        <v>0</v>
      </c>
      <c r="X700">
        <v>0</v>
      </c>
      <c r="Y700" s="288">
        <v>2</v>
      </c>
      <c r="Z700" s="6" t="str">
        <f t="shared" si="40"/>
        <v>24</v>
      </c>
      <c r="AA700" s="107" t="str">
        <f t="shared" si="41"/>
        <v>1</v>
      </c>
      <c r="AB700" s="107" t="str">
        <f t="shared" si="42"/>
        <v>13</v>
      </c>
      <c r="AC700" s="107" t="str">
        <f t="shared" si="43"/>
        <v>134</v>
      </c>
    </row>
    <row r="701" spans="1:29" x14ac:dyDescent="0.25">
      <c r="A701" t="s">
        <v>134</v>
      </c>
      <c r="B701" t="s">
        <v>1373</v>
      </c>
      <c r="C701" s="107" t="e">
        <f>+VLOOKUP(AA701,#REF!,2,FALSE)</f>
        <v>#REF!</v>
      </c>
      <c r="D701" s="107" t="e">
        <f>+VLOOKUP(AB701,#REF!,2,FALSE)</f>
        <v>#REF!</v>
      </c>
      <c r="E701" s="107" t="s">
        <v>2215</v>
      </c>
      <c r="F701" s="107" t="s">
        <v>2212</v>
      </c>
      <c r="G701" s="107" t="s">
        <v>2213</v>
      </c>
      <c r="H701" s="107" t="s">
        <v>2214</v>
      </c>
      <c r="I701" s="107" t="s">
        <v>1236</v>
      </c>
      <c r="J701" s="107" t="s">
        <v>30</v>
      </c>
      <c r="K701" s="107" t="s">
        <v>1368</v>
      </c>
      <c r="L701" s="107" t="s">
        <v>2231</v>
      </c>
      <c r="M701" t="s">
        <v>1334</v>
      </c>
      <c r="P701" t="s">
        <v>476</v>
      </c>
      <c r="Q701" s="6" t="e">
        <f>+VLOOKUP(Y701,#REF!,2,FALSE)</f>
        <v>#REF!</v>
      </c>
      <c r="R701" t="s">
        <v>1456</v>
      </c>
      <c r="S701" t="s">
        <v>52</v>
      </c>
      <c r="T701">
        <v>1000000</v>
      </c>
      <c r="U701">
        <v>1000000</v>
      </c>
      <c r="V701">
        <v>100000</v>
      </c>
      <c r="W701">
        <v>0</v>
      </c>
      <c r="X701">
        <v>-900000</v>
      </c>
      <c r="Y701" s="288">
        <v>2</v>
      </c>
      <c r="Z701" s="6" t="str">
        <f t="shared" si="40"/>
        <v>24</v>
      </c>
      <c r="AA701" s="107" t="str">
        <f t="shared" si="41"/>
        <v>1</v>
      </c>
      <c r="AB701" s="107" t="str">
        <f t="shared" si="42"/>
        <v>13</v>
      </c>
      <c r="AC701" s="107" t="str">
        <f t="shared" si="43"/>
        <v>134</v>
      </c>
    </row>
    <row r="702" spans="1:29" x14ac:dyDescent="0.25">
      <c r="A702" t="s">
        <v>134</v>
      </c>
      <c r="B702" t="s">
        <v>1373</v>
      </c>
      <c r="C702" s="107" t="e">
        <f>+VLOOKUP(AA702,#REF!,2,FALSE)</f>
        <v>#REF!</v>
      </c>
      <c r="D702" s="107" t="e">
        <f>+VLOOKUP(AB702,#REF!,2,FALSE)</f>
        <v>#REF!</v>
      </c>
      <c r="E702" s="107" t="s">
        <v>2215</v>
      </c>
      <c r="F702" s="107" t="s">
        <v>2212</v>
      </c>
      <c r="G702" s="107" t="s">
        <v>2213</v>
      </c>
      <c r="H702" s="107" t="s">
        <v>2214</v>
      </c>
      <c r="I702" s="107" t="s">
        <v>1236</v>
      </c>
      <c r="J702" s="107" t="s">
        <v>30</v>
      </c>
      <c r="K702" s="107" t="s">
        <v>1368</v>
      </c>
      <c r="L702" s="107" t="s">
        <v>2231</v>
      </c>
      <c r="M702" t="s">
        <v>1334</v>
      </c>
      <c r="P702" t="s">
        <v>476</v>
      </c>
      <c r="Q702" s="6" t="e">
        <f>+VLOOKUP(Y702,#REF!,2,FALSE)</f>
        <v>#REF!</v>
      </c>
      <c r="R702" t="s">
        <v>1456</v>
      </c>
      <c r="S702" t="s">
        <v>58</v>
      </c>
      <c r="T702">
        <v>335600</v>
      </c>
      <c r="U702">
        <v>335600</v>
      </c>
      <c r="V702">
        <v>100680</v>
      </c>
      <c r="W702">
        <v>0</v>
      </c>
      <c r="X702">
        <v>-234920</v>
      </c>
      <c r="Y702" s="288">
        <v>2</v>
      </c>
      <c r="Z702" s="6" t="str">
        <f t="shared" si="40"/>
        <v>24</v>
      </c>
      <c r="AA702" s="107" t="str">
        <f t="shared" si="41"/>
        <v>1</v>
      </c>
      <c r="AB702" s="107" t="str">
        <f t="shared" si="42"/>
        <v>13</v>
      </c>
      <c r="AC702" s="107" t="str">
        <f t="shared" si="43"/>
        <v>134</v>
      </c>
    </row>
    <row r="703" spans="1:29" x14ac:dyDescent="0.25">
      <c r="A703" t="s">
        <v>134</v>
      </c>
      <c r="B703" t="s">
        <v>1373</v>
      </c>
      <c r="C703" s="107" t="e">
        <f>+VLOOKUP(AA703,#REF!,2,FALSE)</f>
        <v>#REF!</v>
      </c>
      <c r="D703" s="107" t="e">
        <f>+VLOOKUP(AB703,#REF!,2,FALSE)</f>
        <v>#REF!</v>
      </c>
      <c r="E703" s="107" t="s">
        <v>2215</v>
      </c>
      <c r="F703" s="107" t="s">
        <v>2212</v>
      </c>
      <c r="G703" s="107" t="s">
        <v>2213</v>
      </c>
      <c r="H703" s="107" t="s">
        <v>2214</v>
      </c>
      <c r="I703" s="107" t="s">
        <v>1236</v>
      </c>
      <c r="J703" s="107" t="s">
        <v>30</v>
      </c>
      <c r="K703" s="107" t="s">
        <v>1368</v>
      </c>
      <c r="L703" s="107" t="s">
        <v>2231</v>
      </c>
      <c r="M703" t="s">
        <v>1334</v>
      </c>
      <c r="P703" t="s">
        <v>479</v>
      </c>
      <c r="Q703" s="6" t="e">
        <f>+VLOOKUP(Y703,#REF!,2,FALSE)</f>
        <v>#REF!</v>
      </c>
      <c r="R703" t="s">
        <v>1456</v>
      </c>
      <c r="S703" t="s">
        <v>97</v>
      </c>
      <c r="T703">
        <v>250000</v>
      </c>
      <c r="U703">
        <v>250000</v>
      </c>
      <c r="V703">
        <v>75000</v>
      </c>
      <c r="W703">
        <v>0</v>
      </c>
      <c r="X703">
        <v>-175000</v>
      </c>
      <c r="Y703" s="288">
        <v>2</v>
      </c>
      <c r="Z703" s="6" t="str">
        <f t="shared" si="40"/>
        <v>24</v>
      </c>
      <c r="AA703" s="107" t="str">
        <f t="shared" si="41"/>
        <v>1</v>
      </c>
      <c r="AB703" s="107" t="str">
        <f t="shared" si="42"/>
        <v>13</v>
      </c>
      <c r="AC703" s="107" t="str">
        <f t="shared" si="43"/>
        <v>134</v>
      </c>
    </row>
    <row r="704" spans="1:29" x14ac:dyDescent="0.25">
      <c r="A704" t="s">
        <v>134</v>
      </c>
      <c r="B704" t="s">
        <v>1373</v>
      </c>
      <c r="C704" s="107" t="e">
        <f>+VLOOKUP(AA704,#REF!,2,FALSE)</f>
        <v>#REF!</v>
      </c>
      <c r="D704" s="107" t="e">
        <f>+VLOOKUP(AB704,#REF!,2,FALSE)</f>
        <v>#REF!</v>
      </c>
      <c r="E704" s="107" t="s">
        <v>2215</v>
      </c>
      <c r="F704" s="107" t="s">
        <v>2212</v>
      </c>
      <c r="G704" s="107" t="s">
        <v>2213</v>
      </c>
      <c r="H704" s="107" t="s">
        <v>2214</v>
      </c>
      <c r="I704" s="107" t="s">
        <v>1236</v>
      </c>
      <c r="J704" s="107" t="s">
        <v>30</v>
      </c>
      <c r="K704" s="107" t="s">
        <v>1368</v>
      </c>
      <c r="L704" s="107" t="s">
        <v>2231</v>
      </c>
      <c r="M704" t="s">
        <v>1334</v>
      </c>
      <c r="P704" t="s">
        <v>476</v>
      </c>
      <c r="Q704" s="6" t="e">
        <f>+VLOOKUP(Y704,#REF!,2,FALSE)</f>
        <v>#REF!</v>
      </c>
      <c r="R704" t="s">
        <v>1456</v>
      </c>
      <c r="S704" t="s">
        <v>59</v>
      </c>
      <c r="T704">
        <v>700000</v>
      </c>
      <c r="U704">
        <v>700000</v>
      </c>
      <c r="V704">
        <v>280000</v>
      </c>
      <c r="W704">
        <v>0</v>
      </c>
      <c r="X704">
        <v>-420000</v>
      </c>
      <c r="Y704" s="288">
        <v>2</v>
      </c>
      <c r="Z704" s="6" t="str">
        <f t="shared" si="40"/>
        <v>24</v>
      </c>
      <c r="AA704" s="107" t="str">
        <f t="shared" si="41"/>
        <v>1</v>
      </c>
      <c r="AB704" s="107" t="str">
        <f t="shared" si="42"/>
        <v>13</v>
      </c>
      <c r="AC704" s="107" t="str">
        <f t="shared" si="43"/>
        <v>134</v>
      </c>
    </row>
    <row r="705" spans="1:29" x14ac:dyDescent="0.25">
      <c r="A705" t="s">
        <v>134</v>
      </c>
      <c r="B705" t="s">
        <v>1373</v>
      </c>
      <c r="C705" s="107" t="e">
        <f>+VLOOKUP(AA705,#REF!,2,FALSE)</f>
        <v>#REF!</v>
      </c>
      <c r="D705" s="107" t="e">
        <f>+VLOOKUP(AB705,#REF!,2,FALSE)</f>
        <v>#REF!</v>
      </c>
      <c r="E705" s="107" t="s">
        <v>2215</v>
      </c>
      <c r="F705" s="107" t="s">
        <v>2212</v>
      </c>
      <c r="G705" s="107" t="s">
        <v>2213</v>
      </c>
      <c r="H705" s="107" t="s">
        <v>2214</v>
      </c>
      <c r="I705" s="107" t="s">
        <v>1236</v>
      </c>
      <c r="J705" s="107" t="s">
        <v>30</v>
      </c>
      <c r="K705" s="107" t="s">
        <v>1368</v>
      </c>
      <c r="L705" s="107" t="s">
        <v>2231</v>
      </c>
      <c r="M705" t="s">
        <v>1334</v>
      </c>
      <c r="P705" t="s">
        <v>476</v>
      </c>
      <c r="Q705" s="6" t="e">
        <f>+VLOOKUP(Y705,#REF!,2,FALSE)</f>
        <v>#REF!</v>
      </c>
      <c r="R705" t="s">
        <v>1457</v>
      </c>
      <c r="S705" t="s">
        <v>69</v>
      </c>
      <c r="T705">
        <v>85000</v>
      </c>
      <c r="U705">
        <v>85000</v>
      </c>
      <c r="V705">
        <v>8500</v>
      </c>
      <c r="W705">
        <v>0</v>
      </c>
      <c r="X705">
        <v>-76500</v>
      </c>
      <c r="Y705" s="288">
        <v>2</v>
      </c>
      <c r="Z705" s="6" t="str">
        <f t="shared" si="40"/>
        <v>25</v>
      </c>
      <c r="AA705" s="107" t="str">
        <f t="shared" si="41"/>
        <v>1</v>
      </c>
      <c r="AB705" s="107" t="str">
        <f t="shared" si="42"/>
        <v>13</v>
      </c>
      <c r="AC705" s="107" t="str">
        <f t="shared" si="43"/>
        <v>134</v>
      </c>
    </row>
    <row r="706" spans="1:29" x14ac:dyDescent="0.25">
      <c r="A706" t="s">
        <v>134</v>
      </c>
      <c r="B706" t="s">
        <v>1373</v>
      </c>
      <c r="C706" s="107" t="e">
        <f>+VLOOKUP(AA706,#REF!,2,FALSE)</f>
        <v>#REF!</v>
      </c>
      <c r="D706" s="107" t="e">
        <f>+VLOOKUP(AB706,#REF!,2,FALSE)</f>
        <v>#REF!</v>
      </c>
      <c r="E706" s="107" t="s">
        <v>2215</v>
      </c>
      <c r="F706" s="107" t="s">
        <v>2212</v>
      </c>
      <c r="G706" s="107" t="s">
        <v>2213</v>
      </c>
      <c r="H706" s="107" t="s">
        <v>2214</v>
      </c>
      <c r="I706" s="107" t="s">
        <v>1236</v>
      </c>
      <c r="J706" s="107" t="s">
        <v>30</v>
      </c>
      <c r="K706" s="107" t="s">
        <v>1368</v>
      </c>
      <c r="L706" s="107" t="s">
        <v>2231</v>
      </c>
      <c r="M706" t="s">
        <v>1334</v>
      </c>
      <c r="P706" t="s">
        <v>476</v>
      </c>
      <c r="Q706" s="6" t="e">
        <f>+VLOOKUP(Y706,#REF!,2,FALSE)</f>
        <v>#REF!</v>
      </c>
      <c r="R706" t="s">
        <v>1458</v>
      </c>
      <c r="S706" t="s">
        <v>98</v>
      </c>
      <c r="T706">
        <v>3000</v>
      </c>
      <c r="U706">
        <v>3000</v>
      </c>
      <c r="V706">
        <v>0</v>
      </c>
      <c r="W706">
        <v>0</v>
      </c>
      <c r="X706">
        <v>-3000</v>
      </c>
      <c r="Y706" s="288">
        <v>2</v>
      </c>
      <c r="Z706" s="6" t="str">
        <f t="shared" ref="Z706:Z769" si="44">+MID(S706,1,2)</f>
        <v>26</v>
      </c>
      <c r="AA706" s="107" t="str">
        <f t="shared" ref="AA706:AA769" si="45">+MID(B706,1,1)</f>
        <v>1</v>
      </c>
      <c r="AB706" s="107" t="str">
        <f t="shared" ref="AB706:AB769" si="46">+MID(B706,1,2)</f>
        <v>13</v>
      </c>
      <c r="AC706" s="107" t="str">
        <f t="shared" ref="AC706:AC769" si="47">+MID(B706,1,3)</f>
        <v>134</v>
      </c>
    </row>
    <row r="707" spans="1:29" x14ac:dyDescent="0.25">
      <c r="A707" t="s">
        <v>134</v>
      </c>
      <c r="B707" t="s">
        <v>1373</v>
      </c>
      <c r="C707" s="107" t="e">
        <f>+VLOOKUP(AA707,#REF!,2,FALSE)</f>
        <v>#REF!</v>
      </c>
      <c r="D707" s="107" t="e">
        <f>+VLOOKUP(AB707,#REF!,2,FALSE)</f>
        <v>#REF!</v>
      </c>
      <c r="E707" s="107" t="s">
        <v>2215</v>
      </c>
      <c r="F707" s="107" t="s">
        <v>2212</v>
      </c>
      <c r="G707" s="107" t="s">
        <v>2213</v>
      </c>
      <c r="H707" s="107" t="s">
        <v>2214</v>
      </c>
      <c r="I707" s="107" t="s">
        <v>1236</v>
      </c>
      <c r="J707" s="107" t="s">
        <v>30</v>
      </c>
      <c r="K707" s="107" t="s">
        <v>1368</v>
      </c>
      <c r="L707" s="107" t="s">
        <v>2231</v>
      </c>
      <c r="M707" t="s">
        <v>1334</v>
      </c>
      <c r="P707" t="s">
        <v>476</v>
      </c>
      <c r="Q707" s="6" t="e">
        <f>+VLOOKUP(Y707,#REF!,2,FALSE)</f>
        <v>#REF!</v>
      </c>
      <c r="R707" t="s">
        <v>1459</v>
      </c>
      <c r="S707" t="s">
        <v>8</v>
      </c>
      <c r="T707">
        <v>200000</v>
      </c>
      <c r="U707">
        <v>200000</v>
      </c>
      <c r="V707">
        <v>120000</v>
      </c>
      <c r="W707">
        <v>0</v>
      </c>
      <c r="X707">
        <v>-80000</v>
      </c>
      <c r="Y707" s="288">
        <v>2</v>
      </c>
      <c r="Z707" s="6" t="str">
        <f t="shared" si="44"/>
        <v>27</v>
      </c>
      <c r="AA707" s="107" t="str">
        <f t="shared" si="45"/>
        <v>1</v>
      </c>
      <c r="AB707" s="107" t="str">
        <f t="shared" si="46"/>
        <v>13</v>
      </c>
      <c r="AC707" s="107" t="str">
        <f t="shared" si="47"/>
        <v>134</v>
      </c>
    </row>
    <row r="708" spans="1:29" x14ac:dyDescent="0.25">
      <c r="A708" t="s">
        <v>134</v>
      </c>
      <c r="B708" t="s">
        <v>1373</v>
      </c>
      <c r="C708" s="107" t="e">
        <f>+VLOOKUP(AA708,#REF!,2,FALSE)</f>
        <v>#REF!</v>
      </c>
      <c r="D708" s="107" t="e">
        <f>+VLOOKUP(AB708,#REF!,2,FALSE)</f>
        <v>#REF!</v>
      </c>
      <c r="E708" s="107" t="s">
        <v>2215</v>
      </c>
      <c r="F708" s="107" t="s">
        <v>2212</v>
      </c>
      <c r="G708" s="107" t="s">
        <v>2213</v>
      </c>
      <c r="H708" s="107" t="s">
        <v>2214</v>
      </c>
      <c r="I708" s="107" t="s">
        <v>1236</v>
      </c>
      <c r="J708" s="107" t="s">
        <v>30</v>
      </c>
      <c r="K708" s="107" t="s">
        <v>1368</v>
      </c>
      <c r="L708" s="107" t="s">
        <v>2231</v>
      </c>
      <c r="M708" t="s">
        <v>1334</v>
      </c>
      <c r="P708" t="s">
        <v>476</v>
      </c>
      <c r="Q708" s="6" t="e">
        <f>+VLOOKUP(Y708,#REF!,2,FALSE)</f>
        <v>#REF!</v>
      </c>
      <c r="R708" t="s">
        <v>1459</v>
      </c>
      <c r="S708" t="s">
        <v>67</v>
      </c>
      <c r="T708">
        <v>130000</v>
      </c>
      <c r="U708">
        <v>130000</v>
      </c>
      <c r="V708">
        <v>65000</v>
      </c>
      <c r="W708">
        <v>0</v>
      </c>
      <c r="X708">
        <v>-65000</v>
      </c>
      <c r="Y708" s="288">
        <v>2</v>
      </c>
      <c r="Z708" s="6" t="str">
        <f t="shared" si="44"/>
        <v>27</v>
      </c>
      <c r="AA708" s="107" t="str">
        <f t="shared" si="45"/>
        <v>1</v>
      </c>
      <c r="AB708" s="107" t="str">
        <f t="shared" si="46"/>
        <v>13</v>
      </c>
      <c r="AC708" s="107" t="str">
        <f t="shared" si="47"/>
        <v>134</v>
      </c>
    </row>
    <row r="709" spans="1:29" x14ac:dyDescent="0.25">
      <c r="A709" t="s">
        <v>134</v>
      </c>
      <c r="B709" t="s">
        <v>1373</v>
      </c>
      <c r="C709" s="107" t="e">
        <f>+VLOOKUP(AA709,#REF!,2,FALSE)</f>
        <v>#REF!</v>
      </c>
      <c r="D709" s="107" t="e">
        <f>+VLOOKUP(AB709,#REF!,2,FALSE)</f>
        <v>#REF!</v>
      </c>
      <c r="E709" s="107" t="s">
        <v>2215</v>
      </c>
      <c r="F709" s="107" t="s">
        <v>2212</v>
      </c>
      <c r="G709" s="107" t="s">
        <v>2213</v>
      </c>
      <c r="H709" s="107" t="s">
        <v>2214</v>
      </c>
      <c r="I709" s="107" t="s">
        <v>1236</v>
      </c>
      <c r="J709" s="107" t="s">
        <v>30</v>
      </c>
      <c r="K709" s="107" t="s">
        <v>1368</v>
      </c>
      <c r="L709" s="107" t="s">
        <v>2231</v>
      </c>
      <c r="M709" t="s">
        <v>1334</v>
      </c>
      <c r="P709" t="s">
        <v>476</v>
      </c>
      <c r="Q709" s="6" t="e">
        <f>+VLOOKUP(Y709,#REF!,2,FALSE)</f>
        <v>#REF!</v>
      </c>
      <c r="R709" t="s">
        <v>1461</v>
      </c>
      <c r="S709" t="s">
        <v>10</v>
      </c>
      <c r="T709">
        <v>250000</v>
      </c>
      <c r="U709">
        <v>250000</v>
      </c>
      <c r="V709">
        <v>50000</v>
      </c>
      <c r="W709">
        <v>0</v>
      </c>
      <c r="X709">
        <v>-200000</v>
      </c>
      <c r="Y709" s="288">
        <v>2</v>
      </c>
      <c r="Z709" s="6" t="str">
        <f t="shared" si="44"/>
        <v>29</v>
      </c>
      <c r="AA709" s="107" t="str">
        <f t="shared" si="45"/>
        <v>1</v>
      </c>
      <c r="AB709" s="107" t="str">
        <f t="shared" si="46"/>
        <v>13</v>
      </c>
      <c r="AC709" s="107" t="str">
        <f t="shared" si="47"/>
        <v>134</v>
      </c>
    </row>
    <row r="710" spans="1:29" x14ac:dyDescent="0.25">
      <c r="A710" t="s">
        <v>134</v>
      </c>
      <c r="B710" t="s">
        <v>1373</v>
      </c>
      <c r="C710" s="107" t="e">
        <f>+VLOOKUP(AA710,#REF!,2,FALSE)</f>
        <v>#REF!</v>
      </c>
      <c r="D710" s="107" t="e">
        <f>+VLOOKUP(AB710,#REF!,2,FALSE)</f>
        <v>#REF!</v>
      </c>
      <c r="E710" s="107" t="s">
        <v>2215</v>
      </c>
      <c r="F710" s="107" t="s">
        <v>2212</v>
      </c>
      <c r="G710" s="107" t="s">
        <v>2213</v>
      </c>
      <c r="H710" s="107" t="s">
        <v>2214</v>
      </c>
      <c r="I710" s="107" t="s">
        <v>1236</v>
      </c>
      <c r="J710" s="107" t="s">
        <v>30</v>
      </c>
      <c r="K710" s="107" t="s">
        <v>1368</v>
      </c>
      <c r="L710" s="107" t="s">
        <v>2231</v>
      </c>
      <c r="M710" t="s">
        <v>1334</v>
      </c>
      <c r="P710" t="s">
        <v>479</v>
      </c>
      <c r="Q710" s="6" t="e">
        <f>+VLOOKUP(Y710,#REF!,2,FALSE)</f>
        <v>#REF!</v>
      </c>
      <c r="R710" t="s">
        <v>1461</v>
      </c>
      <c r="S710" t="s">
        <v>11</v>
      </c>
      <c r="T710">
        <v>609900</v>
      </c>
      <c r="U710">
        <v>609900</v>
      </c>
      <c r="V710">
        <v>304950</v>
      </c>
      <c r="W710">
        <v>0</v>
      </c>
      <c r="X710">
        <v>-304950</v>
      </c>
      <c r="Y710" s="288">
        <v>2</v>
      </c>
      <c r="Z710" s="6" t="str">
        <f t="shared" si="44"/>
        <v>29</v>
      </c>
      <c r="AA710" s="107" t="str">
        <f t="shared" si="45"/>
        <v>1</v>
      </c>
      <c r="AB710" s="107" t="str">
        <f t="shared" si="46"/>
        <v>13</v>
      </c>
      <c r="AC710" s="107" t="str">
        <f t="shared" si="47"/>
        <v>134</v>
      </c>
    </row>
    <row r="711" spans="1:29" x14ac:dyDescent="0.25">
      <c r="A711" t="s">
        <v>134</v>
      </c>
      <c r="B711" t="s">
        <v>1373</v>
      </c>
      <c r="C711" s="107" t="e">
        <f>+VLOOKUP(AA711,#REF!,2,FALSE)</f>
        <v>#REF!</v>
      </c>
      <c r="D711" s="107" t="e">
        <f>+VLOOKUP(AB711,#REF!,2,FALSE)</f>
        <v>#REF!</v>
      </c>
      <c r="E711" s="107" t="s">
        <v>2215</v>
      </c>
      <c r="F711" s="107" t="s">
        <v>2212</v>
      </c>
      <c r="G711" s="107" t="s">
        <v>2213</v>
      </c>
      <c r="H711" s="107" t="s">
        <v>2214</v>
      </c>
      <c r="I711" s="107" t="s">
        <v>1236</v>
      </c>
      <c r="J711" s="107" t="s">
        <v>30</v>
      </c>
      <c r="K711" s="107" t="s">
        <v>1368</v>
      </c>
      <c r="L711" s="107" t="s">
        <v>2231</v>
      </c>
      <c r="M711" t="s">
        <v>1334</v>
      </c>
      <c r="P711" t="s">
        <v>476</v>
      </c>
      <c r="Q711" s="6" t="e">
        <f>+VLOOKUP(Y711,#REF!,2,FALSE)</f>
        <v>#REF!</v>
      </c>
      <c r="R711" t="s">
        <v>1461</v>
      </c>
      <c r="S711" t="s">
        <v>53</v>
      </c>
      <c r="T711">
        <v>15000</v>
      </c>
      <c r="U711">
        <v>15000</v>
      </c>
      <c r="V711">
        <v>1500</v>
      </c>
      <c r="W711">
        <v>0</v>
      </c>
      <c r="X711">
        <v>-13500</v>
      </c>
      <c r="Y711" s="288">
        <v>2</v>
      </c>
      <c r="Z711" s="6" t="str">
        <f t="shared" si="44"/>
        <v>29</v>
      </c>
      <c r="AA711" s="107" t="str">
        <f t="shared" si="45"/>
        <v>1</v>
      </c>
      <c r="AB711" s="107" t="str">
        <f t="shared" si="46"/>
        <v>13</v>
      </c>
      <c r="AC711" s="107" t="str">
        <f t="shared" si="47"/>
        <v>134</v>
      </c>
    </row>
    <row r="712" spans="1:29" x14ac:dyDescent="0.25">
      <c r="A712" t="s">
        <v>134</v>
      </c>
      <c r="B712" t="s">
        <v>1373</v>
      </c>
      <c r="C712" s="107" t="e">
        <f>+VLOOKUP(AA712,#REF!,2,FALSE)</f>
        <v>#REF!</v>
      </c>
      <c r="D712" s="107" t="e">
        <f>+VLOOKUP(AB712,#REF!,2,FALSE)</f>
        <v>#REF!</v>
      </c>
      <c r="E712" s="107" t="s">
        <v>2215</v>
      </c>
      <c r="F712" s="107" t="s">
        <v>2212</v>
      </c>
      <c r="G712" s="107" t="s">
        <v>2213</v>
      </c>
      <c r="H712" s="107" t="s">
        <v>2214</v>
      </c>
      <c r="I712" s="107" t="s">
        <v>1236</v>
      </c>
      <c r="J712" s="107" t="s">
        <v>30</v>
      </c>
      <c r="K712" s="107" t="s">
        <v>1368</v>
      </c>
      <c r="L712" s="107" t="s">
        <v>2231</v>
      </c>
      <c r="M712" t="s">
        <v>1334</v>
      </c>
      <c r="P712" t="s">
        <v>476</v>
      </c>
      <c r="Q712" s="6" t="e">
        <f>+VLOOKUP(Y712,#REF!,2,FALSE)</f>
        <v>#REF!</v>
      </c>
      <c r="R712" t="s">
        <v>1463</v>
      </c>
      <c r="S712" t="s">
        <v>60</v>
      </c>
      <c r="T712">
        <v>20000</v>
      </c>
      <c r="U712">
        <v>20000</v>
      </c>
      <c r="V712">
        <v>20000</v>
      </c>
      <c r="W712">
        <v>0</v>
      </c>
      <c r="X712">
        <v>0</v>
      </c>
      <c r="Y712" s="288">
        <v>3</v>
      </c>
      <c r="Z712" s="6" t="str">
        <f t="shared" si="44"/>
        <v>32</v>
      </c>
      <c r="AA712" s="107" t="str">
        <f t="shared" si="45"/>
        <v>1</v>
      </c>
      <c r="AB712" s="107" t="str">
        <f t="shared" si="46"/>
        <v>13</v>
      </c>
      <c r="AC712" s="107" t="str">
        <f t="shared" si="47"/>
        <v>134</v>
      </c>
    </row>
    <row r="713" spans="1:29" x14ac:dyDescent="0.25">
      <c r="A713" t="s">
        <v>134</v>
      </c>
      <c r="B713" t="s">
        <v>1373</v>
      </c>
      <c r="C713" s="107" t="e">
        <f>+VLOOKUP(AA713,#REF!,2,FALSE)</f>
        <v>#REF!</v>
      </c>
      <c r="D713" s="107" t="e">
        <f>+VLOOKUP(AB713,#REF!,2,FALSE)</f>
        <v>#REF!</v>
      </c>
      <c r="E713" s="107" t="s">
        <v>2215</v>
      </c>
      <c r="F713" s="107" t="s">
        <v>2212</v>
      </c>
      <c r="G713" s="107" t="s">
        <v>2213</v>
      </c>
      <c r="H713" s="107" t="s">
        <v>2214</v>
      </c>
      <c r="I713" s="107" t="s">
        <v>1236</v>
      </c>
      <c r="J713" s="107" t="s">
        <v>30</v>
      </c>
      <c r="K713" s="107" t="s">
        <v>1368</v>
      </c>
      <c r="L713" s="107" t="s">
        <v>2231</v>
      </c>
      <c r="M713" t="s">
        <v>1334</v>
      </c>
      <c r="P713" t="s">
        <v>479</v>
      </c>
      <c r="Q713" s="6" t="e">
        <f>+VLOOKUP(Y713,#REF!,2,FALSE)</f>
        <v>#REF!</v>
      </c>
      <c r="R713" t="s">
        <v>1464</v>
      </c>
      <c r="S713" t="s">
        <v>71</v>
      </c>
      <c r="T713">
        <v>150000</v>
      </c>
      <c r="U713">
        <v>150000</v>
      </c>
      <c r="V713">
        <v>150000</v>
      </c>
      <c r="W713">
        <v>0</v>
      </c>
      <c r="X713">
        <v>0</v>
      </c>
      <c r="Y713" s="288">
        <v>3</v>
      </c>
      <c r="Z713" s="6" t="str">
        <f t="shared" si="44"/>
        <v>33</v>
      </c>
      <c r="AA713" s="107" t="str">
        <f t="shared" si="45"/>
        <v>1</v>
      </c>
      <c r="AB713" s="107" t="str">
        <f t="shared" si="46"/>
        <v>13</v>
      </c>
      <c r="AC713" s="107" t="str">
        <f t="shared" si="47"/>
        <v>134</v>
      </c>
    </row>
    <row r="714" spans="1:29" x14ac:dyDescent="0.25">
      <c r="A714" t="s">
        <v>134</v>
      </c>
      <c r="B714" t="s">
        <v>1373</v>
      </c>
      <c r="C714" s="107" t="e">
        <f>+VLOOKUP(AA714,#REF!,2,FALSE)</f>
        <v>#REF!</v>
      </c>
      <c r="D714" s="107" t="e">
        <f>+VLOOKUP(AB714,#REF!,2,FALSE)</f>
        <v>#REF!</v>
      </c>
      <c r="E714" s="107" t="s">
        <v>2215</v>
      </c>
      <c r="F714" s="107" t="s">
        <v>2212</v>
      </c>
      <c r="G714" s="107" t="s">
        <v>2213</v>
      </c>
      <c r="H714" s="107" t="s">
        <v>2214</v>
      </c>
      <c r="I714" s="107" t="s">
        <v>1236</v>
      </c>
      <c r="J714" s="107" t="s">
        <v>30</v>
      </c>
      <c r="K714" s="107" t="s">
        <v>1368</v>
      </c>
      <c r="L714" s="107" t="s">
        <v>2231</v>
      </c>
      <c r="M714" t="s">
        <v>1334</v>
      </c>
      <c r="P714" t="s">
        <v>479</v>
      </c>
      <c r="Q714" s="6" t="e">
        <f>+VLOOKUP(Y714,#REF!,2,FALSE)</f>
        <v>#REF!</v>
      </c>
      <c r="R714" t="s">
        <v>1465</v>
      </c>
      <c r="S714" t="s">
        <v>90</v>
      </c>
      <c r="T714">
        <v>500000</v>
      </c>
      <c r="U714">
        <v>500000</v>
      </c>
      <c r="V714">
        <v>0</v>
      </c>
      <c r="W714">
        <v>0</v>
      </c>
      <c r="X714">
        <v>-500000</v>
      </c>
      <c r="Y714" s="288">
        <v>3</v>
      </c>
      <c r="Z714" s="6" t="str">
        <f t="shared" si="44"/>
        <v>34</v>
      </c>
      <c r="AA714" s="107" t="str">
        <f t="shared" si="45"/>
        <v>1</v>
      </c>
      <c r="AB714" s="107" t="str">
        <f t="shared" si="46"/>
        <v>13</v>
      </c>
      <c r="AC714" s="107" t="str">
        <f t="shared" si="47"/>
        <v>134</v>
      </c>
    </row>
    <row r="715" spans="1:29" x14ac:dyDescent="0.25">
      <c r="A715" t="s">
        <v>134</v>
      </c>
      <c r="B715" t="s">
        <v>1373</v>
      </c>
      <c r="C715" s="107" t="e">
        <f>+VLOOKUP(AA715,#REF!,2,FALSE)</f>
        <v>#REF!</v>
      </c>
      <c r="D715" s="107" t="e">
        <f>+VLOOKUP(AB715,#REF!,2,FALSE)</f>
        <v>#REF!</v>
      </c>
      <c r="E715" s="107" t="s">
        <v>2215</v>
      </c>
      <c r="F715" s="107" t="s">
        <v>2212</v>
      </c>
      <c r="G715" s="107" t="s">
        <v>2213</v>
      </c>
      <c r="H715" s="107" t="s">
        <v>2214</v>
      </c>
      <c r="I715" s="107" t="s">
        <v>1236</v>
      </c>
      <c r="J715" s="107" t="s">
        <v>30</v>
      </c>
      <c r="K715" s="107" t="s">
        <v>1368</v>
      </c>
      <c r="L715" s="107" t="s">
        <v>2231</v>
      </c>
      <c r="M715" t="s">
        <v>1334</v>
      </c>
      <c r="P715" t="s">
        <v>479</v>
      </c>
      <c r="Q715" s="6" t="e">
        <f>+VLOOKUP(Y715,#REF!,2,FALSE)</f>
        <v>#REF!</v>
      </c>
      <c r="R715" t="s">
        <v>1466</v>
      </c>
      <c r="S715" t="s">
        <v>99</v>
      </c>
      <c r="T715">
        <v>22000000</v>
      </c>
      <c r="U715">
        <v>17600000</v>
      </c>
      <c r="V715">
        <v>8800000</v>
      </c>
      <c r="W715">
        <v>-4400000</v>
      </c>
      <c r="X715">
        <v>-13200000</v>
      </c>
      <c r="Y715" s="288">
        <v>3</v>
      </c>
      <c r="Z715" s="6" t="str">
        <f t="shared" si="44"/>
        <v>35</v>
      </c>
      <c r="AA715" s="107" t="str">
        <f t="shared" si="45"/>
        <v>1</v>
      </c>
      <c r="AB715" s="107" t="str">
        <f t="shared" si="46"/>
        <v>13</v>
      </c>
      <c r="AC715" s="107" t="str">
        <f t="shared" si="47"/>
        <v>134</v>
      </c>
    </row>
    <row r="716" spans="1:29" x14ac:dyDescent="0.25">
      <c r="A716" t="s">
        <v>134</v>
      </c>
      <c r="B716" t="s">
        <v>1373</v>
      </c>
      <c r="C716" s="107" t="e">
        <f>+VLOOKUP(AA716,#REF!,2,FALSE)</f>
        <v>#REF!</v>
      </c>
      <c r="D716" s="107" t="e">
        <f>+VLOOKUP(AB716,#REF!,2,FALSE)</f>
        <v>#REF!</v>
      </c>
      <c r="E716" s="107" t="s">
        <v>2215</v>
      </c>
      <c r="F716" s="107" t="s">
        <v>2212</v>
      </c>
      <c r="G716" s="107" t="s">
        <v>2213</v>
      </c>
      <c r="H716" s="107" t="s">
        <v>2214</v>
      </c>
      <c r="I716" s="107" t="s">
        <v>1236</v>
      </c>
      <c r="J716" s="107" t="s">
        <v>30</v>
      </c>
      <c r="K716" s="107" t="s">
        <v>1368</v>
      </c>
      <c r="L716" s="107" t="s">
        <v>2231</v>
      </c>
      <c r="M716" t="s">
        <v>1334</v>
      </c>
      <c r="P716" t="s">
        <v>480</v>
      </c>
      <c r="Q716" s="6" t="e">
        <f>+VLOOKUP(Y716,#REF!,2,FALSE)</f>
        <v>#REF!</v>
      </c>
      <c r="R716" t="s">
        <v>1466</v>
      </c>
      <c r="S716" t="s">
        <v>100</v>
      </c>
      <c r="T716">
        <v>100000</v>
      </c>
      <c r="U716">
        <v>100000</v>
      </c>
      <c r="V716">
        <v>60000</v>
      </c>
      <c r="W716">
        <v>0</v>
      </c>
      <c r="X716">
        <v>-40000</v>
      </c>
      <c r="Y716" s="288">
        <v>3</v>
      </c>
      <c r="Z716" s="6" t="str">
        <f t="shared" si="44"/>
        <v>35</v>
      </c>
      <c r="AA716" s="107" t="str">
        <f t="shared" si="45"/>
        <v>1</v>
      </c>
      <c r="AB716" s="107" t="str">
        <f t="shared" si="46"/>
        <v>13</v>
      </c>
      <c r="AC716" s="107" t="str">
        <f t="shared" si="47"/>
        <v>134</v>
      </c>
    </row>
    <row r="717" spans="1:29" x14ac:dyDescent="0.25">
      <c r="A717" t="s">
        <v>134</v>
      </c>
      <c r="B717" t="s">
        <v>1373</v>
      </c>
      <c r="C717" s="107" t="e">
        <f>+VLOOKUP(AA717,#REF!,2,FALSE)</f>
        <v>#REF!</v>
      </c>
      <c r="D717" s="107" t="e">
        <f>+VLOOKUP(AB717,#REF!,2,FALSE)</f>
        <v>#REF!</v>
      </c>
      <c r="E717" s="107" t="s">
        <v>2215</v>
      </c>
      <c r="F717" s="107" t="s">
        <v>2212</v>
      </c>
      <c r="G717" s="107" t="s">
        <v>2213</v>
      </c>
      <c r="H717" s="107" t="s">
        <v>2214</v>
      </c>
      <c r="I717" s="107" t="s">
        <v>1236</v>
      </c>
      <c r="J717" s="107" t="s">
        <v>30</v>
      </c>
      <c r="K717" s="107" t="s">
        <v>1368</v>
      </c>
      <c r="L717" s="107" t="s">
        <v>2231</v>
      </c>
      <c r="M717" t="s">
        <v>1334</v>
      </c>
      <c r="P717" t="s">
        <v>477</v>
      </c>
      <c r="Q717" s="6" t="e">
        <f>+VLOOKUP(Y717,#REF!,2,FALSE)</f>
        <v>#REF!</v>
      </c>
      <c r="R717" t="s">
        <v>1466</v>
      </c>
      <c r="S717" t="s">
        <v>65</v>
      </c>
      <c r="T717">
        <v>100000</v>
      </c>
      <c r="U717">
        <v>100000</v>
      </c>
      <c r="V717">
        <v>100000</v>
      </c>
      <c r="W717">
        <v>0</v>
      </c>
      <c r="X717">
        <v>0</v>
      </c>
      <c r="Y717" s="288">
        <v>3</v>
      </c>
      <c r="Z717" s="6" t="str">
        <f t="shared" si="44"/>
        <v>35</v>
      </c>
      <c r="AA717" s="107" t="str">
        <f t="shared" si="45"/>
        <v>1</v>
      </c>
      <c r="AB717" s="107" t="str">
        <f t="shared" si="46"/>
        <v>13</v>
      </c>
      <c r="AC717" s="107" t="str">
        <f t="shared" si="47"/>
        <v>134</v>
      </c>
    </row>
    <row r="718" spans="1:29" x14ac:dyDescent="0.25">
      <c r="A718" t="s">
        <v>134</v>
      </c>
      <c r="B718" t="s">
        <v>1373</v>
      </c>
      <c r="C718" s="107" t="e">
        <f>+VLOOKUP(AA718,#REF!,2,FALSE)</f>
        <v>#REF!</v>
      </c>
      <c r="D718" s="107" t="e">
        <f>+VLOOKUP(AB718,#REF!,2,FALSE)</f>
        <v>#REF!</v>
      </c>
      <c r="E718" s="107" t="s">
        <v>2215</v>
      </c>
      <c r="F718" s="107" t="s">
        <v>2212</v>
      </c>
      <c r="G718" s="107" t="s">
        <v>2213</v>
      </c>
      <c r="H718" s="107" t="s">
        <v>2214</v>
      </c>
      <c r="I718" s="107" t="s">
        <v>1236</v>
      </c>
      <c r="J718" s="107" t="s">
        <v>30</v>
      </c>
      <c r="K718" s="107" t="s">
        <v>1368</v>
      </c>
      <c r="L718" s="107" t="s">
        <v>2231</v>
      </c>
      <c r="M718" t="s">
        <v>1334</v>
      </c>
      <c r="P718" t="s">
        <v>481</v>
      </c>
      <c r="Q718" s="6" t="e">
        <f>+VLOOKUP(Y718,#REF!,2,FALSE)</f>
        <v>#REF!</v>
      </c>
      <c r="R718" t="s">
        <v>1466</v>
      </c>
      <c r="S718" t="s">
        <v>101</v>
      </c>
      <c r="T718">
        <v>1500000</v>
      </c>
      <c r="U718">
        <v>1500000</v>
      </c>
      <c r="V718">
        <v>900000</v>
      </c>
      <c r="W718">
        <v>0</v>
      </c>
      <c r="X718">
        <v>-600000</v>
      </c>
      <c r="Y718" s="288">
        <v>3</v>
      </c>
      <c r="Z718" s="6" t="str">
        <f t="shared" si="44"/>
        <v>35</v>
      </c>
      <c r="AA718" s="107" t="str">
        <f t="shared" si="45"/>
        <v>1</v>
      </c>
      <c r="AB718" s="107" t="str">
        <f t="shared" si="46"/>
        <v>13</v>
      </c>
      <c r="AC718" s="107" t="str">
        <f t="shared" si="47"/>
        <v>134</v>
      </c>
    </row>
    <row r="719" spans="1:29" x14ac:dyDescent="0.25">
      <c r="A719" t="s">
        <v>134</v>
      </c>
      <c r="B719" t="s">
        <v>1373</v>
      </c>
      <c r="C719" s="107" t="e">
        <f>+VLOOKUP(AA719,#REF!,2,FALSE)</f>
        <v>#REF!</v>
      </c>
      <c r="D719" s="107" t="e">
        <f>+VLOOKUP(AB719,#REF!,2,FALSE)</f>
        <v>#REF!</v>
      </c>
      <c r="E719" s="107" t="s">
        <v>2215</v>
      </c>
      <c r="F719" s="107" t="s">
        <v>2212</v>
      </c>
      <c r="G719" s="107" t="s">
        <v>2213</v>
      </c>
      <c r="H719" s="107" t="s">
        <v>2214</v>
      </c>
      <c r="I719" s="107" t="s">
        <v>1236</v>
      </c>
      <c r="J719" s="107" t="s">
        <v>30</v>
      </c>
      <c r="K719" s="107" t="s">
        <v>1368</v>
      </c>
      <c r="L719" s="107" t="s">
        <v>2231</v>
      </c>
      <c r="M719" t="s">
        <v>1334</v>
      </c>
      <c r="P719" t="s">
        <v>482</v>
      </c>
      <c r="Q719" s="6" t="e">
        <f>+VLOOKUP(Y719,#REF!,2,FALSE)</f>
        <v>#REF!</v>
      </c>
      <c r="R719" t="s">
        <v>1476</v>
      </c>
      <c r="S719" t="s">
        <v>15</v>
      </c>
      <c r="T719">
        <v>150000</v>
      </c>
      <c r="U719">
        <v>150000</v>
      </c>
      <c r="V719">
        <v>0</v>
      </c>
      <c r="W719">
        <v>0</v>
      </c>
      <c r="X719">
        <v>-150000</v>
      </c>
      <c r="Y719" s="288">
        <v>5</v>
      </c>
      <c r="Z719" s="6" t="str">
        <f t="shared" si="44"/>
        <v>51</v>
      </c>
      <c r="AA719" s="107" t="str">
        <f t="shared" si="45"/>
        <v>1</v>
      </c>
      <c r="AB719" s="107" t="str">
        <f t="shared" si="46"/>
        <v>13</v>
      </c>
      <c r="AC719" s="107" t="str">
        <f t="shared" si="47"/>
        <v>134</v>
      </c>
    </row>
    <row r="720" spans="1:29" x14ac:dyDescent="0.25">
      <c r="A720" t="s">
        <v>134</v>
      </c>
      <c r="B720" t="s">
        <v>1373</v>
      </c>
      <c r="C720" s="107" t="e">
        <f>+VLOOKUP(AA720,#REF!,2,FALSE)</f>
        <v>#REF!</v>
      </c>
      <c r="D720" s="107" t="e">
        <f>+VLOOKUP(AB720,#REF!,2,FALSE)</f>
        <v>#REF!</v>
      </c>
      <c r="E720" s="107" t="s">
        <v>2215</v>
      </c>
      <c r="F720" s="107" t="s">
        <v>2212</v>
      </c>
      <c r="G720" s="107" t="s">
        <v>2213</v>
      </c>
      <c r="H720" s="107" t="s">
        <v>2214</v>
      </c>
      <c r="I720" s="107" t="s">
        <v>1236</v>
      </c>
      <c r="J720" s="107" t="s">
        <v>30</v>
      </c>
      <c r="K720" s="107" t="s">
        <v>1368</v>
      </c>
      <c r="L720" s="107" t="s">
        <v>2231</v>
      </c>
      <c r="M720" t="s">
        <v>1334</v>
      </c>
      <c r="P720" t="s">
        <v>479</v>
      </c>
      <c r="Q720" s="6" t="e">
        <f>+VLOOKUP(Y720,#REF!,2,FALSE)</f>
        <v>#REF!</v>
      </c>
      <c r="R720" t="s">
        <v>1476</v>
      </c>
      <c r="S720" t="s">
        <v>17</v>
      </c>
      <c r="T720">
        <v>250000</v>
      </c>
      <c r="U720">
        <v>250000</v>
      </c>
      <c r="V720">
        <v>0</v>
      </c>
      <c r="W720">
        <v>0</v>
      </c>
      <c r="X720">
        <v>-250000</v>
      </c>
      <c r="Y720" s="288">
        <v>5</v>
      </c>
      <c r="Z720" s="6" t="str">
        <f t="shared" si="44"/>
        <v>51</v>
      </c>
      <c r="AA720" s="107" t="str">
        <f t="shared" si="45"/>
        <v>1</v>
      </c>
      <c r="AB720" s="107" t="str">
        <f t="shared" si="46"/>
        <v>13</v>
      </c>
      <c r="AC720" s="107" t="str">
        <f t="shared" si="47"/>
        <v>134</v>
      </c>
    </row>
    <row r="721" spans="1:29" x14ac:dyDescent="0.25">
      <c r="A721" t="s">
        <v>134</v>
      </c>
      <c r="B721" t="s">
        <v>1373</v>
      </c>
      <c r="C721" s="107" t="e">
        <f>+VLOOKUP(AA721,#REF!,2,FALSE)</f>
        <v>#REF!</v>
      </c>
      <c r="D721" s="107" t="e">
        <f>+VLOOKUP(AB721,#REF!,2,FALSE)</f>
        <v>#REF!</v>
      </c>
      <c r="E721" s="107" t="s">
        <v>2215</v>
      </c>
      <c r="F721" s="107" t="s">
        <v>2212</v>
      </c>
      <c r="G721" s="107" t="s">
        <v>2213</v>
      </c>
      <c r="H721" s="107" t="s">
        <v>2214</v>
      </c>
      <c r="I721" s="107" t="s">
        <v>1236</v>
      </c>
      <c r="J721" s="107" t="s">
        <v>30</v>
      </c>
      <c r="K721" s="107" t="s">
        <v>1368</v>
      </c>
      <c r="L721" s="107" t="s">
        <v>2231</v>
      </c>
      <c r="M721" t="s">
        <v>1334</v>
      </c>
      <c r="P721" t="s">
        <v>482</v>
      </c>
      <c r="Q721" s="6" t="e">
        <f>+VLOOKUP(Y721,#REF!,2,FALSE)</f>
        <v>#REF!</v>
      </c>
      <c r="R721" t="s">
        <v>1477</v>
      </c>
      <c r="S721" t="s">
        <v>80</v>
      </c>
      <c r="T721">
        <v>50000</v>
      </c>
      <c r="U721">
        <v>50000</v>
      </c>
      <c r="V721">
        <v>0</v>
      </c>
      <c r="W721">
        <v>0</v>
      </c>
      <c r="X721">
        <v>-50000</v>
      </c>
      <c r="Y721" s="288">
        <v>5</v>
      </c>
      <c r="Z721" s="6" t="str">
        <f t="shared" si="44"/>
        <v>52</v>
      </c>
      <c r="AA721" s="107" t="str">
        <f t="shared" si="45"/>
        <v>1</v>
      </c>
      <c r="AB721" s="107" t="str">
        <f t="shared" si="46"/>
        <v>13</v>
      </c>
      <c r="AC721" s="107" t="str">
        <f t="shared" si="47"/>
        <v>134</v>
      </c>
    </row>
    <row r="722" spans="1:29" x14ac:dyDescent="0.25">
      <c r="A722" t="s">
        <v>134</v>
      </c>
      <c r="B722" t="s">
        <v>1373</v>
      </c>
      <c r="C722" s="107" t="e">
        <f>+VLOOKUP(AA722,#REF!,2,FALSE)</f>
        <v>#REF!</v>
      </c>
      <c r="D722" s="107" t="e">
        <f>+VLOOKUP(AB722,#REF!,2,FALSE)</f>
        <v>#REF!</v>
      </c>
      <c r="E722" s="107" t="s">
        <v>2215</v>
      </c>
      <c r="F722" s="107" t="s">
        <v>2212</v>
      </c>
      <c r="G722" s="107" t="s">
        <v>2213</v>
      </c>
      <c r="H722" s="107" t="s">
        <v>2214</v>
      </c>
      <c r="I722" s="107" t="s">
        <v>1236</v>
      </c>
      <c r="J722" s="107" t="s">
        <v>30</v>
      </c>
      <c r="K722" s="107" t="s">
        <v>1368</v>
      </c>
      <c r="L722" s="107" t="s">
        <v>2231</v>
      </c>
      <c r="M722" t="s">
        <v>1334</v>
      </c>
      <c r="P722" t="s">
        <v>476</v>
      </c>
      <c r="Q722" s="6" t="e">
        <f>+VLOOKUP(Y722,#REF!,2,FALSE)</f>
        <v>#REF!</v>
      </c>
      <c r="R722" t="s">
        <v>1481</v>
      </c>
      <c r="S722" t="s">
        <v>102</v>
      </c>
      <c r="T722">
        <v>100000</v>
      </c>
      <c r="U722">
        <v>100000</v>
      </c>
      <c r="V722">
        <v>0</v>
      </c>
      <c r="W722">
        <v>0</v>
      </c>
      <c r="X722">
        <v>-100000</v>
      </c>
      <c r="Y722" s="288">
        <v>5</v>
      </c>
      <c r="Z722" s="6" t="str">
        <f t="shared" si="44"/>
        <v>56</v>
      </c>
      <c r="AA722" s="107" t="str">
        <f t="shared" si="45"/>
        <v>1</v>
      </c>
      <c r="AB722" s="107" t="str">
        <f t="shared" si="46"/>
        <v>13</v>
      </c>
      <c r="AC722" s="107" t="str">
        <f t="shared" si="47"/>
        <v>134</v>
      </c>
    </row>
    <row r="723" spans="1:29" x14ac:dyDescent="0.25">
      <c r="A723" t="s">
        <v>134</v>
      </c>
      <c r="B723" t="s">
        <v>1373</v>
      </c>
      <c r="C723" s="107" t="e">
        <f>+VLOOKUP(AA723,#REF!,2,FALSE)</f>
        <v>#REF!</v>
      </c>
      <c r="D723" s="107" t="e">
        <f>+VLOOKUP(AB723,#REF!,2,FALSE)</f>
        <v>#REF!</v>
      </c>
      <c r="E723" s="107" t="s">
        <v>2215</v>
      </c>
      <c r="F723" s="107" t="s">
        <v>2212</v>
      </c>
      <c r="G723" s="107" t="s">
        <v>2213</v>
      </c>
      <c r="H723" s="107" t="s">
        <v>2214</v>
      </c>
      <c r="I723" s="107" t="s">
        <v>1236</v>
      </c>
      <c r="J723" s="107" t="s">
        <v>30</v>
      </c>
      <c r="K723" s="107" t="s">
        <v>1368</v>
      </c>
      <c r="L723" s="107" t="s">
        <v>2231</v>
      </c>
      <c r="M723" t="s">
        <v>1334</v>
      </c>
      <c r="P723" t="s">
        <v>476</v>
      </c>
      <c r="Q723" s="6" t="e">
        <f>+VLOOKUP(Y723,#REF!,2,FALSE)</f>
        <v>#REF!</v>
      </c>
      <c r="R723" t="s">
        <v>1481</v>
      </c>
      <c r="S723" t="s">
        <v>50</v>
      </c>
      <c r="T723">
        <v>170000</v>
      </c>
      <c r="U723">
        <v>170000</v>
      </c>
      <c r="V723">
        <v>0</v>
      </c>
      <c r="W723">
        <v>0</v>
      </c>
      <c r="X723">
        <v>-170000</v>
      </c>
      <c r="Y723" s="288">
        <v>5</v>
      </c>
      <c r="Z723" s="6" t="str">
        <f t="shared" si="44"/>
        <v>56</v>
      </c>
      <c r="AA723" s="107" t="str">
        <f t="shared" si="45"/>
        <v>1</v>
      </c>
      <c r="AB723" s="107" t="str">
        <f t="shared" si="46"/>
        <v>13</v>
      </c>
      <c r="AC723" s="107" t="str">
        <f t="shared" si="47"/>
        <v>134</v>
      </c>
    </row>
    <row r="724" spans="1:29" x14ac:dyDescent="0.25">
      <c r="A724" t="s">
        <v>134</v>
      </c>
      <c r="B724" t="s">
        <v>1373</v>
      </c>
      <c r="C724" s="107" t="e">
        <f>+VLOOKUP(AA724,#REF!,2,FALSE)</f>
        <v>#REF!</v>
      </c>
      <c r="D724" s="107" t="e">
        <f>+VLOOKUP(AB724,#REF!,2,FALSE)</f>
        <v>#REF!</v>
      </c>
      <c r="E724" s="107" t="s">
        <v>2215</v>
      </c>
      <c r="F724" s="107" t="s">
        <v>2212</v>
      </c>
      <c r="G724" s="107" t="s">
        <v>2213</v>
      </c>
      <c r="H724" s="107" t="s">
        <v>2214</v>
      </c>
      <c r="I724" s="107" t="s">
        <v>1236</v>
      </c>
      <c r="J724" s="107" t="s">
        <v>30</v>
      </c>
      <c r="K724" s="107" t="s">
        <v>1368</v>
      </c>
      <c r="L724" s="107" t="s">
        <v>2231</v>
      </c>
      <c r="M724" t="s">
        <v>1334</v>
      </c>
      <c r="P724" t="s">
        <v>479</v>
      </c>
      <c r="Q724" s="6" t="e">
        <f>+VLOOKUP(Y724,#REF!,2,FALSE)</f>
        <v>#REF!</v>
      </c>
      <c r="R724" t="s">
        <v>1481</v>
      </c>
      <c r="S724" t="s">
        <v>103</v>
      </c>
      <c r="T724">
        <v>500000</v>
      </c>
      <c r="U724">
        <v>500000</v>
      </c>
      <c r="V724">
        <v>0</v>
      </c>
      <c r="W724">
        <v>0</v>
      </c>
      <c r="X724">
        <v>-500000</v>
      </c>
      <c r="Y724" s="288">
        <v>5</v>
      </c>
      <c r="Z724" s="6" t="str">
        <f t="shared" si="44"/>
        <v>56</v>
      </c>
      <c r="AA724" s="107" t="str">
        <f t="shared" si="45"/>
        <v>1</v>
      </c>
      <c r="AB724" s="107" t="str">
        <f t="shared" si="46"/>
        <v>13</v>
      </c>
      <c r="AC724" s="107" t="str">
        <f t="shared" si="47"/>
        <v>134</v>
      </c>
    </row>
    <row r="725" spans="1:29" x14ac:dyDescent="0.25">
      <c r="A725" t="s">
        <v>134</v>
      </c>
      <c r="B725" t="s">
        <v>1373</v>
      </c>
      <c r="C725" s="107" t="e">
        <f>+VLOOKUP(AA725,#REF!,2,FALSE)</f>
        <v>#REF!</v>
      </c>
      <c r="D725" s="107" t="e">
        <f>+VLOOKUP(AB725,#REF!,2,FALSE)</f>
        <v>#REF!</v>
      </c>
      <c r="E725" s="107" t="s">
        <v>2215</v>
      </c>
      <c r="F725" s="107" t="s">
        <v>2212</v>
      </c>
      <c r="G725" s="107" t="s">
        <v>2213</v>
      </c>
      <c r="H725" s="107" t="s">
        <v>2214</v>
      </c>
      <c r="I725" s="107" t="s">
        <v>1236</v>
      </c>
      <c r="J725" s="107" t="s">
        <v>30</v>
      </c>
      <c r="K725" s="107" t="s">
        <v>1368</v>
      </c>
      <c r="L725" s="107" t="s">
        <v>2231</v>
      </c>
      <c r="M725" t="s">
        <v>1334</v>
      </c>
      <c r="P725" t="s">
        <v>483</v>
      </c>
      <c r="Q725" s="6" t="e">
        <f>+VLOOKUP(Y725,#REF!,2,FALSE)</f>
        <v>#REF!</v>
      </c>
      <c r="R725" t="s">
        <v>1454</v>
      </c>
      <c r="S725" t="s">
        <v>3</v>
      </c>
      <c r="T725">
        <v>50000</v>
      </c>
      <c r="U725">
        <v>50000</v>
      </c>
      <c r="V725">
        <v>15000</v>
      </c>
      <c r="W725">
        <v>0</v>
      </c>
      <c r="X725">
        <v>-35000</v>
      </c>
      <c r="Y725" s="288">
        <v>2</v>
      </c>
      <c r="Z725" s="6" t="str">
        <f t="shared" si="44"/>
        <v>21</v>
      </c>
      <c r="AA725" s="107" t="str">
        <f t="shared" si="45"/>
        <v>1</v>
      </c>
      <c r="AB725" s="107" t="str">
        <f t="shared" si="46"/>
        <v>13</v>
      </c>
      <c r="AC725" s="107" t="str">
        <f t="shared" si="47"/>
        <v>134</v>
      </c>
    </row>
    <row r="726" spans="1:29" x14ac:dyDescent="0.25">
      <c r="A726" t="s">
        <v>134</v>
      </c>
      <c r="B726" t="s">
        <v>1373</v>
      </c>
      <c r="C726" s="107" t="e">
        <f>+VLOOKUP(AA726,#REF!,2,FALSE)</f>
        <v>#REF!</v>
      </c>
      <c r="D726" s="107" t="e">
        <f>+VLOOKUP(AB726,#REF!,2,FALSE)</f>
        <v>#REF!</v>
      </c>
      <c r="E726" s="107" t="s">
        <v>2215</v>
      </c>
      <c r="F726" s="107" t="s">
        <v>2212</v>
      </c>
      <c r="G726" s="107" t="s">
        <v>2213</v>
      </c>
      <c r="H726" s="107" t="s">
        <v>2214</v>
      </c>
      <c r="I726" s="107" t="s">
        <v>1236</v>
      </c>
      <c r="J726" s="107" t="s">
        <v>30</v>
      </c>
      <c r="K726" s="107" t="s">
        <v>1368</v>
      </c>
      <c r="L726" s="107" t="s">
        <v>2231</v>
      </c>
      <c r="M726" t="s">
        <v>1334</v>
      </c>
      <c r="P726" t="s">
        <v>484</v>
      </c>
      <c r="Q726" s="6" t="e">
        <f>+VLOOKUP(Y726,#REF!,2,FALSE)</f>
        <v>#REF!</v>
      </c>
      <c r="R726" t="s">
        <v>1456</v>
      </c>
      <c r="S726" t="s">
        <v>58</v>
      </c>
      <c r="T726">
        <v>1000000</v>
      </c>
      <c r="U726">
        <v>1000000</v>
      </c>
      <c r="V726">
        <v>300000</v>
      </c>
      <c r="W726">
        <v>0</v>
      </c>
      <c r="X726">
        <v>-700000</v>
      </c>
      <c r="Y726" s="288">
        <v>2</v>
      </c>
      <c r="Z726" s="6" t="str">
        <f t="shared" si="44"/>
        <v>24</v>
      </c>
      <c r="AA726" s="107" t="str">
        <f t="shared" si="45"/>
        <v>1</v>
      </c>
      <c r="AB726" s="107" t="str">
        <f t="shared" si="46"/>
        <v>13</v>
      </c>
      <c r="AC726" s="107" t="str">
        <f t="shared" si="47"/>
        <v>134</v>
      </c>
    </row>
    <row r="727" spans="1:29" x14ac:dyDescent="0.25">
      <c r="A727" t="s">
        <v>134</v>
      </c>
      <c r="B727" t="s">
        <v>1373</v>
      </c>
      <c r="C727" s="107" t="e">
        <f>+VLOOKUP(AA727,#REF!,2,FALSE)</f>
        <v>#REF!</v>
      </c>
      <c r="D727" s="107" t="e">
        <f>+VLOOKUP(AB727,#REF!,2,FALSE)</f>
        <v>#REF!</v>
      </c>
      <c r="E727" s="107" t="s">
        <v>2215</v>
      </c>
      <c r="F727" s="107" t="s">
        <v>2212</v>
      </c>
      <c r="G727" s="107" t="s">
        <v>2213</v>
      </c>
      <c r="H727" s="107" t="s">
        <v>2214</v>
      </c>
      <c r="I727" s="107" t="s">
        <v>1236</v>
      </c>
      <c r="J727" s="107" t="s">
        <v>30</v>
      </c>
      <c r="K727" s="107" t="s">
        <v>1368</v>
      </c>
      <c r="L727" s="107" t="s">
        <v>2231</v>
      </c>
      <c r="M727" t="s">
        <v>1334</v>
      </c>
      <c r="P727" t="s">
        <v>485</v>
      </c>
      <c r="Q727" s="6" t="e">
        <f>+VLOOKUP(Y727,#REF!,2,FALSE)</f>
        <v>#REF!</v>
      </c>
      <c r="R727" t="s">
        <v>1456</v>
      </c>
      <c r="S727" t="s">
        <v>59</v>
      </c>
      <c r="T727">
        <v>1000000</v>
      </c>
      <c r="U727">
        <v>1000000</v>
      </c>
      <c r="V727">
        <v>400000</v>
      </c>
      <c r="W727">
        <v>0</v>
      </c>
      <c r="X727">
        <v>-600000</v>
      </c>
      <c r="Y727" s="288">
        <v>2</v>
      </c>
      <c r="Z727" s="6" t="str">
        <f t="shared" si="44"/>
        <v>24</v>
      </c>
      <c r="AA727" s="107" t="str">
        <f t="shared" si="45"/>
        <v>1</v>
      </c>
      <c r="AB727" s="107" t="str">
        <f t="shared" si="46"/>
        <v>13</v>
      </c>
      <c r="AC727" s="107" t="str">
        <f t="shared" si="47"/>
        <v>134</v>
      </c>
    </row>
    <row r="728" spans="1:29" x14ac:dyDescent="0.25">
      <c r="A728" t="s">
        <v>134</v>
      </c>
      <c r="B728" t="s">
        <v>1373</v>
      </c>
      <c r="C728" s="107" t="e">
        <f>+VLOOKUP(AA728,#REF!,2,FALSE)</f>
        <v>#REF!</v>
      </c>
      <c r="D728" s="107" t="e">
        <f>+VLOOKUP(AB728,#REF!,2,FALSE)</f>
        <v>#REF!</v>
      </c>
      <c r="E728" s="107" t="s">
        <v>2215</v>
      </c>
      <c r="F728" s="107" t="s">
        <v>2212</v>
      </c>
      <c r="G728" s="107" t="s">
        <v>2213</v>
      </c>
      <c r="H728" s="107" t="s">
        <v>2214</v>
      </c>
      <c r="I728" s="107" t="s">
        <v>1236</v>
      </c>
      <c r="J728" s="107" t="s">
        <v>30</v>
      </c>
      <c r="K728" s="107" t="s">
        <v>1368</v>
      </c>
      <c r="L728" s="107" t="s">
        <v>2231</v>
      </c>
      <c r="M728" t="s">
        <v>1334</v>
      </c>
      <c r="P728" t="s">
        <v>486</v>
      </c>
      <c r="Q728" s="6" t="e">
        <f>+VLOOKUP(Y728,#REF!,2,FALSE)</f>
        <v>#REF!</v>
      </c>
      <c r="R728" t="s">
        <v>1457</v>
      </c>
      <c r="S728" t="s">
        <v>75</v>
      </c>
      <c r="T728">
        <v>5000</v>
      </c>
      <c r="U728">
        <v>5000</v>
      </c>
      <c r="V728">
        <v>5000</v>
      </c>
      <c r="W728">
        <v>0</v>
      </c>
      <c r="X728">
        <v>0</v>
      </c>
      <c r="Y728" s="288">
        <v>2</v>
      </c>
      <c r="Z728" s="6" t="str">
        <f t="shared" si="44"/>
        <v>25</v>
      </c>
      <c r="AA728" s="107" t="str">
        <f t="shared" si="45"/>
        <v>1</v>
      </c>
      <c r="AB728" s="107" t="str">
        <f t="shared" si="46"/>
        <v>13</v>
      </c>
      <c r="AC728" s="107" t="str">
        <f t="shared" si="47"/>
        <v>134</v>
      </c>
    </row>
    <row r="729" spans="1:29" x14ac:dyDescent="0.25">
      <c r="A729" t="s">
        <v>134</v>
      </c>
      <c r="B729" t="s">
        <v>1373</v>
      </c>
      <c r="C729" s="107" t="e">
        <f>+VLOOKUP(AA729,#REF!,2,FALSE)</f>
        <v>#REF!</v>
      </c>
      <c r="D729" s="107" t="e">
        <f>+VLOOKUP(AB729,#REF!,2,FALSE)</f>
        <v>#REF!</v>
      </c>
      <c r="E729" s="107" t="s">
        <v>2215</v>
      </c>
      <c r="F729" s="107" t="s">
        <v>2212</v>
      </c>
      <c r="G729" s="107" t="s">
        <v>2213</v>
      </c>
      <c r="H729" s="107" t="s">
        <v>2214</v>
      </c>
      <c r="I729" s="107" t="s">
        <v>1236</v>
      </c>
      <c r="J729" s="107" t="s">
        <v>30</v>
      </c>
      <c r="K729" s="107" t="s">
        <v>1368</v>
      </c>
      <c r="L729" s="107" t="s">
        <v>2231</v>
      </c>
      <c r="M729" t="s">
        <v>1334</v>
      </c>
      <c r="P729" t="s">
        <v>487</v>
      </c>
      <c r="Q729" s="6" t="e">
        <f>+VLOOKUP(Y729,#REF!,2,FALSE)</f>
        <v>#REF!</v>
      </c>
      <c r="R729" t="s">
        <v>1458</v>
      </c>
      <c r="S729" t="s">
        <v>98</v>
      </c>
      <c r="T729">
        <v>8000000</v>
      </c>
      <c r="U729">
        <v>0</v>
      </c>
      <c r="V729">
        <v>0</v>
      </c>
      <c r="W729">
        <v>-8000000</v>
      </c>
      <c r="X729">
        <v>-8000000</v>
      </c>
      <c r="Y729" s="288">
        <v>2</v>
      </c>
      <c r="Z729" s="6" t="str">
        <f t="shared" si="44"/>
        <v>26</v>
      </c>
      <c r="AA729" s="107" t="str">
        <f t="shared" si="45"/>
        <v>1</v>
      </c>
      <c r="AB729" s="107" t="str">
        <f t="shared" si="46"/>
        <v>13</v>
      </c>
      <c r="AC729" s="107" t="str">
        <f t="shared" si="47"/>
        <v>134</v>
      </c>
    </row>
    <row r="730" spans="1:29" x14ac:dyDescent="0.25">
      <c r="A730" t="s">
        <v>134</v>
      </c>
      <c r="B730" t="s">
        <v>1373</v>
      </c>
      <c r="C730" s="107" t="e">
        <f>+VLOOKUP(AA730,#REF!,2,FALSE)</f>
        <v>#REF!</v>
      </c>
      <c r="D730" s="107" t="e">
        <f>+VLOOKUP(AB730,#REF!,2,FALSE)</f>
        <v>#REF!</v>
      </c>
      <c r="E730" s="107" t="s">
        <v>2215</v>
      </c>
      <c r="F730" s="107" t="s">
        <v>2212</v>
      </c>
      <c r="G730" s="107" t="s">
        <v>2213</v>
      </c>
      <c r="H730" s="107" t="s">
        <v>2214</v>
      </c>
      <c r="I730" s="107" t="s">
        <v>1236</v>
      </c>
      <c r="J730" s="107" t="s">
        <v>30</v>
      </c>
      <c r="K730" s="107" t="s">
        <v>1368</v>
      </c>
      <c r="L730" s="107" t="s">
        <v>2231</v>
      </c>
      <c r="M730" t="s">
        <v>1334</v>
      </c>
      <c r="P730" t="s">
        <v>488</v>
      </c>
      <c r="Q730" s="6" t="e">
        <f>+VLOOKUP(Y730,#REF!,2,FALSE)</f>
        <v>#REF!</v>
      </c>
      <c r="R730" t="s">
        <v>1459</v>
      </c>
      <c r="S730" t="s">
        <v>8</v>
      </c>
      <c r="T730">
        <v>200000</v>
      </c>
      <c r="U730">
        <v>200000</v>
      </c>
      <c r="V730">
        <v>120000</v>
      </c>
      <c r="W730">
        <v>0</v>
      </c>
      <c r="X730">
        <v>-80000</v>
      </c>
      <c r="Y730" s="288">
        <v>2</v>
      </c>
      <c r="Z730" s="6" t="str">
        <f t="shared" si="44"/>
        <v>27</v>
      </c>
      <c r="AA730" s="107" t="str">
        <f t="shared" si="45"/>
        <v>1</v>
      </c>
      <c r="AB730" s="107" t="str">
        <f t="shared" si="46"/>
        <v>13</v>
      </c>
      <c r="AC730" s="107" t="str">
        <f t="shared" si="47"/>
        <v>134</v>
      </c>
    </row>
    <row r="731" spans="1:29" x14ac:dyDescent="0.25">
      <c r="A731" t="s">
        <v>134</v>
      </c>
      <c r="B731" t="s">
        <v>1373</v>
      </c>
      <c r="C731" s="107" t="e">
        <f>+VLOOKUP(AA731,#REF!,2,FALSE)</f>
        <v>#REF!</v>
      </c>
      <c r="D731" s="107" t="e">
        <f>+VLOOKUP(AB731,#REF!,2,FALSE)</f>
        <v>#REF!</v>
      </c>
      <c r="E731" s="107" t="s">
        <v>2215</v>
      </c>
      <c r="F731" s="107" t="s">
        <v>2212</v>
      </c>
      <c r="G731" s="107" t="s">
        <v>2213</v>
      </c>
      <c r="H731" s="107" t="s">
        <v>2214</v>
      </c>
      <c r="I731" s="107" t="s">
        <v>1236</v>
      </c>
      <c r="J731" s="107" t="s">
        <v>30</v>
      </c>
      <c r="K731" s="107" t="s">
        <v>1368</v>
      </c>
      <c r="L731" s="107" t="s">
        <v>2231</v>
      </c>
      <c r="M731" t="s">
        <v>1334</v>
      </c>
      <c r="P731" t="s">
        <v>489</v>
      </c>
      <c r="Q731" s="6" t="e">
        <f>+VLOOKUP(Y731,#REF!,2,FALSE)</f>
        <v>#REF!</v>
      </c>
      <c r="R731" t="s">
        <v>1459</v>
      </c>
      <c r="S731" t="s">
        <v>8</v>
      </c>
      <c r="T731">
        <v>60000</v>
      </c>
      <c r="U731">
        <v>60000</v>
      </c>
      <c r="V731">
        <v>36000</v>
      </c>
      <c r="W731">
        <v>0</v>
      </c>
      <c r="X731">
        <v>-24000</v>
      </c>
      <c r="Y731" s="288">
        <v>2</v>
      </c>
      <c r="Z731" s="6" t="str">
        <f t="shared" si="44"/>
        <v>27</v>
      </c>
      <c r="AA731" s="107" t="str">
        <f t="shared" si="45"/>
        <v>1</v>
      </c>
      <c r="AB731" s="107" t="str">
        <f t="shared" si="46"/>
        <v>13</v>
      </c>
      <c r="AC731" s="107" t="str">
        <f t="shared" si="47"/>
        <v>134</v>
      </c>
    </row>
    <row r="732" spans="1:29" x14ac:dyDescent="0.25">
      <c r="A732" t="s">
        <v>134</v>
      </c>
      <c r="B732" t="s">
        <v>1373</v>
      </c>
      <c r="C732" s="107" t="e">
        <f>+VLOOKUP(AA732,#REF!,2,FALSE)</f>
        <v>#REF!</v>
      </c>
      <c r="D732" s="107" t="e">
        <f>+VLOOKUP(AB732,#REF!,2,FALSE)</f>
        <v>#REF!</v>
      </c>
      <c r="E732" s="107" t="s">
        <v>2215</v>
      </c>
      <c r="F732" s="107" t="s">
        <v>2212</v>
      </c>
      <c r="G732" s="107" t="s">
        <v>2213</v>
      </c>
      <c r="H732" s="107" t="s">
        <v>2214</v>
      </c>
      <c r="I732" s="107" t="s">
        <v>1236</v>
      </c>
      <c r="J732" s="107" t="s">
        <v>30</v>
      </c>
      <c r="K732" s="107" t="s">
        <v>1368</v>
      </c>
      <c r="L732" s="107" t="s">
        <v>2231</v>
      </c>
      <c r="M732" t="s">
        <v>1334</v>
      </c>
      <c r="P732" t="s">
        <v>490</v>
      </c>
      <c r="Q732" s="6" t="e">
        <f>+VLOOKUP(Y732,#REF!,2,FALSE)</f>
        <v>#REF!</v>
      </c>
      <c r="R732" t="s">
        <v>1459</v>
      </c>
      <c r="S732" t="s">
        <v>67</v>
      </c>
      <c r="T732">
        <v>130000</v>
      </c>
      <c r="U732">
        <v>130000</v>
      </c>
      <c r="V732">
        <v>65000</v>
      </c>
      <c r="W732">
        <v>0</v>
      </c>
      <c r="X732">
        <v>-65000</v>
      </c>
      <c r="Y732" s="288">
        <v>2</v>
      </c>
      <c r="Z732" s="6" t="str">
        <f t="shared" si="44"/>
        <v>27</v>
      </c>
      <c r="AA732" s="107" t="str">
        <f t="shared" si="45"/>
        <v>1</v>
      </c>
      <c r="AB732" s="107" t="str">
        <f t="shared" si="46"/>
        <v>13</v>
      </c>
      <c r="AC732" s="107" t="str">
        <f t="shared" si="47"/>
        <v>134</v>
      </c>
    </row>
    <row r="733" spans="1:29" x14ac:dyDescent="0.25">
      <c r="A733" t="s">
        <v>134</v>
      </c>
      <c r="B733" t="s">
        <v>1373</v>
      </c>
      <c r="C733" s="107" t="e">
        <f>+VLOOKUP(AA733,#REF!,2,FALSE)</f>
        <v>#REF!</v>
      </c>
      <c r="D733" s="107" t="e">
        <f>+VLOOKUP(AB733,#REF!,2,FALSE)</f>
        <v>#REF!</v>
      </c>
      <c r="E733" s="107" t="s">
        <v>2215</v>
      </c>
      <c r="F733" s="107" t="s">
        <v>2212</v>
      </c>
      <c r="G733" s="107" t="s">
        <v>2213</v>
      </c>
      <c r="H733" s="107" t="s">
        <v>2214</v>
      </c>
      <c r="I733" s="107" t="s">
        <v>1236</v>
      </c>
      <c r="J733" s="107" t="s">
        <v>30</v>
      </c>
      <c r="K733" s="107" t="s">
        <v>1368</v>
      </c>
      <c r="L733" s="107" t="s">
        <v>2231</v>
      </c>
      <c r="M733" t="s">
        <v>1334</v>
      </c>
      <c r="P733" t="s">
        <v>491</v>
      </c>
      <c r="Q733" s="6" t="e">
        <f>+VLOOKUP(Y733,#REF!,2,FALSE)</f>
        <v>#REF!</v>
      </c>
      <c r="R733" t="s">
        <v>1459</v>
      </c>
      <c r="S733" t="s">
        <v>67</v>
      </c>
      <c r="T733">
        <v>30000</v>
      </c>
      <c r="U733">
        <v>30000</v>
      </c>
      <c r="V733">
        <v>15000</v>
      </c>
      <c r="W733">
        <v>0</v>
      </c>
      <c r="X733">
        <v>-15000</v>
      </c>
      <c r="Y733" s="288">
        <v>2</v>
      </c>
      <c r="Z733" s="6" t="str">
        <f t="shared" si="44"/>
        <v>27</v>
      </c>
      <c r="AA733" s="107" t="str">
        <f t="shared" si="45"/>
        <v>1</v>
      </c>
      <c r="AB733" s="107" t="str">
        <f t="shared" si="46"/>
        <v>13</v>
      </c>
      <c r="AC733" s="107" t="str">
        <f t="shared" si="47"/>
        <v>134</v>
      </c>
    </row>
    <row r="734" spans="1:29" x14ac:dyDescent="0.25">
      <c r="A734" t="s">
        <v>134</v>
      </c>
      <c r="B734" t="s">
        <v>1373</v>
      </c>
      <c r="C734" s="107" t="e">
        <f>+VLOOKUP(AA734,#REF!,2,FALSE)</f>
        <v>#REF!</v>
      </c>
      <c r="D734" s="107" t="e">
        <f>+VLOOKUP(AB734,#REF!,2,FALSE)</f>
        <v>#REF!</v>
      </c>
      <c r="E734" s="107" t="s">
        <v>2215</v>
      </c>
      <c r="F734" s="107" t="s">
        <v>2212</v>
      </c>
      <c r="G734" s="107" t="s">
        <v>2213</v>
      </c>
      <c r="H734" s="107" t="s">
        <v>2214</v>
      </c>
      <c r="I734" s="107" t="s">
        <v>1236</v>
      </c>
      <c r="J734" s="107" t="s">
        <v>30</v>
      </c>
      <c r="K734" s="107" t="s">
        <v>1368</v>
      </c>
      <c r="L734" s="107" t="s">
        <v>2231</v>
      </c>
      <c r="M734" t="s">
        <v>1334</v>
      </c>
      <c r="P734" t="s">
        <v>492</v>
      </c>
      <c r="Q734" s="6" t="e">
        <f>+VLOOKUP(Y734,#REF!,2,FALSE)</f>
        <v>#REF!</v>
      </c>
      <c r="R734" t="s">
        <v>1461</v>
      </c>
      <c r="S734" t="s">
        <v>10</v>
      </c>
      <c r="T734">
        <v>1000000</v>
      </c>
      <c r="U734">
        <v>1000000</v>
      </c>
      <c r="V734">
        <v>200000</v>
      </c>
      <c r="W734">
        <v>0</v>
      </c>
      <c r="X734">
        <v>-800000</v>
      </c>
      <c r="Y734" s="288">
        <v>2</v>
      </c>
      <c r="Z734" s="6" t="str">
        <f t="shared" si="44"/>
        <v>29</v>
      </c>
      <c r="AA734" s="107" t="str">
        <f t="shared" si="45"/>
        <v>1</v>
      </c>
      <c r="AB734" s="107" t="str">
        <f t="shared" si="46"/>
        <v>13</v>
      </c>
      <c r="AC734" s="107" t="str">
        <f t="shared" si="47"/>
        <v>134</v>
      </c>
    </row>
    <row r="735" spans="1:29" x14ac:dyDescent="0.25">
      <c r="A735" t="s">
        <v>134</v>
      </c>
      <c r="B735" t="s">
        <v>1373</v>
      </c>
      <c r="C735" s="107" t="e">
        <f>+VLOOKUP(AA735,#REF!,2,FALSE)</f>
        <v>#REF!</v>
      </c>
      <c r="D735" s="107" t="e">
        <f>+VLOOKUP(AB735,#REF!,2,FALSE)</f>
        <v>#REF!</v>
      </c>
      <c r="E735" s="107" t="s">
        <v>2215</v>
      </c>
      <c r="F735" s="107" t="s">
        <v>2212</v>
      </c>
      <c r="G735" s="107" t="s">
        <v>2213</v>
      </c>
      <c r="H735" s="107" t="s">
        <v>2214</v>
      </c>
      <c r="I735" s="107" t="s">
        <v>1236</v>
      </c>
      <c r="J735" s="107" t="s">
        <v>30</v>
      </c>
      <c r="K735" s="107" t="s">
        <v>1368</v>
      </c>
      <c r="L735" s="107" t="s">
        <v>2231</v>
      </c>
      <c r="M735" t="s">
        <v>1334</v>
      </c>
      <c r="P735" t="s">
        <v>493</v>
      </c>
      <c r="Q735" s="6" t="e">
        <f>+VLOOKUP(Y735,#REF!,2,FALSE)</f>
        <v>#REF!</v>
      </c>
      <c r="R735" t="s">
        <v>1461</v>
      </c>
      <c r="S735" t="s">
        <v>55</v>
      </c>
      <c r="T735">
        <v>45000000</v>
      </c>
      <c r="U735">
        <v>37000000</v>
      </c>
      <c r="V735">
        <v>31499999.999999996</v>
      </c>
      <c r="W735">
        <v>-8000000</v>
      </c>
      <c r="X735">
        <v>-13500000.000000004</v>
      </c>
      <c r="Y735" s="288">
        <v>2</v>
      </c>
      <c r="Z735" s="6" t="str">
        <f t="shared" si="44"/>
        <v>29</v>
      </c>
      <c r="AA735" s="107" t="str">
        <f t="shared" si="45"/>
        <v>1</v>
      </c>
      <c r="AB735" s="107" t="str">
        <f t="shared" si="46"/>
        <v>13</v>
      </c>
      <c r="AC735" s="107" t="str">
        <f t="shared" si="47"/>
        <v>134</v>
      </c>
    </row>
    <row r="736" spans="1:29" x14ac:dyDescent="0.25">
      <c r="A736" t="s">
        <v>134</v>
      </c>
      <c r="B736" t="s">
        <v>1373</v>
      </c>
      <c r="C736" s="107" t="e">
        <f>+VLOOKUP(AA736,#REF!,2,FALSE)</f>
        <v>#REF!</v>
      </c>
      <c r="D736" s="107" t="e">
        <f>+VLOOKUP(AB736,#REF!,2,FALSE)</f>
        <v>#REF!</v>
      </c>
      <c r="E736" s="107" t="s">
        <v>2215</v>
      </c>
      <c r="F736" s="107" t="s">
        <v>2212</v>
      </c>
      <c r="G736" s="107" t="s">
        <v>2213</v>
      </c>
      <c r="H736" s="107" t="s">
        <v>2214</v>
      </c>
      <c r="I736" s="107" t="s">
        <v>1236</v>
      </c>
      <c r="J736" s="107" t="s">
        <v>30</v>
      </c>
      <c r="K736" s="107" t="s">
        <v>1368</v>
      </c>
      <c r="L736" s="107" t="s">
        <v>2231</v>
      </c>
      <c r="M736" t="s">
        <v>1334</v>
      </c>
      <c r="P736" t="s">
        <v>494</v>
      </c>
      <c r="Q736" s="6" t="e">
        <f>+VLOOKUP(Y736,#REF!,2,FALSE)</f>
        <v>#REF!</v>
      </c>
      <c r="R736" t="s">
        <v>1461</v>
      </c>
      <c r="S736" t="s">
        <v>77</v>
      </c>
      <c r="T736">
        <v>300000</v>
      </c>
      <c r="U736">
        <v>300000</v>
      </c>
      <c r="V736">
        <v>30000</v>
      </c>
      <c r="W736">
        <v>0</v>
      </c>
      <c r="X736">
        <v>-270000</v>
      </c>
      <c r="Y736" s="288">
        <v>2</v>
      </c>
      <c r="Z736" s="6" t="str">
        <f t="shared" si="44"/>
        <v>29</v>
      </c>
      <c r="AA736" s="107" t="str">
        <f t="shared" si="45"/>
        <v>1</v>
      </c>
      <c r="AB736" s="107" t="str">
        <f t="shared" si="46"/>
        <v>13</v>
      </c>
      <c r="AC736" s="107" t="str">
        <f t="shared" si="47"/>
        <v>134</v>
      </c>
    </row>
    <row r="737" spans="1:29" x14ac:dyDescent="0.25">
      <c r="A737" t="s">
        <v>134</v>
      </c>
      <c r="B737" t="s">
        <v>1373</v>
      </c>
      <c r="C737" s="107" t="e">
        <f>+VLOOKUP(AA737,#REF!,2,FALSE)</f>
        <v>#REF!</v>
      </c>
      <c r="D737" s="107" t="e">
        <f>+VLOOKUP(AB737,#REF!,2,FALSE)</f>
        <v>#REF!</v>
      </c>
      <c r="E737" s="107" t="s">
        <v>2215</v>
      </c>
      <c r="F737" s="107" t="s">
        <v>2212</v>
      </c>
      <c r="G737" s="107" t="s">
        <v>2213</v>
      </c>
      <c r="H737" s="107" t="s">
        <v>2214</v>
      </c>
      <c r="I737" s="107" t="s">
        <v>1236</v>
      </c>
      <c r="J737" s="107" t="s">
        <v>30</v>
      </c>
      <c r="K737" s="107" t="s">
        <v>1368</v>
      </c>
      <c r="L737" s="107" t="s">
        <v>2231</v>
      </c>
      <c r="M737" t="s">
        <v>1334</v>
      </c>
      <c r="P737" t="s">
        <v>495</v>
      </c>
      <c r="Q737" s="6" t="e">
        <f>+VLOOKUP(Y737,#REF!,2,FALSE)</f>
        <v>#REF!</v>
      </c>
      <c r="R737" t="s">
        <v>1462</v>
      </c>
      <c r="S737" t="s">
        <v>87</v>
      </c>
      <c r="T737">
        <v>1920000</v>
      </c>
      <c r="U737">
        <v>1920000</v>
      </c>
      <c r="V737">
        <v>0</v>
      </c>
      <c r="W737">
        <v>0</v>
      </c>
      <c r="X737">
        <v>-1920000</v>
      </c>
      <c r="Y737" s="288">
        <v>3</v>
      </c>
      <c r="Z737" s="6" t="str">
        <f t="shared" si="44"/>
        <v>31</v>
      </c>
      <c r="AA737" s="107" t="str">
        <f t="shared" si="45"/>
        <v>1</v>
      </c>
      <c r="AB737" s="107" t="str">
        <f t="shared" si="46"/>
        <v>13</v>
      </c>
      <c r="AC737" s="107" t="str">
        <f t="shared" si="47"/>
        <v>134</v>
      </c>
    </row>
    <row r="738" spans="1:29" x14ac:dyDescent="0.25">
      <c r="A738" t="s">
        <v>134</v>
      </c>
      <c r="B738" t="s">
        <v>1373</v>
      </c>
      <c r="C738" s="107" t="e">
        <f>+VLOOKUP(AA738,#REF!,2,FALSE)</f>
        <v>#REF!</v>
      </c>
      <c r="D738" s="107" t="e">
        <f>+VLOOKUP(AB738,#REF!,2,FALSE)</f>
        <v>#REF!</v>
      </c>
      <c r="E738" s="107" t="s">
        <v>2215</v>
      </c>
      <c r="F738" s="107" t="s">
        <v>2212</v>
      </c>
      <c r="G738" s="107" t="s">
        <v>2213</v>
      </c>
      <c r="H738" s="107" t="s">
        <v>2214</v>
      </c>
      <c r="I738" s="107" t="s">
        <v>1236</v>
      </c>
      <c r="J738" s="107" t="s">
        <v>30</v>
      </c>
      <c r="K738" s="107" t="s">
        <v>1368</v>
      </c>
      <c r="L738" s="107" t="s">
        <v>2231</v>
      </c>
      <c r="M738" t="s">
        <v>1334</v>
      </c>
      <c r="P738" t="s">
        <v>496</v>
      </c>
      <c r="Q738" s="6" t="e">
        <f>+VLOOKUP(Y738,#REF!,2,FALSE)</f>
        <v>#REF!</v>
      </c>
      <c r="R738" t="s">
        <v>1466</v>
      </c>
      <c r="S738" t="s">
        <v>104</v>
      </c>
      <c r="T738">
        <v>50000000</v>
      </c>
      <c r="U738">
        <v>20858948</v>
      </c>
      <c r="V738">
        <v>25000000</v>
      </c>
      <c r="W738">
        <v>-29141052</v>
      </c>
      <c r="X738">
        <v>-25000000</v>
      </c>
      <c r="Y738" s="288">
        <v>3</v>
      </c>
      <c r="Z738" s="6" t="str">
        <f t="shared" si="44"/>
        <v>35</v>
      </c>
      <c r="AA738" s="107" t="str">
        <f t="shared" si="45"/>
        <v>1</v>
      </c>
      <c r="AB738" s="107" t="str">
        <f t="shared" si="46"/>
        <v>13</v>
      </c>
      <c r="AC738" s="107" t="str">
        <f t="shared" si="47"/>
        <v>134</v>
      </c>
    </row>
    <row r="739" spans="1:29" x14ac:dyDescent="0.25">
      <c r="A739" t="s">
        <v>134</v>
      </c>
      <c r="B739" t="s">
        <v>1373</v>
      </c>
      <c r="C739" s="107" t="e">
        <f>+VLOOKUP(AA739,#REF!,2,FALSE)</f>
        <v>#REF!</v>
      </c>
      <c r="D739" s="107" t="e">
        <f>+VLOOKUP(AB739,#REF!,2,FALSE)</f>
        <v>#REF!</v>
      </c>
      <c r="E739" s="107" t="s">
        <v>2215</v>
      </c>
      <c r="F739" s="107" t="s">
        <v>2212</v>
      </c>
      <c r="G739" s="107" t="s">
        <v>2213</v>
      </c>
      <c r="H739" s="107" t="s">
        <v>2214</v>
      </c>
      <c r="I739" s="107" t="s">
        <v>1236</v>
      </c>
      <c r="J739" s="107" t="s">
        <v>30</v>
      </c>
      <c r="K739" s="107" t="s">
        <v>1368</v>
      </c>
      <c r="L739" s="107" t="s">
        <v>2231</v>
      </c>
      <c r="M739" t="s">
        <v>1334</v>
      </c>
      <c r="Q739" s="6" t="e">
        <f>+VLOOKUP(Y739,#REF!,2,FALSE)</f>
        <v>#REF!</v>
      </c>
      <c r="R739" t="s">
        <v>1466</v>
      </c>
      <c r="S739" t="s">
        <v>81</v>
      </c>
      <c r="T739">
        <v>80000</v>
      </c>
      <c r="U739">
        <v>80000</v>
      </c>
      <c r="V739">
        <v>80000</v>
      </c>
      <c r="W739">
        <v>0</v>
      </c>
      <c r="X739">
        <v>0</v>
      </c>
      <c r="Y739" s="288">
        <v>3</v>
      </c>
      <c r="Z739" s="6" t="str">
        <f t="shared" si="44"/>
        <v>35</v>
      </c>
      <c r="AA739" s="107" t="str">
        <f t="shared" si="45"/>
        <v>1</v>
      </c>
      <c r="AB739" s="107" t="str">
        <f t="shared" si="46"/>
        <v>13</v>
      </c>
      <c r="AC739" s="107" t="str">
        <f t="shared" si="47"/>
        <v>134</v>
      </c>
    </row>
    <row r="740" spans="1:29" x14ac:dyDescent="0.25">
      <c r="A740" t="s">
        <v>134</v>
      </c>
      <c r="B740" t="s">
        <v>1373</v>
      </c>
      <c r="C740" s="107" t="e">
        <f>+VLOOKUP(AA740,#REF!,2,FALSE)</f>
        <v>#REF!</v>
      </c>
      <c r="D740" s="107" t="e">
        <f>+VLOOKUP(AB740,#REF!,2,FALSE)</f>
        <v>#REF!</v>
      </c>
      <c r="E740" s="107" t="s">
        <v>2215</v>
      </c>
      <c r="F740" s="107" t="s">
        <v>2212</v>
      </c>
      <c r="G740" s="107" t="s">
        <v>2213</v>
      </c>
      <c r="H740" s="107" t="s">
        <v>2214</v>
      </c>
      <c r="I740" s="107" t="s">
        <v>1236</v>
      </c>
      <c r="J740" s="107" t="s">
        <v>30</v>
      </c>
      <c r="K740" s="107" t="s">
        <v>1368</v>
      </c>
      <c r="L740" s="107" t="s">
        <v>2231</v>
      </c>
      <c r="M740" t="s">
        <v>1334</v>
      </c>
      <c r="P740" t="s">
        <v>497</v>
      </c>
      <c r="Q740" s="6" t="e">
        <f>+VLOOKUP(Y740,#REF!,2,FALSE)</f>
        <v>#REF!</v>
      </c>
      <c r="R740" t="s">
        <v>1466</v>
      </c>
      <c r="S740" t="s">
        <v>65</v>
      </c>
      <c r="T740">
        <v>10000</v>
      </c>
      <c r="U740">
        <v>10000</v>
      </c>
      <c r="V740">
        <v>10000</v>
      </c>
      <c r="W740">
        <v>0</v>
      </c>
      <c r="X740">
        <v>0</v>
      </c>
      <c r="Y740" s="288">
        <v>3</v>
      </c>
      <c r="Z740" s="6" t="str">
        <f t="shared" si="44"/>
        <v>35</v>
      </c>
      <c r="AA740" s="107" t="str">
        <f t="shared" si="45"/>
        <v>1</v>
      </c>
      <c r="AB740" s="107" t="str">
        <f t="shared" si="46"/>
        <v>13</v>
      </c>
      <c r="AC740" s="107" t="str">
        <f t="shared" si="47"/>
        <v>134</v>
      </c>
    </row>
    <row r="741" spans="1:29" x14ac:dyDescent="0.25">
      <c r="A741" t="s">
        <v>134</v>
      </c>
      <c r="B741" t="s">
        <v>1373</v>
      </c>
      <c r="C741" s="107" t="e">
        <f>+VLOOKUP(AA741,#REF!,2,FALSE)</f>
        <v>#REF!</v>
      </c>
      <c r="D741" s="107" t="e">
        <f>+VLOOKUP(AB741,#REF!,2,FALSE)</f>
        <v>#REF!</v>
      </c>
      <c r="E741" s="107" t="s">
        <v>2215</v>
      </c>
      <c r="F741" s="107" t="s">
        <v>2212</v>
      </c>
      <c r="G741" s="107" t="s">
        <v>2213</v>
      </c>
      <c r="H741" s="107" t="s">
        <v>2214</v>
      </c>
      <c r="I741" s="107" t="s">
        <v>1236</v>
      </c>
      <c r="J741" s="107" t="s">
        <v>30</v>
      </c>
      <c r="K741" s="107" t="s">
        <v>1368</v>
      </c>
      <c r="L741" s="107" t="s">
        <v>2231</v>
      </c>
      <c r="M741" t="s">
        <v>1334</v>
      </c>
      <c r="P741" t="s">
        <v>498</v>
      </c>
      <c r="Q741" s="6" t="e">
        <f>+VLOOKUP(Y741,#REF!,2,FALSE)</f>
        <v>#REF!</v>
      </c>
      <c r="R741" t="s">
        <v>1466</v>
      </c>
      <c r="S741" t="s">
        <v>65</v>
      </c>
      <c r="T741">
        <v>30000</v>
      </c>
      <c r="U741">
        <v>30000</v>
      </c>
      <c r="V741">
        <v>30000</v>
      </c>
      <c r="W741">
        <v>0</v>
      </c>
      <c r="X741">
        <v>0</v>
      </c>
      <c r="Y741" s="288">
        <v>3</v>
      </c>
      <c r="Z741" s="6" t="str">
        <f t="shared" si="44"/>
        <v>35</v>
      </c>
      <c r="AA741" s="107" t="str">
        <f t="shared" si="45"/>
        <v>1</v>
      </c>
      <c r="AB741" s="107" t="str">
        <f t="shared" si="46"/>
        <v>13</v>
      </c>
      <c r="AC741" s="107" t="str">
        <f t="shared" si="47"/>
        <v>134</v>
      </c>
    </row>
    <row r="742" spans="1:29" x14ac:dyDescent="0.25">
      <c r="A742" t="s">
        <v>134</v>
      </c>
      <c r="B742" t="s">
        <v>1373</v>
      </c>
      <c r="C742" s="107" t="e">
        <f>+VLOOKUP(AA742,#REF!,2,FALSE)</f>
        <v>#REF!</v>
      </c>
      <c r="D742" s="107" t="e">
        <f>+VLOOKUP(AB742,#REF!,2,FALSE)</f>
        <v>#REF!</v>
      </c>
      <c r="E742" s="107" t="s">
        <v>2215</v>
      </c>
      <c r="F742" s="107" t="s">
        <v>2212</v>
      </c>
      <c r="G742" s="107" t="s">
        <v>2213</v>
      </c>
      <c r="H742" s="107" t="s">
        <v>2214</v>
      </c>
      <c r="I742" s="107" t="s">
        <v>1236</v>
      </c>
      <c r="J742" s="107" t="s">
        <v>30</v>
      </c>
      <c r="K742" s="107" t="s">
        <v>1368</v>
      </c>
      <c r="L742" s="107" t="s">
        <v>2231</v>
      </c>
      <c r="M742" t="s">
        <v>1334</v>
      </c>
      <c r="P742" t="s">
        <v>499</v>
      </c>
      <c r="Q742" s="6" t="e">
        <f>+VLOOKUP(Y742,#REF!,2,FALSE)</f>
        <v>#REF!</v>
      </c>
      <c r="R742" t="s">
        <v>1470</v>
      </c>
      <c r="S742" t="s">
        <v>105</v>
      </c>
      <c r="T742">
        <v>1000000</v>
      </c>
      <c r="U742">
        <v>1000000</v>
      </c>
      <c r="V742">
        <v>1000000</v>
      </c>
      <c r="W742">
        <v>0</v>
      </c>
      <c r="X742">
        <v>0</v>
      </c>
      <c r="Y742" s="288">
        <v>3</v>
      </c>
      <c r="Z742" s="6" t="str">
        <f t="shared" si="44"/>
        <v>39</v>
      </c>
      <c r="AA742" s="107" t="str">
        <f t="shared" si="45"/>
        <v>1</v>
      </c>
      <c r="AB742" s="107" t="str">
        <f t="shared" si="46"/>
        <v>13</v>
      </c>
      <c r="AC742" s="107" t="str">
        <f t="shared" si="47"/>
        <v>134</v>
      </c>
    </row>
    <row r="743" spans="1:29" x14ac:dyDescent="0.25">
      <c r="A743" t="s">
        <v>134</v>
      </c>
      <c r="B743" t="s">
        <v>1373</v>
      </c>
      <c r="C743" s="107" t="e">
        <f>+VLOOKUP(AA743,#REF!,2,FALSE)</f>
        <v>#REF!</v>
      </c>
      <c r="D743" s="107" t="e">
        <f>+VLOOKUP(AB743,#REF!,2,FALSE)</f>
        <v>#REF!</v>
      </c>
      <c r="E743" s="107" t="s">
        <v>2215</v>
      </c>
      <c r="F743" s="107" t="s">
        <v>2212</v>
      </c>
      <c r="G743" s="107" t="s">
        <v>2213</v>
      </c>
      <c r="H743" s="107" t="s">
        <v>2214</v>
      </c>
      <c r="I743" s="107" t="s">
        <v>1236</v>
      </c>
      <c r="J743" s="107" t="s">
        <v>30</v>
      </c>
      <c r="K743" s="107" t="s">
        <v>1368</v>
      </c>
      <c r="L743" s="107" t="s">
        <v>2231</v>
      </c>
      <c r="M743" t="s">
        <v>1334</v>
      </c>
      <c r="P743" t="s">
        <v>500</v>
      </c>
      <c r="Q743" s="6" t="e">
        <f>+VLOOKUP(Y743,#REF!,2,FALSE)</f>
        <v>#REF!</v>
      </c>
      <c r="R743" t="s">
        <v>1481</v>
      </c>
      <c r="S743" t="s">
        <v>50</v>
      </c>
      <c r="T743">
        <v>2000000</v>
      </c>
      <c r="U743">
        <v>2000000</v>
      </c>
      <c r="V743">
        <v>0</v>
      </c>
      <c r="W743">
        <v>0</v>
      </c>
      <c r="X743">
        <v>-2000000</v>
      </c>
      <c r="Y743" s="288">
        <v>5</v>
      </c>
      <c r="Z743" s="6" t="str">
        <f t="shared" si="44"/>
        <v>56</v>
      </c>
      <c r="AA743" s="107" t="str">
        <f t="shared" si="45"/>
        <v>1</v>
      </c>
      <c r="AB743" s="107" t="str">
        <f t="shared" si="46"/>
        <v>13</v>
      </c>
      <c r="AC743" s="107" t="str">
        <f t="shared" si="47"/>
        <v>134</v>
      </c>
    </row>
    <row r="744" spans="1:29" x14ac:dyDescent="0.25">
      <c r="A744" t="s">
        <v>134</v>
      </c>
      <c r="B744" t="s">
        <v>1373</v>
      </c>
      <c r="C744" s="107" t="e">
        <f>+VLOOKUP(AA744,#REF!,2,FALSE)</f>
        <v>#REF!</v>
      </c>
      <c r="D744" s="107" t="e">
        <f>+VLOOKUP(AB744,#REF!,2,FALSE)</f>
        <v>#REF!</v>
      </c>
      <c r="E744" s="107" t="s">
        <v>2215</v>
      </c>
      <c r="F744" s="107" t="s">
        <v>2212</v>
      </c>
      <c r="G744" s="107" t="s">
        <v>2213</v>
      </c>
      <c r="H744" s="107" t="s">
        <v>2214</v>
      </c>
      <c r="I744" s="107" t="s">
        <v>1236</v>
      </c>
      <c r="J744" s="107" t="s">
        <v>30</v>
      </c>
      <c r="K744" s="107" t="s">
        <v>1368</v>
      </c>
      <c r="L744" s="107" t="s">
        <v>2231</v>
      </c>
      <c r="M744" t="s">
        <v>1334</v>
      </c>
      <c r="P744" t="s">
        <v>501</v>
      </c>
      <c r="Q744" s="6" t="e">
        <f>+VLOOKUP(Y744,#REF!,2,FALSE)</f>
        <v>#REF!</v>
      </c>
      <c r="R744" t="s">
        <v>1482</v>
      </c>
      <c r="S744" t="s">
        <v>40</v>
      </c>
      <c r="T744">
        <v>5000</v>
      </c>
      <c r="U744">
        <v>5000</v>
      </c>
      <c r="V744">
        <v>5000</v>
      </c>
      <c r="W744">
        <v>0</v>
      </c>
      <c r="X744">
        <v>0</v>
      </c>
      <c r="Y744" s="288">
        <v>5</v>
      </c>
      <c r="Z744" s="6" t="str">
        <f t="shared" si="44"/>
        <v>57</v>
      </c>
      <c r="AA744" s="107" t="str">
        <f t="shared" si="45"/>
        <v>1</v>
      </c>
      <c r="AB744" s="107" t="str">
        <f t="shared" si="46"/>
        <v>13</v>
      </c>
      <c r="AC744" s="107" t="str">
        <f t="shared" si="47"/>
        <v>134</v>
      </c>
    </row>
    <row r="745" spans="1:29" x14ac:dyDescent="0.25">
      <c r="A745" t="s">
        <v>134</v>
      </c>
      <c r="B745" t="s">
        <v>1373</v>
      </c>
      <c r="C745" s="107" t="e">
        <f>+VLOOKUP(AA745,#REF!,2,FALSE)</f>
        <v>#REF!</v>
      </c>
      <c r="D745" s="107" t="e">
        <f>+VLOOKUP(AB745,#REF!,2,FALSE)</f>
        <v>#REF!</v>
      </c>
      <c r="E745" s="107" t="s">
        <v>2215</v>
      </c>
      <c r="F745" s="107" t="s">
        <v>2212</v>
      </c>
      <c r="G745" s="107" t="s">
        <v>2213</v>
      </c>
      <c r="H745" s="107" t="s">
        <v>2214</v>
      </c>
      <c r="I745" s="107" t="s">
        <v>1236</v>
      </c>
      <c r="J745" s="107" t="s">
        <v>30</v>
      </c>
      <c r="K745" s="107" t="s">
        <v>1368</v>
      </c>
      <c r="L745" s="107" t="s">
        <v>2231</v>
      </c>
      <c r="M745" t="s">
        <v>1334</v>
      </c>
      <c r="P745" t="s">
        <v>502</v>
      </c>
      <c r="Q745" s="6" t="e">
        <f>+VLOOKUP(Y745,#REF!,2,FALSE)</f>
        <v>#REF!</v>
      </c>
      <c r="R745" t="s">
        <v>1454</v>
      </c>
      <c r="S745" t="s">
        <v>51</v>
      </c>
      <c r="T745">
        <v>60000</v>
      </c>
      <c r="U745">
        <v>60000</v>
      </c>
      <c r="V745">
        <v>18000</v>
      </c>
      <c r="W745">
        <v>0</v>
      </c>
      <c r="X745">
        <v>-42000</v>
      </c>
      <c r="Y745" s="288">
        <v>2</v>
      </c>
      <c r="Z745" s="6" t="str">
        <f t="shared" si="44"/>
        <v>21</v>
      </c>
      <c r="AA745" s="107" t="str">
        <f t="shared" si="45"/>
        <v>1</v>
      </c>
      <c r="AB745" s="107" t="str">
        <f t="shared" si="46"/>
        <v>13</v>
      </c>
      <c r="AC745" s="107" t="str">
        <f t="shared" si="47"/>
        <v>134</v>
      </c>
    </row>
    <row r="746" spans="1:29" x14ac:dyDescent="0.25">
      <c r="A746" t="s">
        <v>134</v>
      </c>
      <c r="B746" t="s">
        <v>1373</v>
      </c>
      <c r="C746" s="107" t="e">
        <f>+VLOOKUP(AA746,#REF!,2,FALSE)</f>
        <v>#REF!</v>
      </c>
      <c r="D746" s="107" t="e">
        <f>+VLOOKUP(AB746,#REF!,2,FALSE)</f>
        <v>#REF!</v>
      </c>
      <c r="E746" s="107" t="s">
        <v>2215</v>
      </c>
      <c r="F746" s="107" t="s">
        <v>2212</v>
      </c>
      <c r="G746" s="107" t="s">
        <v>2213</v>
      </c>
      <c r="H746" s="107" t="s">
        <v>2214</v>
      </c>
      <c r="I746" s="107" t="s">
        <v>1236</v>
      </c>
      <c r="J746" s="107" t="s">
        <v>30</v>
      </c>
      <c r="K746" s="107" t="s">
        <v>1368</v>
      </c>
      <c r="L746" s="107" t="s">
        <v>2231</v>
      </c>
      <c r="M746" t="s">
        <v>1334</v>
      </c>
      <c r="P746" t="s">
        <v>503</v>
      </c>
      <c r="Q746" s="6" t="e">
        <f>+VLOOKUP(Y746,#REF!,2,FALSE)</f>
        <v>#REF!</v>
      </c>
      <c r="R746" t="s">
        <v>1469</v>
      </c>
      <c r="S746" t="s">
        <v>61</v>
      </c>
      <c r="T746">
        <v>90000</v>
      </c>
      <c r="U746">
        <v>90000</v>
      </c>
      <c r="V746">
        <v>90000</v>
      </c>
      <c r="W746">
        <v>0</v>
      </c>
      <c r="X746">
        <v>0</v>
      </c>
      <c r="Y746" s="288">
        <v>3</v>
      </c>
      <c r="Z746" s="6" t="str">
        <f t="shared" si="44"/>
        <v>38</v>
      </c>
      <c r="AA746" s="107" t="str">
        <f t="shared" si="45"/>
        <v>1</v>
      </c>
      <c r="AB746" s="107" t="str">
        <f t="shared" si="46"/>
        <v>13</v>
      </c>
      <c r="AC746" s="107" t="str">
        <f t="shared" si="47"/>
        <v>134</v>
      </c>
    </row>
    <row r="747" spans="1:29" x14ac:dyDescent="0.25">
      <c r="A747" t="s">
        <v>134</v>
      </c>
      <c r="B747" t="s">
        <v>1373</v>
      </c>
      <c r="C747" s="107" t="e">
        <f>+VLOOKUP(AA747,#REF!,2,FALSE)</f>
        <v>#REF!</v>
      </c>
      <c r="D747" s="107" t="e">
        <f>+VLOOKUP(AB747,#REF!,2,FALSE)</f>
        <v>#REF!</v>
      </c>
      <c r="E747" s="107" t="s">
        <v>2215</v>
      </c>
      <c r="F747" s="107" t="s">
        <v>2212</v>
      </c>
      <c r="G747" s="107" t="s">
        <v>2213</v>
      </c>
      <c r="H747" s="107" t="s">
        <v>2214</v>
      </c>
      <c r="I747" s="107" t="s">
        <v>1236</v>
      </c>
      <c r="J747" s="107" t="s">
        <v>30</v>
      </c>
      <c r="K747" s="107" t="s">
        <v>1368</v>
      </c>
      <c r="L747" s="107" t="s">
        <v>2231</v>
      </c>
      <c r="M747" t="s">
        <v>1334</v>
      </c>
      <c r="P747" t="s">
        <v>504</v>
      </c>
      <c r="Q747" s="6" t="e">
        <f>+VLOOKUP(Y747,#REF!,2,FALSE)</f>
        <v>#REF!</v>
      </c>
      <c r="R747" t="s">
        <v>1463</v>
      </c>
      <c r="S747" t="s">
        <v>60</v>
      </c>
      <c r="T747">
        <v>70000</v>
      </c>
      <c r="U747">
        <v>70000</v>
      </c>
      <c r="V747">
        <v>70000</v>
      </c>
      <c r="W747">
        <v>0</v>
      </c>
      <c r="X747">
        <v>0</v>
      </c>
      <c r="Y747" s="288">
        <v>3</v>
      </c>
      <c r="Z747" s="6" t="str">
        <f t="shared" si="44"/>
        <v>32</v>
      </c>
      <c r="AA747" s="107" t="str">
        <f t="shared" si="45"/>
        <v>1</v>
      </c>
      <c r="AB747" s="107" t="str">
        <f t="shared" si="46"/>
        <v>13</v>
      </c>
      <c r="AC747" s="107" t="str">
        <f t="shared" si="47"/>
        <v>134</v>
      </c>
    </row>
    <row r="748" spans="1:29" x14ac:dyDescent="0.25">
      <c r="A748" t="s">
        <v>134</v>
      </c>
      <c r="B748" t="s">
        <v>1373</v>
      </c>
      <c r="C748" s="107" t="e">
        <f>+VLOOKUP(AA748,#REF!,2,FALSE)</f>
        <v>#REF!</v>
      </c>
      <c r="D748" s="107" t="e">
        <f>+VLOOKUP(AB748,#REF!,2,FALSE)</f>
        <v>#REF!</v>
      </c>
      <c r="E748" s="107" t="s">
        <v>2215</v>
      </c>
      <c r="F748" s="107" t="s">
        <v>2212</v>
      </c>
      <c r="G748" s="107" t="s">
        <v>2213</v>
      </c>
      <c r="H748" s="107" t="s">
        <v>2214</v>
      </c>
      <c r="I748" s="107" t="s">
        <v>1236</v>
      </c>
      <c r="J748" s="107" t="s">
        <v>30</v>
      </c>
      <c r="K748" s="107" t="s">
        <v>1368</v>
      </c>
      <c r="L748" s="107" t="s">
        <v>2231</v>
      </c>
      <c r="M748" t="s">
        <v>1334</v>
      </c>
      <c r="P748" t="s">
        <v>505</v>
      </c>
      <c r="Q748" s="6" t="e">
        <f>+VLOOKUP(Y748,#REF!,2,FALSE)</f>
        <v>#REF!</v>
      </c>
      <c r="R748" t="s">
        <v>1476</v>
      </c>
      <c r="S748" t="s">
        <v>73</v>
      </c>
      <c r="T748">
        <v>250000</v>
      </c>
      <c r="U748">
        <v>250000</v>
      </c>
      <c r="V748">
        <v>0</v>
      </c>
      <c r="W748">
        <v>0</v>
      </c>
      <c r="X748">
        <v>-250000</v>
      </c>
      <c r="Y748" s="288">
        <v>5</v>
      </c>
      <c r="Z748" s="6" t="str">
        <f t="shared" si="44"/>
        <v>51</v>
      </c>
      <c r="AA748" s="107" t="str">
        <f t="shared" si="45"/>
        <v>1</v>
      </c>
      <c r="AB748" s="107" t="str">
        <f t="shared" si="46"/>
        <v>13</v>
      </c>
      <c r="AC748" s="107" t="str">
        <f t="shared" si="47"/>
        <v>134</v>
      </c>
    </row>
    <row r="749" spans="1:29" x14ac:dyDescent="0.25">
      <c r="A749" t="s">
        <v>134</v>
      </c>
      <c r="B749" t="s">
        <v>1373</v>
      </c>
      <c r="C749" s="107" t="e">
        <f>+VLOOKUP(AA749,#REF!,2,FALSE)</f>
        <v>#REF!</v>
      </c>
      <c r="D749" s="107" t="e">
        <f>+VLOOKUP(AB749,#REF!,2,FALSE)</f>
        <v>#REF!</v>
      </c>
      <c r="E749" s="107" t="s">
        <v>2215</v>
      </c>
      <c r="F749" s="107" t="s">
        <v>2212</v>
      </c>
      <c r="G749" s="107" t="s">
        <v>2213</v>
      </c>
      <c r="H749" s="107" t="s">
        <v>2214</v>
      </c>
      <c r="I749" s="107" t="s">
        <v>1236</v>
      </c>
      <c r="J749" s="107" t="s">
        <v>30</v>
      </c>
      <c r="K749" s="107" t="s">
        <v>1368</v>
      </c>
      <c r="L749" s="107" t="s">
        <v>2231</v>
      </c>
      <c r="M749" t="s">
        <v>1334</v>
      </c>
      <c r="P749" t="s">
        <v>506</v>
      </c>
      <c r="Q749" s="6" t="e">
        <f>+VLOOKUP(Y749,#REF!,2,FALSE)</f>
        <v>#REF!</v>
      </c>
      <c r="R749" t="s">
        <v>1484</v>
      </c>
      <c r="S749" t="s">
        <v>86</v>
      </c>
      <c r="T749">
        <v>1000000</v>
      </c>
      <c r="U749">
        <v>1000000</v>
      </c>
      <c r="V749">
        <v>1000000</v>
      </c>
      <c r="W749">
        <v>0</v>
      </c>
      <c r="X749">
        <v>0</v>
      </c>
      <c r="Y749" s="288">
        <v>5</v>
      </c>
      <c r="Z749" s="6" t="str">
        <f t="shared" si="44"/>
        <v>59</v>
      </c>
      <c r="AA749" s="107" t="str">
        <f t="shared" si="45"/>
        <v>1</v>
      </c>
      <c r="AB749" s="107" t="str">
        <f t="shared" si="46"/>
        <v>13</v>
      </c>
      <c r="AC749" s="107" t="str">
        <f t="shared" si="47"/>
        <v>134</v>
      </c>
    </row>
    <row r="750" spans="1:29" x14ac:dyDescent="0.25">
      <c r="A750" t="s">
        <v>134</v>
      </c>
      <c r="B750" t="s">
        <v>1373</v>
      </c>
      <c r="C750" s="107" t="e">
        <f>+VLOOKUP(AA750,#REF!,2,FALSE)</f>
        <v>#REF!</v>
      </c>
      <c r="D750" s="107" t="e">
        <f>+VLOOKUP(AB750,#REF!,2,FALSE)</f>
        <v>#REF!</v>
      </c>
      <c r="E750" s="107" t="s">
        <v>2215</v>
      </c>
      <c r="F750" s="107" t="s">
        <v>2212</v>
      </c>
      <c r="G750" s="107" t="s">
        <v>2213</v>
      </c>
      <c r="H750" s="107" t="s">
        <v>2214</v>
      </c>
      <c r="I750" s="107" t="s">
        <v>1236</v>
      </c>
      <c r="J750" s="107" t="s">
        <v>30</v>
      </c>
      <c r="K750" s="107" t="s">
        <v>1368</v>
      </c>
      <c r="L750" s="107" t="s">
        <v>2231</v>
      </c>
      <c r="M750" t="s">
        <v>1334</v>
      </c>
      <c r="P750" t="s">
        <v>507</v>
      </c>
      <c r="Q750" s="6" t="e">
        <f>+VLOOKUP(Y750,#REF!,2,FALSE)</f>
        <v>#REF!</v>
      </c>
      <c r="R750" t="s">
        <v>1476</v>
      </c>
      <c r="S750" t="s">
        <v>73</v>
      </c>
      <c r="T750">
        <v>35000</v>
      </c>
      <c r="U750">
        <v>35000</v>
      </c>
      <c r="V750">
        <v>0</v>
      </c>
      <c r="W750">
        <v>0</v>
      </c>
      <c r="X750">
        <v>-35000</v>
      </c>
      <c r="Y750" s="288">
        <v>5</v>
      </c>
      <c r="Z750" s="6" t="str">
        <f t="shared" si="44"/>
        <v>51</v>
      </c>
      <c r="AA750" s="107" t="str">
        <f t="shared" si="45"/>
        <v>1</v>
      </c>
      <c r="AB750" s="107" t="str">
        <f t="shared" si="46"/>
        <v>13</v>
      </c>
      <c r="AC750" s="107" t="str">
        <f t="shared" si="47"/>
        <v>134</v>
      </c>
    </row>
    <row r="751" spans="1:29" x14ac:dyDescent="0.25">
      <c r="A751" t="s">
        <v>134</v>
      </c>
      <c r="B751" t="s">
        <v>1373</v>
      </c>
      <c r="C751" s="107" t="e">
        <f>+VLOOKUP(AA751,#REF!,2,FALSE)</f>
        <v>#REF!</v>
      </c>
      <c r="D751" s="107" t="e">
        <f>+VLOOKUP(AB751,#REF!,2,FALSE)</f>
        <v>#REF!</v>
      </c>
      <c r="E751" s="107" t="s">
        <v>2215</v>
      </c>
      <c r="F751" s="107" t="s">
        <v>2212</v>
      </c>
      <c r="G751" s="107" t="s">
        <v>2213</v>
      </c>
      <c r="H751" s="107" t="s">
        <v>2214</v>
      </c>
      <c r="I751" s="107" t="s">
        <v>1236</v>
      </c>
      <c r="J751" s="107" t="s">
        <v>30</v>
      </c>
      <c r="K751" s="107" t="s">
        <v>1368</v>
      </c>
      <c r="L751" s="107" t="s">
        <v>2231</v>
      </c>
      <c r="M751" t="s">
        <v>1334</v>
      </c>
      <c r="P751" t="s">
        <v>508</v>
      </c>
      <c r="Q751" s="6" t="e">
        <f>+VLOOKUP(Y751,#REF!,2,FALSE)</f>
        <v>#REF!</v>
      </c>
      <c r="R751" t="s">
        <v>1476</v>
      </c>
      <c r="S751" t="s">
        <v>15</v>
      </c>
      <c r="T751">
        <v>100000</v>
      </c>
      <c r="U751">
        <v>100000</v>
      </c>
      <c r="V751">
        <v>0</v>
      </c>
      <c r="W751">
        <v>0</v>
      </c>
      <c r="X751">
        <v>-100000</v>
      </c>
      <c r="Y751" s="288">
        <v>5</v>
      </c>
      <c r="Z751" s="6" t="str">
        <f t="shared" si="44"/>
        <v>51</v>
      </c>
      <c r="AA751" s="107" t="str">
        <f t="shared" si="45"/>
        <v>1</v>
      </c>
      <c r="AB751" s="107" t="str">
        <f t="shared" si="46"/>
        <v>13</v>
      </c>
      <c r="AC751" s="107" t="str">
        <f t="shared" si="47"/>
        <v>134</v>
      </c>
    </row>
    <row r="752" spans="1:29" x14ac:dyDescent="0.25">
      <c r="A752" t="s">
        <v>134</v>
      </c>
      <c r="B752" t="s">
        <v>1373</v>
      </c>
      <c r="C752" s="107" t="e">
        <f>+VLOOKUP(AA752,#REF!,2,FALSE)</f>
        <v>#REF!</v>
      </c>
      <c r="D752" s="107" t="e">
        <f>+VLOOKUP(AB752,#REF!,2,FALSE)</f>
        <v>#REF!</v>
      </c>
      <c r="E752" s="107" t="s">
        <v>2215</v>
      </c>
      <c r="F752" s="107" t="s">
        <v>2212</v>
      </c>
      <c r="G752" s="107" t="s">
        <v>2213</v>
      </c>
      <c r="H752" s="107" t="s">
        <v>2214</v>
      </c>
      <c r="I752" s="107" t="s">
        <v>1236</v>
      </c>
      <c r="J752" s="107" t="s">
        <v>30</v>
      </c>
      <c r="K752" s="107" t="s">
        <v>1368</v>
      </c>
      <c r="L752" s="107" t="s">
        <v>2231</v>
      </c>
      <c r="M752" t="s">
        <v>1334</v>
      </c>
      <c r="P752" t="s">
        <v>509</v>
      </c>
      <c r="Q752" s="6" t="e">
        <f>+VLOOKUP(Y752,#REF!,2,FALSE)</f>
        <v>#REF!</v>
      </c>
      <c r="R752" t="s">
        <v>1476</v>
      </c>
      <c r="S752" t="s">
        <v>16</v>
      </c>
      <c r="T752">
        <v>50000</v>
      </c>
      <c r="U752">
        <v>50000</v>
      </c>
      <c r="V752">
        <v>0</v>
      </c>
      <c r="W752">
        <v>0</v>
      </c>
      <c r="X752">
        <v>-50000</v>
      </c>
      <c r="Y752" s="288">
        <v>5</v>
      </c>
      <c r="Z752" s="6" t="str">
        <f t="shared" si="44"/>
        <v>51</v>
      </c>
      <c r="AA752" s="107" t="str">
        <f t="shared" si="45"/>
        <v>1</v>
      </c>
      <c r="AB752" s="107" t="str">
        <f t="shared" si="46"/>
        <v>13</v>
      </c>
      <c r="AC752" s="107" t="str">
        <f t="shared" si="47"/>
        <v>134</v>
      </c>
    </row>
    <row r="753" spans="1:29" x14ac:dyDescent="0.25">
      <c r="A753" t="s">
        <v>134</v>
      </c>
      <c r="B753" t="s">
        <v>1373</v>
      </c>
      <c r="C753" s="107" t="e">
        <f>+VLOOKUP(AA753,#REF!,2,FALSE)</f>
        <v>#REF!</v>
      </c>
      <c r="D753" s="107" t="e">
        <f>+VLOOKUP(AB753,#REF!,2,FALSE)</f>
        <v>#REF!</v>
      </c>
      <c r="E753" s="107" t="s">
        <v>2215</v>
      </c>
      <c r="F753" s="107" t="s">
        <v>2212</v>
      </c>
      <c r="G753" s="107" t="s">
        <v>2213</v>
      </c>
      <c r="H753" s="107" t="s">
        <v>2214</v>
      </c>
      <c r="I753" s="107" t="s">
        <v>1236</v>
      </c>
      <c r="J753" s="107" t="s">
        <v>30</v>
      </c>
      <c r="K753" s="107" t="s">
        <v>1368</v>
      </c>
      <c r="L753" s="107" t="s">
        <v>2231</v>
      </c>
      <c r="M753" t="s">
        <v>1334</v>
      </c>
      <c r="P753" t="s">
        <v>510</v>
      </c>
      <c r="Q753" s="6" t="e">
        <f>+VLOOKUP(Y753,#REF!,2,FALSE)</f>
        <v>#REF!</v>
      </c>
      <c r="R753" t="s">
        <v>1476</v>
      </c>
      <c r="S753" t="s">
        <v>17</v>
      </c>
      <c r="T753">
        <v>30000</v>
      </c>
      <c r="U753">
        <v>30000</v>
      </c>
      <c r="V753">
        <v>0</v>
      </c>
      <c r="W753">
        <v>0</v>
      </c>
      <c r="X753">
        <v>-30000</v>
      </c>
      <c r="Y753" s="288">
        <v>5</v>
      </c>
      <c r="Z753" s="6" t="str">
        <f t="shared" si="44"/>
        <v>51</v>
      </c>
      <c r="AA753" s="107" t="str">
        <f t="shared" si="45"/>
        <v>1</v>
      </c>
      <c r="AB753" s="107" t="str">
        <f t="shared" si="46"/>
        <v>13</v>
      </c>
      <c r="AC753" s="107" t="str">
        <f t="shared" si="47"/>
        <v>134</v>
      </c>
    </row>
    <row r="754" spans="1:29" x14ac:dyDescent="0.25">
      <c r="A754" t="s">
        <v>134</v>
      </c>
      <c r="B754" t="s">
        <v>1373</v>
      </c>
      <c r="C754" s="107" t="e">
        <f>+VLOOKUP(AA754,#REF!,2,FALSE)</f>
        <v>#REF!</v>
      </c>
      <c r="D754" s="107" t="e">
        <f>+VLOOKUP(AB754,#REF!,2,FALSE)</f>
        <v>#REF!</v>
      </c>
      <c r="E754" s="107" t="s">
        <v>2215</v>
      </c>
      <c r="F754" s="107" t="s">
        <v>2212</v>
      </c>
      <c r="G754" s="107" t="s">
        <v>2213</v>
      </c>
      <c r="H754" s="107" t="s">
        <v>2214</v>
      </c>
      <c r="I754" s="107" t="s">
        <v>1236</v>
      </c>
      <c r="J754" s="107" t="s">
        <v>30</v>
      </c>
      <c r="K754" s="107" t="s">
        <v>1368</v>
      </c>
      <c r="L754" s="107" t="s">
        <v>2231</v>
      </c>
      <c r="M754" t="s">
        <v>1334</v>
      </c>
      <c r="P754" t="s">
        <v>511</v>
      </c>
      <c r="Q754" s="6" t="e">
        <f>+VLOOKUP(Y754,#REF!,2,FALSE)</f>
        <v>#REF!</v>
      </c>
      <c r="R754" t="s">
        <v>1477</v>
      </c>
      <c r="S754" t="s">
        <v>106</v>
      </c>
      <c r="T754">
        <v>100000</v>
      </c>
      <c r="U754">
        <v>100000</v>
      </c>
      <c r="V754">
        <v>0</v>
      </c>
      <c r="W754">
        <v>0</v>
      </c>
      <c r="X754">
        <v>-100000</v>
      </c>
      <c r="Y754" s="288">
        <v>5</v>
      </c>
      <c r="Z754" s="6" t="str">
        <f t="shared" si="44"/>
        <v>52</v>
      </c>
      <c r="AA754" s="107" t="str">
        <f t="shared" si="45"/>
        <v>1</v>
      </c>
      <c r="AB754" s="107" t="str">
        <f t="shared" si="46"/>
        <v>13</v>
      </c>
      <c r="AC754" s="107" t="str">
        <f t="shared" si="47"/>
        <v>134</v>
      </c>
    </row>
    <row r="755" spans="1:29" x14ac:dyDescent="0.25">
      <c r="A755" t="s">
        <v>134</v>
      </c>
      <c r="B755" t="s">
        <v>1373</v>
      </c>
      <c r="C755" s="107" t="e">
        <f>+VLOOKUP(AA755,#REF!,2,FALSE)</f>
        <v>#REF!</v>
      </c>
      <c r="D755" s="107" t="e">
        <f>+VLOOKUP(AB755,#REF!,2,FALSE)</f>
        <v>#REF!</v>
      </c>
      <c r="E755" s="107" t="s">
        <v>2215</v>
      </c>
      <c r="F755" s="107" t="s">
        <v>2212</v>
      </c>
      <c r="G755" s="107" t="s">
        <v>2213</v>
      </c>
      <c r="H755" s="107" t="s">
        <v>2214</v>
      </c>
      <c r="I755" s="107" t="s">
        <v>1236</v>
      </c>
      <c r="J755" s="107" t="s">
        <v>30</v>
      </c>
      <c r="K755" s="107" t="s">
        <v>1368</v>
      </c>
      <c r="L755" s="107" t="s">
        <v>2231</v>
      </c>
      <c r="M755" t="s">
        <v>1334</v>
      </c>
      <c r="P755" t="s">
        <v>512</v>
      </c>
      <c r="Q755" s="6" t="e">
        <f>+VLOOKUP(Y755,#REF!,2,FALSE)</f>
        <v>#REF!</v>
      </c>
      <c r="R755" t="s">
        <v>1459</v>
      </c>
      <c r="S755" t="s">
        <v>67</v>
      </c>
      <c r="T755">
        <v>50000</v>
      </c>
      <c r="U755">
        <v>50000</v>
      </c>
      <c r="V755">
        <v>25000</v>
      </c>
      <c r="W755">
        <v>0</v>
      </c>
      <c r="X755">
        <v>-25000</v>
      </c>
      <c r="Y755" s="288">
        <v>2</v>
      </c>
      <c r="Z755" s="6" t="str">
        <f t="shared" si="44"/>
        <v>27</v>
      </c>
      <c r="AA755" s="107" t="str">
        <f t="shared" si="45"/>
        <v>1</v>
      </c>
      <c r="AB755" s="107" t="str">
        <f t="shared" si="46"/>
        <v>13</v>
      </c>
      <c r="AC755" s="107" t="str">
        <f t="shared" si="47"/>
        <v>134</v>
      </c>
    </row>
    <row r="756" spans="1:29" x14ac:dyDescent="0.25">
      <c r="A756" t="s">
        <v>134</v>
      </c>
      <c r="B756" t="s">
        <v>1373</v>
      </c>
      <c r="C756" s="107" t="e">
        <f>+VLOOKUP(AA756,#REF!,2,FALSE)</f>
        <v>#REF!</v>
      </c>
      <c r="D756" s="107" t="e">
        <f>+VLOOKUP(AB756,#REF!,2,FALSE)</f>
        <v>#REF!</v>
      </c>
      <c r="E756" s="107" t="s">
        <v>2215</v>
      </c>
      <c r="F756" s="107" t="s">
        <v>2212</v>
      </c>
      <c r="G756" s="107" t="s">
        <v>2213</v>
      </c>
      <c r="H756" s="107" t="s">
        <v>2214</v>
      </c>
      <c r="I756" s="107" t="s">
        <v>1236</v>
      </c>
      <c r="J756" s="107" t="s">
        <v>30</v>
      </c>
      <c r="K756" s="107" t="s">
        <v>1368</v>
      </c>
      <c r="L756" s="107" t="s">
        <v>2231</v>
      </c>
      <c r="M756" t="s">
        <v>1334</v>
      </c>
      <c r="P756" t="s">
        <v>513</v>
      </c>
      <c r="Q756" s="6" t="e">
        <f>+VLOOKUP(Y756,#REF!,2,FALSE)</f>
        <v>#REF!</v>
      </c>
      <c r="R756" t="s">
        <v>1454</v>
      </c>
      <c r="S756" t="s">
        <v>41</v>
      </c>
      <c r="T756">
        <v>125000</v>
      </c>
      <c r="U756">
        <v>125000</v>
      </c>
      <c r="V756">
        <v>25000</v>
      </c>
      <c r="W756">
        <v>0</v>
      </c>
      <c r="X756">
        <v>-100000</v>
      </c>
      <c r="Y756" s="288">
        <v>2</v>
      </c>
      <c r="Z756" s="6" t="str">
        <f t="shared" si="44"/>
        <v>21</v>
      </c>
      <c r="AA756" s="107" t="str">
        <f t="shared" si="45"/>
        <v>1</v>
      </c>
      <c r="AB756" s="107" t="str">
        <f t="shared" si="46"/>
        <v>13</v>
      </c>
      <c r="AC756" s="107" t="str">
        <f t="shared" si="47"/>
        <v>134</v>
      </c>
    </row>
    <row r="757" spans="1:29" x14ac:dyDescent="0.25">
      <c r="A757" t="s">
        <v>134</v>
      </c>
      <c r="B757" t="s">
        <v>1373</v>
      </c>
      <c r="C757" s="107" t="e">
        <f>+VLOOKUP(AA757,#REF!,2,FALSE)</f>
        <v>#REF!</v>
      </c>
      <c r="D757" s="107" t="e">
        <f>+VLOOKUP(AB757,#REF!,2,FALSE)</f>
        <v>#REF!</v>
      </c>
      <c r="E757" s="107" t="s">
        <v>2215</v>
      </c>
      <c r="F757" s="107" t="s">
        <v>2212</v>
      </c>
      <c r="G757" s="107" t="s">
        <v>2213</v>
      </c>
      <c r="H757" s="107" t="s">
        <v>2214</v>
      </c>
      <c r="I757" s="107" t="s">
        <v>1236</v>
      </c>
      <c r="J757" s="107" t="s">
        <v>30</v>
      </c>
      <c r="K757" s="107" t="s">
        <v>1368</v>
      </c>
      <c r="L757" s="107" t="s">
        <v>2231</v>
      </c>
      <c r="M757" t="s">
        <v>1334</v>
      </c>
      <c r="P757" t="s">
        <v>514</v>
      </c>
      <c r="Q757" s="6" t="e">
        <f>+VLOOKUP(Y757,#REF!,2,FALSE)</f>
        <v>#REF!</v>
      </c>
      <c r="R757" t="s">
        <v>1454</v>
      </c>
      <c r="S757" t="s">
        <v>3</v>
      </c>
      <c r="T757">
        <v>600000</v>
      </c>
      <c r="U757">
        <v>600000</v>
      </c>
      <c r="V757">
        <v>180000</v>
      </c>
      <c r="W757">
        <v>0</v>
      </c>
      <c r="X757">
        <v>-420000</v>
      </c>
      <c r="Y757" s="288">
        <v>2</v>
      </c>
      <c r="Z757" s="6" t="str">
        <f t="shared" si="44"/>
        <v>21</v>
      </c>
      <c r="AA757" s="107" t="str">
        <f t="shared" si="45"/>
        <v>1</v>
      </c>
      <c r="AB757" s="107" t="str">
        <f t="shared" si="46"/>
        <v>13</v>
      </c>
      <c r="AC757" s="107" t="str">
        <f t="shared" si="47"/>
        <v>134</v>
      </c>
    </row>
    <row r="758" spans="1:29" x14ac:dyDescent="0.25">
      <c r="A758" t="s">
        <v>134</v>
      </c>
      <c r="B758" t="s">
        <v>1373</v>
      </c>
      <c r="C758" s="107" t="e">
        <f>+VLOOKUP(AA758,#REF!,2,FALSE)</f>
        <v>#REF!</v>
      </c>
      <c r="D758" s="107" t="e">
        <f>+VLOOKUP(AB758,#REF!,2,FALSE)</f>
        <v>#REF!</v>
      </c>
      <c r="E758" s="107" t="s">
        <v>2215</v>
      </c>
      <c r="F758" s="107" t="s">
        <v>2212</v>
      </c>
      <c r="G758" s="107" t="s">
        <v>2213</v>
      </c>
      <c r="H758" s="107" t="s">
        <v>2214</v>
      </c>
      <c r="I758" s="107" t="s">
        <v>1236</v>
      </c>
      <c r="J758" s="107" t="s">
        <v>30</v>
      </c>
      <c r="K758" s="107" t="s">
        <v>1368</v>
      </c>
      <c r="L758" s="107" t="s">
        <v>2231</v>
      </c>
      <c r="M758" t="s">
        <v>1334</v>
      </c>
      <c r="P758" t="s">
        <v>515</v>
      </c>
      <c r="Q758" s="6" t="e">
        <f>+VLOOKUP(Y758,#REF!,2,FALSE)</f>
        <v>#REF!</v>
      </c>
      <c r="R758" t="s">
        <v>1470</v>
      </c>
      <c r="S758" t="s">
        <v>105</v>
      </c>
      <c r="T758">
        <v>600000</v>
      </c>
      <c r="U758">
        <v>600000</v>
      </c>
      <c r="V758">
        <v>600000</v>
      </c>
      <c r="W758">
        <v>0</v>
      </c>
      <c r="X758">
        <v>0</v>
      </c>
      <c r="Y758" s="288">
        <v>3</v>
      </c>
      <c r="Z758" s="6" t="str">
        <f t="shared" si="44"/>
        <v>39</v>
      </c>
      <c r="AA758" s="107" t="str">
        <f t="shared" si="45"/>
        <v>1</v>
      </c>
      <c r="AB758" s="107" t="str">
        <f t="shared" si="46"/>
        <v>13</v>
      </c>
      <c r="AC758" s="107" t="str">
        <f t="shared" si="47"/>
        <v>134</v>
      </c>
    </row>
    <row r="759" spans="1:29" x14ac:dyDescent="0.25">
      <c r="A759" t="s">
        <v>134</v>
      </c>
      <c r="B759" t="s">
        <v>1373</v>
      </c>
      <c r="C759" s="107" t="e">
        <f>+VLOOKUP(AA759,#REF!,2,FALSE)</f>
        <v>#REF!</v>
      </c>
      <c r="D759" s="107" t="e">
        <f>+VLOOKUP(AB759,#REF!,2,FALSE)</f>
        <v>#REF!</v>
      </c>
      <c r="E759" s="107" t="s">
        <v>2215</v>
      </c>
      <c r="F759" s="107" t="s">
        <v>2212</v>
      </c>
      <c r="G759" s="107" t="s">
        <v>2213</v>
      </c>
      <c r="H759" s="107" t="s">
        <v>2214</v>
      </c>
      <c r="I759" s="107" t="s">
        <v>1236</v>
      </c>
      <c r="J759" s="107" t="s">
        <v>30</v>
      </c>
      <c r="K759" s="107" t="s">
        <v>1368</v>
      </c>
      <c r="L759" s="107" t="s">
        <v>2231</v>
      </c>
      <c r="M759" t="s">
        <v>1334</v>
      </c>
      <c r="P759" t="s">
        <v>516</v>
      </c>
      <c r="Q759" s="6" t="e">
        <f>+VLOOKUP(Y759,#REF!,2,FALSE)</f>
        <v>#REF!</v>
      </c>
      <c r="R759" t="s">
        <v>1470</v>
      </c>
      <c r="S759" t="s">
        <v>105</v>
      </c>
      <c r="T759">
        <v>600000</v>
      </c>
      <c r="U759">
        <v>600000</v>
      </c>
      <c r="V759">
        <v>600000</v>
      </c>
      <c r="W759">
        <v>0</v>
      </c>
      <c r="X759">
        <v>0</v>
      </c>
      <c r="Y759" s="288">
        <v>3</v>
      </c>
      <c r="Z759" s="6" t="str">
        <f t="shared" si="44"/>
        <v>39</v>
      </c>
      <c r="AA759" s="107" t="str">
        <f t="shared" si="45"/>
        <v>1</v>
      </c>
      <c r="AB759" s="107" t="str">
        <f t="shared" si="46"/>
        <v>13</v>
      </c>
      <c r="AC759" s="107" t="str">
        <f t="shared" si="47"/>
        <v>134</v>
      </c>
    </row>
    <row r="760" spans="1:29" x14ac:dyDescent="0.25">
      <c r="A760" t="s">
        <v>134</v>
      </c>
      <c r="B760" t="s">
        <v>1373</v>
      </c>
      <c r="C760" s="107" t="e">
        <f>+VLOOKUP(AA760,#REF!,2,FALSE)</f>
        <v>#REF!</v>
      </c>
      <c r="D760" s="107" t="e">
        <f>+VLOOKUP(AB760,#REF!,2,FALSE)</f>
        <v>#REF!</v>
      </c>
      <c r="E760" s="107" t="s">
        <v>2215</v>
      </c>
      <c r="F760" s="107" t="s">
        <v>2212</v>
      </c>
      <c r="G760" s="107" t="s">
        <v>2213</v>
      </c>
      <c r="H760" s="107" t="s">
        <v>2214</v>
      </c>
      <c r="I760" s="107" t="s">
        <v>1236</v>
      </c>
      <c r="J760" s="107" t="s">
        <v>30</v>
      </c>
      <c r="K760" s="107" t="s">
        <v>1368</v>
      </c>
      <c r="L760" s="107" t="s">
        <v>2231</v>
      </c>
      <c r="M760" t="s">
        <v>1334</v>
      </c>
      <c r="P760" t="s">
        <v>517</v>
      </c>
      <c r="Q760" s="6" t="e">
        <f>+VLOOKUP(Y760,#REF!,2,FALSE)</f>
        <v>#REF!</v>
      </c>
      <c r="R760" t="s">
        <v>1470</v>
      </c>
      <c r="S760" t="s">
        <v>48</v>
      </c>
      <c r="T760">
        <v>1500000</v>
      </c>
      <c r="U760">
        <v>1500000</v>
      </c>
      <c r="V760">
        <v>1500000</v>
      </c>
      <c r="W760">
        <v>0</v>
      </c>
      <c r="X760">
        <v>0</v>
      </c>
      <c r="Y760" s="288">
        <v>3</v>
      </c>
      <c r="Z760" s="6" t="str">
        <f t="shared" si="44"/>
        <v>39</v>
      </c>
      <c r="AA760" s="107" t="str">
        <f t="shared" si="45"/>
        <v>1</v>
      </c>
      <c r="AB760" s="107" t="str">
        <f t="shared" si="46"/>
        <v>13</v>
      </c>
      <c r="AC760" s="107" t="str">
        <f t="shared" si="47"/>
        <v>134</v>
      </c>
    </row>
    <row r="761" spans="1:29" x14ac:dyDescent="0.25">
      <c r="A761" t="s">
        <v>134</v>
      </c>
      <c r="B761" t="s">
        <v>1373</v>
      </c>
      <c r="C761" s="107" t="e">
        <f>+VLOOKUP(AA761,#REF!,2,FALSE)</f>
        <v>#REF!</v>
      </c>
      <c r="D761" s="107" t="e">
        <f>+VLOOKUP(AB761,#REF!,2,FALSE)</f>
        <v>#REF!</v>
      </c>
      <c r="E761" s="107" t="s">
        <v>2215</v>
      </c>
      <c r="F761" s="107" t="s">
        <v>2212</v>
      </c>
      <c r="G761" s="107" t="s">
        <v>2213</v>
      </c>
      <c r="H761" s="107" t="s">
        <v>2214</v>
      </c>
      <c r="I761" s="107" t="s">
        <v>1236</v>
      </c>
      <c r="J761" s="107" t="s">
        <v>30</v>
      </c>
      <c r="K761" s="107" t="s">
        <v>1368</v>
      </c>
      <c r="L761" s="107" t="s">
        <v>2231</v>
      </c>
      <c r="M761" t="s">
        <v>1334</v>
      </c>
      <c r="P761" t="s">
        <v>518</v>
      </c>
      <c r="Q761" s="6" t="e">
        <f>+VLOOKUP(Y761,#REF!,2,FALSE)</f>
        <v>#REF!</v>
      </c>
      <c r="R761" t="s">
        <v>1470</v>
      </c>
      <c r="S761" t="s">
        <v>105</v>
      </c>
      <c r="T761">
        <v>300000</v>
      </c>
      <c r="U761">
        <v>300000</v>
      </c>
      <c r="V761">
        <v>300000</v>
      </c>
      <c r="W761">
        <v>0</v>
      </c>
      <c r="X761">
        <v>0</v>
      </c>
      <c r="Y761" s="288">
        <v>3</v>
      </c>
      <c r="Z761" s="6" t="str">
        <f t="shared" si="44"/>
        <v>39</v>
      </c>
      <c r="AA761" s="107" t="str">
        <f t="shared" si="45"/>
        <v>1</v>
      </c>
      <c r="AB761" s="107" t="str">
        <f t="shared" si="46"/>
        <v>13</v>
      </c>
      <c r="AC761" s="107" t="str">
        <f t="shared" si="47"/>
        <v>134</v>
      </c>
    </row>
    <row r="762" spans="1:29" x14ac:dyDescent="0.25">
      <c r="A762" t="s">
        <v>134</v>
      </c>
      <c r="B762" t="s">
        <v>1373</v>
      </c>
      <c r="C762" s="107" t="e">
        <f>+VLOOKUP(AA762,#REF!,2,FALSE)</f>
        <v>#REF!</v>
      </c>
      <c r="D762" s="107" t="e">
        <f>+VLOOKUP(AB762,#REF!,2,FALSE)</f>
        <v>#REF!</v>
      </c>
      <c r="E762" s="107" t="s">
        <v>2215</v>
      </c>
      <c r="F762" s="107" t="s">
        <v>2212</v>
      </c>
      <c r="G762" s="107" t="s">
        <v>2213</v>
      </c>
      <c r="H762" s="107" t="s">
        <v>2214</v>
      </c>
      <c r="I762" s="107" t="s">
        <v>1236</v>
      </c>
      <c r="J762" s="107" t="s">
        <v>30</v>
      </c>
      <c r="K762" s="107" t="s">
        <v>1368</v>
      </c>
      <c r="L762" s="107" t="s">
        <v>2231</v>
      </c>
      <c r="M762" t="s">
        <v>1334</v>
      </c>
      <c r="P762" t="s">
        <v>519</v>
      </c>
      <c r="Q762" s="6" t="e">
        <f>+VLOOKUP(Y762,#REF!,2,FALSE)</f>
        <v>#REF!</v>
      </c>
      <c r="R762" t="s">
        <v>1463</v>
      </c>
      <c r="S762" t="s">
        <v>66</v>
      </c>
      <c r="T762">
        <v>20000</v>
      </c>
      <c r="U762">
        <v>20000</v>
      </c>
      <c r="V762">
        <v>20000</v>
      </c>
      <c r="W762">
        <v>0</v>
      </c>
      <c r="X762">
        <v>0</v>
      </c>
      <c r="Y762" s="288">
        <v>3</v>
      </c>
      <c r="Z762" s="6" t="str">
        <f t="shared" si="44"/>
        <v>32</v>
      </c>
      <c r="AA762" s="107" t="str">
        <f t="shared" si="45"/>
        <v>1</v>
      </c>
      <c r="AB762" s="107" t="str">
        <f t="shared" si="46"/>
        <v>13</v>
      </c>
      <c r="AC762" s="107" t="str">
        <f t="shared" si="47"/>
        <v>134</v>
      </c>
    </row>
    <row r="763" spans="1:29" x14ac:dyDescent="0.25">
      <c r="A763" t="s">
        <v>134</v>
      </c>
      <c r="B763" t="s">
        <v>1373</v>
      </c>
      <c r="C763" s="107" t="e">
        <f>+VLOOKUP(AA763,#REF!,2,FALSE)</f>
        <v>#REF!</v>
      </c>
      <c r="D763" s="107" t="e">
        <f>+VLOOKUP(AB763,#REF!,2,FALSE)</f>
        <v>#REF!</v>
      </c>
      <c r="E763" s="107" t="s">
        <v>2215</v>
      </c>
      <c r="F763" s="107" t="s">
        <v>2212</v>
      </c>
      <c r="G763" s="107" t="s">
        <v>2213</v>
      </c>
      <c r="H763" s="107" t="s">
        <v>2214</v>
      </c>
      <c r="I763" s="107" t="s">
        <v>1236</v>
      </c>
      <c r="J763" s="107" t="s">
        <v>30</v>
      </c>
      <c r="K763" s="107" t="s">
        <v>1368</v>
      </c>
      <c r="L763" s="107" t="s">
        <v>2231</v>
      </c>
      <c r="M763" t="s">
        <v>1334</v>
      </c>
      <c r="P763" t="s">
        <v>520</v>
      </c>
      <c r="Q763" s="6" t="e">
        <f>+VLOOKUP(Y763,#REF!,2,FALSE)</f>
        <v>#REF!</v>
      </c>
      <c r="R763" t="s">
        <v>1470</v>
      </c>
      <c r="S763" t="s">
        <v>105</v>
      </c>
      <c r="T763">
        <v>1500000</v>
      </c>
      <c r="U763">
        <v>1500000</v>
      </c>
      <c r="V763">
        <v>1500000</v>
      </c>
      <c r="W763">
        <v>0</v>
      </c>
      <c r="X763">
        <v>0</v>
      </c>
      <c r="Y763" s="288">
        <v>3</v>
      </c>
      <c r="Z763" s="6" t="str">
        <f t="shared" si="44"/>
        <v>39</v>
      </c>
      <c r="AA763" s="107" t="str">
        <f t="shared" si="45"/>
        <v>1</v>
      </c>
      <c r="AB763" s="107" t="str">
        <f t="shared" si="46"/>
        <v>13</v>
      </c>
      <c r="AC763" s="107" t="str">
        <f t="shared" si="47"/>
        <v>134</v>
      </c>
    </row>
    <row r="764" spans="1:29" x14ac:dyDescent="0.25">
      <c r="A764" t="s">
        <v>134</v>
      </c>
      <c r="B764" t="s">
        <v>1373</v>
      </c>
      <c r="C764" s="107" t="e">
        <f>+VLOOKUP(AA764,#REF!,2,FALSE)</f>
        <v>#REF!</v>
      </c>
      <c r="D764" s="107" t="e">
        <f>+VLOOKUP(AB764,#REF!,2,FALSE)</f>
        <v>#REF!</v>
      </c>
      <c r="E764" s="107" t="s">
        <v>2215</v>
      </c>
      <c r="F764" s="107" t="s">
        <v>2212</v>
      </c>
      <c r="G764" s="107" t="s">
        <v>2213</v>
      </c>
      <c r="H764" s="107" t="s">
        <v>2214</v>
      </c>
      <c r="I764" s="107" t="s">
        <v>1236</v>
      </c>
      <c r="J764" s="107" t="s">
        <v>30</v>
      </c>
      <c r="K764" s="107" t="s">
        <v>1368</v>
      </c>
      <c r="L764" s="107" t="s">
        <v>2231</v>
      </c>
      <c r="M764" t="s">
        <v>1334</v>
      </c>
      <c r="P764" t="s">
        <v>521</v>
      </c>
      <c r="Q764" s="6" t="e">
        <f>+VLOOKUP(Y764,#REF!,2,FALSE)</f>
        <v>#REF!</v>
      </c>
      <c r="R764" t="s">
        <v>1456</v>
      </c>
      <c r="S764" t="s">
        <v>58</v>
      </c>
      <c r="T764">
        <v>60000</v>
      </c>
      <c r="U764">
        <v>60000</v>
      </c>
      <c r="V764">
        <v>18000</v>
      </c>
      <c r="W764">
        <v>0</v>
      </c>
      <c r="X764">
        <v>-42000</v>
      </c>
      <c r="Y764" s="288">
        <v>2</v>
      </c>
      <c r="Z764" s="6" t="str">
        <f t="shared" si="44"/>
        <v>24</v>
      </c>
      <c r="AA764" s="107" t="str">
        <f t="shared" si="45"/>
        <v>1</v>
      </c>
      <c r="AB764" s="107" t="str">
        <f t="shared" si="46"/>
        <v>13</v>
      </c>
      <c r="AC764" s="107" t="str">
        <f t="shared" si="47"/>
        <v>134</v>
      </c>
    </row>
    <row r="765" spans="1:29" x14ac:dyDescent="0.25">
      <c r="A765" t="s">
        <v>134</v>
      </c>
      <c r="B765" t="s">
        <v>1373</v>
      </c>
      <c r="C765" s="107" t="e">
        <f>+VLOOKUP(AA765,#REF!,2,FALSE)</f>
        <v>#REF!</v>
      </c>
      <c r="D765" s="107" t="e">
        <f>+VLOOKUP(AB765,#REF!,2,FALSE)</f>
        <v>#REF!</v>
      </c>
      <c r="E765" s="107" t="s">
        <v>2215</v>
      </c>
      <c r="F765" s="107" t="s">
        <v>2212</v>
      </c>
      <c r="G765" s="107" t="s">
        <v>2213</v>
      </c>
      <c r="H765" s="107" t="s">
        <v>2214</v>
      </c>
      <c r="I765" s="107" t="s">
        <v>1236</v>
      </c>
      <c r="J765" s="107" t="s">
        <v>30</v>
      </c>
      <c r="K765" s="107" t="s">
        <v>1368</v>
      </c>
      <c r="L765" s="107" t="s">
        <v>2231</v>
      </c>
      <c r="M765" t="s">
        <v>1334</v>
      </c>
      <c r="P765" t="s">
        <v>522</v>
      </c>
      <c r="Q765" s="6" t="e">
        <f>+VLOOKUP(Y765,#REF!,2,FALSE)</f>
        <v>#REF!</v>
      </c>
      <c r="R765" t="s">
        <v>1465</v>
      </c>
      <c r="S765" t="s">
        <v>107</v>
      </c>
      <c r="T765">
        <v>2000000</v>
      </c>
      <c r="U765">
        <v>2000000</v>
      </c>
      <c r="V765">
        <v>0</v>
      </c>
      <c r="W765">
        <v>0</v>
      </c>
      <c r="X765">
        <v>-2000000</v>
      </c>
      <c r="Y765" s="288">
        <v>3</v>
      </c>
      <c r="Z765" s="6" t="str">
        <f t="shared" si="44"/>
        <v>34</v>
      </c>
      <c r="AA765" s="107" t="str">
        <f t="shared" si="45"/>
        <v>1</v>
      </c>
      <c r="AB765" s="107" t="str">
        <f t="shared" si="46"/>
        <v>13</v>
      </c>
      <c r="AC765" s="107" t="str">
        <f t="shared" si="47"/>
        <v>134</v>
      </c>
    </row>
    <row r="766" spans="1:29" x14ac:dyDescent="0.25">
      <c r="A766" t="s">
        <v>134</v>
      </c>
      <c r="B766" t="s">
        <v>1373</v>
      </c>
      <c r="C766" s="107" t="e">
        <f>+VLOOKUP(AA766,#REF!,2,FALSE)</f>
        <v>#REF!</v>
      </c>
      <c r="D766" s="107" t="e">
        <f>+VLOOKUP(AB766,#REF!,2,FALSE)</f>
        <v>#REF!</v>
      </c>
      <c r="E766" s="107" t="s">
        <v>2215</v>
      </c>
      <c r="F766" s="107" t="s">
        <v>2212</v>
      </c>
      <c r="G766" s="107" t="s">
        <v>2213</v>
      </c>
      <c r="H766" s="107" t="s">
        <v>2214</v>
      </c>
      <c r="I766" s="107" t="s">
        <v>1236</v>
      </c>
      <c r="J766" s="107" t="s">
        <v>30</v>
      </c>
      <c r="K766" s="107" t="s">
        <v>1368</v>
      </c>
      <c r="L766" s="107" t="s">
        <v>2231</v>
      </c>
      <c r="M766" t="s">
        <v>1334</v>
      </c>
      <c r="P766" t="s">
        <v>523</v>
      </c>
      <c r="Q766" s="6" t="e">
        <f>+VLOOKUP(Y766,#REF!,2,FALSE)</f>
        <v>#REF!</v>
      </c>
      <c r="R766" t="s">
        <v>1476</v>
      </c>
      <c r="S766" t="s">
        <v>73</v>
      </c>
      <c r="T766">
        <v>200000</v>
      </c>
      <c r="U766">
        <v>200000</v>
      </c>
      <c r="V766">
        <v>0</v>
      </c>
      <c r="W766">
        <v>0</v>
      </c>
      <c r="X766">
        <v>-200000</v>
      </c>
      <c r="Y766" s="288">
        <v>5</v>
      </c>
      <c r="Z766" s="6" t="str">
        <f t="shared" si="44"/>
        <v>51</v>
      </c>
      <c r="AA766" s="107" t="str">
        <f t="shared" si="45"/>
        <v>1</v>
      </c>
      <c r="AB766" s="107" t="str">
        <f t="shared" si="46"/>
        <v>13</v>
      </c>
      <c r="AC766" s="107" t="str">
        <f t="shared" si="47"/>
        <v>134</v>
      </c>
    </row>
    <row r="767" spans="1:29" x14ac:dyDescent="0.25">
      <c r="A767" t="s">
        <v>134</v>
      </c>
      <c r="B767" t="s">
        <v>1373</v>
      </c>
      <c r="C767" s="107" t="e">
        <f>+VLOOKUP(AA767,#REF!,2,FALSE)</f>
        <v>#REF!</v>
      </c>
      <c r="D767" s="107" t="e">
        <f>+VLOOKUP(AB767,#REF!,2,FALSE)</f>
        <v>#REF!</v>
      </c>
      <c r="E767" s="107" t="s">
        <v>2215</v>
      </c>
      <c r="F767" s="107" t="s">
        <v>2212</v>
      </c>
      <c r="G767" s="107" t="s">
        <v>2213</v>
      </c>
      <c r="H767" s="107" t="s">
        <v>2214</v>
      </c>
      <c r="I767" s="107" t="s">
        <v>1236</v>
      </c>
      <c r="J767" s="107" t="s">
        <v>30</v>
      </c>
      <c r="K767" s="107" t="s">
        <v>1368</v>
      </c>
      <c r="L767" s="107" t="s">
        <v>2231</v>
      </c>
      <c r="M767" t="s">
        <v>1334</v>
      </c>
      <c r="P767" t="s">
        <v>524</v>
      </c>
      <c r="Q767" s="6" t="e">
        <f>+VLOOKUP(Y767,#REF!,2,FALSE)</f>
        <v>#REF!</v>
      </c>
      <c r="R767" t="s">
        <v>1466</v>
      </c>
      <c r="S767" t="s">
        <v>81</v>
      </c>
      <c r="T767">
        <v>30000</v>
      </c>
      <c r="U767">
        <v>30000</v>
      </c>
      <c r="V767">
        <v>30000</v>
      </c>
      <c r="W767">
        <v>0</v>
      </c>
      <c r="X767">
        <v>0</v>
      </c>
      <c r="Y767" s="288">
        <v>3</v>
      </c>
      <c r="Z767" s="6" t="str">
        <f t="shared" si="44"/>
        <v>35</v>
      </c>
      <c r="AA767" s="107" t="str">
        <f t="shared" si="45"/>
        <v>1</v>
      </c>
      <c r="AB767" s="107" t="str">
        <f t="shared" si="46"/>
        <v>13</v>
      </c>
      <c r="AC767" s="107" t="str">
        <f t="shared" si="47"/>
        <v>134</v>
      </c>
    </row>
    <row r="768" spans="1:29" x14ac:dyDescent="0.25">
      <c r="A768" t="s">
        <v>134</v>
      </c>
      <c r="B768" t="s">
        <v>1373</v>
      </c>
      <c r="C768" s="107" t="e">
        <f>+VLOOKUP(AA768,#REF!,2,FALSE)</f>
        <v>#REF!</v>
      </c>
      <c r="D768" s="107" t="e">
        <f>+VLOOKUP(AB768,#REF!,2,FALSE)</f>
        <v>#REF!</v>
      </c>
      <c r="E768" s="107" t="s">
        <v>2215</v>
      </c>
      <c r="F768" s="107" t="s">
        <v>2212</v>
      </c>
      <c r="G768" s="107" t="s">
        <v>2213</v>
      </c>
      <c r="H768" s="107" t="s">
        <v>2214</v>
      </c>
      <c r="I768" s="107" t="s">
        <v>1236</v>
      </c>
      <c r="J768" s="107" t="s">
        <v>30</v>
      </c>
      <c r="K768" s="107" t="s">
        <v>1368</v>
      </c>
      <c r="L768" s="107" t="s">
        <v>2231</v>
      </c>
      <c r="M768" t="s">
        <v>1334</v>
      </c>
      <c r="P768" t="s">
        <v>525</v>
      </c>
      <c r="Q768" s="6" t="e">
        <f>+VLOOKUP(Y768,#REF!,2,FALSE)</f>
        <v>#REF!</v>
      </c>
      <c r="R768" t="s">
        <v>1464</v>
      </c>
      <c r="S768" t="s">
        <v>44</v>
      </c>
      <c r="T768">
        <v>1500000</v>
      </c>
      <c r="U768">
        <v>1500000</v>
      </c>
      <c r="V768">
        <v>600000</v>
      </c>
      <c r="W768">
        <v>0</v>
      </c>
      <c r="X768">
        <v>-900000</v>
      </c>
      <c r="Y768" s="288">
        <v>3</v>
      </c>
      <c r="Z768" s="6" t="str">
        <f t="shared" si="44"/>
        <v>33</v>
      </c>
      <c r="AA768" s="107" t="str">
        <f t="shared" si="45"/>
        <v>1</v>
      </c>
      <c r="AB768" s="107" t="str">
        <f t="shared" si="46"/>
        <v>13</v>
      </c>
      <c r="AC768" s="107" t="str">
        <f t="shared" si="47"/>
        <v>134</v>
      </c>
    </row>
    <row r="769" spans="1:29" x14ac:dyDescent="0.25">
      <c r="A769" t="s">
        <v>134</v>
      </c>
      <c r="B769" t="s">
        <v>1373</v>
      </c>
      <c r="C769" s="107" t="e">
        <f>+VLOOKUP(AA769,#REF!,2,FALSE)</f>
        <v>#REF!</v>
      </c>
      <c r="D769" s="107" t="e">
        <f>+VLOOKUP(AB769,#REF!,2,FALSE)</f>
        <v>#REF!</v>
      </c>
      <c r="E769" s="107" t="s">
        <v>2215</v>
      </c>
      <c r="F769" s="107" t="s">
        <v>2212</v>
      </c>
      <c r="G769" s="107" t="s">
        <v>2213</v>
      </c>
      <c r="H769" s="107" t="s">
        <v>2214</v>
      </c>
      <c r="I769" s="107" t="s">
        <v>1236</v>
      </c>
      <c r="J769" s="107" t="s">
        <v>30</v>
      </c>
      <c r="K769" s="107" t="s">
        <v>1368</v>
      </c>
      <c r="L769" s="107" t="s">
        <v>2231</v>
      </c>
      <c r="M769" t="s">
        <v>1334</v>
      </c>
      <c r="P769" t="s">
        <v>526</v>
      </c>
      <c r="Q769" s="6" t="e">
        <f>+VLOOKUP(Y769,#REF!,2,FALSE)</f>
        <v>#REF!</v>
      </c>
      <c r="R769" t="s">
        <v>1464</v>
      </c>
      <c r="S769" t="s">
        <v>44</v>
      </c>
      <c r="T769">
        <v>500000</v>
      </c>
      <c r="U769">
        <v>500000</v>
      </c>
      <c r="V769">
        <v>200000</v>
      </c>
      <c r="W769">
        <v>0</v>
      </c>
      <c r="X769">
        <v>-300000</v>
      </c>
      <c r="Y769" s="288">
        <v>3</v>
      </c>
      <c r="Z769" s="6" t="str">
        <f t="shared" si="44"/>
        <v>33</v>
      </c>
      <c r="AA769" s="107" t="str">
        <f t="shared" si="45"/>
        <v>1</v>
      </c>
      <c r="AB769" s="107" t="str">
        <f t="shared" si="46"/>
        <v>13</v>
      </c>
      <c r="AC769" s="107" t="str">
        <f t="shared" si="47"/>
        <v>134</v>
      </c>
    </row>
    <row r="770" spans="1:29" x14ac:dyDescent="0.25">
      <c r="A770" t="s">
        <v>134</v>
      </c>
      <c r="B770" t="s">
        <v>1373</v>
      </c>
      <c r="C770" s="107" t="e">
        <f>+VLOOKUP(AA770,#REF!,2,FALSE)</f>
        <v>#REF!</v>
      </c>
      <c r="D770" s="107" t="e">
        <f>+VLOOKUP(AB770,#REF!,2,FALSE)</f>
        <v>#REF!</v>
      </c>
      <c r="E770" s="107" t="s">
        <v>2215</v>
      </c>
      <c r="F770" s="107" t="s">
        <v>2212</v>
      </c>
      <c r="G770" s="107" t="s">
        <v>2213</v>
      </c>
      <c r="H770" s="107" t="s">
        <v>2214</v>
      </c>
      <c r="I770" s="107" t="s">
        <v>1236</v>
      </c>
      <c r="J770" s="107" t="s">
        <v>30</v>
      </c>
      <c r="K770" s="107" t="s">
        <v>1368</v>
      </c>
      <c r="L770" s="107" t="s">
        <v>2231</v>
      </c>
      <c r="M770" t="s">
        <v>1334</v>
      </c>
      <c r="P770" t="s">
        <v>527</v>
      </c>
      <c r="Q770" s="6" t="e">
        <f>+VLOOKUP(Y770,#REF!,2,FALSE)</f>
        <v>#REF!</v>
      </c>
      <c r="R770" t="s">
        <v>1464</v>
      </c>
      <c r="S770" t="s">
        <v>44</v>
      </c>
      <c r="T770">
        <v>500000</v>
      </c>
      <c r="U770">
        <v>500000</v>
      </c>
      <c r="V770">
        <v>200000</v>
      </c>
      <c r="W770">
        <v>0</v>
      </c>
      <c r="X770">
        <v>-300000</v>
      </c>
      <c r="Y770" s="288">
        <v>3</v>
      </c>
      <c r="Z770" s="6" t="str">
        <f t="shared" ref="Z770:Z833" si="48">+MID(S770,1,2)</f>
        <v>33</v>
      </c>
      <c r="AA770" s="107" t="str">
        <f t="shared" ref="AA770:AA833" si="49">+MID(B770,1,1)</f>
        <v>1</v>
      </c>
      <c r="AB770" s="107" t="str">
        <f t="shared" ref="AB770:AB833" si="50">+MID(B770,1,2)</f>
        <v>13</v>
      </c>
      <c r="AC770" s="107" t="str">
        <f t="shared" ref="AC770:AC833" si="51">+MID(B770,1,3)</f>
        <v>134</v>
      </c>
    </row>
    <row r="771" spans="1:29" x14ac:dyDescent="0.25">
      <c r="A771" t="s">
        <v>134</v>
      </c>
      <c r="B771" t="s">
        <v>1373</v>
      </c>
      <c r="C771" s="107" t="e">
        <f>+VLOOKUP(AA771,#REF!,2,FALSE)</f>
        <v>#REF!</v>
      </c>
      <c r="D771" s="107" t="e">
        <f>+VLOOKUP(AB771,#REF!,2,FALSE)</f>
        <v>#REF!</v>
      </c>
      <c r="E771" s="107" t="s">
        <v>2215</v>
      </c>
      <c r="F771" s="107" t="s">
        <v>2212</v>
      </c>
      <c r="G771" s="107" t="s">
        <v>2213</v>
      </c>
      <c r="H771" s="107" t="s">
        <v>2214</v>
      </c>
      <c r="I771" s="107" t="s">
        <v>1236</v>
      </c>
      <c r="J771" s="107" t="s">
        <v>30</v>
      </c>
      <c r="K771" s="107" t="s">
        <v>1368</v>
      </c>
      <c r="L771" s="107" t="s">
        <v>2231</v>
      </c>
      <c r="M771" t="s">
        <v>1334</v>
      </c>
      <c r="P771" t="s">
        <v>528</v>
      </c>
      <c r="Q771" s="6" t="e">
        <f>+VLOOKUP(Y771,#REF!,2,FALSE)</f>
        <v>#REF!</v>
      </c>
      <c r="R771" t="s">
        <v>1464</v>
      </c>
      <c r="S771" t="s">
        <v>45</v>
      </c>
      <c r="T771">
        <v>30000</v>
      </c>
      <c r="U771">
        <v>30000</v>
      </c>
      <c r="V771">
        <v>30000</v>
      </c>
      <c r="W771">
        <v>0</v>
      </c>
      <c r="X771">
        <v>0</v>
      </c>
      <c r="Y771" s="288">
        <v>3</v>
      </c>
      <c r="Z771" s="6" t="str">
        <f t="shared" si="48"/>
        <v>33</v>
      </c>
      <c r="AA771" s="107" t="str">
        <f t="shared" si="49"/>
        <v>1</v>
      </c>
      <c r="AB771" s="107" t="str">
        <f t="shared" si="50"/>
        <v>13</v>
      </c>
      <c r="AC771" s="107" t="str">
        <f t="shared" si="51"/>
        <v>134</v>
      </c>
    </row>
    <row r="772" spans="1:29" x14ac:dyDescent="0.25">
      <c r="A772" t="s">
        <v>134</v>
      </c>
      <c r="B772" t="s">
        <v>1373</v>
      </c>
      <c r="C772" s="107" t="e">
        <f>+VLOOKUP(AA772,#REF!,2,FALSE)</f>
        <v>#REF!</v>
      </c>
      <c r="D772" s="107" t="e">
        <f>+VLOOKUP(AB772,#REF!,2,FALSE)</f>
        <v>#REF!</v>
      </c>
      <c r="E772" s="107" t="s">
        <v>2215</v>
      </c>
      <c r="F772" s="107" t="s">
        <v>2212</v>
      </c>
      <c r="G772" s="107" t="s">
        <v>2213</v>
      </c>
      <c r="H772" s="107" t="s">
        <v>2214</v>
      </c>
      <c r="I772" s="107" t="s">
        <v>1236</v>
      </c>
      <c r="J772" s="107" t="s">
        <v>30</v>
      </c>
      <c r="K772" s="107" t="s">
        <v>1368</v>
      </c>
      <c r="L772" s="107" t="s">
        <v>2231</v>
      </c>
      <c r="M772" t="s">
        <v>1334</v>
      </c>
      <c r="P772" t="s">
        <v>529</v>
      </c>
      <c r="Q772" s="6" t="e">
        <f>+VLOOKUP(Y772,#REF!,2,FALSE)</f>
        <v>#REF!</v>
      </c>
      <c r="R772" t="s">
        <v>1465</v>
      </c>
      <c r="S772" t="s">
        <v>107</v>
      </c>
      <c r="T772">
        <v>500000</v>
      </c>
      <c r="U772">
        <v>500000</v>
      </c>
      <c r="V772">
        <v>500000</v>
      </c>
      <c r="W772">
        <v>0</v>
      </c>
      <c r="X772">
        <v>0</v>
      </c>
      <c r="Y772" s="288">
        <v>3</v>
      </c>
      <c r="Z772" s="6" t="str">
        <f t="shared" si="48"/>
        <v>34</v>
      </c>
      <c r="AA772" s="107" t="str">
        <f t="shared" si="49"/>
        <v>1</v>
      </c>
      <c r="AB772" s="107" t="str">
        <f t="shared" si="50"/>
        <v>13</v>
      </c>
      <c r="AC772" s="107" t="str">
        <f t="shared" si="51"/>
        <v>134</v>
      </c>
    </row>
    <row r="773" spans="1:29" x14ac:dyDescent="0.25">
      <c r="A773" t="s">
        <v>134</v>
      </c>
      <c r="B773" t="s">
        <v>1373</v>
      </c>
      <c r="C773" s="107" t="e">
        <f>+VLOOKUP(AA773,#REF!,2,FALSE)</f>
        <v>#REF!</v>
      </c>
      <c r="D773" s="107" t="e">
        <f>+VLOOKUP(AB773,#REF!,2,FALSE)</f>
        <v>#REF!</v>
      </c>
      <c r="E773" s="107" t="s">
        <v>2215</v>
      </c>
      <c r="F773" s="107" t="s">
        <v>2212</v>
      </c>
      <c r="G773" s="107" t="s">
        <v>2213</v>
      </c>
      <c r="H773" s="107" t="s">
        <v>2214</v>
      </c>
      <c r="I773" s="107" t="s">
        <v>1236</v>
      </c>
      <c r="J773" s="107" t="s">
        <v>30</v>
      </c>
      <c r="K773" s="107" t="s">
        <v>1368</v>
      </c>
      <c r="L773" s="107" t="s">
        <v>2231</v>
      </c>
      <c r="M773" t="s">
        <v>1334</v>
      </c>
      <c r="P773" t="s">
        <v>530</v>
      </c>
      <c r="Q773" s="6" t="e">
        <f>+VLOOKUP(Y773,#REF!,2,FALSE)</f>
        <v>#REF!</v>
      </c>
      <c r="R773" t="s">
        <v>1465</v>
      </c>
      <c r="S773" t="s">
        <v>107</v>
      </c>
      <c r="T773">
        <v>500000</v>
      </c>
      <c r="U773">
        <v>500000</v>
      </c>
      <c r="V773">
        <v>500000</v>
      </c>
      <c r="W773">
        <v>0</v>
      </c>
      <c r="X773">
        <v>0</v>
      </c>
      <c r="Y773" s="288">
        <v>3</v>
      </c>
      <c r="Z773" s="6" t="str">
        <f t="shared" si="48"/>
        <v>34</v>
      </c>
      <c r="AA773" s="107" t="str">
        <f t="shared" si="49"/>
        <v>1</v>
      </c>
      <c r="AB773" s="107" t="str">
        <f t="shared" si="50"/>
        <v>13</v>
      </c>
      <c r="AC773" s="107" t="str">
        <f t="shared" si="51"/>
        <v>134</v>
      </c>
    </row>
    <row r="774" spans="1:29" x14ac:dyDescent="0.25">
      <c r="A774" t="s">
        <v>134</v>
      </c>
      <c r="B774" t="s">
        <v>1373</v>
      </c>
      <c r="C774" s="107" t="e">
        <f>+VLOOKUP(AA774,#REF!,2,FALSE)</f>
        <v>#REF!</v>
      </c>
      <c r="D774" s="107" t="e">
        <f>+VLOOKUP(AB774,#REF!,2,FALSE)</f>
        <v>#REF!</v>
      </c>
      <c r="E774" s="107" t="s">
        <v>2215</v>
      </c>
      <c r="F774" s="107" t="s">
        <v>2212</v>
      </c>
      <c r="G774" s="107" t="s">
        <v>2213</v>
      </c>
      <c r="H774" s="107" t="s">
        <v>2214</v>
      </c>
      <c r="I774" s="107" t="s">
        <v>1236</v>
      </c>
      <c r="J774" s="107" t="s">
        <v>30</v>
      </c>
      <c r="K774" s="107" t="s">
        <v>1368</v>
      </c>
      <c r="L774" s="107" t="s">
        <v>2231</v>
      </c>
      <c r="M774" t="s">
        <v>1334</v>
      </c>
      <c r="P774" t="s">
        <v>531</v>
      </c>
      <c r="Q774" s="6" t="e">
        <f>+VLOOKUP(Y774,#REF!,2,FALSE)</f>
        <v>#REF!</v>
      </c>
      <c r="R774" t="s">
        <v>1465</v>
      </c>
      <c r="S774" t="s">
        <v>107</v>
      </c>
      <c r="T774">
        <v>500000</v>
      </c>
      <c r="U774">
        <v>500000</v>
      </c>
      <c r="V774">
        <v>0</v>
      </c>
      <c r="W774">
        <v>0</v>
      </c>
      <c r="X774">
        <v>-500000</v>
      </c>
      <c r="Y774" s="288">
        <v>3</v>
      </c>
      <c r="Z774" s="6" t="str">
        <f t="shared" si="48"/>
        <v>34</v>
      </c>
      <c r="AA774" s="107" t="str">
        <f t="shared" si="49"/>
        <v>1</v>
      </c>
      <c r="AB774" s="107" t="str">
        <f t="shared" si="50"/>
        <v>13</v>
      </c>
      <c r="AC774" s="107" t="str">
        <f t="shared" si="51"/>
        <v>134</v>
      </c>
    </row>
    <row r="775" spans="1:29" x14ac:dyDescent="0.25">
      <c r="A775" t="s">
        <v>134</v>
      </c>
      <c r="B775" t="s">
        <v>1373</v>
      </c>
      <c r="C775" s="107" t="e">
        <f>+VLOOKUP(AA775,#REF!,2,FALSE)</f>
        <v>#REF!</v>
      </c>
      <c r="D775" s="107" t="e">
        <f>+VLOOKUP(AB775,#REF!,2,FALSE)</f>
        <v>#REF!</v>
      </c>
      <c r="E775" s="107" t="s">
        <v>2215</v>
      </c>
      <c r="F775" s="107" t="s">
        <v>2212</v>
      </c>
      <c r="G775" s="107" t="s">
        <v>2213</v>
      </c>
      <c r="H775" s="107" t="s">
        <v>2214</v>
      </c>
      <c r="I775" s="107" t="s">
        <v>1236</v>
      </c>
      <c r="J775" s="107" t="s">
        <v>30</v>
      </c>
      <c r="K775" s="107" t="s">
        <v>1368</v>
      </c>
      <c r="L775" s="107" t="s">
        <v>2231</v>
      </c>
      <c r="M775" t="s">
        <v>1334</v>
      </c>
      <c r="P775" t="s">
        <v>532</v>
      </c>
      <c r="Q775" s="6" t="e">
        <f>+VLOOKUP(Y775,#REF!,2,FALSE)</f>
        <v>#REF!</v>
      </c>
      <c r="R775" t="s">
        <v>1483</v>
      </c>
      <c r="S775" t="s">
        <v>1185</v>
      </c>
      <c r="T775">
        <v>5000000</v>
      </c>
      <c r="U775">
        <v>5000000</v>
      </c>
      <c r="V775">
        <v>0</v>
      </c>
      <c r="W775">
        <v>0</v>
      </c>
      <c r="X775">
        <v>-5000000</v>
      </c>
      <c r="Y775" s="288">
        <v>5</v>
      </c>
      <c r="Z775" s="6" t="str">
        <f t="shared" si="48"/>
        <v>58</v>
      </c>
      <c r="AA775" s="107" t="str">
        <f t="shared" si="49"/>
        <v>1</v>
      </c>
      <c r="AB775" s="107" t="str">
        <f t="shared" si="50"/>
        <v>13</v>
      </c>
      <c r="AC775" s="107" t="str">
        <f t="shared" si="51"/>
        <v>134</v>
      </c>
    </row>
    <row r="776" spans="1:29" x14ac:dyDescent="0.25">
      <c r="A776" t="s">
        <v>134</v>
      </c>
      <c r="B776" t="s">
        <v>1373</v>
      </c>
      <c r="C776" s="107" t="e">
        <f>+VLOOKUP(AA776,#REF!,2,FALSE)</f>
        <v>#REF!</v>
      </c>
      <c r="D776" s="107" t="e">
        <f>+VLOOKUP(AB776,#REF!,2,FALSE)</f>
        <v>#REF!</v>
      </c>
      <c r="E776" s="107" t="s">
        <v>2215</v>
      </c>
      <c r="F776" s="107" t="s">
        <v>2212</v>
      </c>
      <c r="G776" s="107" t="s">
        <v>2213</v>
      </c>
      <c r="H776" s="107" t="s">
        <v>2214</v>
      </c>
      <c r="I776" s="107" t="s">
        <v>1236</v>
      </c>
      <c r="J776" s="107" t="s">
        <v>30</v>
      </c>
      <c r="K776" s="107" t="s">
        <v>1368</v>
      </c>
      <c r="L776" s="107" t="s">
        <v>2231</v>
      </c>
      <c r="M776" t="s">
        <v>1334</v>
      </c>
      <c r="P776" t="s">
        <v>533</v>
      </c>
      <c r="Q776" s="6" t="e">
        <f>+VLOOKUP(Y776,#REF!,2,FALSE)</f>
        <v>#REF!</v>
      </c>
      <c r="R776" t="s">
        <v>1483</v>
      </c>
      <c r="S776" t="s">
        <v>108</v>
      </c>
      <c r="T776">
        <v>2500000</v>
      </c>
      <c r="U776">
        <v>2500000</v>
      </c>
      <c r="V776">
        <v>0</v>
      </c>
      <c r="W776">
        <v>0</v>
      </c>
      <c r="X776">
        <v>-2500000</v>
      </c>
      <c r="Y776" s="288">
        <v>5</v>
      </c>
      <c r="Z776" s="6" t="str">
        <f t="shared" si="48"/>
        <v>58</v>
      </c>
      <c r="AA776" s="107" t="str">
        <f t="shared" si="49"/>
        <v>1</v>
      </c>
      <c r="AB776" s="107" t="str">
        <f t="shared" si="50"/>
        <v>13</v>
      </c>
      <c r="AC776" s="107" t="str">
        <f t="shared" si="51"/>
        <v>134</v>
      </c>
    </row>
    <row r="777" spans="1:29" x14ac:dyDescent="0.25">
      <c r="A777" t="s">
        <v>134</v>
      </c>
      <c r="B777" t="s">
        <v>1373</v>
      </c>
      <c r="C777" s="107" t="e">
        <f>+VLOOKUP(AA777,#REF!,2,FALSE)</f>
        <v>#REF!</v>
      </c>
      <c r="D777" s="107" t="e">
        <f>+VLOOKUP(AB777,#REF!,2,FALSE)</f>
        <v>#REF!</v>
      </c>
      <c r="E777" s="107" t="s">
        <v>2215</v>
      </c>
      <c r="F777" s="107" t="s">
        <v>2212</v>
      </c>
      <c r="G777" s="107" t="s">
        <v>2213</v>
      </c>
      <c r="H777" s="107" t="s">
        <v>2214</v>
      </c>
      <c r="I777" s="107" t="s">
        <v>1236</v>
      </c>
      <c r="J777" s="107" t="s">
        <v>30</v>
      </c>
      <c r="K777" s="107" t="s">
        <v>1368</v>
      </c>
      <c r="L777" s="107" t="s">
        <v>2231</v>
      </c>
      <c r="M777" t="s">
        <v>1334</v>
      </c>
      <c r="P777" t="s">
        <v>534</v>
      </c>
      <c r="Q777" s="6" t="e">
        <f>+VLOOKUP(Y777,#REF!,2,FALSE)</f>
        <v>#REF!</v>
      </c>
      <c r="R777" t="s">
        <v>1454</v>
      </c>
      <c r="S777" t="s">
        <v>51</v>
      </c>
      <c r="T777">
        <v>18000</v>
      </c>
      <c r="U777">
        <v>18000</v>
      </c>
      <c r="V777">
        <v>5400</v>
      </c>
      <c r="W777">
        <v>0</v>
      </c>
      <c r="X777">
        <v>-12600</v>
      </c>
      <c r="Y777" s="288">
        <v>2</v>
      </c>
      <c r="Z777" s="6" t="str">
        <f t="shared" si="48"/>
        <v>21</v>
      </c>
      <c r="AA777" s="107" t="str">
        <f t="shared" si="49"/>
        <v>1</v>
      </c>
      <c r="AB777" s="107" t="str">
        <f t="shared" si="50"/>
        <v>13</v>
      </c>
      <c r="AC777" s="107" t="str">
        <f t="shared" si="51"/>
        <v>134</v>
      </c>
    </row>
    <row r="778" spans="1:29" x14ac:dyDescent="0.25">
      <c r="A778" t="s">
        <v>134</v>
      </c>
      <c r="B778" t="s">
        <v>1373</v>
      </c>
      <c r="C778" s="107" t="e">
        <f>+VLOOKUP(AA778,#REF!,2,FALSE)</f>
        <v>#REF!</v>
      </c>
      <c r="D778" s="107" t="e">
        <f>+VLOOKUP(AB778,#REF!,2,FALSE)</f>
        <v>#REF!</v>
      </c>
      <c r="E778" s="107" t="s">
        <v>2215</v>
      </c>
      <c r="F778" s="107" t="s">
        <v>2212</v>
      </c>
      <c r="G778" s="107" t="s">
        <v>2213</v>
      </c>
      <c r="H778" s="107" t="s">
        <v>2214</v>
      </c>
      <c r="I778" s="107" t="s">
        <v>1236</v>
      </c>
      <c r="J778" s="107" t="s">
        <v>30</v>
      </c>
      <c r="K778" s="107" t="s">
        <v>1368</v>
      </c>
      <c r="L778" s="107" t="s">
        <v>2231</v>
      </c>
      <c r="M778" t="s">
        <v>1334</v>
      </c>
      <c r="P778" t="s">
        <v>535</v>
      </c>
      <c r="Q778" s="6" t="e">
        <f>+VLOOKUP(Y778,#REF!,2,FALSE)</f>
        <v>#REF!</v>
      </c>
      <c r="R778" t="s">
        <v>1455</v>
      </c>
      <c r="S778" t="s">
        <v>6</v>
      </c>
      <c r="T778">
        <v>5000</v>
      </c>
      <c r="U778">
        <v>5000</v>
      </c>
      <c r="V778">
        <v>5000</v>
      </c>
      <c r="W778">
        <v>0</v>
      </c>
      <c r="X778">
        <v>0</v>
      </c>
      <c r="Y778" s="288">
        <v>2</v>
      </c>
      <c r="Z778" s="6" t="str">
        <f t="shared" si="48"/>
        <v>22</v>
      </c>
      <c r="AA778" s="107" t="str">
        <f t="shared" si="49"/>
        <v>1</v>
      </c>
      <c r="AB778" s="107" t="str">
        <f t="shared" si="50"/>
        <v>13</v>
      </c>
      <c r="AC778" s="107" t="str">
        <f t="shared" si="51"/>
        <v>134</v>
      </c>
    </row>
    <row r="779" spans="1:29" x14ac:dyDescent="0.25">
      <c r="A779" t="s">
        <v>134</v>
      </c>
      <c r="B779" t="s">
        <v>1373</v>
      </c>
      <c r="C779" s="107" t="e">
        <f>+VLOOKUP(AA779,#REF!,2,FALSE)</f>
        <v>#REF!</v>
      </c>
      <c r="D779" s="107" t="e">
        <f>+VLOOKUP(AB779,#REF!,2,FALSE)</f>
        <v>#REF!</v>
      </c>
      <c r="E779" s="107" t="s">
        <v>2215</v>
      </c>
      <c r="F779" s="107" t="s">
        <v>2212</v>
      </c>
      <c r="G779" s="107" t="s">
        <v>2213</v>
      </c>
      <c r="H779" s="107" t="s">
        <v>2214</v>
      </c>
      <c r="I779" s="107" t="s">
        <v>1236</v>
      </c>
      <c r="J779" s="107" t="s">
        <v>30</v>
      </c>
      <c r="K779" s="107" t="s">
        <v>1368</v>
      </c>
      <c r="L779" s="107" t="s">
        <v>2231</v>
      </c>
      <c r="M779" t="s">
        <v>1334</v>
      </c>
      <c r="P779" t="s">
        <v>536</v>
      </c>
      <c r="Q779" s="6" t="e">
        <f>+VLOOKUP(Y779,#REF!,2,FALSE)</f>
        <v>#REF!</v>
      </c>
      <c r="R779" t="s">
        <v>1457</v>
      </c>
      <c r="S779" t="s">
        <v>75</v>
      </c>
      <c r="T779">
        <v>450000</v>
      </c>
      <c r="U779">
        <v>450000</v>
      </c>
      <c r="V779">
        <v>450000</v>
      </c>
      <c r="W779">
        <v>0</v>
      </c>
      <c r="X779">
        <v>0</v>
      </c>
      <c r="Y779" s="288">
        <v>2</v>
      </c>
      <c r="Z779" s="6" t="str">
        <f t="shared" si="48"/>
        <v>25</v>
      </c>
      <c r="AA779" s="107" t="str">
        <f t="shared" si="49"/>
        <v>1</v>
      </c>
      <c r="AB779" s="107" t="str">
        <f t="shared" si="50"/>
        <v>13</v>
      </c>
      <c r="AC779" s="107" t="str">
        <f t="shared" si="51"/>
        <v>134</v>
      </c>
    </row>
    <row r="780" spans="1:29" x14ac:dyDescent="0.25">
      <c r="A780" t="s">
        <v>134</v>
      </c>
      <c r="B780" t="s">
        <v>1373</v>
      </c>
      <c r="C780" s="107" t="e">
        <f>+VLOOKUP(AA780,#REF!,2,FALSE)</f>
        <v>#REF!</v>
      </c>
      <c r="D780" s="107" t="e">
        <f>+VLOOKUP(AB780,#REF!,2,FALSE)</f>
        <v>#REF!</v>
      </c>
      <c r="E780" s="107" t="s">
        <v>2215</v>
      </c>
      <c r="F780" s="107" t="s">
        <v>2212</v>
      </c>
      <c r="G780" s="107" t="s">
        <v>2213</v>
      </c>
      <c r="H780" s="107" t="s">
        <v>2214</v>
      </c>
      <c r="I780" s="107" t="s">
        <v>1236</v>
      </c>
      <c r="J780" s="107" t="s">
        <v>30</v>
      </c>
      <c r="K780" s="107" t="s">
        <v>1368</v>
      </c>
      <c r="L780" s="107" t="s">
        <v>2231</v>
      </c>
      <c r="M780" t="s">
        <v>1334</v>
      </c>
      <c r="P780" t="s">
        <v>537</v>
      </c>
      <c r="Q780" s="6" t="e">
        <f>+VLOOKUP(Y780,#REF!,2,FALSE)</f>
        <v>#REF!</v>
      </c>
      <c r="R780" t="s">
        <v>1457</v>
      </c>
      <c r="S780" t="s">
        <v>42</v>
      </c>
      <c r="T780">
        <v>430000</v>
      </c>
      <c r="U780">
        <v>430000</v>
      </c>
      <c r="V780">
        <v>430000</v>
      </c>
      <c r="W780">
        <v>0</v>
      </c>
      <c r="X780">
        <v>0</v>
      </c>
      <c r="Y780" s="288">
        <v>2</v>
      </c>
      <c r="Z780" s="6" t="str">
        <f t="shared" si="48"/>
        <v>25</v>
      </c>
      <c r="AA780" s="107" t="str">
        <f t="shared" si="49"/>
        <v>1</v>
      </c>
      <c r="AB780" s="107" t="str">
        <f t="shared" si="50"/>
        <v>13</v>
      </c>
      <c r="AC780" s="107" t="str">
        <f t="shared" si="51"/>
        <v>134</v>
      </c>
    </row>
    <row r="781" spans="1:29" x14ac:dyDescent="0.25">
      <c r="A781" t="s">
        <v>134</v>
      </c>
      <c r="B781" t="s">
        <v>1373</v>
      </c>
      <c r="C781" s="107" t="e">
        <f>+VLOOKUP(AA781,#REF!,2,FALSE)</f>
        <v>#REF!</v>
      </c>
      <c r="D781" s="107" t="e">
        <f>+VLOOKUP(AB781,#REF!,2,FALSE)</f>
        <v>#REF!</v>
      </c>
      <c r="E781" s="107" t="s">
        <v>2215</v>
      </c>
      <c r="F781" s="107" t="s">
        <v>2212</v>
      </c>
      <c r="G781" s="107" t="s">
        <v>2213</v>
      </c>
      <c r="H781" s="107" t="s">
        <v>2214</v>
      </c>
      <c r="I781" s="107" t="s">
        <v>1236</v>
      </c>
      <c r="J781" s="107" t="s">
        <v>30</v>
      </c>
      <c r="K781" s="107" t="s">
        <v>1368</v>
      </c>
      <c r="L781" s="107" t="s">
        <v>2231</v>
      </c>
      <c r="M781" t="s">
        <v>1334</v>
      </c>
      <c r="P781" t="s">
        <v>538</v>
      </c>
      <c r="Q781" s="6" t="e">
        <f>+VLOOKUP(Y781,#REF!,2,FALSE)</f>
        <v>#REF!</v>
      </c>
      <c r="R781" t="s">
        <v>1463</v>
      </c>
      <c r="S781" t="s">
        <v>109</v>
      </c>
      <c r="T781">
        <v>120000</v>
      </c>
      <c r="U781">
        <v>120000</v>
      </c>
      <c r="V781">
        <v>120000</v>
      </c>
      <c r="W781">
        <v>0</v>
      </c>
      <c r="X781">
        <v>0</v>
      </c>
      <c r="Y781" s="288">
        <v>3</v>
      </c>
      <c r="Z781" s="6" t="str">
        <f t="shared" si="48"/>
        <v>32</v>
      </c>
      <c r="AA781" s="107" t="str">
        <f t="shared" si="49"/>
        <v>1</v>
      </c>
      <c r="AB781" s="107" t="str">
        <f t="shared" si="50"/>
        <v>13</v>
      </c>
      <c r="AC781" s="107" t="str">
        <f t="shared" si="51"/>
        <v>134</v>
      </c>
    </row>
    <row r="782" spans="1:29" x14ac:dyDescent="0.25">
      <c r="A782" t="s">
        <v>134</v>
      </c>
      <c r="B782" t="s">
        <v>1373</v>
      </c>
      <c r="C782" s="107" t="e">
        <f>+VLOOKUP(AA782,#REF!,2,FALSE)</f>
        <v>#REF!</v>
      </c>
      <c r="D782" s="107" t="e">
        <f>+VLOOKUP(AB782,#REF!,2,FALSE)</f>
        <v>#REF!</v>
      </c>
      <c r="E782" s="107" t="s">
        <v>2215</v>
      </c>
      <c r="F782" s="107" t="s">
        <v>2212</v>
      </c>
      <c r="G782" s="107" t="s">
        <v>2213</v>
      </c>
      <c r="H782" s="107" t="s">
        <v>2214</v>
      </c>
      <c r="I782" s="107" t="s">
        <v>1236</v>
      </c>
      <c r="J782" s="107" t="s">
        <v>30</v>
      </c>
      <c r="K782" s="107" t="s">
        <v>1368</v>
      </c>
      <c r="L782" s="107" t="s">
        <v>2231</v>
      </c>
      <c r="M782" t="s">
        <v>1334</v>
      </c>
      <c r="P782" t="s">
        <v>539</v>
      </c>
      <c r="Q782" s="6" t="e">
        <f>+VLOOKUP(Y782,#REF!,2,FALSE)</f>
        <v>#REF!</v>
      </c>
      <c r="R782" t="s">
        <v>1464</v>
      </c>
      <c r="S782" t="s">
        <v>44</v>
      </c>
      <c r="T782">
        <v>600000</v>
      </c>
      <c r="U782">
        <v>600000</v>
      </c>
      <c r="V782">
        <v>240000</v>
      </c>
      <c r="W782">
        <v>0</v>
      </c>
      <c r="X782">
        <v>-360000</v>
      </c>
      <c r="Y782" s="288">
        <v>3</v>
      </c>
      <c r="Z782" s="6" t="str">
        <f t="shared" si="48"/>
        <v>33</v>
      </c>
      <c r="AA782" s="107" t="str">
        <f t="shared" si="49"/>
        <v>1</v>
      </c>
      <c r="AB782" s="107" t="str">
        <f t="shared" si="50"/>
        <v>13</v>
      </c>
      <c r="AC782" s="107" t="str">
        <f t="shared" si="51"/>
        <v>134</v>
      </c>
    </row>
    <row r="783" spans="1:29" x14ac:dyDescent="0.25">
      <c r="A783" t="s">
        <v>134</v>
      </c>
      <c r="B783" t="s">
        <v>1373</v>
      </c>
      <c r="C783" s="107" t="e">
        <f>+VLOOKUP(AA783,#REF!,2,FALSE)</f>
        <v>#REF!</v>
      </c>
      <c r="D783" s="107" t="e">
        <f>+VLOOKUP(AB783,#REF!,2,FALSE)</f>
        <v>#REF!</v>
      </c>
      <c r="E783" s="107" t="s">
        <v>2215</v>
      </c>
      <c r="F783" s="107" t="s">
        <v>2212</v>
      </c>
      <c r="G783" s="107" t="s">
        <v>2213</v>
      </c>
      <c r="H783" s="107" t="s">
        <v>2214</v>
      </c>
      <c r="I783" s="107" t="s">
        <v>1236</v>
      </c>
      <c r="J783" s="107" t="s">
        <v>30</v>
      </c>
      <c r="K783" s="107" t="s">
        <v>1368</v>
      </c>
      <c r="L783" s="107" t="s">
        <v>2231</v>
      </c>
      <c r="M783" t="s">
        <v>1334</v>
      </c>
      <c r="P783" t="s">
        <v>540</v>
      </c>
      <c r="Q783" s="6" t="e">
        <f>+VLOOKUP(Y783,#REF!,2,FALSE)</f>
        <v>#REF!</v>
      </c>
      <c r="R783" t="s">
        <v>1464</v>
      </c>
      <c r="S783" t="s">
        <v>85</v>
      </c>
      <c r="T783">
        <v>200000</v>
      </c>
      <c r="U783">
        <v>200000</v>
      </c>
      <c r="V783">
        <v>200000</v>
      </c>
      <c r="W783">
        <v>0</v>
      </c>
      <c r="X783">
        <v>0</v>
      </c>
      <c r="Y783" s="288">
        <v>3</v>
      </c>
      <c r="Z783" s="6" t="str">
        <f t="shared" si="48"/>
        <v>33</v>
      </c>
      <c r="AA783" s="107" t="str">
        <f t="shared" si="49"/>
        <v>1</v>
      </c>
      <c r="AB783" s="107" t="str">
        <f t="shared" si="50"/>
        <v>13</v>
      </c>
      <c r="AC783" s="107" t="str">
        <f t="shared" si="51"/>
        <v>134</v>
      </c>
    </row>
    <row r="784" spans="1:29" x14ac:dyDescent="0.25">
      <c r="A784" t="s">
        <v>134</v>
      </c>
      <c r="B784" t="s">
        <v>1373</v>
      </c>
      <c r="C784" s="107" t="e">
        <f>+VLOOKUP(AA784,#REF!,2,FALSE)</f>
        <v>#REF!</v>
      </c>
      <c r="D784" s="107" t="e">
        <f>+VLOOKUP(AB784,#REF!,2,FALSE)</f>
        <v>#REF!</v>
      </c>
      <c r="E784" s="107" t="s">
        <v>2215</v>
      </c>
      <c r="F784" s="107" t="s">
        <v>2212</v>
      </c>
      <c r="G784" s="107" t="s">
        <v>2213</v>
      </c>
      <c r="H784" s="107" t="s">
        <v>2214</v>
      </c>
      <c r="I784" s="107" t="s">
        <v>1236</v>
      </c>
      <c r="J784" s="107" t="s">
        <v>30</v>
      </c>
      <c r="K784" s="107" t="s">
        <v>1368</v>
      </c>
      <c r="L784" s="107" t="s">
        <v>2231</v>
      </c>
      <c r="M784" t="s">
        <v>1334</v>
      </c>
      <c r="P784" t="s">
        <v>541</v>
      </c>
      <c r="Q784" s="6" t="e">
        <f>+VLOOKUP(Y784,#REF!,2,FALSE)</f>
        <v>#REF!</v>
      </c>
      <c r="R784" t="s">
        <v>1464</v>
      </c>
      <c r="S784" t="s">
        <v>45</v>
      </c>
      <c r="T784">
        <v>50000</v>
      </c>
      <c r="U784">
        <v>50000</v>
      </c>
      <c r="V784">
        <v>50000</v>
      </c>
      <c r="W784">
        <v>0</v>
      </c>
      <c r="X784">
        <v>0</v>
      </c>
      <c r="Y784" s="288">
        <v>3</v>
      </c>
      <c r="Z784" s="6" t="str">
        <f t="shared" si="48"/>
        <v>33</v>
      </c>
      <c r="AA784" s="107" t="str">
        <f t="shared" si="49"/>
        <v>1</v>
      </c>
      <c r="AB784" s="107" t="str">
        <f t="shared" si="50"/>
        <v>13</v>
      </c>
      <c r="AC784" s="107" t="str">
        <f t="shared" si="51"/>
        <v>134</v>
      </c>
    </row>
    <row r="785" spans="1:29" x14ac:dyDescent="0.25">
      <c r="A785" t="s">
        <v>134</v>
      </c>
      <c r="B785" t="s">
        <v>1373</v>
      </c>
      <c r="C785" s="107" t="e">
        <f>+VLOOKUP(AA785,#REF!,2,FALSE)</f>
        <v>#REF!</v>
      </c>
      <c r="D785" s="107" t="e">
        <f>+VLOOKUP(AB785,#REF!,2,FALSE)</f>
        <v>#REF!</v>
      </c>
      <c r="E785" s="107" t="s">
        <v>2215</v>
      </c>
      <c r="F785" s="107" t="s">
        <v>2212</v>
      </c>
      <c r="G785" s="107" t="s">
        <v>2213</v>
      </c>
      <c r="H785" s="107" t="s">
        <v>2214</v>
      </c>
      <c r="I785" s="107" t="s">
        <v>1236</v>
      </c>
      <c r="J785" s="107" t="s">
        <v>30</v>
      </c>
      <c r="K785" s="107" t="s">
        <v>1368</v>
      </c>
      <c r="L785" s="107" t="s">
        <v>2231</v>
      </c>
      <c r="M785" t="s">
        <v>1334</v>
      </c>
      <c r="P785" t="s">
        <v>542</v>
      </c>
      <c r="Q785" s="6" t="e">
        <f>+VLOOKUP(Y785,#REF!,2,FALSE)</f>
        <v>#REF!</v>
      </c>
      <c r="R785" t="s">
        <v>1464</v>
      </c>
      <c r="S785" t="s">
        <v>71</v>
      </c>
      <c r="T785">
        <v>220000</v>
      </c>
      <c r="U785">
        <v>220000</v>
      </c>
      <c r="V785">
        <v>220000</v>
      </c>
      <c r="W785">
        <v>0</v>
      </c>
      <c r="X785">
        <v>0</v>
      </c>
      <c r="Y785" s="288">
        <v>3</v>
      </c>
      <c r="Z785" s="6" t="str">
        <f t="shared" si="48"/>
        <v>33</v>
      </c>
      <c r="AA785" s="107" t="str">
        <f t="shared" si="49"/>
        <v>1</v>
      </c>
      <c r="AB785" s="107" t="str">
        <f t="shared" si="50"/>
        <v>13</v>
      </c>
      <c r="AC785" s="107" t="str">
        <f t="shared" si="51"/>
        <v>134</v>
      </c>
    </row>
    <row r="786" spans="1:29" x14ac:dyDescent="0.25">
      <c r="A786" t="s">
        <v>134</v>
      </c>
      <c r="B786" t="s">
        <v>1373</v>
      </c>
      <c r="C786" s="107" t="e">
        <f>+VLOOKUP(AA786,#REF!,2,FALSE)</f>
        <v>#REF!</v>
      </c>
      <c r="D786" s="107" t="e">
        <f>+VLOOKUP(AB786,#REF!,2,FALSE)</f>
        <v>#REF!</v>
      </c>
      <c r="E786" s="107" t="s">
        <v>2215</v>
      </c>
      <c r="F786" s="107" t="s">
        <v>2212</v>
      </c>
      <c r="G786" s="107" t="s">
        <v>2213</v>
      </c>
      <c r="H786" s="107" t="s">
        <v>2214</v>
      </c>
      <c r="I786" s="107" t="s">
        <v>1236</v>
      </c>
      <c r="J786" s="107" t="s">
        <v>30</v>
      </c>
      <c r="K786" s="107" t="s">
        <v>1368</v>
      </c>
      <c r="L786" s="107" t="s">
        <v>2231</v>
      </c>
      <c r="M786" t="s">
        <v>1334</v>
      </c>
      <c r="P786" t="s">
        <v>543</v>
      </c>
      <c r="Q786" s="6" t="e">
        <f>+VLOOKUP(Y786,#REF!,2,FALSE)</f>
        <v>#REF!</v>
      </c>
      <c r="R786" t="s">
        <v>1469</v>
      </c>
      <c r="S786" t="s">
        <v>61</v>
      </c>
      <c r="T786">
        <v>27000</v>
      </c>
      <c r="U786">
        <v>27000</v>
      </c>
      <c r="V786">
        <v>27000</v>
      </c>
      <c r="W786">
        <v>0</v>
      </c>
      <c r="X786">
        <v>0</v>
      </c>
      <c r="Y786" s="288">
        <v>3</v>
      </c>
      <c r="Z786" s="6" t="str">
        <f t="shared" si="48"/>
        <v>38</v>
      </c>
      <c r="AA786" s="107" t="str">
        <f t="shared" si="49"/>
        <v>1</v>
      </c>
      <c r="AB786" s="107" t="str">
        <f t="shared" si="50"/>
        <v>13</v>
      </c>
      <c r="AC786" s="107" t="str">
        <f t="shared" si="51"/>
        <v>134</v>
      </c>
    </row>
    <row r="787" spans="1:29" x14ac:dyDescent="0.25">
      <c r="A787" t="s">
        <v>134</v>
      </c>
      <c r="B787" t="s">
        <v>1373</v>
      </c>
      <c r="C787" s="107" t="e">
        <f>+VLOOKUP(AA787,#REF!,2,FALSE)</f>
        <v>#REF!</v>
      </c>
      <c r="D787" s="107" t="e">
        <f>+VLOOKUP(AB787,#REF!,2,FALSE)</f>
        <v>#REF!</v>
      </c>
      <c r="E787" s="107" t="s">
        <v>2215</v>
      </c>
      <c r="F787" s="107" t="s">
        <v>2212</v>
      </c>
      <c r="G787" s="107" t="s">
        <v>2213</v>
      </c>
      <c r="H787" s="107" t="s">
        <v>2214</v>
      </c>
      <c r="I787" s="107" t="s">
        <v>1236</v>
      </c>
      <c r="J787" s="107" t="s">
        <v>30</v>
      </c>
      <c r="K787" s="107" t="s">
        <v>1368</v>
      </c>
      <c r="L787" s="107" t="s">
        <v>2231</v>
      </c>
      <c r="M787" t="s">
        <v>1334</v>
      </c>
      <c r="P787" t="s">
        <v>544</v>
      </c>
      <c r="Q787" s="6" t="e">
        <f>+VLOOKUP(Y787,#REF!,2,FALSE)</f>
        <v>#REF!</v>
      </c>
      <c r="R787" t="s">
        <v>1470</v>
      </c>
      <c r="S787" t="s">
        <v>47</v>
      </c>
      <c r="T787">
        <v>7000000</v>
      </c>
      <c r="U787">
        <v>7000000</v>
      </c>
      <c r="V787">
        <v>2800000</v>
      </c>
      <c r="W787">
        <v>0</v>
      </c>
      <c r="X787">
        <v>-4200000</v>
      </c>
      <c r="Y787" s="288">
        <v>3</v>
      </c>
      <c r="Z787" s="6" t="str">
        <f t="shared" si="48"/>
        <v>39</v>
      </c>
      <c r="AA787" s="107" t="str">
        <f t="shared" si="49"/>
        <v>1</v>
      </c>
      <c r="AB787" s="107" t="str">
        <f t="shared" si="50"/>
        <v>13</v>
      </c>
      <c r="AC787" s="107" t="str">
        <f t="shared" si="51"/>
        <v>134</v>
      </c>
    </row>
    <row r="788" spans="1:29" x14ac:dyDescent="0.25">
      <c r="A788" t="s">
        <v>134</v>
      </c>
      <c r="B788" t="s">
        <v>1373</v>
      </c>
      <c r="C788" s="107" t="e">
        <f>+VLOOKUP(AA788,#REF!,2,FALSE)</f>
        <v>#REF!</v>
      </c>
      <c r="D788" s="107" t="e">
        <f>+VLOOKUP(AB788,#REF!,2,FALSE)</f>
        <v>#REF!</v>
      </c>
      <c r="E788" s="107" t="s">
        <v>2215</v>
      </c>
      <c r="F788" s="107" t="s">
        <v>2212</v>
      </c>
      <c r="G788" s="107" t="s">
        <v>2213</v>
      </c>
      <c r="H788" s="107" t="s">
        <v>2214</v>
      </c>
      <c r="I788" s="107" t="s">
        <v>1236</v>
      </c>
      <c r="J788" s="107" t="s">
        <v>30</v>
      </c>
      <c r="K788" s="107" t="s">
        <v>1368</v>
      </c>
      <c r="L788" s="107" t="s">
        <v>2231</v>
      </c>
      <c r="M788" t="s">
        <v>1334</v>
      </c>
      <c r="P788" t="s">
        <v>545</v>
      </c>
      <c r="Q788" s="6" t="e">
        <f>+VLOOKUP(Y788,#REF!,2,FALSE)</f>
        <v>#REF!</v>
      </c>
      <c r="R788" t="s">
        <v>1474</v>
      </c>
      <c r="S788" t="s">
        <v>62</v>
      </c>
      <c r="T788">
        <v>4344516</v>
      </c>
      <c r="U788">
        <v>4344516</v>
      </c>
      <c r="V788">
        <v>1737806.4000000001</v>
      </c>
      <c r="W788">
        <v>0</v>
      </c>
      <c r="X788">
        <v>-2606709.5999999996</v>
      </c>
      <c r="Y788" s="288">
        <v>4</v>
      </c>
      <c r="Z788" s="6" t="str">
        <f t="shared" si="48"/>
        <v>44</v>
      </c>
      <c r="AA788" s="107" t="str">
        <f t="shared" si="49"/>
        <v>1</v>
      </c>
      <c r="AB788" s="107" t="str">
        <f t="shared" si="50"/>
        <v>13</v>
      </c>
      <c r="AC788" s="107" t="str">
        <f t="shared" si="51"/>
        <v>134</v>
      </c>
    </row>
    <row r="789" spans="1:29" x14ac:dyDescent="0.25">
      <c r="A789" t="s">
        <v>134</v>
      </c>
      <c r="B789" t="s">
        <v>1373</v>
      </c>
      <c r="C789" s="107" t="e">
        <f>+VLOOKUP(AA789,#REF!,2,FALSE)</f>
        <v>#REF!</v>
      </c>
      <c r="D789" s="107" t="e">
        <f>+VLOOKUP(AB789,#REF!,2,FALSE)</f>
        <v>#REF!</v>
      </c>
      <c r="E789" s="107" t="s">
        <v>2215</v>
      </c>
      <c r="F789" s="107" t="s">
        <v>2212</v>
      </c>
      <c r="G789" s="107" t="s">
        <v>2213</v>
      </c>
      <c r="H789" s="107" t="s">
        <v>2214</v>
      </c>
      <c r="I789" s="107" t="s">
        <v>1236</v>
      </c>
      <c r="J789" s="107" t="s">
        <v>30</v>
      </c>
      <c r="K789" s="107" t="s">
        <v>1368</v>
      </c>
      <c r="L789" s="107" t="s">
        <v>2231</v>
      </c>
      <c r="M789" t="s">
        <v>1334</v>
      </c>
      <c r="P789" t="s">
        <v>546</v>
      </c>
      <c r="Q789" s="6" t="e">
        <f>+VLOOKUP(Y789,#REF!,2,FALSE)</f>
        <v>#REF!</v>
      </c>
      <c r="R789" t="s">
        <v>1474</v>
      </c>
      <c r="S789" t="s">
        <v>110</v>
      </c>
      <c r="T789">
        <v>265000</v>
      </c>
      <c r="U789">
        <v>265000</v>
      </c>
      <c r="V789">
        <v>265000</v>
      </c>
      <c r="W789">
        <v>0</v>
      </c>
      <c r="X789">
        <v>0</v>
      </c>
      <c r="Y789" s="288">
        <v>4</v>
      </c>
      <c r="Z789" s="6" t="str">
        <f t="shared" si="48"/>
        <v>44</v>
      </c>
      <c r="AA789" s="107" t="str">
        <f t="shared" si="49"/>
        <v>1</v>
      </c>
      <c r="AB789" s="107" t="str">
        <f t="shared" si="50"/>
        <v>13</v>
      </c>
      <c r="AC789" s="107" t="str">
        <f t="shared" si="51"/>
        <v>134</v>
      </c>
    </row>
    <row r="790" spans="1:29" x14ac:dyDescent="0.25">
      <c r="A790" t="s">
        <v>134</v>
      </c>
      <c r="B790" t="s">
        <v>1373</v>
      </c>
      <c r="C790" s="107" t="e">
        <f>+VLOOKUP(AA790,#REF!,2,FALSE)</f>
        <v>#REF!</v>
      </c>
      <c r="D790" s="107" t="e">
        <f>+VLOOKUP(AB790,#REF!,2,FALSE)</f>
        <v>#REF!</v>
      </c>
      <c r="E790" s="107" t="s">
        <v>2215</v>
      </c>
      <c r="F790" s="107" t="s">
        <v>2212</v>
      </c>
      <c r="G790" s="107" t="s">
        <v>2213</v>
      </c>
      <c r="H790" s="107" t="s">
        <v>2214</v>
      </c>
      <c r="I790" s="107" t="s">
        <v>1236</v>
      </c>
      <c r="J790" s="107" t="s">
        <v>30</v>
      </c>
      <c r="K790" s="107" t="s">
        <v>1368</v>
      </c>
      <c r="L790" s="107" t="s">
        <v>2231</v>
      </c>
      <c r="M790" t="s">
        <v>1334</v>
      </c>
      <c r="P790" t="s">
        <v>547</v>
      </c>
      <c r="Q790" s="6" t="e">
        <f>+VLOOKUP(Y790,#REF!,2,FALSE)</f>
        <v>#REF!</v>
      </c>
      <c r="R790" t="s">
        <v>1476</v>
      </c>
      <c r="S790" t="s">
        <v>73</v>
      </c>
      <c r="T790">
        <v>69000</v>
      </c>
      <c r="U790">
        <v>69000</v>
      </c>
      <c r="V790">
        <v>0</v>
      </c>
      <c r="W790">
        <v>0</v>
      </c>
      <c r="X790">
        <v>-69000</v>
      </c>
      <c r="Y790" s="288">
        <v>5</v>
      </c>
      <c r="Z790" s="6" t="str">
        <f t="shared" si="48"/>
        <v>51</v>
      </c>
      <c r="AA790" s="107" t="str">
        <f t="shared" si="49"/>
        <v>1</v>
      </c>
      <c r="AB790" s="107" t="str">
        <f t="shared" si="50"/>
        <v>13</v>
      </c>
      <c r="AC790" s="107" t="str">
        <f t="shared" si="51"/>
        <v>134</v>
      </c>
    </row>
    <row r="791" spans="1:29" x14ac:dyDescent="0.25">
      <c r="A791" t="s">
        <v>134</v>
      </c>
      <c r="B791" t="s">
        <v>1373</v>
      </c>
      <c r="C791" s="107" t="e">
        <f>+VLOOKUP(AA791,#REF!,2,FALSE)</f>
        <v>#REF!</v>
      </c>
      <c r="D791" s="107" t="e">
        <f>+VLOOKUP(AB791,#REF!,2,FALSE)</f>
        <v>#REF!</v>
      </c>
      <c r="E791" s="107" t="s">
        <v>2215</v>
      </c>
      <c r="F791" s="107" t="s">
        <v>2212</v>
      </c>
      <c r="G791" s="107" t="s">
        <v>2213</v>
      </c>
      <c r="H791" s="107" t="s">
        <v>2214</v>
      </c>
      <c r="I791" s="107" t="s">
        <v>1236</v>
      </c>
      <c r="J791" s="107" t="s">
        <v>30</v>
      </c>
      <c r="K791" s="107" t="s">
        <v>1368</v>
      </c>
      <c r="L791" s="107" t="s">
        <v>2231</v>
      </c>
      <c r="M791" t="s">
        <v>1334</v>
      </c>
      <c r="P791" t="s">
        <v>548</v>
      </c>
      <c r="Q791" s="6" t="e">
        <f>+VLOOKUP(Y791,#REF!,2,FALSE)</f>
        <v>#REF!</v>
      </c>
      <c r="R791" t="s">
        <v>1454</v>
      </c>
      <c r="S791" t="s">
        <v>2</v>
      </c>
      <c r="T791">
        <v>600000</v>
      </c>
      <c r="U791">
        <v>600000</v>
      </c>
      <c r="V791">
        <v>480000</v>
      </c>
      <c r="W791">
        <v>0</v>
      </c>
      <c r="X791">
        <v>-120000</v>
      </c>
      <c r="Y791" s="288">
        <v>2</v>
      </c>
      <c r="Z791" s="6" t="str">
        <f t="shared" si="48"/>
        <v>21</v>
      </c>
      <c r="AA791" s="107" t="str">
        <f t="shared" si="49"/>
        <v>1</v>
      </c>
      <c r="AB791" s="107" t="str">
        <f t="shared" si="50"/>
        <v>13</v>
      </c>
      <c r="AC791" s="107" t="str">
        <f t="shared" si="51"/>
        <v>134</v>
      </c>
    </row>
    <row r="792" spans="1:29" x14ac:dyDescent="0.25">
      <c r="A792" t="s">
        <v>134</v>
      </c>
      <c r="B792" t="s">
        <v>1373</v>
      </c>
      <c r="C792" s="107" t="e">
        <f>+VLOOKUP(AA792,#REF!,2,FALSE)</f>
        <v>#REF!</v>
      </c>
      <c r="D792" s="107" t="e">
        <f>+VLOOKUP(AB792,#REF!,2,FALSE)</f>
        <v>#REF!</v>
      </c>
      <c r="E792" s="107" t="s">
        <v>2215</v>
      </c>
      <c r="F792" s="107" t="s">
        <v>2212</v>
      </c>
      <c r="G792" s="107" t="s">
        <v>2213</v>
      </c>
      <c r="H792" s="107" t="s">
        <v>2214</v>
      </c>
      <c r="I792" s="107" t="s">
        <v>1236</v>
      </c>
      <c r="J792" s="107" t="s">
        <v>30</v>
      </c>
      <c r="K792" s="107" t="s">
        <v>1368</v>
      </c>
      <c r="L792" s="107" t="s">
        <v>2231</v>
      </c>
      <c r="M792" t="s">
        <v>1334</v>
      </c>
      <c r="P792" t="s">
        <v>549</v>
      </c>
      <c r="Q792" s="6" t="e">
        <f>+VLOOKUP(Y792,#REF!,2,FALSE)</f>
        <v>#REF!</v>
      </c>
      <c r="R792" t="s">
        <v>1468</v>
      </c>
      <c r="S792" t="s">
        <v>56</v>
      </c>
      <c r="T792">
        <v>100000</v>
      </c>
      <c r="U792">
        <v>100000</v>
      </c>
      <c r="V792">
        <v>40000</v>
      </c>
      <c r="W792">
        <v>0</v>
      </c>
      <c r="X792">
        <v>-60000</v>
      </c>
      <c r="Y792" s="288">
        <v>3</v>
      </c>
      <c r="Z792" s="6" t="str">
        <f t="shared" si="48"/>
        <v>37</v>
      </c>
      <c r="AA792" s="107" t="str">
        <f t="shared" si="49"/>
        <v>1</v>
      </c>
      <c r="AB792" s="107" t="str">
        <f t="shared" si="50"/>
        <v>13</v>
      </c>
      <c r="AC792" s="107" t="str">
        <f t="shared" si="51"/>
        <v>134</v>
      </c>
    </row>
    <row r="793" spans="1:29" x14ac:dyDescent="0.25">
      <c r="A793" t="s">
        <v>134</v>
      </c>
      <c r="B793" t="s">
        <v>1373</v>
      </c>
      <c r="C793" s="107" t="e">
        <f>+VLOOKUP(AA793,#REF!,2,FALSE)</f>
        <v>#REF!</v>
      </c>
      <c r="D793" s="107" t="e">
        <f>+VLOOKUP(AB793,#REF!,2,FALSE)</f>
        <v>#REF!</v>
      </c>
      <c r="E793" s="107" t="s">
        <v>2215</v>
      </c>
      <c r="F793" s="107" t="s">
        <v>2212</v>
      </c>
      <c r="G793" s="107" t="s">
        <v>2213</v>
      </c>
      <c r="H793" s="107" t="s">
        <v>2214</v>
      </c>
      <c r="I793" s="107" t="s">
        <v>1236</v>
      </c>
      <c r="J793" s="107" t="s">
        <v>30</v>
      </c>
      <c r="K793" s="107" t="s">
        <v>1368</v>
      </c>
      <c r="L793" s="107" t="s">
        <v>2231</v>
      </c>
      <c r="M793" t="s">
        <v>1334</v>
      </c>
      <c r="P793" t="s">
        <v>549</v>
      </c>
      <c r="Q793" s="6" t="e">
        <f>+VLOOKUP(Y793,#REF!,2,FALSE)</f>
        <v>#REF!</v>
      </c>
      <c r="R793" t="s">
        <v>1468</v>
      </c>
      <c r="S793" t="s">
        <v>14</v>
      </c>
      <c r="T793">
        <v>25000</v>
      </c>
      <c r="U793">
        <v>25000</v>
      </c>
      <c r="V793">
        <v>2500</v>
      </c>
      <c r="W793">
        <v>0</v>
      </c>
      <c r="X793">
        <v>-22500</v>
      </c>
      <c r="Y793" s="288">
        <v>3</v>
      </c>
      <c r="Z793" s="6" t="str">
        <f t="shared" si="48"/>
        <v>37</v>
      </c>
      <c r="AA793" s="107" t="str">
        <f t="shared" si="49"/>
        <v>1</v>
      </c>
      <c r="AB793" s="107" t="str">
        <f t="shared" si="50"/>
        <v>13</v>
      </c>
      <c r="AC793" s="107" t="str">
        <f t="shared" si="51"/>
        <v>134</v>
      </c>
    </row>
    <row r="794" spans="1:29" x14ac:dyDescent="0.25">
      <c r="A794" t="s">
        <v>134</v>
      </c>
      <c r="B794" t="s">
        <v>1373</v>
      </c>
      <c r="C794" s="107" t="e">
        <f>+VLOOKUP(AA794,#REF!,2,FALSE)</f>
        <v>#REF!</v>
      </c>
      <c r="D794" s="107" t="e">
        <f>+VLOOKUP(AB794,#REF!,2,FALSE)</f>
        <v>#REF!</v>
      </c>
      <c r="E794" s="107" t="s">
        <v>2215</v>
      </c>
      <c r="F794" s="107" t="s">
        <v>2212</v>
      </c>
      <c r="G794" s="107" t="s">
        <v>2213</v>
      </c>
      <c r="H794" s="107" t="s">
        <v>2214</v>
      </c>
      <c r="I794" s="107" t="s">
        <v>1236</v>
      </c>
      <c r="J794" s="107" t="s">
        <v>30</v>
      </c>
      <c r="K794" s="107" t="s">
        <v>1368</v>
      </c>
      <c r="L794" s="107" t="s">
        <v>2231</v>
      </c>
      <c r="M794" t="s">
        <v>1334</v>
      </c>
      <c r="P794" t="s">
        <v>549</v>
      </c>
      <c r="Q794" s="6" t="e">
        <f>+VLOOKUP(Y794,#REF!,2,FALSE)</f>
        <v>#REF!</v>
      </c>
      <c r="R794" t="s">
        <v>1468</v>
      </c>
      <c r="S794" t="s">
        <v>57</v>
      </c>
      <c r="T794">
        <v>47000</v>
      </c>
      <c r="U794">
        <v>47000</v>
      </c>
      <c r="V794">
        <v>4700</v>
      </c>
      <c r="W794">
        <v>0</v>
      </c>
      <c r="X794">
        <v>-42300</v>
      </c>
      <c r="Y794" s="288">
        <v>3</v>
      </c>
      <c r="Z794" s="6" t="str">
        <f t="shared" si="48"/>
        <v>37</v>
      </c>
      <c r="AA794" s="107" t="str">
        <f t="shared" si="49"/>
        <v>1</v>
      </c>
      <c r="AB794" s="107" t="str">
        <f t="shared" si="50"/>
        <v>13</v>
      </c>
      <c r="AC794" s="107" t="str">
        <f t="shared" si="51"/>
        <v>134</v>
      </c>
    </row>
    <row r="795" spans="1:29" x14ac:dyDescent="0.25">
      <c r="A795" t="s">
        <v>134</v>
      </c>
      <c r="B795" t="s">
        <v>1373</v>
      </c>
      <c r="C795" s="107" t="e">
        <f>+VLOOKUP(AA795,#REF!,2,FALSE)</f>
        <v>#REF!</v>
      </c>
      <c r="D795" s="107" t="e">
        <f>+VLOOKUP(AB795,#REF!,2,FALSE)</f>
        <v>#REF!</v>
      </c>
      <c r="E795" s="107" t="s">
        <v>2215</v>
      </c>
      <c r="F795" s="107" t="s">
        <v>2212</v>
      </c>
      <c r="G795" s="107" t="s">
        <v>2213</v>
      </c>
      <c r="H795" s="107" t="s">
        <v>2214</v>
      </c>
      <c r="I795" s="107" t="s">
        <v>1236</v>
      </c>
      <c r="J795" s="107" t="s">
        <v>30</v>
      </c>
      <c r="K795" s="107" t="s">
        <v>1368</v>
      </c>
      <c r="L795" s="107" t="s">
        <v>2231</v>
      </c>
      <c r="M795" t="s">
        <v>1334</v>
      </c>
      <c r="P795" t="s">
        <v>549</v>
      </c>
      <c r="Q795" s="6" t="e">
        <f>+VLOOKUP(Y795,#REF!,2,FALSE)</f>
        <v>#REF!</v>
      </c>
      <c r="R795" t="s">
        <v>1468</v>
      </c>
      <c r="S795" t="s">
        <v>111</v>
      </c>
      <c r="T795">
        <v>100000</v>
      </c>
      <c r="U795">
        <v>100000</v>
      </c>
      <c r="V795">
        <v>20000</v>
      </c>
      <c r="W795">
        <v>0</v>
      </c>
      <c r="X795">
        <v>-80000</v>
      </c>
      <c r="Y795" s="288">
        <v>3</v>
      </c>
      <c r="Z795" s="6" t="str">
        <f t="shared" si="48"/>
        <v>37</v>
      </c>
      <c r="AA795" s="107" t="str">
        <f t="shared" si="49"/>
        <v>1</v>
      </c>
      <c r="AB795" s="107" t="str">
        <f t="shared" si="50"/>
        <v>13</v>
      </c>
      <c r="AC795" s="107" t="str">
        <f t="shared" si="51"/>
        <v>134</v>
      </c>
    </row>
    <row r="796" spans="1:29" x14ac:dyDescent="0.25">
      <c r="A796" t="s">
        <v>134</v>
      </c>
      <c r="B796" t="s">
        <v>1373</v>
      </c>
      <c r="C796" s="107" t="e">
        <f>+VLOOKUP(AA796,#REF!,2,FALSE)</f>
        <v>#REF!</v>
      </c>
      <c r="D796" s="107" t="e">
        <f>+VLOOKUP(AB796,#REF!,2,FALSE)</f>
        <v>#REF!</v>
      </c>
      <c r="E796" s="107" t="s">
        <v>2215</v>
      </c>
      <c r="F796" s="107" t="s">
        <v>2212</v>
      </c>
      <c r="G796" s="107" t="s">
        <v>2213</v>
      </c>
      <c r="H796" s="107" t="s">
        <v>2214</v>
      </c>
      <c r="I796" s="107" t="s">
        <v>1236</v>
      </c>
      <c r="J796" s="107" t="s">
        <v>30</v>
      </c>
      <c r="K796" s="107" t="s">
        <v>1368</v>
      </c>
      <c r="L796" s="107" t="s">
        <v>2231</v>
      </c>
      <c r="M796" t="s">
        <v>1334</v>
      </c>
      <c r="Q796" s="6" t="e">
        <f>+VLOOKUP(Y796,#REF!,2,FALSE)</f>
        <v>#REF!</v>
      </c>
      <c r="R796" t="s">
        <v>1447</v>
      </c>
      <c r="S796" t="s">
        <v>144</v>
      </c>
      <c r="T796">
        <v>22573235.52</v>
      </c>
      <c r="U796">
        <v>22573235.52</v>
      </c>
      <c r="V796">
        <v>22573235.52</v>
      </c>
      <c r="W796">
        <v>0</v>
      </c>
      <c r="X796">
        <v>0</v>
      </c>
      <c r="Y796" s="288">
        <v>1</v>
      </c>
      <c r="Z796" s="6" t="str">
        <f t="shared" si="48"/>
        <v>11</v>
      </c>
      <c r="AA796" s="107" t="str">
        <f t="shared" si="49"/>
        <v>1</v>
      </c>
      <c r="AB796" s="107" t="str">
        <f t="shared" si="50"/>
        <v>13</v>
      </c>
      <c r="AC796" s="107" t="str">
        <f t="shared" si="51"/>
        <v>134</v>
      </c>
    </row>
    <row r="797" spans="1:29" x14ac:dyDescent="0.25">
      <c r="A797" t="s">
        <v>134</v>
      </c>
      <c r="B797" t="s">
        <v>1373</v>
      </c>
      <c r="C797" s="107" t="e">
        <f>+VLOOKUP(AA797,#REF!,2,FALSE)</f>
        <v>#REF!</v>
      </c>
      <c r="D797" s="107" t="e">
        <f>+VLOOKUP(AB797,#REF!,2,FALSE)</f>
        <v>#REF!</v>
      </c>
      <c r="E797" s="107" t="s">
        <v>2215</v>
      </c>
      <c r="F797" s="107" t="s">
        <v>2212</v>
      </c>
      <c r="G797" s="107" t="s">
        <v>2213</v>
      </c>
      <c r="H797" s="107" t="s">
        <v>2214</v>
      </c>
      <c r="I797" s="107" t="s">
        <v>1236</v>
      </c>
      <c r="J797" s="107" t="s">
        <v>30</v>
      </c>
      <c r="K797" s="107" t="s">
        <v>1368</v>
      </c>
      <c r="L797" s="107" t="s">
        <v>2231</v>
      </c>
      <c r="M797" t="s">
        <v>1334</v>
      </c>
      <c r="Q797" s="6" t="e">
        <f>+VLOOKUP(Y797,#REF!,2,FALSE)</f>
        <v>#REF!</v>
      </c>
      <c r="R797" t="s">
        <v>1447</v>
      </c>
      <c r="S797" t="s">
        <v>68</v>
      </c>
      <c r="T797">
        <v>1728738984.8399999</v>
      </c>
      <c r="U797">
        <v>1728738984.8399999</v>
      </c>
      <c r="V797">
        <v>1728738984.8399999</v>
      </c>
      <c r="W797">
        <v>0</v>
      </c>
      <c r="X797">
        <v>0</v>
      </c>
      <c r="Y797" s="288">
        <v>1</v>
      </c>
      <c r="Z797" s="6" t="str">
        <f t="shared" si="48"/>
        <v>11</v>
      </c>
      <c r="AA797" s="107" t="str">
        <f t="shared" si="49"/>
        <v>1</v>
      </c>
      <c r="AB797" s="107" t="str">
        <f t="shared" si="50"/>
        <v>13</v>
      </c>
      <c r="AC797" s="107" t="str">
        <f t="shared" si="51"/>
        <v>134</v>
      </c>
    </row>
    <row r="798" spans="1:29" x14ac:dyDescent="0.25">
      <c r="A798" t="s">
        <v>134</v>
      </c>
      <c r="B798" t="s">
        <v>1373</v>
      </c>
      <c r="C798" s="107" t="e">
        <f>+VLOOKUP(AA798,#REF!,2,FALSE)</f>
        <v>#REF!</v>
      </c>
      <c r="D798" s="107" t="e">
        <f>+VLOOKUP(AB798,#REF!,2,FALSE)</f>
        <v>#REF!</v>
      </c>
      <c r="E798" s="107" t="s">
        <v>2215</v>
      </c>
      <c r="F798" s="107" t="s">
        <v>2212</v>
      </c>
      <c r="G798" s="107" t="s">
        <v>2213</v>
      </c>
      <c r="H798" s="107" t="s">
        <v>2214</v>
      </c>
      <c r="I798" s="107" t="s">
        <v>1236</v>
      </c>
      <c r="J798" s="107" t="s">
        <v>30</v>
      </c>
      <c r="K798" s="107" t="s">
        <v>1368</v>
      </c>
      <c r="L798" s="107" t="s">
        <v>2231</v>
      </c>
      <c r="M798" t="s">
        <v>1334</v>
      </c>
      <c r="Q798" s="6" t="e">
        <f>+VLOOKUP(Y798,#REF!,2,FALSE)</f>
        <v>#REF!</v>
      </c>
      <c r="R798" t="s">
        <v>1448</v>
      </c>
      <c r="S798" t="s">
        <v>145</v>
      </c>
      <c r="T798">
        <v>8500000</v>
      </c>
      <c r="U798">
        <v>8500000</v>
      </c>
      <c r="V798">
        <v>8500000</v>
      </c>
      <c r="W798">
        <v>0</v>
      </c>
      <c r="X798">
        <v>0</v>
      </c>
      <c r="Y798" s="288">
        <v>1</v>
      </c>
      <c r="Z798" s="6" t="str">
        <f t="shared" si="48"/>
        <v>12</v>
      </c>
      <c r="AA798" s="107" t="str">
        <f t="shared" si="49"/>
        <v>1</v>
      </c>
      <c r="AB798" s="107" t="str">
        <f t="shared" si="50"/>
        <v>13</v>
      </c>
      <c r="AC798" s="107" t="str">
        <f t="shared" si="51"/>
        <v>134</v>
      </c>
    </row>
    <row r="799" spans="1:29" x14ac:dyDescent="0.25">
      <c r="A799" t="s">
        <v>134</v>
      </c>
      <c r="B799" t="s">
        <v>1373</v>
      </c>
      <c r="C799" s="107" t="e">
        <f>+VLOOKUP(AA799,#REF!,2,FALSE)</f>
        <v>#REF!</v>
      </c>
      <c r="D799" s="107" t="e">
        <f>+VLOOKUP(AB799,#REF!,2,FALSE)</f>
        <v>#REF!</v>
      </c>
      <c r="E799" s="107" t="s">
        <v>2215</v>
      </c>
      <c r="F799" s="107" t="s">
        <v>2212</v>
      </c>
      <c r="G799" s="107" t="s">
        <v>2213</v>
      </c>
      <c r="H799" s="107" t="s">
        <v>2214</v>
      </c>
      <c r="I799" s="107" t="s">
        <v>1236</v>
      </c>
      <c r="J799" s="107" t="s">
        <v>30</v>
      </c>
      <c r="K799" s="107" t="s">
        <v>1368</v>
      </c>
      <c r="L799" s="107" t="s">
        <v>2231</v>
      </c>
      <c r="M799" t="s">
        <v>1334</v>
      </c>
      <c r="Q799" s="6" t="e">
        <f>+VLOOKUP(Y799,#REF!,2,FALSE)</f>
        <v>#REF!</v>
      </c>
      <c r="R799" t="s">
        <v>1448</v>
      </c>
      <c r="S799" t="s">
        <v>146</v>
      </c>
      <c r="T799">
        <v>109997760</v>
      </c>
      <c r="U799">
        <v>109997760</v>
      </c>
      <c r="V799">
        <v>109997760</v>
      </c>
      <c r="W799">
        <v>0</v>
      </c>
      <c r="X799">
        <v>0</v>
      </c>
      <c r="Y799" s="288">
        <v>1</v>
      </c>
      <c r="Z799" s="6" t="str">
        <f t="shared" si="48"/>
        <v>12</v>
      </c>
      <c r="AA799" s="107" t="str">
        <f t="shared" si="49"/>
        <v>1</v>
      </c>
      <c r="AB799" s="107" t="str">
        <f t="shared" si="50"/>
        <v>13</v>
      </c>
      <c r="AC799" s="107" t="str">
        <f t="shared" si="51"/>
        <v>134</v>
      </c>
    </row>
    <row r="800" spans="1:29" x14ac:dyDescent="0.25">
      <c r="A800" t="s">
        <v>134</v>
      </c>
      <c r="B800" t="s">
        <v>1373</v>
      </c>
      <c r="C800" s="107" t="e">
        <f>+VLOOKUP(AA800,#REF!,2,FALSE)</f>
        <v>#REF!</v>
      </c>
      <c r="D800" s="107" t="e">
        <f>+VLOOKUP(AB800,#REF!,2,FALSE)</f>
        <v>#REF!</v>
      </c>
      <c r="E800" s="107" t="s">
        <v>2215</v>
      </c>
      <c r="F800" s="107" t="s">
        <v>2212</v>
      </c>
      <c r="G800" s="107" t="s">
        <v>2213</v>
      </c>
      <c r="H800" s="107" t="s">
        <v>2214</v>
      </c>
      <c r="I800" s="107" t="s">
        <v>1236</v>
      </c>
      <c r="J800" s="107" t="s">
        <v>30</v>
      </c>
      <c r="K800" s="107" t="s">
        <v>1368</v>
      </c>
      <c r="L800" s="107" t="s">
        <v>2231</v>
      </c>
      <c r="M800" t="s">
        <v>1334</v>
      </c>
      <c r="Q800" s="6" t="e">
        <f>+VLOOKUP(Y800,#REF!,2,FALSE)</f>
        <v>#REF!</v>
      </c>
      <c r="R800" t="s">
        <v>1449</v>
      </c>
      <c r="S800" t="s">
        <v>147</v>
      </c>
      <c r="T800">
        <v>342475824.48000002</v>
      </c>
      <c r="U800">
        <v>342475824.48000002</v>
      </c>
      <c r="V800">
        <v>342475824.48000002</v>
      </c>
      <c r="W800">
        <v>0</v>
      </c>
      <c r="X800">
        <v>0</v>
      </c>
      <c r="Y800" s="288">
        <v>1</v>
      </c>
      <c r="Z800" s="6" t="str">
        <f t="shared" si="48"/>
        <v>13</v>
      </c>
      <c r="AA800" s="107" t="str">
        <f t="shared" si="49"/>
        <v>1</v>
      </c>
      <c r="AB800" s="107" t="str">
        <f t="shared" si="50"/>
        <v>13</v>
      </c>
      <c r="AC800" s="107" t="str">
        <f t="shared" si="51"/>
        <v>134</v>
      </c>
    </row>
    <row r="801" spans="1:29" x14ac:dyDescent="0.25">
      <c r="A801" t="s">
        <v>134</v>
      </c>
      <c r="B801" t="s">
        <v>1373</v>
      </c>
      <c r="C801" s="107" t="e">
        <f>+VLOOKUP(AA801,#REF!,2,FALSE)</f>
        <v>#REF!</v>
      </c>
      <c r="D801" s="107" t="e">
        <f>+VLOOKUP(AB801,#REF!,2,FALSE)</f>
        <v>#REF!</v>
      </c>
      <c r="E801" s="107" t="s">
        <v>2215</v>
      </c>
      <c r="F801" s="107" t="s">
        <v>2212</v>
      </c>
      <c r="G801" s="107" t="s">
        <v>2213</v>
      </c>
      <c r="H801" s="107" t="s">
        <v>2214</v>
      </c>
      <c r="I801" s="107" t="s">
        <v>1236</v>
      </c>
      <c r="J801" s="107" t="s">
        <v>30</v>
      </c>
      <c r="K801" s="107" t="s">
        <v>1368</v>
      </c>
      <c r="L801" s="107" t="s">
        <v>2231</v>
      </c>
      <c r="M801" t="s">
        <v>1334</v>
      </c>
      <c r="Q801" s="6" t="e">
        <f>+VLOOKUP(Y801,#REF!,2,FALSE)</f>
        <v>#REF!</v>
      </c>
      <c r="R801" t="s">
        <v>1449</v>
      </c>
      <c r="S801" t="s">
        <v>148</v>
      </c>
      <c r="T801">
        <v>17439028.43</v>
      </c>
      <c r="U801">
        <v>17439028.43</v>
      </c>
      <c r="V801">
        <v>17439028.43</v>
      </c>
      <c r="W801">
        <v>0</v>
      </c>
      <c r="X801">
        <v>0</v>
      </c>
      <c r="Y801" s="288">
        <v>1</v>
      </c>
      <c r="Z801" s="6" t="str">
        <f t="shared" si="48"/>
        <v>13</v>
      </c>
      <c r="AA801" s="107" t="str">
        <f t="shared" si="49"/>
        <v>1</v>
      </c>
      <c r="AB801" s="107" t="str">
        <f t="shared" si="50"/>
        <v>13</v>
      </c>
      <c r="AC801" s="107" t="str">
        <f t="shared" si="51"/>
        <v>134</v>
      </c>
    </row>
    <row r="802" spans="1:29" x14ac:dyDescent="0.25">
      <c r="A802" t="s">
        <v>134</v>
      </c>
      <c r="B802" t="s">
        <v>1373</v>
      </c>
      <c r="C802" s="107" t="e">
        <f>+VLOOKUP(AA802,#REF!,2,FALSE)</f>
        <v>#REF!</v>
      </c>
      <c r="D802" s="107" t="e">
        <f>+VLOOKUP(AB802,#REF!,2,FALSE)</f>
        <v>#REF!</v>
      </c>
      <c r="E802" s="107" t="s">
        <v>2215</v>
      </c>
      <c r="F802" s="107" t="s">
        <v>2212</v>
      </c>
      <c r="G802" s="107" t="s">
        <v>2213</v>
      </c>
      <c r="H802" s="107" t="s">
        <v>2214</v>
      </c>
      <c r="I802" s="107" t="s">
        <v>1236</v>
      </c>
      <c r="J802" s="107" t="s">
        <v>30</v>
      </c>
      <c r="K802" s="107" t="s">
        <v>1368</v>
      </c>
      <c r="L802" s="107" t="s">
        <v>2231</v>
      </c>
      <c r="M802" t="s">
        <v>1334</v>
      </c>
      <c r="Q802" s="6" t="e">
        <f>+VLOOKUP(Y802,#REF!,2,FALSE)</f>
        <v>#REF!</v>
      </c>
      <c r="R802" t="s">
        <v>1450</v>
      </c>
      <c r="S802" t="s">
        <v>149</v>
      </c>
      <c r="T802">
        <v>83680288.5</v>
      </c>
      <c r="U802">
        <v>83680288.5</v>
      </c>
      <c r="V802">
        <v>83680288.5</v>
      </c>
      <c r="W802">
        <v>0</v>
      </c>
      <c r="X802">
        <v>0</v>
      </c>
      <c r="Y802" s="288">
        <v>1</v>
      </c>
      <c r="Z802" s="6" t="str">
        <f t="shared" si="48"/>
        <v>14</v>
      </c>
      <c r="AA802" s="107" t="str">
        <f t="shared" si="49"/>
        <v>1</v>
      </c>
      <c r="AB802" s="107" t="str">
        <f t="shared" si="50"/>
        <v>13</v>
      </c>
      <c r="AC802" s="107" t="str">
        <f t="shared" si="51"/>
        <v>134</v>
      </c>
    </row>
    <row r="803" spans="1:29" x14ac:dyDescent="0.25">
      <c r="A803" t="s">
        <v>134</v>
      </c>
      <c r="B803" t="s">
        <v>1373</v>
      </c>
      <c r="C803" s="107" t="e">
        <f>+VLOOKUP(AA803,#REF!,2,FALSE)</f>
        <v>#REF!</v>
      </c>
      <c r="D803" s="107" t="e">
        <f>+VLOOKUP(AB803,#REF!,2,FALSE)</f>
        <v>#REF!</v>
      </c>
      <c r="E803" s="107" t="s">
        <v>2215</v>
      </c>
      <c r="F803" s="107" t="s">
        <v>2212</v>
      </c>
      <c r="G803" s="107" t="s">
        <v>2213</v>
      </c>
      <c r="H803" s="107" t="s">
        <v>2214</v>
      </c>
      <c r="I803" s="107" t="s">
        <v>1236</v>
      </c>
      <c r="J803" s="107" t="s">
        <v>30</v>
      </c>
      <c r="K803" s="107" t="s">
        <v>1368</v>
      </c>
      <c r="L803" s="107" t="s">
        <v>2231</v>
      </c>
      <c r="M803" t="s">
        <v>1334</v>
      </c>
      <c r="Q803" s="6" t="e">
        <f>+VLOOKUP(Y803,#REF!,2,FALSE)</f>
        <v>#REF!</v>
      </c>
      <c r="R803" t="s">
        <v>1450</v>
      </c>
      <c r="S803" t="s">
        <v>150</v>
      </c>
      <c r="T803">
        <v>54982374.68</v>
      </c>
      <c r="U803">
        <v>54982374.68</v>
      </c>
      <c r="V803">
        <v>54982374.68</v>
      </c>
      <c r="W803">
        <v>0</v>
      </c>
      <c r="X803">
        <v>0</v>
      </c>
      <c r="Y803" s="288">
        <v>1</v>
      </c>
      <c r="Z803" s="6" t="str">
        <f t="shared" si="48"/>
        <v>14</v>
      </c>
      <c r="AA803" s="107" t="str">
        <f t="shared" si="49"/>
        <v>1</v>
      </c>
      <c r="AB803" s="107" t="str">
        <f t="shared" si="50"/>
        <v>13</v>
      </c>
      <c r="AC803" s="107" t="str">
        <f t="shared" si="51"/>
        <v>134</v>
      </c>
    </row>
    <row r="804" spans="1:29" x14ac:dyDescent="0.25">
      <c r="A804" t="s">
        <v>134</v>
      </c>
      <c r="B804" t="s">
        <v>1373</v>
      </c>
      <c r="C804" s="107" t="e">
        <f>+VLOOKUP(AA804,#REF!,2,FALSE)</f>
        <v>#REF!</v>
      </c>
      <c r="D804" s="107" t="e">
        <f>+VLOOKUP(AB804,#REF!,2,FALSE)</f>
        <v>#REF!</v>
      </c>
      <c r="E804" s="107" t="s">
        <v>2215</v>
      </c>
      <c r="F804" s="107" t="s">
        <v>2212</v>
      </c>
      <c r="G804" s="107" t="s">
        <v>2213</v>
      </c>
      <c r="H804" s="107" t="s">
        <v>2214</v>
      </c>
      <c r="I804" s="107" t="s">
        <v>1236</v>
      </c>
      <c r="J804" s="107" t="s">
        <v>30</v>
      </c>
      <c r="K804" s="107" t="s">
        <v>1368</v>
      </c>
      <c r="L804" s="107" t="s">
        <v>2231</v>
      </c>
      <c r="M804" t="s">
        <v>1334</v>
      </c>
      <c r="Q804" s="6" t="e">
        <f>+VLOOKUP(Y804,#REF!,2,FALSE)</f>
        <v>#REF!</v>
      </c>
      <c r="R804" t="s">
        <v>1450</v>
      </c>
      <c r="S804" t="s">
        <v>151</v>
      </c>
      <c r="T804">
        <v>342729929.47000003</v>
      </c>
      <c r="U804">
        <v>342729929.47000003</v>
      </c>
      <c r="V804">
        <v>342729929.47000003</v>
      </c>
      <c r="W804">
        <v>0</v>
      </c>
      <c r="X804">
        <v>0</v>
      </c>
      <c r="Y804" s="288">
        <v>1</v>
      </c>
      <c r="Z804" s="6" t="str">
        <f t="shared" si="48"/>
        <v>14</v>
      </c>
      <c r="AA804" s="107" t="str">
        <f t="shared" si="49"/>
        <v>1</v>
      </c>
      <c r="AB804" s="107" t="str">
        <f t="shared" si="50"/>
        <v>13</v>
      </c>
      <c r="AC804" s="107" t="str">
        <f t="shared" si="51"/>
        <v>134</v>
      </c>
    </row>
    <row r="805" spans="1:29" x14ac:dyDescent="0.25">
      <c r="A805" t="s">
        <v>134</v>
      </c>
      <c r="B805" t="s">
        <v>1373</v>
      </c>
      <c r="C805" s="107" t="e">
        <f>+VLOOKUP(AA805,#REF!,2,FALSE)</f>
        <v>#REF!</v>
      </c>
      <c r="D805" s="107" t="e">
        <f>+VLOOKUP(AB805,#REF!,2,FALSE)</f>
        <v>#REF!</v>
      </c>
      <c r="E805" s="107" t="s">
        <v>2215</v>
      </c>
      <c r="F805" s="107" t="s">
        <v>2212</v>
      </c>
      <c r="G805" s="107" t="s">
        <v>2213</v>
      </c>
      <c r="H805" s="107" t="s">
        <v>2214</v>
      </c>
      <c r="I805" s="107" t="s">
        <v>1236</v>
      </c>
      <c r="J805" s="107" t="s">
        <v>30</v>
      </c>
      <c r="K805" s="107" t="s">
        <v>1368</v>
      </c>
      <c r="L805" s="107" t="s">
        <v>2231</v>
      </c>
      <c r="M805" t="s">
        <v>1334</v>
      </c>
      <c r="Q805" s="6" t="e">
        <f>+VLOOKUP(Y805,#REF!,2,FALSE)</f>
        <v>#REF!</v>
      </c>
      <c r="R805" t="s">
        <v>1450</v>
      </c>
      <c r="S805" t="s">
        <v>152</v>
      </c>
      <c r="T805">
        <v>57272000</v>
      </c>
      <c r="U805">
        <v>57272000</v>
      </c>
      <c r="V805">
        <v>57272000</v>
      </c>
      <c r="W805">
        <v>0</v>
      </c>
      <c r="X805">
        <v>0</v>
      </c>
      <c r="Y805" s="288">
        <v>1</v>
      </c>
      <c r="Z805" s="6" t="str">
        <f t="shared" si="48"/>
        <v>14</v>
      </c>
      <c r="AA805" s="107" t="str">
        <f t="shared" si="49"/>
        <v>1</v>
      </c>
      <c r="AB805" s="107" t="str">
        <f t="shared" si="50"/>
        <v>13</v>
      </c>
      <c r="AC805" s="107" t="str">
        <f t="shared" si="51"/>
        <v>134</v>
      </c>
    </row>
    <row r="806" spans="1:29" x14ac:dyDescent="0.25">
      <c r="A806" t="s">
        <v>134</v>
      </c>
      <c r="B806" t="s">
        <v>1373</v>
      </c>
      <c r="C806" s="107" t="e">
        <f>+VLOOKUP(AA806,#REF!,2,FALSE)</f>
        <v>#REF!</v>
      </c>
      <c r="D806" s="107" t="e">
        <f>+VLOOKUP(AB806,#REF!,2,FALSE)</f>
        <v>#REF!</v>
      </c>
      <c r="E806" s="107" t="s">
        <v>2215</v>
      </c>
      <c r="F806" s="107" t="s">
        <v>2212</v>
      </c>
      <c r="G806" s="107" t="s">
        <v>2213</v>
      </c>
      <c r="H806" s="107" t="s">
        <v>2214</v>
      </c>
      <c r="I806" s="107" t="s">
        <v>1236</v>
      </c>
      <c r="J806" s="107" t="s">
        <v>30</v>
      </c>
      <c r="K806" s="107" t="s">
        <v>1368</v>
      </c>
      <c r="L806" s="107" t="s">
        <v>2231</v>
      </c>
      <c r="M806" t="s">
        <v>1334</v>
      </c>
      <c r="Q806" s="6" t="e">
        <f>+VLOOKUP(Y806,#REF!,2,FALSE)</f>
        <v>#REF!</v>
      </c>
      <c r="R806" t="s">
        <v>1451</v>
      </c>
      <c r="S806" t="s">
        <v>153</v>
      </c>
      <c r="T806">
        <v>4000000</v>
      </c>
      <c r="U806">
        <v>4000000</v>
      </c>
      <c r="V806">
        <v>4000000</v>
      </c>
      <c r="W806">
        <v>0</v>
      </c>
      <c r="X806">
        <v>0</v>
      </c>
      <c r="Y806" s="288">
        <v>1</v>
      </c>
      <c r="Z806" s="6" t="str">
        <f t="shared" si="48"/>
        <v>15</v>
      </c>
      <c r="AA806" s="107" t="str">
        <f t="shared" si="49"/>
        <v>1</v>
      </c>
      <c r="AB806" s="107" t="str">
        <f t="shared" si="50"/>
        <v>13</v>
      </c>
      <c r="AC806" s="107" t="str">
        <f t="shared" si="51"/>
        <v>134</v>
      </c>
    </row>
    <row r="807" spans="1:29" x14ac:dyDescent="0.25">
      <c r="A807" t="s">
        <v>134</v>
      </c>
      <c r="B807" t="s">
        <v>1373</v>
      </c>
      <c r="C807" s="107" t="e">
        <f>+VLOOKUP(AA807,#REF!,2,FALSE)</f>
        <v>#REF!</v>
      </c>
      <c r="D807" s="107" t="e">
        <f>+VLOOKUP(AB807,#REF!,2,FALSE)</f>
        <v>#REF!</v>
      </c>
      <c r="E807" s="107" t="s">
        <v>2215</v>
      </c>
      <c r="F807" s="107" t="s">
        <v>2212</v>
      </c>
      <c r="G807" s="107" t="s">
        <v>2213</v>
      </c>
      <c r="H807" s="107" t="s">
        <v>2214</v>
      </c>
      <c r="I807" s="107" t="s">
        <v>1236</v>
      </c>
      <c r="J807" s="107" t="s">
        <v>30</v>
      </c>
      <c r="K807" s="107" t="s">
        <v>1368</v>
      </c>
      <c r="L807" s="107" t="s">
        <v>2231</v>
      </c>
      <c r="M807" t="s">
        <v>1334</v>
      </c>
      <c r="Q807" s="6" t="e">
        <f>+VLOOKUP(Y807,#REF!,2,FALSE)</f>
        <v>#REF!</v>
      </c>
      <c r="R807" t="s">
        <v>1451</v>
      </c>
      <c r="S807" t="s">
        <v>154</v>
      </c>
      <c r="T807">
        <v>513666024.44</v>
      </c>
      <c r="U807">
        <v>513666024.44</v>
      </c>
      <c r="V807">
        <v>513666024.44</v>
      </c>
      <c r="W807">
        <v>0</v>
      </c>
      <c r="X807">
        <v>0</v>
      </c>
      <c r="Y807" s="288">
        <v>1</v>
      </c>
      <c r="Z807" s="6" t="str">
        <f t="shared" si="48"/>
        <v>15</v>
      </c>
      <c r="AA807" s="107" t="str">
        <f t="shared" si="49"/>
        <v>1</v>
      </c>
      <c r="AB807" s="107" t="str">
        <f t="shared" si="50"/>
        <v>13</v>
      </c>
      <c r="AC807" s="107" t="str">
        <f t="shared" si="51"/>
        <v>134</v>
      </c>
    </row>
    <row r="808" spans="1:29" x14ac:dyDescent="0.25">
      <c r="A808" t="s">
        <v>134</v>
      </c>
      <c r="B808" t="s">
        <v>1373</v>
      </c>
      <c r="C808" s="107" t="e">
        <f>+VLOOKUP(AA808,#REF!,2,FALSE)</f>
        <v>#REF!</v>
      </c>
      <c r="D808" s="107" t="e">
        <f>+VLOOKUP(AB808,#REF!,2,FALSE)</f>
        <v>#REF!</v>
      </c>
      <c r="E808" s="107" t="s">
        <v>2215</v>
      </c>
      <c r="F808" s="107" t="s">
        <v>2212</v>
      </c>
      <c r="G808" s="107" t="s">
        <v>2213</v>
      </c>
      <c r="H808" s="107" t="s">
        <v>2214</v>
      </c>
      <c r="I808" s="107" t="s">
        <v>1236</v>
      </c>
      <c r="J808" s="107" t="s">
        <v>30</v>
      </c>
      <c r="K808" s="107" t="s">
        <v>1368</v>
      </c>
      <c r="L808" s="107" t="s">
        <v>2231</v>
      </c>
      <c r="M808" t="s">
        <v>1334</v>
      </c>
      <c r="Q808" s="6" t="e">
        <f>+VLOOKUP(Y808,#REF!,2,FALSE)</f>
        <v>#REF!</v>
      </c>
      <c r="R808" t="s">
        <v>1452</v>
      </c>
      <c r="S808" t="s">
        <v>193</v>
      </c>
      <c r="T808">
        <v>97504875</v>
      </c>
      <c r="U808">
        <v>97504875</v>
      </c>
      <c r="V808">
        <v>97504875</v>
      </c>
      <c r="W808">
        <v>0</v>
      </c>
      <c r="X808">
        <v>0</v>
      </c>
      <c r="Y808" s="288">
        <v>1</v>
      </c>
      <c r="Z808" s="6" t="str">
        <f t="shared" si="48"/>
        <v>16</v>
      </c>
      <c r="AA808" s="107" t="str">
        <f t="shared" si="49"/>
        <v>1</v>
      </c>
      <c r="AB808" s="107" t="str">
        <f t="shared" si="50"/>
        <v>13</v>
      </c>
      <c r="AC808" s="107" t="str">
        <f t="shared" si="51"/>
        <v>134</v>
      </c>
    </row>
    <row r="809" spans="1:29" x14ac:dyDescent="0.25">
      <c r="A809" t="s">
        <v>134</v>
      </c>
      <c r="B809" t="s">
        <v>1373</v>
      </c>
      <c r="C809" s="107" t="e">
        <f>+VLOOKUP(AA809,#REF!,2,FALSE)</f>
        <v>#REF!</v>
      </c>
      <c r="D809" s="107" t="e">
        <f>+VLOOKUP(AB809,#REF!,2,FALSE)</f>
        <v>#REF!</v>
      </c>
      <c r="E809" s="107" t="s">
        <v>2215</v>
      </c>
      <c r="F809" s="107" t="s">
        <v>2212</v>
      </c>
      <c r="G809" s="107" t="s">
        <v>2213</v>
      </c>
      <c r="H809" s="107" t="s">
        <v>2214</v>
      </c>
      <c r="I809" s="107" t="s">
        <v>1236</v>
      </c>
      <c r="J809" s="107" t="s">
        <v>30</v>
      </c>
      <c r="K809" s="107" t="s">
        <v>1368</v>
      </c>
      <c r="L809" s="107" t="s">
        <v>2231</v>
      </c>
      <c r="M809" t="s">
        <v>1334</v>
      </c>
      <c r="Q809" s="6" t="e">
        <f>+VLOOKUP(Y809,#REF!,2,FALSE)</f>
        <v>#REF!</v>
      </c>
      <c r="R809" t="s">
        <v>1453</v>
      </c>
      <c r="S809" t="s">
        <v>155</v>
      </c>
      <c r="T809">
        <v>49270726.640000001</v>
      </c>
      <c r="U809">
        <v>49270726.640000001</v>
      </c>
      <c r="V809">
        <v>49270726.640000001</v>
      </c>
      <c r="W809">
        <v>0</v>
      </c>
      <c r="X809">
        <v>0</v>
      </c>
      <c r="Y809" s="288">
        <v>1</v>
      </c>
      <c r="Z809" s="6" t="str">
        <f t="shared" si="48"/>
        <v>17</v>
      </c>
      <c r="AA809" s="107" t="str">
        <f t="shared" si="49"/>
        <v>1</v>
      </c>
      <c r="AB809" s="107" t="str">
        <f t="shared" si="50"/>
        <v>13</v>
      </c>
      <c r="AC809" s="107" t="str">
        <f t="shared" si="51"/>
        <v>134</v>
      </c>
    </row>
    <row r="810" spans="1:29" x14ac:dyDescent="0.25">
      <c r="A810" t="s">
        <v>134</v>
      </c>
      <c r="B810" t="s">
        <v>1373</v>
      </c>
      <c r="C810" s="107" t="e">
        <f>+VLOOKUP(AA810,#REF!,2,FALSE)</f>
        <v>#REF!</v>
      </c>
      <c r="D810" s="107" t="e">
        <f>+VLOOKUP(AB810,#REF!,2,FALSE)</f>
        <v>#REF!</v>
      </c>
      <c r="E810" s="107" t="s">
        <v>2215</v>
      </c>
      <c r="F810" s="107" t="s">
        <v>2212</v>
      </c>
      <c r="G810" s="107" t="s">
        <v>2213</v>
      </c>
      <c r="H810" s="107" t="s">
        <v>2214</v>
      </c>
      <c r="I810" s="107" t="s">
        <v>1236</v>
      </c>
      <c r="J810" s="107" t="s">
        <v>30</v>
      </c>
      <c r="K810" s="107" t="s">
        <v>1368</v>
      </c>
      <c r="L810" s="107" t="s">
        <v>2231</v>
      </c>
      <c r="M810" t="s">
        <v>1334</v>
      </c>
      <c r="P810" t="s">
        <v>214</v>
      </c>
      <c r="Q810" s="6" t="e">
        <f>+VLOOKUP(Y810,#REF!,2,FALSE)</f>
        <v>#REF!</v>
      </c>
      <c r="R810" t="s">
        <v>1458</v>
      </c>
      <c r="S810" t="s">
        <v>98</v>
      </c>
      <c r="T810">
        <v>160915590</v>
      </c>
      <c r="U810">
        <v>160915590</v>
      </c>
      <c r="V810">
        <v>156088122.29999998</v>
      </c>
      <c r="W810">
        <v>0</v>
      </c>
      <c r="X810">
        <v>-4827467.7000000179</v>
      </c>
      <c r="Y810" s="288">
        <v>2</v>
      </c>
      <c r="Z810" s="6" t="str">
        <f t="shared" si="48"/>
        <v>26</v>
      </c>
      <c r="AA810" s="107" t="str">
        <f t="shared" si="49"/>
        <v>1</v>
      </c>
      <c r="AB810" s="107" t="str">
        <f t="shared" si="50"/>
        <v>13</v>
      </c>
      <c r="AC810" s="107" t="str">
        <f t="shared" si="51"/>
        <v>134</v>
      </c>
    </row>
    <row r="811" spans="1:29" x14ac:dyDescent="0.25">
      <c r="A811" t="s">
        <v>134</v>
      </c>
      <c r="B811" t="s">
        <v>1373</v>
      </c>
      <c r="C811" s="107" t="e">
        <f>+VLOOKUP(AA811,#REF!,2,FALSE)</f>
        <v>#REF!</v>
      </c>
      <c r="D811" s="107" t="e">
        <f>+VLOOKUP(AB811,#REF!,2,FALSE)</f>
        <v>#REF!</v>
      </c>
      <c r="E811" s="107" t="s">
        <v>2215</v>
      </c>
      <c r="F811" s="107" t="s">
        <v>2212</v>
      </c>
      <c r="G811" s="107" t="s">
        <v>2213</v>
      </c>
      <c r="H811" s="107" t="s">
        <v>2214</v>
      </c>
      <c r="I811" s="107" t="s">
        <v>1236</v>
      </c>
      <c r="J811" s="107" t="s">
        <v>30</v>
      </c>
      <c r="K811" s="107" t="s">
        <v>1368</v>
      </c>
      <c r="L811" s="107" t="s">
        <v>2231</v>
      </c>
      <c r="M811" t="s">
        <v>1334</v>
      </c>
      <c r="P811" t="s">
        <v>1199</v>
      </c>
      <c r="Q811" s="6" t="e">
        <f>+VLOOKUP(Y811,#REF!,2,FALSE)</f>
        <v>#REF!</v>
      </c>
      <c r="R811" t="s">
        <v>1462</v>
      </c>
      <c r="S811" t="s">
        <v>209</v>
      </c>
      <c r="T811">
        <v>305000000</v>
      </c>
      <c r="U811">
        <v>78000000</v>
      </c>
      <c r="V811">
        <v>78000000</v>
      </c>
      <c r="W811">
        <v>-227000000</v>
      </c>
      <c r="X811">
        <v>-227000000</v>
      </c>
      <c r="Y811" s="288">
        <v>3</v>
      </c>
      <c r="Z811" s="6" t="str">
        <f t="shared" si="48"/>
        <v>31</v>
      </c>
      <c r="AA811" s="107" t="str">
        <f t="shared" si="49"/>
        <v>1</v>
      </c>
      <c r="AB811" s="107" t="str">
        <f t="shared" si="50"/>
        <v>13</v>
      </c>
      <c r="AC811" s="107" t="str">
        <f t="shared" si="51"/>
        <v>134</v>
      </c>
    </row>
    <row r="812" spans="1:29" x14ac:dyDescent="0.25">
      <c r="A812" t="s">
        <v>134</v>
      </c>
      <c r="B812" t="s">
        <v>1373</v>
      </c>
      <c r="C812" s="107" t="e">
        <f>+VLOOKUP(AA812,#REF!,2,FALSE)</f>
        <v>#REF!</v>
      </c>
      <c r="D812" s="107" t="e">
        <f>+VLOOKUP(AB812,#REF!,2,FALSE)</f>
        <v>#REF!</v>
      </c>
      <c r="E812" s="107" t="s">
        <v>2215</v>
      </c>
      <c r="F812" s="107" t="s">
        <v>2212</v>
      </c>
      <c r="G812" s="107" t="s">
        <v>2213</v>
      </c>
      <c r="H812" s="107" t="s">
        <v>2214</v>
      </c>
      <c r="I812" s="107" t="s">
        <v>1236</v>
      </c>
      <c r="J812" s="107" t="s">
        <v>30</v>
      </c>
      <c r="K812" s="107" t="s">
        <v>1368</v>
      </c>
      <c r="L812" s="107" t="s">
        <v>2231</v>
      </c>
      <c r="M812" t="s">
        <v>1334</v>
      </c>
      <c r="P812" t="s">
        <v>214</v>
      </c>
      <c r="Q812" s="6" t="e">
        <f>+VLOOKUP(Y812,#REF!,2,FALSE)</f>
        <v>#REF!</v>
      </c>
      <c r="R812" t="s">
        <v>1462</v>
      </c>
      <c r="S812" t="s">
        <v>191</v>
      </c>
      <c r="T812">
        <v>700000</v>
      </c>
      <c r="U812">
        <v>700000</v>
      </c>
      <c r="V812">
        <v>700000</v>
      </c>
      <c r="W812">
        <v>0</v>
      </c>
      <c r="X812">
        <v>0</v>
      </c>
      <c r="Y812" s="288">
        <v>3</v>
      </c>
      <c r="Z812" s="6" t="str">
        <f t="shared" si="48"/>
        <v>31</v>
      </c>
      <c r="AA812" s="107" t="str">
        <f t="shared" si="49"/>
        <v>1</v>
      </c>
      <c r="AB812" s="107" t="str">
        <f t="shared" si="50"/>
        <v>13</v>
      </c>
      <c r="AC812" s="107" t="str">
        <f t="shared" si="51"/>
        <v>134</v>
      </c>
    </row>
    <row r="813" spans="1:29" x14ac:dyDescent="0.25">
      <c r="A813" t="s">
        <v>134</v>
      </c>
      <c r="B813" t="s">
        <v>1373</v>
      </c>
      <c r="C813" s="107" t="e">
        <f>+VLOOKUP(AA813,#REF!,2,FALSE)</f>
        <v>#REF!</v>
      </c>
      <c r="D813" s="107" t="e">
        <f>+VLOOKUP(AB813,#REF!,2,FALSE)</f>
        <v>#REF!</v>
      </c>
      <c r="E813" s="107" t="s">
        <v>2215</v>
      </c>
      <c r="F813" s="107" t="s">
        <v>2212</v>
      </c>
      <c r="G813" s="107" t="s">
        <v>2213</v>
      </c>
      <c r="H813" s="107" t="s">
        <v>2214</v>
      </c>
      <c r="I813" s="107" t="s">
        <v>1236</v>
      </c>
      <c r="J813" s="107" t="s">
        <v>30</v>
      </c>
      <c r="K813" s="107" t="s">
        <v>1368</v>
      </c>
      <c r="L813" s="107" t="s">
        <v>2231</v>
      </c>
      <c r="M813" t="s">
        <v>1334</v>
      </c>
      <c r="P813" t="s">
        <v>214</v>
      </c>
      <c r="Q813" s="6" t="e">
        <f>+VLOOKUP(Y813,#REF!,2,FALSE)</f>
        <v>#REF!</v>
      </c>
      <c r="R813" t="s">
        <v>1462</v>
      </c>
      <c r="S813" t="s">
        <v>210</v>
      </c>
      <c r="T813">
        <v>2897449</v>
      </c>
      <c r="U813">
        <v>2897449</v>
      </c>
      <c r="V813">
        <v>2897449</v>
      </c>
      <c r="W813">
        <v>0</v>
      </c>
      <c r="X813">
        <v>0</v>
      </c>
      <c r="Y813" s="288">
        <v>3</v>
      </c>
      <c r="Z813" s="6" t="str">
        <f t="shared" si="48"/>
        <v>31</v>
      </c>
      <c r="AA813" s="107" t="str">
        <f t="shared" si="49"/>
        <v>1</v>
      </c>
      <c r="AB813" s="107" t="str">
        <f t="shared" si="50"/>
        <v>13</v>
      </c>
      <c r="AC813" s="107" t="str">
        <f t="shared" si="51"/>
        <v>134</v>
      </c>
    </row>
    <row r="814" spans="1:29" x14ac:dyDescent="0.25">
      <c r="A814" t="s">
        <v>134</v>
      </c>
      <c r="B814" t="s">
        <v>1373</v>
      </c>
      <c r="C814" s="107" t="e">
        <f>+VLOOKUP(AA814,#REF!,2,FALSE)</f>
        <v>#REF!</v>
      </c>
      <c r="D814" s="107" t="e">
        <f>+VLOOKUP(AB814,#REF!,2,FALSE)</f>
        <v>#REF!</v>
      </c>
      <c r="E814" s="107" t="s">
        <v>2215</v>
      </c>
      <c r="F814" s="107" t="s">
        <v>2212</v>
      </c>
      <c r="G814" s="107" t="s">
        <v>2213</v>
      </c>
      <c r="H814" s="107" t="s">
        <v>2214</v>
      </c>
      <c r="I814" s="107" t="s">
        <v>1236</v>
      </c>
      <c r="J814" s="107" t="s">
        <v>30</v>
      </c>
      <c r="K814" s="107" t="s">
        <v>1368</v>
      </c>
      <c r="L814" s="107" t="s">
        <v>2231</v>
      </c>
      <c r="M814" t="s">
        <v>1334</v>
      </c>
      <c r="P814" t="s">
        <v>214</v>
      </c>
      <c r="Q814" s="6" t="e">
        <f>+VLOOKUP(Y814,#REF!,2,FALSE)</f>
        <v>#REF!</v>
      </c>
      <c r="R814" t="s">
        <v>1462</v>
      </c>
      <c r="S814" t="s">
        <v>87</v>
      </c>
      <c r="T814">
        <v>7395423</v>
      </c>
      <c r="U814">
        <v>7395423</v>
      </c>
      <c r="V814">
        <v>7395423</v>
      </c>
      <c r="W814">
        <v>0</v>
      </c>
      <c r="X814">
        <v>0</v>
      </c>
      <c r="Y814" s="288">
        <v>3</v>
      </c>
      <c r="Z814" s="6" t="str">
        <f t="shared" si="48"/>
        <v>31</v>
      </c>
      <c r="AA814" s="107" t="str">
        <f t="shared" si="49"/>
        <v>1</v>
      </c>
      <c r="AB814" s="107" t="str">
        <f t="shared" si="50"/>
        <v>13</v>
      </c>
      <c r="AC814" s="107" t="str">
        <f t="shared" si="51"/>
        <v>134</v>
      </c>
    </row>
    <row r="815" spans="1:29" x14ac:dyDescent="0.25">
      <c r="A815" t="s">
        <v>134</v>
      </c>
      <c r="B815" t="s">
        <v>1373</v>
      </c>
      <c r="C815" s="107" t="e">
        <f>+VLOOKUP(AA815,#REF!,2,FALSE)</f>
        <v>#REF!</v>
      </c>
      <c r="D815" s="107" t="e">
        <f>+VLOOKUP(AB815,#REF!,2,FALSE)</f>
        <v>#REF!</v>
      </c>
      <c r="E815" s="107" t="s">
        <v>2215</v>
      </c>
      <c r="F815" s="107" t="s">
        <v>2212</v>
      </c>
      <c r="G815" s="107" t="s">
        <v>2213</v>
      </c>
      <c r="H815" s="107" t="s">
        <v>2214</v>
      </c>
      <c r="I815" s="107" t="s">
        <v>1236</v>
      </c>
      <c r="J815" s="107" t="s">
        <v>30</v>
      </c>
      <c r="K815" s="107" t="s">
        <v>1368</v>
      </c>
      <c r="L815" s="107" t="s">
        <v>2231</v>
      </c>
      <c r="M815" t="s">
        <v>1334</v>
      </c>
      <c r="P815" t="s">
        <v>214</v>
      </c>
      <c r="Q815" s="6" t="e">
        <f>+VLOOKUP(Y815,#REF!,2,FALSE)</f>
        <v>#REF!</v>
      </c>
      <c r="R815" t="s">
        <v>1463</v>
      </c>
      <c r="S815" t="s">
        <v>211</v>
      </c>
      <c r="T815">
        <v>14118000</v>
      </c>
      <c r="U815">
        <v>14118000</v>
      </c>
      <c r="V815">
        <v>14118000</v>
      </c>
      <c r="W815">
        <v>0</v>
      </c>
      <c r="X815">
        <v>0</v>
      </c>
      <c r="Y815" s="288">
        <v>3</v>
      </c>
      <c r="Z815" s="6" t="str">
        <f t="shared" si="48"/>
        <v>32</v>
      </c>
      <c r="AA815" s="107" t="str">
        <f t="shared" si="49"/>
        <v>1</v>
      </c>
      <c r="AB815" s="107" t="str">
        <f t="shared" si="50"/>
        <v>13</v>
      </c>
      <c r="AC815" s="107" t="str">
        <f t="shared" si="51"/>
        <v>134</v>
      </c>
    </row>
    <row r="816" spans="1:29" x14ac:dyDescent="0.25">
      <c r="A816" t="s">
        <v>134</v>
      </c>
      <c r="B816" t="s">
        <v>1373</v>
      </c>
      <c r="C816" s="107" t="e">
        <f>+VLOOKUP(AA816,#REF!,2,FALSE)</f>
        <v>#REF!</v>
      </c>
      <c r="D816" s="107" t="e">
        <f>+VLOOKUP(AB816,#REF!,2,FALSE)</f>
        <v>#REF!</v>
      </c>
      <c r="E816" s="107" t="s">
        <v>2215</v>
      </c>
      <c r="F816" s="107" t="s">
        <v>2212</v>
      </c>
      <c r="G816" s="107" t="s">
        <v>2213</v>
      </c>
      <c r="H816" s="107" t="s">
        <v>2214</v>
      </c>
      <c r="I816" s="107" t="s">
        <v>1236</v>
      </c>
      <c r="J816" s="107" t="s">
        <v>30</v>
      </c>
      <c r="K816" s="107" t="s">
        <v>1368</v>
      </c>
      <c r="L816" s="107" t="s">
        <v>2231</v>
      </c>
      <c r="M816" t="s">
        <v>1334</v>
      </c>
      <c r="P816" t="s">
        <v>214</v>
      </c>
      <c r="Q816" s="6" t="e">
        <f>+VLOOKUP(Y816,#REF!,2,FALSE)</f>
        <v>#REF!</v>
      </c>
      <c r="R816" t="s">
        <v>1465</v>
      </c>
      <c r="S816" t="s">
        <v>212</v>
      </c>
      <c r="T816">
        <v>46000000</v>
      </c>
      <c r="U816">
        <v>46000000</v>
      </c>
      <c r="V816">
        <v>46000000</v>
      </c>
      <c r="W816">
        <v>0</v>
      </c>
      <c r="X816">
        <v>0</v>
      </c>
      <c r="Y816" s="288">
        <v>3</v>
      </c>
      <c r="Z816" s="6" t="str">
        <f t="shared" si="48"/>
        <v>34</v>
      </c>
      <c r="AA816" s="107" t="str">
        <f t="shared" si="49"/>
        <v>1</v>
      </c>
      <c r="AB816" s="107" t="str">
        <f t="shared" si="50"/>
        <v>13</v>
      </c>
      <c r="AC816" s="107" t="str">
        <f t="shared" si="51"/>
        <v>134</v>
      </c>
    </row>
    <row r="817" spans="1:29" x14ac:dyDescent="0.25">
      <c r="A817" t="s">
        <v>134</v>
      </c>
      <c r="B817" t="s">
        <v>1373</v>
      </c>
      <c r="C817" s="107" t="e">
        <f>+VLOOKUP(AA817,#REF!,2,FALSE)</f>
        <v>#REF!</v>
      </c>
      <c r="D817" s="107" t="e">
        <f>+VLOOKUP(AB817,#REF!,2,FALSE)</f>
        <v>#REF!</v>
      </c>
      <c r="E817" s="107" t="s">
        <v>2215</v>
      </c>
      <c r="F817" s="107" t="s">
        <v>2212</v>
      </c>
      <c r="G817" s="107" t="s">
        <v>2213</v>
      </c>
      <c r="H817" s="107" t="s">
        <v>2214</v>
      </c>
      <c r="I817" s="107" t="s">
        <v>1236</v>
      </c>
      <c r="J817" s="107" t="s">
        <v>30</v>
      </c>
      <c r="K817" s="107" t="s">
        <v>1368</v>
      </c>
      <c r="L817" s="107" t="s">
        <v>2231</v>
      </c>
      <c r="M817" t="s">
        <v>1334</v>
      </c>
      <c r="P817" t="s">
        <v>214</v>
      </c>
      <c r="Q817" s="6" t="e">
        <f>+VLOOKUP(Y817,#REF!,2,FALSE)</f>
        <v>#REF!</v>
      </c>
      <c r="R817" t="s">
        <v>1462</v>
      </c>
      <c r="S817" t="s">
        <v>213</v>
      </c>
      <c r="T817">
        <v>22000000</v>
      </c>
      <c r="U817">
        <v>22000000</v>
      </c>
      <c r="V817">
        <v>22000000</v>
      </c>
      <c r="W817">
        <v>0</v>
      </c>
      <c r="X817">
        <v>0</v>
      </c>
      <c r="Y817" s="288">
        <v>3</v>
      </c>
      <c r="Z817" s="6" t="str">
        <f t="shared" si="48"/>
        <v>31</v>
      </c>
      <c r="AA817" s="107" t="str">
        <f t="shared" si="49"/>
        <v>1</v>
      </c>
      <c r="AB817" s="107" t="str">
        <f t="shared" si="50"/>
        <v>13</v>
      </c>
      <c r="AC817" s="107" t="str">
        <f t="shared" si="51"/>
        <v>134</v>
      </c>
    </row>
    <row r="818" spans="1:29" x14ac:dyDescent="0.25">
      <c r="A818" t="s">
        <v>134</v>
      </c>
      <c r="B818" t="s">
        <v>1373</v>
      </c>
      <c r="C818" s="107" t="e">
        <f>+VLOOKUP(AA818,#REF!,2,FALSE)</f>
        <v>#REF!</v>
      </c>
      <c r="D818" s="107" t="e">
        <f>+VLOOKUP(AB818,#REF!,2,FALSE)</f>
        <v>#REF!</v>
      </c>
      <c r="E818" s="107" t="s">
        <v>2215</v>
      </c>
      <c r="F818" s="107" t="s">
        <v>2212</v>
      </c>
      <c r="G818" s="107" t="s">
        <v>2213</v>
      </c>
      <c r="H818" s="107" t="s">
        <v>2214</v>
      </c>
      <c r="I818" s="107" t="s">
        <v>1236</v>
      </c>
      <c r="J818" s="107" t="s">
        <v>30</v>
      </c>
      <c r="K818" s="107" t="s">
        <v>1368</v>
      </c>
      <c r="L818" s="107" t="s">
        <v>2231</v>
      </c>
      <c r="M818" t="s">
        <v>1334</v>
      </c>
      <c r="P818" t="s">
        <v>1226</v>
      </c>
      <c r="Q818" s="6" t="e">
        <f>+VLOOKUP(Y818,#REF!,2,FALSE)</f>
        <v>#REF!</v>
      </c>
      <c r="R818" t="s">
        <v>1463</v>
      </c>
      <c r="S818" t="s">
        <v>66</v>
      </c>
      <c r="T818">
        <v>0</v>
      </c>
      <c r="U818">
        <v>43291736.339758299</v>
      </c>
      <c r="V818">
        <v>20150684.339758292</v>
      </c>
      <c r="W818">
        <v>43291736.339758299</v>
      </c>
      <c r="X818">
        <v>20150684.339758292</v>
      </c>
      <c r="Y818" s="288">
        <v>3</v>
      </c>
      <c r="Z818" s="6" t="str">
        <f t="shared" si="48"/>
        <v>32</v>
      </c>
      <c r="AA818" s="107" t="str">
        <f t="shared" si="49"/>
        <v>1</v>
      </c>
      <c r="AB818" s="107" t="str">
        <f t="shared" si="50"/>
        <v>13</v>
      </c>
      <c r="AC818" s="107" t="str">
        <f t="shared" si="51"/>
        <v>134</v>
      </c>
    </row>
    <row r="819" spans="1:29" x14ac:dyDescent="0.25">
      <c r="A819" t="s">
        <v>225</v>
      </c>
      <c r="B819" t="s">
        <v>1383</v>
      </c>
      <c r="C819" s="107" t="e">
        <f>+VLOOKUP(AA819,#REF!,2,FALSE)</f>
        <v>#REF!</v>
      </c>
      <c r="D819" s="107" t="e">
        <f>+VLOOKUP(AB819,#REF!,2,FALSE)</f>
        <v>#REF!</v>
      </c>
      <c r="E819" s="107" t="s">
        <v>2232</v>
      </c>
      <c r="F819" s="107" t="s">
        <v>2233</v>
      </c>
      <c r="G819" s="107" t="s">
        <v>2234</v>
      </c>
      <c r="H819" s="107" t="s">
        <v>2235</v>
      </c>
      <c r="I819" t="s">
        <v>1237</v>
      </c>
      <c r="J819" t="s">
        <v>31</v>
      </c>
      <c r="K819" t="s">
        <v>1378</v>
      </c>
      <c r="L819" s="107" t="s">
        <v>2217</v>
      </c>
      <c r="M819" t="s">
        <v>1333</v>
      </c>
      <c r="P819" t="s">
        <v>452</v>
      </c>
      <c r="Q819" s="6" t="e">
        <f>+VLOOKUP(Y819,#REF!,2,FALSE)</f>
        <v>#REF!</v>
      </c>
      <c r="R819" t="s">
        <v>1454</v>
      </c>
      <c r="S819" t="s">
        <v>51</v>
      </c>
      <c r="T819">
        <v>50000</v>
      </c>
      <c r="U819">
        <v>50000</v>
      </c>
      <c r="V819">
        <v>15000</v>
      </c>
      <c r="W819">
        <v>0</v>
      </c>
      <c r="X819">
        <v>-35000</v>
      </c>
      <c r="Y819" s="288">
        <v>2</v>
      </c>
      <c r="Z819" s="6" t="str">
        <f t="shared" si="48"/>
        <v>21</v>
      </c>
      <c r="AA819" s="107" t="str">
        <f t="shared" si="49"/>
        <v>1</v>
      </c>
      <c r="AB819" s="107" t="str">
        <f t="shared" si="50"/>
        <v>18</v>
      </c>
      <c r="AC819" s="107" t="str">
        <f t="shared" si="51"/>
        <v>185</v>
      </c>
    </row>
    <row r="820" spans="1:29" x14ac:dyDescent="0.25">
      <c r="A820" t="s">
        <v>225</v>
      </c>
      <c r="B820" t="s">
        <v>1383</v>
      </c>
      <c r="C820" s="107" t="e">
        <f>+VLOOKUP(AA820,#REF!,2,FALSE)</f>
        <v>#REF!</v>
      </c>
      <c r="D820" s="107" t="e">
        <f>+VLOOKUP(AB820,#REF!,2,FALSE)</f>
        <v>#REF!</v>
      </c>
      <c r="E820" s="107" t="s">
        <v>2232</v>
      </c>
      <c r="F820" s="107" t="s">
        <v>2233</v>
      </c>
      <c r="G820" s="107" t="s">
        <v>2234</v>
      </c>
      <c r="H820" s="107" t="s">
        <v>2235</v>
      </c>
      <c r="I820" s="107" t="s">
        <v>1237</v>
      </c>
      <c r="J820" s="107" t="s">
        <v>31</v>
      </c>
      <c r="K820" s="107" t="s">
        <v>1378</v>
      </c>
      <c r="L820" s="107" t="s">
        <v>2217</v>
      </c>
      <c r="M820" t="s">
        <v>1333</v>
      </c>
      <c r="P820" t="s">
        <v>453</v>
      </c>
      <c r="Q820" s="6" t="e">
        <f>+VLOOKUP(Y820,#REF!,2,FALSE)</f>
        <v>#REF!</v>
      </c>
      <c r="R820" t="s">
        <v>1454</v>
      </c>
      <c r="S820" t="s">
        <v>3</v>
      </c>
      <c r="T820">
        <v>450000</v>
      </c>
      <c r="U820">
        <v>450000</v>
      </c>
      <c r="V820">
        <v>135000</v>
      </c>
      <c r="W820">
        <v>0</v>
      </c>
      <c r="X820">
        <v>-315000</v>
      </c>
      <c r="Y820" s="288">
        <v>2</v>
      </c>
      <c r="Z820" s="6" t="str">
        <f t="shared" si="48"/>
        <v>21</v>
      </c>
      <c r="AA820" s="107" t="str">
        <f t="shared" si="49"/>
        <v>1</v>
      </c>
      <c r="AB820" s="107" t="str">
        <f t="shared" si="50"/>
        <v>18</v>
      </c>
      <c r="AC820" s="107" t="str">
        <f t="shared" si="51"/>
        <v>185</v>
      </c>
    </row>
    <row r="821" spans="1:29" x14ac:dyDescent="0.25">
      <c r="A821" t="s">
        <v>225</v>
      </c>
      <c r="B821" t="s">
        <v>1383</v>
      </c>
      <c r="C821" s="107" t="e">
        <f>+VLOOKUP(AA821,#REF!,2,FALSE)</f>
        <v>#REF!</v>
      </c>
      <c r="D821" s="107" t="e">
        <f>+VLOOKUP(AB821,#REF!,2,FALSE)</f>
        <v>#REF!</v>
      </c>
      <c r="E821" s="107" t="s">
        <v>2232</v>
      </c>
      <c r="F821" s="107" t="s">
        <v>2233</v>
      </c>
      <c r="G821" s="107" t="s">
        <v>2234</v>
      </c>
      <c r="H821" s="107" t="s">
        <v>2235</v>
      </c>
      <c r="I821" s="107" t="s">
        <v>1237</v>
      </c>
      <c r="J821" s="107" t="s">
        <v>31</v>
      </c>
      <c r="K821" s="107" t="s">
        <v>1378</v>
      </c>
      <c r="L821" s="107" t="s">
        <v>2217</v>
      </c>
      <c r="M821" t="s">
        <v>1333</v>
      </c>
      <c r="P821" t="s">
        <v>454</v>
      </c>
      <c r="Q821" s="6" t="e">
        <f>+VLOOKUP(Y821,#REF!,2,FALSE)</f>
        <v>#REF!</v>
      </c>
      <c r="R821" t="s">
        <v>1455</v>
      </c>
      <c r="S821" t="s">
        <v>6</v>
      </c>
      <c r="T821">
        <v>30000</v>
      </c>
      <c r="U821">
        <v>30000</v>
      </c>
      <c r="V821">
        <v>30000</v>
      </c>
      <c r="W821">
        <v>0</v>
      </c>
      <c r="X821">
        <v>0</v>
      </c>
      <c r="Y821" s="288">
        <v>2</v>
      </c>
      <c r="Z821" s="6" t="str">
        <f t="shared" si="48"/>
        <v>22</v>
      </c>
      <c r="AA821" s="107" t="str">
        <f t="shared" si="49"/>
        <v>1</v>
      </c>
      <c r="AB821" s="107" t="str">
        <f t="shared" si="50"/>
        <v>18</v>
      </c>
      <c r="AC821" s="107" t="str">
        <f t="shared" si="51"/>
        <v>185</v>
      </c>
    </row>
    <row r="822" spans="1:29" x14ac:dyDescent="0.25">
      <c r="A822" t="s">
        <v>225</v>
      </c>
      <c r="B822" t="s">
        <v>1383</v>
      </c>
      <c r="C822" s="107" t="e">
        <f>+VLOOKUP(AA822,#REF!,2,FALSE)</f>
        <v>#REF!</v>
      </c>
      <c r="D822" s="107" t="e">
        <f>+VLOOKUP(AB822,#REF!,2,FALSE)</f>
        <v>#REF!</v>
      </c>
      <c r="E822" s="107" t="s">
        <v>2232</v>
      </c>
      <c r="F822" s="107" t="s">
        <v>2233</v>
      </c>
      <c r="G822" s="107" t="s">
        <v>2234</v>
      </c>
      <c r="H822" s="107" t="s">
        <v>2235</v>
      </c>
      <c r="I822" s="107" t="s">
        <v>1237</v>
      </c>
      <c r="J822" s="107" t="s">
        <v>31</v>
      </c>
      <c r="K822" s="107" t="s">
        <v>1378</v>
      </c>
      <c r="L822" s="107" t="s">
        <v>2217</v>
      </c>
      <c r="M822" t="s">
        <v>1333</v>
      </c>
      <c r="P822" t="s">
        <v>455</v>
      </c>
      <c r="Q822" s="6" t="e">
        <f>+VLOOKUP(Y822,#REF!,2,FALSE)</f>
        <v>#REF!</v>
      </c>
      <c r="R822" t="s">
        <v>1455</v>
      </c>
      <c r="S822" t="s">
        <v>7</v>
      </c>
      <c r="T822">
        <v>5000</v>
      </c>
      <c r="U822">
        <v>5000</v>
      </c>
      <c r="V822">
        <v>5000</v>
      </c>
      <c r="W822">
        <v>0</v>
      </c>
      <c r="X822">
        <v>0</v>
      </c>
      <c r="Y822" s="288">
        <v>2</v>
      </c>
      <c r="Z822" s="6" t="str">
        <f t="shared" si="48"/>
        <v>22</v>
      </c>
      <c r="AA822" s="107" t="str">
        <f t="shared" si="49"/>
        <v>1</v>
      </c>
      <c r="AB822" s="107" t="str">
        <f t="shared" si="50"/>
        <v>18</v>
      </c>
      <c r="AC822" s="107" t="str">
        <f t="shared" si="51"/>
        <v>185</v>
      </c>
    </row>
    <row r="823" spans="1:29" x14ac:dyDescent="0.25">
      <c r="A823" t="s">
        <v>225</v>
      </c>
      <c r="B823" t="s">
        <v>1383</v>
      </c>
      <c r="C823" s="107" t="e">
        <f>+VLOOKUP(AA823,#REF!,2,FALSE)</f>
        <v>#REF!</v>
      </c>
      <c r="D823" s="107" t="e">
        <f>+VLOOKUP(AB823,#REF!,2,FALSE)</f>
        <v>#REF!</v>
      </c>
      <c r="E823" s="107" t="s">
        <v>2232</v>
      </c>
      <c r="F823" s="107" t="s">
        <v>2233</v>
      </c>
      <c r="G823" s="107" t="s">
        <v>2234</v>
      </c>
      <c r="H823" s="107" t="s">
        <v>2235</v>
      </c>
      <c r="I823" s="107" t="s">
        <v>1237</v>
      </c>
      <c r="J823" s="107" t="s">
        <v>31</v>
      </c>
      <c r="K823" s="107" t="s">
        <v>1378</v>
      </c>
      <c r="L823" s="107" t="s">
        <v>2217</v>
      </c>
      <c r="M823" t="s">
        <v>1333</v>
      </c>
      <c r="P823" t="s">
        <v>456</v>
      </c>
      <c r="Q823" s="6" t="e">
        <f>+VLOOKUP(Y823,#REF!,2,FALSE)</f>
        <v>#REF!</v>
      </c>
      <c r="R823" t="s">
        <v>1456</v>
      </c>
      <c r="S823" t="s">
        <v>52</v>
      </c>
      <c r="T823">
        <v>8000</v>
      </c>
      <c r="U823">
        <v>8000</v>
      </c>
      <c r="V823">
        <v>8000</v>
      </c>
      <c r="W823">
        <v>0</v>
      </c>
      <c r="X823">
        <v>0</v>
      </c>
      <c r="Y823" s="288">
        <v>2</v>
      </c>
      <c r="Z823" s="6" t="str">
        <f t="shared" si="48"/>
        <v>24</v>
      </c>
      <c r="AA823" s="107" t="str">
        <f t="shared" si="49"/>
        <v>1</v>
      </c>
      <c r="AB823" s="107" t="str">
        <f t="shared" si="50"/>
        <v>18</v>
      </c>
      <c r="AC823" s="107" t="str">
        <f t="shared" si="51"/>
        <v>185</v>
      </c>
    </row>
    <row r="824" spans="1:29" x14ac:dyDescent="0.25">
      <c r="A824" t="s">
        <v>225</v>
      </c>
      <c r="B824" t="s">
        <v>1383</v>
      </c>
      <c r="C824" s="107" t="e">
        <f>+VLOOKUP(AA824,#REF!,2,FALSE)</f>
        <v>#REF!</v>
      </c>
      <c r="D824" s="107" t="e">
        <f>+VLOOKUP(AB824,#REF!,2,FALSE)</f>
        <v>#REF!</v>
      </c>
      <c r="E824" s="107" t="s">
        <v>2232</v>
      </c>
      <c r="F824" s="107" t="s">
        <v>2233</v>
      </c>
      <c r="G824" s="107" t="s">
        <v>2234</v>
      </c>
      <c r="H824" s="107" t="s">
        <v>2235</v>
      </c>
      <c r="I824" s="107" t="s">
        <v>1237</v>
      </c>
      <c r="J824" s="107" t="s">
        <v>31</v>
      </c>
      <c r="K824" s="107" t="s">
        <v>1378</v>
      </c>
      <c r="L824" s="107" t="s">
        <v>2217</v>
      </c>
      <c r="M824" t="s">
        <v>1333</v>
      </c>
      <c r="P824" t="s">
        <v>457</v>
      </c>
      <c r="Q824" s="6" t="e">
        <f>+VLOOKUP(Y824,#REF!,2,FALSE)</f>
        <v>#REF!</v>
      </c>
      <c r="R824" t="s">
        <v>1457</v>
      </c>
      <c r="S824" t="s">
        <v>69</v>
      </c>
      <c r="T824">
        <v>120000</v>
      </c>
      <c r="U824">
        <v>120000</v>
      </c>
      <c r="V824">
        <v>12000</v>
      </c>
      <c r="W824">
        <v>0</v>
      </c>
      <c r="X824">
        <v>-108000</v>
      </c>
      <c r="Y824" s="288">
        <v>2</v>
      </c>
      <c r="Z824" s="6" t="str">
        <f t="shared" si="48"/>
        <v>25</v>
      </c>
      <c r="AA824" s="107" t="str">
        <f t="shared" si="49"/>
        <v>1</v>
      </c>
      <c r="AB824" s="107" t="str">
        <f t="shared" si="50"/>
        <v>18</v>
      </c>
      <c r="AC824" s="107" t="str">
        <f t="shared" si="51"/>
        <v>185</v>
      </c>
    </row>
    <row r="825" spans="1:29" x14ac:dyDescent="0.25">
      <c r="A825" t="s">
        <v>225</v>
      </c>
      <c r="B825" t="s">
        <v>1383</v>
      </c>
      <c r="C825" s="107" t="e">
        <f>+VLOOKUP(AA825,#REF!,2,FALSE)</f>
        <v>#REF!</v>
      </c>
      <c r="D825" s="107" t="e">
        <f>+VLOOKUP(AB825,#REF!,2,FALSE)</f>
        <v>#REF!</v>
      </c>
      <c r="E825" s="107" t="s">
        <v>2232</v>
      </c>
      <c r="F825" s="107" t="s">
        <v>2233</v>
      </c>
      <c r="G825" s="107" t="s">
        <v>2234</v>
      </c>
      <c r="H825" s="107" t="s">
        <v>2235</v>
      </c>
      <c r="I825" s="107" t="s">
        <v>1237</v>
      </c>
      <c r="J825" s="107" t="s">
        <v>31</v>
      </c>
      <c r="K825" s="107" t="s">
        <v>1378</v>
      </c>
      <c r="L825" s="107" t="s">
        <v>2217</v>
      </c>
      <c r="M825" t="s">
        <v>1333</v>
      </c>
      <c r="P825" t="s">
        <v>458</v>
      </c>
      <c r="Q825" s="6" t="e">
        <f>+VLOOKUP(Y825,#REF!,2,FALSE)</f>
        <v>#REF!</v>
      </c>
      <c r="R825" t="s">
        <v>1459</v>
      </c>
      <c r="S825" t="s">
        <v>8</v>
      </c>
      <c r="T825">
        <v>500000</v>
      </c>
      <c r="U825">
        <v>500000</v>
      </c>
      <c r="V825">
        <v>300000</v>
      </c>
      <c r="W825">
        <v>0</v>
      </c>
      <c r="X825">
        <v>-200000</v>
      </c>
      <c r="Y825" s="288">
        <v>2</v>
      </c>
      <c r="Z825" s="6" t="str">
        <f t="shared" si="48"/>
        <v>27</v>
      </c>
      <c r="AA825" s="107" t="str">
        <f t="shared" si="49"/>
        <v>1</v>
      </c>
      <c r="AB825" s="107" t="str">
        <f t="shared" si="50"/>
        <v>18</v>
      </c>
      <c r="AC825" s="107" t="str">
        <f t="shared" si="51"/>
        <v>185</v>
      </c>
    </row>
    <row r="826" spans="1:29" x14ac:dyDescent="0.25">
      <c r="A826" t="s">
        <v>225</v>
      </c>
      <c r="B826" t="s">
        <v>1383</v>
      </c>
      <c r="C826" s="107" t="e">
        <f>+VLOOKUP(AA826,#REF!,2,FALSE)</f>
        <v>#REF!</v>
      </c>
      <c r="D826" s="107" t="e">
        <f>+VLOOKUP(AB826,#REF!,2,FALSE)</f>
        <v>#REF!</v>
      </c>
      <c r="E826" s="107" t="s">
        <v>2232</v>
      </c>
      <c r="F826" s="107" t="s">
        <v>2233</v>
      </c>
      <c r="G826" s="107" t="s">
        <v>2234</v>
      </c>
      <c r="H826" s="107" t="s">
        <v>2235</v>
      </c>
      <c r="I826" s="107" t="s">
        <v>1237</v>
      </c>
      <c r="J826" s="107" t="s">
        <v>31</v>
      </c>
      <c r="K826" s="107" t="s">
        <v>1378</v>
      </c>
      <c r="L826" s="107" t="s">
        <v>2217</v>
      </c>
      <c r="M826" t="s">
        <v>1333</v>
      </c>
      <c r="P826" t="s">
        <v>459</v>
      </c>
      <c r="Q826" s="6" t="e">
        <f>+VLOOKUP(Y826,#REF!,2,FALSE)</f>
        <v>#REF!</v>
      </c>
      <c r="R826" t="s">
        <v>1459</v>
      </c>
      <c r="S826" t="s">
        <v>67</v>
      </c>
      <c r="T826">
        <v>180000</v>
      </c>
      <c r="U826">
        <v>180000</v>
      </c>
      <c r="V826">
        <v>90000</v>
      </c>
      <c r="W826">
        <v>0</v>
      </c>
      <c r="X826">
        <v>-90000</v>
      </c>
      <c r="Y826" s="288">
        <v>2</v>
      </c>
      <c r="Z826" s="6" t="str">
        <f t="shared" si="48"/>
        <v>27</v>
      </c>
      <c r="AA826" s="107" t="str">
        <f t="shared" si="49"/>
        <v>1</v>
      </c>
      <c r="AB826" s="107" t="str">
        <f t="shared" si="50"/>
        <v>18</v>
      </c>
      <c r="AC826" s="107" t="str">
        <f t="shared" si="51"/>
        <v>185</v>
      </c>
    </row>
    <row r="827" spans="1:29" x14ac:dyDescent="0.25">
      <c r="A827" t="s">
        <v>225</v>
      </c>
      <c r="B827" t="s">
        <v>1383</v>
      </c>
      <c r="C827" s="107" t="e">
        <f>+VLOOKUP(AA827,#REF!,2,FALSE)</f>
        <v>#REF!</v>
      </c>
      <c r="D827" s="107" t="e">
        <f>+VLOOKUP(AB827,#REF!,2,FALSE)</f>
        <v>#REF!</v>
      </c>
      <c r="E827" s="107" t="s">
        <v>2232</v>
      </c>
      <c r="F827" s="107" t="s">
        <v>2233</v>
      </c>
      <c r="G827" s="107" t="s">
        <v>2234</v>
      </c>
      <c r="H827" s="107" t="s">
        <v>2235</v>
      </c>
      <c r="I827" s="107" t="s">
        <v>1237</v>
      </c>
      <c r="J827" s="107" t="s">
        <v>31</v>
      </c>
      <c r="K827" s="107" t="s">
        <v>1378</v>
      </c>
      <c r="L827" s="107" t="s">
        <v>2217</v>
      </c>
      <c r="M827" t="s">
        <v>1333</v>
      </c>
      <c r="P827" t="s">
        <v>460</v>
      </c>
      <c r="Q827" s="6" t="e">
        <f>+VLOOKUP(Y827,#REF!,2,FALSE)</f>
        <v>#REF!</v>
      </c>
      <c r="R827" t="s">
        <v>1459</v>
      </c>
      <c r="S827" t="s">
        <v>89</v>
      </c>
      <c r="T827">
        <v>50000</v>
      </c>
      <c r="U827">
        <v>50000</v>
      </c>
      <c r="V827">
        <v>5000</v>
      </c>
      <c r="W827">
        <v>0</v>
      </c>
      <c r="X827">
        <v>-45000</v>
      </c>
      <c r="Y827" s="288">
        <v>2</v>
      </c>
      <c r="Z827" s="6" t="str">
        <f t="shared" si="48"/>
        <v>27</v>
      </c>
      <c r="AA827" s="107" t="str">
        <f t="shared" si="49"/>
        <v>1</v>
      </c>
      <c r="AB827" s="107" t="str">
        <f t="shared" si="50"/>
        <v>18</v>
      </c>
      <c r="AC827" s="107" t="str">
        <f t="shared" si="51"/>
        <v>185</v>
      </c>
    </row>
    <row r="828" spans="1:29" x14ac:dyDescent="0.25">
      <c r="A828" t="s">
        <v>225</v>
      </c>
      <c r="B828" t="s">
        <v>1383</v>
      </c>
      <c r="C828" s="107" t="e">
        <f>+VLOOKUP(AA828,#REF!,2,FALSE)</f>
        <v>#REF!</v>
      </c>
      <c r="D828" s="107" t="e">
        <f>+VLOOKUP(AB828,#REF!,2,FALSE)</f>
        <v>#REF!</v>
      </c>
      <c r="E828" s="107" t="s">
        <v>2232</v>
      </c>
      <c r="F828" s="107" t="s">
        <v>2233</v>
      </c>
      <c r="G828" s="107" t="s">
        <v>2234</v>
      </c>
      <c r="H828" s="107" t="s">
        <v>2235</v>
      </c>
      <c r="I828" s="107" t="s">
        <v>1237</v>
      </c>
      <c r="J828" s="107" t="s">
        <v>31</v>
      </c>
      <c r="K828" s="107" t="s">
        <v>1378</v>
      </c>
      <c r="L828" s="107" t="s">
        <v>2217</v>
      </c>
      <c r="M828" t="s">
        <v>1333</v>
      </c>
      <c r="P828" t="s">
        <v>461</v>
      </c>
      <c r="Q828" s="6" t="e">
        <f>+VLOOKUP(Y828,#REF!,2,FALSE)</f>
        <v>#REF!</v>
      </c>
      <c r="R828" t="s">
        <v>1459</v>
      </c>
      <c r="S828" t="s">
        <v>9</v>
      </c>
      <c r="T828">
        <v>40000</v>
      </c>
      <c r="U828">
        <v>40000</v>
      </c>
      <c r="V828">
        <v>4000</v>
      </c>
      <c r="W828">
        <v>0</v>
      </c>
      <c r="X828">
        <v>-36000</v>
      </c>
      <c r="Y828" s="288">
        <v>2</v>
      </c>
      <c r="Z828" s="6" t="str">
        <f t="shared" si="48"/>
        <v>27</v>
      </c>
      <c r="AA828" s="107" t="str">
        <f t="shared" si="49"/>
        <v>1</v>
      </c>
      <c r="AB828" s="107" t="str">
        <f t="shared" si="50"/>
        <v>18</v>
      </c>
      <c r="AC828" s="107" t="str">
        <f t="shared" si="51"/>
        <v>185</v>
      </c>
    </row>
    <row r="829" spans="1:29" x14ac:dyDescent="0.25">
      <c r="A829" t="s">
        <v>225</v>
      </c>
      <c r="B829" t="s">
        <v>1383</v>
      </c>
      <c r="C829" s="107" t="e">
        <f>+VLOOKUP(AA829,#REF!,2,FALSE)</f>
        <v>#REF!</v>
      </c>
      <c r="D829" s="107" t="e">
        <f>+VLOOKUP(AB829,#REF!,2,FALSE)</f>
        <v>#REF!</v>
      </c>
      <c r="E829" s="107" t="s">
        <v>2232</v>
      </c>
      <c r="F829" s="107" t="s">
        <v>2233</v>
      </c>
      <c r="G829" s="107" t="s">
        <v>2234</v>
      </c>
      <c r="H829" s="107" t="s">
        <v>2235</v>
      </c>
      <c r="I829" s="107" t="s">
        <v>1237</v>
      </c>
      <c r="J829" s="107" t="s">
        <v>31</v>
      </c>
      <c r="K829" s="107" t="s">
        <v>1378</v>
      </c>
      <c r="L829" s="107" t="s">
        <v>2217</v>
      </c>
      <c r="M829" t="s">
        <v>1333</v>
      </c>
      <c r="P829" t="s">
        <v>462</v>
      </c>
      <c r="Q829" s="6" t="e">
        <f>+VLOOKUP(Y829,#REF!,2,FALSE)</f>
        <v>#REF!</v>
      </c>
      <c r="R829" t="s">
        <v>1461</v>
      </c>
      <c r="S829" t="s">
        <v>53</v>
      </c>
      <c r="T829">
        <v>25000</v>
      </c>
      <c r="U829">
        <v>25000</v>
      </c>
      <c r="V829">
        <v>2500</v>
      </c>
      <c r="W829">
        <v>0</v>
      </c>
      <c r="X829">
        <v>-22500</v>
      </c>
      <c r="Y829" s="288">
        <v>2</v>
      </c>
      <c r="Z829" s="6" t="str">
        <f t="shared" si="48"/>
        <v>29</v>
      </c>
      <c r="AA829" s="107" t="str">
        <f t="shared" si="49"/>
        <v>1</v>
      </c>
      <c r="AB829" s="107" t="str">
        <f t="shared" si="50"/>
        <v>18</v>
      </c>
      <c r="AC829" s="107" t="str">
        <f t="shared" si="51"/>
        <v>185</v>
      </c>
    </row>
    <row r="830" spans="1:29" x14ac:dyDescent="0.25">
      <c r="A830" t="s">
        <v>225</v>
      </c>
      <c r="B830" t="s">
        <v>1383</v>
      </c>
      <c r="C830" s="107" t="e">
        <f>+VLOOKUP(AA830,#REF!,2,FALSE)</f>
        <v>#REF!</v>
      </c>
      <c r="D830" s="107" t="e">
        <f>+VLOOKUP(AB830,#REF!,2,FALSE)</f>
        <v>#REF!</v>
      </c>
      <c r="E830" s="107" t="s">
        <v>2232</v>
      </c>
      <c r="F830" s="107" t="s">
        <v>2233</v>
      </c>
      <c r="G830" s="107" t="s">
        <v>2234</v>
      </c>
      <c r="H830" s="107" t="s">
        <v>2235</v>
      </c>
      <c r="I830" s="107" t="s">
        <v>1237</v>
      </c>
      <c r="J830" s="107" t="s">
        <v>31</v>
      </c>
      <c r="K830" s="107" t="s">
        <v>1378</v>
      </c>
      <c r="L830" s="107" t="s">
        <v>2217</v>
      </c>
      <c r="M830" t="s">
        <v>1333</v>
      </c>
      <c r="P830" t="s">
        <v>463</v>
      </c>
      <c r="Q830" s="6" t="e">
        <f>+VLOOKUP(Y830,#REF!,2,FALSE)</f>
        <v>#REF!</v>
      </c>
      <c r="R830" t="s">
        <v>1461</v>
      </c>
      <c r="S830" t="s">
        <v>54</v>
      </c>
      <c r="T830">
        <v>50000</v>
      </c>
      <c r="U830">
        <v>50000</v>
      </c>
      <c r="V830">
        <v>2500</v>
      </c>
      <c r="W830">
        <v>0</v>
      </c>
      <c r="X830">
        <v>-47500</v>
      </c>
      <c r="Y830" s="288">
        <v>2</v>
      </c>
      <c r="Z830" s="6" t="str">
        <f t="shared" si="48"/>
        <v>29</v>
      </c>
      <c r="AA830" s="107" t="str">
        <f t="shared" si="49"/>
        <v>1</v>
      </c>
      <c r="AB830" s="107" t="str">
        <f t="shared" si="50"/>
        <v>18</v>
      </c>
      <c r="AC830" s="107" t="str">
        <f t="shared" si="51"/>
        <v>185</v>
      </c>
    </row>
    <row r="831" spans="1:29" x14ac:dyDescent="0.25">
      <c r="A831" t="s">
        <v>225</v>
      </c>
      <c r="B831" t="s">
        <v>1383</v>
      </c>
      <c r="C831" s="107" t="e">
        <f>+VLOOKUP(AA831,#REF!,2,FALSE)</f>
        <v>#REF!</v>
      </c>
      <c r="D831" s="107" t="e">
        <f>+VLOOKUP(AB831,#REF!,2,FALSE)</f>
        <v>#REF!</v>
      </c>
      <c r="E831" s="107" t="s">
        <v>2232</v>
      </c>
      <c r="F831" s="107" t="s">
        <v>2233</v>
      </c>
      <c r="G831" s="107" t="s">
        <v>2234</v>
      </c>
      <c r="H831" s="107" t="s">
        <v>2235</v>
      </c>
      <c r="I831" s="107" t="s">
        <v>1237</v>
      </c>
      <c r="J831" s="107" t="s">
        <v>31</v>
      </c>
      <c r="K831" s="107" t="s">
        <v>1378</v>
      </c>
      <c r="L831" s="107" t="s">
        <v>2217</v>
      </c>
      <c r="M831" t="s">
        <v>1333</v>
      </c>
      <c r="P831" t="s">
        <v>464</v>
      </c>
      <c r="Q831" s="6" t="e">
        <f>+VLOOKUP(Y831,#REF!,2,FALSE)</f>
        <v>#REF!</v>
      </c>
      <c r="R831" t="s">
        <v>1461</v>
      </c>
      <c r="S831" t="s">
        <v>55</v>
      </c>
      <c r="T831">
        <v>30000</v>
      </c>
      <c r="U831">
        <v>30000</v>
      </c>
      <c r="V831">
        <v>30000</v>
      </c>
      <c r="W831">
        <v>0</v>
      </c>
      <c r="X831">
        <v>0</v>
      </c>
      <c r="Y831" s="288">
        <v>2</v>
      </c>
      <c r="Z831" s="6" t="str">
        <f t="shared" si="48"/>
        <v>29</v>
      </c>
      <c r="AA831" s="107" t="str">
        <f t="shared" si="49"/>
        <v>1</v>
      </c>
      <c r="AB831" s="107" t="str">
        <f t="shared" si="50"/>
        <v>18</v>
      </c>
      <c r="AC831" s="107" t="str">
        <f t="shared" si="51"/>
        <v>185</v>
      </c>
    </row>
    <row r="832" spans="1:29" x14ac:dyDescent="0.25">
      <c r="A832" t="s">
        <v>225</v>
      </c>
      <c r="B832" t="s">
        <v>1383</v>
      </c>
      <c r="C832" s="107" t="e">
        <f>+VLOOKUP(AA832,#REF!,2,FALSE)</f>
        <v>#REF!</v>
      </c>
      <c r="D832" s="107" t="e">
        <f>+VLOOKUP(AB832,#REF!,2,FALSE)</f>
        <v>#REF!</v>
      </c>
      <c r="E832" s="107" t="s">
        <v>2232</v>
      </c>
      <c r="F832" s="107" t="s">
        <v>2233</v>
      </c>
      <c r="G832" s="107" t="s">
        <v>2234</v>
      </c>
      <c r="H832" s="107" t="s">
        <v>2235</v>
      </c>
      <c r="I832" s="107" t="s">
        <v>1237</v>
      </c>
      <c r="J832" s="107" t="s">
        <v>31</v>
      </c>
      <c r="K832" s="107" t="s">
        <v>1378</v>
      </c>
      <c r="L832" s="107" t="s">
        <v>2217</v>
      </c>
      <c r="M832" t="s">
        <v>1333</v>
      </c>
      <c r="P832" t="s">
        <v>465</v>
      </c>
      <c r="Q832" s="6" t="e">
        <f>+VLOOKUP(Y832,#REF!,2,FALSE)</f>
        <v>#REF!</v>
      </c>
      <c r="R832" t="s">
        <v>1461</v>
      </c>
      <c r="S832" t="s">
        <v>77</v>
      </c>
      <c r="T832">
        <v>15000</v>
      </c>
      <c r="U832">
        <v>15000</v>
      </c>
      <c r="V832">
        <v>1500</v>
      </c>
      <c r="W832">
        <v>0</v>
      </c>
      <c r="X832">
        <v>-13500</v>
      </c>
      <c r="Y832" s="288">
        <v>2</v>
      </c>
      <c r="Z832" s="6" t="str">
        <f t="shared" si="48"/>
        <v>29</v>
      </c>
      <c r="AA832" s="107" t="str">
        <f t="shared" si="49"/>
        <v>1</v>
      </c>
      <c r="AB832" s="107" t="str">
        <f t="shared" si="50"/>
        <v>18</v>
      </c>
      <c r="AC832" s="107" t="str">
        <f t="shared" si="51"/>
        <v>185</v>
      </c>
    </row>
    <row r="833" spans="1:29" x14ac:dyDescent="0.25">
      <c r="A833" t="s">
        <v>225</v>
      </c>
      <c r="B833" t="s">
        <v>1383</v>
      </c>
      <c r="C833" s="107" t="e">
        <f>+VLOOKUP(AA833,#REF!,2,FALSE)</f>
        <v>#REF!</v>
      </c>
      <c r="D833" s="107" t="e">
        <f>+VLOOKUP(AB833,#REF!,2,FALSE)</f>
        <v>#REF!</v>
      </c>
      <c r="E833" s="107" t="s">
        <v>2232</v>
      </c>
      <c r="F833" s="107" t="s">
        <v>2233</v>
      </c>
      <c r="G833" s="107" t="s">
        <v>2234</v>
      </c>
      <c r="H833" s="107" t="s">
        <v>2235</v>
      </c>
      <c r="I833" s="107" t="s">
        <v>1237</v>
      </c>
      <c r="J833" s="107" t="s">
        <v>31</v>
      </c>
      <c r="K833" s="107" t="s">
        <v>1378</v>
      </c>
      <c r="L833" s="107" t="s">
        <v>2217</v>
      </c>
      <c r="M833" t="s">
        <v>1333</v>
      </c>
      <c r="P833" t="s">
        <v>466</v>
      </c>
      <c r="Q833" s="6" t="e">
        <f>+VLOOKUP(Y833,#REF!,2,FALSE)</f>
        <v>#REF!</v>
      </c>
      <c r="R833" t="s">
        <v>1462</v>
      </c>
      <c r="S833" t="s">
        <v>87</v>
      </c>
      <c r="T833">
        <v>380000</v>
      </c>
      <c r="U833">
        <v>380000</v>
      </c>
      <c r="V833">
        <v>0</v>
      </c>
      <c r="W833">
        <v>0</v>
      </c>
      <c r="X833">
        <v>-380000</v>
      </c>
      <c r="Y833" s="288">
        <v>3</v>
      </c>
      <c r="Z833" s="6" t="str">
        <f t="shared" si="48"/>
        <v>31</v>
      </c>
      <c r="AA833" s="107" t="str">
        <f t="shared" si="49"/>
        <v>1</v>
      </c>
      <c r="AB833" s="107" t="str">
        <f t="shared" si="50"/>
        <v>18</v>
      </c>
      <c r="AC833" s="107" t="str">
        <f t="shared" si="51"/>
        <v>185</v>
      </c>
    </row>
    <row r="834" spans="1:29" x14ac:dyDescent="0.25">
      <c r="A834" t="s">
        <v>225</v>
      </c>
      <c r="B834" t="s">
        <v>1383</v>
      </c>
      <c r="C834" s="107" t="e">
        <f>+VLOOKUP(AA834,#REF!,2,FALSE)</f>
        <v>#REF!</v>
      </c>
      <c r="D834" s="107" t="e">
        <f>+VLOOKUP(AB834,#REF!,2,FALSE)</f>
        <v>#REF!</v>
      </c>
      <c r="E834" s="107" t="s">
        <v>2232</v>
      </c>
      <c r="F834" s="107" t="s">
        <v>2233</v>
      </c>
      <c r="G834" s="107" t="s">
        <v>2234</v>
      </c>
      <c r="H834" s="107" t="s">
        <v>2235</v>
      </c>
      <c r="I834" s="107" t="s">
        <v>1237</v>
      </c>
      <c r="J834" s="107" t="s">
        <v>31</v>
      </c>
      <c r="K834" s="107" t="s">
        <v>1378</v>
      </c>
      <c r="L834" s="107" t="s">
        <v>2217</v>
      </c>
      <c r="M834" t="s">
        <v>1333</v>
      </c>
      <c r="P834" t="s">
        <v>467</v>
      </c>
      <c r="Q834" s="6" t="e">
        <f>+VLOOKUP(Y834,#REF!,2,FALSE)</f>
        <v>#REF!</v>
      </c>
      <c r="R834" t="s">
        <v>1463</v>
      </c>
      <c r="S834" t="s">
        <v>66</v>
      </c>
      <c r="T834">
        <v>50000</v>
      </c>
      <c r="U834">
        <v>50000</v>
      </c>
      <c r="V834">
        <v>50000</v>
      </c>
      <c r="W834">
        <v>0</v>
      </c>
      <c r="X834">
        <v>0</v>
      </c>
      <c r="Y834" s="288">
        <v>3</v>
      </c>
      <c r="Z834" s="6" t="str">
        <f t="shared" ref="Z834:Z897" si="52">+MID(S834,1,2)</f>
        <v>32</v>
      </c>
      <c r="AA834" s="107" t="str">
        <f t="shared" ref="AA834:AA897" si="53">+MID(B834,1,1)</f>
        <v>1</v>
      </c>
      <c r="AB834" s="107" t="str">
        <f t="shared" ref="AB834:AB897" si="54">+MID(B834,1,2)</f>
        <v>18</v>
      </c>
      <c r="AC834" s="107" t="str">
        <f t="shared" ref="AC834:AC897" si="55">+MID(B834,1,3)</f>
        <v>185</v>
      </c>
    </row>
    <row r="835" spans="1:29" x14ac:dyDescent="0.25">
      <c r="A835" t="s">
        <v>225</v>
      </c>
      <c r="B835" t="s">
        <v>1383</v>
      </c>
      <c r="C835" s="107" t="e">
        <f>+VLOOKUP(AA835,#REF!,2,FALSE)</f>
        <v>#REF!</v>
      </c>
      <c r="D835" s="107" t="e">
        <f>+VLOOKUP(AB835,#REF!,2,FALSE)</f>
        <v>#REF!</v>
      </c>
      <c r="E835" s="107" t="s">
        <v>2232</v>
      </c>
      <c r="F835" s="107" t="s">
        <v>2233</v>
      </c>
      <c r="G835" s="107" t="s">
        <v>2234</v>
      </c>
      <c r="H835" s="107" t="s">
        <v>2235</v>
      </c>
      <c r="I835" s="107" t="s">
        <v>1237</v>
      </c>
      <c r="J835" s="107" t="s">
        <v>31</v>
      </c>
      <c r="K835" s="107" t="s">
        <v>1378</v>
      </c>
      <c r="L835" s="107" t="s">
        <v>2217</v>
      </c>
      <c r="M835" t="s">
        <v>1333</v>
      </c>
      <c r="P835" t="s">
        <v>468</v>
      </c>
      <c r="Q835" s="6" t="e">
        <f>+VLOOKUP(Y835,#REF!,2,FALSE)</f>
        <v>#REF!</v>
      </c>
      <c r="R835" t="s">
        <v>1464</v>
      </c>
      <c r="S835" t="s">
        <v>45</v>
      </c>
      <c r="T835">
        <v>90000</v>
      </c>
      <c r="U835">
        <v>90000</v>
      </c>
      <c r="V835">
        <v>90000</v>
      </c>
      <c r="W835">
        <v>0</v>
      </c>
      <c r="X835">
        <v>0</v>
      </c>
      <c r="Y835" s="288">
        <v>3</v>
      </c>
      <c r="Z835" s="6" t="str">
        <f t="shared" si="52"/>
        <v>33</v>
      </c>
      <c r="AA835" s="107" t="str">
        <f t="shared" si="53"/>
        <v>1</v>
      </c>
      <c r="AB835" s="107" t="str">
        <f t="shared" si="54"/>
        <v>18</v>
      </c>
      <c r="AC835" s="107" t="str">
        <f t="shared" si="55"/>
        <v>185</v>
      </c>
    </row>
    <row r="836" spans="1:29" x14ac:dyDescent="0.25">
      <c r="A836" t="s">
        <v>225</v>
      </c>
      <c r="B836" t="s">
        <v>1383</v>
      </c>
      <c r="C836" s="107" t="e">
        <f>+VLOOKUP(AA836,#REF!,2,FALSE)</f>
        <v>#REF!</v>
      </c>
      <c r="D836" s="107" t="e">
        <f>+VLOOKUP(AB836,#REF!,2,FALSE)</f>
        <v>#REF!</v>
      </c>
      <c r="E836" s="107" t="s">
        <v>2232</v>
      </c>
      <c r="F836" s="107" t="s">
        <v>2233</v>
      </c>
      <c r="G836" s="107" t="s">
        <v>2234</v>
      </c>
      <c r="H836" s="107" t="s">
        <v>2235</v>
      </c>
      <c r="I836" s="107" t="s">
        <v>1237</v>
      </c>
      <c r="J836" s="107" t="s">
        <v>31</v>
      </c>
      <c r="K836" s="107" t="s">
        <v>1378</v>
      </c>
      <c r="L836" s="107" t="s">
        <v>2217</v>
      </c>
      <c r="M836" t="s">
        <v>1333</v>
      </c>
      <c r="P836" t="s">
        <v>469</v>
      </c>
      <c r="Q836" s="6" t="e">
        <f>+VLOOKUP(Y836,#REF!,2,FALSE)</f>
        <v>#REF!</v>
      </c>
      <c r="R836" t="s">
        <v>1464</v>
      </c>
      <c r="S836" t="s">
        <v>71</v>
      </c>
      <c r="T836">
        <v>320000</v>
      </c>
      <c r="U836">
        <v>320000</v>
      </c>
      <c r="V836">
        <v>320000</v>
      </c>
      <c r="W836">
        <v>0</v>
      </c>
      <c r="X836">
        <v>0</v>
      </c>
      <c r="Y836" s="288">
        <v>3</v>
      </c>
      <c r="Z836" s="6" t="str">
        <f t="shared" si="52"/>
        <v>33</v>
      </c>
      <c r="AA836" s="107" t="str">
        <f t="shared" si="53"/>
        <v>1</v>
      </c>
      <c r="AB836" s="107" t="str">
        <f t="shared" si="54"/>
        <v>18</v>
      </c>
      <c r="AC836" s="107" t="str">
        <f t="shared" si="55"/>
        <v>185</v>
      </c>
    </row>
    <row r="837" spans="1:29" x14ac:dyDescent="0.25">
      <c r="A837" t="s">
        <v>225</v>
      </c>
      <c r="B837" t="s">
        <v>1383</v>
      </c>
      <c r="C837" s="107" t="e">
        <f>+VLOOKUP(AA837,#REF!,2,FALSE)</f>
        <v>#REF!</v>
      </c>
      <c r="D837" s="107" t="e">
        <f>+VLOOKUP(AB837,#REF!,2,FALSE)</f>
        <v>#REF!</v>
      </c>
      <c r="E837" s="107" t="s">
        <v>2232</v>
      </c>
      <c r="F837" s="107" t="s">
        <v>2233</v>
      </c>
      <c r="G837" s="107" t="s">
        <v>2234</v>
      </c>
      <c r="H837" s="107" t="s">
        <v>2235</v>
      </c>
      <c r="I837" s="107" t="s">
        <v>1237</v>
      </c>
      <c r="J837" s="107" t="s">
        <v>31</v>
      </c>
      <c r="K837" s="107" t="s">
        <v>1378</v>
      </c>
      <c r="L837" s="107" t="s">
        <v>2217</v>
      </c>
      <c r="M837" t="s">
        <v>1333</v>
      </c>
      <c r="P837" t="s">
        <v>470</v>
      </c>
      <c r="Q837" s="6" t="e">
        <f>+VLOOKUP(Y837,#REF!,2,FALSE)</f>
        <v>#REF!</v>
      </c>
      <c r="R837" t="s">
        <v>1465</v>
      </c>
      <c r="S837" t="s">
        <v>90</v>
      </c>
      <c r="T837">
        <v>5000000</v>
      </c>
      <c r="U837">
        <v>5000000</v>
      </c>
      <c r="V837">
        <v>1000000</v>
      </c>
      <c r="W837">
        <v>0</v>
      </c>
      <c r="X837">
        <v>-4000000</v>
      </c>
      <c r="Y837" s="288">
        <v>3</v>
      </c>
      <c r="Z837" s="6" t="str">
        <f t="shared" si="52"/>
        <v>34</v>
      </c>
      <c r="AA837" s="107" t="str">
        <f t="shared" si="53"/>
        <v>1</v>
      </c>
      <c r="AB837" s="107" t="str">
        <f t="shared" si="54"/>
        <v>18</v>
      </c>
      <c r="AC837" s="107" t="str">
        <f t="shared" si="55"/>
        <v>185</v>
      </c>
    </row>
    <row r="838" spans="1:29" x14ac:dyDescent="0.25">
      <c r="A838" t="s">
        <v>225</v>
      </c>
      <c r="B838" t="s">
        <v>1383</v>
      </c>
      <c r="C838" s="107" t="e">
        <f>+VLOOKUP(AA838,#REF!,2,FALSE)</f>
        <v>#REF!</v>
      </c>
      <c r="D838" s="107" t="e">
        <f>+VLOOKUP(AB838,#REF!,2,FALSE)</f>
        <v>#REF!</v>
      </c>
      <c r="E838" s="107" t="s">
        <v>2232</v>
      </c>
      <c r="F838" s="107" t="s">
        <v>2233</v>
      </c>
      <c r="G838" s="107" t="s">
        <v>2234</v>
      </c>
      <c r="H838" s="107" t="s">
        <v>2235</v>
      </c>
      <c r="I838" s="107" t="s">
        <v>1237</v>
      </c>
      <c r="J838" s="107" t="s">
        <v>31</v>
      </c>
      <c r="K838" s="107" t="s">
        <v>1378</v>
      </c>
      <c r="L838" s="107" t="s">
        <v>2217</v>
      </c>
      <c r="M838" t="s">
        <v>1333</v>
      </c>
      <c r="P838" t="s">
        <v>471</v>
      </c>
      <c r="Q838" s="6" t="e">
        <f>+VLOOKUP(Y838,#REF!,2,FALSE)</f>
        <v>#REF!</v>
      </c>
      <c r="R838" t="s">
        <v>1476</v>
      </c>
      <c r="S838" t="s">
        <v>73</v>
      </c>
      <c r="T838">
        <v>150000</v>
      </c>
      <c r="U838">
        <v>150000</v>
      </c>
      <c r="V838">
        <v>0</v>
      </c>
      <c r="W838">
        <v>0</v>
      </c>
      <c r="X838">
        <v>-150000</v>
      </c>
      <c r="Y838" s="288">
        <v>5</v>
      </c>
      <c r="Z838" s="6" t="str">
        <f t="shared" si="52"/>
        <v>51</v>
      </c>
      <c r="AA838" s="107" t="str">
        <f t="shared" si="53"/>
        <v>1</v>
      </c>
      <c r="AB838" s="107" t="str">
        <f t="shared" si="54"/>
        <v>18</v>
      </c>
      <c r="AC838" s="107" t="str">
        <f t="shared" si="55"/>
        <v>185</v>
      </c>
    </row>
    <row r="839" spans="1:29" x14ac:dyDescent="0.25">
      <c r="A839" t="s">
        <v>225</v>
      </c>
      <c r="B839" t="s">
        <v>1383</v>
      </c>
      <c r="C839" s="107" t="e">
        <f>+VLOOKUP(AA839,#REF!,2,FALSE)</f>
        <v>#REF!</v>
      </c>
      <c r="D839" s="107" t="e">
        <f>+VLOOKUP(AB839,#REF!,2,FALSE)</f>
        <v>#REF!</v>
      </c>
      <c r="E839" s="107" t="s">
        <v>2232</v>
      </c>
      <c r="F839" s="107" t="s">
        <v>2233</v>
      </c>
      <c r="G839" s="107" t="s">
        <v>2234</v>
      </c>
      <c r="H839" s="107" t="s">
        <v>2235</v>
      </c>
      <c r="I839" s="107" t="s">
        <v>1237</v>
      </c>
      <c r="J839" s="107" t="s">
        <v>31</v>
      </c>
      <c r="K839" s="107" t="s">
        <v>1378</v>
      </c>
      <c r="L839" s="107" t="s">
        <v>2217</v>
      </c>
      <c r="M839" t="s">
        <v>1333</v>
      </c>
      <c r="P839" t="s">
        <v>472</v>
      </c>
      <c r="Q839" s="6" t="e">
        <f>+VLOOKUP(Y839,#REF!,2,FALSE)</f>
        <v>#REF!</v>
      </c>
      <c r="R839" t="s">
        <v>1476</v>
      </c>
      <c r="S839" t="s">
        <v>17</v>
      </c>
      <c r="T839">
        <v>80000</v>
      </c>
      <c r="U839">
        <v>80000</v>
      </c>
      <c r="V839">
        <v>0</v>
      </c>
      <c r="W839">
        <v>0</v>
      </c>
      <c r="X839">
        <v>-80000</v>
      </c>
      <c r="Y839" s="288">
        <v>5</v>
      </c>
      <c r="Z839" s="6" t="str">
        <f t="shared" si="52"/>
        <v>51</v>
      </c>
      <c r="AA839" s="107" t="str">
        <f t="shared" si="53"/>
        <v>1</v>
      </c>
      <c r="AB839" s="107" t="str">
        <f t="shared" si="54"/>
        <v>18</v>
      </c>
      <c r="AC839" s="107" t="str">
        <f t="shared" si="55"/>
        <v>185</v>
      </c>
    </row>
    <row r="840" spans="1:29" x14ac:dyDescent="0.25">
      <c r="A840" t="s">
        <v>225</v>
      </c>
      <c r="B840" t="s">
        <v>1383</v>
      </c>
      <c r="C840" s="107" t="e">
        <f>+VLOOKUP(AA840,#REF!,2,FALSE)</f>
        <v>#REF!</v>
      </c>
      <c r="D840" s="107" t="e">
        <f>+VLOOKUP(AB840,#REF!,2,FALSE)</f>
        <v>#REF!</v>
      </c>
      <c r="E840" s="107" t="s">
        <v>2232</v>
      </c>
      <c r="F840" s="107" t="s">
        <v>2233</v>
      </c>
      <c r="G840" s="107" t="s">
        <v>2234</v>
      </c>
      <c r="H840" s="107" t="s">
        <v>2235</v>
      </c>
      <c r="I840" s="107" t="s">
        <v>1237</v>
      </c>
      <c r="J840" s="107" t="s">
        <v>31</v>
      </c>
      <c r="K840" s="107" t="s">
        <v>1378</v>
      </c>
      <c r="L840" s="107" t="s">
        <v>2217</v>
      </c>
      <c r="M840" t="s">
        <v>1333</v>
      </c>
      <c r="P840" t="s">
        <v>473</v>
      </c>
      <c r="Q840" s="6" t="e">
        <f>+VLOOKUP(Y840,#REF!,2,FALSE)</f>
        <v>#REF!</v>
      </c>
      <c r="R840" t="s">
        <v>1481</v>
      </c>
      <c r="S840" t="s">
        <v>91</v>
      </c>
      <c r="T840">
        <v>80000</v>
      </c>
      <c r="U840">
        <v>80000</v>
      </c>
      <c r="V840">
        <v>0</v>
      </c>
      <c r="W840">
        <v>0</v>
      </c>
      <c r="X840">
        <v>-80000</v>
      </c>
      <c r="Y840" s="288">
        <v>5</v>
      </c>
      <c r="Z840" s="6" t="str">
        <f t="shared" si="52"/>
        <v>56</v>
      </c>
      <c r="AA840" s="107" t="str">
        <f t="shared" si="53"/>
        <v>1</v>
      </c>
      <c r="AB840" s="107" t="str">
        <f t="shared" si="54"/>
        <v>18</v>
      </c>
      <c r="AC840" s="107" t="str">
        <f t="shared" si="55"/>
        <v>185</v>
      </c>
    </row>
    <row r="841" spans="1:29" x14ac:dyDescent="0.25">
      <c r="A841" t="s">
        <v>225</v>
      </c>
      <c r="B841" t="s">
        <v>1383</v>
      </c>
      <c r="C841" s="107" t="e">
        <f>+VLOOKUP(AA841,#REF!,2,FALSE)</f>
        <v>#REF!</v>
      </c>
      <c r="D841" s="107" t="e">
        <f>+VLOOKUP(AB841,#REF!,2,FALSE)</f>
        <v>#REF!</v>
      </c>
      <c r="E841" s="107" t="s">
        <v>2232</v>
      </c>
      <c r="F841" s="107" t="s">
        <v>2233</v>
      </c>
      <c r="G841" s="107" t="s">
        <v>2234</v>
      </c>
      <c r="H841" s="107" t="s">
        <v>2235</v>
      </c>
      <c r="I841" s="107" t="s">
        <v>1237</v>
      </c>
      <c r="J841" s="107" t="s">
        <v>31</v>
      </c>
      <c r="K841" s="107" t="s">
        <v>1378</v>
      </c>
      <c r="L841" s="107" t="s">
        <v>2217</v>
      </c>
      <c r="M841" t="s">
        <v>1333</v>
      </c>
      <c r="P841" t="s">
        <v>474</v>
      </c>
      <c r="Q841" s="6" t="e">
        <f>+VLOOKUP(Y841,#REF!,2,FALSE)</f>
        <v>#REF!</v>
      </c>
      <c r="R841" t="s">
        <v>1481</v>
      </c>
      <c r="S841" t="s">
        <v>50</v>
      </c>
      <c r="T841">
        <v>45000</v>
      </c>
      <c r="U841">
        <v>45000</v>
      </c>
      <c r="V841">
        <v>0</v>
      </c>
      <c r="W841">
        <v>0</v>
      </c>
      <c r="X841">
        <v>-45000</v>
      </c>
      <c r="Y841" s="288">
        <v>5</v>
      </c>
      <c r="Z841" s="6" t="str">
        <f t="shared" si="52"/>
        <v>56</v>
      </c>
      <c r="AA841" s="107" t="str">
        <f t="shared" si="53"/>
        <v>1</v>
      </c>
      <c r="AB841" s="107" t="str">
        <f t="shared" si="54"/>
        <v>18</v>
      </c>
      <c r="AC841" s="107" t="str">
        <f t="shared" si="55"/>
        <v>185</v>
      </c>
    </row>
    <row r="842" spans="1:29" x14ac:dyDescent="0.25">
      <c r="A842" t="s">
        <v>225</v>
      </c>
      <c r="B842" t="s">
        <v>1383</v>
      </c>
      <c r="C842" s="107" t="e">
        <f>+VLOOKUP(AA842,#REF!,2,FALSE)</f>
        <v>#REF!</v>
      </c>
      <c r="D842" s="107" t="e">
        <f>+VLOOKUP(AB842,#REF!,2,FALSE)</f>
        <v>#REF!</v>
      </c>
      <c r="E842" s="107" t="s">
        <v>2232</v>
      </c>
      <c r="F842" s="107" t="s">
        <v>2233</v>
      </c>
      <c r="G842" s="107" t="s">
        <v>2234</v>
      </c>
      <c r="H842" s="107" t="s">
        <v>2235</v>
      </c>
      <c r="I842" s="107" t="s">
        <v>1237</v>
      </c>
      <c r="J842" s="107" t="s">
        <v>31</v>
      </c>
      <c r="K842" s="107" t="s">
        <v>1378</v>
      </c>
      <c r="L842" s="107" t="s">
        <v>2217</v>
      </c>
      <c r="M842" t="s">
        <v>1333</v>
      </c>
      <c r="P842" t="s">
        <v>475</v>
      </c>
      <c r="Q842" s="6" t="e">
        <f>+VLOOKUP(Y842,#REF!,2,FALSE)</f>
        <v>#REF!</v>
      </c>
      <c r="R842" t="s">
        <v>1484</v>
      </c>
      <c r="S842" t="s">
        <v>86</v>
      </c>
      <c r="T842">
        <v>200000</v>
      </c>
      <c r="U842">
        <v>200000</v>
      </c>
      <c r="V842">
        <v>200000</v>
      </c>
      <c r="W842">
        <v>0</v>
      </c>
      <c r="X842">
        <v>0</v>
      </c>
      <c r="Y842" s="288">
        <v>5</v>
      </c>
      <c r="Z842" s="6" t="str">
        <f t="shared" si="52"/>
        <v>59</v>
      </c>
      <c r="AA842" s="107" t="str">
        <f t="shared" si="53"/>
        <v>1</v>
      </c>
      <c r="AB842" s="107" t="str">
        <f t="shared" si="54"/>
        <v>18</v>
      </c>
      <c r="AC842" s="107" t="str">
        <f t="shared" si="55"/>
        <v>185</v>
      </c>
    </row>
    <row r="843" spans="1:29" x14ac:dyDescent="0.25">
      <c r="A843" t="s">
        <v>225</v>
      </c>
      <c r="B843" t="s">
        <v>1383</v>
      </c>
      <c r="C843" s="107" t="e">
        <f>+VLOOKUP(AA843,#REF!,2,FALSE)</f>
        <v>#REF!</v>
      </c>
      <c r="D843" s="107" t="e">
        <f>+VLOOKUP(AB843,#REF!,2,FALSE)</f>
        <v>#REF!</v>
      </c>
      <c r="E843" s="107" t="s">
        <v>2232</v>
      </c>
      <c r="F843" s="107" t="s">
        <v>2233</v>
      </c>
      <c r="G843" s="107" t="s">
        <v>2234</v>
      </c>
      <c r="H843" s="107" t="s">
        <v>2235</v>
      </c>
      <c r="I843" s="107" t="s">
        <v>1237</v>
      </c>
      <c r="J843" s="107" t="s">
        <v>31</v>
      </c>
      <c r="K843" s="107" t="s">
        <v>1378</v>
      </c>
      <c r="L843" s="107" t="s">
        <v>2217</v>
      </c>
      <c r="M843" t="s">
        <v>1333</v>
      </c>
      <c r="P843" t="s">
        <v>475</v>
      </c>
      <c r="Q843" s="6" t="e">
        <f>+VLOOKUP(Y843,#REF!,2,FALSE)</f>
        <v>#REF!</v>
      </c>
      <c r="R843" t="s">
        <v>1484</v>
      </c>
      <c r="S843" t="s">
        <v>86</v>
      </c>
      <c r="T843">
        <v>200000</v>
      </c>
      <c r="U843">
        <v>200000</v>
      </c>
      <c r="V843">
        <v>200000</v>
      </c>
      <c r="W843">
        <v>0</v>
      </c>
      <c r="X843">
        <v>0</v>
      </c>
      <c r="Y843" s="288">
        <v>5</v>
      </c>
      <c r="Z843" s="6" t="str">
        <f t="shared" si="52"/>
        <v>59</v>
      </c>
      <c r="AA843" s="107" t="str">
        <f t="shared" si="53"/>
        <v>1</v>
      </c>
      <c r="AB843" s="107" t="str">
        <f t="shared" si="54"/>
        <v>18</v>
      </c>
      <c r="AC843" s="107" t="str">
        <f t="shared" si="55"/>
        <v>185</v>
      </c>
    </row>
    <row r="844" spans="1:29" x14ac:dyDescent="0.25">
      <c r="A844" t="s">
        <v>194</v>
      </c>
      <c r="B844" t="s">
        <v>1395</v>
      </c>
      <c r="C844" s="107" t="e">
        <f>+VLOOKUP(AA844,#REF!,2,FALSE)</f>
        <v>#REF!</v>
      </c>
      <c r="D844" s="107" t="e">
        <f>+VLOOKUP(AB844,#REF!,2,FALSE)</f>
        <v>#REF!</v>
      </c>
      <c r="E844" s="107" t="s">
        <v>2232</v>
      </c>
      <c r="F844" s="107" t="s">
        <v>2236</v>
      </c>
      <c r="G844" s="107" t="s">
        <v>2234</v>
      </c>
      <c r="H844" s="107" t="s">
        <v>2237</v>
      </c>
      <c r="I844" t="s">
        <v>1268</v>
      </c>
      <c r="J844" t="s">
        <v>198</v>
      </c>
      <c r="K844" t="s">
        <v>1367</v>
      </c>
      <c r="L844" s="107" t="s">
        <v>2217</v>
      </c>
      <c r="M844" t="s">
        <v>1349</v>
      </c>
      <c r="P844" t="s">
        <v>933</v>
      </c>
      <c r="Q844" s="6" t="e">
        <f>+VLOOKUP(Y844,#REF!,2,FALSE)</f>
        <v>#REF!</v>
      </c>
      <c r="R844" t="s">
        <v>1454</v>
      </c>
      <c r="S844" t="s">
        <v>2</v>
      </c>
      <c r="T844">
        <v>30000</v>
      </c>
      <c r="U844">
        <v>30000</v>
      </c>
      <c r="V844">
        <v>12000</v>
      </c>
      <c r="W844">
        <v>0</v>
      </c>
      <c r="X844">
        <v>-18000</v>
      </c>
      <c r="Y844" s="288">
        <v>2</v>
      </c>
      <c r="Z844" s="6" t="str">
        <f t="shared" si="52"/>
        <v>21</v>
      </c>
      <c r="AA844" s="107" t="str">
        <f t="shared" si="53"/>
        <v>2</v>
      </c>
      <c r="AB844" s="107" t="str">
        <f t="shared" si="54"/>
        <v>26</v>
      </c>
      <c r="AC844" s="107" t="str">
        <f t="shared" si="55"/>
        <v>268</v>
      </c>
    </row>
    <row r="845" spans="1:29" x14ac:dyDescent="0.25">
      <c r="A845" t="s">
        <v>194</v>
      </c>
      <c r="B845" t="s">
        <v>1395</v>
      </c>
      <c r="C845" s="107" t="e">
        <f>+VLOOKUP(AA845,#REF!,2,FALSE)</f>
        <v>#REF!</v>
      </c>
      <c r="D845" s="107" t="e">
        <f>+VLOOKUP(AB845,#REF!,2,FALSE)</f>
        <v>#REF!</v>
      </c>
      <c r="E845" s="107" t="s">
        <v>2232</v>
      </c>
      <c r="F845" s="107" t="s">
        <v>2236</v>
      </c>
      <c r="G845" s="107" t="s">
        <v>2234</v>
      </c>
      <c r="H845" s="107" t="s">
        <v>2237</v>
      </c>
      <c r="I845" s="107" t="s">
        <v>1268</v>
      </c>
      <c r="J845" s="107" t="s">
        <v>198</v>
      </c>
      <c r="K845" s="107" t="s">
        <v>1367</v>
      </c>
      <c r="L845" s="107" t="s">
        <v>2217</v>
      </c>
      <c r="M845" t="s">
        <v>1349</v>
      </c>
      <c r="P845" t="s">
        <v>934</v>
      </c>
      <c r="Q845" s="6" t="e">
        <f>+VLOOKUP(Y845,#REF!,2,FALSE)</f>
        <v>#REF!</v>
      </c>
      <c r="R845" t="s">
        <v>1464</v>
      </c>
      <c r="S845" t="s">
        <v>45</v>
      </c>
      <c r="T845">
        <v>5800</v>
      </c>
      <c r="U845">
        <v>5800</v>
      </c>
      <c r="V845">
        <v>1160</v>
      </c>
      <c r="W845">
        <v>0</v>
      </c>
      <c r="X845">
        <v>-4640</v>
      </c>
      <c r="Y845" s="288">
        <v>3</v>
      </c>
      <c r="Z845" s="6" t="str">
        <f t="shared" si="52"/>
        <v>33</v>
      </c>
      <c r="AA845" s="107" t="str">
        <f t="shared" si="53"/>
        <v>2</v>
      </c>
      <c r="AB845" s="107" t="str">
        <f t="shared" si="54"/>
        <v>26</v>
      </c>
      <c r="AC845" s="107" t="str">
        <f t="shared" si="55"/>
        <v>268</v>
      </c>
    </row>
    <row r="846" spans="1:29" x14ac:dyDescent="0.25">
      <c r="A846" t="s">
        <v>194</v>
      </c>
      <c r="B846" t="s">
        <v>1395</v>
      </c>
      <c r="C846" s="107" t="e">
        <f>+VLOOKUP(AA846,#REF!,2,FALSE)</f>
        <v>#REF!</v>
      </c>
      <c r="D846" s="107" t="e">
        <f>+VLOOKUP(AB846,#REF!,2,FALSE)</f>
        <v>#REF!</v>
      </c>
      <c r="E846" s="107" t="s">
        <v>2232</v>
      </c>
      <c r="F846" s="107" t="s">
        <v>2236</v>
      </c>
      <c r="G846" s="107" t="s">
        <v>2234</v>
      </c>
      <c r="H846" s="107" t="s">
        <v>2237</v>
      </c>
      <c r="I846" s="107" t="s">
        <v>1268</v>
      </c>
      <c r="J846" s="107" t="s">
        <v>198</v>
      </c>
      <c r="K846" s="107" t="s">
        <v>1367</v>
      </c>
      <c r="L846" s="107" t="s">
        <v>2217</v>
      </c>
      <c r="M846" t="s">
        <v>1349</v>
      </c>
      <c r="P846" t="s">
        <v>934</v>
      </c>
      <c r="Q846" s="6" t="e">
        <f>+VLOOKUP(Y846,#REF!,2,FALSE)</f>
        <v>#REF!</v>
      </c>
      <c r="R846" t="s">
        <v>1464</v>
      </c>
      <c r="S846" t="s">
        <v>45</v>
      </c>
      <c r="T846">
        <v>11750</v>
      </c>
      <c r="U846">
        <v>11750</v>
      </c>
      <c r="V846">
        <v>2350</v>
      </c>
      <c r="W846">
        <v>0</v>
      </c>
      <c r="X846">
        <v>-9400</v>
      </c>
      <c r="Y846" s="288">
        <v>3</v>
      </c>
      <c r="Z846" s="6" t="str">
        <f t="shared" si="52"/>
        <v>33</v>
      </c>
      <c r="AA846" s="107" t="str">
        <f t="shared" si="53"/>
        <v>2</v>
      </c>
      <c r="AB846" s="107" t="str">
        <f t="shared" si="54"/>
        <v>26</v>
      </c>
      <c r="AC846" s="107" t="str">
        <f t="shared" si="55"/>
        <v>268</v>
      </c>
    </row>
    <row r="847" spans="1:29" x14ac:dyDescent="0.25">
      <c r="A847" t="s">
        <v>194</v>
      </c>
      <c r="B847" t="s">
        <v>1395</v>
      </c>
      <c r="C847" s="107" t="e">
        <f>+VLOOKUP(AA847,#REF!,2,FALSE)</f>
        <v>#REF!</v>
      </c>
      <c r="D847" s="107" t="e">
        <f>+VLOOKUP(AB847,#REF!,2,FALSE)</f>
        <v>#REF!</v>
      </c>
      <c r="E847" s="107" t="s">
        <v>2232</v>
      </c>
      <c r="F847" s="107" t="s">
        <v>2236</v>
      </c>
      <c r="G847" s="107" t="s">
        <v>2234</v>
      </c>
      <c r="H847" s="107" t="s">
        <v>2237</v>
      </c>
      <c r="I847" s="107" t="s">
        <v>1268</v>
      </c>
      <c r="J847" s="107" t="s">
        <v>198</v>
      </c>
      <c r="K847" s="107" t="s">
        <v>1367</v>
      </c>
      <c r="L847" s="107" t="s">
        <v>2217</v>
      </c>
      <c r="M847" t="s">
        <v>1349</v>
      </c>
      <c r="P847" t="s">
        <v>934</v>
      </c>
      <c r="Q847" s="6" t="e">
        <f>+VLOOKUP(Y847,#REF!,2,FALSE)</f>
        <v>#REF!</v>
      </c>
      <c r="R847" t="s">
        <v>1464</v>
      </c>
      <c r="S847" t="s">
        <v>45</v>
      </c>
      <c r="T847">
        <v>92000</v>
      </c>
      <c r="U847">
        <v>92000</v>
      </c>
      <c r="V847">
        <v>18400</v>
      </c>
      <c r="W847">
        <v>0</v>
      </c>
      <c r="X847">
        <v>-73600</v>
      </c>
      <c r="Y847" s="288">
        <v>3</v>
      </c>
      <c r="Z847" s="6" t="str">
        <f t="shared" si="52"/>
        <v>33</v>
      </c>
      <c r="AA847" s="107" t="str">
        <f t="shared" si="53"/>
        <v>2</v>
      </c>
      <c r="AB847" s="107" t="str">
        <f t="shared" si="54"/>
        <v>26</v>
      </c>
      <c r="AC847" s="107" t="str">
        <f t="shared" si="55"/>
        <v>268</v>
      </c>
    </row>
    <row r="848" spans="1:29" x14ac:dyDescent="0.25">
      <c r="A848" t="s">
        <v>194</v>
      </c>
      <c r="B848" t="s">
        <v>1395</v>
      </c>
      <c r="C848" s="107" t="e">
        <f>+VLOOKUP(AA848,#REF!,2,FALSE)</f>
        <v>#REF!</v>
      </c>
      <c r="D848" s="107" t="e">
        <f>+VLOOKUP(AB848,#REF!,2,FALSE)</f>
        <v>#REF!</v>
      </c>
      <c r="E848" s="107" t="s">
        <v>2232</v>
      </c>
      <c r="F848" s="107" t="s">
        <v>2236</v>
      </c>
      <c r="G848" s="107" t="s">
        <v>2234</v>
      </c>
      <c r="H848" s="107" t="s">
        <v>2237</v>
      </c>
      <c r="I848" s="107" t="s">
        <v>1268</v>
      </c>
      <c r="J848" s="107" t="s">
        <v>198</v>
      </c>
      <c r="K848" s="107" t="s">
        <v>1367</v>
      </c>
      <c r="L848" s="107" t="s">
        <v>2217</v>
      </c>
      <c r="M848" t="s">
        <v>1349</v>
      </c>
      <c r="P848" t="s">
        <v>935</v>
      </c>
      <c r="Q848" s="6" t="e">
        <f>+VLOOKUP(Y848,#REF!,2,FALSE)</f>
        <v>#REF!</v>
      </c>
      <c r="R848" t="s">
        <v>1464</v>
      </c>
      <c r="S848" t="s">
        <v>45</v>
      </c>
      <c r="T848">
        <v>45000</v>
      </c>
      <c r="U848">
        <v>45000</v>
      </c>
      <c r="V848">
        <v>9000</v>
      </c>
      <c r="W848">
        <v>0</v>
      </c>
      <c r="X848">
        <v>-36000</v>
      </c>
      <c r="Y848" s="288">
        <v>3</v>
      </c>
      <c r="Z848" s="6" t="str">
        <f t="shared" si="52"/>
        <v>33</v>
      </c>
      <c r="AA848" s="107" t="str">
        <f t="shared" si="53"/>
        <v>2</v>
      </c>
      <c r="AB848" s="107" t="str">
        <f t="shared" si="54"/>
        <v>26</v>
      </c>
      <c r="AC848" s="107" t="str">
        <f t="shared" si="55"/>
        <v>268</v>
      </c>
    </row>
    <row r="849" spans="1:29" x14ac:dyDescent="0.25">
      <c r="A849" t="s">
        <v>194</v>
      </c>
      <c r="B849" t="s">
        <v>1395</v>
      </c>
      <c r="C849" s="107" t="e">
        <f>+VLOOKUP(AA849,#REF!,2,FALSE)</f>
        <v>#REF!</v>
      </c>
      <c r="D849" s="107" t="e">
        <f>+VLOOKUP(AB849,#REF!,2,FALSE)</f>
        <v>#REF!</v>
      </c>
      <c r="E849" s="107" t="s">
        <v>2232</v>
      </c>
      <c r="F849" s="107" t="s">
        <v>2236</v>
      </c>
      <c r="G849" s="107" t="s">
        <v>2234</v>
      </c>
      <c r="H849" s="107" t="s">
        <v>2237</v>
      </c>
      <c r="I849" s="107" t="s">
        <v>1268</v>
      </c>
      <c r="J849" s="107" t="s">
        <v>198</v>
      </c>
      <c r="K849" s="107" t="s">
        <v>1367</v>
      </c>
      <c r="L849" s="107" t="s">
        <v>2217</v>
      </c>
      <c r="M849" t="s">
        <v>1349</v>
      </c>
      <c r="P849" t="s">
        <v>934</v>
      </c>
      <c r="Q849" s="6" t="e">
        <f>+VLOOKUP(Y849,#REF!,2,FALSE)</f>
        <v>#REF!</v>
      </c>
      <c r="R849" t="s">
        <v>1464</v>
      </c>
      <c r="S849" t="s">
        <v>45</v>
      </c>
      <c r="T849">
        <v>50000</v>
      </c>
      <c r="U849">
        <v>50000</v>
      </c>
      <c r="V849">
        <v>10000</v>
      </c>
      <c r="W849">
        <v>0</v>
      </c>
      <c r="X849">
        <v>-40000</v>
      </c>
      <c r="Y849" s="288">
        <v>3</v>
      </c>
      <c r="Z849" s="6" t="str">
        <f t="shared" si="52"/>
        <v>33</v>
      </c>
      <c r="AA849" s="107" t="str">
        <f t="shared" si="53"/>
        <v>2</v>
      </c>
      <c r="AB849" s="107" t="str">
        <f t="shared" si="54"/>
        <v>26</v>
      </c>
      <c r="AC849" s="107" t="str">
        <f t="shared" si="55"/>
        <v>268</v>
      </c>
    </row>
    <row r="850" spans="1:29" x14ac:dyDescent="0.25">
      <c r="A850" t="s">
        <v>194</v>
      </c>
      <c r="B850" t="s">
        <v>1395</v>
      </c>
      <c r="C850" s="107" t="e">
        <f>+VLOOKUP(AA850,#REF!,2,FALSE)</f>
        <v>#REF!</v>
      </c>
      <c r="D850" s="107" t="e">
        <f>+VLOOKUP(AB850,#REF!,2,FALSE)</f>
        <v>#REF!</v>
      </c>
      <c r="E850" s="107" t="s">
        <v>2232</v>
      </c>
      <c r="F850" s="107" t="s">
        <v>2236</v>
      </c>
      <c r="G850" s="107" t="s">
        <v>2234</v>
      </c>
      <c r="H850" s="107" t="s">
        <v>2237</v>
      </c>
      <c r="I850" s="107" t="s">
        <v>1268</v>
      </c>
      <c r="J850" s="107" t="s">
        <v>198</v>
      </c>
      <c r="K850" s="107" t="s">
        <v>1367</v>
      </c>
      <c r="L850" s="107" t="s">
        <v>2217</v>
      </c>
      <c r="M850" t="s">
        <v>1349</v>
      </c>
      <c r="P850" t="s">
        <v>936</v>
      </c>
      <c r="Q850" s="6" t="e">
        <f>+VLOOKUP(Y850,#REF!,2,FALSE)</f>
        <v>#REF!</v>
      </c>
      <c r="R850" t="s">
        <v>1469</v>
      </c>
      <c r="S850" t="s">
        <v>61</v>
      </c>
      <c r="T850">
        <v>100000</v>
      </c>
      <c r="U850">
        <v>100000</v>
      </c>
      <c r="V850">
        <v>30000</v>
      </c>
      <c r="W850">
        <v>0</v>
      </c>
      <c r="X850">
        <v>-70000</v>
      </c>
      <c r="Y850" s="288">
        <v>3</v>
      </c>
      <c r="Z850" s="6" t="str">
        <f t="shared" si="52"/>
        <v>38</v>
      </c>
      <c r="AA850" s="107" t="str">
        <f t="shared" si="53"/>
        <v>2</v>
      </c>
      <c r="AB850" s="107" t="str">
        <f t="shared" si="54"/>
        <v>26</v>
      </c>
      <c r="AC850" s="107" t="str">
        <f t="shared" si="55"/>
        <v>268</v>
      </c>
    </row>
    <row r="851" spans="1:29" x14ac:dyDescent="0.25">
      <c r="A851" t="s">
        <v>194</v>
      </c>
      <c r="B851" t="s">
        <v>1395</v>
      </c>
      <c r="C851" s="107" t="e">
        <f>+VLOOKUP(AA851,#REF!,2,FALSE)</f>
        <v>#REF!</v>
      </c>
      <c r="D851" s="107" t="e">
        <f>+VLOOKUP(AB851,#REF!,2,FALSE)</f>
        <v>#REF!</v>
      </c>
      <c r="E851" s="107" t="s">
        <v>2232</v>
      </c>
      <c r="F851" s="107" t="s">
        <v>2236</v>
      </c>
      <c r="G851" s="107" t="s">
        <v>2234</v>
      </c>
      <c r="H851" s="107" t="s">
        <v>2237</v>
      </c>
      <c r="I851" s="107" t="s">
        <v>1268</v>
      </c>
      <c r="J851" s="107" t="s">
        <v>198</v>
      </c>
      <c r="K851" s="107" t="s">
        <v>1367</v>
      </c>
      <c r="L851" s="107" t="s">
        <v>2217</v>
      </c>
      <c r="M851" t="s">
        <v>1349</v>
      </c>
      <c r="P851" t="s">
        <v>937</v>
      </c>
      <c r="Q851" s="6" t="e">
        <f>+VLOOKUP(Y851,#REF!,2,FALSE)</f>
        <v>#REF!</v>
      </c>
      <c r="R851" t="s">
        <v>1469</v>
      </c>
      <c r="S851" t="s">
        <v>61</v>
      </c>
      <c r="T851">
        <v>33000</v>
      </c>
      <c r="U851">
        <v>33000</v>
      </c>
      <c r="V851">
        <v>9900</v>
      </c>
      <c r="W851">
        <v>0</v>
      </c>
      <c r="X851">
        <v>-23100</v>
      </c>
      <c r="Y851" s="288">
        <v>3</v>
      </c>
      <c r="Z851" s="6" t="str">
        <f t="shared" si="52"/>
        <v>38</v>
      </c>
      <c r="AA851" s="107" t="str">
        <f t="shared" si="53"/>
        <v>2</v>
      </c>
      <c r="AB851" s="107" t="str">
        <f t="shared" si="54"/>
        <v>26</v>
      </c>
      <c r="AC851" s="107" t="str">
        <f t="shared" si="55"/>
        <v>268</v>
      </c>
    </row>
    <row r="852" spans="1:29" x14ac:dyDescent="0.25">
      <c r="A852" t="s">
        <v>194</v>
      </c>
      <c r="B852" t="s">
        <v>1395</v>
      </c>
      <c r="C852" s="107" t="e">
        <f>+VLOOKUP(AA852,#REF!,2,FALSE)</f>
        <v>#REF!</v>
      </c>
      <c r="D852" s="107" t="e">
        <f>+VLOOKUP(AB852,#REF!,2,FALSE)</f>
        <v>#REF!</v>
      </c>
      <c r="E852" s="107" t="s">
        <v>2232</v>
      </c>
      <c r="F852" s="107" t="s">
        <v>2236</v>
      </c>
      <c r="G852" s="107" t="s">
        <v>2234</v>
      </c>
      <c r="H852" s="107" t="s">
        <v>2237</v>
      </c>
      <c r="I852" s="107" t="s">
        <v>1268</v>
      </c>
      <c r="J852" s="107" t="s">
        <v>198</v>
      </c>
      <c r="K852" s="107" t="s">
        <v>1367</v>
      </c>
      <c r="L852" s="107" t="s">
        <v>2217</v>
      </c>
      <c r="M852" t="s">
        <v>1349</v>
      </c>
      <c r="P852" t="s">
        <v>936</v>
      </c>
      <c r="Q852" s="6" t="e">
        <f>+VLOOKUP(Y852,#REF!,2,FALSE)</f>
        <v>#REF!</v>
      </c>
      <c r="R852" t="s">
        <v>1469</v>
      </c>
      <c r="S852" t="s">
        <v>61</v>
      </c>
      <c r="T852">
        <v>180000</v>
      </c>
      <c r="U852">
        <v>180000</v>
      </c>
      <c r="V852">
        <v>54000</v>
      </c>
      <c r="W852">
        <v>0</v>
      </c>
      <c r="X852">
        <v>-126000</v>
      </c>
      <c r="Y852" s="288">
        <v>3</v>
      </c>
      <c r="Z852" s="6" t="str">
        <f t="shared" si="52"/>
        <v>38</v>
      </c>
      <c r="AA852" s="107" t="str">
        <f t="shared" si="53"/>
        <v>2</v>
      </c>
      <c r="AB852" s="107" t="str">
        <f t="shared" si="54"/>
        <v>26</v>
      </c>
      <c r="AC852" s="107" t="str">
        <f t="shared" si="55"/>
        <v>268</v>
      </c>
    </row>
    <row r="853" spans="1:29" x14ac:dyDescent="0.25">
      <c r="A853" t="s">
        <v>194</v>
      </c>
      <c r="B853" t="s">
        <v>1395</v>
      </c>
      <c r="C853" s="107" t="e">
        <f>+VLOOKUP(AA853,#REF!,2,FALSE)</f>
        <v>#REF!</v>
      </c>
      <c r="D853" s="107" t="e">
        <f>+VLOOKUP(AB853,#REF!,2,FALSE)</f>
        <v>#REF!</v>
      </c>
      <c r="E853" s="107" t="s">
        <v>2232</v>
      </c>
      <c r="F853" s="107" t="s">
        <v>2236</v>
      </c>
      <c r="G853" s="107" t="s">
        <v>2234</v>
      </c>
      <c r="H853" s="107" t="s">
        <v>2237</v>
      </c>
      <c r="I853" s="107" t="s">
        <v>1268</v>
      </c>
      <c r="J853" s="107" t="s">
        <v>198</v>
      </c>
      <c r="K853" s="107" t="s">
        <v>1367</v>
      </c>
      <c r="L853" s="107" t="s">
        <v>2217</v>
      </c>
      <c r="M853" t="s">
        <v>1349</v>
      </c>
      <c r="P853" t="s">
        <v>936</v>
      </c>
      <c r="Q853" s="6" t="e">
        <f>+VLOOKUP(Y853,#REF!,2,FALSE)</f>
        <v>#REF!</v>
      </c>
      <c r="R853" t="s">
        <v>1469</v>
      </c>
      <c r="S853" t="s">
        <v>61</v>
      </c>
      <c r="T853">
        <v>80000</v>
      </c>
      <c r="U853">
        <v>80000</v>
      </c>
      <c r="V853">
        <v>24000</v>
      </c>
      <c r="W853">
        <v>0</v>
      </c>
      <c r="X853">
        <v>-56000</v>
      </c>
      <c r="Y853" s="288">
        <v>3</v>
      </c>
      <c r="Z853" s="6" t="str">
        <f t="shared" si="52"/>
        <v>38</v>
      </c>
      <c r="AA853" s="107" t="str">
        <f t="shared" si="53"/>
        <v>2</v>
      </c>
      <c r="AB853" s="107" t="str">
        <f t="shared" si="54"/>
        <v>26</v>
      </c>
      <c r="AC853" s="107" t="str">
        <f t="shared" si="55"/>
        <v>268</v>
      </c>
    </row>
    <row r="854" spans="1:29" x14ac:dyDescent="0.25">
      <c r="A854" t="s">
        <v>194</v>
      </c>
      <c r="B854" t="s">
        <v>1395</v>
      </c>
      <c r="C854" s="107" t="e">
        <f>+VLOOKUP(AA854,#REF!,2,FALSE)</f>
        <v>#REF!</v>
      </c>
      <c r="D854" s="107" t="e">
        <f>+VLOOKUP(AB854,#REF!,2,FALSE)</f>
        <v>#REF!</v>
      </c>
      <c r="E854" s="107" t="s">
        <v>2232</v>
      </c>
      <c r="F854" s="107" t="s">
        <v>2236</v>
      </c>
      <c r="G854" s="107" t="s">
        <v>2234</v>
      </c>
      <c r="H854" s="107" t="s">
        <v>2237</v>
      </c>
      <c r="I854" s="107" t="s">
        <v>1268</v>
      </c>
      <c r="J854" s="107" t="s">
        <v>198</v>
      </c>
      <c r="K854" s="107" t="s">
        <v>1367</v>
      </c>
      <c r="L854" s="107" t="s">
        <v>2217</v>
      </c>
      <c r="M854" t="s">
        <v>1349</v>
      </c>
      <c r="P854" t="s">
        <v>938</v>
      </c>
      <c r="Q854" s="6" t="e">
        <f>+VLOOKUP(Y854,#REF!,2,FALSE)</f>
        <v>#REF!</v>
      </c>
      <c r="R854" t="s">
        <v>1471</v>
      </c>
      <c r="S854" t="s">
        <v>64</v>
      </c>
      <c r="T854">
        <v>1300000</v>
      </c>
      <c r="U854">
        <v>1300000</v>
      </c>
      <c r="V854">
        <v>1170000</v>
      </c>
      <c r="W854">
        <v>0</v>
      </c>
      <c r="X854">
        <v>-130000</v>
      </c>
      <c r="Y854" s="288">
        <v>4</v>
      </c>
      <c r="Z854" s="6" t="str">
        <f t="shared" si="52"/>
        <v>41</v>
      </c>
      <c r="AA854" s="107" t="str">
        <f t="shared" si="53"/>
        <v>2</v>
      </c>
      <c r="AB854" s="107" t="str">
        <f t="shared" si="54"/>
        <v>26</v>
      </c>
      <c r="AC854" s="107" t="str">
        <f t="shared" si="55"/>
        <v>268</v>
      </c>
    </row>
    <row r="855" spans="1:29" x14ac:dyDescent="0.25">
      <c r="A855" t="s">
        <v>194</v>
      </c>
      <c r="B855" t="s">
        <v>1395</v>
      </c>
      <c r="C855" s="107" t="e">
        <f>+VLOOKUP(AA855,#REF!,2,FALSE)</f>
        <v>#REF!</v>
      </c>
      <c r="D855" s="107" t="e">
        <f>+VLOOKUP(AB855,#REF!,2,FALSE)</f>
        <v>#REF!</v>
      </c>
      <c r="E855" s="107" t="s">
        <v>2232</v>
      </c>
      <c r="F855" s="107" t="s">
        <v>2236</v>
      </c>
      <c r="G855" s="107" t="s">
        <v>2234</v>
      </c>
      <c r="H855" s="107" t="s">
        <v>2237</v>
      </c>
      <c r="I855" s="107" t="s">
        <v>1268</v>
      </c>
      <c r="J855" s="107" t="s">
        <v>198</v>
      </c>
      <c r="K855" s="107" t="s">
        <v>1367</v>
      </c>
      <c r="L855" s="107" t="s">
        <v>2217</v>
      </c>
      <c r="M855" t="s">
        <v>1349</v>
      </c>
      <c r="P855" t="s">
        <v>939</v>
      </c>
      <c r="Q855" s="6" t="e">
        <f>+VLOOKUP(Y855,#REF!,2,FALSE)</f>
        <v>#REF!</v>
      </c>
      <c r="R855" t="s">
        <v>1471</v>
      </c>
      <c r="S855" t="s">
        <v>64</v>
      </c>
      <c r="T855">
        <v>3408</v>
      </c>
      <c r="U855">
        <v>3408</v>
      </c>
      <c r="V855">
        <v>3067.2000000000003</v>
      </c>
      <c r="W855">
        <v>0</v>
      </c>
      <c r="X855">
        <v>-340.79999999999973</v>
      </c>
      <c r="Y855" s="288">
        <v>4</v>
      </c>
      <c r="Z855" s="6" t="str">
        <f t="shared" si="52"/>
        <v>41</v>
      </c>
      <c r="AA855" s="107" t="str">
        <f t="shared" si="53"/>
        <v>2</v>
      </c>
      <c r="AB855" s="107" t="str">
        <f t="shared" si="54"/>
        <v>26</v>
      </c>
      <c r="AC855" s="107" t="str">
        <f t="shared" si="55"/>
        <v>268</v>
      </c>
    </row>
    <row r="856" spans="1:29" x14ac:dyDescent="0.25">
      <c r="A856" t="s">
        <v>194</v>
      </c>
      <c r="B856" t="s">
        <v>1395</v>
      </c>
      <c r="C856" s="107" t="e">
        <f>+VLOOKUP(AA856,#REF!,2,FALSE)</f>
        <v>#REF!</v>
      </c>
      <c r="D856" s="107" t="e">
        <f>+VLOOKUP(AB856,#REF!,2,FALSE)</f>
        <v>#REF!</v>
      </c>
      <c r="E856" s="107" t="s">
        <v>2232</v>
      </c>
      <c r="F856" s="107" t="s">
        <v>2236</v>
      </c>
      <c r="G856" s="107" t="s">
        <v>2234</v>
      </c>
      <c r="H856" s="107" t="s">
        <v>2237</v>
      </c>
      <c r="I856" s="107" t="s">
        <v>1268</v>
      </c>
      <c r="J856" s="107" t="s">
        <v>198</v>
      </c>
      <c r="K856" s="107" t="s">
        <v>1367</v>
      </c>
      <c r="L856" s="107" t="s">
        <v>2217</v>
      </c>
      <c r="M856" t="s">
        <v>1349</v>
      </c>
      <c r="P856" t="s">
        <v>940</v>
      </c>
      <c r="Q856" s="6" t="e">
        <f>+VLOOKUP(Y856,#REF!,2,FALSE)</f>
        <v>#REF!</v>
      </c>
      <c r="R856" t="s">
        <v>1471</v>
      </c>
      <c r="S856" t="s">
        <v>64</v>
      </c>
      <c r="T856">
        <v>16400</v>
      </c>
      <c r="U856">
        <v>16400</v>
      </c>
      <c r="V856">
        <v>14760</v>
      </c>
      <c r="W856">
        <v>0</v>
      </c>
      <c r="X856">
        <v>-1640</v>
      </c>
      <c r="Y856" s="288">
        <v>4</v>
      </c>
      <c r="Z856" s="6" t="str">
        <f t="shared" si="52"/>
        <v>41</v>
      </c>
      <c r="AA856" s="107" t="str">
        <f t="shared" si="53"/>
        <v>2</v>
      </c>
      <c r="AB856" s="107" t="str">
        <f t="shared" si="54"/>
        <v>26</v>
      </c>
      <c r="AC856" s="107" t="str">
        <f t="shared" si="55"/>
        <v>268</v>
      </c>
    </row>
    <row r="857" spans="1:29" x14ac:dyDescent="0.25">
      <c r="A857" t="s">
        <v>194</v>
      </c>
      <c r="B857" t="s">
        <v>1395</v>
      </c>
      <c r="C857" s="107" t="e">
        <f>+VLOOKUP(AA857,#REF!,2,FALSE)</f>
        <v>#REF!</v>
      </c>
      <c r="D857" s="107" t="e">
        <f>+VLOOKUP(AB857,#REF!,2,FALSE)</f>
        <v>#REF!</v>
      </c>
      <c r="E857" s="107" t="s">
        <v>2232</v>
      </c>
      <c r="F857" s="107" t="s">
        <v>2236</v>
      </c>
      <c r="G857" s="107" t="s">
        <v>2234</v>
      </c>
      <c r="H857" s="107" t="s">
        <v>2237</v>
      </c>
      <c r="I857" s="107" t="s">
        <v>1268</v>
      </c>
      <c r="J857" s="107" t="s">
        <v>198</v>
      </c>
      <c r="K857" s="107" t="s">
        <v>1367</v>
      </c>
      <c r="L857" s="107" t="s">
        <v>2217</v>
      </c>
      <c r="M857" t="s">
        <v>1349</v>
      </c>
      <c r="P857" t="s">
        <v>941</v>
      </c>
      <c r="Q857" s="6" t="e">
        <f>+VLOOKUP(Y857,#REF!,2,FALSE)</f>
        <v>#REF!</v>
      </c>
      <c r="R857" t="s">
        <v>1471</v>
      </c>
      <c r="S857" t="s">
        <v>64</v>
      </c>
      <c r="T857">
        <v>5870</v>
      </c>
      <c r="U857">
        <v>5870</v>
      </c>
      <c r="V857">
        <v>5283</v>
      </c>
      <c r="W857">
        <v>0</v>
      </c>
      <c r="X857">
        <v>-587</v>
      </c>
      <c r="Y857" s="288">
        <v>4</v>
      </c>
      <c r="Z857" s="6" t="str">
        <f t="shared" si="52"/>
        <v>41</v>
      </c>
      <c r="AA857" s="107" t="str">
        <f t="shared" si="53"/>
        <v>2</v>
      </c>
      <c r="AB857" s="107" t="str">
        <f t="shared" si="54"/>
        <v>26</v>
      </c>
      <c r="AC857" s="107" t="str">
        <f t="shared" si="55"/>
        <v>268</v>
      </c>
    </row>
    <row r="858" spans="1:29" x14ac:dyDescent="0.25">
      <c r="A858" t="s">
        <v>194</v>
      </c>
      <c r="B858" t="s">
        <v>1395</v>
      </c>
      <c r="C858" s="107" t="e">
        <f>+VLOOKUP(AA858,#REF!,2,FALSE)</f>
        <v>#REF!</v>
      </c>
      <c r="D858" s="107" t="e">
        <f>+VLOOKUP(AB858,#REF!,2,FALSE)</f>
        <v>#REF!</v>
      </c>
      <c r="E858" s="107" t="s">
        <v>2232</v>
      </c>
      <c r="F858" s="107" t="s">
        <v>2236</v>
      </c>
      <c r="G858" s="107" t="s">
        <v>2234</v>
      </c>
      <c r="H858" s="107" t="s">
        <v>2237</v>
      </c>
      <c r="I858" s="107" t="s">
        <v>1268</v>
      </c>
      <c r="J858" s="107" t="s">
        <v>198</v>
      </c>
      <c r="K858" s="107" t="s">
        <v>1367</v>
      </c>
      <c r="L858" s="107" t="s">
        <v>2217</v>
      </c>
      <c r="M858" t="s">
        <v>1349</v>
      </c>
      <c r="P858" t="s">
        <v>942</v>
      </c>
      <c r="Q858" s="6" t="e">
        <f>+VLOOKUP(Y858,#REF!,2,FALSE)</f>
        <v>#REF!</v>
      </c>
      <c r="R858" t="s">
        <v>1471</v>
      </c>
      <c r="S858" t="s">
        <v>64</v>
      </c>
      <c r="T858">
        <v>6864</v>
      </c>
      <c r="U858">
        <v>6864</v>
      </c>
      <c r="V858">
        <v>6177.6</v>
      </c>
      <c r="W858">
        <v>0</v>
      </c>
      <c r="X858">
        <v>-686.39999999999964</v>
      </c>
      <c r="Y858" s="288">
        <v>4</v>
      </c>
      <c r="Z858" s="6" t="str">
        <f t="shared" si="52"/>
        <v>41</v>
      </c>
      <c r="AA858" s="107" t="str">
        <f t="shared" si="53"/>
        <v>2</v>
      </c>
      <c r="AB858" s="107" t="str">
        <f t="shared" si="54"/>
        <v>26</v>
      </c>
      <c r="AC858" s="107" t="str">
        <f t="shared" si="55"/>
        <v>268</v>
      </c>
    </row>
    <row r="859" spans="1:29" x14ac:dyDescent="0.25">
      <c r="A859" t="s">
        <v>194</v>
      </c>
      <c r="B859" t="s">
        <v>1395</v>
      </c>
      <c r="C859" s="107" t="e">
        <f>+VLOOKUP(AA859,#REF!,2,FALSE)</f>
        <v>#REF!</v>
      </c>
      <c r="D859" s="107" t="e">
        <f>+VLOOKUP(AB859,#REF!,2,FALSE)</f>
        <v>#REF!</v>
      </c>
      <c r="E859" s="107" t="s">
        <v>2232</v>
      </c>
      <c r="F859" s="107" t="s">
        <v>2236</v>
      </c>
      <c r="G859" s="107" t="s">
        <v>2234</v>
      </c>
      <c r="H859" s="107" t="s">
        <v>2237</v>
      </c>
      <c r="I859" s="107" t="s">
        <v>1268</v>
      </c>
      <c r="J859" s="107" t="s">
        <v>198</v>
      </c>
      <c r="K859" s="107" t="s">
        <v>1367</v>
      </c>
      <c r="L859" s="107" t="s">
        <v>2217</v>
      </c>
      <c r="M859" t="s">
        <v>1349</v>
      </c>
      <c r="P859" t="s">
        <v>943</v>
      </c>
      <c r="Q859" s="6" t="e">
        <f>+VLOOKUP(Y859,#REF!,2,FALSE)</f>
        <v>#REF!</v>
      </c>
      <c r="R859" t="s">
        <v>1471</v>
      </c>
      <c r="S859" t="s">
        <v>64</v>
      </c>
      <c r="T859">
        <v>5250</v>
      </c>
      <c r="U859">
        <v>5250</v>
      </c>
      <c r="V859">
        <v>4725</v>
      </c>
      <c r="W859">
        <v>0</v>
      </c>
      <c r="X859">
        <v>-525</v>
      </c>
      <c r="Y859" s="288">
        <v>4</v>
      </c>
      <c r="Z859" s="6" t="str">
        <f t="shared" si="52"/>
        <v>41</v>
      </c>
      <c r="AA859" s="107" t="str">
        <f t="shared" si="53"/>
        <v>2</v>
      </c>
      <c r="AB859" s="107" t="str">
        <f t="shared" si="54"/>
        <v>26</v>
      </c>
      <c r="AC859" s="107" t="str">
        <f t="shared" si="55"/>
        <v>268</v>
      </c>
    </row>
    <row r="860" spans="1:29" x14ac:dyDescent="0.25">
      <c r="A860" t="s">
        <v>194</v>
      </c>
      <c r="B860" t="s">
        <v>1395</v>
      </c>
      <c r="C860" s="107" t="e">
        <f>+VLOOKUP(AA860,#REF!,2,FALSE)</f>
        <v>#REF!</v>
      </c>
      <c r="D860" s="107" t="e">
        <f>+VLOOKUP(AB860,#REF!,2,FALSE)</f>
        <v>#REF!</v>
      </c>
      <c r="E860" s="107" t="s">
        <v>2232</v>
      </c>
      <c r="F860" s="107" t="s">
        <v>2236</v>
      </c>
      <c r="G860" s="107" t="s">
        <v>2234</v>
      </c>
      <c r="H860" s="107" t="s">
        <v>2237</v>
      </c>
      <c r="I860" s="107" t="s">
        <v>1268</v>
      </c>
      <c r="J860" s="107" t="s">
        <v>198</v>
      </c>
      <c r="K860" s="107" t="s">
        <v>1367</v>
      </c>
      <c r="L860" s="107" t="s">
        <v>2217</v>
      </c>
      <c r="M860" t="s">
        <v>1349</v>
      </c>
      <c r="P860" t="s">
        <v>944</v>
      </c>
      <c r="Q860" s="6" t="e">
        <f>+VLOOKUP(Y860,#REF!,2,FALSE)</f>
        <v>#REF!</v>
      </c>
      <c r="R860" t="s">
        <v>1471</v>
      </c>
      <c r="S860" t="s">
        <v>64</v>
      </c>
      <c r="T860">
        <v>45000</v>
      </c>
      <c r="U860">
        <v>45000</v>
      </c>
      <c r="V860">
        <v>40500</v>
      </c>
      <c r="W860">
        <v>0</v>
      </c>
      <c r="X860">
        <v>-4500</v>
      </c>
      <c r="Y860" s="288">
        <v>4</v>
      </c>
      <c r="Z860" s="6" t="str">
        <f t="shared" si="52"/>
        <v>41</v>
      </c>
      <c r="AA860" s="107" t="str">
        <f t="shared" si="53"/>
        <v>2</v>
      </c>
      <c r="AB860" s="107" t="str">
        <f t="shared" si="54"/>
        <v>26</v>
      </c>
      <c r="AC860" s="107" t="str">
        <f t="shared" si="55"/>
        <v>268</v>
      </c>
    </row>
    <row r="861" spans="1:29" x14ac:dyDescent="0.25">
      <c r="A861" t="s">
        <v>194</v>
      </c>
      <c r="B861" t="s">
        <v>1395</v>
      </c>
      <c r="C861" s="107" t="e">
        <f>+VLOOKUP(AA861,#REF!,2,FALSE)</f>
        <v>#REF!</v>
      </c>
      <c r="D861" s="107" t="e">
        <f>+VLOOKUP(AB861,#REF!,2,FALSE)</f>
        <v>#REF!</v>
      </c>
      <c r="E861" s="107" t="s">
        <v>2232</v>
      </c>
      <c r="F861" s="107" t="s">
        <v>2236</v>
      </c>
      <c r="G861" s="107" t="s">
        <v>2234</v>
      </c>
      <c r="H861" s="107" t="s">
        <v>2237</v>
      </c>
      <c r="I861" s="107" t="s">
        <v>1268</v>
      </c>
      <c r="J861" s="107" t="s">
        <v>198</v>
      </c>
      <c r="K861" s="107" t="s">
        <v>1367</v>
      </c>
      <c r="L861" s="107" t="s">
        <v>2217</v>
      </c>
      <c r="M861" t="s">
        <v>1349</v>
      </c>
      <c r="P861" t="s">
        <v>945</v>
      </c>
      <c r="Q861" s="6" t="e">
        <f>+VLOOKUP(Y861,#REF!,2,FALSE)</f>
        <v>#REF!</v>
      </c>
      <c r="R861" t="s">
        <v>1471</v>
      </c>
      <c r="S861" t="s">
        <v>64</v>
      </c>
      <c r="T861">
        <v>48000</v>
      </c>
      <c r="U861">
        <v>48000</v>
      </c>
      <c r="V861">
        <v>43200</v>
      </c>
      <c r="W861">
        <v>0</v>
      </c>
      <c r="X861">
        <v>-4800</v>
      </c>
      <c r="Y861" s="288">
        <v>4</v>
      </c>
      <c r="Z861" s="6" t="str">
        <f t="shared" si="52"/>
        <v>41</v>
      </c>
      <c r="AA861" s="107" t="str">
        <f t="shared" si="53"/>
        <v>2</v>
      </c>
      <c r="AB861" s="107" t="str">
        <f t="shared" si="54"/>
        <v>26</v>
      </c>
      <c r="AC861" s="107" t="str">
        <f t="shared" si="55"/>
        <v>268</v>
      </c>
    </row>
    <row r="862" spans="1:29" x14ac:dyDescent="0.25">
      <c r="A862" t="s">
        <v>194</v>
      </c>
      <c r="B862" t="s">
        <v>1395</v>
      </c>
      <c r="C862" s="107" t="e">
        <f>+VLOOKUP(AA862,#REF!,2,FALSE)</f>
        <v>#REF!</v>
      </c>
      <c r="D862" s="107" t="e">
        <f>+VLOOKUP(AB862,#REF!,2,FALSE)</f>
        <v>#REF!</v>
      </c>
      <c r="E862" s="107" t="s">
        <v>2232</v>
      </c>
      <c r="F862" s="107" t="s">
        <v>2236</v>
      </c>
      <c r="G862" s="107" t="s">
        <v>2234</v>
      </c>
      <c r="H862" s="107" t="s">
        <v>2237</v>
      </c>
      <c r="I862" s="107" t="s">
        <v>1268</v>
      </c>
      <c r="J862" s="107" t="s">
        <v>198</v>
      </c>
      <c r="K862" s="107" t="s">
        <v>1367</v>
      </c>
      <c r="L862" s="107" t="s">
        <v>2217</v>
      </c>
      <c r="M862" t="s">
        <v>1349</v>
      </c>
      <c r="P862" t="s">
        <v>946</v>
      </c>
      <c r="Q862" s="6" t="e">
        <f>+VLOOKUP(Y862,#REF!,2,FALSE)</f>
        <v>#REF!</v>
      </c>
      <c r="R862" t="s">
        <v>1471</v>
      </c>
      <c r="S862" t="s">
        <v>64</v>
      </c>
      <c r="T862">
        <v>18900</v>
      </c>
      <c r="U862">
        <v>18900</v>
      </c>
      <c r="V862">
        <v>17010</v>
      </c>
      <c r="W862">
        <v>0</v>
      </c>
      <c r="X862">
        <v>-1890</v>
      </c>
      <c r="Y862" s="288">
        <v>4</v>
      </c>
      <c r="Z862" s="6" t="str">
        <f t="shared" si="52"/>
        <v>41</v>
      </c>
      <c r="AA862" s="107" t="str">
        <f t="shared" si="53"/>
        <v>2</v>
      </c>
      <c r="AB862" s="107" t="str">
        <f t="shared" si="54"/>
        <v>26</v>
      </c>
      <c r="AC862" s="107" t="str">
        <f t="shared" si="55"/>
        <v>268</v>
      </c>
    </row>
    <row r="863" spans="1:29" x14ac:dyDescent="0.25">
      <c r="A863" t="s">
        <v>194</v>
      </c>
      <c r="B863" t="s">
        <v>1395</v>
      </c>
      <c r="C863" s="107" t="e">
        <f>+VLOOKUP(AA863,#REF!,2,FALSE)</f>
        <v>#REF!</v>
      </c>
      <c r="D863" s="107" t="e">
        <f>+VLOOKUP(AB863,#REF!,2,FALSE)</f>
        <v>#REF!</v>
      </c>
      <c r="E863" s="107" t="s">
        <v>2232</v>
      </c>
      <c r="F863" s="107" t="s">
        <v>2236</v>
      </c>
      <c r="G863" s="107" t="s">
        <v>2234</v>
      </c>
      <c r="H863" s="107" t="s">
        <v>2237</v>
      </c>
      <c r="I863" s="107" t="s">
        <v>1268</v>
      </c>
      <c r="J863" s="107" t="s">
        <v>198</v>
      </c>
      <c r="K863" s="107" t="s">
        <v>1367</v>
      </c>
      <c r="L863" s="107" t="s">
        <v>2217</v>
      </c>
      <c r="M863" t="s">
        <v>1349</v>
      </c>
      <c r="P863" t="s">
        <v>947</v>
      </c>
      <c r="Q863" s="6" t="e">
        <f>+VLOOKUP(Y863,#REF!,2,FALSE)</f>
        <v>#REF!</v>
      </c>
      <c r="R863" t="s">
        <v>1471</v>
      </c>
      <c r="S863" t="s">
        <v>64</v>
      </c>
      <c r="T863">
        <v>5000</v>
      </c>
      <c r="U863">
        <v>5000</v>
      </c>
      <c r="V863">
        <v>4500</v>
      </c>
      <c r="W863">
        <v>0</v>
      </c>
      <c r="X863">
        <v>-500</v>
      </c>
      <c r="Y863" s="288">
        <v>4</v>
      </c>
      <c r="Z863" s="6" t="str">
        <f t="shared" si="52"/>
        <v>41</v>
      </c>
      <c r="AA863" s="107" t="str">
        <f t="shared" si="53"/>
        <v>2</v>
      </c>
      <c r="AB863" s="107" t="str">
        <f t="shared" si="54"/>
        <v>26</v>
      </c>
      <c r="AC863" s="107" t="str">
        <f t="shared" si="55"/>
        <v>268</v>
      </c>
    </row>
    <row r="864" spans="1:29" x14ac:dyDescent="0.25">
      <c r="A864" t="s">
        <v>194</v>
      </c>
      <c r="B864" t="s">
        <v>1395</v>
      </c>
      <c r="C864" s="107" t="e">
        <f>+VLOOKUP(AA864,#REF!,2,FALSE)</f>
        <v>#REF!</v>
      </c>
      <c r="D864" s="107" t="e">
        <f>+VLOOKUP(AB864,#REF!,2,FALSE)</f>
        <v>#REF!</v>
      </c>
      <c r="E864" s="107" t="s">
        <v>2232</v>
      </c>
      <c r="F864" s="107" t="s">
        <v>2236</v>
      </c>
      <c r="G864" s="107" t="s">
        <v>2234</v>
      </c>
      <c r="H864" s="107" t="s">
        <v>2237</v>
      </c>
      <c r="I864" s="107" t="s">
        <v>1268</v>
      </c>
      <c r="J864" s="107" t="s">
        <v>198</v>
      </c>
      <c r="K864" s="107" t="s">
        <v>1367</v>
      </c>
      <c r="L864" s="107" t="s">
        <v>2217</v>
      </c>
      <c r="M864" t="s">
        <v>1349</v>
      </c>
      <c r="P864" t="s">
        <v>948</v>
      </c>
      <c r="Q864" s="6" t="e">
        <f>+VLOOKUP(Y864,#REF!,2,FALSE)</f>
        <v>#REF!</v>
      </c>
      <c r="R864" t="s">
        <v>1471</v>
      </c>
      <c r="S864" t="s">
        <v>64</v>
      </c>
      <c r="T864">
        <v>2000</v>
      </c>
      <c r="U864">
        <v>2000</v>
      </c>
      <c r="V864">
        <v>1800</v>
      </c>
      <c r="W864">
        <v>0</v>
      </c>
      <c r="X864">
        <v>-200</v>
      </c>
      <c r="Y864" s="288">
        <v>4</v>
      </c>
      <c r="Z864" s="6" t="str">
        <f t="shared" si="52"/>
        <v>41</v>
      </c>
      <c r="AA864" s="107" t="str">
        <f t="shared" si="53"/>
        <v>2</v>
      </c>
      <c r="AB864" s="107" t="str">
        <f t="shared" si="54"/>
        <v>26</v>
      </c>
      <c r="AC864" s="107" t="str">
        <f t="shared" si="55"/>
        <v>268</v>
      </c>
    </row>
    <row r="865" spans="1:29" x14ac:dyDescent="0.25">
      <c r="A865" t="s">
        <v>194</v>
      </c>
      <c r="B865" t="s">
        <v>1395</v>
      </c>
      <c r="C865" s="107" t="e">
        <f>+VLOOKUP(AA865,#REF!,2,FALSE)</f>
        <v>#REF!</v>
      </c>
      <c r="D865" s="107" t="e">
        <f>+VLOOKUP(AB865,#REF!,2,FALSE)</f>
        <v>#REF!</v>
      </c>
      <c r="E865" s="107" t="s">
        <v>2232</v>
      </c>
      <c r="F865" s="107" t="s">
        <v>2236</v>
      </c>
      <c r="G865" s="107" t="s">
        <v>2234</v>
      </c>
      <c r="H865" s="107" t="s">
        <v>2237</v>
      </c>
      <c r="I865" s="107" t="s">
        <v>1268</v>
      </c>
      <c r="J865" s="107" t="s">
        <v>198</v>
      </c>
      <c r="K865" s="107" t="s">
        <v>1367</v>
      </c>
      <c r="L865" s="107" t="s">
        <v>2217</v>
      </c>
      <c r="M865" t="s">
        <v>1349</v>
      </c>
      <c r="P865" t="s">
        <v>949</v>
      </c>
      <c r="Q865" s="6" t="e">
        <f>+VLOOKUP(Y865,#REF!,2,FALSE)</f>
        <v>#REF!</v>
      </c>
      <c r="R865" t="s">
        <v>1471</v>
      </c>
      <c r="S865" t="s">
        <v>64</v>
      </c>
      <c r="T865">
        <v>14800</v>
      </c>
      <c r="U865">
        <v>14800</v>
      </c>
      <c r="V865">
        <v>13320</v>
      </c>
      <c r="W865">
        <v>0</v>
      </c>
      <c r="X865">
        <v>-1480</v>
      </c>
      <c r="Y865" s="288">
        <v>4</v>
      </c>
      <c r="Z865" s="6" t="str">
        <f t="shared" si="52"/>
        <v>41</v>
      </c>
      <c r="AA865" s="107" t="str">
        <f t="shared" si="53"/>
        <v>2</v>
      </c>
      <c r="AB865" s="107" t="str">
        <f t="shared" si="54"/>
        <v>26</v>
      </c>
      <c r="AC865" s="107" t="str">
        <f t="shared" si="55"/>
        <v>268</v>
      </c>
    </row>
    <row r="866" spans="1:29" x14ac:dyDescent="0.25">
      <c r="A866" t="s">
        <v>194</v>
      </c>
      <c r="B866" t="s">
        <v>1395</v>
      </c>
      <c r="C866" s="107" t="e">
        <f>+VLOOKUP(AA866,#REF!,2,FALSE)</f>
        <v>#REF!</v>
      </c>
      <c r="D866" s="107" t="e">
        <f>+VLOOKUP(AB866,#REF!,2,FALSE)</f>
        <v>#REF!</v>
      </c>
      <c r="E866" s="107" t="s">
        <v>2232</v>
      </c>
      <c r="F866" s="107" t="s">
        <v>2236</v>
      </c>
      <c r="G866" s="107" t="s">
        <v>2234</v>
      </c>
      <c r="H866" s="107" t="s">
        <v>2237</v>
      </c>
      <c r="I866" s="107" t="s">
        <v>1268</v>
      </c>
      <c r="J866" s="107" t="s">
        <v>198</v>
      </c>
      <c r="K866" s="107" t="s">
        <v>1367</v>
      </c>
      <c r="L866" s="107" t="s">
        <v>2217</v>
      </c>
      <c r="M866" t="s">
        <v>1349</v>
      </c>
      <c r="P866" t="s">
        <v>950</v>
      </c>
      <c r="Q866" s="6" t="e">
        <f>+VLOOKUP(Y866,#REF!,2,FALSE)</f>
        <v>#REF!</v>
      </c>
      <c r="R866" t="s">
        <v>1471</v>
      </c>
      <c r="S866" t="s">
        <v>64</v>
      </c>
      <c r="T866">
        <v>1400000</v>
      </c>
      <c r="U866">
        <v>1400000</v>
      </c>
      <c r="V866">
        <v>1260000</v>
      </c>
      <c r="W866">
        <v>0</v>
      </c>
      <c r="X866">
        <v>-140000</v>
      </c>
      <c r="Y866" s="288">
        <v>4</v>
      </c>
      <c r="Z866" s="6" t="str">
        <f t="shared" si="52"/>
        <v>41</v>
      </c>
      <c r="AA866" s="107" t="str">
        <f t="shared" si="53"/>
        <v>2</v>
      </c>
      <c r="AB866" s="107" t="str">
        <f t="shared" si="54"/>
        <v>26</v>
      </c>
      <c r="AC866" s="107" t="str">
        <f t="shared" si="55"/>
        <v>268</v>
      </c>
    </row>
    <row r="867" spans="1:29" x14ac:dyDescent="0.25">
      <c r="A867" t="s">
        <v>194</v>
      </c>
      <c r="B867" t="s">
        <v>1395</v>
      </c>
      <c r="C867" s="107" t="e">
        <f>+VLOOKUP(AA867,#REF!,2,FALSE)</f>
        <v>#REF!</v>
      </c>
      <c r="D867" s="107" t="e">
        <f>+VLOOKUP(AB867,#REF!,2,FALSE)</f>
        <v>#REF!</v>
      </c>
      <c r="E867" s="107" t="s">
        <v>2232</v>
      </c>
      <c r="F867" s="107" t="s">
        <v>2236</v>
      </c>
      <c r="G867" s="107" t="s">
        <v>2234</v>
      </c>
      <c r="H867" s="107" t="s">
        <v>2237</v>
      </c>
      <c r="I867" s="107" t="s">
        <v>1268</v>
      </c>
      <c r="J867" s="107" t="s">
        <v>198</v>
      </c>
      <c r="K867" s="107" t="s">
        <v>1367</v>
      </c>
      <c r="L867" s="107" t="s">
        <v>2217</v>
      </c>
      <c r="M867" t="s">
        <v>1349</v>
      </c>
      <c r="P867" t="s">
        <v>951</v>
      </c>
      <c r="Q867" s="6" t="e">
        <f>+VLOOKUP(Y867,#REF!,2,FALSE)</f>
        <v>#REF!</v>
      </c>
      <c r="R867" t="s">
        <v>1471</v>
      </c>
      <c r="S867" t="s">
        <v>64</v>
      </c>
      <c r="T867">
        <v>500000</v>
      </c>
      <c r="U867">
        <v>500000</v>
      </c>
      <c r="V867">
        <v>450000</v>
      </c>
      <c r="W867">
        <v>0</v>
      </c>
      <c r="X867">
        <v>-50000</v>
      </c>
      <c r="Y867" s="288">
        <v>4</v>
      </c>
      <c r="Z867" s="6" t="str">
        <f t="shared" si="52"/>
        <v>41</v>
      </c>
      <c r="AA867" s="107" t="str">
        <f t="shared" si="53"/>
        <v>2</v>
      </c>
      <c r="AB867" s="107" t="str">
        <f t="shared" si="54"/>
        <v>26</v>
      </c>
      <c r="AC867" s="107" t="str">
        <f t="shared" si="55"/>
        <v>268</v>
      </c>
    </row>
    <row r="868" spans="1:29" x14ac:dyDescent="0.25">
      <c r="A868" t="s">
        <v>194</v>
      </c>
      <c r="B868" t="s">
        <v>1395</v>
      </c>
      <c r="C868" s="107" t="e">
        <f>+VLOOKUP(AA868,#REF!,2,FALSE)</f>
        <v>#REF!</v>
      </c>
      <c r="D868" s="107" t="e">
        <f>+VLOOKUP(AB868,#REF!,2,FALSE)</f>
        <v>#REF!</v>
      </c>
      <c r="E868" s="107" t="s">
        <v>2232</v>
      </c>
      <c r="F868" s="107" t="s">
        <v>2236</v>
      </c>
      <c r="G868" s="107" t="s">
        <v>2234</v>
      </c>
      <c r="H868" s="107" t="s">
        <v>2237</v>
      </c>
      <c r="I868" s="107" t="s">
        <v>1268</v>
      </c>
      <c r="J868" s="107" t="s">
        <v>198</v>
      </c>
      <c r="K868" s="107" t="s">
        <v>1367</v>
      </c>
      <c r="L868" s="107" t="s">
        <v>2217</v>
      </c>
      <c r="M868" t="s">
        <v>1349</v>
      </c>
      <c r="P868" t="s">
        <v>952</v>
      </c>
      <c r="Q868" s="6" t="e">
        <f>+VLOOKUP(Y868,#REF!,2,FALSE)</f>
        <v>#REF!</v>
      </c>
      <c r="R868" t="s">
        <v>1471</v>
      </c>
      <c r="S868" t="s">
        <v>64</v>
      </c>
      <c r="T868">
        <v>1000000</v>
      </c>
      <c r="U868">
        <v>1000000</v>
      </c>
      <c r="V868">
        <v>900000</v>
      </c>
      <c r="W868">
        <v>0</v>
      </c>
      <c r="X868">
        <v>-100000</v>
      </c>
      <c r="Y868" s="288">
        <v>4</v>
      </c>
      <c r="Z868" s="6" t="str">
        <f t="shared" si="52"/>
        <v>41</v>
      </c>
      <c r="AA868" s="107" t="str">
        <f t="shared" si="53"/>
        <v>2</v>
      </c>
      <c r="AB868" s="107" t="str">
        <f t="shared" si="54"/>
        <v>26</v>
      </c>
      <c r="AC868" s="107" t="str">
        <f t="shared" si="55"/>
        <v>268</v>
      </c>
    </row>
    <row r="869" spans="1:29" x14ac:dyDescent="0.25">
      <c r="A869" t="s">
        <v>194</v>
      </c>
      <c r="B869" t="s">
        <v>1395</v>
      </c>
      <c r="C869" s="107" t="e">
        <f>+VLOOKUP(AA869,#REF!,2,FALSE)</f>
        <v>#REF!</v>
      </c>
      <c r="D869" s="107" t="e">
        <f>+VLOOKUP(AB869,#REF!,2,FALSE)</f>
        <v>#REF!</v>
      </c>
      <c r="E869" s="107" t="s">
        <v>2232</v>
      </c>
      <c r="F869" s="107" t="s">
        <v>2236</v>
      </c>
      <c r="G869" s="107" t="s">
        <v>2234</v>
      </c>
      <c r="H869" s="107" t="s">
        <v>2237</v>
      </c>
      <c r="I869" s="107" t="s">
        <v>1268</v>
      </c>
      <c r="J869" s="107" t="s">
        <v>198</v>
      </c>
      <c r="K869" s="107" t="s">
        <v>1367</v>
      </c>
      <c r="L869" s="107" t="s">
        <v>2217</v>
      </c>
      <c r="M869" t="s">
        <v>1349</v>
      </c>
      <c r="P869" t="s">
        <v>952</v>
      </c>
      <c r="Q869" s="6" t="e">
        <f>+VLOOKUP(Y869,#REF!,2,FALSE)</f>
        <v>#REF!</v>
      </c>
      <c r="R869" t="s">
        <v>1471</v>
      </c>
      <c r="S869" t="s">
        <v>64</v>
      </c>
      <c r="T869">
        <v>1300000</v>
      </c>
      <c r="U869">
        <v>1300000</v>
      </c>
      <c r="V869">
        <v>1170000</v>
      </c>
      <c r="W869">
        <v>0</v>
      </c>
      <c r="X869">
        <v>-130000</v>
      </c>
      <c r="Y869" s="288">
        <v>4</v>
      </c>
      <c r="Z869" s="6" t="str">
        <f t="shared" si="52"/>
        <v>41</v>
      </c>
      <c r="AA869" s="107" t="str">
        <f t="shared" si="53"/>
        <v>2</v>
      </c>
      <c r="AB869" s="107" t="str">
        <f t="shared" si="54"/>
        <v>26</v>
      </c>
      <c r="AC869" s="107" t="str">
        <f t="shared" si="55"/>
        <v>268</v>
      </c>
    </row>
    <row r="870" spans="1:29" x14ac:dyDescent="0.25">
      <c r="A870" t="s">
        <v>194</v>
      </c>
      <c r="B870" t="s">
        <v>1395</v>
      </c>
      <c r="C870" s="107" t="e">
        <f>+VLOOKUP(AA870,#REF!,2,FALSE)</f>
        <v>#REF!</v>
      </c>
      <c r="D870" s="107" t="e">
        <f>+VLOOKUP(AB870,#REF!,2,FALSE)</f>
        <v>#REF!</v>
      </c>
      <c r="E870" s="107" t="s">
        <v>2232</v>
      </c>
      <c r="F870" s="107" t="s">
        <v>2236</v>
      </c>
      <c r="G870" s="107" t="s">
        <v>2234</v>
      </c>
      <c r="H870" s="107" t="s">
        <v>2237</v>
      </c>
      <c r="I870" s="107" t="s">
        <v>1268</v>
      </c>
      <c r="J870" s="107" t="s">
        <v>198</v>
      </c>
      <c r="K870" s="107" t="s">
        <v>1367</v>
      </c>
      <c r="L870" s="107" t="s">
        <v>2217</v>
      </c>
      <c r="M870" t="s">
        <v>1349</v>
      </c>
      <c r="P870" t="s">
        <v>953</v>
      </c>
      <c r="Q870" s="6" t="e">
        <f>+VLOOKUP(Y870,#REF!,2,FALSE)</f>
        <v>#REF!</v>
      </c>
      <c r="R870" t="s">
        <v>1471</v>
      </c>
      <c r="S870" t="s">
        <v>64</v>
      </c>
      <c r="T870">
        <v>500000</v>
      </c>
      <c r="U870">
        <v>500000</v>
      </c>
      <c r="V870">
        <v>450000</v>
      </c>
      <c r="W870">
        <v>0</v>
      </c>
      <c r="X870">
        <v>-50000</v>
      </c>
      <c r="Y870" s="288">
        <v>4</v>
      </c>
      <c r="Z870" s="6" t="str">
        <f t="shared" si="52"/>
        <v>41</v>
      </c>
      <c r="AA870" s="107" t="str">
        <f t="shared" si="53"/>
        <v>2</v>
      </c>
      <c r="AB870" s="107" t="str">
        <f t="shared" si="54"/>
        <v>26</v>
      </c>
      <c r="AC870" s="107" t="str">
        <f t="shared" si="55"/>
        <v>268</v>
      </c>
    </row>
    <row r="871" spans="1:29" x14ac:dyDescent="0.25">
      <c r="A871" t="s">
        <v>194</v>
      </c>
      <c r="B871" t="s">
        <v>1395</v>
      </c>
      <c r="C871" s="107" t="e">
        <f>+VLOOKUP(AA871,#REF!,2,FALSE)</f>
        <v>#REF!</v>
      </c>
      <c r="D871" s="107" t="e">
        <f>+VLOOKUP(AB871,#REF!,2,FALSE)</f>
        <v>#REF!</v>
      </c>
      <c r="E871" s="107" t="s">
        <v>2232</v>
      </c>
      <c r="F871" s="107" t="s">
        <v>2236</v>
      </c>
      <c r="G871" s="107" t="s">
        <v>2234</v>
      </c>
      <c r="H871" s="107" t="s">
        <v>2237</v>
      </c>
      <c r="I871" s="107" t="s">
        <v>1268</v>
      </c>
      <c r="J871" s="107" t="s">
        <v>198</v>
      </c>
      <c r="K871" s="107" t="s">
        <v>1367</v>
      </c>
      <c r="L871" s="107" t="s">
        <v>2217</v>
      </c>
      <c r="M871" t="s">
        <v>1349</v>
      </c>
      <c r="P871" t="s">
        <v>950</v>
      </c>
      <c r="Q871" s="6" t="e">
        <f>+VLOOKUP(Y871,#REF!,2,FALSE)</f>
        <v>#REF!</v>
      </c>
      <c r="R871" t="s">
        <v>1471</v>
      </c>
      <c r="S871" t="s">
        <v>64</v>
      </c>
      <c r="T871">
        <v>3000000</v>
      </c>
      <c r="U871">
        <v>3000000</v>
      </c>
      <c r="V871">
        <v>2700000</v>
      </c>
      <c r="W871">
        <v>0</v>
      </c>
      <c r="X871">
        <v>-300000</v>
      </c>
      <c r="Y871" s="288">
        <v>4</v>
      </c>
      <c r="Z871" s="6" t="str">
        <f t="shared" si="52"/>
        <v>41</v>
      </c>
      <c r="AA871" s="107" t="str">
        <f t="shared" si="53"/>
        <v>2</v>
      </c>
      <c r="AB871" s="107" t="str">
        <f t="shared" si="54"/>
        <v>26</v>
      </c>
      <c r="AC871" s="107" t="str">
        <f t="shared" si="55"/>
        <v>268</v>
      </c>
    </row>
    <row r="872" spans="1:29" x14ac:dyDescent="0.25">
      <c r="A872" t="s">
        <v>194</v>
      </c>
      <c r="B872" t="s">
        <v>1395</v>
      </c>
      <c r="C872" s="107" t="e">
        <f>+VLOOKUP(AA872,#REF!,2,FALSE)</f>
        <v>#REF!</v>
      </c>
      <c r="D872" s="107" t="e">
        <f>+VLOOKUP(AB872,#REF!,2,FALSE)</f>
        <v>#REF!</v>
      </c>
      <c r="E872" s="107" t="s">
        <v>2232</v>
      </c>
      <c r="F872" s="107" t="s">
        <v>2236</v>
      </c>
      <c r="G872" s="107" t="s">
        <v>2234</v>
      </c>
      <c r="H872" s="107" t="s">
        <v>2237</v>
      </c>
      <c r="I872" s="107" t="s">
        <v>1268</v>
      </c>
      <c r="J872" s="107" t="s">
        <v>198</v>
      </c>
      <c r="K872" s="107" t="s">
        <v>1367</v>
      </c>
      <c r="L872" s="107" t="s">
        <v>2217</v>
      </c>
      <c r="M872" t="s">
        <v>1349</v>
      </c>
      <c r="P872" t="s">
        <v>954</v>
      </c>
      <c r="Q872" s="6" t="e">
        <f>+VLOOKUP(Y872,#REF!,2,FALSE)</f>
        <v>#REF!</v>
      </c>
      <c r="R872" t="s">
        <v>1471</v>
      </c>
      <c r="S872" t="s">
        <v>64</v>
      </c>
      <c r="T872">
        <v>50000</v>
      </c>
      <c r="U872">
        <v>50000</v>
      </c>
      <c r="V872">
        <v>45000</v>
      </c>
      <c r="W872">
        <v>0</v>
      </c>
      <c r="X872">
        <v>-5000</v>
      </c>
      <c r="Y872" s="288">
        <v>4</v>
      </c>
      <c r="Z872" s="6" t="str">
        <f t="shared" si="52"/>
        <v>41</v>
      </c>
      <c r="AA872" s="107" t="str">
        <f t="shared" si="53"/>
        <v>2</v>
      </c>
      <c r="AB872" s="107" t="str">
        <f t="shared" si="54"/>
        <v>26</v>
      </c>
      <c r="AC872" s="107" t="str">
        <f t="shared" si="55"/>
        <v>268</v>
      </c>
    </row>
    <row r="873" spans="1:29" x14ac:dyDescent="0.25">
      <c r="A873" t="s">
        <v>194</v>
      </c>
      <c r="B873" t="s">
        <v>1395</v>
      </c>
      <c r="C873" s="107" t="e">
        <f>+VLOOKUP(AA873,#REF!,2,FALSE)</f>
        <v>#REF!</v>
      </c>
      <c r="D873" s="107" t="e">
        <f>+VLOOKUP(AB873,#REF!,2,FALSE)</f>
        <v>#REF!</v>
      </c>
      <c r="E873" s="107" t="s">
        <v>2232</v>
      </c>
      <c r="F873" s="107" t="s">
        <v>2236</v>
      </c>
      <c r="G873" s="107" t="s">
        <v>2234</v>
      </c>
      <c r="H873" s="107" t="s">
        <v>2237</v>
      </c>
      <c r="I873" s="107" t="s">
        <v>1268</v>
      </c>
      <c r="J873" s="107" t="s">
        <v>198</v>
      </c>
      <c r="K873" s="107" t="s">
        <v>1367</v>
      </c>
      <c r="L873" s="107" t="s">
        <v>2217</v>
      </c>
      <c r="M873" t="s">
        <v>1349</v>
      </c>
      <c r="P873" t="s">
        <v>955</v>
      </c>
      <c r="Q873" s="6" t="e">
        <f>+VLOOKUP(Y873,#REF!,2,FALSE)</f>
        <v>#REF!</v>
      </c>
      <c r="R873" t="s">
        <v>1471</v>
      </c>
      <c r="S873" t="s">
        <v>64</v>
      </c>
      <c r="T873">
        <v>200000</v>
      </c>
      <c r="U873">
        <v>200000</v>
      </c>
      <c r="V873">
        <v>180000</v>
      </c>
      <c r="W873">
        <v>0</v>
      </c>
      <c r="X873">
        <v>-20000</v>
      </c>
      <c r="Y873" s="288">
        <v>4</v>
      </c>
      <c r="Z873" s="6" t="str">
        <f t="shared" si="52"/>
        <v>41</v>
      </c>
      <c r="AA873" s="107" t="str">
        <f t="shared" si="53"/>
        <v>2</v>
      </c>
      <c r="AB873" s="107" t="str">
        <f t="shared" si="54"/>
        <v>26</v>
      </c>
      <c r="AC873" s="107" t="str">
        <f t="shared" si="55"/>
        <v>268</v>
      </c>
    </row>
    <row r="874" spans="1:29" x14ac:dyDescent="0.25">
      <c r="A874" t="s">
        <v>194</v>
      </c>
      <c r="B874" t="s">
        <v>1395</v>
      </c>
      <c r="C874" s="107" t="e">
        <f>+VLOOKUP(AA874,#REF!,2,FALSE)</f>
        <v>#REF!</v>
      </c>
      <c r="D874" s="107" t="e">
        <f>+VLOOKUP(AB874,#REF!,2,FALSE)</f>
        <v>#REF!</v>
      </c>
      <c r="E874" s="107" t="s">
        <v>2232</v>
      </c>
      <c r="F874" s="107" t="s">
        <v>2236</v>
      </c>
      <c r="G874" s="107" t="s">
        <v>2234</v>
      </c>
      <c r="H874" s="107" t="s">
        <v>2237</v>
      </c>
      <c r="I874" s="107" t="s">
        <v>1268</v>
      </c>
      <c r="J874" s="107" t="s">
        <v>198</v>
      </c>
      <c r="K874" s="107" t="s">
        <v>1367</v>
      </c>
      <c r="L874" s="107" t="s">
        <v>2217</v>
      </c>
      <c r="M874" t="s">
        <v>1349</v>
      </c>
      <c r="P874" t="s">
        <v>955</v>
      </c>
      <c r="Q874" s="6" t="e">
        <f>+VLOOKUP(Y874,#REF!,2,FALSE)</f>
        <v>#REF!</v>
      </c>
      <c r="R874" t="s">
        <v>1471</v>
      </c>
      <c r="S874" t="s">
        <v>64</v>
      </c>
      <c r="T874">
        <v>38000</v>
      </c>
      <c r="U874">
        <v>38000</v>
      </c>
      <c r="V874">
        <v>34200</v>
      </c>
      <c r="W874">
        <v>0</v>
      </c>
      <c r="X874">
        <v>-3800</v>
      </c>
      <c r="Y874" s="288">
        <v>4</v>
      </c>
      <c r="Z874" s="6" t="str">
        <f t="shared" si="52"/>
        <v>41</v>
      </c>
      <c r="AA874" s="107" t="str">
        <f t="shared" si="53"/>
        <v>2</v>
      </c>
      <c r="AB874" s="107" t="str">
        <f t="shared" si="54"/>
        <v>26</v>
      </c>
      <c r="AC874" s="107" t="str">
        <f t="shared" si="55"/>
        <v>268</v>
      </c>
    </row>
    <row r="875" spans="1:29" x14ac:dyDescent="0.25">
      <c r="A875" t="s">
        <v>194</v>
      </c>
      <c r="B875" t="s">
        <v>1395</v>
      </c>
      <c r="C875" s="107" t="e">
        <f>+VLOOKUP(AA875,#REF!,2,FALSE)</f>
        <v>#REF!</v>
      </c>
      <c r="D875" s="107" t="e">
        <f>+VLOOKUP(AB875,#REF!,2,FALSE)</f>
        <v>#REF!</v>
      </c>
      <c r="E875" s="107" t="s">
        <v>2232</v>
      </c>
      <c r="F875" s="107" t="s">
        <v>2236</v>
      </c>
      <c r="G875" s="107" t="s">
        <v>2234</v>
      </c>
      <c r="H875" s="107" t="s">
        <v>2237</v>
      </c>
      <c r="I875" s="107" t="s">
        <v>1268</v>
      </c>
      <c r="J875" s="107" t="s">
        <v>198</v>
      </c>
      <c r="K875" s="107" t="s">
        <v>1367</v>
      </c>
      <c r="L875" s="107" t="s">
        <v>2217</v>
      </c>
      <c r="M875" t="s">
        <v>1349</v>
      </c>
      <c r="P875" t="s">
        <v>956</v>
      </c>
      <c r="Q875" s="6" t="e">
        <f>+VLOOKUP(Y875,#REF!,2,FALSE)</f>
        <v>#REF!</v>
      </c>
      <c r="R875" t="s">
        <v>1471</v>
      </c>
      <c r="S875" t="s">
        <v>64</v>
      </c>
      <c r="T875">
        <v>350000</v>
      </c>
      <c r="U875">
        <v>350000</v>
      </c>
      <c r="V875">
        <v>315000</v>
      </c>
      <c r="W875">
        <v>0</v>
      </c>
      <c r="X875">
        <v>-35000</v>
      </c>
      <c r="Y875" s="288">
        <v>4</v>
      </c>
      <c r="Z875" s="6" t="str">
        <f t="shared" si="52"/>
        <v>41</v>
      </c>
      <c r="AA875" s="107" t="str">
        <f t="shared" si="53"/>
        <v>2</v>
      </c>
      <c r="AB875" s="107" t="str">
        <f t="shared" si="54"/>
        <v>26</v>
      </c>
      <c r="AC875" s="107" t="str">
        <f t="shared" si="55"/>
        <v>268</v>
      </c>
    </row>
    <row r="876" spans="1:29" x14ac:dyDescent="0.25">
      <c r="A876" t="s">
        <v>194</v>
      </c>
      <c r="B876" t="s">
        <v>1395</v>
      </c>
      <c r="C876" s="107" t="e">
        <f>+VLOOKUP(AA876,#REF!,2,FALSE)</f>
        <v>#REF!</v>
      </c>
      <c r="D876" s="107" t="e">
        <f>+VLOOKUP(AB876,#REF!,2,FALSE)</f>
        <v>#REF!</v>
      </c>
      <c r="E876" s="107" t="s">
        <v>2232</v>
      </c>
      <c r="F876" s="107" t="s">
        <v>2236</v>
      </c>
      <c r="G876" s="107" t="s">
        <v>2234</v>
      </c>
      <c r="H876" s="107" t="s">
        <v>2237</v>
      </c>
      <c r="I876" s="107" t="s">
        <v>1268</v>
      </c>
      <c r="J876" s="107" t="s">
        <v>198</v>
      </c>
      <c r="K876" s="107" t="s">
        <v>1367</v>
      </c>
      <c r="L876" s="107" t="s">
        <v>2217</v>
      </c>
      <c r="M876" t="s">
        <v>1349</v>
      </c>
      <c r="P876" t="s">
        <v>957</v>
      </c>
      <c r="Q876" s="6" t="e">
        <f>+VLOOKUP(Y876,#REF!,2,FALSE)</f>
        <v>#REF!</v>
      </c>
      <c r="R876" t="s">
        <v>1471</v>
      </c>
      <c r="S876" t="s">
        <v>64</v>
      </c>
      <c r="T876">
        <v>600000</v>
      </c>
      <c r="U876">
        <v>600000</v>
      </c>
      <c r="V876">
        <v>540000</v>
      </c>
      <c r="W876">
        <v>0</v>
      </c>
      <c r="X876">
        <v>-60000</v>
      </c>
      <c r="Y876" s="288">
        <v>4</v>
      </c>
      <c r="Z876" s="6" t="str">
        <f t="shared" si="52"/>
        <v>41</v>
      </c>
      <c r="AA876" s="107" t="str">
        <f t="shared" si="53"/>
        <v>2</v>
      </c>
      <c r="AB876" s="107" t="str">
        <f t="shared" si="54"/>
        <v>26</v>
      </c>
      <c r="AC876" s="107" t="str">
        <f t="shared" si="55"/>
        <v>268</v>
      </c>
    </row>
    <row r="877" spans="1:29" x14ac:dyDescent="0.25">
      <c r="A877" t="s">
        <v>194</v>
      </c>
      <c r="B877" t="s">
        <v>1395</v>
      </c>
      <c r="C877" s="107" t="e">
        <f>+VLOOKUP(AA877,#REF!,2,FALSE)</f>
        <v>#REF!</v>
      </c>
      <c r="D877" s="107" t="e">
        <f>+VLOOKUP(AB877,#REF!,2,FALSE)</f>
        <v>#REF!</v>
      </c>
      <c r="E877" s="107" t="s">
        <v>2232</v>
      </c>
      <c r="F877" s="107" t="s">
        <v>2236</v>
      </c>
      <c r="G877" s="107" t="s">
        <v>2234</v>
      </c>
      <c r="H877" s="107" t="s">
        <v>2237</v>
      </c>
      <c r="I877" s="107" t="s">
        <v>1268</v>
      </c>
      <c r="J877" s="107" t="s">
        <v>198</v>
      </c>
      <c r="K877" s="107" t="s">
        <v>1367</v>
      </c>
      <c r="L877" s="107" t="s">
        <v>2217</v>
      </c>
      <c r="M877" t="s">
        <v>1349</v>
      </c>
      <c r="P877" t="s">
        <v>958</v>
      </c>
      <c r="Q877" s="6" t="e">
        <f>+VLOOKUP(Y877,#REF!,2,FALSE)</f>
        <v>#REF!</v>
      </c>
      <c r="R877" t="s">
        <v>1471</v>
      </c>
      <c r="S877" t="s">
        <v>64</v>
      </c>
      <c r="T877">
        <v>32000</v>
      </c>
      <c r="U877">
        <v>32000</v>
      </c>
      <c r="V877">
        <v>28800</v>
      </c>
      <c r="W877">
        <v>0</v>
      </c>
      <c r="X877">
        <v>-3200</v>
      </c>
      <c r="Y877" s="288">
        <v>4</v>
      </c>
      <c r="Z877" s="6" t="str">
        <f t="shared" si="52"/>
        <v>41</v>
      </c>
      <c r="AA877" s="107" t="str">
        <f t="shared" si="53"/>
        <v>2</v>
      </c>
      <c r="AB877" s="107" t="str">
        <f t="shared" si="54"/>
        <v>26</v>
      </c>
      <c r="AC877" s="107" t="str">
        <f t="shared" si="55"/>
        <v>268</v>
      </c>
    </row>
    <row r="878" spans="1:29" x14ac:dyDescent="0.25">
      <c r="A878" t="s">
        <v>194</v>
      </c>
      <c r="B878" t="s">
        <v>1395</v>
      </c>
      <c r="C878" s="107" t="e">
        <f>+VLOOKUP(AA878,#REF!,2,FALSE)</f>
        <v>#REF!</v>
      </c>
      <c r="D878" s="107" t="e">
        <f>+VLOOKUP(AB878,#REF!,2,FALSE)</f>
        <v>#REF!</v>
      </c>
      <c r="E878" s="107" t="s">
        <v>2232</v>
      </c>
      <c r="F878" s="107" t="s">
        <v>2236</v>
      </c>
      <c r="G878" s="107" t="s">
        <v>2234</v>
      </c>
      <c r="H878" s="107" t="s">
        <v>2237</v>
      </c>
      <c r="I878" s="107" t="s">
        <v>1268</v>
      </c>
      <c r="J878" s="107" t="s">
        <v>198</v>
      </c>
      <c r="K878" s="107" t="s">
        <v>1367</v>
      </c>
      <c r="L878" s="107" t="s">
        <v>2217</v>
      </c>
      <c r="M878" t="s">
        <v>1349</v>
      </c>
      <c r="P878" t="s">
        <v>959</v>
      </c>
      <c r="Q878" s="6" t="e">
        <f>+VLOOKUP(Y878,#REF!,2,FALSE)</f>
        <v>#REF!</v>
      </c>
      <c r="R878" t="s">
        <v>1471</v>
      </c>
      <c r="S878" t="s">
        <v>64</v>
      </c>
      <c r="T878">
        <v>27499.99</v>
      </c>
      <c r="U878">
        <v>27499.99</v>
      </c>
      <c r="V878">
        <v>24749.991000000002</v>
      </c>
      <c r="W878">
        <v>0</v>
      </c>
      <c r="X878">
        <v>-2749.9989999999998</v>
      </c>
      <c r="Y878" s="288">
        <v>4</v>
      </c>
      <c r="Z878" s="6" t="str">
        <f t="shared" si="52"/>
        <v>41</v>
      </c>
      <c r="AA878" s="107" t="str">
        <f t="shared" si="53"/>
        <v>2</v>
      </c>
      <c r="AB878" s="107" t="str">
        <f t="shared" si="54"/>
        <v>26</v>
      </c>
      <c r="AC878" s="107" t="str">
        <f t="shared" si="55"/>
        <v>268</v>
      </c>
    </row>
    <row r="879" spans="1:29" x14ac:dyDescent="0.25">
      <c r="A879" t="s">
        <v>194</v>
      </c>
      <c r="B879" t="s">
        <v>1395</v>
      </c>
      <c r="C879" s="107" t="e">
        <f>+VLOOKUP(AA879,#REF!,2,FALSE)</f>
        <v>#REF!</v>
      </c>
      <c r="D879" s="107" t="e">
        <f>+VLOOKUP(AB879,#REF!,2,FALSE)</f>
        <v>#REF!</v>
      </c>
      <c r="E879" s="107" t="s">
        <v>2232</v>
      </c>
      <c r="F879" s="107" t="s">
        <v>2236</v>
      </c>
      <c r="G879" s="107" t="s">
        <v>2234</v>
      </c>
      <c r="H879" s="107" t="s">
        <v>2237</v>
      </c>
      <c r="I879" s="107" t="s">
        <v>1268</v>
      </c>
      <c r="J879" s="107" t="s">
        <v>198</v>
      </c>
      <c r="K879" s="107" t="s">
        <v>1367</v>
      </c>
      <c r="L879" s="107" t="s">
        <v>2217</v>
      </c>
      <c r="M879" t="s">
        <v>1349</v>
      </c>
      <c r="P879" t="s">
        <v>959</v>
      </c>
      <c r="Q879" s="6" t="e">
        <f>+VLOOKUP(Y879,#REF!,2,FALSE)</f>
        <v>#REF!</v>
      </c>
      <c r="R879" t="s">
        <v>1471</v>
      </c>
      <c r="S879" t="s">
        <v>64</v>
      </c>
      <c r="T879">
        <v>9000</v>
      </c>
      <c r="U879">
        <v>9000</v>
      </c>
      <c r="V879">
        <v>8100</v>
      </c>
      <c r="W879">
        <v>0</v>
      </c>
      <c r="X879">
        <v>-900</v>
      </c>
      <c r="Y879" s="288">
        <v>4</v>
      </c>
      <c r="Z879" s="6" t="str">
        <f t="shared" si="52"/>
        <v>41</v>
      </c>
      <c r="AA879" s="107" t="str">
        <f t="shared" si="53"/>
        <v>2</v>
      </c>
      <c r="AB879" s="107" t="str">
        <f t="shared" si="54"/>
        <v>26</v>
      </c>
      <c r="AC879" s="107" t="str">
        <f t="shared" si="55"/>
        <v>268</v>
      </c>
    </row>
    <row r="880" spans="1:29" x14ac:dyDescent="0.25">
      <c r="A880" t="s">
        <v>194</v>
      </c>
      <c r="B880" t="s">
        <v>1395</v>
      </c>
      <c r="C880" s="107" t="e">
        <f>+VLOOKUP(AA880,#REF!,2,FALSE)</f>
        <v>#REF!</v>
      </c>
      <c r="D880" s="107" t="e">
        <f>+VLOOKUP(AB880,#REF!,2,FALSE)</f>
        <v>#REF!</v>
      </c>
      <c r="E880" s="107" t="s">
        <v>2232</v>
      </c>
      <c r="F880" s="107" t="s">
        <v>2236</v>
      </c>
      <c r="G880" s="107" t="s">
        <v>2234</v>
      </c>
      <c r="H880" s="107" t="s">
        <v>2237</v>
      </c>
      <c r="I880" s="107" t="s">
        <v>1268</v>
      </c>
      <c r="J880" s="107" t="s">
        <v>198</v>
      </c>
      <c r="K880" s="107" t="s">
        <v>1367</v>
      </c>
      <c r="L880" s="107" t="s">
        <v>2217</v>
      </c>
      <c r="M880" t="s">
        <v>1349</v>
      </c>
      <c r="P880" t="s">
        <v>959</v>
      </c>
      <c r="Q880" s="6" t="e">
        <f>+VLOOKUP(Y880,#REF!,2,FALSE)</f>
        <v>#REF!</v>
      </c>
      <c r="R880" t="s">
        <v>1471</v>
      </c>
      <c r="S880" t="s">
        <v>64</v>
      </c>
      <c r="T880">
        <v>9890</v>
      </c>
      <c r="U880">
        <v>9890</v>
      </c>
      <c r="V880">
        <v>8901</v>
      </c>
      <c r="W880">
        <v>0</v>
      </c>
      <c r="X880">
        <v>-989</v>
      </c>
      <c r="Y880" s="288">
        <v>4</v>
      </c>
      <c r="Z880" s="6" t="str">
        <f t="shared" si="52"/>
        <v>41</v>
      </c>
      <c r="AA880" s="107" t="str">
        <f t="shared" si="53"/>
        <v>2</v>
      </c>
      <c r="AB880" s="107" t="str">
        <f t="shared" si="54"/>
        <v>26</v>
      </c>
      <c r="AC880" s="107" t="str">
        <f t="shared" si="55"/>
        <v>268</v>
      </c>
    </row>
    <row r="881" spans="1:29" x14ac:dyDescent="0.25">
      <c r="A881" t="s">
        <v>194</v>
      </c>
      <c r="B881" t="s">
        <v>1395</v>
      </c>
      <c r="C881" s="107" t="e">
        <f>+VLOOKUP(AA881,#REF!,2,FALSE)</f>
        <v>#REF!</v>
      </c>
      <c r="D881" s="107" t="e">
        <f>+VLOOKUP(AB881,#REF!,2,FALSE)</f>
        <v>#REF!</v>
      </c>
      <c r="E881" s="107" t="s">
        <v>2232</v>
      </c>
      <c r="F881" s="107" t="s">
        <v>2236</v>
      </c>
      <c r="G881" s="107" t="s">
        <v>2234</v>
      </c>
      <c r="H881" s="107" t="s">
        <v>2237</v>
      </c>
      <c r="I881" s="107" t="s">
        <v>1268</v>
      </c>
      <c r="J881" s="107" t="s">
        <v>198</v>
      </c>
      <c r="K881" s="107" t="s">
        <v>1367</v>
      </c>
      <c r="L881" s="107" t="s">
        <v>2217</v>
      </c>
      <c r="M881" t="s">
        <v>1349</v>
      </c>
      <c r="P881" t="s">
        <v>959</v>
      </c>
      <c r="Q881" s="6" t="e">
        <f>+VLOOKUP(Y881,#REF!,2,FALSE)</f>
        <v>#REF!</v>
      </c>
      <c r="R881" t="s">
        <v>1471</v>
      </c>
      <c r="S881" t="s">
        <v>64</v>
      </c>
      <c r="T881">
        <v>60000</v>
      </c>
      <c r="U881">
        <v>60000</v>
      </c>
      <c r="V881">
        <v>54000</v>
      </c>
      <c r="W881">
        <v>0</v>
      </c>
      <c r="X881">
        <v>-6000</v>
      </c>
      <c r="Y881" s="288">
        <v>4</v>
      </c>
      <c r="Z881" s="6" t="str">
        <f t="shared" si="52"/>
        <v>41</v>
      </c>
      <c r="AA881" s="107" t="str">
        <f t="shared" si="53"/>
        <v>2</v>
      </c>
      <c r="AB881" s="107" t="str">
        <f t="shared" si="54"/>
        <v>26</v>
      </c>
      <c r="AC881" s="107" t="str">
        <f t="shared" si="55"/>
        <v>268</v>
      </c>
    </row>
    <row r="882" spans="1:29" x14ac:dyDescent="0.25">
      <c r="A882" t="s">
        <v>194</v>
      </c>
      <c r="B882" t="s">
        <v>1395</v>
      </c>
      <c r="C882" s="107" t="e">
        <f>+VLOOKUP(AA882,#REF!,2,FALSE)</f>
        <v>#REF!</v>
      </c>
      <c r="D882" s="107" t="e">
        <f>+VLOOKUP(AB882,#REF!,2,FALSE)</f>
        <v>#REF!</v>
      </c>
      <c r="E882" s="107" t="s">
        <v>2232</v>
      </c>
      <c r="F882" s="107" t="s">
        <v>2236</v>
      </c>
      <c r="G882" s="107" t="s">
        <v>2234</v>
      </c>
      <c r="H882" s="107" t="s">
        <v>2237</v>
      </c>
      <c r="I882" s="107" t="s">
        <v>1268</v>
      </c>
      <c r="J882" s="107" t="s">
        <v>198</v>
      </c>
      <c r="K882" s="107" t="s">
        <v>1367</v>
      </c>
      <c r="L882" s="107" t="s">
        <v>2217</v>
      </c>
      <c r="M882" t="s">
        <v>1349</v>
      </c>
      <c r="P882" t="s">
        <v>959</v>
      </c>
      <c r="Q882" s="6" t="e">
        <f>+VLOOKUP(Y882,#REF!,2,FALSE)</f>
        <v>#REF!</v>
      </c>
      <c r="R882" t="s">
        <v>1471</v>
      </c>
      <c r="S882" t="s">
        <v>64</v>
      </c>
      <c r="T882">
        <v>11250</v>
      </c>
      <c r="U882">
        <v>11250</v>
      </c>
      <c r="V882">
        <v>10125</v>
      </c>
      <c r="W882">
        <v>0</v>
      </c>
      <c r="X882">
        <v>-1125</v>
      </c>
      <c r="Y882" s="288">
        <v>4</v>
      </c>
      <c r="Z882" s="6" t="str">
        <f t="shared" si="52"/>
        <v>41</v>
      </c>
      <c r="AA882" s="107" t="str">
        <f t="shared" si="53"/>
        <v>2</v>
      </c>
      <c r="AB882" s="107" t="str">
        <f t="shared" si="54"/>
        <v>26</v>
      </c>
      <c r="AC882" s="107" t="str">
        <f t="shared" si="55"/>
        <v>268</v>
      </c>
    </row>
    <row r="883" spans="1:29" x14ac:dyDescent="0.25">
      <c r="A883" t="s">
        <v>194</v>
      </c>
      <c r="B883" t="s">
        <v>1395</v>
      </c>
      <c r="C883" s="107" t="e">
        <f>+VLOOKUP(AA883,#REF!,2,FALSE)</f>
        <v>#REF!</v>
      </c>
      <c r="D883" s="107" t="e">
        <f>+VLOOKUP(AB883,#REF!,2,FALSE)</f>
        <v>#REF!</v>
      </c>
      <c r="E883" s="107" t="s">
        <v>2232</v>
      </c>
      <c r="F883" s="107" t="s">
        <v>2236</v>
      </c>
      <c r="G883" s="107" t="s">
        <v>2234</v>
      </c>
      <c r="H883" s="107" t="s">
        <v>2237</v>
      </c>
      <c r="I883" s="107" t="s">
        <v>1268</v>
      </c>
      <c r="J883" s="107" t="s">
        <v>198</v>
      </c>
      <c r="K883" s="107" t="s">
        <v>1367</v>
      </c>
      <c r="L883" s="107" t="s">
        <v>2217</v>
      </c>
      <c r="M883" t="s">
        <v>1349</v>
      </c>
      <c r="P883" t="s">
        <v>959</v>
      </c>
      <c r="Q883" s="6" t="e">
        <f>+VLOOKUP(Y883,#REF!,2,FALSE)</f>
        <v>#REF!</v>
      </c>
      <c r="R883" t="s">
        <v>1471</v>
      </c>
      <c r="S883" t="s">
        <v>64</v>
      </c>
      <c r="T883">
        <v>440000</v>
      </c>
      <c r="U883">
        <v>440000</v>
      </c>
      <c r="V883">
        <v>396000</v>
      </c>
      <c r="W883">
        <v>0</v>
      </c>
      <c r="X883">
        <v>-44000</v>
      </c>
      <c r="Y883" s="288">
        <v>4</v>
      </c>
      <c r="Z883" s="6" t="str">
        <f t="shared" si="52"/>
        <v>41</v>
      </c>
      <c r="AA883" s="107" t="str">
        <f t="shared" si="53"/>
        <v>2</v>
      </c>
      <c r="AB883" s="107" t="str">
        <f t="shared" si="54"/>
        <v>26</v>
      </c>
      <c r="AC883" s="107" t="str">
        <f t="shared" si="55"/>
        <v>268</v>
      </c>
    </row>
    <row r="884" spans="1:29" x14ac:dyDescent="0.25">
      <c r="A884" t="s">
        <v>194</v>
      </c>
      <c r="B884" t="s">
        <v>1395</v>
      </c>
      <c r="C884" s="107" t="e">
        <f>+VLOOKUP(AA884,#REF!,2,FALSE)</f>
        <v>#REF!</v>
      </c>
      <c r="D884" s="107" t="e">
        <f>+VLOOKUP(AB884,#REF!,2,FALSE)</f>
        <v>#REF!</v>
      </c>
      <c r="E884" s="107" t="s">
        <v>2232</v>
      </c>
      <c r="F884" s="107" t="s">
        <v>2236</v>
      </c>
      <c r="G884" s="107" t="s">
        <v>2234</v>
      </c>
      <c r="H884" s="107" t="s">
        <v>2237</v>
      </c>
      <c r="I884" s="107" t="s">
        <v>1268</v>
      </c>
      <c r="J884" s="107" t="s">
        <v>198</v>
      </c>
      <c r="K884" s="107" t="s">
        <v>1367</v>
      </c>
      <c r="L884" s="107" t="s">
        <v>2217</v>
      </c>
      <c r="M884" t="s">
        <v>1349</v>
      </c>
      <c r="P884" t="s">
        <v>959</v>
      </c>
      <c r="Q884" s="6" t="e">
        <f>+VLOOKUP(Y884,#REF!,2,FALSE)</f>
        <v>#REF!</v>
      </c>
      <c r="R884" t="s">
        <v>1471</v>
      </c>
      <c r="S884" t="s">
        <v>64</v>
      </c>
      <c r="T884">
        <v>18000</v>
      </c>
      <c r="U884">
        <v>18000</v>
      </c>
      <c r="V884">
        <v>16200</v>
      </c>
      <c r="W884">
        <v>0</v>
      </c>
      <c r="X884">
        <v>-1800</v>
      </c>
      <c r="Y884" s="288">
        <v>4</v>
      </c>
      <c r="Z884" s="6" t="str">
        <f t="shared" si="52"/>
        <v>41</v>
      </c>
      <c r="AA884" s="107" t="str">
        <f t="shared" si="53"/>
        <v>2</v>
      </c>
      <c r="AB884" s="107" t="str">
        <f t="shared" si="54"/>
        <v>26</v>
      </c>
      <c r="AC884" s="107" t="str">
        <f t="shared" si="55"/>
        <v>268</v>
      </c>
    </row>
    <row r="885" spans="1:29" x14ac:dyDescent="0.25">
      <c r="A885" t="s">
        <v>194</v>
      </c>
      <c r="B885" t="s">
        <v>1395</v>
      </c>
      <c r="C885" s="107" t="e">
        <f>+VLOOKUP(AA885,#REF!,2,FALSE)</f>
        <v>#REF!</v>
      </c>
      <c r="D885" s="107" t="e">
        <f>+VLOOKUP(AB885,#REF!,2,FALSE)</f>
        <v>#REF!</v>
      </c>
      <c r="E885" s="107" t="s">
        <v>2232</v>
      </c>
      <c r="F885" s="107" t="s">
        <v>2236</v>
      </c>
      <c r="G885" s="107" t="s">
        <v>2234</v>
      </c>
      <c r="H885" s="107" t="s">
        <v>2237</v>
      </c>
      <c r="I885" s="107" t="s">
        <v>1268</v>
      </c>
      <c r="J885" s="107" t="s">
        <v>198</v>
      </c>
      <c r="K885" s="107" t="s">
        <v>1367</v>
      </c>
      <c r="L885" s="107" t="s">
        <v>2217</v>
      </c>
      <c r="M885" t="s">
        <v>1349</v>
      </c>
      <c r="P885" t="s">
        <v>959</v>
      </c>
      <c r="Q885" s="6" t="e">
        <f>+VLOOKUP(Y885,#REF!,2,FALSE)</f>
        <v>#REF!</v>
      </c>
      <c r="R885" t="s">
        <v>1471</v>
      </c>
      <c r="S885" t="s">
        <v>64</v>
      </c>
      <c r="T885">
        <v>2240</v>
      </c>
      <c r="U885">
        <v>2240</v>
      </c>
      <c r="V885">
        <v>2016</v>
      </c>
      <c r="W885">
        <v>0</v>
      </c>
      <c r="X885">
        <v>-224</v>
      </c>
      <c r="Y885" s="288">
        <v>4</v>
      </c>
      <c r="Z885" s="6" t="str">
        <f t="shared" si="52"/>
        <v>41</v>
      </c>
      <c r="AA885" s="107" t="str">
        <f t="shared" si="53"/>
        <v>2</v>
      </c>
      <c r="AB885" s="107" t="str">
        <f t="shared" si="54"/>
        <v>26</v>
      </c>
      <c r="AC885" s="107" t="str">
        <f t="shared" si="55"/>
        <v>268</v>
      </c>
    </row>
    <row r="886" spans="1:29" x14ac:dyDescent="0.25">
      <c r="A886" t="s">
        <v>194</v>
      </c>
      <c r="B886" t="s">
        <v>1395</v>
      </c>
      <c r="C886" s="107" t="e">
        <f>+VLOOKUP(AA886,#REF!,2,FALSE)</f>
        <v>#REF!</v>
      </c>
      <c r="D886" s="107" t="e">
        <f>+VLOOKUP(AB886,#REF!,2,FALSE)</f>
        <v>#REF!</v>
      </c>
      <c r="E886" s="107" t="s">
        <v>2232</v>
      </c>
      <c r="F886" s="107" t="s">
        <v>2236</v>
      </c>
      <c r="G886" s="107" t="s">
        <v>2234</v>
      </c>
      <c r="H886" s="107" t="s">
        <v>2237</v>
      </c>
      <c r="I886" s="107" t="s">
        <v>1268</v>
      </c>
      <c r="J886" s="107" t="s">
        <v>198</v>
      </c>
      <c r="K886" s="107" t="s">
        <v>1367</v>
      </c>
      <c r="L886" s="107" t="s">
        <v>2217</v>
      </c>
      <c r="M886" t="s">
        <v>1349</v>
      </c>
      <c r="P886" t="s">
        <v>959</v>
      </c>
      <c r="Q886" s="6" t="e">
        <f>+VLOOKUP(Y886,#REF!,2,FALSE)</f>
        <v>#REF!</v>
      </c>
      <c r="R886" t="s">
        <v>1471</v>
      </c>
      <c r="S886" t="s">
        <v>64</v>
      </c>
      <c r="T886">
        <v>13320</v>
      </c>
      <c r="U886">
        <v>13320</v>
      </c>
      <c r="V886">
        <v>11988</v>
      </c>
      <c r="W886">
        <v>0</v>
      </c>
      <c r="X886">
        <v>-1332</v>
      </c>
      <c r="Y886" s="288">
        <v>4</v>
      </c>
      <c r="Z886" s="6" t="str">
        <f t="shared" si="52"/>
        <v>41</v>
      </c>
      <c r="AA886" s="107" t="str">
        <f t="shared" si="53"/>
        <v>2</v>
      </c>
      <c r="AB886" s="107" t="str">
        <f t="shared" si="54"/>
        <v>26</v>
      </c>
      <c r="AC886" s="107" t="str">
        <f t="shared" si="55"/>
        <v>268</v>
      </c>
    </row>
    <row r="887" spans="1:29" x14ac:dyDescent="0.25">
      <c r="A887" t="s">
        <v>194</v>
      </c>
      <c r="B887" t="s">
        <v>1395</v>
      </c>
      <c r="C887" s="107" t="e">
        <f>+VLOOKUP(AA887,#REF!,2,FALSE)</f>
        <v>#REF!</v>
      </c>
      <c r="D887" s="107" t="e">
        <f>+VLOOKUP(AB887,#REF!,2,FALSE)</f>
        <v>#REF!</v>
      </c>
      <c r="E887" s="107" t="s">
        <v>2232</v>
      </c>
      <c r="F887" s="107" t="s">
        <v>2236</v>
      </c>
      <c r="G887" s="107" t="s">
        <v>2234</v>
      </c>
      <c r="H887" s="107" t="s">
        <v>2237</v>
      </c>
      <c r="I887" s="107" t="s">
        <v>1268</v>
      </c>
      <c r="J887" s="107" t="s">
        <v>198</v>
      </c>
      <c r="K887" s="107" t="s">
        <v>1367</v>
      </c>
      <c r="L887" s="107" t="s">
        <v>2217</v>
      </c>
      <c r="M887" t="s">
        <v>1349</v>
      </c>
      <c r="P887" t="s">
        <v>959</v>
      </c>
      <c r="Q887" s="6" t="e">
        <f>+VLOOKUP(Y887,#REF!,2,FALSE)</f>
        <v>#REF!</v>
      </c>
      <c r="R887" t="s">
        <v>1471</v>
      </c>
      <c r="S887" t="s">
        <v>64</v>
      </c>
      <c r="T887">
        <v>15400</v>
      </c>
      <c r="U887">
        <v>15400</v>
      </c>
      <c r="V887">
        <v>13860</v>
      </c>
      <c r="W887">
        <v>0</v>
      </c>
      <c r="X887">
        <v>-1540</v>
      </c>
      <c r="Y887" s="288">
        <v>4</v>
      </c>
      <c r="Z887" s="6" t="str">
        <f t="shared" si="52"/>
        <v>41</v>
      </c>
      <c r="AA887" s="107" t="str">
        <f t="shared" si="53"/>
        <v>2</v>
      </c>
      <c r="AB887" s="107" t="str">
        <f t="shared" si="54"/>
        <v>26</v>
      </c>
      <c r="AC887" s="107" t="str">
        <f t="shared" si="55"/>
        <v>268</v>
      </c>
    </row>
    <row r="888" spans="1:29" x14ac:dyDescent="0.25">
      <c r="A888" t="s">
        <v>194</v>
      </c>
      <c r="B888" t="s">
        <v>1395</v>
      </c>
      <c r="C888" s="107" t="e">
        <f>+VLOOKUP(AA888,#REF!,2,FALSE)</f>
        <v>#REF!</v>
      </c>
      <c r="D888" s="107" t="e">
        <f>+VLOOKUP(AB888,#REF!,2,FALSE)</f>
        <v>#REF!</v>
      </c>
      <c r="E888" s="107" t="s">
        <v>2232</v>
      </c>
      <c r="F888" s="107" t="s">
        <v>2236</v>
      </c>
      <c r="G888" s="107" t="s">
        <v>2234</v>
      </c>
      <c r="H888" s="107" t="s">
        <v>2237</v>
      </c>
      <c r="I888" s="107" t="s">
        <v>1268</v>
      </c>
      <c r="J888" s="107" t="s">
        <v>198</v>
      </c>
      <c r="K888" s="107" t="s">
        <v>1367</v>
      </c>
      <c r="L888" s="107" t="s">
        <v>2217</v>
      </c>
      <c r="M888" t="s">
        <v>1349</v>
      </c>
      <c r="P888" t="s">
        <v>959</v>
      </c>
      <c r="Q888" s="6" t="e">
        <f>+VLOOKUP(Y888,#REF!,2,FALSE)</f>
        <v>#REF!</v>
      </c>
      <c r="R888" t="s">
        <v>1471</v>
      </c>
      <c r="S888" t="s">
        <v>64</v>
      </c>
      <c r="T888">
        <v>32000</v>
      </c>
      <c r="U888">
        <v>32000</v>
      </c>
      <c r="V888">
        <v>28800</v>
      </c>
      <c r="W888">
        <v>0</v>
      </c>
      <c r="X888">
        <v>-3200</v>
      </c>
      <c r="Y888" s="288">
        <v>4</v>
      </c>
      <c r="Z888" s="6" t="str">
        <f t="shared" si="52"/>
        <v>41</v>
      </c>
      <c r="AA888" s="107" t="str">
        <f t="shared" si="53"/>
        <v>2</v>
      </c>
      <c r="AB888" s="107" t="str">
        <f t="shared" si="54"/>
        <v>26</v>
      </c>
      <c r="AC888" s="107" t="str">
        <f t="shared" si="55"/>
        <v>268</v>
      </c>
    </row>
    <row r="889" spans="1:29" x14ac:dyDescent="0.25">
      <c r="A889" t="s">
        <v>194</v>
      </c>
      <c r="B889" t="s">
        <v>1395</v>
      </c>
      <c r="C889" s="107" t="e">
        <f>+VLOOKUP(AA889,#REF!,2,FALSE)</f>
        <v>#REF!</v>
      </c>
      <c r="D889" s="107" t="e">
        <f>+VLOOKUP(AB889,#REF!,2,FALSE)</f>
        <v>#REF!</v>
      </c>
      <c r="E889" s="107" t="s">
        <v>2232</v>
      </c>
      <c r="F889" s="107" t="s">
        <v>2236</v>
      </c>
      <c r="G889" s="107" t="s">
        <v>2234</v>
      </c>
      <c r="H889" s="107" t="s">
        <v>2237</v>
      </c>
      <c r="I889" s="107" t="s">
        <v>1268</v>
      </c>
      <c r="J889" s="107" t="s">
        <v>198</v>
      </c>
      <c r="K889" s="107" t="s">
        <v>1367</v>
      </c>
      <c r="L889" s="107" t="s">
        <v>2217</v>
      </c>
      <c r="M889" t="s">
        <v>1349</v>
      </c>
      <c r="P889" t="s">
        <v>959</v>
      </c>
      <c r="Q889" s="6" t="e">
        <f>+VLOOKUP(Y889,#REF!,2,FALSE)</f>
        <v>#REF!</v>
      </c>
      <c r="R889" t="s">
        <v>1471</v>
      </c>
      <c r="S889" t="s">
        <v>64</v>
      </c>
      <c r="T889">
        <v>4500</v>
      </c>
      <c r="U889">
        <v>4500</v>
      </c>
      <c r="V889">
        <v>4050</v>
      </c>
      <c r="W889">
        <v>0</v>
      </c>
      <c r="X889">
        <v>-450</v>
      </c>
      <c r="Y889" s="288">
        <v>4</v>
      </c>
      <c r="Z889" s="6" t="str">
        <f t="shared" si="52"/>
        <v>41</v>
      </c>
      <c r="AA889" s="107" t="str">
        <f t="shared" si="53"/>
        <v>2</v>
      </c>
      <c r="AB889" s="107" t="str">
        <f t="shared" si="54"/>
        <v>26</v>
      </c>
      <c r="AC889" s="107" t="str">
        <f t="shared" si="55"/>
        <v>268</v>
      </c>
    </row>
    <row r="890" spans="1:29" x14ac:dyDescent="0.25">
      <c r="A890" t="s">
        <v>194</v>
      </c>
      <c r="B890" t="s">
        <v>1395</v>
      </c>
      <c r="C890" s="107" t="e">
        <f>+VLOOKUP(AA890,#REF!,2,FALSE)</f>
        <v>#REF!</v>
      </c>
      <c r="D890" s="107" t="e">
        <f>+VLOOKUP(AB890,#REF!,2,FALSE)</f>
        <v>#REF!</v>
      </c>
      <c r="E890" s="107" t="s">
        <v>2232</v>
      </c>
      <c r="F890" s="107" t="s">
        <v>2236</v>
      </c>
      <c r="G890" s="107" t="s">
        <v>2234</v>
      </c>
      <c r="H890" s="107" t="s">
        <v>2237</v>
      </c>
      <c r="I890" s="107" t="s">
        <v>1268</v>
      </c>
      <c r="J890" s="107" t="s">
        <v>198</v>
      </c>
      <c r="K890" s="107" t="s">
        <v>1367</v>
      </c>
      <c r="L890" s="107" t="s">
        <v>2217</v>
      </c>
      <c r="M890" t="s">
        <v>1349</v>
      </c>
      <c r="P890" t="s">
        <v>959</v>
      </c>
      <c r="Q890" s="6" t="e">
        <f>+VLOOKUP(Y890,#REF!,2,FALSE)</f>
        <v>#REF!</v>
      </c>
      <c r="R890" t="s">
        <v>1471</v>
      </c>
      <c r="S890" t="s">
        <v>64</v>
      </c>
      <c r="T890">
        <v>7750</v>
      </c>
      <c r="U890">
        <v>7750</v>
      </c>
      <c r="V890">
        <v>6975</v>
      </c>
      <c r="W890">
        <v>0</v>
      </c>
      <c r="X890">
        <v>-775</v>
      </c>
      <c r="Y890" s="288">
        <v>4</v>
      </c>
      <c r="Z890" s="6" t="str">
        <f t="shared" si="52"/>
        <v>41</v>
      </c>
      <c r="AA890" s="107" t="str">
        <f t="shared" si="53"/>
        <v>2</v>
      </c>
      <c r="AB890" s="107" t="str">
        <f t="shared" si="54"/>
        <v>26</v>
      </c>
      <c r="AC890" s="107" t="str">
        <f t="shared" si="55"/>
        <v>268</v>
      </c>
    </row>
    <row r="891" spans="1:29" x14ac:dyDescent="0.25">
      <c r="A891" t="s">
        <v>194</v>
      </c>
      <c r="B891" t="s">
        <v>1395</v>
      </c>
      <c r="C891" s="107" t="e">
        <f>+VLOOKUP(AA891,#REF!,2,FALSE)</f>
        <v>#REF!</v>
      </c>
      <c r="D891" s="107" t="e">
        <f>+VLOOKUP(AB891,#REF!,2,FALSE)</f>
        <v>#REF!</v>
      </c>
      <c r="E891" s="107" t="s">
        <v>2232</v>
      </c>
      <c r="F891" s="107" t="s">
        <v>2236</v>
      </c>
      <c r="G891" s="107" t="s">
        <v>2234</v>
      </c>
      <c r="H891" s="107" t="s">
        <v>2237</v>
      </c>
      <c r="I891" s="107" t="s">
        <v>1268</v>
      </c>
      <c r="J891" s="107" t="s">
        <v>198</v>
      </c>
      <c r="K891" s="107" t="s">
        <v>1367</v>
      </c>
      <c r="L891" s="107" t="s">
        <v>2217</v>
      </c>
      <c r="M891" t="s">
        <v>1349</v>
      </c>
      <c r="P891" t="s">
        <v>959</v>
      </c>
      <c r="Q891" s="6" t="e">
        <f>+VLOOKUP(Y891,#REF!,2,FALSE)</f>
        <v>#REF!</v>
      </c>
      <c r="R891" t="s">
        <v>1471</v>
      </c>
      <c r="S891" t="s">
        <v>64</v>
      </c>
      <c r="T891">
        <v>8400</v>
      </c>
      <c r="U891">
        <v>8400</v>
      </c>
      <c r="V891">
        <v>7560</v>
      </c>
      <c r="W891">
        <v>0</v>
      </c>
      <c r="X891">
        <v>-840</v>
      </c>
      <c r="Y891" s="288">
        <v>4</v>
      </c>
      <c r="Z891" s="6" t="str">
        <f t="shared" si="52"/>
        <v>41</v>
      </c>
      <c r="AA891" s="107" t="str">
        <f t="shared" si="53"/>
        <v>2</v>
      </c>
      <c r="AB891" s="107" t="str">
        <f t="shared" si="54"/>
        <v>26</v>
      </c>
      <c r="AC891" s="107" t="str">
        <f t="shared" si="55"/>
        <v>268</v>
      </c>
    </row>
    <row r="892" spans="1:29" x14ac:dyDescent="0.25">
      <c r="A892" t="s">
        <v>194</v>
      </c>
      <c r="B892" t="s">
        <v>1395</v>
      </c>
      <c r="C892" s="107" t="e">
        <f>+VLOOKUP(AA892,#REF!,2,FALSE)</f>
        <v>#REF!</v>
      </c>
      <c r="D892" s="107" t="e">
        <f>+VLOOKUP(AB892,#REF!,2,FALSE)</f>
        <v>#REF!</v>
      </c>
      <c r="E892" s="107" t="s">
        <v>2232</v>
      </c>
      <c r="F892" s="107" t="s">
        <v>2236</v>
      </c>
      <c r="G892" s="107" t="s">
        <v>2234</v>
      </c>
      <c r="H892" s="107" t="s">
        <v>2237</v>
      </c>
      <c r="I892" s="107" t="s">
        <v>1268</v>
      </c>
      <c r="J892" s="107" t="s">
        <v>198</v>
      </c>
      <c r="K892" s="107" t="s">
        <v>1367</v>
      </c>
      <c r="L892" s="107" t="s">
        <v>2217</v>
      </c>
      <c r="M892" t="s">
        <v>1349</v>
      </c>
      <c r="P892" t="s">
        <v>959</v>
      </c>
      <c r="Q892" s="6" t="e">
        <f>+VLOOKUP(Y892,#REF!,2,FALSE)</f>
        <v>#REF!</v>
      </c>
      <c r="R892" t="s">
        <v>1471</v>
      </c>
      <c r="S892" t="s">
        <v>64</v>
      </c>
      <c r="T892">
        <v>3296</v>
      </c>
      <c r="U892">
        <v>3296</v>
      </c>
      <c r="V892">
        <v>2966.4</v>
      </c>
      <c r="W892">
        <v>0</v>
      </c>
      <c r="X892">
        <v>-329.59999999999991</v>
      </c>
      <c r="Y892" s="288">
        <v>4</v>
      </c>
      <c r="Z892" s="6" t="str">
        <f t="shared" si="52"/>
        <v>41</v>
      </c>
      <c r="AA892" s="107" t="str">
        <f t="shared" si="53"/>
        <v>2</v>
      </c>
      <c r="AB892" s="107" t="str">
        <f t="shared" si="54"/>
        <v>26</v>
      </c>
      <c r="AC892" s="107" t="str">
        <f t="shared" si="55"/>
        <v>268</v>
      </c>
    </row>
    <row r="893" spans="1:29" x14ac:dyDescent="0.25">
      <c r="A893" t="s">
        <v>194</v>
      </c>
      <c r="B893" t="s">
        <v>1395</v>
      </c>
      <c r="C893" s="107" t="e">
        <f>+VLOOKUP(AA893,#REF!,2,FALSE)</f>
        <v>#REF!</v>
      </c>
      <c r="D893" s="107" t="e">
        <f>+VLOOKUP(AB893,#REF!,2,FALSE)</f>
        <v>#REF!</v>
      </c>
      <c r="E893" s="107" t="s">
        <v>2232</v>
      </c>
      <c r="F893" s="107" t="s">
        <v>2236</v>
      </c>
      <c r="G893" s="107" t="s">
        <v>2234</v>
      </c>
      <c r="H893" s="107" t="s">
        <v>2237</v>
      </c>
      <c r="I893" s="107" t="s">
        <v>1268</v>
      </c>
      <c r="J893" s="107" t="s">
        <v>198</v>
      </c>
      <c r="K893" s="107" t="s">
        <v>1367</v>
      </c>
      <c r="L893" s="107" t="s">
        <v>2217</v>
      </c>
      <c r="M893" t="s">
        <v>1349</v>
      </c>
      <c r="P893" t="s">
        <v>959</v>
      </c>
      <c r="Q893" s="6" t="e">
        <f>+VLOOKUP(Y893,#REF!,2,FALSE)</f>
        <v>#REF!</v>
      </c>
      <c r="R893" t="s">
        <v>1471</v>
      </c>
      <c r="S893" t="s">
        <v>64</v>
      </c>
      <c r="T893">
        <v>12266</v>
      </c>
      <c r="U893">
        <v>12266</v>
      </c>
      <c r="V893">
        <v>11039.4</v>
      </c>
      <c r="W893">
        <v>0</v>
      </c>
      <c r="X893">
        <v>-1226.6000000000004</v>
      </c>
      <c r="Y893" s="288">
        <v>4</v>
      </c>
      <c r="Z893" s="6" t="str">
        <f t="shared" si="52"/>
        <v>41</v>
      </c>
      <c r="AA893" s="107" t="str">
        <f t="shared" si="53"/>
        <v>2</v>
      </c>
      <c r="AB893" s="107" t="str">
        <f t="shared" si="54"/>
        <v>26</v>
      </c>
      <c r="AC893" s="107" t="str">
        <f t="shared" si="55"/>
        <v>268</v>
      </c>
    </row>
    <row r="894" spans="1:29" x14ac:dyDescent="0.25">
      <c r="A894" t="s">
        <v>194</v>
      </c>
      <c r="B894" t="s">
        <v>1395</v>
      </c>
      <c r="C894" s="107" t="e">
        <f>+VLOOKUP(AA894,#REF!,2,FALSE)</f>
        <v>#REF!</v>
      </c>
      <c r="D894" s="107" t="e">
        <f>+VLOOKUP(AB894,#REF!,2,FALSE)</f>
        <v>#REF!</v>
      </c>
      <c r="E894" s="107" t="s">
        <v>2232</v>
      </c>
      <c r="F894" s="107" t="s">
        <v>2236</v>
      </c>
      <c r="G894" s="107" t="s">
        <v>2234</v>
      </c>
      <c r="H894" s="107" t="s">
        <v>2237</v>
      </c>
      <c r="I894" s="107" t="s">
        <v>1268</v>
      </c>
      <c r="J894" s="107" t="s">
        <v>198</v>
      </c>
      <c r="K894" s="107" t="s">
        <v>1367</v>
      </c>
      <c r="L894" s="107" t="s">
        <v>2217</v>
      </c>
      <c r="M894" t="s">
        <v>1349</v>
      </c>
      <c r="P894" t="s">
        <v>959</v>
      </c>
      <c r="Q894" s="6" t="e">
        <f>+VLOOKUP(Y894,#REF!,2,FALSE)</f>
        <v>#REF!</v>
      </c>
      <c r="R894" t="s">
        <v>1471</v>
      </c>
      <c r="S894" t="s">
        <v>64</v>
      </c>
      <c r="T894">
        <v>55200</v>
      </c>
      <c r="U894">
        <v>55200</v>
      </c>
      <c r="V894">
        <v>49680</v>
      </c>
      <c r="W894">
        <v>0</v>
      </c>
      <c r="X894">
        <v>-5520</v>
      </c>
      <c r="Y894" s="288">
        <v>4</v>
      </c>
      <c r="Z894" s="6" t="str">
        <f t="shared" si="52"/>
        <v>41</v>
      </c>
      <c r="AA894" s="107" t="str">
        <f t="shared" si="53"/>
        <v>2</v>
      </c>
      <c r="AB894" s="107" t="str">
        <f t="shared" si="54"/>
        <v>26</v>
      </c>
      <c r="AC894" s="107" t="str">
        <f t="shared" si="55"/>
        <v>268</v>
      </c>
    </row>
    <row r="895" spans="1:29" x14ac:dyDescent="0.25">
      <c r="A895" t="s">
        <v>194</v>
      </c>
      <c r="B895" t="s">
        <v>1395</v>
      </c>
      <c r="C895" s="107" t="e">
        <f>+VLOOKUP(AA895,#REF!,2,FALSE)</f>
        <v>#REF!</v>
      </c>
      <c r="D895" s="107" t="e">
        <f>+VLOOKUP(AB895,#REF!,2,FALSE)</f>
        <v>#REF!</v>
      </c>
      <c r="E895" s="107" t="s">
        <v>2232</v>
      </c>
      <c r="F895" s="107" t="s">
        <v>2236</v>
      </c>
      <c r="G895" s="107" t="s">
        <v>2234</v>
      </c>
      <c r="H895" s="107" t="s">
        <v>2237</v>
      </c>
      <c r="I895" s="107" t="s">
        <v>1268</v>
      </c>
      <c r="J895" s="107" t="s">
        <v>198</v>
      </c>
      <c r="K895" s="107" t="s">
        <v>1367</v>
      </c>
      <c r="L895" s="107" t="s">
        <v>2217</v>
      </c>
      <c r="M895" t="s">
        <v>1349</v>
      </c>
      <c r="P895" t="s">
        <v>959</v>
      </c>
      <c r="Q895" s="6" t="e">
        <f>+VLOOKUP(Y895,#REF!,2,FALSE)</f>
        <v>#REF!</v>
      </c>
      <c r="R895" t="s">
        <v>1471</v>
      </c>
      <c r="S895" t="s">
        <v>64</v>
      </c>
      <c r="T895">
        <v>54000</v>
      </c>
      <c r="U895">
        <v>54000</v>
      </c>
      <c r="V895">
        <v>48600</v>
      </c>
      <c r="W895">
        <v>0</v>
      </c>
      <c r="X895">
        <v>-5400</v>
      </c>
      <c r="Y895" s="288">
        <v>4</v>
      </c>
      <c r="Z895" s="6" t="str">
        <f t="shared" si="52"/>
        <v>41</v>
      </c>
      <c r="AA895" s="107" t="str">
        <f t="shared" si="53"/>
        <v>2</v>
      </c>
      <c r="AB895" s="107" t="str">
        <f t="shared" si="54"/>
        <v>26</v>
      </c>
      <c r="AC895" s="107" t="str">
        <f t="shared" si="55"/>
        <v>268</v>
      </c>
    </row>
    <row r="896" spans="1:29" x14ac:dyDescent="0.25">
      <c r="A896" t="s">
        <v>194</v>
      </c>
      <c r="B896" t="s">
        <v>1395</v>
      </c>
      <c r="C896" s="107" t="e">
        <f>+VLOOKUP(AA896,#REF!,2,FALSE)</f>
        <v>#REF!</v>
      </c>
      <c r="D896" s="107" t="e">
        <f>+VLOOKUP(AB896,#REF!,2,FALSE)</f>
        <v>#REF!</v>
      </c>
      <c r="E896" s="107" t="s">
        <v>2232</v>
      </c>
      <c r="F896" s="107" t="s">
        <v>2236</v>
      </c>
      <c r="G896" s="107" t="s">
        <v>2234</v>
      </c>
      <c r="H896" s="107" t="s">
        <v>2237</v>
      </c>
      <c r="I896" s="107" t="s">
        <v>1268</v>
      </c>
      <c r="J896" s="107" t="s">
        <v>198</v>
      </c>
      <c r="K896" s="107" t="s">
        <v>1367</v>
      </c>
      <c r="L896" s="107" t="s">
        <v>2217</v>
      </c>
      <c r="M896" t="s">
        <v>1349</v>
      </c>
      <c r="P896" t="s">
        <v>959</v>
      </c>
      <c r="Q896" s="6" t="e">
        <f>+VLOOKUP(Y896,#REF!,2,FALSE)</f>
        <v>#REF!</v>
      </c>
      <c r="R896" t="s">
        <v>1471</v>
      </c>
      <c r="S896" t="s">
        <v>64</v>
      </c>
      <c r="T896">
        <v>2250</v>
      </c>
      <c r="U896">
        <v>2250</v>
      </c>
      <c r="V896">
        <v>2025</v>
      </c>
      <c r="W896">
        <v>0</v>
      </c>
      <c r="X896">
        <v>-225</v>
      </c>
      <c r="Y896" s="288">
        <v>4</v>
      </c>
      <c r="Z896" s="6" t="str">
        <f t="shared" si="52"/>
        <v>41</v>
      </c>
      <c r="AA896" s="107" t="str">
        <f t="shared" si="53"/>
        <v>2</v>
      </c>
      <c r="AB896" s="107" t="str">
        <f t="shared" si="54"/>
        <v>26</v>
      </c>
      <c r="AC896" s="107" t="str">
        <f t="shared" si="55"/>
        <v>268</v>
      </c>
    </row>
    <row r="897" spans="1:29" x14ac:dyDescent="0.25">
      <c r="A897" t="s">
        <v>194</v>
      </c>
      <c r="B897" t="s">
        <v>1395</v>
      </c>
      <c r="C897" s="107" t="e">
        <f>+VLOOKUP(AA897,#REF!,2,FALSE)</f>
        <v>#REF!</v>
      </c>
      <c r="D897" s="107" t="e">
        <f>+VLOOKUP(AB897,#REF!,2,FALSE)</f>
        <v>#REF!</v>
      </c>
      <c r="E897" s="107" t="s">
        <v>2232</v>
      </c>
      <c r="F897" s="107" t="s">
        <v>2236</v>
      </c>
      <c r="G897" s="107" t="s">
        <v>2234</v>
      </c>
      <c r="H897" s="107" t="s">
        <v>2237</v>
      </c>
      <c r="I897" s="107" t="s">
        <v>1268</v>
      </c>
      <c r="J897" s="107" t="s">
        <v>198</v>
      </c>
      <c r="K897" s="107" t="s">
        <v>1367</v>
      </c>
      <c r="L897" s="107" t="s">
        <v>2217</v>
      </c>
      <c r="M897" t="s">
        <v>1349</v>
      </c>
      <c r="P897" t="s">
        <v>959</v>
      </c>
      <c r="Q897" s="6" t="e">
        <f>+VLOOKUP(Y897,#REF!,2,FALSE)</f>
        <v>#REF!</v>
      </c>
      <c r="R897" t="s">
        <v>1471</v>
      </c>
      <c r="S897" t="s">
        <v>64</v>
      </c>
      <c r="T897">
        <v>60000</v>
      </c>
      <c r="U897">
        <v>60000</v>
      </c>
      <c r="V897">
        <v>54000</v>
      </c>
      <c r="W897">
        <v>0</v>
      </c>
      <c r="X897">
        <v>-6000</v>
      </c>
      <c r="Y897" s="288">
        <v>4</v>
      </c>
      <c r="Z897" s="6" t="str">
        <f t="shared" si="52"/>
        <v>41</v>
      </c>
      <c r="AA897" s="107" t="str">
        <f t="shared" si="53"/>
        <v>2</v>
      </c>
      <c r="AB897" s="107" t="str">
        <f t="shared" si="54"/>
        <v>26</v>
      </c>
      <c r="AC897" s="107" t="str">
        <f t="shared" si="55"/>
        <v>268</v>
      </c>
    </row>
    <row r="898" spans="1:29" x14ac:dyDescent="0.25">
      <c r="A898" t="s">
        <v>194</v>
      </c>
      <c r="B898" t="s">
        <v>1395</v>
      </c>
      <c r="C898" s="107" t="e">
        <f>+VLOOKUP(AA898,#REF!,2,FALSE)</f>
        <v>#REF!</v>
      </c>
      <c r="D898" s="107" t="e">
        <f>+VLOOKUP(AB898,#REF!,2,FALSE)</f>
        <v>#REF!</v>
      </c>
      <c r="E898" s="107" t="s">
        <v>2232</v>
      </c>
      <c r="F898" s="107" t="s">
        <v>2236</v>
      </c>
      <c r="G898" s="107" t="s">
        <v>2234</v>
      </c>
      <c r="H898" s="107" t="s">
        <v>2237</v>
      </c>
      <c r="I898" s="107" t="s">
        <v>1268</v>
      </c>
      <c r="J898" s="107" t="s">
        <v>198</v>
      </c>
      <c r="K898" s="107" t="s">
        <v>1367</v>
      </c>
      <c r="L898" s="107" t="s">
        <v>2217</v>
      </c>
      <c r="M898" t="s">
        <v>1349</v>
      </c>
      <c r="P898" t="s">
        <v>959</v>
      </c>
      <c r="Q898" s="6" t="e">
        <f>+VLOOKUP(Y898,#REF!,2,FALSE)</f>
        <v>#REF!</v>
      </c>
      <c r="R898" t="s">
        <v>1471</v>
      </c>
      <c r="S898" t="s">
        <v>64</v>
      </c>
      <c r="T898">
        <v>57600</v>
      </c>
      <c r="U898">
        <v>57600</v>
      </c>
      <c r="V898">
        <v>51840</v>
      </c>
      <c r="W898">
        <v>0</v>
      </c>
      <c r="X898">
        <v>-5760</v>
      </c>
      <c r="Y898" s="288">
        <v>4</v>
      </c>
      <c r="Z898" s="6" t="str">
        <f t="shared" ref="Z898:Z961" si="56">+MID(S898,1,2)</f>
        <v>41</v>
      </c>
      <c r="AA898" s="107" t="str">
        <f t="shared" ref="AA898:AA961" si="57">+MID(B898,1,1)</f>
        <v>2</v>
      </c>
      <c r="AB898" s="107" t="str">
        <f t="shared" ref="AB898:AB961" si="58">+MID(B898,1,2)</f>
        <v>26</v>
      </c>
      <c r="AC898" s="107" t="str">
        <f t="shared" ref="AC898:AC961" si="59">+MID(B898,1,3)</f>
        <v>268</v>
      </c>
    </row>
    <row r="899" spans="1:29" x14ac:dyDescent="0.25">
      <c r="A899" t="s">
        <v>194</v>
      </c>
      <c r="B899" t="s">
        <v>1395</v>
      </c>
      <c r="C899" s="107" t="e">
        <f>+VLOOKUP(AA899,#REF!,2,FALSE)</f>
        <v>#REF!</v>
      </c>
      <c r="D899" s="107" t="e">
        <f>+VLOOKUP(AB899,#REF!,2,FALSE)</f>
        <v>#REF!</v>
      </c>
      <c r="E899" s="107" t="s">
        <v>2232</v>
      </c>
      <c r="F899" s="107" t="s">
        <v>2236</v>
      </c>
      <c r="G899" s="107" t="s">
        <v>2234</v>
      </c>
      <c r="H899" s="107" t="s">
        <v>2237</v>
      </c>
      <c r="I899" s="107" t="s">
        <v>1268</v>
      </c>
      <c r="J899" s="107" t="s">
        <v>198</v>
      </c>
      <c r="K899" s="107" t="s">
        <v>1367</v>
      </c>
      <c r="L899" s="107" t="s">
        <v>2217</v>
      </c>
      <c r="M899" t="s">
        <v>1349</v>
      </c>
      <c r="P899" t="s">
        <v>959</v>
      </c>
      <c r="Q899" s="6" t="e">
        <f>+VLOOKUP(Y899,#REF!,2,FALSE)</f>
        <v>#REF!</v>
      </c>
      <c r="R899" t="s">
        <v>1471</v>
      </c>
      <c r="S899" t="s">
        <v>64</v>
      </c>
      <c r="T899">
        <v>84000</v>
      </c>
      <c r="U899">
        <v>84000</v>
      </c>
      <c r="V899">
        <v>75600</v>
      </c>
      <c r="W899">
        <v>0</v>
      </c>
      <c r="X899">
        <v>-8400</v>
      </c>
      <c r="Y899" s="288">
        <v>4</v>
      </c>
      <c r="Z899" s="6" t="str">
        <f t="shared" si="56"/>
        <v>41</v>
      </c>
      <c r="AA899" s="107" t="str">
        <f t="shared" si="57"/>
        <v>2</v>
      </c>
      <c r="AB899" s="107" t="str">
        <f t="shared" si="58"/>
        <v>26</v>
      </c>
      <c r="AC899" s="107" t="str">
        <f t="shared" si="59"/>
        <v>268</v>
      </c>
    </row>
    <row r="900" spans="1:29" x14ac:dyDescent="0.25">
      <c r="A900" t="s">
        <v>194</v>
      </c>
      <c r="B900" t="s">
        <v>1395</v>
      </c>
      <c r="C900" s="107" t="e">
        <f>+VLOOKUP(AA900,#REF!,2,FALSE)</f>
        <v>#REF!</v>
      </c>
      <c r="D900" s="107" t="e">
        <f>+VLOOKUP(AB900,#REF!,2,FALSE)</f>
        <v>#REF!</v>
      </c>
      <c r="E900" s="107" t="s">
        <v>2232</v>
      </c>
      <c r="F900" s="107" t="s">
        <v>2236</v>
      </c>
      <c r="G900" s="107" t="s">
        <v>2234</v>
      </c>
      <c r="H900" s="107" t="s">
        <v>2237</v>
      </c>
      <c r="I900" s="107" t="s">
        <v>1268</v>
      </c>
      <c r="J900" s="107" t="s">
        <v>198</v>
      </c>
      <c r="K900" s="107" t="s">
        <v>1367</v>
      </c>
      <c r="L900" s="107" t="s">
        <v>2217</v>
      </c>
      <c r="M900" t="s">
        <v>1349</v>
      </c>
      <c r="P900" t="s">
        <v>959</v>
      </c>
      <c r="Q900" s="6" t="e">
        <f>+VLOOKUP(Y900,#REF!,2,FALSE)</f>
        <v>#REF!</v>
      </c>
      <c r="R900" t="s">
        <v>1471</v>
      </c>
      <c r="S900" t="s">
        <v>64</v>
      </c>
      <c r="T900">
        <v>58000</v>
      </c>
      <c r="U900">
        <v>58000</v>
      </c>
      <c r="V900">
        <v>52200</v>
      </c>
      <c r="W900">
        <v>0</v>
      </c>
      <c r="X900">
        <v>-5800</v>
      </c>
      <c r="Y900" s="288">
        <v>4</v>
      </c>
      <c r="Z900" s="6" t="str">
        <f t="shared" si="56"/>
        <v>41</v>
      </c>
      <c r="AA900" s="107" t="str">
        <f t="shared" si="57"/>
        <v>2</v>
      </c>
      <c r="AB900" s="107" t="str">
        <f t="shared" si="58"/>
        <v>26</v>
      </c>
      <c r="AC900" s="107" t="str">
        <f t="shared" si="59"/>
        <v>268</v>
      </c>
    </row>
    <row r="901" spans="1:29" x14ac:dyDescent="0.25">
      <c r="A901" t="s">
        <v>194</v>
      </c>
      <c r="B901" t="s">
        <v>1395</v>
      </c>
      <c r="C901" s="107" t="e">
        <f>+VLOOKUP(AA901,#REF!,2,FALSE)</f>
        <v>#REF!</v>
      </c>
      <c r="D901" s="107" t="e">
        <f>+VLOOKUP(AB901,#REF!,2,FALSE)</f>
        <v>#REF!</v>
      </c>
      <c r="E901" s="107" t="s">
        <v>2232</v>
      </c>
      <c r="F901" s="107" t="s">
        <v>2236</v>
      </c>
      <c r="G901" s="107" t="s">
        <v>2234</v>
      </c>
      <c r="H901" s="107" t="s">
        <v>2237</v>
      </c>
      <c r="I901" s="107" t="s">
        <v>1268</v>
      </c>
      <c r="J901" s="107" t="s">
        <v>198</v>
      </c>
      <c r="K901" s="107" t="s">
        <v>1367</v>
      </c>
      <c r="L901" s="107" t="s">
        <v>2217</v>
      </c>
      <c r="M901" t="s">
        <v>1349</v>
      </c>
      <c r="P901" t="s">
        <v>959</v>
      </c>
      <c r="Q901" s="6" t="e">
        <f>+VLOOKUP(Y901,#REF!,2,FALSE)</f>
        <v>#REF!</v>
      </c>
      <c r="R901" t="s">
        <v>1471</v>
      </c>
      <c r="S901" t="s">
        <v>64</v>
      </c>
      <c r="T901">
        <v>25130</v>
      </c>
      <c r="U901">
        <v>25130</v>
      </c>
      <c r="V901">
        <v>22617</v>
      </c>
      <c r="W901">
        <v>0</v>
      </c>
      <c r="X901">
        <v>-2513</v>
      </c>
      <c r="Y901" s="288">
        <v>4</v>
      </c>
      <c r="Z901" s="6" t="str">
        <f t="shared" si="56"/>
        <v>41</v>
      </c>
      <c r="AA901" s="107" t="str">
        <f t="shared" si="57"/>
        <v>2</v>
      </c>
      <c r="AB901" s="107" t="str">
        <f t="shared" si="58"/>
        <v>26</v>
      </c>
      <c r="AC901" s="107" t="str">
        <f t="shared" si="59"/>
        <v>268</v>
      </c>
    </row>
    <row r="902" spans="1:29" x14ac:dyDescent="0.25">
      <c r="A902" t="s">
        <v>194</v>
      </c>
      <c r="B902" t="s">
        <v>1395</v>
      </c>
      <c r="C902" s="107" t="e">
        <f>+VLOOKUP(AA902,#REF!,2,FALSE)</f>
        <v>#REF!</v>
      </c>
      <c r="D902" s="107" t="e">
        <f>+VLOOKUP(AB902,#REF!,2,FALSE)</f>
        <v>#REF!</v>
      </c>
      <c r="E902" s="107" t="s">
        <v>2232</v>
      </c>
      <c r="F902" s="107" t="s">
        <v>2236</v>
      </c>
      <c r="G902" s="107" t="s">
        <v>2234</v>
      </c>
      <c r="H902" s="107" t="s">
        <v>2237</v>
      </c>
      <c r="I902" s="107" t="s">
        <v>1268</v>
      </c>
      <c r="J902" s="107" t="s">
        <v>198</v>
      </c>
      <c r="K902" s="107" t="s">
        <v>1367</v>
      </c>
      <c r="L902" s="107" t="s">
        <v>2217</v>
      </c>
      <c r="M902" t="s">
        <v>1349</v>
      </c>
      <c r="P902" t="s">
        <v>959</v>
      </c>
      <c r="Q902" s="6" t="e">
        <f>+VLOOKUP(Y902,#REF!,2,FALSE)</f>
        <v>#REF!</v>
      </c>
      <c r="R902" t="s">
        <v>1471</v>
      </c>
      <c r="S902" t="s">
        <v>64</v>
      </c>
      <c r="T902">
        <v>180000</v>
      </c>
      <c r="U902">
        <v>180000</v>
      </c>
      <c r="V902">
        <v>162000</v>
      </c>
      <c r="W902">
        <v>0</v>
      </c>
      <c r="X902">
        <v>-18000</v>
      </c>
      <c r="Y902" s="288">
        <v>4</v>
      </c>
      <c r="Z902" s="6" t="str">
        <f t="shared" si="56"/>
        <v>41</v>
      </c>
      <c r="AA902" s="107" t="str">
        <f t="shared" si="57"/>
        <v>2</v>
      </c>
      <c r="AB902" s="107" t="str">
        <f t="shared" si="58"/>
        <v>26</v>
      </c>
      <c r="AC902" s="107" t="str">
        <f t="shared" si="59"/>
        <v>268</v>
      </c>
    </row>
    <row r="903" spans="1:29" x14ac:dyDescent="0.25">
      <c r="A903" t="s">
        <v>194</v>
      </c>
      <c r="B903" t="s">
        <v>1395</v>
      </c>
      <c r="C903" s="107" t="e">
        <f>+VLOOKUP(AA903,#REF!,2,FALSE)</f>
        <v>#REF!</v>
      </c>
      <c r="D903" s="107" t="e">
        <f>+VLOOKUP(AB903,#REF!,2,FALSE)</f>
        <v>#REF!</v>
      </c>
      <c r="E903" s="107" t="s">
        <v>2232</v>
      </c>
      <c r="F903" s="107" t="s">
        <v>2236</v>
      </c>
      <c r="G903" s="107" t="s">
        <v>2234</v>
      </c>
      <c r="H903" s="107" t="s">
        <v>2237</v>
      </c>
      <c r="I903" s="107" t="s">
        <v>1268</v>
      </c>
      <c r="J903" s="107" t="s">
        <v>198</v>
      </c>
      <c r="K903" s="107" t="s">
        <v>1367</v>
      </c>
      <c r="L903" s="107" t="s">
        <v>2217</v>
      </c>
      <c r="M903" t="s">
        <v>1349</v>
      </c>
      <c r="P903" t="s">
        <v>959</v>
      </c>
      <c r="Q903" s="6" t="e">
        <f>+VLOOKUP(Y903,#REF!,2,FALSE)</f>
        <v>#REF!</v>
      </c>
      <c r="R903" t="s">
        <v>1471</v>
      </c>
      <c r="S903" t="s">
        <v>64</v>
      </c>
      <c r="T903">
        <v>90000</v>
      </c>
      <c r="U903">
        <v>90000</v>
      </c>
      <c r="V903">
        <v>81000</v>
      </c>
      <c r="W903">
        <v>0</v>
      </c>
      <c r="X903">
        <v>-9000</v>
      </c>
      <c r="Y903" s="288">
        <v>4</v>
      </c>
      <c r="Z903" s="6" t="str">
        <f t="shared" si="56"/>
        <v>41</v>
      </c>
      <c r="AA903" s="107" t="str">
        <f t="shared" si="57"/>
        <v>2</v>
      </c>
      <c r="AB903" s="107" t="str">
        <f t="shared" si="58"/>
        <v>26</v>
      </c>
      <c r="AC903" s="107" t="str">
        <f t="shared" si="59"/>
        <v>268</v>
      </c>
    </row>
    <row r="904" spans="1:29" x14ac:dyDescent="0.25">
      <c r="A904" t="s">
        <v>194</v>
      </c>
      <c r="B904" t="s">
        <v>1395</v>
      </c>
      <c r="C904" s="107" t="e">
        <f>+VLOOKUP(AA904,#REF!,2,FALSE)</f>
        <v>#REF!</v>
      </c>
      <c r="D904" s="107" t="e">
        <f>+VLOOKUP(AB904,#REF!,2,FALSE)</f>
        <v>#REF!</v>
      </c>
      <c r="E904" s="107" t="s">
        <v>2232</v>
      </c>
      <c r="F904" s="107" t="s">
        <v>2236</v>
      </c>
      <c r="G904" s="107" t="s">
        <v>2234</v>
      </c>
      <c r="H904" s="107" t="s">
        <v>2237</v>
      </c>
      <c r="I904" s="107" t="s">
        <v>1268</v>
      </c>
      <c r="J904" s="107" t="s">
        <v>198</v>
      </c>
      <c r="K904" s="107" t="s">
        <v>1367</v>
      </c>
      <c r="L904" s="107" t="s">
        <v>2217</v>
      </c>
      <c r="M904" t="s">
        <v>1349</v>
      </c>
      <c r="P904" t="s">
        <v>959</v>
      </c>
      <c r="Q904" s="6" t="e">
        <f>+VLOOKUP(Y904,#REF!,2,FALSE)</f>
        <v>#REF!</v>
      </c>
      <c r="R904" t="s">
        <v>1471</v>
      </c>
      <c r="S904" t="s">
        <v>64</v>
      </c>
      <c r="T904">
        <v>80000</v>
      </c>
      <c r="U904">
        <v>80000</v>
      </c>
      <c r="V904">
        <v>72000</v>
      </c>
      <c r="W904">
        <v>0</v>
      </c>
      <c r="X904">
        <v>-8000</v>
      </c>
      <c r="Y904" s="288">
        <v>4</v>
      </c>
      <c r="Z904" s="6" t="str">
        <f t="shared" si="56"/>
        <v>41</v>
      </c>
      <c r="AA904" s="107" t="str">
        <f t="shared" si="57"/>
        <v>2</v>
      </c>
      <c r="AB904" s="107" t="str">
        <f t="shared" si="58"/>
        <v>26</v>
      </c>
      <c r="AC904" s="107" t="str">
        <f t="shared" si="59"/>
        <v>268</v>
      </c>
    </row>
    <row r="905" spans="1:29" x14ac:dyDescent="0.25">
      <c r="A905" t="s">
        <v>194</v>
      </c>
      <c r="B905" t="s">
        <v>1395</v>
      </c>
      <c r="C905" s="107" t="e">
        <f>+VLOOKUP(AA905,#REF!,2,FALSE)</f>
        <v>#REF!</v>
      </c>
      <c r="D905" s="107" t="e">
        <f>+VLOOKUP(AB905,#REF!,2,FALSE)</f>
        <v>#REF!</v>
      </c>
      <c r="E905" s="107" t="s">
        <v>2232</v>
      </c>
      <c r="F905" s="107" t="s">
        <v>2236</v>
      </c>
      <c r="G905" s="107" t="s">
        <v>2234</v>
      </c>
      <c r="H905" s="107" t="s">
        <v>2237</v>
      </c>
      <c r="I905" s="107" t="s">
        <v>1268</v>
      </c>
      <c r="J905" s="107" t="s">
        <v>198</v>
      </c>
      <c r="K905" s="107" t="s">
        <v>1367</v>
      </c>
      <c r="L905" s="107" t="s">
        <v>2217</v>
      </c>
      <c r="M905" t="s">
        <v>1349</v>
      </c>
      <c r="P905" t="s">
        <v>959</v>
      </c>
      <c r="Q905" s="6" t="e">
        <f>+VLOOKUP(Y905,#REF!,2,FALSE)</f>
        <v>#REF!</v>
      </c>
      <c r="R905" t="s">
        <v>1471</v>
      </c>
      <c r="S905" t="s">
        <v>64</v>
      </c>
      <c r="T905">
        <v>72200</v>
      </c>
      <c r="U905">
        <v>72200</v>
      </c>
      <c r="V905">
        <v>64980</v>
      </c>
      <c r="W905">
        <v>0</v>
      </c>
      <c r="X905">
        <v>-7220</v>
      </c>
      <c r="Y905" s="288">
        <v>4</v>
      </c>
      <c r="Z905" s="6" t="str">
        <f t="shared" si="56"/>
        <v>41</v>
      </c>
      <c r="AA905" s="107" t="str">
        <f t="shared" si="57"/>
        <v>2</v>
      </c>
      <c r="AB905" s="107" t="str">
        <f t="shared" si="58"/>
        <v>26</v>
      </c>
      <c r="AC905" s="107" t="str">
        <f t="shared" si="59"/>
        <v>268</v>
      </c>
    </row>
    <row r="906" spans="1:29" x14ac:dyDescent="0.25">
      <c r="A906" t="s">
        <v>194</v>
      </c>
      <c r="B906" t="s">
        <v>1395</v>
      </c>
      <c r="C906" s="107" t="e">
        <f>+VLOOKUP(AA906,#REF!,2,FALSE)</f>
        <v>#REF!</v>
      </c>
      <c r="D906" s="107" t="e">
        <f>+VLOOKUP(AB906,#REF!,2,FALSE)</f>
        <v>#REF!</v>
      </c>
      <c r="E906" s="107" t="s">
        <v>2232</v>
      </c>
      <c r="F906" s="107" t="s">
        <v>2236</v>
      </c>
      <c r="G906" s="107" t="s">
        <v>2234</v>
      </c>
      <c r="H906" s="107" t="s">
        <v>2237</v>
      </c>
      <c r="I906" s="107" t="s">
        <v>1268</v>
      </c>
      <c r="J906" s="107" t="s">
        <v>198</v>
      </c>
      <c r="K906" s="107" t="s">
        <v>1367</v>
      </c>
      <c r="L906" s="107" t="s">
        <v>2217</v>
      </c>
      <c r="M906" t="s">
        <v>1349</v>
      </c>
      <c r="P906" t="s">
        <v>959</v>
      </c>
      <c r="Q906" s="6" t="e">
        <f>+VLOOKUP(Y906,#REF!,2,FALSE)</f>
        <v>#REF!</v>
      </c>
      <c r="R906" t="s">
        <v>1471</v>
      </c>
      <c r="S906" t="s">
        <v>64</v>
      </c>
      <c r="T906">
        <v>11945</v>
      </c>
      <c r="U906">
        <v>11945</v>
      </c>
      <c r="V906">
        <v>10750.5</v>
      </c>
      <c r="W906">
        <v>0</v>
      </c>
      <c r="X906">
        <v>-1194.5</v>
      </c>
      <c r="Y906" s="288">
        <v>4</v>
      </c>
      <c r="Z906" s="6" t="str">
        <f t="shared" si="56"/>
        <v>41</v>
      </c>
      <c r="AA906" s="107" t="str">
        <f t="shared" si="57"/>
        <v>2</v>
      </c>
      <c r="AB906" s="107" t="str">
        <f t="shared" si="58"/>
        <v>26</v>
      </c>
      <c r="AC906" s="107" t="str">
        <f t="shared" si="59"/>
        <v>268</v>
      </c>
    </row>
    <row r="907" spans="1:29" x14ac:dyDescent="0.25">
      <c r="A907" t="s">
        <v>194</v>
      </c>
      <c r="B907" t="s">
        <v>1395</v>
      </c>
      <c r="C907" s="107" t="e">
        <f>+VLOOKUP(AA907,#REF!,2,FALSE)</f>
        <v>#REF!</v>
      </c>
      <c r="D907" s="107" t="e">
        <f>+VLOOKUP(AB907,#REF!,2,FALSE)</f>
        <v>#REF!</v>
      </c>
      <c r="E907" s="107" t="s">
        <v>2232</v>
      </c>
      <c r="F907" s="107" t="s">
        <v>2236</v>
      </c>
      <c r="G907" s="107" t="s">
        <v>2234</v>
      </c>
      <c r="H907" s="107" t="s">
        <v>2237</v>
      </c>
      <c r="I907" s="107" t="s">
        <v>1268</v>
      </c>
      <c r="J907" s="107" t="s">
        <v>198</v>
      </c>
      <c r="K907" s="107" t="s">
        <v>1367</v>
      </c>
      <c r="L907" s="107" t="s">
        <v>2217</v>
      </c>
      <c r="M907" t="s">
        <v>1349</v>
      </c>
      <c r="P907" t="s">
        <v>959</v>
      </c>
      <c r="Q907" s="6" t="e">
        <f>+VLOOKUP(Y907,#REF!,2,FALSE)</f>
        <v>#REF!</v>
      </c>
      <c r="R907" t="s">
        <v>1471</v>
      </c>
      <c r="S907" t="s">
        <v>64</v>
      </c>
      <c r="T907">
        <v>1500000</v>
      </c>
      <c r="U907">
        <v>1500000</v>
      </c>
      <c r="V907">
        <v>1350000</v>
      </c>
      <c r="W907">
        <v>0</v>
      </c>
      <c r="X907">
        <v>-150000</v>
      </c>
      <c r="Y907" s="288">
        <v>4</v>
      </c>
      <c r="Z907" s="6" t="str">
        <f t="shared" si="56"/>
        <v>41</v>
      </c>
      <c r="AA907" s="107" t="str">
        <f t="shared" si="57"/>
        <v>2</v>
      </c>
      <c r="AB907" s="107" t="str">
        <f t="shared" si="58"/>
        <v>26</v>
      </c>
      <c r="AC907" s="107" t="str">
        <f t="shared" si="59"/>
        <v>268</v>
      </c>
    </row>
    <row r="908" spans="1:29" x14ac:dyDescent="0.25">
      <c r="A908" t="s">
        <v>194</v>
      </c>
      <c r="B908" t="s">
        <v>1395</v>
      </c>
      <c r="C908" s="107" t="e">
        <f>+VLOOKUP(AA908,#REF!,2,FALSE)</f>
        <v>#REF!</v>
      </c>
      <c r="D908" s="107" t="e">
        <f>+VLOOKUP(AB908,#REF!,2,FALSE)</f>
        <v>#REF!</v>
      </c>
      <c r="E908" s="107" t="s">
        <v>2232</v>
      </c>
      <c r="F908" s="107" t="s">
        <v>2236</v>
      </c>
      <c r="G908" s="107" t="s">
        <v>2234</v>
      </c>
      <c r="H908" s="107" t="s">
        <v>2237</v>
      </c>
      <c r="I908" s="107" t="s">
        <v>1268</v>
      </c>
      <c r="J908" s="107" t="s">
        <v>198</v>
      </c>
      <c r="K908" s="107" t="s">
        <v>1367</v>
      </c>
      <c r="L908" s="107" t="s">
        <v>2217</v>
      </c>
      <c r="M908" t="s">
        <v>1349</v>
      </c>
      <c r="P908" t="s">
        <v>959</v>
      </c>
      <c r="Q908" s="6" t="e">
        <f>+VLOOKUP(Y908,#REF!,2,FALSE)</f>
        <v>#REF!</v>
      </c>
      <c r="R908" t="s">
        <v>1471</v>
      </c>
      <c r="S908" t="s">
        <v>64</v>
      </c>
      <c r="T908">
        <v>320000</v>
      </c>
      <c r="U908">
        <v>320000</v>
      </c>
      <c r="V908">
        <v>288000</v>
      </c>
      <c r="W908">
        <v>0</v>
      </c>
      <c r="X908">
        <v>-32000</v>
      </c>
      <c r="Y908" s="288">
        <v>4</v>
      </c>
      <c r="Z908" s="6" t="str">
        <f t="shared" si="56"/>
        <v>41</v>
      </c>
      <c r="AA908" s="107" t="str">
        <f t="shared" si="57"/>
        <v>2</v>
      </c>
      <c r="AB908" s="107" t="str">
        <f t="shared" si="58"/>
        <v>26</v>
      </c>
      <c r="AC908" s="107" t="str">
        <f t="shared" si="59"/>
        <v>268</v>
      </c>
    </row>
    <row r="909" spans="1:29" x14ac:dyDescent="0.25">
      <c r="A909" t="s">
        <v>194</v>
      </c>
      <c r="B909" t="s">
        <v>1395</v>
      </c>
      <c r="C909" s="107" t="e">
        <f>+VLOOKUP(AA909,#REF!,2,FALSE)</f>
        <v>#REF!</v>
      </c>
      <c r="D909" s="107" t="e">
        <f>+VLOOKUP(AB909,#REF!,2,FALSE)</f>
        <v>#REF!</v>
      </c>
      <c r="E909" s="107" t="s">
        <v>2232</v>
      </c>
      <c r="F909" s="107" t="s">
        <v>2236</v>
      </c>
      <c r="G909" s="107" t="s">
        <v>2234</v>
      </c>
      <c r="H909" s="107" t="s">
        <v>2237</v>
      </c>
      <c r="I909" s="107" t="s">
        <v>1268</v>
      </c>
      <c r="J909" s="107" t="s">
        <v>198</v>
      </c>
      <c r="K909" s="107" t="s">
        <v>1367</v>
      </c>
      <c r="L909" s="107" t="s">
        <v>2217</v>
      </c>
      <c r="M909" t="s">
        <v>1349</v>
      </c>
      <c r="P909" t="s">
        <v>959</v>
      </c>
      <c r="Q909" s="6" t="e">
        <f>+VLOOKUP(Y909,#REF!,2,FALSE)</f>
        <v>#REF!</v>
      </c>
      <c r="R909" t="s">
        <v>1471</v>
      </c>
      <c r="S909" t="s">
        <v>64</v>
      </c>
      <c r="T909">
        <v>200000</v>
      </c>
      <c r="U909">
        <v>200000</v>
      </c>
      <c r="V909">
        <v>180000</v>
      </c>
      <c r="W909">
        <v>0</v>
      </c>
      <c r="X909">
        <v>-20000</v>
      </c>
      <c r="Y909" s="288">
        <v>4</v>
      </c>
      <c r="Z909" s="6" t="str">
        <f t="shared" si="56"/>
        <v>41</v>
      </c>
      <c r="AA909" s="107" t="str">
        <f t="shared" si="57"/>
        <v>2</v>
      </c>
      <c r="AB909" s="107" t="str">
        <f t="shared" si="58"/>
        <v>26</v>
      </c>
      <c r="AC909" s="107" t="str">
        <f t="shared" si="59"/>
        <v>268</v>
      </c>
    </row>
    <row r="910" spans="1:29" x14ac:dyDescent="0.25">
      <c r="A910" t="s">
        <v>194</v>
      </c>
      <c r="B910" t="s">
        <v>1395</v>
      </c>
      <c r="C910" s="107" t="e">
        <f>+VLOOKUP(AA910,#REF!,2,FALSE)</f>
        <v>#REF!</v>
      </c>
      <c r="D910" s="107" t="e">
        <f>+VLOOKUP(AB910,#REF!,2,FALSE)</f>
        <v>#REF!</v>
      </c>
      <c r="E910" s="107" t="s">
        <v>2232</v>
      </c>
      <c r="F910" s="107" t="s">
        <v>2236</v>
      </c>
      <c r="G910" s="107" t="s">
        <v>2234</v>
      </c>
      <c r="H910" s="107" t="s">
        <v>2237</v>
      </c>
      <c r="I910" s="107" t="s">
        <v>1268</v>
      </c>
      <c r="J910" s="107" t="s">
        <v>198</v>
      </c>
      <c r="K910" s="107" t="s">
        <v>1367</v>
      </c>
      <c r="L910" s="107" t="s">
        <v>2217</v>
      </c>
      <c r="M910" t="s">
        <v>1349</v>
      </c>
      <c r="P910" t="s">
        <v>959</v>
      </c>
      <c r="Q910" s="6" t="e">
        <f>+VLOOKUP(Y910,#REF!,2,FALSE)</f>
        <v>#REF!</v>
      </c>
      <c r="R910" t="s">
        <v>1471</v>
      </c>
      <c r="S910" t="s">
        <v>64</v>
      </c>
      <c r="T910">
        <v>10450</v>
      </c>
      <c r="U910">
        <v>10450</v>
      </c>
      <c r="V910">
        <v>9405</v>
      </c>
      <c r="W910">
        <v>0</v>
      </c>
      <c r="X910">
        <v>-1045</v>
      </c>
      <c r="Y910" s="288">
        <v>4</v>
      </c>
      <c r="Z910" s="6" t="str">
        <f t="shared" si="56"/>
        <v>41</v>
      </c>
      <c r="AA910" s="107" t="str">
        <f t="shared" si="57"/>
        <v>2</v>
      </c>
      <c r="AB910" s="107" t="str">
        <f t="shared" si="58"/>
        <v>26</v>
      </c>
      <c r="AC910" s="107" t="str">
        <f t="shared" si="59"/>
        <v>268</v>
      </c>
    </row>
    <row r="911" spans="1:29" x14ac:dyDescent="0.25">
      <c r="A911" t="s">
        <v>194</v>
      </c>
      <c r="B911" t="s">
        <v>1395</v>
      </c>
      <c r="C911" s="107" t="e">
        <f>+VLOOKUP(AA911,#REF!,2,FALSE)</f>
        <v>#REF!</v>
      </c>
      <c r="D911" s="107" t="e">
        <f>+VLOOKUP(AB911,#REF!,2,FALSE)</f>
        <v>#REF!</v>
      </c>
      <c r="E911" s="107" t="s">
        <v>2232</v>
      </c>
      <c r="F911" s="107" t="s">
        <v>2236</v>
      </c>
      <c r="G911" s="107" t="s">
        <v>2234</v>
      </c>
      <c r="H911" s="107" t="s">
        <v>2237</v>
      </c>
      <c r="I911" s="107" t="s">
        <v>1268</v>
      </c>
      <c r="J911" s="107" t="s">
        <v>198</v>
      </c>
      <c r="K911" s="107" t="s">
        <v>1367</v>
      </c>
      <c r="L911" s="107" t="s">
        <v>2217</v>
      </c>
      <c r="M911" t="s">
        <v>1349</v>
      </c>
      <c r="P911" t="s">
        <v>959</v>
      </c>
      <c r="Q911" s="6" t="e">
        <f>+VLOOKUP(Y911,#REF!,2,FALSE)</f>
        <v>#REF!</v>
      </c>
      <c r="R911" t="s">
        <v>1471</v>
      </c>
      <c r="S911" t="s">
        <v>64</v>
      </c>
      <c r="T911">
        <v>500000</v>
      </c>
      <c r="U911">
        <v>500000</v>
      </c>
      <c r="V911">
        <v>450000</v>
      </c>
      <c r="W911">
        <v>0</v>
      </c>
      <c r="X911">
        <v>-50000</v>
      </c>
      <c r="Y911" s="288">
        <v>4</v>
      </c>
      <c r="Z911" s="6" t="str">
        <f t="shared" si="56"/>
        <v>41</v>
      </c>
      <c r="AA911" s="107" t="str">
        <f t="shared" si="57"/>
        <v>2</v>
      </c>
      <c r="AB911" s="107" t="str">
        <f t="shared" si="58"/>
        <v>26</v>
      </c>
      <c r="AC911" s="107" t="str">
        <f t="shared" si="59"/>
        <v>268</v>
      </c>
    </row>
    <row r="912" spans="1:29" x14ac:dyDescent="0.25">
      <c r="A912" t="s">
        <v>194</v>
      </c>
      <c r="B912" t="s">
        <v>1395</v>
      </c>
      <c r="C912" s="107" t="e">
        <f>+VLOOKUP(AA912,#REF!,2,FALSE)</f>
        <v>#REF!</v>
      </c>
      <c r="D912" s="107" t="e">
        <f>+VLOOKUP(AB912,#REF!,2,FALSE)</f>
        <v>#REF!</v>
      </c>
      <c r="E912" s="107" t="s">
        <v>2232</v>
      </c>
      <c r="F912" s="107" t="s">
        <v>2236</v>
      </c>
      <c r="G912" s="107" t="s">
        <v>2234</v>
      </c>
      <c r="H912" s="107" t="s">
        <v>2237</v>
      </c>
      <c r="I912" s="107" t="s">
        <v>1268</v>
      </c>
      <c r="J912" s="107" t="s">
        <v>198</v>
      </c>
      <c r="K912" s="107" t="s">
        <v>1367</v>
      </c>
      <c r="L912" s="107" t="s">
        <v>2217</v>
      </c>
      <c r="M912" t="s">
        <v>1349</v>
      </c>
      <c r="P912" t="s">
        <v>960</v>
      </c>
      <c r="Q912" s="6" t="e">
        <f>+VLOOKUP(Y912,#REF!,2,FALSE)</f>
        <v>#REF!</v>
      </c>
      <c r="R912" t="s">
        <v>1471</v>
      </c>
      <c r="S912" t="s">
        <v>64</v>
      </c>
      <c r="T912">
        <v>14000</v>
      </c>
      <c r="U912">
        <v>14000</v>
      </c>
      <c r="V912">
        <v>12600</v>
      </c>
      <c r="W912">
        <v>0</v>
      </c>
      <c r="X912">
        <v>-1400</v>
      </c>
      <c r="Y912" s="288">
        <v>4</v>
      </c>
      <c r="Z912" s="6" t="str">
        <f t="shared" si="56"/>
        <v>41</v>
      </c>
      <c r="AA912" s="107" t="str">
        <f t="shared" si="57"/>
        <v>2</v>
      </c>
      <c r="AB912" s="107" t="str">
        <f t="shared" si="58"/>
        <v>26</v>
      </c>
      <c r="AC912" s="107" t="str">
        <f t="shared" si="59"/>
        <v>268</v>
      </c>
    </row>
    <row r="913" spans="1:29" x14ac:dyDescent="0.25">
      <c r="A913" t="s">
        <v>194</v>
      </c>
      <c r="B913" t="s">
        <v>1395</v>
      </c>
      <c r="C913" s="107" t="e">
        <f>+VLOOKUP(AA913,#REF!,2,FALSE)</f>
        <v>#REF!</v>
      </c>
      <c r="D913" s="107" t="e">
        <f>+VLOOKUP(AB913,#REF!,2,FALSE)</f>
        <v>#REF!</v>
      </c>
      <c r="E913" s="107" t="s">
        <v>2232</v>
      </c>
      <c r="F913" s="107" t="s">
        <v>2236</v>
      </c>
      <c r="G913" s="107" t="s">
        <v>2234</v>
      </c>
      <c r="H913" s="107" t="s">
        <v>2237</v>
      </c>
      <c r="I913" s="107" t="s">
        <v>1268</v>
      </c>
      <c r="J913" s="107" t="s">
        <v>198</v>
      </c>
      <c r="K913" s="107" t="s">
        <v>1367</v>
      </c>
      <c r="L913" s="107" t="s">
        <v>2217</v>
      </c>
      <c r="M913" t="s">
        <v>1349</v>
      </c>
      <c r="P913" t="s">
        <v>960</v>
      </c>
      <c r="Q913" s="6" t="e">
        <f>+VLOOKUP(Y913,#REF!,2,FALSE)</f>
        <v>#REF!</v>
      </c>
      <c r="R913" t="s">
        <v>1471</v>
      </c>
      <c r="S913" t="s">
        <v>64</v>
      </c>
      <c r="T913">
        <v>16400</v>
      </c>
      <c r="U913">
        <v>16400</v>
      </c>
      <c r="V913">
        <v>14760</v>
      </c>
      <c r="W913">
        <v>0</v>
      </c>
      <c r="X913">
        <v>-1640</v>
      </c>
      <c r="Y913" s="288">
        <v>4</v>
      </c>
      <c r="Z913" s="6" t="str">
        <f t="shared" si="56"/>
        <v>41</v>
      </c>
      <c r="AA913" s="107" t="str">
        <f t="shared" si="57"/>
        <v>2</v>
      </c>
      <c r="AB913" s="107" t="str">
        <f t="shared" si="58"/>
        <v>26</v>
      </c>
      <c r="AC913" s="107" t="str">
        <f t="shared" si="59"/>
        <v>268</v>
      </c>
    </row>
    <row r="914" spans="1:29" x14ac:dyDescent="0.25">
      <c r="A914" t="s">
        <v>194</v>
      </c>
      <c r="B914" t="s">
        <v>1395</v>
      </c>
      <c r="C914" s="107" t="e">
        <f>+VLOOKUP(AA914,#REF!,2,FALSE)</f>
        <v>#REF!</v>
      </c>
      <c r="D914" s="107" t="e">
        <f>+VLOOKUP(AB914,#REF!,2,FALSE)</f>
        <v>#REF!</v>
      </c>
      <c r="E914" s="107" t="s">
        <v>2232</v>
      </c>
      <c r="F914" s="107" t="s">
        <v>2236</v>
      </c>
      <c r="G914" s="107" t="s">
        <v>2234</v>
      </c>
      <c r="H914" s="107" t="s">
        <v>2237</v>
      </c>
      <c r="I914" s="107" t="s">
        <v>1268</v>
      </c>
      <c r="J914" s="107" t="s">
        <v>198</v>
      </c>
      <c r="K914" s="107" t="s">
        <v>1367</v>
      </c>
      <c r="L914" s="107" t="s">
        <v>2217</v>
      </c>
      <c r="M914" t="s">
        <v>1349</v>
      </c>
      <c r="P914" t="s">
        <v>961</v>
      </c>
      <c r="Q914" s="6" t="e">
        <f>+VLOOKUP(Y914,#REF!,2,FALSE)</f>
        <v>#REF!</v>
      </c>
      <c r="R914" t="s">
        <v>1471</v>
      </c>
      <c r="S914" t="s">
        <v>64</v>
      </c>
      <c r="T914">
        <v>30240</v>
      </c>
      <c r="U914">
        <v>30240</v>
      </c>
      <c r="V914">
        <v>27216</v>
      </c>
      <c r="W914">
        <v>0</v>
      </c>
      <c r="X914">
        <v>-3024</v>
      </c>
      <c r="Y914" s="288">
        <v>4</v>
      </c>
      <c r="Z914" s="6" t="str">
        <f t="shared" si="56"/>
        <v>41</v>
      </c>
      <c r="AA914" s="107" t="str">
        <f t="shared" si="57"/>
        <v>2</v>
      </c>
      <c r="AB914" s="107" t="str">
        <f t="shared" si="58"/>
        <v>26</v>
      </c>
      <c r="AC914" s="107" t="str">
        <f t="shared" si="59"/>
        <v>268</v>
      </c>
    </row>
    <row r="915" spans="1:29" x14ac:dyDescent="0.25">
      <c r="A915" t="s">
        <v>194</v>
      </c>
      <c r="B915" t="s">
        <v>1395</v>
      </c>
      <c r="C915" s="107" t="e">
        <f>+VLOOKUP(AA915,#REF!,2,FALSE)</f>
        <v>#REF!</v>
      </c>
      <c r="D915" s="107" t="e">
        <f>+VLOOKUP(AB915,#REF!,2,FALSE)</f>
        <v>#REF!</v>
      </c>
      <c r="E915" s="107" t="s">
        <v>2232</v>
      </c>
      <c r="F915" s="107" t="s">
        <v>2236</v>
      </c>
      <c r="G915" s="107" t="s">
        <v>2234</v>
      </c>
      <c r="H915" s="107" t="s">
        <v>2237</v>
      </c>
      <c r="I915" s="107" t="s">
        <v>1268</v>
      </c>
      <c r="J915" s="107" t="s">
        <v>198</v>
      </c>
      <c r="K915" s="107" t="s">
        <v>1367</v>
      </c>
      <c r="L915" s="107" t="s">
        <v>2217</v>
      </c>
      <c r="M915" t="s">
        <v>1349</v>
      </c>
      <c r="P915" t="s">
        <v>962</v>
      </c>
      <c r="Q915" s="6" t="e">
        <f>+VLOOKUP(Y915,#REF!,2,FALSE)</f>
        <v>#REF!</v>
      </c>
      <c r="R915" t="s">
        <v>1471</v>
      </c>
      <c r="S915" t="s">
        <v>64</v>
      </c>
      <c r="T915">
        <v>1000000</v>
      </c>
      <c r="U915">
        <v>1000000</v>
      </c>
      <c r="V915">
        <v>900000</v>
      </c>
      <c r="W915">
        <v>0</v>
      </c>
      <c r="X915">
        <v>-100000</v>
      </c>
      <c r="Y915" s="288">
        <v>4</v>
      </c>
      <c r="Z915" s="6" t="str">
        <f t="shared" si="56"/>
        <v>41</v>
      </c>
      <c r="AA915" s="107" t="str">
        <f t="shared" si="57"/>
        <v>2</v>
      </c>
      <c r="AB915" s="107" t="str">
        <f t="shared" si="58"/>
        <v>26</v>
      </c>
      <c r="AC915" s="107" t="str">
        <f t="shared" si="59"/>
        <v>268</v>
      </c>
    </row>
    <row r="916" spans="1:29" x14ac:dyDescent="0.25">
      <c r="A916" t="s">
        <v>194</v>
      </c>
      <c r="B916" t="s">
        <v>1395</v>
      </c>
      <c r="C916" s="107" t="e">
        <f>+VLOOKUP(AA916,#REF!,2,FALSE)</f>
        <v>#REF!</v>
      </c>
      <c r="D916" s="107" t="e">
        <f>+VLOOKUP(AB916,#REF!,2,FALSE)</f>
        <v>#REF!</v>
      </c>
      <c r="E916" s="107" t="s">
        <v>2232</v>
      </c>
      <c r="F916" s="107" t="s">
        <v>2236</v>
      </c>
      <c r="G916" s="107" t="s">
        <v>2234</v>
      </c>
      <c r="H916" s="107" t="s">
        <v>2237</v>
      </c>
      <c r="I916" s="107" t="s">
        <v>1268</v>
      </c>
      <c r="J916" s="107" t="s">
        <v>198</v>
      </c>
      <c r="K916" s="107" t="s">
        <v>1367</v>
      </c>
      <c r="L916" s="107" t="s">
        <v>2217</v>
      </c>
      <c r="M916" t="s">
        <v>1349</v>
      </c>
      <c r="P916" t="s">
        <v>963</v>
      </c>
      <c r="Q916" s="6" t="e">
        <f>+VLOOKUP(Y916,#REF!,2,FALSE)</f>
        <v>#REF!</v>
      </c>
      <c r="R916" t="s">
        <v>1471</v>
      </c>
      <c r="S916" t="s">
        <v>64</v>
      </c>
      <c r="T916">
        <v>2500000</v>
      </c>
      <c r="U916">
        <v>2500000</v>
      </c>
      <c r="V916">
        <v>2250000</v>
      </c>
      <c r="W916">
        <v>0</v>
      </c>
      <c r="X916">
        <v>-250000</v>
      </c>
      <c r="Y916" s="288">
        <v>4</v>
      </c>
      <c r="Z916" s="6" t="str">
        <f t="shared" si="56"/>
        <v>41</v>
      </c>
      <c r="AA916" s="107" t="str">
        <f t="shared" si="57"/>
        <v>2</v>
      </c>
      <c r="AB916" s="107" t="str">
        <f t="shared" si="58"/>
        <v>26</v>
      </c>
      <c r="AC916" s="107" t="str">
        <f t="shared" si="59"/>
        <v>268</v>
      </c>
    </row>
    <row r="917" spans="1:29" x14ac:dyDescent="0.25">
      <c r="A917" t="s">
        <v>194</v>
      </c>
      <c r="B917" t="s">
        <v>1395</v>
      </c>
      <c r="C917" s="107" t="e">
        <f>+VLOOKUP(AA917,#REF!,2,FALSE)</f>
        <v>#REF!</v>
      </c>
      <c r="D917" s="107" t="e">
        <f>+VLOOKUP(AB917,#REF!,2,FALSE)</f>
        <v>#REF!</v>
      </c>
      <c r="E917" s="107" t="s">
        <v>2232</v>
      </c>
      <c r="F917" s="107" t="s">
        <v>2236</v>
      </c>
      <c r="G917" s="107" t="s">
        <v>2234</v>
      </c>
      <c r="H917" s="107" t="s">
        <v>2237</v>
      </c>
      <c r="I917" s="107" t="s">
        <v>1268</v>
      </c>
      <c r="J917" s="107" t="s">
        <v>198</v>
      </c>
      <c r="K917" s="107" t="s">
        <v>1367</v>
      </c>
      <c r="L917" s="107" t="s">
        <v>2217</v>
      </c>
      <c r="M917" t="s">
        <v>1349</v>
      </c>
      <c r="P917" t="s">
        <v>964</v>
      </c>
      <c r="Q917" s="6" t="e">
        <f>+VLOOKUP(Y917,#REF!,2,FALSE)</f>
        <v>#REF!</v>
      </c>
      <c r="R917" t="s">
        <v>1471</v>
      </c>
      <c r="S917" t="s">
        <v>64</v>
      </c>
      <c r="T917">
        <v>600000</v>
      </c>
      <c r="U917">
        <v>600000</v>
      </c>
      <c r="V917">
        <v>540000</v>
      </c>
      <c r="W917">
        <v>0</v>
      </c>
      <c r="X917">
        <v>-60000</v>
      </c>
      <c r="Y917" s="288">
        <v>4</v>
      </c>
      <c r="Z917" s="6" t="str">
        <f t="shared" si="56"/>
        <v>41</v>
      </c>
      <c r="AA917" s="107" t="str">
        <f t="shared" si="57"/>
        <v>2</v>
      </c>
      <c r="AB917" s="107" t="str">
        <f t="shared" si="58"/>
        <v>26</v>
      </c>
      <c r="AC917" s="107" t="str">
        <f t="shared" si="59"/>
        <v>268</v>
      </c>
    </row>
    <row r="918" spans="1:29" x14ac:dyDescent="0.25">
      <c r="A918" t="s">
        <v>194</v>
      </c>
      <c r="B918" t="s">
        <v>1395</v>
      </c>
      <c r="C918" s="107" t="e">
        <f>+VLOOKUP(AA918,#REF!,2,FALSE)</f>
        <v>#REF!</v>
      </c>
      <c r="D918" s="107" t="e">
        <f>+VLOOKUP(AB918,#REF!,2,FALSE)</f>
        <v>#REF!</v>
      </c>
      <c r="E918" s="107" t="s">
        <v>2232</v>
      </c>
      <c r="F918" s="107" t="s">
        <v>2236</v>
      </c>
      <c r="G918" s="107" t="s">
        <v>2234</v>
      </c>
      <c r="H918" s="107" t="s">
        <v>2237</v>
      </c>
      <c r="I918" s="107" t="s">
        <v>1268</v>
      </c>
      <c r="J918" s="107" t="s">
        <v>198</v>
      </c>
      <c r="K918" s="107" t="s">
        <v>1367</v>
      </c>
      <c r="L918" s="107" t="s">
        <v>2217</v>
      </c>
      <c r="M918" t="s">
        <v>1349</v>
      </c>
      <c r="P918" t="s">
        <v>965</v>
      </c>
      <c r="Q918" s="6" t="e">
        <f>+VLOOKUP(Y918,#REF!,2,FALSE)</f>
        <v>#REF!</v>
      </c>
      <c r="R918" t="s">
        <v>1477</v>
      </c>
      <c r="S918" t="s">
        <v>80</v>
      </c>
      <c r="T918">
        <v>15000</v>
      </c>
      <c r="U918">
        <v>15000</v>
      </c>
      <c r="V918">
        <v>15000</v>
      </c>
      <c r="W918">
        <v>0</v>
      </c>
      <c r="X918">
        <v>0</v>
      </c>
      <c r="Y918" s="288">
        <v>5</v>
      </c>
      <c r="Z918" s="6" t="str">
        <f t="shared" si="56"/>
        <v>52</v>
      </c>
      <c r="AA918" s="107" t="str">
        <f t="shared" si="57"/>
        <v>2</v>
      </c>
      <c r="AB918" s="107" t="str">
        <f t="shared" si="58"/>
        <v>26</v>
      </c>
      <c r="AC918" s="107" t="str">
        <f t="shared" si="59"/>
        <v>268</v>
      </c>
    </row>
    <row r="919" spans="1:29" x14ac:dyDescent="0.25">
      <c r="A919" t="s">
        <v>194</v>
      </c>
      <c r="B919" t="s">
        <v>1395</v>
      </c>
      <c r="C919" s="107" t="e">
        <f>+VLOOKUP(AA919,#REF!,2,FALSE)</f>
        <v>#REF!</v>
      </c>
      <c r="D919" s="107" t="e">
        <f>+VLOOKUP(AB919,#REF!,2,FALSE)</f>
        <v>#REF!</v>
      </c>
      <c r="E919" s="107" t="s">
        <v>2232</v>
      </c>
      <c r="F919" s="107" t="s">
        <v>2236</v>
      </c>
      <c r="G919" s="107" t="s">
        <v>2234</v>
      </c>
      <c r="H919" s="107" t="s">
        <v>2237</v>
      </c>
      <c r="I919" t="s">
        <v>1265</v>
      </c>
      <c r="J919" t="s">
        <v>196</v>
      </c>
      <c r="K919" t="s">
        <v>1367</v>
      </c>
      <c r="L919" s="107" t="s">
        <v>2217</v>
      </c>
      <c r="M919" t="s">
        <v>1348</v>
      </c>
      <c r="P919" t="s">
        <v>921</v>
      </c>
      <c r="Q919" s="6" t="e">
        <f>+VLOOKUP(Y919,#REF!,2,FALSE)</f>
        <v>#REF!</v>
      </c>
      <c r="R919" t="s">
        <v>1472</v>
      </c>
      <c r="S919" t="s">
        <v>203</v>
      </c>
      <c r="T919">
        <v>250000</v>
      </c>
      <c r="U919">
        <v>250000</v>
      </c>
      <c r="V919">
        <v>250000</v>
      </c>
      <c r="W919">
        <v>0</v>
      </c>
      <c r="X919">
        <v>0</v>
      </c>
      <c r="Y919" s="288">
        <v>4</v>
      </c>
      <c r="Z919" s="6" t="str">
        <f t="shared" si="56"/>
        <v>42</v>
      </c>
      <c r="AA919" s="107" t="str">
        <f t="shared" si="57"/>
        <v>2</v>
      </c>
      <c r="AB919" s="107" t="str">
        <f t="shared" si="58"/>
        <v>26</v>
      </c>
      <c r="AC919" s="107" t="str">
        <f t="shared" si="59"/>
        <v>268</v>
      </c>
    </row>
    <row r="920" spans="1:29" x14ac:dyDescent="0.25">
      <c r="A920" t="s">
        <v>194</v>
      </c>
      <c r="B920" t="s">
        <v>1395</v>
      </c>
      <c r="C920" s="107" t="e">
        <f>+VLOOKUP(AA920,#REF!,2,FALSE)</f>
        <v>#REF!</v>
      </c>
      <c r="D920" s="107" t="e">
        <f>+VLOOKUP(AB920,#REF!,2,FALSE)</f>
        <v>#REF!</v>
      </c>
      <c r="E920" s="107" t="s">
        <v>2232</v>
      </c>
      <c r="F920" s="107" t="s">
        <v>2236</v>
      </c>
      <c r="G920" s="107" t="s">
        <v>2234</v>
      </c>
      <c r="H920" s="107" t="s">
        <v>2237</v>
      </c>
      <c r="I920" s="107" t="s">
        <v>1265</v>
      </c>
      <c r="J920" s="107" t="s">
        <v>196</v>
      </c>
      <c r="K920" s="107" t="s">
        <v>1367</v>
      </c>
      <c r="L920" s="107" t="s">
        <v>2217</v>
      </c>
      <c r="M920" t="s">
        <v>1348</v>
      </c>
      <c r="P920" t="s">
        <v>922</v>
      </c>
      <c r="Q920" s="6" t="e">
        <f>+VLOOKUP(Y920,#REF!,2,FALSE)</f>
        <v>#REF!</v>
      </c>
      <c r="R920" t="s">
        <v>1472</v>
      </c>
      <c r="S920" t="s">
        <v>203</v>
      </c>
      <c r="T920">
        <v>250000</v>
      </c>
      <c r="U920">
        <v>250000</v>
      </c>
      <c r="V920">
        <v>0</v>
      </c>
      <c r="W920">
        <v>0</v>
      </c>
      <c r="X920">
        <v>-250000</v>
      </c>
      <c r="Y920" s="288">
        <v>4</v>
      </c>
      <c r="Z920" s="6" t="str">
        <f t="shared" si="56"/>
        <v>42</v>
      </c>
      <c r="AA920" s="107" t="str">
        <f t="shared" si="57"/>
        <v>2</v>
      </c>
      <c r="AB920" s="107" t="str">
        <f t="shared" si="58"/>
        <v>26</v>
      </c>
      <c r="AC920" s="107" t="str">
        <f t="shared" si="59"/>
        <v>268</v>
      </c>
    </row>
    <row r="921" spans="1:29" x14ac:dyDescent="0.25">
      <c r="A921" t="s">
        <v>194</v>
      </c>
      <c r="B921" t="s">
        <v>1395</v>
      </c>
      <c r="C921" s="107" t="e">
        <f>+VLOOKUP(AA921,#REF!,2,FALSE)</f>
        <v>#REF!</v>
      </c>
      <c r="D921" s="107" t="e">
        <f>+VLOOKUP(AB921,#REF!,2,FALSE)</f>
        <v>#REF!</v>
      </c>
      <c r="E921" s="107" t="s">
        <v>2232</v>
      </c>
      <c r="F921" s="107" t="s">
        <v>2236</v>
      </c>
      <c r="G921" s="107" t="s">
        <v>2234</v>
      </c>
      <c r="H921" s="107" t="s">
        <v>2237</v>
      </c>
      <c r="I921" s="107" t="s">
        <v>1265</v>
      </c>
      <c r="J921" s="107" t="s">
        <v>196</v>
      </c>
      <c r="K921" s="107" t="s">
        <v>1367</v>
      </c>
      <c r="L921" s="107" t="s">
        <v>2217</v>
      </c>
      <c r="M921" t="s">
        <v>1348</v>
      </c>
      <c r="P921" t="s">
        <v>966</v>
      </c>
      <c r="Q921" s="6" t="e">
        <f>+VLOOKUP(Y921,#REF!,2,FALSE)</f>
        <v>#REF!</v>
      </c>
      <c r="R921" t="s">
        <v>1454</v>
      </c>
      <c r="S921" t="s">
        <v>2</v>
      </c>
      <c r="T921">
        <v>100000</v>
      </c>
      <c r="U921">
        <v>100000</v>
      </c>
      <c r="V921">
        <v>40000</v>
      </c>
      <c r="W921">
        <v>0</v>
      </c>
      <c r="X921">
        <v>-60000</v>
      </c>
      <c r="Y921" s="288">
        <v>2</v>
      </c>
      <c r="Z921" s="6" t="str">
        <f t="shared" si="56"/>
        <v>21</v>
      </c>
      <c r="AA921" s="107" t="str">
        <f t="shared" si="57"/>
        <v>2</v>
      </c>
      <c r="AB921" s="107" t="str">
        <f t="shared" si="58"/>
        <v>26</v>
      </c>
      <c r="AC921" s="107" t="str">
        <f t="shared" si="59"/>
        <v>268</v>
      </c>
    </row>
    <row r="922" spans="1:29" x14ac:dyDescent="0.25">
      <c r="A922" t="s">
        <v>194</v>
      </c>
      <c r="B922" t="s">
        <v>1395</v>
      </c>
      <c r="C922" s="107" t="e">
        <f>+VLOOKUP(AA922,#REF!,2,FALSE)</f>
        <v>#REF!</v>
      </c>
      <c r="D922" s="107" t="e">
        <f>+VLOOKUP(AB922,#REF!,2,FALSE)</f>
        <v>#REF!</v>
      </c>
      <c r="E922" s="107" t="s">
        <v>2232</v>
      </c>
      <c r="F922" s="107" t="s">
        <v>2236</v>
      </c>
      <c r="G922" s="107" t="s">
        <v>2234</v>
      </c>
      <c r="H922" s="107" t="s">
        <v>2237</v>
      </c>
      <c r="I922" s="107" t="s">
        <v>1265</v>
      </c>
      <c r="J922" s="107" t="s">
        <v>196</v>
      </c>
      <c r="K922" s="107" t="s">
        <v>1367</v>
      </c>
      <c r="L922" s="107" t="s">
        <v>2217</v>
      </c>
      <c r="M922" t="s">
        <v>1348</v>
      </c>
      <c r="P922" t="s">
        <v>967</v>
      </c>
      <c r="Q922" s="6" t="e">
        <f>+VLOOKUP(Y922,#REF!,2,FALSE)</f>
        <v>#REF!</v>
      </c>
      <c r="R922" t="s">
        <v>1454</v>
      </c>
      <c r="S922" t="s">
        <v>2</v>
      </c>
      <c r="T922">
        <v>65000</v>
      </c>
      <c r="U922">
        <v>65000</v>
      </c>
      <c r="V922">
        <v>26000</v>
      </c>
      <c r="W922">
        <v>0</v>
      </c>
      <c r="X922">
        <v>-39000</v>
      </c>
      <c r="Y922" s="288">
        <v>2</v>
      </c>
      <c r="Z922" s="6" t="str">
        <f t="shared" si="56"/>
        <v>21</v>
      </c>
      <c r="AA922" s="107" t="str">
        <f t="shared" si="57"/>
        <v>2</v>
      </c>
      <c r="AB922" s="107" t="str">
        <f t="shared" si="58"/>
        <v>26</v>
      </c>
      <c r="AC922" s="107" t="str">
        <f t="shared" si="59"/>
        <v>268</v>
      </c>
    </row>
    <row r="923" spans="1:29" x14ac:dyDescent="0.25">
      <c r="A923" t="s">
        <v>194</v>
      </c>
      <c r="B923" t="s">
        <v>1395</v>
      </c>
      <c r="C923" s="107" t="e">
        <f>+VLOOKUP(AA923,#REF!,2,FALSE)</f>
        <v>#REF!</v>
      </c>
      <c r="D923" s="107" t="e">
        <f>+VLOOKUP(AB923,#REF!,2,FALSE)</f>
        <v>#REF!</v>
      </c>
      <c r="E923" s="107" t="s">
        <v>2232</v>
      </c>
      <c r="F923" s="107" t="s">
        <v>2236</v>
      </c>
      <c r="G923" s="107" t="s">
        <v>2234</v>
      </c>
      <c r="H923" s="107" t="s">
        <v>2237</v>
      </c>
      <c r="I923" s="107" t="s">
        <v>1265</v>
      </c>
      <c r="J923" s="107" t="s">
        <v>196</v>
      </c>
      <c r="K923" s="107" t="s">
        <v>1367</v>
      </c>
      <c r="L923" s="107" t="s">
        <v>2217</v>
      </c>
      <c r="M923" t="s">
        <v>1348</v>
      </c>
      <c r="P923" t="s">
        <v>968</v>
      </c>
      <c r="Q923" s="6" t="e">
        <f>+VLOOKUP(Y923,#REF!,2,FALSE)</f>
        <v>#REF!</v>
      </c>
      <c r="R923" t="s">
        <v>1454</v>
      </c>
      <c r="S923" t="s">
        <v>2</v>
      </c>
      <c r="T923">
        <v>95000</v>
      </c>
      <c r="U923">
        <v>95000</v>
      </c>
      <c r="V923">
        <v>38000</v>
      </c>
      <c r="W923">
        <v>0</v>
      </c>
      <c r="X923">
        <v>-57000</v>
      </c>
      <c r="Y923" s="288">
        <v>2</v>
      </c>
      <c r="Z923" s="6" t="str">
        <f t="shared" si="56"/>
        <v>21</v>
      </c>
      <c r="AA923" s="107" t="str">
        <f t="shared" si="57"/>
        <v>2</v>
      </c>
      <c r="AB923" s="107" t="str">
        <f t="shared" si="58"/>
        <v>26</v>
      </c>
      <c r="AC923" s="107" t="str">
        <f t="shared" si="59"/>
        <v>268</v>
      </c>
    </row>
    <row r="924" spans="1:29" x14ac:dyDescent="0.25">
      <c r="A924" t="s">
        <v>194</v>
      </c>
      <c r="B924" t="s">
        <v>1395</v>
      </c>
      <c r="C924" s="107" t="e">
        <f>+VLOOKUP(AA924,#REF!,2,FALSE)</f>
        <v>#REF!</v>
      </c>
      <c r="D924" s="107" t="e">
        <f>+VLOOKUP(AB924,#REF!,2,FALSE)</f>
        <v>#REF!</v>
      </c>
      <c r="E924" s="107" t="s">
        <v>2232</v>
      </c>
      <c r="F924" s="107" t="s">
        <v>2236</v>
      </c>
      <c r="G924" s="107" t="s">
        <v>2234</v>
      </c>
      <c r="H924" s="107" t="s">
        <v>2237</v>
      </c>
      <c r="I924" s="107" t="s">
        <v>1265</v>
      </c>
      <c r="J924" s="107" t="s">
        <v>196</v>
      </c>
      <c r="K924" s="107" t="s">
        <v>1367</v>
      </c>
      <c r="L924" s="107" t="s">
        <v>2217</v>
      </c>
      <c r="M924" t="s">
        <v>1348</v>
      </c>
      <c r="P924" t="s">
        <v>969</v>
      </c>
      <c r="Q924" s="6" t="e">
        <f>+VLOOKUP(Y924,#REF!,2,FALSE)</f>
        <v>#REF!</v>
      </c>
      <c r="R924" t="s">
        <v>1454</v>
      </c>
      <c r="S924" t="s">
        <v>2</v>
      </c>
      <c r="T924">
        <v>150000</v>
      </c>
      <c r="U924">
        <v>150000</v>
      </c>
      <c r="V924">
        <v>60000</v>
      </c>
      <c r="W924">
        <v>0</v>
      </c>
      <c r="X924">
        <v>-90000</v>
      </c>
      <c r="Y924" s="288">
        <v>2</v>
      </c>
      <c r="Z924" s="6" t="str">
        <f t="shared" si="56"/>
        <v>21</v>
      </c>
      <c r="AA924" s="107" t="str">
        <f t="shared" si="57"/>
        <v>2</v>
      </c>
      <c r="AB924" s="107" t="str">
        <f t="shared" si="58"/>
        <v>26</v>
      </c>
      <c r="AC924" s="107" t="str">
        <f t="shared" si="59"/>
        <v>268</v>
      </c>
    </row>
    <row r="925" spans="1:29" x14ac:dyDescent="0.25">
      <c r="A925" t="s">
        <v>194</v>
      </c>
      <c r="B925" t="s">
        <v>1395</v>
      </c>
      <c r="C925" s="107" t="e">
        <f>+VLOOKUP(AA925,#REF!,2,FALSE)</f>
        <v>#REF!</v>
      </c>
      <c r="D925" s="107" t="e">
        <f>+VLOOKUP(AB925,#REF!,2,FALSE)</f>
        <v>#REF!</v>
      </c>
      <c r="E925" s="107" t="s">
        <v>2232</v>
      </c>
      <c r="F925" s="107" t="s">
        <v>2236</v>
      </c>
      <c r="G925" s="107" t="s">
        <v>2234</v>
      </c>
      <c r="H925" s="107" t="s">
        <v>2237</v>
      </c>
      <c r="I925" s="107" t="s">
        <v>1265</v>
      </c>
      <c r="J925" s="107" t="s">
        <v>196</v>
      </c>
      <c r="K925" s="107" t="s">
        <v>1367</v>
      </c>
      <c r="L925" s="107" t="s">
        <v>2217</v>
      </c>
      <c r="M925" t="s">
        <v>1348</v>
      </c>
      <c r="P925" t="s">
        <v>970</v>
      </c>
      <c r="Q925" s="6" t="e">
        <f>+VLOOKUP(Y925,#REF!,2,FALSE)</f>
        <v>#REF!</v>
      </c>
      <c r="R925" t="s">
        <v>1454</v>
      </c>
      <c r="S925" t="s">
        <v>51</v>
      </c>
      <c r="T925">
        <v>25000</v>
      </c>
      <c r="U925">
        <v>25000</v>
      </c>
      <c r="V925">
        <v>20000</v>
      </c>
      <c r="W925">
        <v>0</v>
      </c>
      <c r="X925">
        <v>-5000</v>
      </c>
      <c r="Y925" s="288">
        <v>2</v>
      </c>
      <c r="Z925" s="6" t="str">
        <f t="shared" si="56"/>
        <v>21</v>
      </c>
      <c r="AA925" s="107" t="str">
        <f t="shared" si="57"/>
        <v>2</v>
      </c>
      <c r="AB925" s="107" t="str">
        <f t="shared" si="58"/>
        <v>26</v>
      </c>
      <c r="AC925" s="107" t="str">
        <f t="shared" si="59"/>
        <v>268</v>
      </c>
    </row>
    <row r="926" spans="1:29" x14ac:dyDescent="0.25">
      <c r="A926" t="s">
        <v>194</v>
      </c>
      <c r="B926" t="s">
        <v>1395</v>
      </c>
      <c r="C926" s="107" t="e">
        <f>+VLOOKUP(AA926,#REF!,2,FALSE)</f>
        <v>#REF!</v>
      </c>
      <c r="D926" s="107" t="e">
        <f>+VLOOKUP(AB926,#REF!,2,FALSE)</f>
        <v>#REF!</v>
      </c>
      <c r="E926" s="107" t="s">
        <v>2232</v>
      </c>
      <c r="F926" s="107" t="s">
        <v>2236</v>
      </c>
      <c r="G926" s="107" t="s">
        <v>2234</v>
      </c>
      <c r="H926" s="107" t="s">
        <v>2237</v>
      </c>
      <c r="I926" s="107" t="s">
        <v>1265</v>
      </c>
      <c r="J926" s="107" t="s">
        <v>196</v>
      </c>
      <c r="K926" s="107" t="s">
        <v>1367</v>
      </c>
      <c r="L926" s="107" t="s">
        <v>2217</v>
      </c>
      <c r="M926" t="s">
        <v>1348</v>
      </c>
      <c r="P926" t="s">
        <v>971</v>
      </c>
      <c r="Q926" s="6" t="e">
        <f>+VLOOKUP(Y926,#REF!,2,FALSE)</f>
        <v>#REF!</v>
      </c>
      <c r="R926" t="s">
        <v>1454</v>
      </c>
      <c r="S926" t="s">
        <v>51</v>
      </c>
      <c r="T926">
        <v>173548.76</v>
      </c>
      <c r="U926">
        <v>173548.76</v>
      </c>
      <c r="V926">
        <v>138839.008</v>
      </c>
      <c r="W926">
        <v>0</v>
      </c>
      <c r="X926">
        <v>-34709.752000000008</v>
      </c>
      <c r="Y926" s="288">
        <v>2</v>
      </c>
      <c r="Z926" s="6" t="str">
        <f t="shared" si="56"/>
        <v>21</v>
      </c>
      <c r="AA926" s="107" t="str">
        <f t="shared" si="57"/>
        <v>2</v>
      </c>
      <c r="AB926" s="107" t="str">
        <f t="shared" si="58"/>
        <v>26</v>
      </c>
      <c r="AC926" s="107" t="str">
        <f t="shared" si="59"/>
        <v>268</v>
      </c>
    </row>
    <row r="927" spans="1:29" x14ac:dyDescent="0.25">
      <c r="A927" t="s">
        <v>194</v>
      </c>
      <c r="B927" t="s">
        <v>1395</v>
      </c>
      <c r="C927" s="107" t="e">
        <f>+VLOOKUP(AA927,#REF!,2,FALSE)</f>
        <v>#REF!</v>
      </c>
      <c r="D927" s="107" t="e">
        <f>+VLOOKUP(AB927,#REF!,2,FALSE)</f>
        <v>#REF!</v>
      </c>
      <c r="E927" s="107" t="s">
        <v>2232</v>
      </c>
      <c r="F927" s="107" t="s">
        <v>2236</v>
      </c>
      <c r="G927" s="107" t="s">
        <v>2234</v>
      </c>
      <c r="H927" s="107" t="s">
        <v>2237</v>
      </c>
      <c r="I927" s="107" t="s">
        <v>1265</v>
      </c>
      <c r="J927" s="107" t="s">
        <v>196</v>
      </c>
      <c r="K927" s="107" t="s">
        <v>1367</v>
      </c>
      <c r="L927" s="107" t="s">
        <v>2217</v>
      </c>
      <c r="M927" t="s">
        <v>1348</v>
      </c>
      <c r="P927" t="s">
        <v>972</v>
      </c>
      <c r="Q927" s="6" t="e">
        <f>+VLOOKUP(Y927,#REF!,2,FALSE)</f>
        <v>#REF!</v>
      </c>
      <c r="R927" t="s">
        <v>1454</v>
      </c>
      <c r="S927" t="s">
        <v>3</v>
      </c>
      <c r="T927">
        <v>15000</v>
      </c>
      <c r="U927">
        <v>15000</v>
      </c>
      <c r="V927">
        <v>4500</v>
      </c>
      <c r="W927">
        <v>0</v>
      </c>
      <c r="X927">
        <v>-10500</v>
      </c>
      <c r="Y927" s="288">
        <v>2</v>
      </c>
      <c r="Z927" s="6" t="str">
        <f t="shared" si="56"/>
        <v>21</v>
      </c>
      <c r="AA927" s="107" t="str">
        <f t="shared" si="57"/>
        <v>2</v>
      </c>
      <c r="AB927" s="107" t="str">
        <f t="shared" si="58"/>
        <v>26</v>
      </c>
      <c r="AC927" s="107" t="str">
        <f t="shared" si="59"/>
        <v>268</v>
      </c>
    </row>
    <row r="928" spans="1:29" x14ac:dyDescent="0.25">
      <c r="A928" t="s">
        <v>194</v>
      </c>
      <c r="B928" t="s">
        <v>1395</v>
      </c>
      <c r="C928" s="107" t="e">
        <f>+VLOOKUP(AA928,#REF!,2,FALSE)</f>
        <v>#REF!</v>
      </c>
      <c r="D928" s="107" t="e">
        <f>+VLOOKUP(AB928,#REF!,2,FALSE)</f>
        <v>#REF!</v>
      </c>
      <c r="E928" s="107" t="s">
        <v>2232</v>
      </c>
      <c r="F928" s="107" t="s">
        <v>2236</v>
      </c>
      <c r="G928" s="107" t="s">
        <v>2234</v>
      </c>
      <c r="H928" s="107" t="s">
        <v>2237</v>
      </c>
      <c r="I928" s="107" t="s">
        <v>1265</v>
      </c>
      <c r="J928" s="107" t="s">
        <v>196</v>
      </c>
      <c r="K928" s="107" t="s">
        <v>1367</v>
      </c>
      <c r="L928" s="107" t="s">
        <v>2217</v>
      </c>
      <c r="M928" t="s">
        <v>1348</v>
      </c>
      <c r="P928" t="s">
        <v>973</v>
      </c>
      <c r="Q928" s="6" t="e">
        <f>+VLOOKUP(Y928,#REF!,2,FALSE)</f>
        <v>#REF!</v>
      </c>
      <c r="R928" t="s">
        <v>1454</v>
      </c>
      <c r="S928" t="s">
        <v>4</v>
      </c>
      <c r="T928">
        <v>100000</v>
      </c>
      <c r="U928">
        <v>100000</v>
      </c>
      <c r="V928">
        <v>20000</v>
      </c>
      <c r="W928">
        <v>0</v>
      </c>
      <c r="X928">
        <v>-80000</v>
      </c>
      <c r="Y928" s="288">
        <v>2</v>
      </c>
      <c r="Z928" s="6" t="str">
        <f t="shared" si="56"/>
        <v>21</v>
      </c>
      <c r="AA928" s="107" t="str">
        <f t="shared" si="57"/>
        <v>2</v>
      </c>
      <c r="AB928" s="107" t="str">
        <f t="shared" si="58"/>
        <v>26</v>
      </c>
      <c r="AC928" s="107" t="str">
        <f t="shared" si="59"/>
        <v>268</v>
      </c>
    </row>
    <row r="929" spans="1:29" x14ac:dyDescent="0.25">
      <c r="A929" t="s">
        <v>194</v>
      </c>
      <c r="B929" t="s">
        <v>1395</v>
      </c>
      <c r="C929" s="107" t="e">
        <f>+VLOOKUP(AA929,#REF!,2,FALSE)</f>
        <v>#REF!</v>
      </c>
      <c r="D929" s="107" t="e">
        <f>+VLOOKUP(AB929,#REF!,2,FALSE)</f>
        <v>#REF!</v>
      </c>
      <c r="E929" s="107" t="s">
        <v>2232</v>
      </c>
      <c r="F929" s="107" t="s">
        <v>2236</v>
      </c>
      <c r="G929" s="107" t="s">
        <v>2234</v>
      </c>
      <c r="H929" s="107" t="s">
        <v>2237</v>
      </c>
      <c r="I929" s="107" t="s">
        <v>1265</v>
      </c>
      <c r="J929" s="107" t="s">
        <v>196</v>
      </c>
      <c r="K929" s="107" t="s">
        <v>1367</v>
      </c>
      <c r="L929" s="107" t="s">
        <v>2217</v>
      </c>
      <c r="M929" t="s">
        <v>1348</v>
      </c>
      <c r="P929" t="s">
        <v>974</v>
      </c>
      <c r="Q929" s="6" t="e">
        <f>+VLOOKUP(Y929,#REF!,2,FALSE)</f>
        <v>#REF!</v>
      </c>
      <c r="R929" t="s">
        <v>1456</v>
      </c>
      <c r="S929" t="s">
        <v>93</v>
      </c>
      <c r="T929">
        <v>200000</v>
      </c>
      <c r="U929">
        <v>200000</v>
      </c>
      <c r="V929">
        <v>20000</v>
      </c>
      <c r="W929">
        <v>0</v>
      </c>
      <c r="X929">
        <v>-180000</v>
      </c>
      <c r="Y929" s="288">
        <v>2</v>
      </c>
      <c r="Z929" s="6" t="str">
        <f t="shared" si="56"/>
        <v>24</v>
      </c>
      <c r="AA929" s="107" t="str">
        <f t="shared" si="57"/>
        <v>2</v>
      </c>
      <c r="AB929" s="107" t="str">
        <f t="shared" si="58"/>
        <v>26</v>
      </c>
      <c r="AC929" s="107" t="str">
        <f t="shared" si="59"/>
        <v>268</v>
      </c>
    </row>
    <row r="930" spans="1:29" x14ac:dyDescent="0.25">
      <c r="A930" t="s">
        <v>194</v>
      </c>
      <c r="B930" t="s">
        <v>1395</v>
      </c>
      <c r="C930" s="107" t="e">
        <f>+VLOOKUP(AA930,#REF!,2,FALSE)</f>
        <v>#REF!</v>
      </c>
      <c r="D930" s="107" t="e">
        <f>+VLOOKUP(AB930,#REF!,2,FALSE)</f>
        <v>#REF!</v>
      </c>
      <c r="E930" s="107" t="s">
        <v>2232</v>
      </c>
      <c r="F930" s="107" t="s">
        <v>2236</v>
      </c>
      <c r="G930" s="107" t="s">
        <v>2234</v>
      </c>
      <c r="H930" s="107" t="s">
        <v>2237</v>
      </c>
      <c r="I930" s="107" t="s">
        <v>1265</v>
      </c>
      <c r="J930" s="107" t="s">
        <v>196</v>
      </c>
      <c r="K930" s="107" t="s">
        <v>1367</v>
      </c>
      <c r="L930" s="107" t="s">
        <v>2217</v>
      </c>
      <c r="M930" t="s">
        <v>1348</v>
      </c>
      <c r="P930" t="s">
        <v>974</v>
      </c>
      <c r="Q930" s="6" t="e">
        <f>+VLOOKUP(Y930,#REF!,2,FALSE)</f>
        <v>#REF!</v>
      </c>
      <c r="R930" t="s">
        <v>1456</v>
      </c>
      <c r="S930" t="s">
        <v>94</v>
      </c>
      <c r="T930">
        <v>10000</v>
      </c>
      <c r="U930">
        <v>10000</v>
      </c>
      <c r="V930">
        <v>10000</v>
      </c>
      <c r="W930">
        <v>0</v>
      </c>
      <c r="X930">
        <v>0</v>
      </c>
      <c r="Y930" s="288">
        <v>2</v>
      </c>
      <c r="Z930" s="6" t="str">
        <f t="shared" si="56"/>
        <v>24</v>
      </c>
      <c r="AA930" s="107" t="str">
        <f t="shared" si="57"/>
        <v>2</v>
      </c>
      <c r="AB930" s="107" t="str">
        <f t="shared" si="58"/>
        <v>26</v>
      </c>
      <c r="AC930" s="107" t="str">
        <f t="shared" si="59"/>
        <v>268</v>
      </c>
    </row>
    <row r="931" spans="1:29" x14ac:dyDescent="0.25">
      <c r="A931" t="s">
        <v>194</v>
      </c>
      <c r="B931" t="s">
        <v>1395</v>
      </c>
      <c r="C931" s="107" t="e">
        <f>+VLOOKUP(AA931,#REF!,2,FALSE)</f>
        <v>#REF!</v>
      </c>
      <c r="D931" s="107" t="e">
        <f>+VLOOKUP(AB931,#REF!,2,FALSE)</f>
        <v>#REF!</v>
      </c>
      <c r="E931" s="107" t="s">
        <v>2232</v>
      </c>
      <c r="F931" s="107" t="s">
        <v>2236</v>
      </c>
      <c r="G931" s="107" t="s">
        <v>2234</v>
      </c>
      <c r="H931" s="107" t="s">
        <v>2237</v>
      </c>
      <c r="I931" s="107" t="s">
        <v>1265</v>
      </c>
      <c r="J931" s="107" t="s">
        <v>196</v>
      </c>
      <c r="K931" s="107" t="s">
        <v>1367</v>
      </c>
      <c r="L931" s="107" t="s">
        <v>2217</v>
      </c>
      <c r="M931" t="s">
        <v>1348</v>
      </c>
      <c r="P931" t="s">
        <v>975</v>
      </c>
      <c r="Q931" s="6" t="e">
        <f>+VLOOKUP(Y931,#REF!,2,FALSE)</f>
        <v>#REF!</v>
      </c>
      <c r="R931" t="s">
        <v>1456</v>
      </c>
      <c r="S931" t="s">
        <v>58</v>
      </c>
      <c r="T931">
        <v>5000</v>
      </c>
      <c r="U931">
        <v>5000</v>
      </c>
      <c r="V931">
        <v>5000</v>
      </c>
      <c r="W931">
        <v>0</v>
      </c>
      <c r="X931">
        <v>0</v>
      </c>
      <c r="Y931" s="288">
        <v>2</v>
      </c>
      <c r="Z931" s="6" t="str">
        <f t="shared" si="56"/>
        <v>24</v>
      </c>
      <c r="AA931" s="107" t="str">
        <f t="shared" si="57"/>
        <v>2</v>
      </c>
      <c r="AB931" s="107" t="str">
        <f t="shared" si="58"/>
        <v>26</v>
      </c>
      <c r="AC931" s="107" t="str">
        <f t="shared" si="59"/>
        <v>268</v>
      </c>
    </row>
    <row r="932" spans="1:29" x14ac:dyDescent="0.25">
      <c r="A932" t="s">
        <v>194</v>
      </c>
      <c r="B932" t="s">
        <v>1395</v>
      </c>
      <c r="C932" s="107" t="e">
        <f>+VLOOKUP(AA932,#REF!,2,FALSE)</f>
        <v>#REF!</v>
      </c>
      <c r="D932" s="107" t="e">
        <f>+VLOOKUP(AB932,#REF!,2,FALSE)</f>
        <v>#REF!</v>
      </c>
      <c r="E932" s="107" t="s">
        <v>2232</v>
      </c>
      <c r="F932" s="107" t="s">
        <v>2236</v>
      </c>
      <c r="G932" s="107" t="s">
        <v>2234</v>
      </c>
      <c r="H932" s="107" t="s">
        <v>2237</v>
      </c>
      <c r="I932" s="107" t="s">
        <v>1265</v>
      </c>
      <c r="J932" s="107" t="s">
        <v>196</v>
      </c>
      <c r="K932" s="107" t="s">
        <v>1367</v>
      </c>
      <c r="L932" s="107" t="s">
        <v>2217</v>
      </c>
      <c r="M932" t="s">
        <v>1348</v>
      </c>
      <c r="P932" t="s">
        <v>976</v>
      </c>
      <c r="Q932" s="6" t="e">
        <f>+VLOOKUP(Y932,#REF!,2,FALSE)</f>
        <v>#REF!</v>
      </c>
      <c r="R932" t="s">
        <v>1456</v>
      </c>
      <c r="S932" t="s">
        <v>59</v>
      </c>
      <c r="T932">
        <v>4000000</v>
      </c>
      <c r="U932">
        <v>4000000</v>
      </c>
      <c r="V932">
        <v>1200000</v>
      </c>
      <c r="W932">
        <v>0</v>
      </c>
      <c r="X932">
        <v>-2800000</v>
      </c>
      <c r="Y932" s="288">
        <v>2</v>
      </c>
      <c r="Z932" s="6" t="str">
        <f t="shared" si="56"/>
        <v>24</v>
      </c>
      <c r="AA932" s="107" t="str">
        <f t="shared" si="57"/>
        <v>2</v>
      </c>
      <c r="AB932" s="107" t="str">
        <f t="shared" si="58"/>
        <v>26</v>
      </c>
      <c r="AC932" s="107" t="str">
        <f t="shared" si="59"/>
        <v>268</v>
      </c>
    </row>
    <row r="933" spans="1:29" x14ac:dyDescent="0.25">
      <c r="A933" t="s">
        <v>194</v>
      </c>
      <c r="B933" t="s">
        <v>1395</v>
      </c>
      <c r="C933" s="107" t="e">
        <f>+VLOOKUP(AA933,#REF!,2,FALSE)</f>
        <v>#REF!</v>
      </c>
      <c r="D933" s="107" t="e">
        <f>+VLOOKUP(AB933,#REF!,2,FALSE)</f>
        <v>#REF!</v>
      </c>
      <c r="E933" s="107" t="s">
        <v>2232</v>
      </c>
      <c r="F933" s="107" t="s">
        <v>2236</v>
      </c>
      <c r="G933" s="107" t="s">
        <v>2234</v>
      </c>
      <c r="H933" s="107" t="s">
        <v>2237</v>
      </c>
      <c r="I933" s="107" t="s">
        <v>1265</v>
      </c>
      <c r="J933" s="107" t="s">
        <v>196</v>
      </c>
      <c r="K933" s="107" t="s">
        <v>1367</v>
      </c>
      <c r="L933" s="107" t="s">
        <v>2217</v>
      </c>
      <c r="M933" t="s">
        <v>1348</v>
      </c>
      <c r="P933" t="s">
        <v>977</v>
      </c>
      <c r="Q933" s="6" t="e">
        <f>+VLOOKUP(Y933,#REF!,2,FALSE)</f>
        <v>#REF!</v>
      </c>
      <c r="R933" t="s">
        <v>1459</v>
      </c>
      <c r="S933" t="s">
        <v>8</v>
      </c>
      <c r="T933">
        <v>80000</v>
      </c>
      <c r="U933">
        <v>80000</v>
      </c>
      <c r="V933">
        <v>0</v>
      </c>
      <c r="W933">
        <v>0</v>
      </c>
      <c r="X933">
        <v>-80000</v>
      </c>
      <c r="Y933" s="288">
        <v>2</v>
      </c>
      <c r="Z933" s="6" t="str">
        <f t="shared" si="56"/>
        <v>27</v>
      </c>
      <c r="AA933" s="107" t="str">
        <f t="shared" si="57"/>
        <v>2</v>
      </c>
      <c r="AB933" s="107" t="str">
        <f t="shared" si="58"/>
        <v>26</v>
      </c>
      <c r="AC933" s="107" t="str">
        <f t="shared" si="59"/>
        <v>268</v>
      </c>
    </row>
    <row r="934" spans="1:29" x14ac:dyDescent="0.25">
      <c r="A934" t="s">
        <v>194</v>
      </c>
      <c r="B934" t="s">
        <v>1395</v>
      </c>
      <c r="C934" s="107" t="e">
        <f>+VLOOKUP(AA934,#REF!,2,FALSE)</f>
        <v>#REF!</v>
      </c>
      <c r="D934" s="107" t="e">
        <f>+VLOOKUP(AB934,#REF!,2,FALSE)</f>
        <v>#REF!</v>
      </c>
      <c r="E934" s="107" t="s">
        <v>2232</v>
      </c>
      <c r="F934" s="107" t="s">
        <v>2236</v>
      </c>
      <c r="G934" s="107" t="s">
        <v>2234</v>
      </c>
      <c r="H934" s="107" t="s">
        <v>2237</v>
      </c>
      <c r="I934" s="107" t="s">
        <v>1265</v>
      </c>
      <c r="J934" s="107" t="s">
        <v>196</v>
      </c>
      <c r="K934" s="107" t="s">
        <v>1367</v>
      </c>
      <c r="L934" s="107" t="s">
        <v>2217</v>
      </c>
      <c r="M934" t="s">
        <v>1348</v>
      </c>
      <c r="P934" t="s">
        <v>977</v>
      </c>
      <c r="Q934" s="6" t="e">
        <f>+VLOOKUP(Y934,#REF!,2,FALSE)</f>
        <v>#REF!</v>
      </c>
      <c r="R934" t="s">
        <v>1459</v>
      </c>
      <c r="S934" t="s">
        <v>67</v>
      </c>
      <c r="T934">
        <v>20000</v>
      </c>
      <c r="U934">
        <v>20000</v>
      </c>
      <c r="V934">
        <v>20000</v>
      </c>
      <c r="W934">
        <v>0</v>
      </c>
      <c r="X934">
        <v>0</v>
      </c>
      <c r="Y934" s="288">
        <v>2</v>
      </c>
      <c r="Z934" s="6" t="str">
        <f t="shared" si="56"/>
        <v>27</v>
      </c>
      <c r="AA934" s="107" t="str">
        <f t="shared" si="57"/>
        <v>2</v>
      </c>
      <c r="AB934" s="107" t="str">
        <f t="shared" si="58"/>
        <v>26</v>
      </c>
      <c r="AC934" s="107" t="str">
        <f t="shared" si="59"/>
        <v>268</v>
      </c>
    </row>
    <row r="935" spans="1:29" x14ac:dyDescent="0.25">
      <c r="A935" t="s">
        <v>194</v>
      </c>
      <c r="B935" t="s">
        <v>1395</v>
      </c>
      <c r="C935" s="107" t="e">
        <f>+VLOOKUP(AA935,#REF!,2,FALSE)</f>
        <v>#REF!</v>
      </c>
      <c r="D935" s="107" t="e">
        <f>+VLOOKUP(AB935,#REF!,2,FALSE)</f>
        <v>#REF!</v>
      </c>
      <c r="E935" s="107" t="s">
        <v>2232</v>
      </c>
      <c r="F935" s="107" t="s">
        <v>2236</v>
      </c>
      <c r="G935" s="107" t="s">
        <v>2234</v>
      </c>
      <c r="H935" s="107" t="s">
        <v>2237</v>
      </c>
      <c r="I935" s="107" t="s">
        <v>1265</v>
      </c>
      <c r="J935" s="107" t="s">
        <v>196</v>
      </c>
      <c r="K935" s="107" t="s">
        <v>1367</v>
      </c>
      <c r="L935" s="107" t="s">
        <v>2217</v>
      </c>
      <c r="M935" t="s">
        <v>1348</v>
      </c>
      <c r="P935" t="s">
        <v>976</v>
      </c>
      <c r="Q935" s="6" t="e">
        <f>+VLOOKUP(Y935,#REF!,2,FALSE)</f>
        <v>#REF!</v>
      </c>
      <c r="R935" t="s">
        <v>1463</v>
      </c>
      <c r="S935" t="s">
        <v>188</v>
      </c>
      <c r="T935">
        <v>100000</v>
      </c>
      <c r="U935">
        <v>100000</v>
      </c>
      <c r="V935">
        <v>10000</v>
      </c>
      <c r="W935">
        <v>0</v>
      </c>
      <c r="X935">
        <v>-90000</v>
      </c>
      <c r="Y935" s="288">
        <v>3</v>
      </c>
      <c r="Z935" s="6" t="str">
        <f t="shared" si="56"/>
        <v>32</v>
      </c>
      <c r="AA935" s="107" t="str">
        <f t="shared" si="57"/>
        <v>2</v>
      </c>
      <c r="AB935" s="107" t="str">
        <f t="shared" si="58"/>
        <v>26</v>
      </c>
      <c r="AC935" s="107" t="str">
        <f t="shared" si="59"/>
        <v>268</v>
      </c>
    </row>
    <row r="936" spans="1:29" x14ac:dyDescent="0.25">
      <c r="A936" t="s">
        <v>194</v>
      </c>
      <c r="B936" t="s">
        <v>1395</v>
      </c>
      <c r="C936" s="107" t="e">
        <f>+VLOOKUP(AA936,#REF!,2,FALSE)</f>
        <v>#REF!</v>
      </c>
      <c r="D936" s="107" t="e">
        <f>+VLOOKUP(AB936,#REF!,2,FALSE)</f>
        <v>#REF!</v>
      </c>
      <c r="E936" s="107" t="s">
        <v>2232</v>
      </c>
      <c r="F936" s="107" t="s">
        <v>2236</v>
      </c>
      <c r="G936" s="107" t="s">
        <v>2234</v>
      </c>
      <c r="H936" s="107" t="s">
        <v>2237</v>
      </c>
      <c r="I936" s="107" t="s">
        <v>1265</v>
      </c>
      <c r="J936" s="107" t="s">
        <v>196</v>
      </c>
      <c r="K936" s="107" t="s">
        <v>1367</v>
      </c>
      <c r="L936" s="107" t="s">
        <v>2217</v>
      </c>
      <c r="M936" t="s">
        <v>1348</v>
      </c>
      <c r="P936" t="s">
        <v>979</v>
      </c>
      <c r="Q936" s="6" t="e">
        <f>+VLOOKUP(Y936,#REF!,2,FALSE)</f>
        <v>#REF!</v>
      </c>
      <c r="R936" t="s">
        <v>1463</v>
      </c>
      <c r="S936" t="s">
        <v>60</v>
      </c>
      <c r="T936">
        <v>35000</v>
      </c>
      <c r="U936">
        <v>35000</v>
      </c>
      <c r="V936">
        <v>35000</v>
      </c>
      <c r="W936">
        <v>0</v>
      </c>
      <c r="X936">
        <v>0</v>
      </c>
      <c r="Y936" s="288">
        <v>3</v>
      </c>
      <c r="Z936" s="6" t="str">
        <f t="shared" si="56"/>
        <v>32</v>
      </c>
      <c r="AA936" s="107" t="str">
        <f t="shared" si="57"/>
        <v>2</v>
      </c>
      <c r="AB936" s="107" t="str">
        <f t="shared" si="58"/>
        <v>26</v>
      </c>
      <c r="AC936" s="107" t="str">
        <f t="shared" si="59"/>
        <v>268</v>
      </c>
    </row>
    <row r="937" spans="1:29" x14ac:dyDescent="0.25">
      <c r="A937" t="s">
        <v>194</v>
      </c>
      <c r="B937" t="s">
        <v>1395</v>
      </c>
      <c r="C937" s="107" t="e">
        <f>+VLOOKUP(AA937,#REF!,2,FALSE)</f>
        <v>#REF!</v>
      </c>
      <c r="D937" s="107" t="e">
        <f>+VLOOKUP(AB937,#REF!,2,FALSE)</f>
        <v>#REF!</v>
      </c>
      <c r="E937" s="107" t="s">
        <v>2232</v>
      </c>
      <c r="F937" s="107" t="s">
        <v>2236</v>
      </c>
      <c r="G937" s="107" t="s">
        <v>2234</v>
      </c>
      <c r="H937" s="107" t="s">
        <v>2237</v>
      </c>
      <c r="I937" s="107" t="s">
        <v>1265</v>
      </c>
      <c r="J937" s="107" t="s">
        <v>196</v>
      </c>
      <c r="K937" s="107" t="s">
        <v>1367</v>
      </c>
      <c r="L937" s="107" t="s">
        <v>2217</v>
      </c>
      <c r="M937" t="s">
        <v>1348</v>
      </c>
      <c r="P937" t="s">
        <v>980</v>
      </c>
      <c r="Q937" s="6" t="e">
        <f>+VLOOKUP(Y937,#REF!,2,FALSE)</f>
        <v>#REF!</v>
      </c>
      <c r="R937" t="s">
        <v>1464</v>
      </c>
      <c r="S937" t="s">
        <v>45</v>
      </c>
      <c r="T937">
        <v>130000</v>
      </c>
      <c r="U937">
        <v>130000</v>
      </c>
      <c r="V937">
        <v>26000</v>
      </c>
      <c r="W937">
        <v>0</v>
      </c>
      <c r="X937">
        <v>-104000</v>
      </c>
      <c r="Y937" s="288">
        <v>3</v>
      </c>
      <c r="Z937" s="6" t="str">
        <f t="shared" si="56"/>
        <v>33</v>
      </c>
      <c r="AA937" s="107" t="str">
        <f t="shared" si="57"/>
        <v>2</v>
      </c>
      <c r="AB937" s="107" t="str">
        <f t="shared" si="58"/>
        <v>26</v>
      </c>
      <c r="AC937" s="107" t="str">
        <f t="shared" si="59"/>
        <v>268</v>
      </c>
    </row>
    <row r="938" spans="1:29" x14ac:dyDescent="0.25">
      <c r="A938" t="s">
        <v>194</v>
      </c>
      <c r="B938" t="s">
        <v>1395</v>
      </c>
      <c r="C938" s="107" t="e">
        <f>+VLOOKUP(AA938,#REF!,2,FALSE)</f>
        <v>#REF!</v>
      </c>
      <c r="D938" s="107" t="e">
        <f>+VLOOKUP(AB938,#REF!,2,FALSE)</f>
        <v>#REF!</v>
      </c>
      <c r="E938" s="107" t="s">
        <v>2232</v>
      </c>
      <c r="F938" s="107" t="s">
        <v>2236</v>
      </c>
      <c r="G938" s="107" t="s">
        <v>2234</v>
      </c>
      <c r="H938" s="107" t="s">
        <v>2237</v>
      </c>
      <c r="I938" s="107" t="s">
        <v>1265</v>
      </c>
      <c r="J938" s="107" t="s">
        <v>196</v>
      </c>
      <c r="K938" s="107" t="s">
        <v>1367</v>
      </c>
      <c r="L938" s="107" t="s">
        <v>2217</v>
      </c>
      <c r="M938" t="s">
        <v>1348</v>
      </c>
      <c r="P938" t="s">
        <v>982</v>
      </c>
      <c r="Q938" s="6" t="e">
        <f>+VLOOKUP(Y938,#REF!,2,FALSE)</f>
        <v>#REF!</v>
      </c>
      <c r="R938" t="s">
        <v>1464</v>
      </c>
      <c r="S938" t="s">
        <v>45</v>
      </c>
      <c r="T938">
        <v>100000</v>
      </c>
      <c r="U938">
        <v>100000</v>
      </c>
      <c r="V938">
        <v>20000</v>
      </c>
      <c r="W938">
        <v>0</v>
      </c>
      <c r="X938">
        <v>-80000</v>
      </c>
      <c r="Y938" s="288">
        <v>3</v>
      </c>
      <c r="Z938" s="6" t="str">
        <f t="shared" si="56"/>
        <v>33</v>
      </c>
      <c r="AA938" s="107" t="str">
        <f t="shared" si="57"/>
        <v>2</v>
      </c>
      <c r="AB938" s="107" t="str">
        <f t="shared" si="58"/>
        <v>26</v>
      </c>
      <c r="AC938" s="107" t="str">
        <f t="shared" si="59"/>
        <v>268</v>
      </c>
    </row>
    <row r="939" spans="1:29" x14ac:dyDescent="0.25">
      <c r="A939" t="s">
        <v>194</v>
      </c>
      <c r="B939" t="s">
        <v>1395</v>
      </c>
      <c r="C939" s="107" t="e">
        <f>+VLOOKUP(AA939,#REF!,2,FALSE)</f>
        <v>#REF!</v>
      </c>
      <c r="D939" s="107" t="e">
        <f>+VLOOKUP(AB939,#REF!,2,FALSE)</f>
        <v>#REF!</v>
      </c>
      <c r="E939" s="107" t="s">
        <v>2232</v>
      </c>
      <c r="F939" s="107" t="s">
        <v>2236</v>
      </c>
      <c r="G939" s="107" t="s">
        <v>2234</v>
      </c>
      <c r="H939" s="107" t="s">
        <v>2237</v>
      </c>
      <c r="I939" s="107" t="s">
        <v>1265</v>
      </c>
      <c r="J939" s="107" t="s">
        <v>196</v>
      </c>
      <c r="K939" s="107" t="s">
        <v>1367</v>
      </c>
      <c r="L939" s="107" t="s">
        <v>2217</v>
      </c>
      <c r="M939" t="s">
        <v>1348</v>
      </c>
      <c r="P939" t="s">
        <v>983</v>
      </c>
      <c r="Q939" s="6" t="e">
        <f>+VLOOKUP(Y939,#REF!,2,FALSE)</f>
        <v>#REF!</v>
      </c>
      <c r="R939" t="s">
        <v>1464</v>
      </c>
      <c r="S939" t="s">
        <v>45</v>
      </c>
      <c r="T939">
        <v>100000</v>
      </c>
      <c r="U939">
        <v>100000</v>
      </c>
      <c r="V939">
        <v>20000</v>
      </c>
      <c r="W939">
        <v>0</v>
      </c>
      <c r="X939">
        <v>-80000</v>
      </c>
      <c r="Y939" s="288">
        <v>3</v>
      </c>
      <c r="Z939" s="6" t="str">
        <f t="shared" si="56"/>
        <v>33</v>
      </c>
      <c r="AA939" s="107" t="str">
        <f t="shared" si="57"/>
        <v>2</v>
      </c>
      <c r="AB939" s="107" t="str">
        <f t="shared" si="58"/>
        <v>26</v>
      </c>
      <c r="AC939" s="107" t="str">
        <f t="shared" si="59"/>
        <v>268</v>
      </c>
    </row>
    <row r="940" spans="1:29" x14ac:dyDescent="0.25">
      <c r="A940" t="s">
        <v>194</v>
      </c>
      <c r="B940" t="s">
        <v>1395</v>
      </c>
      <c r="C940" s="107" t="e">
        <f>+VLOOKUP(AA940,#REF!,2,FALSE)</f>
        <v>#REF!</v>
      </c>
      <c r="D940" s="107" t="e">
        <f>+VLOOKUP(AB940,#REF!,2,FALSE)</f>
        <v>#REF!</v>
      </c>
      <c r="E940" s="107" t="s">
        <v>2232</v>
      </c>
      <c r="F940" s="107" t="s">
        <v>2236</v>
      </c>
      <c r="G940" s="107" t="s">
        <v>2234</v>
      </c>
      <c r="H940" s="107" t="s">
        <v>2237</v>
      </c>
      <c r="I940" s="107" t="s">
        <v>1265</v>
      </c>
      <c r="J940" s="107" t="s">
        <v>196</v>
      </c>
      <c r="K940" s="107" t="s">
        <v>1367</v>
      </c>
      <c r="L940" s="107" t="s">
        <v>2217</v>
      </c>
      <c r="M940" t="s">
        <v>1348</v>
      </c>
      <c r="P940" t="s">
        <v>986</v>
      </c>
      <c r="Q940" s="6" t="e">
        <f>+VLOOKUP(Y940,#REF!,2,FALSE)</f>
        <v>#REF!</v>
      </c>
      <c r="R940" t="s">
        <v>1464</v>
      </c>
      <c r="S940" t="s">
        <v>71</v>
      </c>
      <c r="T940">
        <v>25000</v>
      </c>
      <c r="U940">
        <v>25000</v>
      </c>
      <c r="V940">
        <v>25000</v>
      </c>
      <c r="W940">
        <v>0</v>
      </c>
      <c r="X940">
        <v>0</v>
      </c>
      <c r="Y940" s="288">
        <v>3</v>
      </c>
      <c r="Z940" s="6" t="str">
        <f t="shared" si="56"/>
        <v>33</v>
      </c>
      <c r="AA940" s="107" t="str">
        <f t="shared" si="57"/>
        <v>2</v>
      </c>
      <c r="AB940" s="107" t="str">
        <f t="shared" si="58"/>
        <v>26</v>
      </c>
      <c r="AC940" s="107" t="str">
        <f t="shared" si="59"/>
        <v>268</v>
      </c>
    </row>
    <row r="941" spans="1:29" x14ac:dyDescent="0.25">
      <c r="A941" t="s">
        <v>194</v>
      </c>
      <c r="B941" t="s">
        <v>1395</v>
      </c>
      <c r="C941" s="107" t="e">
        <f>+VLOOKUP(AA941,#REF!,2,FALSE)</f>
        <v>#REF!</v>
      </c>
      <c r="D941" s="107" t="e">
        <f>+VLOOKUP(AB941,#REF!,2,FALSE)</f>
        <v>#REF!</v>
      </c>
      <c r="E941" s="107" t="s">
        <v>2232</v>
      </c>
      <c r="F941" s="107" t="s">
        <v>2236</v>
      </c>
      <c r="G941" s="107" t="s">
        <v>2234</v>
      </c>
      <c r="H941" s="107" t="s">
        <v>2237</v>
      </c>
      <c r="I941" s="107" t="s">
        <v>1265</v>
      </c>
      <c r="J941" s="107" t="s">
        <v>196</v>
      </c>
      <c r="K941" s="107" t="s">
        <v>1367</v>
      </c>
      <c r="L941" s="107" t="s">
        <v>2217</v>
      </c>
      <c r="M941" t="s">
        <v>1348</v>
      </c>
      <c r="P941" t="s">
        <v>987</v>
      </c>
      <c r="Q941" s="6" t="e">
        <f>+VLOOKUP(Y941,#REF!,2,FALSE)</f>
        <v>#REF!</v>
      </c>
      <c r="R941" t="s">
        <v>1464</v>
      </c>
      <c r="S941" t="s">
        <v>71</v>
      </c>
      <c r="T941">
        <v>1900000</v>
      </c>
      <c r="U941">
        <v>1900000</v>
      </c>
      <c r="V941">
        <v>1900000</v>
      </c>
      <c r="W941">
        <v>0</v>
      </c>
      <c r="X941">
        <v>0</v>
      </c>
      <c r="Y941" s="288">
        <v>3</v>
      </c>
      <c r="Z941" s="6" t="str">
        <f t="shared" si="56"/>
        <v>33</v>
      </c>
      <c r="AA941" s="107" t="str">
        <f t="shared" si="57"/>
        <v>2</v>
      </c>
      <c r="AB941" s="107" t="str">
        <f t="shared" si="58"/>
        <v>26</v>
      </c>
      <c r="AC941" s="107" t="str">
        <f t="shared" si="59"/>
        <v>268</v>
      </c>
    </row>
    <row r="942" spans="1:29" x14ac:dyDescent="0.25">
      <c r="A942" t="s">
        <v>194</v>
      </c>
      <c r="B942" t="s">
        <v>1395</v>
      </c>
      <c r="C942" s="107" t="e">
        <f>+VLOOKUP(AA942,#REF!,2,FALSE)</f>
        <v>#REF!</v>
      </c>
      <c r="D942" s="107" t="e">
        <f>+VLOOKUP(AB942,#REF!,2,FALSE)</f>
        <v>#REF!</v>
      </c>
      <c r="E942" s="107" t="s">
        <v>2232</v>
      </c>
      <c r="F942" s="107" t="s">
        <v>2236</v>
      </c>
      <c r="G942" s="107" t="s">
        <v>2234</v>
      </c>
      <c r="H942" s="107" t="s">
        <v>2237</v>
      </c>
      <c r="I942" s="107" t="s">
        <v>1265</v>
      </c>
      <c r="J942" s="107" t="s">
        <v>196</v>
      </c>
      <c r="K942" s="107" t="s">
        <v>1367</v>
      </c>
      <c r="L942" s="107" t="s">
        <v>2217</v>
      </c>
      <c r="M942" t="s">
        <v>1348</v>
      </c>
      <c r="P942" t="s">
        <v>976</v>
      </c>
      <c r="Q942" s="6" t="e">
        <f>+VLOOKUP(Y942,#REF!,2,FALSE)</f>
        <v>#REF!</v>
      </c>
      <c r="R942" t="s">
        <v>1464</v>
      </c>
      <c r="S942" t="s">
        <v>71</v>
      </c>
      <c r="T942">
        <v>800000</v>
      </c>
      <c r="U942">
        <v>800000</v>
      </c>
      <c r="V942">
        <v>800000</v>
      </c>
      <c r="W942">
        <v>0</v>
      </c>
      <c r="X942">
        <v>0</v>
      </c>
      <c r="Y942" s="288">
        <v>3</v>
      </c>
      <c r="Z942" s="6" t="str">
        <f t="shared" si="56"/>
        <v>33</v>
      </c>
      <c r="AA942" s="107" t="str">
        <f t="shared" si="57"/>
        <v>2</v>
      </c>
      <c r="AB942" s="107" t="str">
        <f t="shared" si="58"/>
        <v>26</v>
      </c>
      <c r="AC942" s="107" t="str">
        <f t="shared" si="59"/>
        <v>268</v>
      </c>
    </row>
    <row r="943" spans="1:29" x14ac:dyDescent="0.25">
      <c r="A943" t="s">
        <v>194</v>
      </c>
      <c r="B943" t="s">
        <v>1395</v>
      </c>
      <c r="C943" s="107" t="e">
        <f>+VLOOKUP(AA943,#REF!,2,FALSE)</f>
        <v>#REF!</v>
      </c>
      <c r="D943" s="107" t="e">
        <f>+VLOOKUP(AB943,#REF!,2,FALSE)</f>
        <v>#REF!</v>
      </c>
      <c r="E943" s="107" t="s">
        <v>2232</v>
      </c>
      <c r="F943" s="107" t="s">
        <v>2236</v>
      </c>
      <c r="G943" s="107" t="s">
        <v>2234</v>
      </c>
      <c r="H943" s="107" t="s">
        <v>2237</v>
      </c>
      <c r="I943" s="107" t="s">
        <v>1265</v>
      </c>
      <c r="J943" s="107" t="s">
        <v>196</v>
      </c>
      <c r="K943" s="107" t="s">
        <v>1367</v>
      </c>
      <c r="L943" s="107" t="s">
        <v>2217</v>
      </c>
      <c r="M943" t="s">
        <v>1348</v>
      </c>
      <c r="P943" t="s">
        <v>988</v>
      </c>
      <c r="Q943" s="6" t="e">
        <f>+VLOOKUP(Y943,#REF!,2,FALSE)</f>
        <v>#REF!</v>
      </c>
      <c r="R943" t="s">
        <v>1465</v>
      </c>
      <c r="S943" t="s">
        <v>107</v>
      </c>
      <c r="T943">
        <v>600000</v>
      </c>
      <c r="U943">
        <v>600000</v>
      </c>
      <c r="V943">
        <v>600000</v>
      </c>
      <c r="W943">
        <v>0</v>
      </c>
      <c r="X943">
        <v>0</v>
      </c>
      <c r="Y943" s="288">
        <v>3</v>
      </c>
      <c r="Z943" s="6" t="str">
        <f t="shared" si="56"/>
        <v>34</v>
      </c>
      <c r="AA943" s="107" t="str">
        <f t="shared" si="57"/>
        <v>2</v>
      </c>
      <c r="AB943" s="107" t="str">
        <f t="shared" si="58"/>
        <v>26</v>
      </c>
      <c r="AC943" s="107" t="str">
        <f t="shared" si="59"/>
        <v>268</v>
      </c>
    </row>
    <row r="944" spans="1:29" x14ac:dyDescent="0.25">
      <c r="A944" t="s">
        <v>194</v>
      </c>
      <c r="B944" t="s">
        <v>1395</v>
      </c>
      <c r="C944" s="107" t="e">
        <f>+VLOOKUP(AA944,#REF!,2,FALSE)</f>
        <v>#REF!</v>
      </c>
      <c r="D944" s="107" t="e">
        <f>+VLOOKUP(AB944,#REF!,2,FALSE)</f>
        <v>#REF!</v>
      </c>
      <c r="E944" s="107" t="s">
        <v>2232</v>
      </c>
      <c r="F944" s="107" t="s">
        <v>2236</v>
      </c>
      <c r="G944" s="107" t="s">
        <v>2234</v>
      </c>
      <c r="H944" s="107" t="s">
        <v>2237</v>
      </c>
      <c r="I944" s="107" t="s">
        <v>1265</v>
      </c>
      <c r="J944" s="107" t="s">
        <v>196</v>
      </c>
      <c r="K944" s="107" t="s">
        <v>1367</v>
      </c>
      <c r="L944" s="107" t="s">
        <v>2217</v>
      </c>
      <c r="M944" t="s">
        <v>1348</v>
      </c>
      <c r="P944" t="s">
        <v>989</v>
      </c>
      <c r="Q944" s="6" t="e">
        <f>+VLOOKUP(Y944,#REF!,2,FALSE)</f>
        <v>#REF!</v>
      </c>
      <c r="R944" t="s">
        <v>1465</v>
      </c>
      <c r="S944" t="s">
        <v>107</v>
      </c>
      <c r="T944">
        <v>500000</v>
      </c>
      <c r="U944">
        <v>500000</v>
      </c>
      <c r="V944">
        <v>0</v>
      </c>
      <c r="W944">
        <v>0</v>
      </c>
      <c r="X944">
        <v>-500000</v>
      </c>
      <c r="Y944" s="288">
        <v>3</v>
      </c>
      <c r="Z944" s="6" t="str">
        <f t="shared" si="56"/>
        <v>34</v>
      </c>
      <c r="AA944" s="107" t="str">
        <f t="shared" si="57"/>
        <v>2</v>
      </c>
      <c r="AB944" s="107" t="str">
        <f t="shared" si="58"/>
        <v>26</v>
      </c>
      <c r="AC944" s="107" t="str">
        <f t="shared" si="59"/>
        <v>268</v>
      </c>
    </row>
    <row r="945" spans="1:29" x14ac:dyDescent="0.25">
      <c r="A945" t="s">
        <v>194</v>
      </c>
      <c r="B945" t="s">
        <v>1395</v>
      </c>
      <c r="C945" s="107" t="e">
        <f>+VLOOKUP(AA945,#REF!,2,FALSE)</f>
        <v>#REF!</v>
      </c>
      <c r="D945" s="107" t="e">
        <f>+VLOOKUP(AB945,#REF!,2,FALSE)</f>
        <v>#REF!</v>
      </c>
      <c r="E945" s="107" t="s">
        <v>2232</v>
      </c>
      <c r="F945" s="107" t="s">
        <v>2236</v>
      </c>
      <c r="G945" s="107" t="s">
        <v>2234</v>
      </c>
      <c r="H945" s="107" t="s">
        <v>2237</v>
      </c>
      <c r="I945" s="107" t="s">
        <v>1265</v>
      </c>
      <c r="J945" s="107" t="s">
        <v>196</v>
      </c>
      <c r="K945" s="107" t="s">
        <v>1367</v>
      </c>
      <c r="L945" s="107" t="s">
        <v>2217</v>
      </c>
      <c r="M945" t="s">
        <v>1348</v>
      </c>
      <c r="P945" t="s">
        <v>990</v>
      </c>
      <c r="Q945" s="6" t="e">
        <f>+VLOOKUP(Y945,#REF!,2,FALSE)</f>
        <v>#REF!</v>
      </c>
      <c r="R945" t="s">
        <v>1465</v>
      </c>
      <c r="S945" t="s">
        <v>205</v>
      </c>
      <c r="T945">
        <v>12327250</v>
      </c>
      <c r="U945">
        <v>12327250</v>
      </c>
      <c r="V945">
        <v>12327250</v>
      </c>
      <c r="W945">
        <v>0</v>
      </c>
      <c r="X945">
        <v>0</v>
      </c>
      <c r="Y945" s="288">
        <v>3</v>
      </c>
      <c r="Z945" s="6" t="str">
        <f t="shared" si="56"/>
        <v>34</v>
      </c>
      <c r="AA945" s="107" t="str">
        <f t="shared" si="57"/>
        <v>2</v>
      </c>
      <c r="AB945" s="107" t="str">
        <f t="shared" si="58"/>
        <v>26</v>
      </c>
      <c r="AC945" s="107" t="str">
        <f t="shared" si="59"/>
        <v>268</v>
      </c>
    </row>
    <row r="946" spans="1:29" x14ac:dyDescent="0.25">
      <c r="A946" t="s">
        <v>194</v>
      </c>
      <c r="B946" t="s">
        <v>1395</v>
      </c>
      <c r="C946" s="107" t="e">
        <f>+VLOOKUP(AA946,#REF!,2,FALSE)</f>
        <v>#REF!</v>
      </c>
      <c r="D946" s="107" t="e">
        <f>+VLOOKUP(AB946,#REF!,2,FALSE)</f>
        <v>#REF!</v>
      </c>
      <c r="E946" s="107" t="s">
        <v>2232</v>
      </c>
      <c r="F946" s="107" t="s">
        <v>2236</v>
      </c>
      <c r="G946" s="107" t="s">
        <v>2234</v>
      </c>
      <c r="H946" s="107" t="s">
        <v>2237</v>
      </c>
      <c r="I946" s="107" t="s">
        <v>1265</v>
      </c>
      <c r="J946" s="107" t="s">
        <v>196</v>
      </c>
      <c r="K946" s="107" t="s">
        <v>1367</v>
      </c>
      <c r="L946" s="107" t="s">
        <v>2217</v>
      </c>
      <c r="M946" t="s">
        <v>1348</v>
      </c>
      <c r="P946" t="s">
        <v>992</v>
      </c>
      <c r="Q946" s="6" t="e">
        <f>+VLOOKUP(Y946,#REF!,2,FALSE)</f>
        <v>#REF!</v>
      </c>
      <c r="R946" t="s">
        <v>1471</v>
      </c>
      <c r="S946" t="s">
        <v>64</v>
      </c>
      <c r="T946">
        <v>1000000</v>
      </c>
      <c r="U946">
        <v>1000000</v>
      </c>
      <c r="V946">
        <v>900000</v>
      </c>
      <c r="W946">
        <v>0</v>
      </c>
      <c r="X946">
        <v>-100000</v>
      </c>
      <c r="Y946" s="288">
        <v>4</v>
      </c>
      <c r="Z946" s="6" t="str">
        <f t="shared" si="56"/>
        <v>41</v>
      </c>
      <c r="AA946" s="107" t="str">
        <f t="shared" si="57"/>
        <v>2</v>
      </c>
      <c r="AB946" s="107" t="str">
        <f t="shared" si="58"/>
        <v>26</v>
      </c>
      <c r="AC946" s="107" t="str">
        <f t="shared" si="59"/>
        <v>268</v>
      </c>
    </row>
    <row r="947" spans="1:29" x14ac:dyDescent="0.25">
      <c r="A947" t="s">
        <v>194</v>
      </c>
      <c r="B947" t="s">
        <v>1395</v>
      </c>
      <c r="C947" s="107" t="e">
        <f>+VLOOKUP(AA947,#REF!,2,FALSE)</f>
        <v>#REF!</v>
      </c>
      <c r="D947" s="107" t="e">
        <f>+VLOOKUP(AB947,#REF!,2,FALSE)</f>
        <v>#REF!</v>
      </c>
      <c r="E947" s="107" t="s">
        <v>2232</v>
      </c>
      <c r="F947" s="107" t="s">
        <v>2236</v>
      </c>
      <c r="G947" s="107" t="s">
        <v>2234</v>
      </c>
      <c r="H947" s="107" t="s">
        <v>2237</v>
      </c>
      <c r="I947" s="107" t="s">
        <v>1265</v>
      </c>
      <c r="J947" s="107" t="s">
        <v>196</v>
      </c>
      <c r="K947" s="107" t="s">
        <v>1367</v>
      </c>
      <c r="L947" s="107" t="s">
        <v>2217</v>
      </c>
      <c r="M947" t="s">
        <v>1348</v>
      </c>
      <c r="P947" t="s">
        <v>993</v>
      </c>
      <c r="Q947" s="6" t="e">
        <f>+VLOOKUP(Y947,#REF!,2,FALSE)</f>
        <v>#REF!</v>
      </c>
      <c r="R947" t="s">
        <v>1475</v>
      </c>
      <c r="S947" t="s">
        <v>206</v>
      </c>
      <c r="T947">
        <v>17200000</v>
      </c>
      <c r="U947">
        <v>17200000</v>
      </c>
      <c r="V947">
        <v>6880000</v>
      </c>
      <c r="W947">
        <v>0</v>
      </c>
      <c r="X947">
        <v>-10320000</v>
      </c>
      <c r="Y947" s="288">
        <v>4</v>
      </c>
      <c r="Z947" s="6" t="str">
        <f t="shared" si="56"/>
        <v>48</v>
      </c>
      <c r="AA947" s="107" t="str">
        <f t="shared" si="57"/>
        <v>2</v>
      </c>
      <c r="AB947" s="107" t="str">
        <f t="shared" si="58"/>
        <v>26</v>
      </c>
      <c r="AC947" s="107" t="str">
        <f t="shared" si="59"/>
        <v>268</v>
      </c>
    </row>
    <row r="948" spans="1:29" x14ac:dyDescent="0.25">
      <c r="A948" t="s">
        <v>194</v>
      </c>
      <c r="B948" t="s">
        <v>1395</v>
      </c>
      <c r="C948" s="107" t="e">
        <f>+VLOOKUP(AA948,#REF!,2,FALSE)</f>
        <v>#REF!</v>
      </c>
      <c r="D948" s="107" t="e">
        <f>+VLOOKUP(AB948,#REF!,2,FALSE)</f>
        <v>#REF!</v>
      </c>
      <c r="E948" s="107" t="s">
        <v>2232</v>
      </c>
      <c r="F948" s="107" t="s">
        <v>2236</v>
      </c>
      <c r="G948" s="107" t="s">
        <v>2234</v>
      </c>
      <c r="H948" s="107" t="s">
        <v>2237</v>
      </c>
      <c r="I948" s="107" t="s">
        <v>1265</v>
      </c>
      <c r="J948" s="107" t="s">
        <v>196</v>
      </c>
      <c r="K948" s="107" t="s">
        <v>1367</v>
      </c>
      <c r="L948" s="107" t="s">
        <v>2217</v>
      </c>
      <c r="M948" t="s">
        <v>1348</v>
      </c>
      <c r="P948" t="s">
        <v>974</v>
      </c>
      <c r="Q948" s="6" t="e">
        <f>+VLOOKUP(Y948,#REF!,2,FALSE)</f>
        <v>#REF!</v>
      </c>
      <c r="R948" t="s">
        <v>1477</v>
      </c>
      <c r="S948" t="s">
        <v>207</v>
      </c>
      <c r="T948">
        <v>2500000</v>
      </c>
      <c r="U948">
        <v>2500000</v>
      </c>
      <c r="V948">
        <v>0</v>
      </c>
      <c r="W948">
        <v>0</v>
      </c>
      <c r="X948">
        <v>-2500000</v>
      </c>
      <c r="Y948" s="288">
        <v>5</v>
      </c>
      <c r="Z948" s="6" t="str">
        <f t="shared" si="56"/>
        <v>52</v>
      </c>
      <c r="AA948" s="107" t="str">
        <f t="shared" si="57"/>
        <v>2</v>
      </c>
      <c r="AB948" s="107" t="str">
        <f t="shared" si="58"/>
        <v>26</v>
      </c>
      <c r="AC948" s="107" t="str">
        <f t="shared" si="59"/>
        <v>268</v>
      </c>
    </row>
    <row r="949" spans="1:29" x14ac:dyDescent="0.25">
      <c r="A949" t="s">
        <v>194</v>
      </c>
      <c r="B949" t="s">
        <v>1395</v>
      </c>
      <c r="C949" s="107" t="e">
        <f>+VLOOKUP(AA949,#REF!,2,FALSE)</f>
        <v>#REF!</v>
      </c>
      <c r="D949" s="107" t="e">
        <f>+VLOOKUP(AB949,#REF!,2,FALSE)</f>
        <v>#REF!</v>
      </c>
      <c r="E949" s="107" t="s">
        <v>2232</v>
      </c>
      <c r="F949" s="107" t="s">
        <v>2236</v>
      </c>
      <c r="G949" s="107" t="s">
        <v>2234</v>
      </c>
      <c r="H949" s="107" t="s">
        <v>2237</v>
      </c>
      <c r="I949" s="107" t="s">
        <v>1265</v>
      </c>
      <c r="J949" s="107" t="s">
        <v>196</v>
      </c>
      <c r="K949" s="107" t="s">
        <v>1367</v>
      </c>
      <c r="L949" s="107" t="s">
        <v>2217</v>
      </c>
      <c r="M949" t="s">
        <v>1348</v>
      </c>
      <c r="P949" t="s">
        <v>974</v>
      </c>
      <c r="Q949" s="6" t="e">
        <f>+VLOOKUP(Y949,#REF!,2,FALSE)</f>
        <v>#REF!</v>
      </c>
      <c r="R949" t="s">
        <v>1474</v>
      </c>
      <c r="S949" t="s">
        <v>62</v>
      </c>
      <c r="T949">
        <v>10000000</v>
      </c>
      <c r="U949">
        <v>8000000</v>
      </c>
      <c r="V949">
        <v>6000000</v>
      </c>
      <c r="W949">
        <v>-2000000</v>
      </c>
      <c r="X949">
        <v>-4000000</v>
      </c>
      <c r="Y949" s="288">
        <v>4</v>
      </c>
      <c r="Z949" s="6" t="str">
        <f t="shared" si="56"/>
        <v>44</v>
      </c>
      <c r="AA949" s="107" t="str">
        <f t="shared" si="57"/>
        <v>2</v>
      </c>
      <c r="AB949" s="107" t="str">
        <f t="shared" si="58"/>
        <v>26</v>
      </c>
      <c r="AC949" s="107" t="str">
        <f t="shared" si="59"/>
        <v>268</v>
      </c>
    </row>
    <row r="950" spans="1:29" x14ac:dyDescent="0.25">
      <c r="A950" t="s">
        <v>194</v>
      </c>
      <c r="B950" t="s">
        <v>1395</v>
      </c>
      <c r="C950" s="107" t="e">
        <f>+VLOOKUP(AA950,#REF!,2,FALSE)</f>
        <v>#REF!</v>
      </c>
      <c r="D950" s="107" t="e">
        <f>+VLOOKUP(AB950,#REF!,2,FALSE)</f>
        <v>#REF!</v>
      </c>
      <c r="E950" s="107" t="s">
        <v>2232</v>
      </c>
      <c r="F950" s="107" t="s">
        <v>2236</v>
      </c>
      <c r="G950" s="107" t="s">
        <v>2234</v>
      </c>
      <c r="H950" s="107" t="s">
        <v>2237</v>
      </c>
      <c r="I950" s="107" t="s">
        <v>1265</v>
      </c>
      <c r="J950" s="107" t="s">
        <v>196</v>
      </c>
      <c r="K950" s="107" t="s">
        <v>1367</v>
      </c>
      <c r="L950" s="107" t="s">
        <v>2217</v>
      </c>
      <c r="M950" t="s">
        <v>1348</v>
      </c>
      <c r="P950" t="s">
        <v>995</v>
      </c>
      <c r="Q950" s="6" t="e">
        <f>+VLOOKUP(Y950,#REF!,2,FALSE)</f>
        <v>#REF!</v>
      </c>
      <c r="R950" t="s">
        <v>1474</v>
      </c>
      <c r="S950" t="s">
        <v>62</v>
      </c>
      <c r="T950">
        <v>5000000</v>
      </c>
      <c r="U950">
        <v>4000000</v>
      </c>
      <c r="V950">
        <v>3000000</v>
      </c>
      <c r="W950">
        <v>-1000000</v>
      </c>
      <c r="X950">
        <v>-2000000</v>
      </c>
      <c r="Y950" s="288">
        <v>4</v>
      </c>
      <c r="Z950" s="6" t="str">
        <f t="shared" si="56"/>
        <v>44</v>
      </c>
      <c r="AA950" s="107" t="str">
        <f t="shared" si="57"/>
        <v>2</v>
      </c>
      <c r="AB950" s="107" t="str">
        <f t="shared" si="58"/>
        <v>26</v>
      </c>
      <c r="AC950" s="107" t="str">
        <f t="shared" si="59"/>
        <v>268</v>
      </c>
    </row>
    <row r="951" spans="1:29" x14ac:dyDescent="0.25">
      <c r="A951" t="s">
        <v>194</v>
      </c>
      <c r="B951" t="s">
        <v>1395</v>
      </c>
      <c r="C951" s="107" t="e">
        <f>+VLOOKUP(AA951,#REF!,2,FALSE)</f>
        <v>#REF!</v>
      </c>
      <c r="D951" s="107" t="e">
        <f>+VLOOKUP(AB951,#REF!,2,FALSE)</f>
        <v>#REF!</v>
      </c>
      <c r="E951" s="107" t="s">
        <v>2232</v>
      </c>
      <c r="F951" s="107" t="s">
        <v>2236</v>
      </c>
      <c r="G951" s="107" t="s">
        <v>2234</v>
      </c>
      <c r="H951" s="107" t="s">
        <v>2237</v>
      </c>
      <c r="I951" s="107" t="s">
        <v>1265</v>
      </c>
      <c r="J951" s="107" t="s">
        <v>196</v>
      </c>
      <c r="K951" s="107" t="s">
        <v>1367</v>
      </c>
      <c r="L951" s="107" t="s">
        <v>2217</v>
      </c>
      <c r="M951" t="s">
        <v>1348</v>
      </c>
      <c r="P951" t="s">
        <v>996</v>
      </c>
      <c r="Q951" s="6" t="e">
        <f>+VLOOKUP(Y951,#REF!,2,FALSE)</f>
        <v>#REF!</v>
      </c>
      <c r="R951" t="s">
        <v>1474</v>
      </c>
      <c r="S951" t="s">
        <v>62</v>
      </c>
      <c r="T951">
        <v>15000000</v>
      </c>
      <c r="U951">
        <v>2000000</v>
      </c>
      <c r="V951">
        <v>9000000</v>
      </c>
      <c r="W951">
        <v>-13000000</v>
      </c>
      <c r="X951">
        <v>-6000000</v>
      </c>
      <c r="Y951" s="288">
        <v>4</v>
      </c>
      <c r="Z951" s="6" t="str">
        <f t="shared" si="56"/>
        <v>44</v>
      </c>
      <c r="AA951" s="107" t="str">
        <f t="shared" si="57"/>
        <v>2</v>
      </c>
      <c r="AB951" s="107" t="str">
        <f t="shared" si="58"/>
        <v>26</v>
      </c>
      <c r="AC951" s="107" t="str">
        <f t="shared" si="59"/>
        <v>268</v>
      </c>
    </row>
    <row r="952" spans="1:29" x14ac:dyDescent="0.25">
      <c r="A952" t="s">
        <v>194</v>
      </c>
      <c r="B952" t="s">
        <v>1395</v>
      </c>
      <c r="C952" s="107" t="e">
        <f>+VLOOKUP(AA952,#REF!,2,FALSE)</f>
        <v>#REF!</v>
      </c>
      <c r="D952" s="107" t="e">
        <f>+VLOOKUP(AB952,#REF!,2,FALSE)</f>
        <v>#REF!</v>
      </c>
      <c r="E952" s="107" t="s">
        <v>2232</v>
      </c>
      <c r="F952" s="107" t="s">
        <v>2236</v>
      </c>
      <c r="G952" s="107" t="s">
        <v>2234</v>
      </c>
      <c r="H952" s="107" t="s">
        <v>2237</v>
      </c>
      <c r="I952" s="107" t="s">
        <v>1265</v>
      </c>
      <c r="J952" s="107" t="s">
        <v>196</v>
      </c>
      <c r="K952" s="107" t="s">
        <v>1367</v>
      </c>
      <c r="L952" s="107" t="s">
        <v>2217</v>
      </c>
      <c r="M952" t="s">
        <v>1348</v>
      </c>
      <c r="P952" t="s">
        <v>997</v>
      </c>
      <c r="Q952" s="6" t="e">
        <f>+VLOOKUP(Y952,#REF!,2,FALSE)</f>
        <v>#REF!</v>
      </c>
      <c r="R952" t="s">
        <v>1474</v>
      </c>
      <c r="S952" t="s">
        <v>62</v>
      </c>
      <c r="T952">
        <v>7000000</v>
      </c>
      <c r="U952">
        <v>5600000</v>
      </c>
      <c r="V952">
        <v>4200000</v>
      </c>
      <c r="W952">
        <v>-1400000</v>
      </c>
      <c r="X952">
        <v>-2800000</v>
      </c>
      <c r="Y952" s="288">
        <v>4</v>
      </c>
      <c r="Z952" s="6" t="str">
        <f t="shared" si="56"/>
        <v>44</v>
      </c>
      <c r="AA952" s="107" t="str">
        <f t="shared" si="57"/>
        <v>2</v>
      </c>
      <c r="AB952" s="107" t="str">
        <f t="shared" si="58"/>
        <v>26</v>
      </c>
      <c r="AC952" s="107" t="str">
        <f t="shared" si="59"/>
        <v>268</v>
      </c>
    </row>
    <row r="953" spans="1:29" x14ac:dyDescent="0.25">
      <c r="A953" t="s">
        <v>194</v>
      </c>
      <c r="B953" t="s">
        <v>1395</v>
      </c>
      <c r="C953" s="107" t="e">
        <f>+VLOOKUP(AA953,#REF!,2,FALSE)</f>
        <v>#REF!</v>
      </c>
      <c r="D953" s="107" t="e">
        <f>+VLOOKUP(AB953,#REF!,2,FALSE)</f>
        <v>#REF!</v>
      </c>
      <c r="E953" s="107" t="s">
        <v>2232</v>
      </c>
      <c r="F953" s="107" t="s">
        <v>2236</v>
      </c>
      <c r="G953" s="107" t="s">
        <v>2234</v>
      </c>
      <c r="H953" s="107" t="s">
        <v>2237</v>
      </c>
      <c r="I953" s="107" t="s">
        <v>1265</v>
      </c>
      <c r="J953" s="107" t="s">
        <v>196</v>
      </c>
      <c r="K953" s="107" t="s">
        <v>1367</v>
      </c>
      <c r="L953" s="107" t="s">
        <v>2217</v>
      </c>
      <c r="M953" t="s">
        <v>1348</v>
      </c>
      <c r="P953" t="s">
        <v>998</v>
      </c>
      <c r="Q953" s="6" t="e">
        <f>+VLOOKUP(Y953,#REF!,2,FALSE)</f>
        <v>#REF!</v>
      </c>
      <c r="R953" t="s">
        <v>1474</v>
      </c>
      <c r="S953" t="s">
        <v>62</v>
      </c>
      <c r="T953">
        <v>15000000</v>
      </c>
      <c r="U953">
        <v>12000000</v>
      </c>
      <c r="V953">
        <v>9000000</v>
      </c>
      <c r="W953">
        <v>-3000000</v>
      </c>
      <c r="X953">
        <v>-6000000</v>
      </c>
      <c r="Y953" s="288">
        <v>4</v>
      </c>
      <c r="Z953" s="6" t="str">
        <f t="shared" si="56"/>
        <v>44</v>
      </c>
      <c r="AA953" s="107" t="str">
        <f t="shared" si="57"/>
        <v>2</v>
      </c>
      <c r="AB953" s="107" t="str">
        <f t="shared" si="58"/>
        <v>26</v>
      </c>
      <c r="AC953" s="107" t="str">
        <f t="shared" si="59"/>
        <v>268</v>
      </c>
    </row>
    <row r="954" spans="1:29" x14ac:dyDescent="0.25">
      <c r="A954" t="s">
        <v>194</v>
      </c>
      <c r="B954" t="s">
        <v>1395</v>
      </c>
      <c r="C954" s="107" t="e">
        <f>+VLOOKUP(AA954,#REF!,2,FALSE)</f>
        <v>#REF!</v>
      </c>
      <c r="D954" s="107" t="e">
        <f>+VLOOKUP(AB954,#REF!,2,FALSE)</f>
        <v>#REF!</v>
      </c>
      <c r="E954" s="107" t="s">
        <v>2232</v>
      </c>
      <c r="F954" s="107" t="s">
        <v>2236</v>
      </c>
      <c r="G954" s="107" t="s">
        <v>2234</v>
      </c>
      <c r="H954" s="107" t="s">
        <v>2237</v>
      </c>
      <c r="I954" s="107" t="s">
        <v>1265</v>
      </c>
      <c r="J954" s="107" t="s">
        <v>196</v>
      </c>
      <c r="K954" s="107" t="s">
        <v>1367</v>
      </c>
      <c r="L954" s="107" t="s">
        <v>2217</v>
      </c>
      <c r="M954" t="s">
        <v>1348</v>
      </c>
      <c r="P954" t="s">
        <v>999</v>
      </c>
      <c r="Q954" s="6" t="e">
        <f>+VLOOKUP(Y954,#REF!,2,FALSE)</f>
        <v>#REF!</v>
      </c>
      <c r="R954" t="s">
        <v>1474</v>
      </c>
      <c r="S954" t="s">
        <v>62</v>
      </c>
      <c r="T954">
        <v>600000</v>
      </c>
      <c r="U954">
        <v>600000</v>
      </c>
      <c r="V954">
        <v>600000</v>
      </c>
      <c r="W954">
        <v>0</v>
      </c>
      <c r="X954">
        <v>0</v>
      </c>
      <c r="Y954" s="288">
        <v>4</v>
      </c>
      <c r="Z954" s="6" t="str">
        <f t="shared" si="56"/>
        <v>44</v>
      </c>
      <c r="AA954" s="107" t="str">
        <f t="shared" si="57"/>
        <v>2</v>
      </c>
      <c r="AB954" s="107" t="str">
        <f t="shared" si="58"/>
        <v>26</v>
      </c>
      <c r="AC954" s="107" t="str">
        <f t="shared" si="59"/>
        <v>268</v>
      </c>
    </row>
    <row r="955" spans="1:29" x14ac:dyDescent="0.25">
      <c r="A955" t="s">
        <v>194</v>
      </c>
      <c r="B955" t="s">
        <v>1395</v>
      </c>
      <c r="C955" s="107" t="e">
        <f>+VLOOKUP(AA955,#REF!,2,FALSE)</f>
        <v>#REF!</v>
      </c>
      <c r="D955" s="107" t="e">
        <f>+VLOOKUP(AB955,#REF!,2,FALSE)</f>
        <v>#REF!</v>
      </c>
      <c r="E955" s="107" t="s">
        <v>2232</v>
      </c>
      <c r="F955" s="107" t="s">
        <v>2236</v>
      </c>
      <c r="G955" s="107" t="s">
        <v>2234</v>
      </c>
      <c r="H955" s="107" t="s">
        <v>2237</v>
      </c>
      <c r="I955" s="107" t="s">
        <v>1265</v>
      </c>
      <c r="J955" s="107" t="s">
        <v>196</v>
      </c>
      <c r="K955" s="107" t="s">
        <v>1367</v>
      </c>
      <c r="L955" s="107" t="s">
        <v>2217</v>
      </c>
      <c r="M955" t="s">
        <v>1348</v>
      </c>
      <c r="P955" t="s">
        <v>227</v>
      </c>
      <c r="Q955" s="6" t="e">
        <f>+VLOOKUP(Y955,#REF!,2,FALSE)</f>
        <v>#REF!</v>
      </c>
      <c r="R955" t="s">
        <v>1475</v>
      </c>
      <c r="S955" t="s">
        <v>206</v>
      </c>
      <c r="T955">
        <v>2560000</v>
      </c>
      <c r="U955">
        <v>2560000</v>
      </c>
      <c r="V955">
        <v>2560000</v>
      </c>
      <c r="W955">
        <v>0</v>
      </c>
      <c r="X955">
        <v>0</v>
      </c>
      <c r="Y955" s="288">
        <v>4</v>
      </c>
      <c r="Z955" s="6" t="str">
        <f t="shared" si="56"/>
        <v>48</v>
      </c>
      <c r="AA955" s="107" t="str">
        <f t="shared" si="57"/>
        <v>2</v>
      </c>
      <c r="AB955" s="107" t="str">
        <f t="shared" si="58"/>
        <v>26</v>
      </c>
      <c r="AC955" s="107" t="str">
        <f t="shared" si="59"/>
        <v>268</v>
      </c>
    </row>
    <row r="956" spans="1:29" x14ac:dyDescent="0.25">
      <c r="A956" t="s">
        <v>194</v>
      </c>
      <c r="B956" t="s">
        <v>1395</v>
      </c>
      <c r="C956" s="107" t="e">
        <f>+VLOOKUP(AA956,#REF!,2,FALSE)</f>
        <v>#REF!</v>
      </c>
      <c r="D956" s="107" t="e">
        <f>+VLOOKUP(AB956,#REF!,2,FALSE)</f>
        <v>#REF!</v>
      </c>
      <c r="E956" s="107" t="s">
        <v>2232</v>
      </c>
      <c r="F956" s="107" t="s">
        <v>2236</v>
      </c>
      <c r="G956" s="107" t="s">
        <v>2234</v>
      </c>
      <c r="H956" s="107" t="s">
        <v>2237</v>
      </c>
      <c r="I956" s="107" t="s">
        <v>1265</v>
      </c>
      <c r="J956" s="107" t="s">
        <v>196</v>
      </c>
      <c r="K956" s="107" t="s">
        <v>1367</v>
      </c>
      <c r="L956" s="107" t="s">
        <v>2217</v>
      </c>
      <c r="M956" t="s">
        <v>1348</v>
      </c>
      <c r="P956" t="s">
        <v>228</v>
      </c>
      <c r="Q956" s="6" t="e">
        <f>+VLOOKUP(Y956,#REF!,2,FALSE)</f>
        <v>#REF!</v>
      </c>
      <c r="R956" t="s">
        <v>1475</v>
      </c>
      <c r="S956" t="s">
        <v>206</v>
      </c>
      <c r="T956">
        <v>500000</v>
      </c>
      <c r="U956">
        <v>500000</v>
      </c>
      <c r="V956">
        <v>500000</v>
      </c>
      <c r="W956">
        <v>0</v>
      </c>
      <c r="X956">
        <v>0</v>
      </c>
      <c r="Y956" s="288">
        <v>4</v>
      </c>
      <c r="Z956" s="6" t="str">
        <f t="shared" si="56"/>
        <v>48</v>
      </c>
      <c r="AA956" s="107" t="str">
        <f t="shared" si="57"/>
        <v>2</v>
      </c>
      <c r="AB956" s="107" t="str">
        <f t="shared" si="58"/>
        <v>26</v>
      </c>
      <c r="AC956" s="107" t="str">
        <f t="shared" si="59"/>
        <v>268</v>
      </c>
    </row>
    <row r="957" spans="1:29" x14ac:dyDescent="0.25">
      <c r="A957" t="s">
        <v>194</v>
      </c>
      <c r="B957" t="s">
        <v>1395</v>
      </c>
      <c r="C957" s="107" t="e">
        <f>+VLOOKUP(AA957,#REF!,2,FALSE)</f>
        <v>#REF!</v>
      </c>
      <c r="D957" s="107" t="e">
        <f>+VLOOKUP(AB957,#REF!,2,FALSE)</f>
        <v>#REF!</v>
      </c>
      <c r="E957" s="107" t="s">
        <v>2232</v>
      </c>
      <c r="F957" s="107" t="s">
        <v>2236</v>
      </c>
      <c r="G957" s="107" t="s">
        <v>2234</v>
      </c>
      <c r="H957" s="107" t="s">
        <v>2237</v>
      </c>
      <c r="I957" s="107" t="s">
        <v>1265</v>
      </c>
      <c r="J957" s="107" t="s">
        <v>196</v>
      </c>
      <c r="K957" s="107" t="s">
        <v>1367</v>
      </c>
      <c r="L957" s="107" t="s">
        <v>2217</v>
      </c>
      <c r="M957" t="s">
        <v>1348</v>
      </c>
      <c r="P957" t="s">
        <v>229</v>
      </c>
      <c r="Q957" s="6" t="e">
        <f>+VLOOKUP(Y957,#REF!,2,FALSE)</f>
        <v>#REF!</v>
      </c>
      <c r="R957" t="s">
        <v>1475</v>
      </c>
      <c r="S957" t="s">
        <v>206</v>
      </c>
      <c r="T957">
        <v>2000000</v>
      </c>
      <c r="U957">
        <v>2000000</v>
      </c>
      <c r="V957">
        <v>2000000</v>
      </c>
      <c r="W957">
        <v>0</v>
      </c>
      <c r="X957">
        <v>0</v>
      </c>
      <c r="Y957" s="288">
        <v>4</v>
      </c>
      <c r="Z957" s="6" t="str">
        <f t="shared" si="56"/>
        <v>48</v>
      </c>
      <c r="AA957" s="107" t="str">
        <f t="shared" si="57"/>
        <v>2</v>
      </c>
      <c r="AB957" s="107" t="str">
        <f t="shared" si="58"/>
        <v>26</v>
      </c>
      <c r="AC957" s="107" t="str">
        <f t="shared" si="59"/>
        <v>268</v>
      </c>
    </row>
    <row r="958" spans="1:29" x14ac:dyDescent="0.25">
      <c r="A958" t="s">
        <v>194</v>
      </c>
      <c r="B958" t="s">
        <v>1395</v>
      </c>
      <c r="C958" s="107" t="e">
        <f>+VLOOKUP(AA958,#REF!,2,FALSE)</f>
        <v>#REF!</v>
      </c>
      <c r="D958" s="107" t="e">
        <f>+VLOOKUP(AB958,#REF!,2,FALSE)</f>
        <v>#REF!</v>
      </c>
      <c r="E958" s="107" t="s">
        <v>2232</v>
      </c>
      <c r="F958" s="107" t="s">
        <v>2236</v>
      </c>
      <c r="G958" s="107" t="s">
        <v>2234</v>
      </c>
      <c r="H958" s="107" t="s">
        <v>2237</v>
      </c>
      <c r="I958" s="107" t="s">
        <v>1265</v>
      </c>
      <c r="J958" s="107" t="s">
        <v>196</v>
      </c>
      <c r="K958" s="107" t="s">
        <v>1367</v>
      </c>
      <c r="L958" s="107" t="s">
        <v>2217</v>
      </c>
      <c r="M958" t="s">
        <v>1348</v>
      </c>
      <c r="P958" t="s">
        <v>230</v>
      </c>
      <c r="Q958" s="6" t="e">
        <f>+VLOOKUP(Y958,#REF!,2,FALSE)</f>
        <v>#REF!</v>
      </c>
      <c r="R958" t="s">
        <v>1475</v>
      </c>
      <c r="S958" t="s">
        <v>206</v>
      </c>
      <c r="T958">
        <v>760000</v>
      </c>
      <c r="U958">
        <v>760000</v>
      </c>
      <c r="V958">
        <v>760000</v>
      </c>
      <c r="W958">
        <v>0</v>
      </c>
      <c r="X958">
        <v>0</v>
      </c>
      <c r="Y958" s="288">
        <v>4</v>
      </c>
      <c r="Z958" s="6" t="str">
        <f t="shared" si="56"/>
        <v>48</v>
      </c>
      <c r="AA958" s="107" t="str">
        <f t="shared" si="57"/>
        <v>2</v>
      </c>
      <c r="AB958" s="107" t="str">
        <f t="shared" si="58"/>
        <v>26</v>
      </c>
      <c r="AC958" s="107" t="str">
        <f t="shared" si="59"/>
        <v>268</v>
      </c>
    </row>
    <row r="959" spans="1:29" x14ac:dyDescent="0.25">
      <c r="A959" t="s">
        <v>194</v>
      </c>
      <c r="B959" t="s">
        <v>1395</v>
      </c>
      <c r="C959" s="107" t="e">
        <f>+VLOOKUP(AA959,#REF!,2,FALSE)</f>
        <v>#REF!</v>
      </c>
      <c r="D959" s="107" t="e">
        <f>+VLOOKUP(AB959,#REF!,2,FALSE)</f>
        <v>#REF!</v>
      </c>
      <c r="E959" s="107" t="s">
        <v>2232</v>
      </c>
      <c r="F959" s="107" t="s">
        <v>2236</v>
      </c>
      <c r="G959" s="107" t="s">
        <v>2234</v>
      </c>
      <c r="H959" s="107" t="s">
        <v>2237</v>
      </c>
      <c r="I959" s="107" t="s">
        <v>1265</v>
      </c>
      <c r="J959" s="107" t="s">
        <v>196</v>
      </c>
      <c r="K959" s="107" t="s">
        <v>1367</v>
      </c>
      <c r="L959" s="107" t="s">
        <v>2217</v>
      </c>
      <c r="M959" t="s">
        <v>1348</v>
      </c>
      <c r="P959" t="s">
        <v>231</v>
      </c>
      <c r="Q959" s="6" t="e">
        <f>+VLOOKUP(Y959,#REF!,2,FALSE)</f>
        <v>#REF!</v>
      </c>
      <c r="R959" t="s">
        <v>1475</v>
      </c>
      <c r="S959" t="s">
        <v>206</v>
      </c>
      <c r="T959">
        <v>3000000</v>
      </c>
      <c r="U959">
        <v>3000000</v>
      </c>
      <c r="V959">
        <v>3000000</v>
      </c>
      <c r="W959">
        <v>0</v>
      </c>
      <c r="X959">
        <v>0</v>
      </c>
      <c r="Y959" s="288">
        <v>4</v>
      </c>
      <c r="Z959" s="6" t="str">
        <f t="shared" si="56"/>
        <v>48</v>
      </c>
      <c r="AA959" s="107" t="str">
        <f t="shared" si="57"/>
        <v>2</v>
      </c>
      <c r="AB959" s="107" t="str">
        <f t="shared" si="58"/>
        <v>26</v>
      </c>
      <c r="AC959" s="107" t="str">
        <f t="shared" si="59"/>
        <v>268</v>
      </c>
    </row>
    <row r="960" spans="1:29" x14ac:dyDescent="0.25">
      <c r="A960" t="s">
        <v>194</v>
      </c>
      <c r="B960" t="s">
        <v>1395</v>
      </c>
      <c r="C960" s="107" t="e">
        <f>+VLOOKUP(AA960,#REF!,2,FALSE)</f>
        <v>#REF!</v>
      </c>
      <c r="D960" s="107" t="e">
        <f>+VLOOKUP(AB960,#REF!,2,FALSE)</f>
        <v>#REF!</v>
      </c>
      <c r="E960" s="107" t="s">
        <v>2232</v>
      </c>
      <c r="F960" s="107" t="s">
        <v>2236</v>
      </c>
      <c r="G960" s="107" t="s">
        <v>2234</v>
      </c>
      <c r="H960" s="107" t="s">
        <v>2237</v>
      </c>
      <c r="I960" s="107" t="s">
        <v>1265</v>
      </c>
      <c r="J960" s="107" t="s">
        <v>196</v>
      </c>
      <c r="K960" s="107" t="s">
        <v>1367</v>
      </c>
      <c r="L960" s="107" t="s">
        <v>2217</v>
      </c>
      <c r="M960" t="s">
        <v>1348</v>
      </c>
      <c r="P960" t="s">
        <v>232</v>
      </c>
      <c r="Q960" s="6" t="e">
        <f>+VLOOKUP(Y960,#REF!,2,FALSE)</f>
        <v>#REF!</v>
      </c>
      <c r="R960" t="s">
        <v>1475</v>
      </c>
      <c r="S960" t="s">
        <v>206</v>
      </c>
      <c r="T960">
        <v>14000000</v>
      </c>
      <c r="U960">
        <v>12000000</v>
      </c>
      <c r="V960">
        <v>12000000</v>
      </c>
      <c r="W960">
        <v>-2000000</v>
      </c>
      <c r="X960">
        <v>-2000000</v>
      </c>
      <c r="Y960" s="288">
        <v>4</v>
      </c>
      <c r="Z960" s="6" t="str">
        <f t="shared" si="56"/>
        <v>48</v>
      </c>
      <c r="AA960" s="107" t="str">
        <f t="shared" si="57"/>
        <v>2</v>
      </c>
      <c r="AB960" s="107" t="str">
        <f t="shared" si="58"/>
        <v>26</v>
      </c>
      <c r="AC960" s="107" t="str">
        <f t="shared" si="59"/>
        <v>268</v>
      </c>
    </row>
    <row r="961" spans="1:29" x14ac:dyDescent="0.25">
      <c r="A961" t="s">
        <v>194</v>
      </c>
      <c r="B961" t="s">
        <v>1395</v>
      </c>
      <c r="C961" s="107" t="e">
        <f>+VLOOKUP(AA961,#REF!,2,FALSE)</f>
        <v>#REF!</v>
      </c>
      <c r="D961" s="107" t="e">
        <f>+VLOOKUP(AB961,#REF!,2,FALSE)</f>
        <v>#REF!</v>
      </c>
      <c r="E961" s="107" t="s">
        <v>2232</v>
      </c>
      <c r="F961" s="107" t="s">
        <v>2236</v>
      </c>
      <c r="G961" s="107" t="s">
        <v>2234</v>
      </c>
      <c r="H961" s="107" t="s">
        <v>2237</v>
      </c>
      <c r="I961" s="107" t="s">
        <v>1265</v>
      </c>
      <c r="J961" s="107" t="s">
        <v>196</v>
      </c>
      <c r="K961" s="107" t="s">
        <v>1367</v>
      </c>
      <c r="L961" s="107" t="s">
        <v>2217</v>
      </c>
      <c r="M961" t="s">
        <v>1348</v>
      </c>
      <c r="P961" t="s">
        <v>233</v>
      </c>
      <c r="Q961" s="6" t="e">
        <f>+VLOOKUP(Y961,#REF!,2,FALSE)</f>
        <v>#REF!</v>
      </c>
      <c r="R961" t="s">
        <v>1475</v>
      </c>
      <c r="S961" t="s">
        <v>206</v>
      </c>
      <c r="T961">
        <v>250000</v>
      </c>
      <c r="U961">
        <v>250000</v>
      </c>
      <c r="V961">
        <v>250000</v>
      </c>
      <c r="W961">
        <v>0</v>
      </c>
      <c r="X961">
        <v>0</v>
      </c>
      <c r="Y961" s="288">
        <v>4</v>
      </c>
      <c r="Z961" s="6" t="str">
        <f t="shared" si="56"/>
        <v>48</v>
      </c>
      <c r="AA961" s="107" t="str">
        <f t="shared" si="57"/>
        <v>2</v>
      </c>
      <c r="AB961" s="107" t="str">
        <f t="shared" si="58"/>
        <v>26</v>
      </c>
      <c r="AC961" s="107" t="str">
        <f t="shared" si="59"/>
        <v>268</v>
      </c>
    </row>
    <row r="962" spans="1:29" x14ac:dyDescent="0.25">
      <c r="A962" t="s">
        <v>194</v>
      </c>
      <c r="B962" t="s">
        <v>1395</v>
      </c>
      <c r="C962" s="107" t="e">
        <f>+VLOOKUP(AA962,#REF!,2,FALSE)</f>
        <v>#REF!</v>
      </c>
      <c r="D962" s="107" t="e">
        <f>+VLOOKUP(AB962,#REF!,2,FALSE)</f>
        <v>#REF!</v>
      </c>
      <c r="E962" s="107" t="s">
        <v>2232</v>
      </c>
      <c r="F962" s="107" t="s">
        <v>2236</v>
      </c>
      <c r="G962" s="107" t="s">
        <v>2234</v>
      </c>
      <c r="H962" s="107" t="s">
        <v>2237</v>
      </c>
      <c r="I962" s="107" t="s">
        <v>1265</v>
      </c>
      <c r="J962" s="107" t="s">
        <v>196</v>
      </c>
      <c r="K962" s="107" t="s">
        <v>1367</v>
      </c>
      <c r="L962" s="107" t="s">
        <v>2217</v>
      </c>
      <c r="M962" t="s">
        <v>1348</v>
      </c>
      <c r="P962" t="s">
        <v>234</v>
      </c>
      <c r="Q962" s="6" t="e">
        <f>+VLOOKUP(Y962,#REF!,2,FALSE)</f>
        <v>#REF!</v>
      </c>
      <c r="R962" t="s">
        <v>1475</v>
      </c>
      <c r="S962" t="s">
        <v>206</v>
      </c>
      <c r="T962">
        <v>50000000</v>
      </c>
      <c r="U962">
        <v>25000000</v>
      </c>
      <c r="V962">
        <v>25000000</v>
      </c>
      <c r="W962">
        <v>-25000000</v>
      </c>
      <c r="X962">
        <v>-25000000</v>
      </c>
      <c r="Y962" s="288">
        <v>4</v>
      </c>
      <c r="Z962" s="6" t="str">
        <f t="shared" ref="Z962:Z1025" si="60">+MID(S962,1,2)</f>
        <v>48</v>
      </c>
      <c r="AA962" s="107" t="str">
        <f t="shared" ref="AA962:AA1025" si="61">+MID(B962,1,1)</f>
        <v>2</v>
      </c>
      <c r="AB962" s="107" t="str">
        <f t="shared" ref="AB962:AB1025" si="62">+MID(B962,1,2)</f>
        <v>26</v>
      </c>
      <c r="AC962" s="107" t="str">
        <f t="shared" ref="AC962:AC1025" si="63">+MID(B962,1,3)</f>
        <v>268</v>
      </c>
    </row>
    <row r="963" spans="1:29" x14ac:dyDescent="0.25">
      <c r="A963" t="s">
        <v>194</v>
      </c>
      <c r="B963" t="s">
        <v>1395</v>
      </c>
      <c r="C963" s="107" t="e">
        <f>+VLOOKUP(AA963,#REF!,2,FALSE)</f>
        <v>#REF!</v>
      </c>
      <c r="D963" s="107" t="e">
        <f>+VLOOKUP(AB963,#REF!,2,FALSE)</f>
        <v>#REF!</v>
      </c>
      <c r="E963" s="107" t="s">
        <v>2232</v>
      </c>
      <c r="F963" s="107" t="s">
        <v>2236</v>
      </c>
      <c r="G963" s="107" t="s">
        <v>2234</v>
      </c>
      <c r="H963" s="107" t="s">
        <v>2237</v>
      </c>
      <c r="I963" s="107" t="s">
        <v>1265</v>
      </c>
      <c r="J963" s="107" t="s">
        <v>196</v>
      </c>
      <c r="K963" s="107" t="s">
        <v>1367</v>
      </c>
      <c r="L963" s="107" t="s">
        <v>2217</v>
      </c>
      <c r="M963" t="s">
        <v>1348</v>
      </c>
      <c r="P963" t="s">
        <v>235</v>
      </c>
      <c r="Q963" s="6" t="e">
        <f>+VLOOKUP(Y963,#REF!,2,FALSE)</f>
        <v>#REF!</v>
      </c>
      <c r="R963" t="s">
        <v>1475</v>
      </c>
      <c r="S963" t="s">
        <v>206</v>
      </c>
      <c r="T963">
        <v>1200000</v>
      </c>
      <c r="U963">
        <v>1200000</v>
      </c>
      <c r="V963">
        <v>1200000</v>
      </c>
      <c r="W963">
        <v>0</v>
      </c>
      <c r="X963">
        <v>0</v>
      </c>
      <c r="Y963" s="288">
        <v>4</v>
      </c>
      <c r="Z963" s="6" t="str">
        <f t="shared" si="60"/>
        <v>48</v>
      </c>
      <c r="AA963" s="107" t="str">
        <f t="shared" si="61"/>
        <v>2</v>
      </c>
      <c r="AB963" s="107" t="str">
        <f t="shared" si="62"/>
        <v>26</v>
      </c>
      <c r="AC963" s="107" t="str">
        <f t="shared" si="63"/>
        <v>268</v>
      </c>
    </row>
    <row r="964" spans="1:29" x14ac:dyDescent="0.25">
      <c r="A964" t="s">
        <v>194</v>
      </c>
      <c r="B964" t="s">
        <v>1395</v>
      </c>
      <c r="C964" s="107" t="e">
        <f>+VLOOKUP(AA964,#REF!,2,FALSE)</f>
        <v>#REF!</v>
      </c>
      <c r="D964" s="107" t="e">
        <f>+VLOOKUP(AB964,#REF!,2,FALSE)</f>
        <v>#REF!</v>
      </c>
      <c r="E964" s="107" t="s">
        <v>2232</v>
      </c>
      <c r="F964" s="107" t="s">
        <v>2236</v>
      </c>
      <c r="G964" s="107" t="s">
        <v>2234</v>
      </c>
      <c r="H964" s="107" t="s">
        <v>2237</v>
      </c>
      <c r="I964" s="107" t="s">
        <v>1265</v>
      </c>
      <c r="J964" s="107" t="s">
        <v>196</v>
      </c>
      <c r="K964" s="107" t="s">
        <v>1367</v>
      </c>
      <c r="L964" s="107" t="s">
        <v>2217</v>
      </c>
      <c r="M964" t="s">
        <v>1348</v>
      </c>
      <c r="P964" t="s">
        <v>236</v>
      </c>
      <c r="Q964" s="6" t="e">
        <f>+VLOOKUP(Y964,#REF!,2,FALSE)</f>
        <v>#REF!</v>
      </c>
      <c r="R964" t="s">
        <v>1475</v>
      </c>
      <c r="S964" t="s">
        <v>206</v>
      </c>
      <c r="T964">
        <v>300000</v>
      </c>
      <c r="U964">
        <v>300000</v>
      </c>
      <c r="V964">
        <v>300000</v>
      </c>
      <c r="W964">
        <v>0</v>
      </c>
      <c r="X964">
        <v>0</v>
      </c>
      <c r="Y964" s="288">
        <v>4</v>
      </c>
      <c r="Z964" s="6" t="str">
        <f t="shared" si="60"/>
        <v>48</v>
      </c>
      <c r="AA964" s="107" t="str">
        <f t="shared" si="61"/>
        <v>2</v>
      </c>
      <c r="AB964" s="107" t="str">
        <f t="shared" si="62"/>
        <v>26</v>
      </c>
      <c r="AC964" s="107" t="str">
        <f t="shared" si="63"/>
        <v>268</v>
      </c>
    </row>
    <row r="965" spans="1:29" x14ac:dyDescent="0.25">
      <c r="A965" t="s">
        <v>194</v>
      </c>
      <c r="B965" t="s">
        <v>1395</v>
      </c>
      <c r="C965" s="107" t="e">
        <f>+VLOOKUP(AA965,#REF!,2,FALSE)</f>
        <v>#REF!</v>
      </c>
      <c r="D965" s="107" t="e">
        <f>+VLOOKUP(AB965,#REF!,2,FALSE)</f>
        <v>#REF!</v>
      </c>
      <c r="E965" s="107" t="s">
        <v>2232</v>
      </c>
      <c r="F965" s="107" t="s">
        <v>2236</v>
      </c>
      <c r="G965" s="107" t="s">
        <v>2234</v>
      </c>
      <c r="H965" s="107" t="s">
        <v>2237</v>
      </c>
      <c r="I965" s="107" t="s">
        <v>1265</v>
      </c>
      <c r="J965" s="107" t="s">
        <v>196</v>
      </c>
      <c r="K965" s="107" t="s">
        <v>1367</v>
      </c>
      <c r="L965" s="107" t="s">
        <v>2217</v>
      </c>
      <c r="M965" t="s">
        <v>1348</v>
      </c>
      <c r="P965" t="s">
        <v>237</v>
      </c>
      <c r="Q965" s="6" t="e">
        <f>+VLOOKUP(Y965,#REF!,2,FALSE)</f>
        <v>#REF!</v>
      </c>
      <c r="R965" t="s">
        <v>1475</v>
      </c>
      <c r="S965" t="s">
        <v>206</v>
      </c>
      <c r="T965">
        <v>500000</v>
      </c>
      <c r="U965">
        <v>500000</v>
      </c>
      <c r="V965">
        <v>500000</v>
      </c>
      <c r="W965">
        <v>0</v>
      </c>
      <c r="X965">
        <v>0</v>
      </c>
      <c r="Y965" s="288">
        <v>4</v>
      </c>
      <c r="Z965" s="6" t="str">
        <f t="shared" si="60"/>
        <v>48</v>
      </c>
      <c r="AA965" s="107" t="str">
        <f t="shared" si="61"/>
        <v>2</v>
      </c>
      <c r="AB965" s="107" t="str">
        <f t="shared" si="62"/>
        <v>26</v>
      </c>
      <c r="AC965" s="107" t="str">
        <f t="shared" si="63"/>
        <v>268</v>
      </c>
    </row>
    <row r="966" spans="1:29" x14ac:dyDescent="0.25">
      <c r="A966" t="s">
        <v>194</v>
      </c>
      <c r="B966" t="s">
        <v>1395</v>
      </c>
      <c r="C966" s="107" t="e">
        <f>+VLOOKUP(AA966,#REF!,2,FALSE)</f>
        <v>#REF!</v>
      </c>
      <c r="D966" s="107" t="e">
        <f>+VLOOKUP(AB966,#REF!,2,FALSE)</f>
        <v>#REF!</v>
      </c>
      <c r="E966" s="107" t="s">
        <v>2232</v>
      </c>
      <c r="F966" s="107" t="s">
        <v>2236</v>
      </c>
      <c r="G966" s="107" t="s">
        <v>2234</v>
      </c>
      <c r="H966" s="107" t="s">
        <v>2237</v>
      </c>
      <c r="I966" s="107" t="s">
        <v>1265</v>
      </c>
      <c r="J966" s="107" t="s">
        <v>196</v>
      </c>
      <c r="K966" s="107" t="s">
        <v>1367</v>
      </c>
      <c r="L966" s="107" t="s">
        <v>2217</v>
      </c>
      <c r="M966" t="s">
        <v>1348</v>
      </c>
      <c r="P966" t="s">
        <v>238</v>
      </c>
      <c r="Q966" s="6" t="e">
        <f>+VLOOKUP(Y966,#REF!,2,FALSE)</f>
        <v>#REF!</v>
      </c>
      <c r="R966" t="s">
        <v>1475</v>
      </c>
      <c r="S966" t="s">
        <v>206</v>
      </c>
      <c r="T966">
        <v>300000</v>
      </c>
      <c r="U966">
        <v>300000</v>
      </c>
      <c r="V966">
        <v>300000</v>
      </c>
      <c r="W966">
        <v>0</v>
      </c>
      <c r="X966">
        <v>0</v>
      </c>
      <c r="Y966" s="288">
        <v>4</v>
      </c>
      <c r="Z966" s="6" t="str">
        <f t="shared" si="60"/>
        <v>48</v>
      </c>
      <c r="AA966" s="107" t="str">
        <f t="shared" si="61"/>
        <v>2</v>
      </c>
      <c r="AB966" s="107" t="str">
        <f t="shared" si="62"/>
        <v>26</v>
      </c>
      <c r="AC966" s="107" t="str">
        <f t="shared" si="63"/>
        <v>268</v>
      </c>
    </row>
    <row r="967" spans="1:29" x14ac:dyDescent="0.25">
      <c r="A967" t="s">
        <v>194</v>
      </c>
      <c r="B967" t="s">
        <v>1384</v>
      </c>
      <c r="C967" s="107" t="e">
        <f>+VLOOKUP(AA967,#REF!,2,FALSE)</f>
        <v>#REF!</v>
      </c>
      <c r="D967" s="107" t="e">
        <f>+VLOOKUP(AB967,#REF!,2,FALSE)</f>
        <v>#REF!</v>
      </c>
      <c r="E967" s="107" t="s">
        <v>2232</v>
      </c>
      <c r="F967" s="107" t="s">
        <v>2236</v>
      </c>
      <c r="G967" s="107" t="s">
        <v>2238</v>
      </c>
      <c r="H967" s="107" t="s">
        <v>2235</v>
      </c>
      <c r="I967" t="s">
        <v>1270</v>
      </c>
      <c r="J967" t="s">
        <v>201</v>
      </c>
      <c r="K967" t="s">
        <v>1385</v>
      </c>
      <c r="L967" s="107" t="s">
        <v>2217</v>
      </c>
      <c r="M967" t="s">
        <v>1350</v>
      </c>
      <c r="P967" t="s">
        <v>1013</v>
      </c>
      <c r="Q967" s="6" t="e">
        <f>+VLOOKUP(Y967,#REF!,2,FALSE)</f>
        <v>#REF!</v>
      </c>
      <c r="R967" t="s">
        <v>1454</v>
      </c>
      <c r="S967" t="s">
        <v>2</v>
      </c>
      <c r="T967">
        <v>3000</v>
      </c>
      <c r="U967">
        <v>3000</v>
      </c>
      <c r="V967">
        <v>1200</v>
      </c>
      <c r="W967">
        <v>0</v>
      </c>
      <c r="X967">
        <v>-1800</v>
      </c>
      <c r="Y967" s="288">
        <v>2</v>
      </c>
      <c r="Z967" s="6" t="str">
        <f t="shared" si="60"/>
        <v>21</v>
      </c>
      <c r="AA967" s="107" t="str">
        <f t="shared" si="61"/>
        <v>3</v>
      </c>
      <c r="AB967" s="107" t="str">
        <f t="shared" si="62"/>
        <v>31</v>
      </c>
      <c r="AC967" s="107" t="str">
        <f t="shared" si="63"/>
        <v>311</v>
      </c>
    </row>
    <row r="968" spans="1:29" x14ac:dyDescent="0.25">
      <c r="A968" t="s">
        <v>194</v>
      </c>
      <c r="B968" t="s">
        <v>1384</v>
      </c>
      <c r="C968" s="107" t="e">
        <f>+VLOOKUP(AA968,#REF!,2,FALSE)</f>
        <v>#REF!</v>
      </c>
      <c r="D968" s="107" t="e">
        <f>+VLOOKUP(AB968,#REF!,2,FALSE)</f>
        <v>#REF!</v>
      </c>
      <c r="E968" s="107" t="s">
        <v>2232</v>
      </c>
      <c r="F968" s="107" t="s">
        <v>2236</v>
      </c>
      <c r="G968" s="107" t="s">
        <v>2238</v>
      </c>
      <c r="H968" s="107" t="s">
        <v>2235</v>
      </c>
      <c r="I968" s="107" t="s">
        <v>1270</v>
      </c>
      <c r="J968" s="107" t="s">
        <v>201</v>
      </c>
      <c r="K968" s="107" t="s">
        <v>1385</v>
      </c>
      <c r="L968" s="107" t="s">
        <v>2217</v>
      </c>
      <c r="M968" t="s">
        <v>1350</v>
      </c>
      <c r="P968" t="s">
        <v>1014</v>
      </c>
      <c r="Q968" s="6" t="e">
        <f>+VLOOKUP(Y968,#REF!,2,FALSE)</f>
        <v>#REF!</v>
      </c>
      <c r="R968" t="s">
        <v>1461</v>
      </c>
      <c r="S968" t="s">
        <v>11</v>
      </c>
      <c r="T968">
        <v>15000</v>
      </c>
      <c r="U968">
        <v>15000</v>
      </c>
      <c r="V968">
        <v>6000</v>
      </c>
      <c r="W968">
        <v>0</v>
      </c>
      <c r="X968">
        <v>-9000</v>
      </c>
      <c r="Y968" s="288">
        <v>2</v>
      </c>
      <c r="Z968" s="6" t="str">
        <f t="shared" si="60"/>
        <v>29</v>
      </c>
      <c r="AA968" s="107" t="str">
        <f t="shared" si="61"/>
        <v>3</v>
      </c>
      <c r="AB968" s="107" t="str">
        <f t="shared" si="62"/>
        <v>31</v>
      </c>
      <c r="AC968" s="107" t="str">
        <f t="shared" si="63"/>
        <v>311</v>
      </c>
    </row>
    <row r="969" spans="1:29" x14ac:dyDescent="0.25">
      <c r="A969" t="s">
        <v>194</v>
      </c>
      <c r="B969" t="s">
        <v>1384</v>
      </c>
      <c r="C969" s="107" t="e">
        <f>+VLOOKUP(AA969,#REF!,2,FALSE)</f>
        <v>#REF!</v>
      </c>
      <c r="D969" s="107" t="e">
        <f>+VLOOKUP(AB969,#REF!,2,FALSE)</f>
        <v>#REF!</v>
      </c>
      <c r="E969" s="107" t="s">
        <v>2232</v>
      </c>
      <c r="F969" s="107" t="s">
        <v>2236</v>
      </c>
      <c r="G969" s="107" t="s">
        <v>2238</v>
      </c>
      <c r="H969" s="107" t="s">
        <v>2235</v>
      </c>
      <c r="I969" s="107" t="s">
        <v>1270</v>
      </c>
      <c r="J969" s="107" t="s">
        <v>201</v>
      </c>
      <c r="K969" s="107" t="s">
        <v>1385</v>
      </c>
      <c r="L969" s="107" t="s">
        <v>2217</v>
      </c>
      <c r="M969" t="s">
        <v>1350</v>
      </c>
      <c r="P969" t="s">
        <v>1015</v>
      </c>
      <c r="Q969" s="6" t="e">
        <f>+VLOOKUP(Y969,#REF!,2,FALSE)</f>
        <v>#REF!</v>
      </c>
      <c r="R969" t="s">
        <v>1463</v>
      </c>
      <c r="S969" t="s">
        <v>60</v>
      </c>
      <c r="T969">
        <v>50000</v>
      </c>
      <c r="U969">
        <v>50000</v>
      </c>
      <c r="V969">
        <v>50000</v>
      </c>
      <c r="W969">
        <v>0</v>
      </c>
      <c r="X969">
        <v>0</v>
      </c>
      <c r="Y969" s="288">
        <v>3</v>
      </c>
      <c r="Z969" s="6" t="str">
        <f t="shared" si="60"/>
        <v>32</v>
      </c>
      <c r="AA969" s="107" t="str">
        <f t="shared" si="61"/>
        <v>3</v>
      </c>
      <c r="AB969" s="107" t="str">
        <f t="shared" si="62"/>
        <v>31</v>
      </c>
      <c r="AC969" s="107" t="str">
        <f t="shared" si="63"/>
        <v>311</v>
      </c>
    </row>
    <row r="970" spans="1:29" x14ac:dyDescent="0.25">
      <c r="A970" t="s">
        <v>194</v>
      </c>
      <c r="B970" t="s">
        <v>1384</v>
      </c>
      <c r="C970" s="107" t="e">
        <f>+VLOOKUP(AA970,#REF!,2,FALSE)</f>
        <v>#REF!</v>
      </c>
      <c r="D970" s="107" t="e">
        <f>+VLOOKUP(AB970,#REF!,2,FALSE)</f>
        <v>#REF!</v>
      </c>
      <c r="E970" s="107" t="s">
        <v>2232</v>
      </c>
      <c r="F970" s="107" t="s">
        <v>2236</v>
      </c>
      <c r="G970" s="107" t="s">
        <v>2238</v>
      </c>
      <c r="H970" s="107" t="s">
        <v>2235</v>
      </c>
      <c r="I970" s="107" t="s">
        <v>1270</v>
      </c>
      <c r="J970" s="107" t="s">
        <v>201</v>
      </c>
      <c r="K970" s="107" t="s">
        <v>1385</v>
      </c>
      <c r="L970" s="107" t="s">
        <v>2217</v>
      </c>
      <c r="M970" t="s">
        <v>1350</v>
      </c>
      <c r="P970" t="s">
        <v>1016</v>
      </c>
      <c r="Q970" s="6" t="e">
        <f>+VLOOKUP(Y970,#REF!,2,FALSE)</f>
        <v>#REF!</v>
      </c>
      <c r="R970" t="s">
        <v>1464</v>
      </c>
      <c r="S970" t="s">
        <v>45</v>
      </c>
      <c r="T970">
        <v>200000</v>
      </c>
      <c r="U970">
        <v>200000</v>
      </c>
      <c r="V970">
        <v>40000</v>
      </c>
      <c r="W970">
        <v>0</v>
      </c>
      <c r="X970">
        <v>-160000</v>
      </c>
      <c r="Y970" s="288">
        <v>3</v>
      </c>
      <c r="Z970" s="6" t="str">
        <f t="shared" si="60"/>
        <v>33</v>
      </c>
      <c r="AA970" s="107" t="str">
        <f t="shared" si="61"/>
        <v>3</v>
      </c>
      <c r="AB970" s="107" t="str">
        <f t="shared" si="62"/>
        <v>31</v>
      </c>
      <c r="AC970" s="107" t="str">
        <f t="shared" si="63"/>
        <v>311</v>
      </c>
    </row>
    <row r="971" spans="1:29" x14ac:dyDescent="0.25">
      <c r="A971" t="s">
        <v>194</v>
      </c>
      <c r="B971" t="s">
        <v>1384</v>
      </c>
      <c r="C971" s="107" t="e">
        <f>+VLOOKUP(AA971,#REF!,2,FALSE)</f>
        <v>#REF!</v>
      </c>
      <c r="D971" s="107" t="e">
        <f>+VLOOKUP(AB971,#REF!,2,FALSE)</f>
        <v>#REF!</v>
      </c>
      <c r="E971" s="107" t="s">
        <v>2232</v>
      </c>
      <c r="F971" s="107" t="s">
        <v>2236</v>
      </c>
      <c r="G971" s="107" t="s">
        <v>2238</v>
      </c>
      <c r="H971" s="107" t="s">
        <v>2235</v>
      </c>
      <c r="I971" s="107" t="s">
        <v>1270</v>
      </c>
      <c r="J971" s="107" t="s">
        <v>201</v>
      </c>
      <c r="K971" s="107" t="s">
        <v>1385</v>
      </c>
      <c r="L971" s="107" t="s">
        <v>2217</v>
      </c>
      <c r="M971" t="s">
        <v>1350</v>
      </c>
      <c r="P971" t="s">
        <v>1017</v>
      </c>
      <c r="Q971" s="6" t="e">
        <f>+VLOOKUP(Y971,#REF!,2,FALSE)</f>
        <v>#REF!</v>
      </c>
      <c r="R971" t="s">
        <v>1464</v>
      </c>
      <c r="S971" t="s">
        <v>71</v>
      </c>
      <c r="T971">
        <v>150000</v>
      </c>
      <c r="U971">
        <v>150000</v>
      </c>
      <c r="V971">
        <v>150000</v>
      </c>
      <c r="W971">
        <v>0</v>
      </c>
      <c r="X971">
        <v>0</v>
      </c>
      <c r="Y971" s="288">
        <v>3</v>
      </c>
      <c r="Z971" s="6" t="str">
        <f t="shared" si="60"/>
        <v>33</v>
      </c>
      <c r="AA971" s="107" t="str">
        <f t="shared" si="61"/>
        <v>3</v>
      </c>
      <c r="AB971" s="107" t="str">
        <f t="shared" si="62"/>
        <v>31</v>
      </c>
      <c r="AC971" s="107" t="str">
        <f t="shared" si="63"/>
        <v>311</v>
      </c>
    </row>
    <row r="972" spans="1:29" x14ac:dyDescent="0.25">
      <c r="A972" t="s">
        <v>194</v>
      </c>
      <c r="B972" t="s">
        <v>1384</v>
      </c>
      <c r="C972" s="107" t="e">
        <f>+VLOOKUP(AA972,#REF!,2,FALSE)</f>
        <v>#REF!</v>
      </c>
      <c r="D972" s="107" t="e">
        <f>+VLOOKUP(AB972,#REF!,2,FALSE)</f>
        <v>#REF!</v>
      </c>
      <c r="E972" s="107" t="s">
        <v>2232</v>
      </c>
      <c r="F972" s="107" t="s">
        <v>2236</v>
      </c>
      <c r="G972" s="107" t="s">
        <v>2238</v>
      </c>
      <c r="H972" s="107" t="s">
        <v>2235</v>
      </c>
      <c r="I972" s="107" t="s">
        <v>1270</v>
      </c>
      <c r="J972" s="107" t="s">
        <v>201</v>
      </c>
      <c r="K972" s="107" t="s">
        <v>1385</v>
      </c>
      <c r="L972" s="107" t="s">
        <v>2217</v>
      </c>
      <c r="M972" t="s">
        <v>1350</v>
      </c>
      <c r="P972" t="s">
        <v>1018</v>
      </c>
      <c r="Q972" s="6" t="e">
        <f>+VLOOKUP(Y972,#REF!,2,FALSE)</f>
        <v>#REF!</v>
      </c>
      <c r="R972" t="s">
        <v>1468</v>
      </c>
      <c r="S972" t="s">
        <v>56</v>
      </c>
      <c r="T972">
        <v>30000</v>
      </c>
      <c r="U972">
        <v>30000</v>
      </c>
      <c r="V972">
        <v>12000</v>
      </c>
      <c r="W972">
        <v>0</v>
      </c>
      <c r="X972">
        <v>-18000</v>
      </c>
      <c r="Y972" s="288">
        <v>3</v>
      </c>
      <c r="Z972" s="6" t="str">
        <f t="shared" si="60"/>
        <v>37</v>
      </c>
      <c r="AA972" s="107" t="str">
        <f t="shared" si="61"/>
        <v>3</v>
      </c>
      <c r="AB972" s="107" t="str">
        <f t="shared" si="62"/>
        <v>31</v>
      </c>
      <c r="AC972" s="107" t="str">
        <f t="shared" si="63"/>
        <v>311</v>
      </c>
    </row>
    <row r="973" spans="1:29" x14ac:dyDescent="0.25">
      <c r="A973" t="s">
        <v>194</v>
      </c>
      <c r="B973" t="s">
        <v>1384</v>
      </c>
      <c r="C973" s="107" t="e">
        <f>+VLOOKUP(AA973,#REF!,2,FALSE)</f>
        <v>#REF!</v>
      </c>
      <c r="D973" s="107" t="e">
        <f>+VLOOKUP(AB973,#REF!,2,FALSE)</f>
        <v>#REF!</v>
      </c>
      <c r="E973" s="107" t="s">
        <v>2232</v>
      </c>
      <c r="F973" s="107" t="s">
        <v>2236</v>
      </c>
      <c r="G973" s="107" t="s">
        <v>2238</v>
      </c>
      <c r="H973" s="107" t="s">
        <v>2235</v>
      </c>
      <c r="I973" s="107" t="s">
        <v>1270</v>
      </c>
      <c r="J973" s="107" t="s">
        <v>201</v>
      </c>
      <c r="K973" s="107" t="s">
        <v>1385</v>
      </c>
      <c r="L973" s="107" t="s">
        <v>2217</v>
      </c>
      <c r="M973" t="s">
        <v>1350</v>
      </c>
      <c r="P973" t="s">
        <v>1019</v>
      </c>
      <c r="Q973" s="6" t="e">
        <f>+VLOOKUP(Y973,#REF!,2,FALSE)</f>
        <v>#REF!</v>
      </c>
      <c r="R973" t="s">
        <v>1468</v>
      </c>
      <c r="S973" t="s">
        <v>14</v>
      </c>
      <c r="T973">
        <v>5000</v>
      </c>
      <c r="U973">
        <v>5000</v>
      </c>
      <c r="V973">
        <v>5000</v>
      </c>
      <c r="W973">
        <v>0</v>
      </c>
      <c r="X973">
        <v>0</v>
      </c>
      <c r="Y973" s="288">
        <v>3</v>
      </c>
      <c r="Z973" s="6" t="str">
        <f t="shared" si="60"/>
        <v>37</v>
      </c>
      <c r="AA973" s="107" t="str">
        <f t="shared" si="61"/>
        <v>3</v>
      </c>
      <c r="AB973" s="107" t="str">
        <f t="shared" si="62"/>
        <v>31</v>
      </c>
      <c r="AC973" s="107" t="str">
        <f t="shared" si="63"/>
        <v>311</v>
      </c>
    </row>
    <row r="974" spans="1:29" x14ac:dyDescent="0.25">
      <c r="A974" t="s">
        <v>194</v>
      </c>
      <c r="B974" t="s">
        <v>1384</v>
      </c>
      <c r="C974" s="107" t="e">
        <f>+VLOOKUP(AA974,#REF!,2,FALSE)</f>
        <v>#REF!</v>
      </c>
      <c r="D974" s="107" t="e">
        <f>+VLOOKUP(AB974,#REF!,2,FALSE)</f>
        <v>#REF!</v>
      </c>
      <c r="E974" s="107" t="s">
        <v>2232</v>
      </c>
      <c r="F974" s="107" t="s">
        <v>2236</v>
      </c>
      <c r="G974" s="107" t="s">
        <v>2238</v>
      </c>
      <c r="H974" s="107" t="s">
        <v>2235</v>
      </c>
      <c r="I974" s="107" t="s">
        <v>1270</v>
      </c>
      <c r="J974" s="107" t="s">
        <v>201</v>
      </c>
      <c r="K974" s="107" t="s">
        <v>1385</v>
      </c>
      <c r="L974" s="107" t="s">
        <v>2217</v>
      </c>
      <c r="M974" t="s">
        <v>1350</v>
      </c>
      <c r="P974" t="s">
        <v>1019</v>
      </c>
      <c r="Q974" s="6" t="e">
        <f>+VLOOKUP(Y974,#REF!,2,FALSE)</f>
        <v>#REF!</v>
      </c>
      <c r="R974" t="s">
        <v>1468</v>
      </c>
      <c r="S974" t="s">
        <v>57</v>
      </c>
      <c r="T974">
        <v>30000</v>
      </c>
      <c r="U974">
        <v>30000</v>
      </c>
      <c r="V974">
        <v>3000</v>
      </c>
      <c r="W974">
        <v>0</v>
      </c>
      <c r="X974">
        <v>-27000</v>
      </c>
      <c r="Y974" s="288">
        <v>3</v>
      </c>
      <c r="Z974" s="6" t="str">
        <f t="shared" si="60"/>
        <v>37</v>
      </c>
      <c r="AA974" s="107" t="str">
        <f t="shared" si="61"/>
        <v>3</v>
      </c>
      <c r="AB974" s="107" t="str">
        <f t="shared" si="62"/>
        <v>31</v>
      </c>
      <c r="AC974" s="107" t="str">
        <f t="shared" si="63"/>
        <v>311</v>
      </c>
    </row>
    <row r="975" spans="1:29" x14ac:dyDescent="0.25">
      <c r="A975" t="s">
        <v>194</v>
      </c>
      <c r="B975" t="s">
        <v>1384</v>
      </c>
      <c r="C975" s="107" t="e">
        <f>+VLOOKUP(AA975,#REF!,2,FALSE)</f>
        <v>#REF!</v>
      </c>
      <c r="D975" s="107" t="e">
        <f>+VLOOKUP(AB975,#REF!,2,FALSE)</f>
        <v>#REF!</v>
      </c>
      <c r="E975" s="107" t="s">
        <v>2232</v>
      </c>
      <c r="F975" s="107" t="s">
        <v>2236</v>
      </c>
      <c r="G975" s="107" t="s">
        <v>2238</v>
      </c>
      <c r="H975" s="107" t="s">
        <v>2235</v>
      </c>
      <c r="I975" s="107" t="s">
        <v>1270</v>
      </c>
      <c r="J975" s="107" t="s">
        <v>201</v>
      </c>
      <c r="K975" s="107" t="s">
        <v>1385</v>
      </c>
      <c r="L975" s="107" t="s">
        <v>2217</v>
      </c>
      <c r="M975" t="s">
        <v>1350</v>
      </c>
      <c r="P975" t="s">
        <v>1020</v>
      </c>
      <c r="Q975" s="6" t="e">
        <f>+VLOOKUP(Y975,#REF!,2,FALSE)</f>
        <v>#REF!</v>
      </c>
      <c r="R975" t="s">
        <v>1469</v>
      </c>
      <c r="S975" t="s">
        <v>61</v>
      </c>
      <c r="T975">
        <v>1500000</v>
      </c>
      <c r="U975">
        <v>1500000</v>
      </c>
      <c r="V975">
        <v>450000</v>
      </c>
      <c r="W975">
        <v>0</v>
      </c>
      <c r="X975">
        <v>-1050000</v>
      </c>
      <c r="Y975" s="288">
        <v>3</v>
      </c>
      <c r="Z975" s="6" t="str">
        <f t="shared" si="60"/>
        <v>38</v>
      </c>
      <c r="AA975" s="107" t="str">
        <f t="shared" si="61"/>
        <v>3</v>
      </c>
      <c r="AB975" s="107" t="str">
        <f t="shared" si="62"/>
        <v>31</v>
      </c>
      <c r="AC975" s="107" t="str">
        <f t="shared" si="63"/>
        <v>311</v>
      </c>
    </row>
    <row r="976" spans="1:29" x14ac:dyDescent="0.25">
      <c r="A976" t="s">
        <v>194</v>
      </c>
      <c r="B976" t="s">
        <v>1384</v>
      </c>
      <c r="C976" s="107" t="e">
        <f>+VLOOKUP(AA976,#REF!,2,FALSE)</f>
        <v>#REF!</v>
      </c>
      <c r="D976" s="107" t="e">
        <f>+VLOOKUP(AB976,#REF!,2,FALSE)</f>
        <v>#REF!</v>
      </c>
      <c r="E976" s="107" t="s">
        <v>2232</v>
      </c>
      <c r="F976" s="107" t="s">
        <v>2236</v>
      </c>
      <c r="G976" s="107" t="s">
        <v>2238</v>
      </c>
      <c r="H976" s="107" t="s">
        <v>2235</v>
      </c>
      <c r="I976" s="107" t="s">
        <v>1270</v>
      </c>
      <c r="J976" s="107" t="s">
        <v>201</v>
      </c>
      <c r="K976" s="107" t="s">
        <v>1385</v>
      </c>
      <c r="L976" s="107" t="s">
        <v>2217</v>
      </c>
      <c r="M976" t="s">
        <v>1350</v>
      </c>
      <c r="P976" t="s">
        <v>1021</v>
      </c>
      <c r="Q976" s="6" t="e">
        <f>+VLOOKUP(Y976,#REF!,2,FALSE)</f>
        <v>#REF!</v>
      </c>
      <c r="R976" t="s">
        <v>1469</v>
      </c>
      <c r="S976" t="s">
        <v>61</v>
      </c>
      <c r="T976">
        <v>110000</v>
      </c>
      <c r="U976">
        <v>110000</v>
      </c>
      <c r="V976">
        <v>33000</v>
      </c>
      <c r="W976">
        <v>0</v>
      </c>
      <c r="X976">
        <v>-77000</v>
      </c>
      <c r="Y976" s="288">
        <v>3</v>
      </c>
      <c r="Z976" s="6" t="str">
        <f t="shared" si="60"/>
        <v>38</v>
      </c>
      <c r="AA976" s="107" t="str">
        <f t="shared" si="61"/>
        <v>3</v>
      </c>
      <c r="AB976" s="107" t="str">
        <f t="shared" si="62"/>
        <v>31</v>
      </c>
      <c r="AC976" s="107" t="str">
        <f t="shared" si="63"/>
        <v>311</v>
      </c>
    </row>
    <row r="977" spans="1:29" x14ac:dyDescent="0.25">
      <c r="A977" t="s">
        <v>194</v>
      </c>
      <c r="B977" t="s">
        <v>1384</v>
      </c>
      <c r="C977" s="107" t="e">
        <f>+VLOOKUP(AA977,#REF!,2,FALSE)</f>
        <v>#REF!</v>
      </c>
      <c r="D977" s="107" t="e">
        <f>+VLOOKUP(AB977,#REF!,2,FALSE)</f>
        <v>#REF!</v>
      </c>
      <c r="E977" s="107" t="s">
        <v>2232</v>
      </c>
      <c r="F977" s="107" t="s">
        <v>2236</v>
      </c>
      <c r="G977" s="107" t="s">
        <v>2238</v>
      </c>
      <c r="H977" s="107" t="s">
        <v>2235</v>
      </c>
      <c r="I977" s="107" t="s">
        <v>1270</v>
      </c>
      <c r="J977" s="107" t="s">
        <v>201</v>
      </c>
      <c r="K977" s="107" t="s">
        <v>1385</v>
      </c>
      <c r="L977" s="107" t="s">
        <v>2217</v>
      </c>
      <c r="M977" t="s">
        <v>1350</v>
      </c>
      <c r="P977" t="s">
        <v>1022</v>
      </c>
      <c r="Q977" s="6" t="e">
        <f>+VLOOKUP(Y977,#REF!,2,FALSE)</f>
        <v>#REF!</v>
      </c>
      <c r="R977" t="s">
        <v>1469</v>
      </c>
      <c r="S977" t="s">
        <v>61</v>
      </c>
      <c r="T977">
        <v>80000</v>
      </c>
      <c r="U977">
        <v>80000</v>
      </c>
      <c r="V977">
        <v>24000</v>
      </c>
      <c r="W977">
        <v>0</v>
      </c>
      <c r="X977">
        <v>-56000</v>
      </c>
      <c r="Y977" s="288">
        <v>3</v>
      </c>
      <c r="Z977" s="6" t="str">
        <f t="shared" si="60"/>
        <v>38</v>
      </c>
      <c r="AA977" s="107" t="str">
        <f t="shared" si="61"/>
        <v>3</v>
      </c>
      <c r="AB977" s="107" t="str">
        <f t="shared" si="62"/>
        <v>31</v>
      </c>
      <c r="AC977" s="107" t="str">
        <f t="shared" si="63"/>
        <v>311</v>
      </c>
    </row>
    <row r="978" spans="1:29" x14ac:dyDescent="0.25">
      <c r="A978" t="s">
        <v>194</v>
      </c>
      <c r="B978" t="s">
        <v>1384</v>
      </c>
      <c r="C978" s="107" t="e">
        <f>+VLOOKUP(AA978,#REF!,2,FALSE)</f>
        <v>#REF!</v>
      </c>
      <c r="D978" s="107" t="e">
        <f>+VLOOKUP(AB978,#REF!,2,FALSE)</f>
        <v>#REF!</v>
      </c>
      <c r="E978" s="107" t="s">
        <v>2232</v>
      </c>
      <c r="F978" s="107" t="s">
        <v>2236</v>
      </c>
      <c r="G978" s="107" t="s">
        <v>2238</v>
      </c>
      <c r="H978" s="107" t="s">
        <v>2235</v>
      </c>
      <c r="I978" s="107" t="s">
        <v>1270</v>
      </c>
      <c r="J978" s="107" t="s">
        <v>201</v>
      </c>
      <c r="K978" s="107" t="s">
        <v>1385</v>
      </c>
      <c r="L978" s="107" t="s">
        <v>2217</v>
      </c>
      <c r="M978" t="s">
        <v>1350</v>
      </c>
      <c r="P978" t="s">
        <v>1023</v>
      </c>
      <c r="Q978" s="6" t="e">
        <f>+VLOOKUP(Y978,#REF!,2,FALSE)</f>
        <v>#REF!</v>
      </c>
      <c r="R978" t="s">
        <v>1469</v>
      </c>
      <c r="S978" t="s">
        <v>61</v>
      </c>
      <c r="T978">
        <v>100000</v>
      </c>
      <c r="U978">
        <v>100000</v>
      </c>
      <c r="V978">
        <v>30000</v>
      </c>
      <c r="W978">
        <v>0</v>
      </c>
      <c r="X978">
        <v>-70000</v>
      </c>
      <c r="Y978" s="288">
        <v>3</v>
      </c>
      <c r="Z978" s="6" t="str">
        <f t="shared" si="60"/>
        <v>38</v>
      </c>
      <c r="AA978" s="107" t="str">
        <f t="shared" si="61"/>
        <v>3</v>
      </c>
      <c r="AB978" s="107" t="str">
        <f t="shared" si="62"/>
        <v>31</v>
      </c>
      <c r="AC978" s="107" t="str">
        <f t="shared" si="63"/>
        <v>311</v>
      </c>
    </row>
    <row r="979" spans="1:29" x14ac:dyDescent="0.25">
      <c r="A979" t="s">
        <v>194</v>
      </c>
      <c r="B979" t="s">
        <v>1384</v>
      </c>
      <c r="C979" s="107" t="e">
        <f>+VLOOKUP(AA979,#REF!,2,FALSE)</f>
        <v>#REF!</v>
      </c>
      <c r="D979" s="107" t="e">
        <f>+VLOOKUP(AB979,#REF!,2,FALSE)</f>
        <v>#REF!</v>
      </c>
      <c r="E979" s="107" t="s">
        <v>2232</v>
      </c>
      <c r="F979" s="107" t="s">
        <v>2236</v>
      </c>
      <c r="G979" s="107" t="s">
        <v>2238</v>
      </c>
      <c r="H979" s="107" t="s">
        <v>2235</v>
      </c>
      <c r="I979" s="107" t="s">
        <v>1270</v>
      </c>
      <c r="J979" s="107" t="s">
        <v>201</v>
      </c>
      <c r="K979" s="107" t="s">
        <v>1385</v>
      </c>
      <c r="L979" s="107" t="s">
        <v>2217</v>
      </c>
      <c r="M979" t="s">
        <v>1350</v>
      </c>
      <c r="P979" t="s">
        <v>1024</v>
      </c>
      <c r="Q979" s="6" t="e">
        <f>+VLOOKUP(Y979,#REF!,2,FALSE)</f>
        <v>#REF!</v>
      </c>
      <c r="R979" t="s">
        <v>1469</v>
      </c>
      <c r="S979" t="s">
        <v>61</v>
      </c>
      <c r="T979">
        <v>300000</v>
      </c>
      <c r="U979">
        <v>300000</v>
      </c>
      <c r="V979">
        <v>90000</v>
      </c>
      <c r="W979">
        <v>0</v>
      </c>
      <c r="X979">
        <v>-210000</v>
      </c>
      <c r="Y979" s="288">
        <v>3</v>
      </c>
      <c r="Z979" s="6" t="str">
        <f t="shared" si="60"/>
        <v>38</v>
      </c>
      <c r="AA979" s="107" t="str">
        <f t="shared" si="61"/>
        <v>3</v>
      </c>
      <c r="AB979" s="107" t="str">
        <f t="shared" si="62"/>
        <v>31</v>
      </c>
      <c r="AC979" s="107" t="str">
        <f t="shared" si="63"/>
        <v>311</v>
      </c>
    </row>
    <row r="980" spans="1:29" x14ac:dyDescent="0.25">
      <c r="A980" t="s">
        <v>194</v>
      </c>
      <c r="B980" t="s">
        <v>1384</v>
      </c>
      <c r="C980" s="107" t="e">
        <f>+VLOOKUP(AA980,#REF!,2,FALSE)</f>
        <v>#REF!</v>
      </c>
      <c r="D980" s="107" t="e">
        <f>+VLOOKUP(AB980,#REF!,2,FALSE)</f>
        <v>#REF!</v>
      </c>
      <c r="E980" s="107" t="s">
        <v>2232</v>
      </c>
      <c r="F980" s="107" t="s">
        <v>2236</v>
      </c>
      <c r="G980" s="107" t="s">
        <v>2238</v>
      </c>
      <c r="H980" s="107" t="s">
        <v>2235</v>
      </c>
      <c r="I980" s="107" t="s">
        <v>1270</v>
      </c>
      <c r="J980" s="107" t="s">
        <v>201</v>
      </c>
      <c r="K980" s="107" t="s">
        <v>1385</v>
      </c>
      <c r="L980" s="107" t="s">
        <v>2217</v>
      </c>
      <c r="M980" t="s">
        <v>1350</v>
      </c>
      <c r="P980" t="s">
        <v>1025</v>
      </c>
      <c r="Q980" s="6" t="e">
        <f>+VLOOKUP(Y980,#REF!,2,FALSE)</f>
        <v>#REF!</v>
      </c>
      <c r="R980" t="s">
        <v>1469</v>
      </c>
      <c r="S980" t="s">
        <v>61</v>
      </c>
      <c r="T980">
        <v>15000</v>
      </c>
      <c r="U980">
        <v>15000</v>
      </c>
      <c r="V980">
        <v>4500</v>
      </c>
      <c r="W980">
        <v>0</v>
      </c>
      <c r="X980">
        <v>-10500</v>
      </c>
      <c r="Y980" s="288">
        <v>3</v>
      </c>
      <c r="Z980" s="6" t="str">
        <f t="shared" si="60"/>
        <v>38</v>
      </c>
      <c r="AA980" s="107" t="str">
        <f t="shared" si="61"/>
        <v>3</v>
      </c>
      <c r="AB980" s="107" t="str">
        <f t="shared" si="62"/>
        <v>31</v>
      </c>
      <c r="AC980" s="107" t="str">
        <f t="shared" si="63"/>
        <v>311</v>
      </c>
    </row>
    <row r="981" spans="1:29" x14ac:dyDescent="0.25">
      <c r="A981" t="s">
        <v>194</v>
      </c>
      <c r="B981" t="s">
        <v>1384</v>
      </c>
      <c r="C981" s="107" t="e">
        <f>+VLOOKUP(AA981,#REF!,2,FALSE)</f>
        <v>#REF!</v>
      </c>
      <c r="D981" s="107" t="e">
        <f>+VLOOKUP(AB981,#REF!,2,FALSE)</f>
        <v>#REF!</v>
      </c>
      <c r="E981" s="107" t="s">
        <v>2232</v>
      </c>
      <c r="F981" s="107" t="s">
        <v>2236</v>
      </c>
      <c r="G981" s="107" t="s">
        <v>2238</v>
      </c>
      <c r="H981" s="107" t="s">
        <v>2235</v>
      </c>
      <c r="I981" s="107" t="s">
        <v>1270</v>
      </c>
      <c r="J981" s="107" t="s">
        <v>201</v>
      </c>
      <c r="K981" s="107" t="s">
        <v>1385</v>
      </c>
      <c r="L981" s="107" t="s">
        <v>2217</v>
      </c>
      <c r="M981" t="s">
        <v>1350</v>
      </c>
      <c r="P981" t="s">
        <v>1026</v>
      </c>
      <c r="Q981" s="6" t="e">
        <f>+VLOOKUP(Y981,#REF!,2,FALSE)</f>
        <v>#REF!</v>
      </c>
      <c r="R981" t="s">
        <v>1469</v>
      </c>
      <c r="S981" t="s">
        <v>61</v>
      </c>
      <c r="T981">
        <v>100000</v>
      </c>
      <c r="U981">
        <v>100000</v>
      </c>
      <c r="V981">
        <v>30000</v>
      </c>
      <c r="W981">
        <v>0</v>
      </c>
      <c r="X981">
        <v>-70000</v>
      </c>
      <c r="Y981" s="288">
        <v>3</v>
      </c>
      <c r="Z981" s="6" t="str">
        <f t="shared" si="60"/>
        <v>38</v>
      </c>
      <c r="AA981" s="107" t="str">
        <f t="shared" si="61"/>
        <v>3</v>
      </c>
      <c r="AB981" s="107" t="str">
        <f t="shared" si="62"/>
        <v>31</v>
      </c>
      <c r="AC981" s="107" t="str">
        <f t="shared" si="63"/>
        <v>311</v>
      </c>
    </row>
    <row r="982" spans="1:29" x14ac:dyDescent="0.25">
      <c r="A982" t="s">
        <v>194</v>
      </c>
      <c r="B982" t="s">
        <v>1384</v>
      </c>
      <c r="C982" s="107" t="e">
        <f>+VLOOKUP(AA982,#REF!,2,FALSE)</f>
        <v>#REF!</v>
      </c>
      <c r="D982" s="107" t="e">
        <f>+VLOOKUP(AB982,#REF!,2,FALSE)</f>
        <v>#REF!</v>
      </c>
      <c r="E982" s="107" t="s">
        <v>2232</v>
      </c>
      <c r="F982" s="107" t="s">
        <v>2236</v>
      </c>
      <c r="G982" s="107" t="s">
        <v>2238</v>
      </c>
      <c r="H982" s="107" t="s">
        <v>2235</v>
      </c>
      <c r="I982" s="107" t="s">
        <v>1270</v>
      </c>
      <c r="J982" s="107" t="s">
        <v>201</v>
      </c>
      <c r="K982" s="107" t="s">
        <v>1385</v>
      </c>
      <c r="L982" s="107" t="s">
        <v>2217</v>
      </c>
      <c r="M982" t="s">
        <v>1350</v>
      </c>
      <c r="P982" t="s">
        <v>1027</v>
      </c>
      <c r="Q982" s="6" t="e">
        <f>+VLOOKUP(Y982,#REF!,2,FALSE)</f>
        <v>#REF!</v>
      </c>
      <c r="R982" t="s">
        <v>1469</v>
      </c>
      <c r="S982" t="s">
        <v>61</v>
      </c>
      <c r="T982">
        <v>200000</v>
      </c>
      <c r="U982">
        <v>200000</v>
      </c>
      <c r="V982">
        <v>60000</v>
      </c>
      <c r="W982">
        <v>0</v>
      </c>
      <c r="X982">
        <v>-140000</v>
      </c>
      <c r="Y982" s="288">
        <v>3</v>
      </c>
      <c r="Z982" s="6" t="str">
        <f t="shared" si="60"/>
        <v>38</v>
      </c>
      <c r="AA982" s="107" t="str">
        <f t="shared" si="61"/>
        <v>3</v>
      </c>
      <c r="AB982" s="107" t="str">
        <f t="shared" si="62"/>
        <v>31</v>
      </c>
      <c r="AC982" s="107" t="str">
        <f t="shared" si="63"/>
        <v>311</v>
      </c>
    </row>
    <row r="983" spans="1:29" x14ac:dyDescent="0.25">
      <c r="A983" t="s">
        <v>194</v>
      </c>
      <c r="B983" t="s">
        <v>1384</v>
      </c>
      <c r="C983" s="107" t="e">
        <f>+VLOOKUP(AA983,#REF!,2,FALSE)</f>
        <v>#REF!</v>
      </c>
      <c r="D983" s="107" t="e">
        <f>+VLOOKUP(AB983,#REF!,2,FALSE)</f>
        <v>#REF!</v>
      </c>
      <c r="E983" s="107" t="s">
        <v>2232</v>
      </c>
      <c r="F983" s="107" t="s">
        <v>2236</v>
      </c>
      <c r="G983" s="107" t="s">
        <v>2238</v>
      </c>
      <c r="H983" s="107" t="s">
        <v>2235</v>
      </c>
      <c r="I983" s="107" t="s">
        <v>1270</v>
      </c>
      <c r="J983" s="107" t="s">
        <v>201</v>
      </c>
      <c r="K983" s="107" t="s">
        <v>1385</v>
      </c>
      <c r="L983" s="107" t="s">
        <v>2217</v>
      </c>
      <c r="M983" t="s">
        <v>1350</v>
      </c>
      <c r="P983" t="s">
        <v>1028</v>
      </c>
      <c r="Q983" s="6" t="e">
        <f>+VLOOKUP(Y983,#REF!,2,FALSE)</f>
        <v>#REF!</v>
      </c>
      <c r="R983" t="s">
        <v>1469</v>
      </c>
      <c r="S983" t="s">
        <v>61</v>
      </c>
      <c r="T983">
        <v>330000</v>
      </c>
      <c r="U983">
        <v>330000</v>
      </c>
      <c r="V983">
        <v>99000</v>
      </c>
      <c r="W983">
        <v>0</v>
      </c>
      <c r="X983">
        <v>-231000</v>
      </c>
      <c r="Y983" s="288">
        <v>3</v>
      </c>
      <c r="Z983" s="6" t="str">
        <f t="shared" si="60"/>
        <v>38</v>
      </c>
      <c r="AA983" s="107" t="str">
        <f t="shared" si="61"/>
        <v>3</v>
      </c>
      <c r="AB983" s="107" t="str">
        <f t="shared" si="62"/>
        <v>31</v>
      </c>
      <c r="AC983" s="107" t="str">
        <f t="shared" si="63"/>
        <v>311</v>
      </c>
    </row>
    <row r="984" spans="1:29" x14ac:dyDescent="0.25">
      <c r="A984" t="s">
        <v>194</v>
      </c>
      <c r="B984" t="s">
        <v>1384</v>
      </c>
      <c r="C984" s="107" t="e">
        <f>+VLOOKUP(AA984,#REF!,2,FALSE)</f>
        <v>#REF!</v>
      </c>
      <c r="D984" s="107" t="e">
        <f>+VLOOKUP(AB984,#REF!,2,FALSE)</f>
        <v>#REF!</v>
      </c>
      <c r="E984" s="107" t="s">
        <v>2232</v>
      </c>
      <c r="F984" s="107" t="s">
        <v>2236</v>
      </c>
      <c r="G984" s="107" t="s">
        <v>2238</v>
      </c>
      <c r="H984" s="107" t="s">
        <v>2235</v>
      </c>
      <c r="I984" s="107" t="s">
        <v>1270</v>
      </c>
      <c r="J984" s="107" t="s">
        <v>201</v>
      </c>
      <c r="K984" s="107" t="s">
        <v>1385</v>
      </c>
      <c r="L984" s="107" t="s">
        <v>2217</v>
      </c>
      <c r="M984" t="s">
        <v>1350</v>
      </c>
      <c r="P984" t="s">
        <v>1029</v>
      </c>
      <c r="Q984" s="6" t="e">
        <f>+VLOOKUP(Y984,#REF!,2,FALSE)</f>
        <v>#REF!</v>
      </c>
      <c r="R984" t="s">
        <v>1469</v>
      </c>
      <c r="S984" t="s">
        <v>61</v>
      </c>
      <c r="T984">
        <v>100000</v>
      </c>
      <c r="U984">
        <v>100000</v>
      </c>
      <c r="V984">
        <v>30000</v>
      </c>
      <c r="W984">
        <v>0</v>
      </c>
      <c r="X984">
        <v>-70000</v>
      </c>
      <c r="Y984" s="288">
        <v>3</v>
      </c>
      <c r="Z984" s="6" t="str">
        <f t="shared" si="60"/>
        <v>38</v>
      </c>
      <c r="AA984" s="107" t="str">
        <f t="shared" si="61"/>
        <v>3</v>
      </c>
      <c r="AB984" s="107" t="str">
        <f t="shared" si="62"/>
        <v>31</v>
      </c>
      <c r="AC984" s="107" t="str">
        <f t="shared" si="63"/>
        <v>311</v>
      </c>
    </row>
    <row r="985" spans="1:29" x14ac:dyDescent="0.25">
      <c r="A985" t="s">
        <v>194</v>
      </c>
      <c r="B985" t="s">
        <v>1384</v>
      </c>
      <c r="C985" s="107" t="e">
        <f>+VLOOKUP(AA985,#REF!,2,FALSE)</f>
        <v>#REF!</v>
      </c>
      <c r="D985" s="107" t="e">
        <f>+VLOOKUP(AB985,#REF!,2,FALSE)</f>
        <v>#REF!</v>
      </c>
      <c r="E985" s="107" t="s">
        <v>2232</v>
      </c>
      <c r="F985" s="107" t="s">
        <v>2236</v>
      </c>
      <c r="G985" s="107" t="s">
        <v>2238</v>
      </c>
      <c r="H985" s="107" t="s">
        <v>2235</v>
      </c>
      <c r="I985" s="107" t="s">
        <v>1270</v>
      </c>
      <c r="J985" s="107" t="s">
        <v>201</v>
      </c>
      <c r="K985" s="107" t="s">
        <v>1385</v>
      </c>
      <c r="L985" s="107" t="s">
        <v>2217</v>
      </c>
      <c r="M985" t="s">
        <v>1350</v>
      </c>
      <c r="P985" t="s">
        <v>1030</v>
      </c>
      <c r="Q985" s="6" t="e">
        <f>+VLOOKUP(Y985,#REF!,2,FALSE)</f>
        <v>#REF!</v>
      </c>
      <c r="R985" t="s">
        <v>1469</v>
      </c>
      <c r="S985" t="s">
        <v>61</v>
      </c>
      <c r="T985">
        <v>50000</v>
      </c>
      <c r="U985">
        <v>50000</v>
      </c>
      <c r="V985">
        <v>15000</v>
      </c>
      <c r="W985">
        <v>0</v>
      </c>
      <c r="X985">
        <v>-35000</v>
      </c>
      <c r="Y985" s="288">
        <v>3</v>
      </c>
      <c r="Z985" s="6" t="str">
        <f t="shared" si="60"/>
        <v>38</v>
      </c>
      <c r="AA985" s="107" t="str">
        <f t="shared" si="61"/>
        <v>3</v>
      </c>
      <c r="AB985" s="107" t="str">
        <f t="shared" si="62"/>
        <v>31</v>
      </c>
      <c r="AC985" s="107" t="str">
        <f t="shared" si="63"/>
        <v>311</v>
      </c>
    </row>
    <row r="986" spans="1:29" x14ac:dyDescent="0.25">
      <c r="A986" t="s">
        <v>194</v>
      </c>
      <c r="B986" t="s">
        <v>1384</v>
      </c>
      <c r="C986" s="107" t="e">
        <f>+VLOOKUP(AA986,#REF!,2,FALSE)</f>
        <v>#REF!</v>
      </c>
      <c r="D986" s="107" t="e">
        <f>+VLOOKUP(AB986,#REF!,2,FALSE)</f>
        <v>#REF!</v>
      </c>
      <c r="E986" s="107" t="s">
        <v>2232</v>
      </c>
      <c r="F986" s="107" t="s">
        <v>2236</v>
      </c>
      <c r="G986" s="107" t="s">
        <v>2238</v>
      </c>
      <c r="H986" s="107" t="s">
        <v>2235</v>
      </c>
      <c r="I986" s="107" t="s">
        <v>1270</v>
      </c>
      <c r="J986" s="107" t="s">
        <v>201</v>
      </c>
      <c r="K986" s="107" t="s">
        <v>1385</v>
      </c>
      <c r="L986" s="107" t="s">
        <v>2217</v>
      </c>
      <c r="M986" t="s">
        <v>1350</v>
      </c>
      <c r="P986" t="s">
        <v>1031</v>
      </c>
      <c r="Q986" s="6" t="e">
        <f>+VLOOKUP(Y986,#REF!,2,FALSE)</f>
        <v>#REF!</v>
      </c>
      <c r="R986" t="s">
        <v>1469</v>
      </c>
      <c r="S986" t="s">
        <v>61</v>
      </c>
      <c r="T986">
        <v>200000</v>
      </c>
      <c r="U986">
        <v>200000</v>
      </c>
      <c r="V986">
        <v>60000</v>
      </c>
      <c r="W986">
        <v>0</v>
      </c>
      <c r="X986">
        <v>-140000</v>
      </c>
      <c r="Y986" s="288">
        <v>3</v>
      </c>
      <c r="Z986" s="6" t="str">
        <f t="shared" si="60"/>
        <v>38</v>
      </c>
      <c r="AA986" s="107" t="str">
        <f t="shared" si="61"/>
        <v>3</v>
      </c>
      <c r="AB986" s="107" t="str">
        <f t="shared" si="62"/>
        <v>31</v>
      </c>
      <c r="AC986" s="107" t="str">
        <f t="shared" si="63"/>
        <v>311</v>
      </c>
    </row>
    <row r="987" spans="1:29" x14ac:dyDescent="0.25">
      <c r="A987" t="s">
        <v>194</v>
      </c>
      <c r="B987" t="s">
        <v>1384</v>
      </c>
      <c r="C987" s="107" t="e">
        <f>+VLOOKUP(AA987,#REF!,2,FALSE)</f>
        <v>#REF!</v>
      </c>
      <c r="D987" s="107" t="e">
        <f>+VLOOKUP(AB987,#REF!,2,FALSE)</f>
        <v>#REF!</v>
      </c>
      <c r="E987" s="107" t="s">
        <v>2232</v>
      </c>
      <c r="F987" s="107" t="s">
        <v>2236</v>
      </c>
      <c r="G987" s="107" t="s">
        <v>2238</v>
      </c>
      <c r="H987" s="107" t="s">
        <v>2235</v>
      </c>
      <c r="I987" s="107" t="s">
        <v>1270</v>
      </c>
      <c r="J987" s="107" t="s">
        <v>201</v>
      </c>
      <c r="K987" s="107" t="s">
        <v>1385</v>
      </c>
      <c r="L987" s="107" t="s">
        <v>2217</v>
      </c>
      <c r="M987" t="s">
        <v>1350</v>
      </c>
      <c r="P987" t="s">
        <v>1032</v>
      </c>
      <c r="Q987" s="6" t="e">
        <f>+VLOOKUP(Y987,#REF!,2,FALSE)</f>
        <v>#REF!</v>
      </c>
      <c r="R987" t="s">
        <v>1469</v>
      </c>
      <c r="S987" t="s">
        <v>61</v>
      </c>
      <c r="T987">
        <v>60000</v>
      </c>
      <c r="U987">
        <v>60000</v>
      </c>
      <c r="V987">
        <v>18000</v>
      </c>
      <c r="W987">
        <v>0</v>
      </c>
      <c r="X987">
        <v>-42000</v>
      </c>
      <c r="Y987" s="288">
        <v>3</v>
      </c>
      <c r="Z987" s="6" t="str">
        <f t="shared" si="60"/>
        <v>38</v>
      </c>
      <c r="AA987" s="107" t="str">
        <f t="shared" si="61"/>
        <v>3</v>
      </c>
      <c r="AB987" s="107" t="str">
        <f t="shared" si="62"/>
        <v>31</v>
      </c>
      <c r="AC987" s="107" t="str">
        <f t="shared" si="63"/>
        <v>311</v>
      </c>
    </row>
    <row r="988" spans="1:29" x14ac:dyDescent="0.25">
      <c r="A988" t="s">
        <v>194</v>
      </c>
      <c r="B988" t="s">
        <v>1384</v>
      </c>
      <c r="C988" s="107" t="e">
        <f>+VLOOKUP(AA988,#REF!,2,FALSE)</f>
        <v>#REF!</v>
      </c>
      <c r="D988" s="107" t="e">
        <f>+VLOOKUP(AB988,#REF!,2,FALSE)</f>
        <v>#REF!</v>
      </c>
      <c r="E988" s="107" t="s">
        <v>2232</v>
      </c>
      <c r="F988" s="107" t="s">
        <v>2236</v>
      </c>
      <c r="G988" s="107" t="s">
        <v>2238</v>
      </c>
      <c r="H988" s="107" t="s">
        <v>2235</v>
      </c>
      <c r="I988" s="107" t="s">
        <v>1270</v>
      </c>
      <c r="J988" s="107" t="s">
        <v>201</v>
      </c>
      <c r="K988" s="107" t="s">
        <v>1385</v>
      </c>
      <c r="L988" s="107" t="s">
        <v>2217</v>
      </c>
      <c r="M988" t="s">
        <v>1350</v>
      </c>
      <c r="P988" t="s">
        <v>1033</v>
      </c>
      <c r="Q988" s="6" t="e">
        <f>+VLOOKUP(Y988,#REF!,2,FALSE)</f>
        <v>#REF!</v>
      </c>
      <c r="R988" t="s">
        <v>1469</v>
      </c>
      <c r="S988" t="s">
        <v>61</v>
      </c>
      <c r="T988">
        <v>80000</v>
      </c>
      <c r="U988">
        <v>80000</v>
      </c>
      <c r="V988">
        <v>24000</v>
      </c>
      <c r="W988">
        <v>0</v>
      </c>
      <c r="X988">
        <v>-56000</v>
      </c>
      <c r="Y988" s="288">
        <v>3</v>
      </c>
      <c r="Z988" s="6" t="str">
        <f t="shared" si="60"/>
        <v>38</v>
      </c>
      <c r="AA988" s="107" t="str">
        <f t="shared" si="61"/>
        <v>3</v>
      </c>
      <c r="AB988" s="107" t="str">
        <f t="shared" si="62"/>
        <v>31</v>
      </c>
      <c r="AC988" s="107" t="str">
        <f t="shared" si="63"/>
        <v>311</v>
      </c>
    </row>
    <row r="989" spans="1:29" x14ac:dyDescent="0.25">
      <c r="A989" t="s">
        <v>194</v>
      </c>
      <c r="B989" t="s">
        <v>1384</v>
      </c>
      <c r="C989" s="107" t="e">
        <f>+VLOOKUP(AA989,#REF!,2,FALSE)</f>
        <v>#REF!</v>
      </c>
      <c r="D989" s="107" t="e">
        <f>+VLOOKUP(AB989,#REF!,2,FALSE)</f>
        <v>#REF!</v>
      </c>
      <c r="E989" s="107" t="s">
        <v>2232</v>
      </c>
      <c r="F989" s="107" t="s">
        <v>2236</v>
      </c>
      <c r="G989" s="107" t="s">
        <v>2238</v>
      </c>
      <c r="H989" s="107" t="s">
        <v>2235</v>
      </c>
      <c r="I989" s="107" t="s">
        <v>1270</v>
      </c>
      <c r="J989" s="107" t="s">
        <v>201</v>
      </c>
      <c r="K989" s="107" t="s">
        <v>1385</v>
      </c>
      <c r="L989" s="107" t="s">
        <v>2217</v>
      </c>
      <c r="M989" t="s">
        <v>1350</v>
      </c>
      <c r="P989" t="s">
        <v>1034</v>
      </c>
      <c r="Q989" s="6" t="e">
        <f>+VLOOKUP(Y989,#REF!,2,FALSE)</f>
        <v>#REF!</v>
      </c>
      <c r="R989" t="s">
        <v>1469</v>
      </c>
      <c r="S989" t="s">
        <v>61</v>
      </c>
      <c r="T989">
        <v>300000</v>
      </c>
      <c r="U989">
        <v>300000</v>
      </c>
      <c r="V989">
        <v>90000</v>
      </c>
      <c r="W989">
        <v>0</v>
      </c>
      <c r="X989">
        <v>-210000</v>
      </c>
      <c r="Y989" s="288">
        <v>3</v>
      </c>
      <c r="Z989" s="6" t="str">
        <f t="shared" si="60"/>
        <v>38</v>
      </c>
      <c r="AA989" s="107" t="str">
        <f t="shared" si="61"/>
        <v>3</v>
      </c>
      <c r="AB989" s="107" t="str">
        <f t="shared" si="62"/>
        <v>31</v>
      </c>
      <c r="AC989" s="107" t="str">
        <f t="shared" si="63"/>
        <v>311</v>
      </c>
    </row>
    <row r="990" spans="1:29" x14ac:dyDescent="0.25">
      <c r="A990" t="s">
        <v>194</v>
      </c>
      <c r="B990" t="s">
        <v>1384</v>
      </c>
      <c r="C990" s="107" t="e">
        <f>+VLOOKUP(AA990,#REF!,2,FALSE)</f>
        <v>#REF!</v>
      </c>
      <c r="D990" s="107" t="e">
        <f>+VLOOKUP(AB990,#REF!,2,FALSE)</f>
        <v>#REF!</v>
      </c>
      <c r="E990" s="107" t="s">
        <v>2232</v>
      </c>
      <c r="F990" s="107" t="s">
        <v>2236</v>
      </c>
      <c r="G990" s="107" t="s">
        <v>2238</v>
      </c>
      <c r="H990" s="107" t="s">
        <v>2235</v>
      </c>
      <c r="I990" s="107" t="s">
        <v>1270</v>
      </c>
      <c r="J990" s="107" t="s">
        <v>201</v>
      </c>
      <c r="K990" s="107" t="s">
        <v>1385</v>
      </c>
      <c r="L990" s="107" t="s">
        <v>2217</v>
      </c>
      <c r="M990" t="s">
        <v>1350</v>
      </c>
      <c r="P990" t="s">
        <v>1035</v>
      </c>
      <c r="Q990" s="6" t="e">
        <f>+VLOOKUP(Y990,#REF!,2,FALSE)</f>
        <v>#REF!</v>
      </c>
      <c r="R990" t="s">
        <v>1469</v>
      </c>
      <c r="S990" t="s">
        <v>208</v>
      </c>
      <c r="T990">
        <v>10000</v>
      </c>
      <c r="U990">
        <v>10000</v>
      </c>
      <c r="V990">
        <v>10000</v>
      </c>
      <c r="W990">
        <v>0</v>
      </c>
      <c r="X990">
        <v>0</v>
      </c>
      <c r="Y990" s="288">
        <v>3</v>
      </c>
      <c r="Z990" s="6" t="str">
        <f t="shared" si="60"/>
        <v>38</v>
      </c>
      <c r="AA990" s="107" t="str">
        <f t="shared" si="61"/>
        <v>3</v>
      </c>
      <c r="AB990" s="107" t="str">
        <f t="shared" si="62"/>
        <v>31</v>
      </c>
      <c r="AC990" s="107" t="str">
        <f t="shared" si="63"/>
        <v>311</v>
      </c>
    </row>
    <row r="991" spans="1:29" x14ac:dyDescent="0.25">
      <c r="A991" t="s">
        <v>194</v>
      </c>
      <c r="B991" t="s">
        <v>1384</v>
      </c>
      <c r="C991" s="107" t="e">
        <f>+VLOOKUP(AA991,#REF!,2,FALSE)</f>
        <v>#REF!</v>
      </c>
      <c r="D991" s="107" t="e">
        <f>+VLOOKUP(AB991,#REF!,2,FALSE)</f>
        <v>#REF!</v>
      </c>
      <c r="E991" s="107" t="s">
        <v>2232</v>
      </c>
      <c r="F991" s="107" t="s">
        <v>2236</v>
      </c>
      <c r="G991" s="107" t="s">
        <v>2238</v>
      </c>
      <c r="H991" s="107" t="s">
        <v>2235</v>
      </c>
      <c r="I991" s="107" t="s">
        <v>1270</v>
      </c>
      <c r="J991" s="107" t="s">
        <v>201</v>
      </c>
      <c r="K991" s="107" t="s">
        <v>1385</v>
      </c>
      <c r="L991" s="107" t="s">
        <v>2217</v>
      </c>
      <c r="M991" t="s">
        <v>1350</v>
      </c>
      <c r="P991" t="s">
        <v>1036</v>
      </c>
      <c r="Q991" s="6" t="e">
        <f>+VLOOKUP(Y991,#REF!,2,FALSE)</f>
        <v>#REF!</v>
      </c>
      <c r="R991" t="s">
        <v>1476</v>
      </c>
      <c r="S991" t="s">
        <v>15</v>
      </c>
      <c r="T991">
        <v>15000</v>
      </c>
      <c r="U991">
        <v>15000</v>
      </c>
      <c r="V991">
        <v>15000</v>
      </c>
      <c r="W991">
        <v>0</v>
      </c>
      <c r="X991">
        <v>0</v>
      </c>
      <c r="Y991" s="288">
        <v>5</v>
      </c>
      <c r="Z991" s="6" t="str">
        <f t="shared" si="60"/>
        <v>51</v>
      </c>
      <c r="AA991" s="107" t="str">
        <f t="shared" si="61"/>
        <v>3</v>
      </c>
      <c r="AB991" s="107" t="str">
        <f t="shared" si="62"/>
        <v>31</v>
      </c>
      <c r="AC991" s="107" t="str">
        <f t="shared" si="63"/>
        <v>311</v>
      </c>
    </row>
    <row r="992" spans="1:29" x14ac:dyDescent="0.25">
      <c r="A992" t="s">
        <v>194</v>
      </c>
      <c r="B992" t="s">
        <v>1384</v>
      </c>
      <c r="C992" s="107" t="e">
        <f>+VLOOKUP(AA992,#REF!,2,FALSE)</f>
        <v>#REF!</v>
      </c>
      <c r="D992" s="107" t="e">
        <f>+VLOOKUP(AB992,#REF!,2,FALSE)</f>
        <v>#REF!</v>
      </c>
      <c r="E992" s="107" t="s">
        <v>2232</v>
      </c>
      <c r="F992" s="107" t="s">
        <v>2236</v>
      </c>
      <c r="G992" s="107" t="s">
        <v>2238</v>
      </c>
      <c r="H992" s="107" t="s">
        <v>2235</v>
      </c>
      <c r="I992" s="107" t="s">
        <v>1270</v>
      </c>
      <c r="J992" s="107" t="s">
        <v>201</v>
      </c>
      <c r="K992" s="107" t="s">
        <v>1385</v>
      </c>
      <c r="L992" s="107" t="s">
        <v>2217</v>
      </c>
      <c r="M992" t="s">
        <v>1350</v>
      </c>
      <c r="P992" t="s">
        <v>1037</v>
      </c>
      <c r="Q992" s="6" t="e">
        <f>+VLOOKUP(Y992,#REF!,2,FALSE)</f>
        <v>#REF!</v>
      </c>
      <c r="R992" t="s">
        <v>1477</v>
      </c>
      <c r="S992" t="s">
        <v>80</v>
      </c>
      <c r="T992">
        <v>30000</v>
      </c>
      <c r="U992">
        <v>30000</v>
      </c>
      <c r="V992">
        <v>0</v>
      </c>
      <c r="W992">
        <v>0</v>
      </c>
      <c r="X992">
        <v>-30000</v>
      </c>
      <c r="Y992" s="288">
        <v>5</v>
      </c>
      <c r="Z992" s="6" t="str">
        <f t="shared" si="60"/>
        <v>52</v>
      </c>
      <c r="AA992" s="107" t="str">
        <f t="shared" si="61"/>
        <v>3</v>
      </c>
      <c r="AB992" s="107" t="str">
        <f t="shared" si="62"/>
        <v>31</v>
      </c>
      <c r="AC992" s="107" t="str">
        <f t="shared" si="63"/>
        <v>311</v>
      </c>
    </row>
    <row r="993" spans="1:29" x14ac:dyDescent="0.25">
      <c r="A993" t="s">
        <v>194</v>
      </c>
      <c r="B993" t="s">
        <v>1384</v>
      </c>
      <c r="C993" s="107" t="e">
        <f>+VLOOKUP(AA993,#REF!,2,FALSE)</f>
        <v>#REF!</v>
      </c>
      <c r="D993" s="107" t="e">
        <f>+VLOOKUP(AB993,#REF!,2,FALSE)</f>
        <v>#REF!</v>
      </c>
      <c r="E993" s="107" t="s">
        <v>2232</v>
      </c>
      <c r="F993" s="107" t="s">
        <v>2236</v>
      </c>
      <c r="G993" s="107" t="s">
        <v>2238</v>
      </c>
      <c r="H993" s="107" t="s">
        <v>2235</v>
      </c>
      <c r="I993" s="107" t="s">
        <v>1270</v>
      </c>
      <c r="J993" s="107" t="s">
        <v>201</v>
      </c>
      <c r="K993" s="107" t="s">
        <v>1385</v>
      </c>
      <c r="L993" s="107" t="s">
        <v>2217</v>
      </c>
      <c r="M993" t="s">
        <v>1350</v>
      </c>
      <c r="P993" t="s">
        <v>1038</v>
      </c>
      <c r="Q993" s="6" t="e">
        <f>+VLOOKUP(Y993,#REF!,2,FALSE)</f>
        <v>#REF!</v>
      </c>
      <c r="R993" t="s">
        <v>1466</v>
      </c>
      <c r="S993" t="s">
        <v>99</v>
      </c>
      <c r="T993">
        <v>600000</v>
      </c>
      <c r="U993">
        <v>600000</v>
      </c>
      <c r="V993">
        <v>0</v>
      </c>
      <c r="W993">
        <v>0</v>
      </c>
      <c r="X993">
        <v>-600000</v>
      </c>
      <c r="Y993" s="288">
        <v>3</v>
      </c>
      <c r="Z993" s="6" t="str">
        <f t="shared" si="60"/>
        <v>35</v>
      </c>
      <c r="AA993" s="107" t="str">
        <f t="shared" si="61"/>
        <v>3</v>
      </c>
      <c r="AB993" s="107" t="str">
        <f t="shared" si="62"/>
        <v>31</v>
      </c>
      <c r="AC993" s="107" t="str">
        <f t="shared" si="63"/>
        <v>311</v>
      </c>
    </row>
    <row r="994" spans="1:29" x14ac:dyDescent="0.25">
      <c r="A994" t="s">
        <v>194</v>
      </c>
      <c r="B994" t="s">
        <v>1384</v>
      </c>
      <c r="C994" s="107" t="e">
        <f>+VLOOKUP(AA994,#REF!,2,FALSE)</f>
        <v>#REF!</v>
      </c>
      <c r="D994" s="107" t="e">
        <f>+VLOOKUP(AB994,#REF!,2,FALSE)</f>
        <v>#REF!</v>
      </c>
      <c r="E994" s="107" t="s">
        <v>2232</v>
      </c>
      <c r="F994" s="107" t="s">
        <v>2236</v>
      </c>
      <c r="G994" s="107" t="s">
        <v>2238</v>
      </c>
      <c r="H994" s="107" t="s">
        <v>2235</v>
      </c>
      <c r="I994" s="107" t="s">
        <v>1270</v>
      </c>
      <c r="J994" s="107" t="s">
        <v>201</v>
      </c>
      <c r="K994" s="107" t="s">
        <v>1385</v>
      </c>
      <c r="L994" s="107" t="s">
        <v>2217</v>
      </c>
      <c r="M994" t="s">
        <v>1350</v>
      </c>
      <c r="P994" t="s">
        <v>1039</v>
      </c>
      <c r="Q994" s="6" t="e">
        <f>+VLOOKUP(Y994,#REF!,2,FALSE)</f>
        <v>#REF!</v>
      </c>
      <c r="R994" t="s">
        <v>1477</v>
      </c>
      <c r="S994" t="s">
        <v>106</v>
      </c>
      <c r="T994">
        <v>30000</v>
      </c>
      <c r="U994">
        <v>30000</v>
      </c>
      <c r="V994">
        <v>0</v>
      </c>
      <c r="W994">
        <v>0</v>
      </c>
      <c r="X994">
        <v>-30000</v>
      </c>
      <c r="Y994" s="288">
        <v>5</v>
      </c>
      <c r="Z994" s="6" t="str">
        <f t="shared" si="60"/>
        <v>52</v>
      </c>
      <c r="AA994" s="107" t="str">
        <f t="shared" si="61"/>
        <v>3</v>
      </c>
      <c r="AB994" s="107" t="str">
        <f t="shared" si="62"/>
        <v>31</v>
      </c>
      <c r="AC994" s="107" t="str">
        <f t="shared" si="63"/>
        <v>311</v>
      </c>
    </row>
    <row r="995" spans="1:29" x14ac:dyDescent="0.25">
      <c r="A995" t="s">
        <v>194</v>
      </c>
      <c r="B995" t="s">
        <v>1384</v>
      </c>
      <c r="C995" s="107" t="e">
        <f>+VLOOKUP(AA995,#REF!,2,FALSE)</f>
        <v>#REF!</v>
      </c>
      <c r="D995" s="107" t="e">
        <f>+VLOOKUP(AB995,#REF!,2,FALSE)</f>
        <v>#REF!</v>
      </c>
      <c r="E995" s="107" t="s">
        <v>2232</v>
      </c>
      <c r="F995" s="107" t="s">
        <v>2236</v>
      </c>
      <c r="G995" s="107" t="s">
        <v>2238</v>
      </c>
      <c r="H995" s="107" t="s">
        <v>2237</v>
      </c>
      <c r="I995" t="s">
        <v>1264</v>
      </c>
      <c r="J995" t="s">
        <v>195</v>
      </c>
      <c r="K995" t="s">
        <v>1385</v>
      </c>
      <c r="L995" s="107" t="s">
        <v>2217</v>
      </c>
      <c r="M995" t="s">
        <v>1347</v>
      </c>
      <c r="P995" t="s">
        <v>919</v>
      </c>
      <c r="Q995" s="6" t="e">
        <f>+VLOOKUP(Y995,#REF!,2,FALSE)</f>
        <v>#REF!</v>
      </c>
      <c r="R995" t="s">
        <v>1454</v>
      </c>
      <c r="S995" t="s">
        <v>2</v>
      </c>
      <c r="T995">
        <v>250000</v>
      </c>
      <c r="U995">
        <v>250000</v>
      </c>
      <c r="V995">
        <v>100000</v>
      </c>
      <c r="W995">
        <v>0</v>
      </c>
      <c r="X995">
        <v>-150000</v>
      </c>
      <c r="Y995" s="288">
        <v>2</v>
      </c>
      <c r="Z995" s="6" t="str">
        <f t="shared" si="60"/>
        <v>21</v>
      </c>
      <c r="AA995" s="107" t="str">
        <f t="shared" si="61"/>
        <v>3</v>
      </c>
      <c r="AB995" s="107" t="str">
        <f t="shared" si="62"/>
        <v>31</v>
      </c>
      <c r="AC995" s="107" t="str">
        <f t="shared" si="63"/>
        <v>311</v>
      </c>
    </row>
    <row r="996" spans="1:29" x14ac:dyDescent="0.25">
      <c r="A996" t="s">
        <v>194</v>
      </c>
      <c r="B996" t="s">
        <v>1384</v>
      </c>
      <c r="C996" s="107" t="e">
        <f>+VLOOKUP(AA996,#REF!,2,FALSE)</f>
        <v>#REF!</v>
      </c>
      <c r="D996" s="107" t="e">
        <f>+VLOOKUP(AB996,#REF!,2,FALSE)</f>
        <v>#REF!</v>
      </c>
      <c r="E996" s="107" t="s">
        <v>2232</v>
      </c>
      <c r="F996" s="107" t="s">
        <v>2236</v>
      </c>
      <c r="G996" s="107" t="s">
        <v>2238</v>
      </c>
      <c r="H996" s="107" t="s">
        <v>2237</v>
      </c>
      <c r="I996" s="107" t="s">
        <v>1264</v>
      </c>
      <c r="J996" s="107" t="s">
        <v>195</v>
      </c>
      <c r="K996" s="107" t="s">
        <v>1385</v>
      </c>
      <c r="L996" s="107" t="s">
        <v>2217</v>
      </c>
      <c r="M996" t="s">
        <v>1347</v>
      </c>
      <c r="P996" t="s">
        <v>920</v>
      </c>
      <c r="Q996" s="6" t="e">
        <f>+VLOOKUP(Y996,#REF!,2,FALSE)</f>
        <v>#REF!</v>
      </c>
      <c r="R996" t="s">
        <v>1459</v>
      </c>
      <c r="S996" t="s">
        <v>8</v>
      </c>
      <c r="T996">
        <v>80000</v>
      </c>
      <c r="U996">
        <v>80000</v>
      </c>
      <c r="V996">
        <v>0</v>
      </c>
      <c r="W996">
        <v>0</v>
      </c>
      <c r="X996">
        <v>-80000</v>
      </c>
      <c r="Y996" s="288">
        <v>2</v>
      </c>
      <c r="Z996" s="6" t="str">
        <f t="shared" si="60"/>
        <v>27</v>
      </c>
      <c r="AA996" s="107" t="str">
        <f t="shared" si="61"/>
        <v>3</v>
      </c>
      <c r="AB996" s="107" t="str">
        <f t="shared" si="62"/>
        <v>31</v>
      </c>
      <c r="AC996" s="107" t="str">
        <f t="shared" si="63"/>
        <v>311</v>
      </c>
    </row>
    <row r="997" spans="1:29" x14ac:dyDescent="0.25">
      <c r="A997" t="s">
        <v>194</v>
      </c>
      <c r="B997" t="s">
        <v>1384</v>
      </c>
      <c r="C997" s="107" t="e">
        <f>+VLOOKUP(AA997,#REF!,2,FALSE)</f>
        <v>#REF!</v>
      </c>
      <c r="D997" s="107" t="e">
        <f>+VLOOKUP(AB997,#REF!,2,FALSE)</f>
        <v>#REF!</v>
      </c>
      <c r="E997" s="107" t="s">
        <v>2232</v>
      </c>
      <c r="F997" s="107" t="s">
        <v>2236</v>
      </c>
      <c r="G997" s="107" t="s">
        <v>2238</v>
      </c>
      <c r="H997" s="107" t="s">
        <v>2237</v>
      </c>
      <c r="I997" s="107" t="s">
        <v>1264</v>
      </c>
      <c r="J997" s="107" t="s">
        <v>195</v>
      </c>
      <c r="K997" s="107" t="s">
        <v>1385</v>
      </c>
      <c r="L997" s="107" t="s">
        <v>2217</v>
      </c>
      <c r="M997" t="s">
        <v>1347</v>
      </c>
      <c r="P997" t="s">
        <v>920</v>
      </c>
      <c r="Q997" s="6" t="e">
        <f>+VLOOKUP(Y997,#REF!,2,FALSE)</f>
        <v>#REF!</v>
      </c>
      <c r="R997" t="s">
        <v>1464</v>
      </c>
      <c r="S997" t="s">
        <v>45</v>
      </c>
      <c r="T997">
        <v>350000</v>
      </c>
      <c r="U997">
        <v>350000</v>
      </c>
      <c r="V997">
        <v>70000</v>
      </c>
      <c r="W997">
        <v>0</v>
      </c>
      <c r="X997">
        <v>-280000</v>
      </c>
      <c r="Y997" s="288">
        <v>3</v>
      </c>
      <c r="Z997" s="6" t="str">
        <f t="shared" si="60"/>
        <v>33</v>
      </c>
      <c r="AA997" s="107" t="str">
        <f t="shared" si="61"/>
        <v>3</v>
      </c>
      <c r="AB997" s="107" t="str">
        <f t="shared" si="62"/>
        <v>31</v>
      </c>
      <c r="AC997" s="107" t="str">
        <f t="shared" si="63"/>
        <v>311</v>
      </c>
    </row>
    <row r="998" spans="1:29" x14ac:dyDescent="0.25">
      <c r="A998" t="s">
        <v>194</v>
      </c>
      <c r="B998" t="s">
        <v>1384</v>
      </c>
      <c r="C998" s="107" t="e">
        <f>+VLOOKUP(AA998,#REF!,2,FALSE)</f>
        <v>#REF!</v>
      </c>
      <c r="D998" s="107" t="e">
        <f>+VLOOKUP(AB998,#REF!,2,FALSE)</f>
        <v>#REF!</v>
      </c>
      <c r="E998" s="107" t="s">
        <v>2232</v>
      </c>
      <c r="F998" s="107" t="s">
        <v>2236</v>
      </c>
      <c r="G998" s="107" t="s">
        <v>2238</v>
      </c>
      <c r="H998" s="107" t="s">
        <v>2237</v>
      </c>
      <c r="I998" s="107" t="s">
        <v>1264</v>
      </c>
      <c r="J998" s="107" t="s">
        <v>195</v>
      </c>
      <c r="K998" s="107" t="s">
        <v>1385</v>
      </c>
      <c r="L998" s="107" t="s">
        <v>2217</v>
      </c>
      <c r="M998" t="s">
        <v>1347</v>
      </c>
      <c r="P998" t="s">
        <v>920</v>
      </c>
      <c r="Q998" s="6" t="e">
        <f>+VLOOKUP(Y998,#REF!,2,FALSE)</f>
        <v>#REF!</v>
      </c>
      <c r="R998" t="s">
        <v>1476</v>
      </c>
      <c r="S998" t="s">
        <v>73</v>
      </c>
      <c r="T998">
        <v>150000</v>
      </c>
      <c r="U998">
        <v>150000</v>
      </c>
      <c r="V998">
        <v>0</v>
      </c>
      <c r="W998">
        <v>0</v>
      </c>
      <c r="X998">
        <v>-150000</v>
      </c>
      <c r="Y998" s="288">
        <v>5</v>
      </c>
      <c r="Z998" s="6" t="str">
        <f t="shared" si="60"/>
        <v>51</v>
      </c>
      <c r="AA998" s="107" t="str">
        <f t="shared" si="61"/>
        <v>3</v>
      </c>
      <c r="AB998" s="107" t="str">
        <f t="shared" si="62"/>
        <v>31</v>
      </c>
      <c r="AC998" s="107" t="str">
        <f t="shared" si="63"/>
        <v>311</v>
      </c>
    </row>
    <row r="999" spans="1:29" x14ac:dyDescent="0.25">
      <c r="A999" t="s">
        <v>194</v>
      </c>
      <c r="B999" t="s">
        <v>1384</v>
      </c>
      <c r="C999" s="107" t="e">
        <f>+VLOOKUP(AA999,#REF!,2,FALSE)</f>
        <v>#REF!</v>
      </c>
      <c r="D999" s="107" t="e">
        <f>+VLOOKUP(AB999,#REF!,2,FALSE)</f>
        <v>#REF!</v>
      </c>
      <c r="E999" s="107" t="s">
        <v>2232</v>
      </c>
      <c r="F999" s="107" t="s">
        <v>2236</v>
      </c>
      <c r="G999" s="107" t="s">
        <v>2238</v>
      </c>
      <c r="H999" s="107" t="s">
        <v>2237</v>
      </c>
      <c r="I999" s="107" t="s">
        <v>1264</v>
      </c>
      <c r="J999" s="107" t="s">
        <v>195</v>
      </c>
      <c r="K999" s="107" t="s">
        <v>1385</v>
      </c>
      <c r="L999" s="107" t="s">
        <v>2217</v>
      </c>
      <c r="M999" t="s">
        <v>1347</v>
      </c>
      <c r="P999" t="s">
        <v>923</v>
      </c>
      <c r="Q999" s="6" t="e">
        <f>+VLOOKUP(Y999,#REF!,2,FALSE)</f>
        <v>#REF!</v>
      </c>
      <c r="R999" t="s">
        <v>1457</v>
      </c>
      <c r="S999" t="s">
        <v>42</v>
      </c>
      <c r="T999">
        <v>500</v>
      </c>
      <c r="U999">
        <v>500</v>
      </c>
      <c r="V999">
        <v>500</v>
      </c>
      <c r="W999">
        <v>0</v>
      </c>
      <c r="X999">
        <v>0</v>
      </c>
      <c r="Y999" s="288">
        <v>2</v>
      </c>
      <c r="Z999" s="6" t="str">
        <f t="shared" si="60"/>
        <v>25</v>
      </c>
      <c r="AA999" s="107" t="str">
        <f t="shared" si="61"/>
        <v>3</v>
      </c>
      <c r="AB999" s="107" t="str">
        <f t="shared" si="62"/>
        <v>31</v>
      </c>
      <c r="AC999" s="107" t="str">
        <f t="shared" si="63"/>
        <v>311</v>
      </c>
    </row>
    <row r="1000" spans="1:29" x14ac:dyDescent="0.25">
      <c r="A1000" t="s">
        <v>194</v>
      </c>
      <c r="B1000" t="s">
        <v>1384</v>
      </c>
      <c r="C1000" s="107" t="e">
        <f>+VLOOKUP(AA1000,#REF!,2,FALSE)</f>
        <v>#REF!</v>
      </c>
      <c r="D1000" s="107" t="e">
        <f>+VLOOKUP(AB1000,#REF!,2,FALSE)</f>
        <v>#REF!</v>
      </c>
      <c r="E1000" s="107" t="s">
        <v>2232</v>
      </c>
      <c r="F1000" s="107" t="s">
        <v>2236</v>
      </c>
      <c r="G1000" s="107" t="s">
        <v>2238</v>
      </c>
      <c r="H1000" s="107" t="s">
        <v>2237</v>
      </c>
      <c r="I1000" s="107" t="s">
        <v>1264</v>
      </c>
      <c r="J1000" s="107" t="s">
        <v>195</v>
      </c>
      <c r="K1000" s="107" t="s">
        <v>1385</v>
      </c>
      <c r="L1000" s="107" t="s">
        <v>2217</v>
      </c>
      <c r="M1000" t="s">
        <v>1347</v>
      </c>
      <c r="P1000" t="s">
        <v>923</v>
      </c>
      <c r="Q1000" s="6" t="e">
        <f>+VLOOKUP(Y1000,#REF!,2,FALSE)</f>
        <v>#REF!</v>
      </c>
      <c r="R1000" t="s">
        <v>1457</v>
      </c>
      <c r="S1000" t="s">
        <v>42</v>
      </c>
      <c r="T1000">
        <v>500</v>
      </c>
      <c r="U1000">
        <v>500</v>
      </c>
      <c r="V1000">
        <v>500</v>
      </c>
      <c r="W1000">
        <v>0</v>
      </c>
      <c r="X1000">
        <v>0</v>
      </c>
      <c r="Y1000" s="288">
        <v>2</v>
      </c>
      <c r="Z1000" s="6" t="str">
        <f t="shared" si="60"/>
        <v>25</v>
      </c>
      <c r="AA1000" s="107" t="str">
        <f t="shared" si="61"/>
        <v>3</v>
      </c>
      <c r="AB1000" s="107" t="str">
        <f t="shared" si="62"/>
        <v>31</v>
      </c>
      <c r="AC1000" s="107" t="str">
        <f t="shared" si="63"/>
        <v>311</v>
      </c>
    </row>
    <row r="1001" spans="1:29" x14ac:dyDescent="0.25">
      <c r="A1001" t="s">
        <v>194</v>
      </c>
      <c r="B1001" t="s">
        <v>1384</v>
      </c>
      <c r="C1001" s="107" t="e">
        <f>+VLOOKUP(AA1001,#REF!,2,FALSE)</f>
        <v>#REF!</v>
      </c>
      <c r="D1001" s="107" t="e">
        <f>+VLOOKUP(AB1001,#REF!,2,FALSE)</f>
        <v>#REF!</v>
      </c>
      <c r="E1001" s="107" t="s">
        <v>2232</v>
      </c>
      <c r="F1001" s="107" t="s">
        <v>2236</v>
      </c>
      <c r="G1001" s="107" t="s">
        <v>2238</v>
      </c>
      <c r="H1001" s="107" t="s">
        <v>2237</v>
      </c>
      <c r="I1001" s="107" t="s">
        <v>1264</v>
      </c>
      <c r="J1001" s="107" t="s">
        <v>195</v>
      </c>
      <c r="K1001" s="107" t="s">
        <v>1385</v>
      </c>
      <c r="L1001" s="107" t="s">
        <v>2217</v>
      </c>
      <c r="M1001" t="s">
        <v>1347</v>
      </c>
      <c r="P1001" t="s">
        <v>923</v>
      </c>
      <c r="Q1001" s="6" t="e">
        <f>+VLOOKUP(Y1001,#REF!,2,FALSE)</f>
        <v>#REF!</v>
      </c>
      <c r="R1001" t="s">
        <v>1457</v>
      </c>
      <c r="S1001" t="s">
        <v>42</v>
      </c>
      <c r="T1001">
        <v>2500</v>
      </c>
      <c r="U1001">
        <v>2500</v>
      </c>
      <c r="V1001">
        <v>2500</v>
      </c>
      <c r="W1001">
        <v>0</v>
      </c>
      <c r="X1001">
        <v>0</v>
      </c>
      <c r="Y1001" s="288">
        <v>2</v>
      </c>
      <c r="Z1001" s="6" t="str">
        <f t="shared" si="60"/>
        <v>25</v>
      </c>
      <c r="AA1001" s="107" t="str">
        <f t="shared" si="61"/>
        <v>3</v>
      </c>
      <c r="AB1001" s="107" t="str">
        <f t="shared" si="62"/>
        <v>31</v>
      </c>
      <c r="AC1001" s="107" t="str">
        <f t="shared" si="63"/>
        <v>311</v>
      </c>
    </row>
    <row r="1002" spans="1:29" x14ac:dyDescent="0.25">
      <c r="A1002" t="s">
        <v>194</v>
      </c>
      <c r="B1002" t="s">
        <v>1384</v>
      </c>
      <c r="C1002" s="107" t="e">
        <f>+VLOOKUP(AA1002,#REF!,2,FALSE)</f>
        <v>#REF!</v>
      </c>
      <c r="D1002" s="107" t="e">
        <f>+VLOOKUP(AB1002,#REF!,2,FALSE)</f>
        <v>#REF!</v>
      </c>
      <c r="E1002" s="107" t="s">
        <v>2232</v>
      </c>
      <c r="F1002" s="107" t="s">
        <v>2236</v>
      </c>
      <c r="G1002" s="107" t="s">
        <v>2238</v>
      </c>
      <c r="H1002" s="107" t="s">
        <v>2237</v>
      </c>
      <c r="I1002" s="107" t="s">
        <v>1264</v>
      </c>
      <c r="J1002" s="107" t="s">
        <v>195</v>
      </c>
      <c r="K1002" s="107" t="s">
        <v>1385</v>
      </c>
      <c r="L1002" s="107" t="s">
        <v>2217</v>
      </c>
      <c r="M1002" t="s">
        <v>1347</v>
      </c>
      <c r="P1002" t="s">
        <v>924</v>
      </c>
      <c r="Q1002" s="6" t="e">
        <f>+VLOOKUP(Y1002,#REF!,2,FALSE)</f>
        <v>#REF!</v>
      </c>
      <c r="R1002" t="s">
        <v>1459</v>
      </c>
      <c r="S1002" t="s">
        <v>67</v>
      </c>
      <c r="T1002">
        <v>5000</v>
      </c>
      <c r="U1002">
        <v>5000</v>
      </c>
      <c r="V1002">
        <v>5000</v>
      </c>
      <c r="W1002">
        <v>0</v>
      </c>
      <c r="X1002">
        <v>0</v>
      </c>
      <c r="Y1002" s="288">
        <v>2</v>
      </c>
      <c r="Z1002" s="6" t="str">
        <f t="shared" si="60"/>
        <v>27</v>
      </c>
      <c r="AA1002" s="107" t="str">
        <f t="shared" si="61"/>
        <v>3</v>
      </c>
      <c r="AB1002" s="107" t="str">
        <f t="shared" si="62"/>
        <v>31</v>
      </c>
      <c r="AC1002" s="107" t="str">
        <f t="shared" si="63"/>
        <v>311</v>
      </c>
    </row>
    <row r="1003" spans="1:29" x14ac:dyDescent="0.25">
      <c r="A1003" t="s">
        <v>194</v>
      </c>
      <c r="B1003" t="s">
        <v>1384</v>
      </c>
      <c r="C1003" s="107" t="e">
        <f>+VLOOKUP(AA1003,#REF!,2,FALSE)</f>
        <v>#REF!</v>
      </c>
      <c r="D1003" s="107" t="e">
        <f>+VLOOKUP(AB1003,#REF!,2,FALSE)</f>
        <v>#REF!</v>
      </c>
      <c r="E1003" s="107" t="s">
        <v>2232</v>
      </c>
      <c r="F1003" s="107" t="s">
        <v>2236</v>
      </c>
      <c r="G1003" s="107" t="s">
        <v>2238</v>
      </c>
      <c r="H1003" s="107" t="s">
        <v>2237</v>
      </c>
      <c r="I1003" s="107" t="s">
        <v>1264</v>
      </c>
      <c r="J1003" s="107" t="s">
        <v>195</v>
      </c>
      <c r="K1003" s="107" t="s">
        <v>1385</v>
      </c>
      <c r="L1003" s="107" t="s">
        <v>2217</v>
      </c>
      <c r="M1003" t="s">
        <v>1347</v>
      </c>
      <c r="P1003" t="s">
        <v>923</v>
      </c>
      <c r="Q1003" s="6" t="e">
        <f>+VLOOKUP(Y1003,#REF!,2,FALSE)</f>
        <v>#REF!</v>
      </c>
      <c r="R1003" t="s">
        <v>1459</v>
      </c>
      <c r="S1003" t="s">
        <v>67</v>
      </c>
      <c r="T1003">
        <v>20000</v>
      </c>
      <c r="U1003">
        <v>20000</v>
      </c>
      <c r="V1003">
        <v>20000</v>
      </c>
      <c r="W1003">
        <v>0</v>
      </c>
      <c r="X1003">
        <v>0</v>
      </c>
      <c r="Y1003" s="288">
        <v>2</v>
      </c>
      <c r="Z1003" s="6" t="str">
        <f t="shared" si="60"/>
        <v>27</v>
      </c>
      <c r="AA1003" s="107" t="str">
        <f t="shared" si="61"/>
        <v>3</v>
      </c>
      <c r="AB1003" s="107" t="str">
        <f t="shared" si="62"/>
        <v>31</v>
      </c>
      <c r="AC1003" s="107" t="str">
        <f t="shared" si="63"/>
        <v>311</v>
      </c>
    </row>
    <row r="1004" spans="1:29" x14ac:dyDescent="0.25">
      <c r="A1004" t="s">
        <v>194</v>
      </c>
      <c r="B1004" t="s">
        <v>1384</v>
      </c>
      <c r="C1004" s="107" t="e">
        <f>+VLOOKUP(AA1004,#REF!,2,FALSE)</f>
        <v>#REF!</v>
      </c>
      <c r="D1004" s="107" t="e">
        <f>+VLOOKUP(AB1004,#REF!,2,FALSE)</f>
        <v>#REF!</v>
      </c>
      <c r="E1004" s="107" t="s">
        <v>2232</v>
      </c>
      <c r="F1004" s="107" t="s">
        <v>2236</v>
      </c>
      <c r="G1004" s="107" t="s">
        <v>2238</v>
      </c>
      <c r="H1004" s="107" t="s">
        <v>2237</v>
      </c>
      <c r="I1004" s="107" t="s">
        <v>1264</v>
      </c>
      <c r="J1004" s="107" t="s">
        <v>195</v>
      </c>
      <c r="K1004" s="107" t="s">
        <v>1385</v>
      </c>
      <c r="L1004" s="107" t="s">
        <v>2217</v>
      </c>
      <c r="M1004" t="s">
        <v>1347</v>
      </c>
      <c r="P1004" t="s">
        <v>925</v>
      </c>
      <c r="Q1004" s="6" t="e">
        <f>+VLOOKUP(Y1004,#REF!,2,FALSE)</f>
        <v>#REF!</v>
      </c>
      <c r="R1004" t="s">
        <v>1461</v>
      </c>
      <c r="S1004" t="s">
        <v>10</v>
      </c>
      <c r="T1004">
        <v>15000</v>
      </c>
      <c r="U1004">
        <v>15000</v>
      </c>
      <c r="V1004">
        <v>3000</v>
      </c>
      <c r="W1004">
        <v>0</v>
      </c>
      <c r="X1004">
        <v>-12000</v>
      </c>
      <c r="Y1004" s="288">
        <v>2</v>
      </c>
      <c r="Z1004" s="6" t="str">
        <f t="shared" si="60"/>
        <v>29</v>
      </c>
      <c r="AA1004" s="107" t="str">
        <f t="shared" si="61"/>
        <v>3</v>
      </c>
      <c r="AB1004" s="107" t="str">
        <f t="shared" si="62"/>
        <v>31</v>
      </c>
      <c r="AC1004" s="107" t="str">
        <f t="shared" si="63"/>
        <v>311</v>
      </c>
    </row>
    <row r="1005" spans="1:29" x14ac:dyDescent="0.25">
      <c r="A1005" t="s">
        <v>194</v>
      </c>
      <c r="B1005" t="s">
        <v>1384</v>
      </c>
      <c r="C1005" s="107" t="e">
        <f>+VLOOKUP(AA1005,#REF!,2,FALSE)</f>
        <v>#REF!</v>
      </c>
      <c r="D1005" s="107" t="e">
        <f>+VLOOKUP(AB1005,#REF!,2,FALSE)</f>
        <v>#REF!</v>
      </c>
      <c r="E1005" s="107" t="s">
        <v>2232</v>
      </c>
      <c r="F1005" s="107" t="s">
        <v>2236</v>
      </c>
      <c r="G1005" s="107" t="s">
        <v>2238</v>
      </c>
      <c r="H1005" s="107" t="s">
        <v>2237</v>
      </c>
      <c r="I1005" s="107" t="s">
        <v>1264</v>
      </c>
      <c r="J1005" s="107" t="s">
        <v>195</v>
      </c>
      <c r="K1005" s="107" t="s">
        <v>1385</v>
      </c>
      <c r="L1005" s="107" t="s">
        <v>2217</v>
      </c>
      <c r="M1005" t="s">
        <v>1347</v>
      </c>
      <c r="P1005" t="s">
        <v>925</v>
      </c>
      <c r="Q1005" s="6" t="e">
        <f>+VLOOKUP(Y1005,#REF!,2,FALSE)</f>
        <v>#REF!</v>
      </c>
      <c r="R1005" t="s">
        <v>1461</v>
      </c>
      <c r="S1005" t="s">
        <v>10</v>
      </c>
      <c r="T1005">
        <v>40000</v>
      </c>
      <c r="U1005">
        <v>40000</v>
      </c>
      <c r="V1005">
        <v>8000</v>
      </c>
      <c r="W1005">
        <v>0</v>
      </c>
      <c r="X1005">
        <v>-32000</v>
      </c>
      <c r="Y1005" s="288">
        <v>2</v>
      </c>
      <c r="Z1005" s="6" t="str">
        <f t="shared" si="60"/>
        <v>29</v>
      </c>
      <c r="AA1005" s="107" t="str">
        <f t="shared" si="61"/>
        <v>3</v>
      </c>
      <c r="AB1005" s="107" t="str">
        <f t="shared" si="62"/>
        <v>31</v>
      </c>
      <c r="AC1005" s="107" t="str">
        <f t="shared" si="63"/>
        <v>311</v>
      </c>
    </row>
    <row r="1006" spans="1:29" x14ac:dyDescent="0.25">
      <c r="A1006" t="s">
        <v>194</v>
      </c>
      <c r="B1006" t="s">
        <v>1384</v>
      </c>
      <c r="C1006" s="107" t="e">
        <f>+VLOOKUP(AA1006,#REF!,2,FALSE)</f>
        <v>#REF!</v>
      </c>
      <c r="D1006" s="107" t="e">
        <f>+VLOOKUP(AB1006,#REF!,2,FALSE)</f>
        <v>#REF!</v>
      </c>
      <c r="E1006" s="107" t="s">
        <v>2232</v>
      </c>
      <c r="F1006" s="107" t="s">
        <v>2236</v>
      </c>
      <c r="G1006" s="107" t="s">
        <v>2238</v>
      </c>
      <c r="H1006" s="107" t="s">
        <v>2237</v>
      </c>
      <c r="I1006" s="107" t="s">
        <v>1264</v>
      </c>
      <c r="J1006" s="107" t="s">
        <v>195</v>
      </c>
      <c r="K1006" s="107" t="s">
        <v>1385</v>
      </c>
      <c r="L1006" s="107" t="s">
        <v>2217</v>
      </c>
      <c r="M1006" t="s">
        <v>1347</v>
      </c>
      <c r="P1006" t="s">
        <v>925</v>
      </c>
      <c r="Q1006" s="6" t="e">
        <f>+VLOOKUP(Y1006,#REF!,2,FALSE)</f>
        <v>#REF!</v>
      </c>
      <c r="R1006" t="s">
        <v>1461</v>
      </c>
      <c r="S1006" t="s">
        <v>10</v>
      </c>
      <c r="T1006">
        <v>20000</v>
      </c>
      <c r="U1006">
        <v>20000</v>
      </c>
      <c r="V1006">
        <v>4000</v>
      </c>
      <c r="W1006">
        <v>0</v>
      </c>
      <c r="X1006">
        <v>-16000</v>
      </c>
      <c r="Y1006" s="288">
        <v>2</v>
      </c>
      <c r="Z1006" s="6" t="str">
        <f t="shared" si="60"/>
        <v>29</v>
      </c>
      <c r="AA1006" s="107" t="str">
        <f t="shared" si="61"/>
        <v>3</v>
      </c>
      <c r="AB1006" s="107" t="str">
        <f t="shared" si="62"/>
        <v>31</v>
      </c>
      <c r="AC1006" s="107" t="str">
        <f t="shared" si="63"/>
        <v>311</v>
      </c>
    </row>
    <row r="1007" spans="1:29" x14ac:dyDescent="0.25">
      <c r="A1007" t="s">
        <v>194</v>
      </c>
      <c r="B1007" t="s">
        <v>1384</v>
      </c>
      <c r="C1007" s="107" t="e">
        <f>+VLOOKUP(AA1007,#REF!,2,FALSE)</f>
        <v>#REF!</v>
      </c>
      <c r="D1007" s="107" t="e">
        <f>+VLOOKUP(AB1007,#REF!,2,FALSE)</f>
        <v>#REF!</v>
      </c>
      <c r="E1007" s="107" t="s">
        <v>2232</v>
      </c>
      <c r="F1007" s="107" t="s">
        <v>2236</v>
      </c>
      <c r="G1007" s="107" t="s">
        <v>2238</v>
      </c>
      <c r="H1007" s="107" t="s">
        <v>2237</v>
      </c>
      <c r="I1007" s="107" t="s">
        <v>1264</v>
      </c>
      <c r="J1007" s="107" t="s">
        <v>195</v>
      </c>
      <c r="K1007" s="107" t="s">
        <v>1385</v>
      </c>
      <c r="L1007" s="107" t="s">
        <v>2217</v>
      </c>
      <c r="M1007" t="s">
        <v>1347</v>
      </c>
      <c r="P1007" t="s">
        <v>925</v>
      </c>
      <c r="Q1007" s="6" t="e">
        <f>+VLOOKUP(Y1007,#REF!,2,FALSE)</f>
        <v>#REF!</v>
      </c>
      <c r="R1007" t="s">
        <v>1461</v>
      </c>
      <c r="S1007" t="s">
        <v>10</v>
      </c>
      <c r="T1007">
        <v>10000</v>
      </c>
      <c r="U1007">
        <v>10000</v>
      </c>
      <c r="V1007">
        <v>2000</v>
      </c>
      <c r="W1007">
        <v>0</v>
      </c>
      <c r="X1007">
        <v>-8000</v>
      </c>
      <c r="Y1007" s="288">
        <v>2</v>
      </c>
      <c r="Z1007" s="6" t="str">
        <f t="shared" si="60"/>
        <v>29</v>
      </c>
      <c r="AA1007" s="107" t="str">
        <f t="shared" si="61"/>
        <v>3</v>
      </c>
      <c r="AB1007" s="107" t="str">
        <f t="shared" si="62"/>
        <v>31</v>
      </c>
      <c r="AC1007" s="107" t="str">
        <f t="shared" si="63"/>
        <v>311</v>
      </c>
    </row>
    <row r="1008" spans="1:29" x14ac:dyDescent="0.25">
      <c r="A1008" t="s">
        <v>194</v>
      </c>
      <c r="B1008" t="s">
        <v>1384</v>
      </c>
      <c r="C1008" s="107" t="e">
        <f>+VLOOKUP(AA1008,#REF!,2,FALSE)</f>
        <v>#REF!</v>
      </c>
      <c r="D1008" s="107" t="e">
        <f>+VLOOKUP(AB1008,#REF!,2,FALSE)</f>
        <v>#REF!</v>
      </c>
      <c r="E1008" s="107" t="s">
        <v>2232</v>
      </c>
      <c r="F1008" s="107" t="s">
        <v>2236</v>
      </c>
      <c r="G1008" s="107" t="s">
        <v>2238</v>
      </c>
      <c r="H1008" s="107" t="s">
        <v>2237</v>
      </c>
      <c r="I1008" s="107" t="s">
        <v>1264</v>
      </c>
      <c r="J1008" s="107" t="s">
        <v>195</v>
      </c>
      <c r="K1008" s="107" t="s">
        <v>1385</v>
      </c>
      <c r="L1008" s="107" t="s">
        <v>2217</v>
      </c>
      <c r="M1008" t="s">
        <v>1347</v>
      </c>
      <c r="P1008" t="s">
        <v>925</v>
      </c>
      <c r="Q1008" s="6" t="e">
        <f>+VLOOKUP(Y1008,#REF!,2,FALSE)</f>
        <v>#REF!</v>
      </c>
      <c r="R1008" t="s">
        <v>1463</v>
      </c>
      <c r="S1008" t="s">
        <v>188</v>
      </c>
      <c r="T1008">
        <v>350000</v>
      </c>
      <c r="U1008">
        <v>350000</v>
      </c>
      <c r="V1008">
        <v>35000</v>
      </c>
      <c r="W1008">
        <v>0</v>
      </c>
      <c r="X1008">
        <v>-315000</v>
      </c>
      <c r="Y1008" s="288">
        <v>3</v>
      </c>
      <c r="Z1008" s="6" t="str">
        <f t="shared" si="60"/>
        <v>32</v>
      </c>
      <c r="AA1008" s="107" t="str">
        <f t="shared" si="61"/>
        <v>3</v>
      </c>
      <c r="AB1008" s="107" t="str">
        <f t="shared" si="62"/>
        <v>31</v>
      </c>
      <c r="AC1008" s="107" t="str">
        <f t="shared" si="63"/>
        <v>311</v>
      </c>
    </row>
    <row r="1009" spans="1:29" x14ac:dyDescent="0.25">
      <c r="A1009" t="s">
        <v>194</v>
      </c>
      <c r="B1009" t="s">
        <v>1384</v>
      </c>
      <c r="C1009" s="107" t="e">
        <f>+VLOOKUP(AA1009,#REF!,2,FALSE)</f>
        <v>#REF!</v>
      </c>
      <c r="D1009" s="107" t="e">
        <f>+VLOOKUP(AB1009,#REF!,2,FALSE)</f>
        <v>#REF!</v>
      </c>
      <c r="E1009" s="107" t="s">
        <v>2232</v>
      </c>
      <c r="F1009" s="107" t="s">
        <v>2236</v>
      </c>
      <c r="G1009" s="107" t="s">
        <v>2238</v>
      </c>
      <c r="H1009" s="107" t="s">
        <v>2237</v>
      </c>
      <c r="I1009" s="107" t="s">
        <v>1264</v>
      </c>
      <c r="J1009" s="107" t="s">
        <v>195</v>
      </c>
      <c r="K1009" s="107" t="s">
        <v>1385</v>
      </c>
      <c r="L1009" s="107" t="s">
        <v>2217</v>
      </c>
      <c r="M1009" t="s">
        <v>1347</v>
      </c>
      <c r="P1009" t="s">
        <v>926</v>
      </c>
      <c r="Q1009" s="6" t="e">
        <f>+VLOOKUP(Y1009,#REF!,2,FALSE)</f>
        <v>#REF!</v>
      </c>
      <c r="R1009" t="s">
        <v>1464</v>
      </c>
      <c r="S1009" t="s">
        <v>45</v>
      </c>
      <c r="T1009">
        <v>40000</v>
      </c>
      <c r="U1009">
        <v>40000</v>
      </c>
      <c r="V1009">
        <v>8000</v>
      </c>
      <c r="W1009">
        <v>0</v>
      </c>
      <c r="X1009">
        <v>-32000</v>
      </c>
      <c r="Y1009" s="288">
        <v>3</v>
      </c>
      <c r="Z1009" s="6" t="str">
        <f t="shared" si="60"/>
        <v>33</v>
      </c>
      <c r="AA1009" s="107" t="str">
        <f t="shared" si="61"/>
        <v>3</v>
      </c>
      <c r="AB1009" s="107" t="str">
        <f t="shared" si="62"/>
        <v>31</v>
      </c>
      <c r="AC1009" s="107" t="str">
        <f t="shared" si="63"/>
        <v>311</v>
      </c>
    </row>
    <row r="1010" spans="1:29" x14ac:dyDescent="0.25">
      <c r="A1010" t="s">
        <v>194</v>
      </c>
      <c r="B1010" t="s">
        <v>1384</v>
      </c>
      <c r="C1010" s="107" t="e">
        <f>+VLOOKUP(AA1010,#REF!,2,FALSE)</f>
        <v>#REF!</v>
      </c>
      <c r="D1010" s="107" t="e">
        <f>+VLOOKUP(AB1010,#REF!,2,FALSE)</f>
        <v>#REF!</v>
      </c>
      <c r="E1010" s="107" t="s">
        <v>2232</v>
      </c>
      <c r="F1010" s="107" t="s">
        <v>2236</v>
      </c>
      <c r="G1010" s="107" t="s">
        <v>2238</v>
      </c>
      <c r="H1010" s="107" t="s">
        <v>2237</v>
      </c>
      <c r="I1010" s="107" t="s">
        <v>1264</v>
      </c>
      <c r="J1010" s="107" t="s">
        <v>195</v>
      </c>
      <c r="K1010" s="107" t="s">
        <v>1385</v>
      </c>
      <c r="L1010" s="107" t="s">
        <v>2217</v>
      </c>
      <c r="M1010" t="s">
        <v>1347</v>
      </c>
      <c r="P1010" t="s">
        <v>927</v>
      </c>
      <c r="Q1010" s="6" t="e">
        <f>+VLOOKUP(Y1010,#REF!,2,FALSE)</f>
        <v>#REF!</v>
      </c>
      <c r="R1010" t="s">
        <v>1469</v>
      </c>
      <c r="S1010" t="s">
        <v>61</v>
      </c>
      <c r="T1010">
        <v>200000</v>
      </c>
      <c r="U1010">
        <v>200000</v>
      </c>
      <c r="V1010">
        <v>60000</v>
      </c>
      <c r="W1010">
        <v>0</v>
      </c>
      <c r="X1010">
        <v>-140000</v>
      </c>
      <c r="Y1010" s="288">
        <v>3</v>
      </c>
      <c r="Z1010" s="6" t="str">
        <f t="shared" si="60"/>
        <v>38</v>
      </c>
      <c r="AA1010" s="107" t="str">
        <f t="shared" si="61"/>
        <v>3</v>
      </c>
      <c r="AB1010" s="107" t="str">
        <f t="shared" si="62"/>
        <v>31</v>
      </c>
      <c r="AC1010" s="107" t="str">
        <f t="shared" si="63"/>
        <v>311</v>
      </c>
    </row>
    <row r="1011" spans="1:29" x14ac:dyDescent="0.25">
      <c r="A1011" t="s">
        <v>194</v>
      </c>
      <c r="B1011" t="s">
        <v>1384</v>
      </c>
      <c r="C1011" s="107" t="e">
        <f>+VLOOKUP(AA1011,#REF!,2,FALSE)</f>
        <v>#REF!</v>
      </c>
      <c r="D1011" s="107" t="e">
        <f>+VLOOKUP(AB1011,#REF!,2,FALSE)</f>
        <v>#REF!</v>
      </c>
      <c r="E1011" s="107" t="s">
        <v>2232</v>
      </c>
      <c r="F1011" s="107" t="s">
        <v>2236</v>
      </c>
      <c r="G1011" s="107" t="s">
        <v>2238</v>
      </c>
      <c r="H1011" s="107" t="s">
        <v>2237</v>
      </c>
      <c r="I1011" s="107" t="s">
        <v>1264</v>
      </c>
      <c r="J1011" s="107" t="s">
        <v>195</v>
      </c>
      <c r="K1011" s="107" t="s">
        <v>1385</v>
      </c>
      <c r="L1011" s="107" t="s">
        <v>2217</v>
      </c>
      <c r="M1011" t="s">
        <v>1347</v>
      </c>
      <c r="P1011" t="s">
        <v>928</v>
      </c>
      <c r="Q1011" s="6" t="e">
        <f>+VLOOKUP(Y1011,#REF!,2,FALSE)</f>
        <v>#REF!</v>
      </c>
      <c r="R1011" t="s">
        <v>1473</v>
      </c>
      <c r="S1011" t="s">
        <v>204</v>
      </c>
      <c r="T1011">
        <v>150000</v>
      </c>
      <c r="U1011">
        <v>150000</v>
      </c>
      <c r="V1011">
        <v>150000</v>
      </c>
      <c r="W1011">
        <v>0</v>
      </c>
      <c r="X1011">
        <v>0</v>
      </c>
      <c r="Y1011" s="288">
        <v>4</v>
      </c>
      <c r="Z1011" s="6" t="str">
        <f t="shared" si="60"/>
        <v>43</v>
      </c>
      <c r="AA1011" s="107" t="str">
        <f t="shared" si="61"/>
        <v>3</v>
      </c>
      <c r="AB1011" s="107" t="str">
        <f t="shared" si="62"/>
        <v>31</v>
      </c>
      <c r="AC1011" s="107" t="str">
        <f t="shared" si="63"/>
        <v>311</v>
      </c>
    </row>
    <row r="1012" spans="1:29" x14ac:dyDescent="0.25">
      <c r="A1012" t="s">
        <v>194</v>
      </c>
      <c r="B1012" t="s">
        <v>1384</v>
      </c>
      <c r="C1012" s="107" t="e">
        <f>+VLOOKUP(AA1012,#REF!,2,FALSE)</f>
        <v>#REF!</v>
      </c>
      <c r="D1012" s="107" t="e">
        <f>+VLOOKUP(AB1012,#REF!,2,FALSE)</f>
        <v>#REF!</v>
      </c>
      <c r="E1012" s="107" t="s">
        <v>2232</v>
      </c>
      <c r="F1012" s="107" t="s">
        <v>2236</v>
      </c>
      <c r="G1012" s="107" t="s">
        <v>2238</v>
      </c>
      <c r="H1012" s="107" t="s">
        <v>2237</v>
      </c>
      <c r="I1012" s="107" t="s">
        <v>1264</v>
      </c>
      <c r="J1012" s="107" t="s">
        <v>195</v>
      </c>
      <c r="K1012" s="107" t="s">
        <v>1385</v>
      </c>
      <c r="L1012" s="107" t="s">
        <v>2217</v>
      </c>
      <c r="M1012" t="s">
        <v>1347</v>
      </c>
      <c r="P1012" t="s">
        <v>929</v>
      </c>
      <c r="Q1012" s="6" t="e">
        <f>+VLOOKUP(Y1012,#REF!,2,FALSE)</f>
        <v>#REF!</v>
      </c>
      <c r="R1012" t="s">
        <v>1473</v>
      </c>
      <c r="S1012" t="s">
        <v>204</v>
      </c>
      <c r="T1012">
        <v>60000</v>
      </c>
      <c r="U1012">
        <v>1060000</v>
      </c>
      <c r="V1012">
        <v>60000</v>
      </c>
      <c r="W1012">
        <v>1000000</v>
      </c>
      <c r="X1012">
        <v>0</v>
      </c>
      <c r="Y1012" s="288">
        <v>4</v>
      </c>
      <c r="Z1012" s="6" t="str">
        <f t="shared" si="60"/>
        <v>43</v>
      </c>
      <c r="AA1012" s="107" t="str">
        <f t="shared" si="61"/>
        <v>3</v>
      </c>
      <c r="AB1012" s="107" t="str">
        <f t="shared" si="62"/>
        <v>31</v>
      </c>
      <c r="AC1012" s="107" t="str">
        <f t="shared" si="63"/>
        <v>311</v>
      </c>
    </row>
    <row r="1013" spans="1:29" x14ac:dyDescent="0.25">
      <c r="A1013" t="s">
        <v>194</v>
      </c>
      <c r="B1013" t="s">
        <v>1384</v>
      </c>
      <c r="C1013" s="107" t="e">
        <f>+VLOOKUP(AA1013,#REF!,2,FALSE)</f>
        <v>#REF!</v>
      </c>
      <c r="D1013" s="107" t="e">
        <f>+VLOOKUP(AB1013,#REF!,2,FALSE)</f>
        <v>#REF!</v>
      </c>
      <c r="E1013" s="107" t="s">
        <v>2232</v>
      </c>
      <c r="F1013" s="107" t="s">
        <v>2236</v>
      </c>
      <c r="G1013" s="107" t="s">
        <v>2238</v>
      </c>
      <c r="H1013" s="107" t="s">
        <v>2237</v>
      </c>
      <c r="I1013" s="107" t="s">
        <v>1264</v>
      </c>
      <c r="J1013" s="107" t="s">
        <v>195</v>
      </c>
      <c r="K1013" s="107" t="s">
        <v>1385</v>
      </c>
      <c r="L1013" s="107" t="s">
        <v>2217</v>
      </c>
      <c r="M1013" t="s">
        <v>1347</v>
      </c>
      <c r="P1013" t="s">
        <v>930</v>
      </c>
      <c r="Q1013" s="6" t="e">
        <f>+VLOOKUP(Y1013,#REF!,2,FALSE)</f>
        <v>#REF!</v>
      </c>
      <c r="R1013" t="s">
        <v>1473</v>
      </c>
      <c r="S1013" t="s">
        <v>204</v>
      </c>
      <c r="T1013">
        <v>14234000</v>
      </c>
      <c r="U1013">
        <v>14234000</v>
      </c>
      <c r="V1013">
        <v>14234000</v>
      </c>
      <c r="W1013">
        <v>0</v>
      </c>
      <c r="X1013">
        <v>0</v>
      </c>
      <c r="Y1013" s="288">
        <v>4</v>
      </c>
      <c r="Z1013" s="6" t="str">
        <f t="shared" si="60"/>
        <v>43</v>
      </c>
      <c r="AA1013" s="107" t="str">
        <f t="shared" si="61"/>
        <v>3</v>
      </c>
      <c r="AB1013" s="107" t="str">
        <f t="shared" si="62"/>
        <v>31</v>
      </c>
      <c r="AC1013" s="107" t="str">
        <f t="shared" si="63"/>
        <v>311</v>
      </c>
    </row>
    <row r="1014" spans="1:29" x14ac:dyDescent="0.25">
      <c r="A1014" t="s">
        <v>194</v>
      </c>
      <c r="B1014" t="s">
        <v>1384</v>
      </c>
      <c r="C1014" s="107" t="e">
        <f>+VLOOKUP(AA1014,#REF!,2,FALSE)</f>
        <v>#REF!</v>
      </c>
      <c r="D1014" s="107" t="e">
        <f>+VLOOKUP(AB1014,#REF!,2,FALSE)</f>
        <v>#REF!</v>
      </c>
      <c r="E1014" s="107" t="s">
        <v>2232</v>
      </c>
      <c r="F1014" s="107" t="s">
        <v>2236</v>
      </c>
      <c r="G1014" s="107" t="s">
        <v>2238</v>
      </c>
      <c r="H1014" s="107" t="s">
        <v>2237</v>
      </c>
      <c r="I1014" s="107" t="s">
        <v>1264</v>
      </c>
      <c r="J1014" s="107" t="s">
        <v>195</v>
      </c>
      <c r="K1014" s="107" t="s">
        <v>1385</v>
      </c>
      <c r="L1014" s="107" t="s">
        <v>2217</v>
      </c>
      <c r="M1014" t="s">
        <v>1347</v>
      </c>
      <c r="P1014" t="s">
        <v>931</v>
      </c>
      <c r="Q1014" s="6" t="e">
        <f>+VLOOKUP(Y1014,#REF!,2,FALSE)</f>
        <v>#REF!</v>
      </c>
      <c r="R1014" t="s">
        <v>1473</v>
      </c>
      <c r="S1014" t="s">
        <v>204</v>
      </c>
      <c r="T1014">
        <v>500000</v>
      </c>
      <c r="U1014">
        <v>500000</v>
      </c>
      <c r="V1014">
        <v>500000</v>
      </c>
      <c r="W1014">
        <v>0</v>
      </c>
      <c r="X1014">
        <v>0</v>
      </c>
      <c r="Y1014" s="288">
        <v>4</v>
      </c>
      <c r="Z1014" s="6" t="str">
        <f t="shared" si="60"/>
        <v>43</v>
      </c>
      <c r="AA1014" s="107" t="str">
        <f t="shared" si="61"/>
        <v>3</v>
      </c>
      <c r="AB1014" s="107" t="str">
        <f t="shared" si="62"/>
        <v>31</v>
      </c>
      <c r="AC1014" s="107" t="str">
        <f t="shared" si="63"/>
        <v>311</v>
      </c>
    </row>
    <row r="1015" spans="1:29" x14ac:dyDescent="0.25">
      <c r="A1015" t="s">
        <v>194</v>
      </c>
      <c r="B1015" t="s">
        <v>1384</v>
      </c>
      <c r="C1015" s="107" t="e">
        <f>+VLOOKUP(AA1015,#REF!,2,FALSE)</f>
        <v>#REF!</v>
      </c>
      <c r="D1015" s="107" t="e">
        <f>+VLOOKUP(AB1015,#REF!,2,FALSE)</f>
        <v>#REF!</v>
      </c>
      <c r="E1015" s="107" t="s">
        <v>2232</v>
      </c>
      <c r="F1015" s="107" t="s">
        <v>2236</v>
      </c>
      <c r="G1015" s="107" t="s">
        <v>2238</v>
      </c>
      <c r="H1015" s="107" t="s">
        <v>2237</v>
      </c>
      <c r="I1015" s="107" t="s">
        <v>1264</v>
      </c>
      <c r="J1015" s="107" t="s">
        <v>195</v>
      </c>
      <c r="K1015" s="107" t="s">
        <v>1385</v>
      </c>
      <c r="L1015" s="107" t="s">
        <v>2217</v>
      </c>
      <c r="M1015" t="s">
        <v>1347</v>
      </c>
      <c r="P1015" t="s">
        <v>932</v>
      </c>
      <c r="Q1015" s="6" t="e">
        <f>+VLOOKUP(Y1015,#REF!,2,FALSE)</f>
        <v>#REF!</v>
      </c>
      <c r="R1015" t="s">
        <v>1473</v>
      </c>
      <c r="S1015" t="s">
        <v>204</v>
      </c>
      <c r="T1015">
        <v>1000</v>
      </c>
      <c r="U1015">
        <v>1000</v>
      </c>
      <c r="V1015">
        <v>1000</v>
      </c>
      <c r="W1015">
        <v>0</v>
      </c>
      <c r="X1015">
        <v>0</v>
      </c>
      <c r="Y1015" s="288">
        <v>4</v>
      </c>
      <c r="Z1015" s="6" t="str">
        <f t="shared" si="60"/>
        <v>43</v>
      </c>
      <c r="AA1015" s="107" t="str">
        <f t="shared" si="61"/>
        <v>3</v>
      </c>
      <c r="AB1015" s="107" t="str">
        <f t="shared" si="62"/>
        <v>31</v>
      </c>
      <c r="AC1015" s="107" t="str">
        <f t="shared" si="63"/>
        <v>311</v>
      </c>
    </row>
    <row r="1016" spans="1:29" x14ac:dyDescent="0.25">
      <c r="A1016" t="s">
        <v>194</v>
      </c>
      <c r="B1016" t="s">
        <v>1384</v>
      </c>
      <c r="C1016" s="107" t="e">
        <f>+VLOOKUP(AA1016,#REF!,2,FALSE)</f>
        <v>#REF!</v>
      </c>
      <c r="D1016" s="107" t="e">
        <f>+VLOOKUP(AB1016,#REF!,2,FALSE)</f>
        <v>#REF!</v>
      </c>
      <c r="E1016" s="107" t="s">
        <v>2232</v>
      </c>
      <c r="F1016" s="107" t="s">
        <v>2236</v>
      </c>
      <c r="G1016" s="107" t="s">
        <v>2238</v>
      </c>
      <c r="H1016" s="107" t="s">
        <v>2237</v>
      </c>
      <c r="I1016" s="107" t="s">
        <v>1264</v>
      </c>
      <c r="J1016" s="107" t="s">
        <v>195</v>
      </c>
      <c r="K1016" s="107" t="s">
        <v>1385</v>
      </c>
      <c r="L1016" s="107" t="s">
        <v>2217</v>
      </c>
      <c r="M1016" t="s">
        <v>1347</v>
      </c>
      <c r="P1016" t="s">
        <v>932</v>
      </c>
      <c r="Q1016" s="6" t="e">
        <f>+VLOOKUP(Y1016,#REF!,2,FALSE)</f>
        <v>#REF!</v>
      </c>
      <c r="R1016" t="s">
        <v>1473</v>
      </c>
      <c r="S1016" t="s">
        <v>204</v>
      </c>
      <c r="T1016">
        <v>800</v>
      </c>
      <c r="U1016">
        <v>800</v>
      </c>
      <c r="V1016">
        <v>800</v>
      </c>
      <c r="W1016">
        <v>0</v>
      </c>
      <c r="X1016">
        <v>0</v>
      </c>
      <c r="Y1016" s="288">
        <v>4</v>
      </c>
      <c r="Z1016" s="6" t="str">
        <f t="shared" si="60"/>
        <v>43</v>
      </c>
      <c r="AA1016" s="107" t="str">
        <f t="shared" si="61"/>
        <v>3</v>
      </c>
      <c r="AB1016" s="107" t="str">
        <f t="shared" si="62"/>
        <v>31</v>
      </c>
      <c r="AC1016" s="107" t="str">
        <f t="shared" si="63"/>
        <v>311</v>
      </c>
    </row>
    <row r="1017" spans="1:29" x14ac:dyDescent="0.25">
      <c r="A1017" t="s">
        <v>194</v>
      </c>
      <c r="B1017" t="s">
        <v>1384</v>
      </c>
      <c r="C1017" s="107" t="e">
        <f>+VLOOKUP(AA1017,#REF!,2,FALSE)</f>
        <v>#REF!</v>
      </c>
      <c r="D1017" s="107" t="e">
        <f>+VLOOKUP(AB1017,#REF!,2,FALSE)</f>
        <v>#REF!</v>
      </c>
      <c r="E1017" s="107" t="s">
        <v>2232</v>
      </c>
      <c r="F1017" s="107" t="s">
        <v>2236</v>
      </c>
      <c r="G1017" s="107" t="s">
        <v>2238</v>
      </c>
      <c r="H1017" s="107" t="s">
        <v>2237</v>
      </c>
      <c r="I1017" s="107" t="s">
        <v>1264</v>
      </c>
      <c r="J1017" s="107" t="s">
        <v>195</v>
      </c>
      <c r="K1017" s="107" t="s">
        <v>1385</v>
      </c>
      <c r="L1017" s="107" t="s">
        <v>2217</v>
      </c>
      <c r="M1017" t="s">
        <v>1347</v>
      </c>
      <c r="P1017" t="s">
        <v>932</v>
      </c>
      <c r="Q1017" s="6" t="e">
        <f>+VLOOKUP(Y1017,#REF!,2,FALSE)</f>
        <v>#REF!</v>
      </c>
      <c r="R1017" t="s">
        <v>1473</v>
      </c>
      <c r="S1017" t="s">
        <v>204</v>
      </c>
      <c r="T1017">
        <v>1500</v>
      </c>
      <c r="U1017">
        <v>1500</v>
      </c>
      <c r="V1017">
        <v>1500</v>
      </c>
      <c r="W1017">
        <v>0</v>
      </c>
      <c r="X1017">
        <v>0</v>
      </c>
      <c r="Y1017" s="288">
        <v>4</v>
      </c>
      <c r="Z1017" s="6" t="str">
        <f t="shared" si="60"/>
        <v>43</v>
      </c>
      <c r="AA1017" s="107" t="str">
        <f t="shared" si="61"/>
        <v>3</v>
      </c>
      <c r="AB1017" s="107" t="str">
        <f t="shared" si="62"/>
        <v>31</v>
      </c>
      <c r="AC1017" s="107" t="str">
        <f t="shared" si="63"/>
        <v>311</v>
      </c>
    </row>
    <row r="1018" spans="1:29" x14ac:dyDescent="0.25">
      <c r="A1018" t="s">
        <v>194</v>
      </c>
      <c r="B1018" t="s">
        <v>1384</v>
      </c>
      <c r="C1018" s="107" t="e">
        <f>+VLOOKUP(AA1018,#REF!,2,FALSE)</f>
        <v>#REF!</v>
      </c>
      <c r="D1018" s="107" t="e">
        <f>+VLOOKUP(AB1018,#REF!,2,FALSE)</f>
        <v>#REF!</v>
      </c>
      <c r="E1018" s="107" t="s">
        <v>2232</v>
      </c>
      <c r="F1018" s="107" t="s">
        <v>2236</v>
      </c>
      <c r="G1018" s="107" t="s">
        <v>2238</v>
      </c>
      <c r="H1018" s="107" t="s">
        <v>2237</v>
      </c>
      <c r="I1018" s="107" t="s">
        <v>1264</v>
      </c>
      <c r="J1018" s="107" t="s">
        <v>195</v>
      </c>
      <c r="K1018" s="107" t="s">
        <v>1385</v>
      </c>
      <c r="L1018" s="107" t="s">
        <v>2217</v>
      </c>
      <c r="M1018" t="s">
        <v>1347</v>
      </c>
      <c r="P1018" t="s">
        <v>932</v>
      </c>
      <c r="Q1018" s="6" t="e">
        <f>+VLOOKUP(Y1018,#REF!,2,FALSE)</f>
        <v>#REF!</v>
      </c>
      <c r="R1018" t="s">
        <v>1473</v>
      </c>
      <c r="S1018" t="s">
        <v>204</v>
      </c>
      <c r="T1018">
        <v>500</v>
      </c>
      <c r="U1018">
        <v>500</v>
      </c>
      <c r="V1018">
        <v>500</v>
      </c>
      <c r="W1018">
        <v>0</v>
      </c>
      <c r="X1018">
        <v>0</v>
      </c>
      <c r="Y1018" s="288">
        <v>4</v>
      </c>
      <c r="Z1018" s="6" t="str">
        <f t="shared" si="60"/>
        <v>43</v>
      </c>
      <c r="AA1018" s="107" t="str">
        <f t="shared" si="61"/>
        <v>3</v>
      </c>
      <c r="AB1018" s="107" t="str">
        <f t="shared" si="62"/>
        <v>31</v>
      </c>
      <c r="AC1018" s="107" t="str">
        <f t="shared" si="63"/>
        <v>311</v>
      </c>
    </row>
    <row r="1019" spans="1:29" x14ac:dyDescent="0.25">
      <c r="A1019" t="s">
        <v>194</v>
      </c>
      <c r="B1019" t="s">
        <v>1384</v>
      </c>
      <c r="C1019" s="107" t="e">
        <f>+VLOOKUP(AA1019,#REF!,2,FALSE)</f>
        <v>#REF!</v>
      </c>
      <c r="D1019" s="107" t="e">
        <f>+VLOOKUP(AB1019,#REF!,2,FALSE)</f>
        <v>#REF!</v>
      </c>
      <c r="E1019" s="107" t="s">
        <v>2232</v>
      </c>
      <c r="F1019" s="107" t="s">
        <v>2236</v>
      </c>
      <c r="G1019" s="107" t="s">
        <v>2238</v>
      </c>
      <c r="H1019" s="107" t="s">
        <v>2237</v>
      </c>
      <c r="I1019" s="107" t="s">
        <v>1264</v>
      </c>
      <c r="J1019" s="107" t="s">
        <v>195</v>
      </c>
      <c r="K1019" s="107" t="s">
        <v>1385</v>
      </c>
      <c r="L1019" s="107" t="s">
        <v>2217</v>
      </c>
      <c r="M1019" t="s">
        <v>1347</v>
      </c>
      <c r="P1019" t="s">
        <v>925</v>
      </c>
      <c r="Q1019" s="6" t="e">
        <f>+VLOOKUP(Y1019,#REF!,2,FALSE)</f>
        <v>#REF!</v>
      </c>
      <c r="R1019" t="s">
        <v>1481</v>
      </c>
      <c r="S1019" t="s">
        <v>78</v>
      </c>
      <c r="T1019">
        <v>50000</v>
      </c>
      <c r="U1019">
        <v>50000</v>
      </c>
      <c r="V1019">
        <v>0</v>
      </c>
      <c r="W1019">
        <v>0</v>
      </c>
      <c r="X1019">
        <v>-50000</v>
      </c>
      <c r="Y1019" s="288">
        <v>5</v>
      </c>
      <c r="Z1019" s="6" t="str">
        <f t="shared" si="60"/>
        <v>56</v>
      </c>
      <c r="AA1019" s="107" t="str">
        <f t="shared" si="61"/>
        <v>3</v>
      </c>
      <c r="AB1019" s="107" t="str">
        <f t="shared" si="62"/>
        <v>31</v>
      </c>
      <c r="AC1019" s="107" t="str">
        <f t="shared" si="63"/>
        <v>311</v>
      </c>
    </row>
    <row r="1020" spans="1:29" x14ac:dyDescent="0.25">
      <c r="A1020" t="s">
        <v>194</v>
      </c>
      <c r="B1020" t="s">
        <v>1384</v>
      </c>
      <c r="C1020" s="107" t="e">
        <f>+VLOOKUP(AA1020,#REF!,2,FALSE)</f>
        <v>#REF!</v>
      </c>
      <c r="D1020" s="107" t="e">
        <f>+VLOOKUP(AB1020,#REF!,2,FALSE)</f>
        <v>#REF!</v>
      </c>
      <c r="E1020" s="107" t="s">
        <v>2232</v>
      </c>
      <c r="F1020" s="107" t="s">
        <v>2236</v>
      </c>
      <c r="G1020" s="107" t="s">
        <v>2238</v>
      </c>
      <c r="H1020" s="107" t="s">
        <v>2237</v>
      </c>
      <c r="I1020" s="107" t="s">
        <v>1264</v>
      </c>
      <c r="J1020" s="107" t="s">
        <v>195</v>
      </c>
      <c r="K1020" s="107" t="s">
        <v>1385</v>
      </c>
      <c r="L1020" s="107" t="s">
        <v>2217</v>
      </c>
      <c r="M1020" t="s">
        <v>1347</v>
      </c>
      <c r="P1020" t="s">
        <v>1000</v>
      </c>
      <c r="Q1020" s="6" t="e">
        <f>+VLOOKUP(Y1020,#REF!,2,FALSE)</f>
        <v>#REF!</v>
      </c>
      <c r="R1020" t="s">
        <v>1454</v>
      </c>
      <c r="S1020" t="s">
        <v>2</v>
      </c>
      <c r="T1020">
        <v>50000</v>
      </c>
      <c r="U1020">
        <v>50000</v>
      </c>
      <c r="V1020">
        <v>20000</v>
      </c>
      <c r="W1020">
        <v>0</v>
      </c>
      <c r="X1020">
        <v>-30000</v>
      </c>
      <c r="Y1020" s="288">
        <v>2</v>
      </c>
      <c r="Z1020" s="6" t="str">
        <f t="shared" si="60"/>
        <v>21</v>
      </c>
      <c r="AA1020" s="107" t="str">
        <f t="shared" si="61"/>
        <v>3</v>
      </c>
      <c r="AB1020" s="107" t="str">
        <f t="shared" si="62"/>
        <v>31</v>
      </c>
      <c r="AC1020" s="107" t="str">
        <f t="shared" si="63"/>
        <v>311</v>
      </c>
    </row>
    <row r="1021" spans="1:29" x14ac:dyDescent="0.25">
      <c r="A1021" t="s">
        <v>194</v>
      </c>
      <c r="B1021" t="s">
        <v>1384</v>
      </c>
      <c r="C1021" s="107" t="e">
        <f>+VLOOKUP(AA1021,#REF!,2,FALSE)</f>
        <v>#REF!</v>
      </c>
      <c r="D1021" s="107" t="e">
        <f>+VLOOKUP(AB1021,#REF!,2,FALSE)</f>
        <v>#REF!</v>
      </c>
      <c r="E1021" s="107" t="s">
        <v>2232</v>
      </c>
      <c r="F1021" s="107" t="s">
        <v>2236</v>
      </c>
      <c r="G1021" s="107" t="s">
        <v>2238</v>
      </c>
      <c r="H1021" s="107" t="s">
        <v>2237</v>
      </c>
      <c r="I1021" s="107" t="s">
        <v>1264</v>
      </c>
      <c r="J1021" s="107" t="s">
        <v>195</v>
      </c>
      <c r="K1021" s="107" t="s">
        <v>1385</v>
      </c>
      <c r="L1021" s="107" t="s">
        <v>2217</v>
      </c>
      <c r="M1021" t="s">
        <v>1347</v>
      </c>
      <c r="P1021" t="s">
        <v>1001</v>
      </c>
      <c r="Q1021" s="6" t="e">
        <f>+VLOOKUP(Y1021,#REF!,2,FALSE)</f>
        <v>#REF!</v>
      </c>
      <c r="R1021" t="s">
        <v>1454</v>
      </c>
      <c r="S1021" t="s">
        <v>4</v>
      </c>
      <c r="T1021">
        <v>60000</v>
      </c>
      <c r="U1021">
        <v>60000</v>
      </c>
      <c r="V1021">
        <v>12000</v>
      </c>
      <c r="W1021">
        <v>0</v>
      </c>
      <c r="X1021">
        <v>-48000</v>
      </c>
      <c r="Y1021" s="288">
        <v>2</v>
      </c>
      <c r="Z1021" s="6" t="str">
        <f t="shared" si="60"/>
        <v>21</v>
      </c>
      <c r="AA1021" s="107" t="str">
        <f t="shared" si="61"/>
        <v>3</v>
      </c>
      <c r="AB1021" s="107" t="str">
        <f t="shared" si="62"/>
        <v>31</v>
      </c>
      <c r="AC1021" s="107" t="str">
        <f t="shared" si="63"/>
        <v>311</v>
      </c>
    </row>
    <row r="1022" spans="1:29" x14ac:dyDescent="0.25">
      <c r="A1022" t="s">
        <v>194</v>
      </c>
      <c r="B1022" t="s">
        <v>1384</v>
      </c>
      <c r="C1022" s="107" t="e">
        <f>+VLOOKUP(AA1022,#REF!,2,FALSE)</f>
        <v>#REF!</v>
      </c>
      <c r="D1022" s="107" t="e">
        <f>+VLOOKUP(AB1022,#REF!,2,FALSE)</f>
        <v>#REF!</v>
      </c>
      <c r="E1022" s="107" t="s">
        <v>2232</v>
      </c>
      <c r="F1022" s="107" t="s">
        <v>2236</v>
      </c>
      <c r="G1022" s="107" t="s">
        <v>2238</v>
      </c>
      <c r="H1022" s="107" t="s">
        <v>2237</v>
      </c>
      <c r="I1022" s="107" t="s">
        <v>1264</v>
      </c>
      <c r="J1022" s="107" t="s">
        <v>195</v>
      </c>
      <c r="K1022" s="107" t="s">
        <v>1385</v>
      </c>
      <c r="L1022" s="107" t="s">
        <v>2217</v>
      </c>
      <c r="M1022" t="s">
        <v>1347</v>
      </c>
      <c r="P1022" t="s">
        <v>1002</v>
      </c>
      <c r="Q1022" s="6" t="e">
        <f>+VLOOKUP(Y1022,#REF!,2,FALSE)</f>
        <v>#REF!</v>
      </c>
      <c r="R1022" t="s">
        <v>1462</v>
      </c>
      <c r="S1022" t="s">
        <v>12</v>
      </c>
      <c r="T1022">
        <v>20000</v>
      </c>
      <c r="U1022">
        <v>20000</v>
      </c>
      <c r="V1022">
        <v>20000</v>
      </c>
      <c r="W1022">
        <v>0</v>
      </c>
      <c r="X1022">
        <v>0</v>
      </c>
      <c r="Y1022" s="288">
        <v>3</v>
      </c>
      <c r="Z1022" s="6" t="str">
        <f t="shared" si="60"/>
        <v>31</v>
      </c>
      <c r="AA1022" s="107" t="str">
        <f t="shared" si="61"/>
        <v>3</v>
      </c>
      <c r="AB1022" s="107" t="str">
        <f t="shared" si="62"/>
        <v>31</v>
      </c>
      <c r="AC1022" s="107" t="str">
        <f t="shared" si="63"/>
        <v>311</v>
      </c>
    </row>
    <row r="1023" spans="1:29" x14ac:dyDescent="0.25">
      <c r="A1023" t="s">
        <v>194</v>
      </c>
      <c r="B1023" t="s">
        <v>1384</v>
      </c>
      <c r="C1023" s="107" t="e">
        <f>+VLOOKUP(AA1023,#REF!,2,FALSE)</f>
        <v>#REF!</v>
      </c>
      <c r="D1023" s="107" t="e">
        <f>+VLOOKUP(AB1023,#REF!,2,FALSE)</f>
        <v>#REF!</v>
      </c>
      <c r="E1023" s="107" t="s">
        <v>2232</v>
      </c>
      <c r="F1023" s="107" t="s">
        <v>2236</v>
      </c>
      <c r="G1023" s="107" t="s">
        <v>2238</v>
      </c>
      <c r="H1023" s="107" t="s">
        <v>2237</v>
      </c>
      <c r="I1023" s="107" t="s">
        <v>1264</v>
      </c>
      <c r="J1023" s="107" t="s">
        <v>195</v>
      </c>
      <c r="K1023" s="107" t="s">
        <v>1385</v>
      </c>
      <c r="L1023" s="107" t="s">
        <v>2217</v>
      </c>
      <c r="M1023" t="s">
        <v>1347</v>
      </c>
      <c r="P1023" t="s">
        <v>1003</v>
      </c>
      <c r="Q1023" s="6" t="e">
        <f>+VLOOKUP(Y1023,#REF!,2,FALSE)</f>
        <v>#REF!</v>
      </c>
      <c r="R1023" t="s">
        <v>1462</v>
      </c>
      <c r="S1023" t="s">
        <v>12</v>
      </c>
      <c r="T1023">
        <v>20000</v>
      </c>
      <c r="U1023">
        <v>20000</v>
      </c>
      <c r="V1023">
        <v>20000</v>
      </c>
      <c r="W1023">
        <v>0</v>
      </c>
      <c r="X1023">
        <v>0</v>
      </c>
      <c r="Y1023" s="288">
        <v>3</v>
      </c>
      <c r="Z1023" s="6" t="str">
        <f t="shared" si="60"/>
        <v>31</v>
      </c>
      <c r="AA1023" s="107" t="str">
        <f t="shared" si="61"/>
        <v>3</v>
      </c>
      <c r="AB1023" s="107" t="str">
        <f t="shared" si="62"/>
        <v>31</v>
      </c>
      <c r="AC1023" s="107" t="str">
        <f t="shared" si="63"/>
        <v>311</v>
      </c>
    </row>
    <row r="1024" spans="1:29" x14ac:dyDescent="0.25">
      <c r="A1024" t="s">
        <v>194</v>
      </c>
      <c r="B1024" t="s">
        <v>1384</v>
      </c>
      <c r="C1024" s="107" t="e">
        <f>+VLOOKUP(AA1024,#REF!,2,FALSE)</f>
        <v>#REF!</v>
      </c>
      <c r="D1024" s="107" t="e">
        <f>+VLOOKUP(AB1024,#REF!,2,FALSE)</f>
        <v>#REF!</v>
      </c>
      <c r="E1024" s="107" t="s">
        <v>2232</v>
      </c>
      <c r="F1024" s="107" t="s">
        <v>2236</v>
      </c>
      <c r="G1024" s="107" t="s">
        <v>2238</v>
      </c>
      <c r="H1024" s="107" t="s">
        <v>2237</v>
      </c>
      <c r="I1024" s="107" t="s">
        <v>1264</v>
      </c>
      <c r="J1024" s="107" t="s">
        <v>195</v>
      </c>
      <c r="K1024" s="107" t="s">
        <v>1385</v>
      </c>
      <c r="L1024" s="107" t="s">
        <v>2217</v>
      </c>
      <c r="M1024" t="s">
        <v>1347</v>
      </c>
      <c r="P1024" t="s">
        <v>1004</v>
      </c>
      <c r="Q1024" s="6" t="e">
        <f>+VLOOKUP(Y1024,#REF!,2,FALSE)</f>
        <v>#REF!</v>
      </c>
      <c r="R1024" t="s">
        <v>1463</v>
      </c>
      <c r="S1024" t="s">
        <v>60</v>
      </c>
      <c r="T1024">
        <v>30000</v>
      </c>
      <c r="U1024">
        <v>30000</v>
      </c>
      <c r="V1024">
        <v>30000</v>
      </c>
      <c r="W1024">
        <v>0</v>
      </c>
      <c r="X1024">
        <v>0</v>
      </c>
      <c r="Y1024" s="288">
        <v>3</v>
      </c>
      <c r="Z1024" s="6" t="str">
        <f t="shared" si="60"/>
        <v>32</v>
      </c>
      <c r="AA1024" s="107" t="str">
        <f t="shared" si="61"/>
        <v>3</v>
      </c>
      <c r="AB1024" s="107" t="str">
        <f t="shared" si="62"/>
        <v>31</v>
      </c>
      <c r="AC1024" s="107" t="str">
        <f t="shared" si="63"/>
        <v>311</v>
      </c>
    </row>
    <row r="1025" spans="1:29" x14ac:dyDescent="0.25">
      <c r="A1025" t="s">
        <v>194</v>
      </c>
      <c r="B1025" t="s">
        <v>1384</v>
      </c>
      <c r="C1025" s="107" t="e">
        <f>+VLOOKUP(AA1025,#REF!,2,FALSE)</f>
        <v>#REF!</v>
      </c>
      <c r="D1025" s="107" t="e">
        <f>+VLOOKUP(AB1025,#REF!,2,FALSE)</f>
        <v>#REF!</v>
      </c>
      <c r="E1025" s="107" t="s">
        <v>2232</v>
      </c>
      <c r="F1025" s="107" t="s">
        <v>2236</v>
      </c>
      <c r="G1025" s="107" t="s">
        <v>2238</v>
      </c>
      <c r="H1025" s="107" t="s">
        <v>2237</v>
      </c>
      <c r="I1025" s="107" t="s">
        <v>1264</v>
      </c>
      <c r="J1025" s="107" t="s">
        <v>195</v>
      </c>
      <c r="K1025" s="107" t="s">
        <v>1385</v>
      </c>
      <c r="L1025" s="107" t="s">
        <v>2217</v>
      </c>
      <c r="M1025" t="s">
        <v>1347</v>
      </c>
      <c r="P1025" t="s">
        <v>1005</v>
      </c>
      <c r="Q1025" s="6" t="e">
        <f>+VLOOKUP(Y1025,#REF!,2,FALSE)</f>
        <v>#REF!</v>
      </c>
      <c r="R1025" t="s">
        <v>1464</v>
      </c>
      <c r="S1025" t="s">
        <v>45</v>
      </c>
      <c r="T1025">
        <v>25000</v>
      </c>
      <c r="U1025">
        <v>25000</v>
      </c>
      <c r="V1025">
        <v>5000</v>
      </c>
      <c r="W1025">
        <v>0</v>
      </c>
      <c r="X1025">
        <v>-20000</v>
      </c>
      <c r="Y1025" s="288">
        <v>3</v>
      </c>
      <c r="Z1025" s="6" t="str">
        <f t="shared" si="60"/>
        <v>33</v>
      </c>
      <c r="AA1025" s="107" t="str">
        <f t="shared" si="61"/>
        <v>3</v>
      </c>
      <c r="AB1025" s="107" t="str">
        <f t="shared" si="62"/>
        <v>31</v>
      </c>
      <c r="AC1025" s="107" t="str">
        <f t="shared" si="63"/>
        <v>311</v>
      </c>
    </row>
    <row r="1026" spans="1:29" x14ac:dyDescent="0.25">
      <c r="A1026" t="s">
        <v>194</v>
      </c>
      <c r="B1026" t="s">
        <v>1384</v>
      </c>
      <c r="C1026" s="107" t="e">
        <f>+VLOOKUP(AA1026,#REF!,2,FALSE)</f>
        <v>#REF!</v>
      </c>
      <c r="D1026" s="107" t="e">
        <f>+VLOOKUP(AB1026,#REF!,2,FALSE)</f>
        <v>#REF!</v>
      </c>
      <c r="E1026" s="107" t="s">
        <v>2232</v>
      </c>
      <c r="F1026" s="107" t="s">
        <v>2236</v>
      </c>
      <c r="G1026" s="107" t="s">
        <v>2238</v>
      </c>
      <c r="H1026" s="107" t="s">
        <v>2237</v>
      </c>
      <c r="I1026" s="107" t="s">
        <v>1264</v>
      </c>
      <c r="J1026" s="107" t="s">
        <v>195</v>
      </c>
      <c r="K1026" s="107" t="s">
        <v>1385</v>
      </c>
      <c r="L1026" s="107" t="s">
        <v>2217</v>
      </c>
      <c r="M1026" t="s">
        <v>1347</v>
      </c>
      <c r="P1026" t="s">
        <v>1006</v>
      </c>
      <c r="Q1026" s="6" t="e">
        <f>+VLOOKUP(Y1026,#REF!,2,FALSE)</f>
        <v>#REF!</v>
      </c>
      <c r="R1026" t="s">
        <v>1464</v>
      </c>
      <c r="S1026" t="s">
        <v>45</v>
      </c>
      <c r="T1026">
        <v>30000</v>
      </c>
      <c r="U1026">
        <v>30000</v>
      </c>
      <c r="V1026">
        <v>6000</v>
      </c>
      <c r="W1026">
        <v>0</v>
      </c>
      <c r="X1026">
        <v>-24000</v>
      </c>
      <c r="Y1026" s="288">
        <v>3</v>
      </c>
      <c r="Z1026" s="6" t="str">
        <f t="shared" ref="Z1026:Z1089" si="64">+MID(S1026,1,2)</f>
        <v>33</v>
      </c>
      <c r="AA1026" s="107" t="str">
        <f t="shared" ref="AA1026:AA1089" si="65">+MID(B1026,1,1)</f>
        <v>3</v>
      </c>
      <c r="AB1026" s="107" t="str">
        <f t="shared" ref="AB1026:AB1089" si="66">+MID(B1026,1,2)</f>
        <v>31</v>
      </c>
      <c r="AC1026" s="107" t="str">
        <f t="shared" ref="AC1026:AC1089" si="67">+MID(B1026,1,3)</f>
        <v>311</v>
      </c>
    </row>
    <row r="1027" spans="1:29" x14ac:dyDescent="0.25">
      <c r="A1027" t="s">
        <v>194</v>
      </c>
      <c r="B1027" t="s">
        <v>1384</v>
      </c>
      <c r="C1027" s="107" t="e">
        <f>+VLOOKUP(AA1027,#REF!,2,FALSE)</f>
        <v>#REF!</v>
      </c>
      <c r="D1027" s="107" t="e">
        <f>+VLOOKUP(AB1027,#REF!,2,FALSE)</f>
        <v>#REF!</v>
      </c>
      <c r="E1027" s="107" t="s">
        <v>2232</v>
      </c>
      <c r="F1027" s="107" t="s">
        <v>2236</v>
      </c>
      <c r="G1027" s="107" t="s">
        <v>2238</v>
      </c>
      <c r="H1027" s="107" t="s">
        <v>2237</v>
      </c>
      <c r="I1027" s="107" t="s">
        <v>1264</v>
      </c>
      <c r="J1027" s="107" t="s">
        <v>195</v>
      </c>
      <c r="K1027" s="107" t="s">
        <v>1385</v>
      </c>
      <c r="L1027" s="107" t="s">
        <v>2217</v>
      </c>
      <c r="M1027" t="s">
        <v>1347</v>
      </c>
      <c r="P1027" t="s">
        <v>1007</v>
      </c>
      <c r="Q1027" s="6" t="e">
        <f>+VLOOKUP(Y1027,#REF!,2,FALSE)</f>
        <v>#REF!</v>
      </c>
      <c r="R1027" t="s">
        <v>1468</v>
      </c>
      <c r="S1027" t="s">
        <v>56</v>
      </c>
      <c r="T1027">
        <v>30000</v>
      </c>
      <c r="U1027">
        <v>30000</v>
      </c>
      <c r="V1027">
        <v>12000</v>
      </c>
      <c r="W1027">
        <v>0</v>
      </c>
      <c r="X1027">
        <v>-18000</v>
      </c>
      <c r="Y1027" s="288">
        <v>3</v>
      </c>
      <c r="Z1027" s="6" t="str">
        <f t="shared" si="64"/>
        <v>37</v>
      </c>
      <c r="AA1027" s="107" t="str">
        <f t="shared" si="65"/>
        <v>3</v>
      </c>
      <c r="AB1027" s="107" t="str">
        <f t="shared" si="66"/>
        <v>31</v>
      </c>
      <c r="AC1027" s="107" t="str">
        <f t="shared" si="67"/>
        <v>311</v>
      </c>
    </row>
    <row r="1028" spans="1:29" x14ac:dyDescent="0.25">
      <c r="A1028" t="s">
        <v>194</v>
      </c>
      <c r="B1028" t="s">
        <v>1384</v>
      </c>
      <c r="C1028" s="107" t="e">
        <f>+VLOOKUP(AA1028,#REF!,2,FALSE)</f>
        <v>#REF!</v>
      </c>
      <c r="D1028" s="107" t="e">
        <f>+VLOOKUP(AB1028,#REF!,2,FALSE)</f>
        <v>#REF!</v>
      </c>
      <c r="E1028" s="107" t="s">
        <v>2232</v>
      </c>
      <c r="F1028" s="107" t="s">
        <v>2236</v>
      </c>
      <c r="G1028" s="107" t="s">
        <v>2238</v>
      </c>
      <c r="H1028" s="107" t="s">
        <v>2237</v>
      </c>
      <c r="I1028" s="107" t="s">
        <v>1264</v>
      </c>
      <c r="J1028" s="107" t="s">
        <v>195</v>
      </c>
      <c r="K1028" s="107" t="s">
        <v>1385</v>
      </c>
      <c r="L1028" s="107" t="s">
        <v>2217</v>
      </c>
      <c r="M1028" t="s">
        <v>1347</v>
      </c>
      <c r="P1028" t="s">
        <v>1008</v>
      </c>
      <c r="Q1028" s="6" t="e">
        <f>+VLOOKUP(Y1028,#REF!,2,FALSE)</f>
        <v>#REF!</v>
      </c>
      <c r="R1028" t="s">
        <v>1468</v>
      </c>
      <c r="S1028" t="s">
        <v>14</v>
      </c>
      <c r="T1028">
        <v>5000</v>
      </c>
      <c r="U1028">
        <v>5000</v>
      </c>
      <c r="V1028">
        <v>5000</v>
      </c>
      <c r="W1028">
        <v>0</v>
      </c>
      <c r="X1028">
        <v>0</v>
      </c>
      <c r="Y1028" s="288">
        <v>3</v>
      </c>
      <c r="Z1028" s="6" t="str">
        <f t="shared" si="64"/>
        <v>37</v>
      </c>
      <c r="AA1028" s="107" t="str">
        <f t="shared" si="65"/>
        <v>3</v>
      </c>
      <c r="AB1028" s="107" t="str">
        <f t="shared" si="66"/>
        <v>31</v>
      </c>
      <c r="AC1028" s="107" t="str">
        <f t="shared" si="67"/>
        <v>311</v>
      </c>
    </row>
    <row r="1029" spans="1:29" x14ac:dyDescent="0.25">
      <c r="A1029" t="s">
        <v>194</v>
      </c>
      <c r="B1029" t="s">
        <v>1384</v>
      </c>
      <c r="C1029" s="107" t="e">
        <f>+VLOOKUP(AA1029,#REF!,2,FALSE)</f>
        <v>#REF!</v>
      </c>
      <c r="D1029" s="107" t="e">
        <f>+VLOOKUP(AB1029,#REF!,2,FALSE)</f>
        <v>#REF!</v>
      </c>
      <c r="E1029" s="107" t="s">
        <v>2232</v>
      </c>
      <c r="F1029" s="107" t="s">
        <v>2236</v>
      </c>
      <c r="G1029" s="107" t="s">
        <v>2238</v>
      </c>
      <c r="H1029" s="107" t="s">
        <v>2237</v>
      </c>
      <c r="I1029" s="107" t="s">
        <v>1264</v>
      </c>
      <c r="J1029" s="107" t="s">
        <v>195</v>
      </c>
      <c r="K1029" s="107" t="s">
        <v>1385</v>
      </c>
      <c r="L1029" s="107" t="s">
        <v>2217</v>
      </c>
      <c r="M1029" t="s">
        <v>1347</v>
      </c>
      <c r="P1029" t="s">
        <v>1008</v>
      </c>
      <c r="Q1029" s="6" t="e">
        <f>+VLOOKUP(Y1029,#REF!,2,FALSE)</f>
        <v>#REF!</v>
      </c>
      <c r="R1029" t="s">
        <v>1468</v>
      </c>
      <c r="S1029" t="s">
        <v>57</v>
      </c>
      <c r="T1029">
        <v>30000</v>
      </c>
      <c r="U1029">
        <v>30000</v>
      </c>
      <c r="V1029">
        <v>3000</v>
      </c>
      <c r="W1029">
        <v>0</v>
      </c>
      <c r="X1029">
        <v>-27000</v>
      </c>
      <c r="Y1029" s="288">
        <v>3</v>
      </c>
      <c r="Z1029" s="6" t="str">
        <f t="shared" si="64"/>
        <v>37</v>
      </c>
      <c r="AA1029" s="107" t="str">
        <f t="shared" si="65"/>
        <v>3</v>
      </c>
      <c r="AB1029" s="107" t="str">
        <f t="shared" si="66"/>
        <v>31</v>
      </c>
      <c r="AC1029" s="107" t="str">
        <f t="shared" si="67"/>
        <v>311</v>
      </c>
    </row>
    <row r="1030" spans="1:29" x14ac:dyDescent="0.25">
      <c r="A1030" t="s">
        <v>194</v>
      </c>
      <c r="B1030" t="s">
        <v>1384</v>
      </c>
      <c r="C1030" s="107" t="e">
        <f>+VLOOKUP(AA1030,#REF!,2,FALSE)</f>
        <v>#REF!</v>
      </c>
      <c r="D1030" s="107" t="e">
        <f>+VLOOKUP(AB1030,#REF!,2,FALSE)</f>
        <v>#REF!</v>
      </c>
      <c r="E1030" s="107" t="s">
        <v>2232</v>
      </c>
      <c r="F1030" s="107" t="s">
        <v>2236</v>
      </c>
      <c r="G1030" s="107" t="s">
        <v>2238</v>
      </c>
      <c r="H1030" s="107" t="s">
        <v>2237</v>
      </c>
      <c r="I1030" s="107" t="s">
        <v>1264</v>
      </c>
      <c r="J1030" s="107" t="s">
        <v>195</v>
      </c>
      <c r="K1030" s="107" t="s">
        <v>1385</v>
      </c>
      <c r="L1030" s="107" t="s">
        <v>2217</v>
      </c>
      <c r="M1030" t="s">
        <v>1347</v>
      </c>
      <c r="P1030" t="s">
        <v>1009</v>
      </c>
      <c r="Q1030" s="6" t="e">
        <f>+VLOOKUP(Y1030,#REF!,2,FALSE)</f>
        <v>#REF!</v>
      </c>
      <c r="R1030" t="s">
        <v>1468</v>
      </c>
      <c r="S1030" t="s">
        <v>111</v>
      </c>
      <c r="T1030">
        <v>80000</v>
      </c>
      <c r="U1030">
        <v>80000</v>
      </c>
      <c r="V1030">
        <v>16000</v>
      </c>
      <c r="W1030">
        <v>0</v>
      </c>
      <c r="X1030">
        <v>-64000</v>
      </c>
      <c r="Y1030" s="288">
        <v>3</v>
      </c>
      <c r="Z1030" s="6" t="str">
        <f t="shared" si="64"/>
        <v>37</v>
      </c>
      <c r="AA1030" s="107" t="str">
        <f t="shared" si="65"/>
        <v>3</v>
      </c>
      <c r="AB1030" s="107" t="str">
        <f t="shared" si="66"/>
        <v>31</v>
      </c>
      <c r="AC1030" s="107" t="str">
        <f t="shared" si="67"/>
        <v>311</v>
      </c>
    </row>
    <row r="1031" spans="1:29" x14ac:dyDescent="0.25">
      <c r="A1031" t="s">
        <v>194</v>
      </c>
      <c r="B1031" t="s">
        <v>1384</v>
      </c>
      <c r="C1031" s="107" t="e">
        <f>+VLOOKUP(AA1031,#REF!,2,FALSE)</f>
        <v>#REF!</v>
      </c>
      <c r="D1031" s="107" t="e">
        <f>+VLOOKUP(AB1031,#REF!,2,FALSE)</f>
        <v>#REF!</v>
      </c>
      <c r="E1031" s="107" t="s">
        <v>2232</v>
      </c>
      <c r="F1031" s="107" t="s">
        <v>2236</v>
      </c>
      <c r="G1031" s="107" t="s">
        <v>2238</v>
      </c>
      <c r="H1031" s="107" t="s">
        <v>2237</v>
      </c>
      <c r="I1031" s="107" t="s">
        <v>1264</v>
      </c>
      <c r="J1031" s="107" t="s">
        <v>195</v>
      </c>
      <c r="K1031" s="107" t="s">
        <v>1385</v>
      </c>
      <c r="L1031" s="107" t="s">
        <v>2217</v>
      </c>
      <c r="M1031" t="s">
        <v>1347</v>
      </c>
      <c r="P1031" t="s">
        <v>1010</v>
      </c>
      <c r="Q1031" s="6" t="e">
        <f>+VLOOKUP(Y1031,#REF!,2,FALSE)</f>
        <v>#REF!</v>
      </c>
      <c r="R1031" t="s">
        <v>1469</v>
      </c>
      <c r="S1031" t="s">
        <v>61</v>
      </c>
      <c r="T1031">
        <v>145000</v>
      </c>
      <c r="U1031">
        <v>145000</v>
      </c>
      <c r="V1031">
        <v>43500</v>
      </c>
      <c r="W1031">
        <v>0</v>
      </c>
      <c r="X1031">
        <v>-101500</v>
      </c>
      <c r="Y1031" s="288">
        <v>3</v>
      </c>
      <c r="Z1031" s="6" t="str">
        <f t="shared" si="64"/>
        <v>38</v>
      </c>
      <c r="AA1031" s="107" t="str">
        <f t="shared" si="65"/>
        <v>3</v>
      </c>
      <c r="AB1031" s="107" t="str">
        <f t="shared" si="66"/>
        <v>31</v>
      </c>
      <c r="AC1031" s="107" t="str">
        <f t="shared" si="67"/>
        <v>311</v>
      </c>
    </row>
    <row r="1032" spans="1:29" x14ac:dyDescent="0.25">
      <c r="A1032" t="s">
        <v>194</v>
      </c>
      <c r="B1032" t="s">
        <v>1384</v>
      </c>
      <c r="C1032" s="107" t="e">
        <f>+VLOOKUP(AA1032,#REF!,2,FALSE)</f>
        <v>#REF!</v>
      </c>
      <c r="D1032" s="107" t="e">
        <f>+VLOOKUP(AB1032,#REF!,2,FALSE)</f>
        <v>#REF!</v>
      </c>
      <c r="E1032" s="107" t="s">
        <v>2232</v>
      </c>
      <c r="F1032" s="107" t="s">
        <v>2236</v>
      </c>
      <c r="G1032" s="107" t="s">
        <v>2238</v>
      </c>
      <c r="H1032" s="107" t="s">
        <v>2237</v>
      </c>
      <c r="I1032" s="107" t="s">
        <v>1264</v>
      </c>
      <c r="J1032" s="107" t="s">
        <v>195</v>
      </c>
      <c r="K1032" s="107" t="s">
        <v>1385</v>
      </c>
      <c r="L1032" s="107" t="s">
        <v>2217</v>
      </c>
      <c r="M1032" t="s">
        <v>1347</v>
      </c>
      <c r="P1032" t="s">
        <v>1011</v>
      </c>
      <c r="Q1032" s="6" t="e">
        <f>+VLOOKUP(Y1032,#REF!,2,FALSE)</f>
        <v>#REF!</v>
      </c>
      <c r="R1032" t="s">
        <v>1471</v>
      </c>
      <c r="S1032" t="s">
        <v>64</v>
      </c>
      <c r="T1032">
        <v>2000000</v>
      </c>
      <c r="U1032">
        <v>2000000</v>
      </c>
      <c r="V1032">
        <v>1800000</v>
      </c>
      <c r="W1032">
        <v>0</v>
      </c>
      <c r="X1032">
        <v>-200000</v>
      </c>
      <c r="Y1032" s="288">
        <v>4</v>
      </c>
      <c r="Z1032" s="6" t="str">
        <f t="shared" si="64"/>
        <v>41</v>
      </c>
      <c r="AA1032" s="107" t="str">
        <f t="shared" si="65"/>
        <v>3</v>
      </c>
      <c r="AB1032" s="107" t="str">
        <f t="shared" si="66"/>
        <v>31</v>
      </c>
      <c r="AC1032" s="107" t="str">
        <f t="shared" si="67"/>
        <v>311</v>
      </c>
    </row>
    <row r="1033" spans="1:29" x14ac:dyDescent="0.25">
      <c r="A1033" t="s">
        <v>194</v>
      </c>
      <c r="B1033" t="s">
        <v>1384</v>
      </c>
      <c r="C1033" s="107" t="e">
        <f>+VLOOKUP(AA1033,#REF!,2,FALSE)</f>
        <v>#REF!</v>
      </c>
      <c r="D1033" s="107" t="e">
        <f>+VLOOKUP(AB1033,#REF!,2,FALSE)</f>
        <v>#REF!</v>
      </c>
      <c r="E1033" s="107" t="s">
        <v>2232</v>
      </c>
      <c r="F1033" s="107" t="s">
        <v>2236</v>
      </c>
      <c r="G1033" s="107" t="s">
        <v>2238</v>
      </c>
      <c r="H1033" s="107" t="s">
        <v>2237</v>
      </c>
      <c r="I1033" s="107" t="s">
        <v>1264</v>
      </c>
      <c r="J1033" s="107" t="s">
        <v>195</v>
      </c>
      <c r="K1033" s="107" t="s">
        <v>1385</v>
      </c>
      <c r="L1033" s="107" t="s">
        <v>2217</v>
      </c>
      <c r="M1033" t="s">
        <v>1347</v>
      </c>
      <c r="P1033" t="s">
        <v>1012</v>
      </c>
      <c r="Q1033" s="6" t="e">
        <f>+VLOOKUP(Y1033,#REF!,2,FALSE)</f>
        <v>#REF!</v>
      </c>
      <c r="R1033" t="s">
        <v>1471</v>
      </c>
      <c r="S1033" t="s">
        <v>64</v>
      </c>
      <c r="T1033">
        <v>600000</v>
      </c>
      <c r="U1033">
        <v>600000</v>
      </c>
      <c r="V1033">
        <v>540000</v>
      </c>
      <c r="W1033">
        <v>0</v>
      </c>
      <c r="X1033">
        <v>-60000</v>
      </c>
      <c r="Y1033" s="288">
        <v>4</v>
      </c>
      <c r="Z1033" s="6" t="str">
        <f t="shared" si="64"/>
        <v>41</v>
      </c>
      <c r="AA1033" s="107" t="str">
        <f t="shared" si="65"/>
        <v>3</v>
      </c>
      <c r="AB1033" s="107" t="str">
        <f t="shared" si="66"/>
        <v>31</v>
      </c>
      <c r="AC1033" s="107" t="str">
        <f t="shared" si="67"/>
        <v>311</v>
      </c>
    </row>
    <row r="1034" spans="1:29" x14ac:dyDescent="0.25">
      <c r="A1034" t="s">
        <v>194</v>
      </c>
      <c r="B1034" t="s">
        <v>1384</v>
      </c>
      <c r="C1034" s="107" t="e">
        <f>+VLOOKUP(AA1034,#REF!,2,FALSE)</f>
        <v>#REF!</v>
      </c>
      <c r="D1034" s="107" t="e">
        <f>+VLOOKUP(AB1034,#REF!,2,FALSE)</f>
        <v>#REF!</v>
      </c>
      <c r="E1034" s="107" t="s">
        <v>2232</v>
      </c>
      <c r="F1034" s="107" t="s">
        <v>2236</v>
      </c>
      <c r="G1034" s="107" t="s">
        <v>2238</v>
      </c>
      <c r="H1034" s="107" t="s">
        <v>2237</v>
      </c>
      <c r="I1034" s="107" t="s">
        <v>1264</v>
      </c>
      <c r="J1034" s="107" t="s">
        <v>195</v>
      </c>
      <c r="K1034" s="107" t="s">
        <v>1385</v>
      </c>
      <c r="L1034" s="107" t="s">
        <v>2217</v>
      </c>
      <c r="M1034" t="s">
        <v>1347</v>
      </c>
      <c r="P1034" t="s">
        <v>1040</v>
      </c>
      <c r="Q1034" s="6" t="e">
        <f>+VLOOKUP(Y1034,#REF!,2,FALSE)</f>
        <v>#REF!</v>
      </c>
      <c r="R1034" t="s">
        <v>1454</v>
      </c>
      <c r="S1034" t="s">
        <v>2</v>
      </c>
      <c r="T1034">
        <v>547250</v>
      </c>
      <c r="U1034">
        <v>547250</v>
      </c>
      <c r="V1034">
        <v>218900</v>
      </c>
      <c r="W1034">
        <v>0</v>
      </c>
      <c r="X1034">
        <v>-328350</v>
      </c>
      <c r="Y1034" s="288">
        <v>2</v>
      </c>
      <c r="Z1034" s="6" t="str">
        <f t="shared" si="64"/>
        <v>21</v>
      </c>
      <c r="AA1034" s="107" t="str">
        <f t="shared" si="65"/>
        <v>3</v>
      </c>
      <c r="AB1034" s="107" t="str">
        <f t="shared" si="66"/>
        <v>31</v>
      </c>
      <c r="AC1034" s="107" t="str">
        <f t="shared" si="67"/>
        <v>311</v>
      </c>
    </row>
    <row r="1035" spans="1:29" x14ac:dyDescent="0.25">
      <c r="A1035" t="s">
        <v>194</v>
      </c>
      <c r="B1035" t="s">
        <v>1384</v>
      </c>
      <c r="C1035" s="107" t="e">
        <f>+VLOOKUP(AA1035,#REF!,2,FALSE)</f>
        <v>#REF!</v>
      </c>
      <c r="D1035" s="107" t="e">
        <f>+VLOOKUP(AB1035,#REF!,2,FALSE)</f>
        <v>#REF!</v>
      </c>
      <c r="E1035" s="107" t="s">
        <v>2232</v>
      </c>
      <c r="F1035" s="107" t="s">
        <v>2236</v>
      </c>
      <c r="G1035" s="107" t="s">
        <v>2238</v>
      </c>
      <c r="H1035" s="107" t="s">
        <v>2237</v>
      </c>
      <c r="I1035" s="107" t="s">
        <v>1264</v>
      </c>
      <c r="J1035" s="107" t="s">
        <v>195</v>
      </c>
      <c r="K1035" s="107" t="s">
        <v>1385</v>
      </c>
      <c r="L1035" s="107" t="s">
        <v>2217</v>
      </c>
      <c r="M1035" t="s">
        <v>1347</v>
      </c>
      <c r="P1035" t="s">
        <v>1041</v>
      </c>
      <c r="Q1035" s="6" t="e">
        <f>+VLOOKUP(Y1035,#REF!,2,FALSE)</f>
        <v>#REF!</v>
      </c>
      <c r="R1035" t="s">
        <v>1454</v>
      </c>
      <c r="S1035" t="s">
        <v>3</v>
      </c>
      <c r="T1035">
        <v>1650</v>
      </c>
      <c r="U1035">
        <v>1650</v>
      </c>
      <c r="V1035">
        <v>495</v>
      </c>
      <c r="W1035">
        <v>0</v>
      </c>
      <c r="X1035">
        <v>-1155</v>
      </c>
      <c r="Y1035" s="288">
        <v>2</v>
      </c>
      <c r="Z1035" s="6" t="str">
        <f t="shared" si="64"/>
        <v>21</v>
      </c>
      <c r="AA1035" s="107" t="str">
        <f t="shared" si="65"/>
        <v>3</v>
      </c>
      <c r="AB1035" s="107" t="str">
        <f t="shared" si="66"/>
        <v>31</v>
      </c>
      <c r="AC1035" s="107" t="str">
        <f t="shared" si="67"/>
        <v>311</v>
      </c>
    </row>
    <row r="1036" spans="1:29" x14ac:dyDescent="0.25">
      <c r="A1036" t="s">
        <v>194</v>
      </c>
      <c r="B1036" t="s">
        <v>1384</v>
      </c>
      <c r="C1036" s="107" t="e">
        <f>+VLOOKUP(AA1036,#REF!,2,FALSE)</f>
        <v>#REF!</v>
      </c>
      <c r="D1036" s="107" t="e">
        <f>+VLOOKUP(AB1036,#REF!,2,FALSE)</f>
        <v>#REF!</v>
      </c>
      <c r="E1036" s="107" t="s">
        <v>2232</v>
      </c>
      <c r="F1036" s="107" t="s">
        <v>2236</v>
      </c>
      <c r="G1036" s="107" t="s">
        <v>2238</v>
      </c>
      <c r="H1036" s="107" t="s">
        <v>2237</v>
      </c>
      <c r="I1036" s="107" t="s">
        <v>1264</v>
      </c>
      <c r="J1036" s="107" t="s">
        <v>195</v>
      </c>
      <c r="K1036" s="107" t="s">
        <v>1385</v>
      </c>
      <c r="L1036" s="107" t="s">
        <v>2217</v>
      </c>
      <c r="M1036" t="s">
        <v>1347</v>
      </c>
      <c r="P1036" t="s">
        <v>1042</v>
      </c>
      <c r="Q1036" s="6" t="e">
        <f>+VLOOKUP(Y1036,#REF!,2,FALSE)</f>
        <v>#REF!</v>
      </c>
      <c r="R1036" t="s">
        <v>1454</v>
      </c>
      <c r="S1036" t="s">
        <v>3</v>
      </c>
      <c r="T1036">
        <v>77000</v>
      </c>
      <c r="U1036">
        <v>77000</v>
      </c>
      <c r="V1036">
        <v>23100</v>
      </c>
      <c r="W1036">
        <v>0</v>
      </c>
      <c r="X1036">
        <v>-53900</v>
      </c>
      <c r="Y1036" s="288">
        <v>2</v>
      </c>
      <c r="Z1036" s="6" t="str">
        <f t="shared" si="64"/>
        <v>21</v>
      </c>
      <c r="AA1036" s="107" t="str">
        <f t="shared" si="65"/>
        <v>3</v>
      </c>
      <c r="AB1036" s="107" t="str">
        <f t="shared" si="66"/>
        <v>31</v>
      </c>
      <c r="AC1036" s="107" t="str">
        <f t="shared" si="67"/>
        <v>311</v>
      </c>
    </row>
    <row r="1037" spans="1:29" x14ac:dyDescent="0.25">
      <c r="A1037" t="s">
        <v>194</v>
      </c>
      <c r="B1037" t="s">
        <v>1384</v>
      </c>
      <c r="C1037" s="107" t="e">
        <f>+VLOOKUP(AA1037,#REF!,2,FALSE)</f>
        <v>#REF!</v>
      </c>
      <c r="D1037" s="107" t="e">
        <f>+VLOOKUP(AB1037,#REF!,2,FALSE)</f>
        <v>#REF!</v>
      </c>
      <c r="E1037" s="107" t="s">
        <v>2232</v>
      </c>
      <c r="F1037" s="107" t="s">
        <v>2236</v>
      </c>
      <c r="G1037" s="107" t="s">
        <v>2238</v>
      </c>
      <c r="H1037" s="107" t="s">
        <v>2237</v>
      </c>
      <c r="I1037" s="107" t="s">
        <v>1264</v>
      </c>
      <c r="J1037" s="107" t="s">
        <v>195</v>
      </c>
      <c r="K1037" s="107" t="s">
        <v>1385</v>
      </c>
      <c r="L1037" s="107" t="s">
        <v>2217</v>
      </c>
      <c r="M1037" t="s">
        <v>1347</v>
      </c>
      <c r="P1037" t="s">
        <v>1043</v>
      </c>
      <c r="Q1037" s="6" t="e">
        <f>+VLOOKUP(Y1037,#REF!,2,FALSE)</f>
        <v>#REF!</v>
      </c>
      <c r="R1037" t="s">
        <v>1456</v>
      </c>
      <c r="S1037" t="s">
        <v>58</v>
      </c>
      <c r="T1037">
        <v>2200</v>
      </c>
      <c r="U1037">
        <v>2200</v>
      </c>
      <c r="V1037">
        <v>2200</v>
      </c>
      <c r="W1037">
        <v>0</v>
      </c>
      <c r="X1037">
        <v>0</v>
      </c>
      <c r="Y1037" s="288">
        <v>2</v>
      </c>
      <c r="Z1037" s="6" t="str">
        <f t="shared" si="64"/>
        <v>24</v>
      </c>
      <c r="AA1037" s="107" t="str">
        <f t="shared" si="65"/>
        <v>3</v>
      </c>
      <c r="AB1037" s="107" t="str">
        <f t="shared" si="66"/>
        <v>31</v>
      </c>
      <c r="AC1037" s="107" t="str">
        <f t="shared" si="67"/>
        <v>311</v>
      </c>
    </row>
    <row r="1038" spans="1:29" x14ac:dyDescent="0.25">
      <c r="A1038" t="s">
        <v>194</v>
      </c>
      <c r="B1038" t="s">
        <v>1384</v>
      </c>
      <c r="C1038" s="107" t="e">
        <f>+VLOOKUP(AA1038,#REF!,2,FALSE)</f>
        <v>#REF!</v>
      </c>
      <c r="D1038" s="107" t="e">
        <f>+VLOOKUP(AB1038,#REF!,2,FALSE)</f>
        <v>#REF!</v>
      </c>
      <c r="E1038" s="107" t="s">
        <v>2232</v>
      </c>
      <c r="F1038" s="107" t="s">
        <v>2236</v>
      </c>
      <c r="G1038" s="107" t="s">
        <v>2238</v>
      </c>
      <c r="H1038" s="107" t="s">
        <v>2237</v>
      </c>
      <c r="I1038" s="107" t="s">
        <v>1264</v>
      </c>
      <c r="J1038" s="107" t="s">
        <v>195</v>
      </c>
      <c r="K1038" s="107" t="s">
        <v>1385</v>
      </c>
      <c r="L1038" s="107" t="s">
        <v>2217</v>
      </c>
      <c r="M1038" t="s">
        <v>1347</v>
      </c>
      <c r="P1038" t="s">
        <v>1044</v>
      </c>
      <c r="Q1038" s="6" t="e">
        <f>+VLOOKUP(Y1038,#REF!,2,FALSE)</f>
        <v>#REF!</v>
      </c>
      <c r="R1038" t="s">
        <v>1456</v>
      </c>
      <c r="S1038" t="s">
        <v>58</v>
      </c>
      <c r="T1038">
        <v>223217.5</v>
      </c>
      <c r="U1038">
        <v>223217.5</v>
      </c>
      <c r="V1038">
        <v>22321.75</v>
      </c>
      <c r="W1038">
        <v>0</v>
      </c>
      <c r="X1038">
        <v>-200895.75</v>
      </c>
      <c r="Y1038" s="288">
        <v>2</v>
      </c>
      <c r="Z1038" s="6" t="str">
        <f t="shared" si="64"/>
        <v>24</v>
      </c>
      <c r="AA1038" s="107" t="str">
        <f t="shared" si="65"/>
        <v>3</v>
      </c>
      <c r="AB1038" s="107" t="str">
        <f t="shared" si="66"/>
        <v>31</v>
      </c>
      <c r="AC1038" s="107" t="str">
        <f t="shared" si="67"/>
        <v>311</v>
      </c>
    </row>
    <row r="1039" spans="1:29" x14ac:dyDescent="0.25">
      <c r="A1039" t="s">
        <v>194</v>
      </c>
      <c r="B1039" t="s">
        <v>1384</v>
      </c>
      <c r="C1039" s="107" t="e">
        <f>+VLOOKUP(AA1039,#REF!,2,FALSE)</f>
        <v>#REF!</v>
      </c>
      <c r="D1039" s="107" t="e">
        <f>+VLOOKUP(AB1039,#REF!,2,FALSE)</f>
        <v>#REF!</v>
      </c>
      <c r="E1039" s="107" t="s">
        <v>2232</v>
      </c>
      <c r="F1039" s="107" t="s">
        <v>2236</v>
      </c>
      <c r="G1039" s="107" t="s">
        <v>2238</v>
      </c>
      <c r="H1039" s="107" t="s">
        <v>2237</v>
      </c>
      <c r="I1039" s="107" t="s">
        <v>1264</v>
      </c>
      <c r="J1039" s="107" t="s">
        <v>195</v>
      </c>
      <c r="K1039" s="107" t="s">
        <v>1385</v>
      </c>
      <c r="L1039" s="107" t="s">
        <v>2217</v>
      </c>
      <c r="M1039" t="s">
        <v>1347</v>
      </c>
      <c r="P1039" t="s">
        <v>1041</v>
      </c>
      <c r="Q1039" s="6" t="e">
        <f>+VLOOKUP(Y1039,#REF!,2,FALSE)</f>
        <v>#REF!</v>
      </c>
      <c r="R1039" t="s">
        <v>1457</v>
      </c>
      <c r="S1039" t="s">
        <v>42</v>
      </c>
      <c r="T1039">
        <v>911.41</v>
      </c>
      <c r="U1039">
        <v>911.41</v>
      </c>
      <c r="V1039">
        <v>911.41</v>
      </c>
      <c r="W1039">
        <v>0</v>
      </c>
      <c r="X1039">
        <v>0</v>
      </c>
      <c r="Y1039" s="288">
        <v>2</v>
      </c>
      <c r="Z1039" s="6" t="str">
        <f t="shared" si="64"/>
        <v>25</v>
      </c>
      <c r="AA1039" s="107" t="str">
        <f t="shared" si="65"/>
        <v>3</v>
      </c>
      <c r="AB1039" s="107" t="str">
        <f t="shared" si="66"/>
        <v>31</v>
      </c>
      <c r="AC1039" s="107" t="str">
        <f t="shared" si="67"/>
        <v>311</v>
      </c>
    </row>
    <row r="1040" spans="1:29" x14ac:dyDescent="0.25">
      <c r="A1040" t="s">
        <v>194</v>
      </c>
      <c r="B1040" t="s">
        <v>1384</v>
      </c>
      <c r="C1040" s="107" t="e">
        <f>+VLOOKUP(AA1040,#REF!,2,FALSE)</f>
        <v>#REF!</v>
      </c>
      <c r="D1040" s="107" t="e">
        <f>+VLOOKUP(AB1040,#REF!,2,FALSE)</f>
        <v>#REF!</v>
      </c>
      <c r="E1040" s="107" t="s">
        <v>2232</v>
      </c>
      <c r="F1040" s="107" t="s">
        <v>2236</v>
      </c>
      <c r="G1040" s="107" t="s">
        <v>2238</v>
      </c>
      <c r="H1040" s="107" t="s">
        <v>2237</v>
      </c>
      <c r="I1040" s="107" t="s">
        <v>1264</v>
      </c>
      <c r="J1040" s="107" t="s">
        <v>195</v>
      </c>
      <c r="K1040" s="107" t="s">
        <v>1385</v>
      </c>
      <c r="L1040" s="107" t="s">
        <v>2217</v>
      </c>
      <c r="M1040" t="s">
        <v>1347</v>
      </c>
      <c r="P1040" t="s">
        <v>1042</v>
      </c>
      <c r="Q1040" s="6" t="e">
        <f>+VLOOKUP(Y1040,#REF!,2,FALSE)</f>
        <v>#REF!</v>
      </c>
      <c r="R1040" t="s">
        <v>1457</v>
      </c>
      <c r="S1040" t="s">
        <v>69</v>
      </c>
      <c r="T1040">
        <v>49777.2</v>
      </c>
      <c r="U1040">
        <v>49777.2</v>
      </c>
      <c r="V1040">
        <v>49777.2</v>
      </c>
      <c r="W1040">
        <v>0</v>
      </c>
      <c r="X1040">
        <v>0</v>
      </c>
      <c r="Y1040" s="288">
        <v>2</v>
      </c>
      <c r="Z1040" s="6" t="str">
        <f t="shared" si="64"/>
        <v>25</v>
      </c>
      <c r="AA1040" s="107" t="str">
        <f t="shared" si="65"/>
        <v>3</v>
      </c>
      <c r="AB1040" s="107" t="str">
        <f t="shared" si="66"/>
        <v>31</v>
      </c>
      <c r="AC1040" s="107" t="str">
        <f t="shared" si="67"/>
        <v>311</v>
      </c>
    </row>
    <row r="1041" spans="1:29" x14ac:dyDescent="0.25">
      <c r="A1041" t="s">
        <v>194</v>
      </c>
      <c r="B1041" t="s">
        <v>1384</v>
      </c>
      <c r="C1041" s="107" t="e">
        <f>+VLOOKUP(AA1041,#REF!,2,FALSE)</f>
        <v>#REF!</v>
      </c>
      <c r="D1041" s="107" t="e">
        <f>+VLOOKUP(AB1041,#REF!,2,FALSE)</f>
        <v>#REF!</v>
      </c>
      <c r="E1041" s="107" t="s">
        <v>2232</v>
      </c>
      <c r="F1041" s="107" t="s">
        <v>2236</v>
      </c>
      <c r="G1041" s="107" t="s">
        <v>2238</v>
      </c>
      <c r="H1041" s="107" t="s">
        <v>2237</v>
      </c>
      <c r="I1041" s="107" t="s">
        <v>1264</v>
      </c>
      <c r="J1041" s="107" t="s">
        <v>195</v>
      </c>
      <c r="K1041" s="107" t="s">
        <v>1385</v>
      </c>
      <c r="L1041" s="107" t="s">
        <v>2217</v>
      </c>
      <c r="M1041" t="s">
        <v>1347</v>
      </c>
      <c r="P1041" t="s">
        <v>1041</v>
      </c>
      <c r="Q1041" s="6" t="e">
        <f>+VLOOKUP(Y1041,#REF!,2,FALSE)</f>
        <v>#REF!</v>
      </c>
      <c r="R1041" t="s">
        <v>1459</v>
      </c>
      <c r="S1041" t="s">
        <v>67</v>
      </c>
      <c r="T1041">
        <v>19580</v>
      </c>
      <c r="U1041">
        <v>19580</v>
      </c>
      <c r="V1041">
        <v>19580</v>
      </c>
      <c r="W1041">
        <v>0</v>
      </c>
      <c r="X1041">
        <v>0</v>
      </c>
      <c r="Y1041" s="288">
        <v>2</v>
      </c>
      <c r="Z1041" s="6" t="str">
        <f t="shared" si="64"/>
        <v>27</v>
      </c>
      <c r="AA1041" s="107" t="str">
        <f t="shared" si="65"/>
        <v>3</v>
      </c>
      <c r="AB1041" s="107" t="str">
        <f t="shared" si="66"/>
        <v>31</v>
      </c>
      <c r="AC1041" s="107" t="str">
        <f t="shared" si="67"/>
        <v>311</v>
      </c>
    </row>
    <row r="1042" spans="1:29" x14ac:dyDescent="0.25">
      <c r="A1042" t="s">
        <v>194</v>
      </c>
      <c r="B1042" t="s">
        <v>1384</v>
      </c>
      <c r="C1042" s="107" t="e">
        <f>+VLOOKUP(AA1042,#REF!,2,FALSE)</f>
        <v>#REF!</v>
      </c>
      <c r="D1042" s="107" t="e">
        <f>+VLOOKUP(AB1042,#REF!,2,FALSE)</f>
        <v>#REF!</v>
      </c>
      <c r="E1042" s="107" t="s">
        <v>2232</v>
      </c>
      <c r="F1042" s="107" t="s">
        <v>2236</v>
      </c>
      <c r="G1042" s="107" t="s">
        <v>2238</v>
      </c>
      <c r="H1042" s="107" t="s">
        <v>2237</v>
      </c>
      <c r="I1042" s="107" t="s">
        <v>1264</v>
      </c>
      <c r="J1042" s="107" t="s">
        <v>195</v>
      </c>
      <c r="K1042" s="107" t="s">
        <v>1385</v>
      </c>
      <c r="L1042" s="107" t="s">
        <v>2217</v>
      </c>
      <c r="M1042" t="s">
        <v>1347</v>
      </c>
      <c r="P1042" t="s">
        <v>1041</v>
      </c>
      <c r="Q1042" s="6" t="e">
        <f>+VLOOKUP(Y1042,#REF!,2,FALSE)</f>
        <v>#REF!</v>
      </c>
      <c r="R1042" t="s">
        <v>1461</v>
      </c>
      <c r="S1042" t="s">
        <v>10</v>
      </c>
      <c r="T1042">
        <v>13585</v>
      </c>
      <c r="U1042">
        <v>13585</v>
      </c>
      <c r="V1042">
        <v>2717</v>
      </c>
      <c r="W1042">
        <v>0</v>
      </c>
      <c r="X1042">
        <v>-10868</v>
      </c>
      <c r="Y1042" s="288">
        <v>2</v>
      </c>
      <c r="Z1042" s="6" t="str">
        <f t="shared" si="64"/>
        <v>29</v>
      </c>
      <c r="AA1042" s="107" t="str">
        <f t="shared" si="65"/>
        <v>3</v>
      </c>
      <c r="AB1042" s="107" t="str">
        <f t="shared" si="66"/>
        <v>31</v>
      </c>
      <c r="AC1042" s="107" t="str">
        <f t="shared" si="67"/>
        <v>311</v>
      </c>
    </row>
    <row r="1043" spans="1:29" x14ac:dyDescent="0.25">
      <c r="A1043" t="s">
        <v>194</v>
      </c>
      <c r="B1043" t="s">
        <v>1384</v>
      </c>
      <c r="C1043" s="107" t="e">
        <f>+VLOOKUP(AA1043,#REF!,2,FALSE)</f>
        <v>#REF!</v>
      </c>
      <c r="D1043" s="107" t="e">
        <f>+VLOOKUP(AB1043,#REF!,2,FALSE)</f>
        <v>#REF!</v>
      </c>
      <c r="E1043" s="107" t="s">
        <v>2232</v>
      </c>
      <c r="F1043" s="107" t="s">
        <v>2236</v>
      </c>
      <c r="G1043" s="107" t="s">
        <v>2238</v>
      </c>
      <c r="H1043" s="107" t="s">
        <v>2237</v>
      </c>
      <c r="I1043" s="107" t="s">
        <v>1264</v>
      </c>
      <c r="J1043" s="107" t="s">
        <v>195</v>
      </c>
      <c r="K1043" s="107" t="s">
        <v>1385</v>
      </c>
      <c r="L1043" s="107" t="s">
        <v>2217</v>
      </c>
      <c r="M1043" t="s">
        <v>1347</v>
      </c>
      <c r="P1043" t="s">
        <v>1043</v>
      </c>
      <c r="Q1043" s="6" t="e">
        <f>+VLOOKUP(Y1043,#REF!,2,FALSE)</f>
        <v>#REF!</v>
      </c>
      <c r="R1043" t="s">
        <v>1463</v>
      </c>
      <c r="S1043" t="s">
        <v>60</v>
      </c>
      <c r="T1043">
        <v>6600</v>
      </c>
      <c r="U1043">
        <v>6600</v>
      </c>
      <c r="V1043">
        <v>6600</v>
      </c>
      <c r="W1043">
        <v>0</v>
      </c>
      <c r="X1043">
        <v>0</v>
      </c>
      <c r="Y1043" s="288">
        <v>3</v>
      </c>
      <c r="Z1043" s="6" t="str">
        <f t="shared" si="64"/>
        <v>32</v>
      </c>
      <c r="AA1043" s="107" t="str">
        <f t="shared" si="65"/>
        <v>3</v>
      </c>
      <c r="AB1043" s="107" t="str">
        <f t="shared" si="66"/>
        <v>31</v>
      </c>
      <c r="AC1043" s="107" t="str">
        <f t="shared" si="67"/>
        <v>311</v>
      </c>
    </row>
    <row r="1044" spans="1:29" x14ac:dyDescent="0.25">
      <c r="A1044" t="s">
        <v>194</v>
      </c>
      <c r="B1044" t="s">
        <v>1384</v>
      </c>
      <c r="C1044" s="107" t="e">
        <f>+VLOOKUP(AA1044,#REF!,2,FALSE)</f>
        <v>#REF!</v>
      </c>
      <c r="D1044" s="107" t="e">
        <f>+VLOOKUP(AB1044,#REF!,2,FALSE)</f>
        <v>#REF!</v>
      </c>
      <c r="E1044" s="107" t="s">
        <v>2232</v>
      </c>
      <c r="F1044" s="107" t="s">
        <v>2236</v>
      </c>
      <c r="G1044" s="107" t="s">
        <v>2238</v>
      </c>
      <c r="H1044" s="107" t="s">
        <v>2237</v>
      </c>
      <c r="I1044" s="107" t="s">
        <v>1264</v>
      </c>
      <c r="J1044" s="107" t="s">
        <v>195</v>
      </c>
      <c r="K1044" s="107" t="s">
        <v>1385</v>
      </c>
      <c r="L1044" s="107" t="s">
        <v>2217</v>
      </c>
      <c r="M1044" t="s">
        <v>1347</v>
      </c>
      <c r="P1044" t="s">
        <v>1042</v>
      </c>
      <c r="Q1044" s="6" t="e">
        <f>+VLOOKUP(Y1044,#REF!,2,FALSE)</f>
        <v>#REF!</v>
      </c>
      <c r="R1044" t="s">
        <v>1463</v>
      </c>
      <c r="S1044" t="s">
        <v>60</v>
      </c>
      <c r="T1044">
        <v>22000</v>
      </c>
      <c r="U1044">
        <v>22000</v>
      </c>
      <c r="V1044">
        <v>22000</v>
      </c>
      <c r="W1044">
        <v>0</v>
      </c>
      <c r="X1044">
        <v>0</v>
      </c>
      <c r="Y1044" s="288">
        <v>3</v>
      </c>
      <c r="Z1044" s="6" t="str">
        <f t="shared" si="64"/>
        <v>32</v>
      </c>
      <c r="AA1044" s="107" t="str">
        <f t="shared" si="65"/>
        <v>3</v>
      </c>
      <c r="AB1044" s="107" t="str">
        <f t="shared" si="66"/>
        <v>31</v>
      </c>
      <c r="AC1044" s="107" t="str">
        <f t="shared" si="67"/>
        <v>311</v>
      </c>
    </row>
    <row r="1045" spans="1:29" x14ac:dyDescent="0.25">
      <c r="A1045" t="s">
        <v>194</v>
      </c>
      <c r="B1045" t="s">
        <v>1384</v>
      </c>
      <c r="C1045" s="107" t="e">
        <f>+VLOOKUP(AA1045,#REF!,2,FALSE)</f>
        <v>#REF!</v>
      </c>
      <c r="D1045" s="107" t="e">
        <f>+VLOOKUP(AB1045,#REF!,2,FALSE)</f>
        <v>#REF!</v>
      </c>
      <c r="E1045" s="107" t="s">
        <v>2232</v>
      </c>
      <c r="F1045" s="107" t="s">
        <v>2236</v>
      </c>
      <c r="G1045" s="107" t="s">
        <v>2238</v>
      </c>
      <c r="H1045" s="107" t="s">
        <v>2237</v>
      </c>
      <c r="I1045" s="107" t="s">
        <v>1264</v>
      </c>
      <c r="J1045" s="107" t="s">
        <v>195</v>
      </c>
      <c r="K1045" s="107" t="s">
        <v>1385</v>
      </c>
      <c r="L1045" s="107" t="s">
        <v>2217</v>
      </c>
      <c r="M1045" t="s">
        <v>1347</v>
      </c>
      <c r="P1045" t="s">
        <v>1042</v>
      </c>
      <c r="Q1045" s="6" t="e">
        <f>+VLOOKUP(Y1045,#REF!,2,FALSE)</f>
        <v>#REF!</v>
      </c>
      <c r="R1045" t="s">
        <v>1464</v>
      </c>
      <c r="S1045" t="s">
        <v>45</v>
      </c>
      <c r="T1045">
        <v>26158</v>
      </c>
      <c r="U1045">
        <v>26158</v>
      </c>
      <c r="V1045">
        <v>5231.6000000000004</v>
      </c>
      <c r="W1045">
        <v>0</v>
      </c>
      <c r="X1045">
        <v>-20926.400000000001</v>
      </c>
      <c r="Y1045" s="288">
        <v>3</v>
      </c>
      <c r="Z1045" s="6" t="str">
        <f t="shared" si="64"/>
        <v>33</v>
      </c>
      <c r="AA1045" s="107" t="str">
        <f t="shared" si="65"/>
        <v>3</v>
      </c>
      <c r="AB1045" s="107" t="str">
        <f t="shared" si="66"/>
        <v>31</v>
      </c>
      <c r="AC1045" s="107" t="str">
        <f t="shared" si="67"/>
        <v>311</v>
      </c>
    </row>
    <row r="1046" spans="1:29" x14ac:dyDescent="0.25">
      <c r="A1046" t="s">
        <v>194</v>
      </c>
      <c r="B1046" t="s">
        <v>1384</v>
      </c>
      <c r="C1046" s="107" t="e">
        <f>+VLOOKUP(AA1046,#REF!,2,FALSE)</f>
        <v>#REF!</v>
      </c>
      <c r="D1046" s="107" t="e">
        <f>+VLOOKUP(AB1046,#REF!,2,FALSE)</f>
        <v>#REF!</v>
      </c>
      <c r="E1046" s="107" t="s">
        <v>2232</v>
      </c>
      <c r="F1046" s="107" t="s">
        <v>2236</v>
      </c>
      <c r="G1046" s="107" t="s">
        <v>2238</v>
      </c>
      <c r="H1046" s="107" t="s">
        <v>2237</v>
      </c>
      <c r="I1046" s="107" t="s">
        <v>1264</v>
      </c>
      <c r="J1046" s="107" t="s">
        <v>195</v>
      </c>
      <c r="K1046" s="107" t="s">
        <v>1385</v>
      </c>
      <c r="L1046" s="107" t="s">
        <v>2217</v>
      </c>
      <c r="M1046" t="s">
        <v>1347</v>
      </c>
      <c r="P1046" t="s">
        <v>1042</v>
      </c>
      <c r="Q1046" s="6" t="e">
        <f>+VLOOKUP(Y1046,#REF!,2,FALSE)</f>
        <v>#REF!</v>
      </c>
      <c r="R1046" t="s">
        <v>1464</v>
      </c>
      <c r="S1046" t="s">
        <v>71</v>
      </c>
      <c r="T1046">
        <v>710600</v>
      </c>
      <c r="U1046">
        <v>710600</v>
      </c>
      <c r="V1046">
        <v>710600</v>
      </c>
      <c r="W1046">
        <v>0</v>
      </c>
      <c r="X1046">
        <v>0</v>
      </c>
      <c r="Y1046" s="288">
        <v>3</v>
      </c>
      <c r="Z1046" s="6" t="str">
        <f t="shared" si="64"/>
        <v>33</v>
      </c>
      <c r="AA1046" s="107" t="str">
        <f t="shared" si="65"/>
        <v>3</v>
      </c>
      <c r="AB1046" s="107" t="str">
        <f t="shared" si="66"/>
        <v>31</v>
      </c>
      <c r="AC1046" s="107" t="str">
        <f t="shared" si="67"/>
        <v>311</v>
      </c>
    </row>
    <row r="1047" spans="1:29" x14ac:dyDescent="0.25">
      <c r="A1047" t="s">
        <v>194</v>
      </c>
      <c r="B1047" t="s">
        <v>1384</v>
      </c>
      <c r="C1047" s="107" t="e">
        <f>+VLOOKUP(AA1047,#REF!,2,FALSE)</f>
        <v>#REF!</v>
      </c>
      <c r="D1047" s="107" t="e">
        <f>+VLOOKUP(AB1047,#REF!,2,FALSE)</f>
        <v>#REF!</v>
      </c>
      <c r="E1047" s="107" t="s">
        <v>2232</v>
      </c>
      <c r="F1047" s="107" t="s">
        <v>2236</v>
      </c>
      <c r="G1047" s="107" t="s">
        <v>2238</v>
      </c>
      <c r="H1047" s="107" t="s">
        <v>2237</v>
      </c>
      <c r="I1047" s="107" t="s">
        <v>1264</v>
      </c>
      <c r="J1047" s="107" t="s">
        <v>195</v>
      </c>
      <c r="K1047" s="107" t="s">
        <v>1385</v>
      </c>
      <c r="L1047" s="107" t="s">
        <v>2217</v>
      </c>
      <c r="M1047" t="s">
        <v>1347</v>
      </c>
      <c r="P1047" t="s">
        <v>1043</v>
      </c>
      <c r="Q1047" s="6" t="e">
        <f>+VLOOKUP(Y1047,#REF!,2,FALSE)</f>
        <v>#REF!</v>
      </c>
      <c r="R1047" t="s">
        <v>1465</v>
      </c>
      <c r="S1047" t="s">
        <v>90</v>
      </c>
      <c r="T1047">
        <v>2047980</v>
      </c>
      <c r="U1047">
        <v>2047980</v>
      </c>
      <c r="V1047">
        <v>0</v>
      </c>
      <c r="W1047">
        <v>0</v>
      </c>
      <c r="X1047">
        <v>-2047980</v>
      </c>
      <c r="Y1047" s="288">
        <v>3</v>
      </c>
      <c r="Z1047" s="6" t="str">
        <f t="shared" si="64"/>
        <v>34</v>
      </c>
      <c r="AA1047" s="107" t="str">
        <f t="shared" si="65"/>
        <v>3</v>
      </c>
      <c r="AB1047" s="107" t="str">
        <f t="shared" si="66"/>
        <v>31</v>
      </c>
      <c r="AC1047" s="107" t="str">
        <f t="shared" si="67"/>
        <v>311</v>
      </c>
    </row>
    <row r="1048" spans="1:29" x14ac:dyDescent="0.25">
      <c r="A1048" t="s">
        <v>194</v>
      </c>
      <c r="B1048" t="s">
        <v>1384</v>
      </c>
      <c r="C1048" s="107" t="e">
        <f>+VLOOKUP(AA1048,#REF!,2,FALSE)</f>
        <v>#REF!</v>
      </c>
      <c r="D1048" s="107" t="e">
        <f>+VLOOKUP(AB1048,#REF!,2,FALSE)</f>
        <v>#REF!</v>
      </c>
      <c r="E1048" s="107" t="s">
        <v>2232</v>
      </c>
      <c r="F1048" s="107" t="s">
        <v>2236</v>
      </c>
      <c r="G1048" s="107" t="s">
        <v>2238</v>
      </c>
      <c r="H1048" s="107" t="s">
        <v>2237</v>
      </c>
      <c r="I1048" s="107" t="s">
        <v>1264</v>
      </c>
      <c r="J1048" s="107" t="s">
        <v>195</v>
      </c>
      <c r="K1048" s="107" t="s">
        <v>1385</v>
      </c>
      <c r="L1048" s="107" t="s">
        <v>2217</v>
      </c>
      <c r="M1048" t="s">
        <v>1347</v>
      </c>
      <c r="P1048" t="s">
        <v>1042</v>
      </c>
      <c r="Q1048" s="6" t="e">
        <f>+VLOOKUP(Y1048,#REF!,2,FALSE)</f>
        <v>#REF!</v>
      </c>
      <c r="R1048" t="s">
        <v>1468</v>
      </c>
      <c r="S1048" t="s">
        <v>56</v>
      </c>
      <c r="T1048">
        <v>44000</v>
      </c>
      <c r="U1048">
        <v>44000</v>
      </c>
      <c r="V1048">
        <v>17600</v>
      </c>
      <c r="W1048">
        <v>0</v>
      </c>
      <c r="X1048">
        <v>-26400</v>
      </c>
      <c r="Y1048" s="288">
        <v>3</v>
      </c>
      <c r="Z1048" s="6" t="str">
        <f t="shared" si="64"/>
        <v>37</v>
      </c>
      <c r="AA1048" s="107" t="str">
        <f t="shared" si="65"/>
        <v>3</v>
      </c>
      <c r="AB1048" s="107" t="str">
        <f t="shared" si="66"/>
        <v>31</v>
      </c>
      <c r="AC1048" s="107" t="str">
        <f t="shared" si="67"/>
        <v>311</v>
      </c>
    </row>
    <row r="1049" spans="1:29" x14ac:dyDescent="0.25">
      <c r="A1049" t="s">
        <v>194</v>
      </c>
      <c r="B1049" t="s">
        <v>1384</v>
      </c>
      <c r="C1049" s="107" t="e">
        <f>+VLOOKUP(AA1049,#REF!,2,FALSE)</f>
        <v>#REF!</v>
      </c>
      <c r="D1049" s="107" t="e">
        <f>+VLOOKUP(AB1049,#REF!,2,FALSE)</f>
        <v>#REF!</v>
      </c>
      <c r="E1049" s="107" t="s">
        <v>2232</v>
      </c>
      <c r="F1049" s="107" t="s">
        <v>2236</v>
      </c>
      <c r="G1049" s="107" t="s">
        <v>2238</v>
      </c>
      <c r="H1049" s="107" t="s">
        <v>2237</v>
      </c>
      <c r="I1049" s="107" t="s">
        <v>1264</v>
      </c>
      <c r="J1049" s="107" t="s">
        <v>195</v>
      </c>
      <c r="K1049" s="107" t="s">
        <v>1385</v>
      </c>
      <c r="L1049" s="107" t="s">
        <v>2217</v>
      </c>
      <c r="M1049" t="s">
        <v>1347</v>
      </c>
      <c r="P1049" t="s">
        <v>1042</v>
      </c>
      <c r="Q1049" s="6" t="e">
        <f>+VLOOKUP(Y1049,#REF!,2,FALSE)</f>
        <v>#REF!</v>
      </c>
      <c r="R1049" t="s">
        <v>1468</v>
      </c>
      <c r="S1049" t="s">
        <v>14</v>
      </c>
      <c r="T1049">
        <v>5500</v>
      </c>
      <c r="U1049">
        <v>5500</v>
      </c>
      <c r="V1049">
        <v>5500</v>
      </c>
      <c r="W1049">
        <v>0</v>
      </c>
      <c r="X1049">
        <v>0</v>
      </c>
      <c r="Y1049" s="288">
        <v>3</v>
      </c>
      <c r="Z1049" s="6" t="str">
        <f t="shared" si="64"/>
        <v>37</v>
      </c>
      <c r="AA1049" s="107" t="str">
        <f t="shared" si="65"/>
        <v>3</v>
      </c>
      <c r="AB1049" s="107" t="str">
        <f t="shared" si="66"/>
        <v>31</v>
      </c>
      <c r="AC1049" s="107" t="str">
        <f t="shared" si="67"/>
        <v>311</v>
      </c>
    </row>
    <row r="1050" spans="1:29" x14ac:dyDescent="0.25">
      <c r="A1050" t="s">
        <v>194</v>
      </c>
      <c r="B1050" t="s">
        <v>1384</v>
      </c>
      <c r="C1050" s="107" t="e">
        <f>+VLOOKUP(AA1050,#REF!,2,FALSE)</f>
        <v>#REF!</v>
      </c>
      <c r="D1050" s="107" t="e">
        <f>+VLOOKUP(AB1050,#REF!,2,FALSE)</f>
        <v>#REF!</v>
      </c>
      <c r="E1050" s="107" t="s">
        <v>2232</v>
      </c>
      <c r="F1050" s="107" t="s">
        <v>2236</v>
      </c>
      <c r="G1050" s="107" t="s">
        <v>2238</v>
      </c>
      <c r="H1050" s="107" t="s">
        <v>2237</v>
      </c>
      <c r="I1050" s="107" t="s">
        <v>1264</v>
      </c>
      <c r="J1050" s="107" t="s">
        <v>195</v>
      </c>
      <c r="K1050" s="107" t="s">
        <v>1385</v>
      </c>
      <c r="L1050" s="107" t="s">
        <v>2217</v>
      </c>
      <c r="M1050" t="s">
        <v>1347</v>
      </c>
      <c r="P1050" t="s">
        <v>1042</v>
      </c>
      <c r="Q1050" s="6" t="e">
        <f>+VLOOKUP(Y1050,#REF!,2,FALSE)</f>
        <v>#REF!</v>
      </c>
      <c r="R1050" t="s">
        <v>1468</v>
      </c>
      <c r="S1050" t="s">
        <v>57</v>
      </c>
      <c r="T1050">
        <v>33000</v>
      </c>
      <c r="U1050">
        <v>33000</v>
      </c>
      <c r="V1050">
        <v>3300</v>
      </c>
      <c r="W1050">
        <v>0</v>
      </c>
      <c r="X1050">
        <v>-29700</v>
      </c>
      <c r="Y1050" s="288">
        <v>3</v>
      </c>
      <c r="Z1050" s="6" t="str">
        <f t="shared" si="64"/>
        <v>37</v>
      </c>
      <c r="AA1050" s="107" t="str">
        <f t="shared" si="65"/>
        <v>3</v>
      </c>
      <c r="AB1050" s="107" t="str">
        <f t="shared" si="66"/>
        <v>31</v>
      </c>
      <c r="AC1050" s="107" t="str">
        <f t="shared" si="67"/>
        <v>311</v>
      </c>
    </row>
    <row r="1051" spans="1:29" x14ac:dyDescent="0.25">
      <c r="A1051" t="s">
        <v>194</v>
      </c>
      <c r="B1051" t="s">
        <v>1384</v>
      </c>
      <c r="C1051" s="107" t="e">
        <f>+VLOOKUP(AA1051,#REF!,2,FALSE)</f>
        <v>#REF!</v>
      </c>
      <c r="D1051" s="107" t="e">
        <f>+VLOOKUP(AB1051,#REF!,2,FALSE)</f>
        <v>#REF!</v>
      </c>
      <c r="E1051" s="107" t="s">
        <v>2232</v>
      </c>
      <c r="F1051" s="107" t="s">
        <v>2236</v>
      </c>
      <c r="G1051" s="107" t="s">
        <v>2238</v>
      </c>
      <c r="H1051" s="107" t="s">
        <v>2237</v>
      </c>
      <c r="I1051" s="107" t="s">
        <v>1264</v>
      </c>
      <c r="J1051" s="107" t="s">
        <v>195</v>
      </c>
      <c r="K1051" s="107" t="s">
        <v>1385</v>
      </c>
      <c r="L1051" s="107" t="s">
        <v>2217</v>
      </c>
      <c r="M1051" t="s">
        <v>1347</v>
      </c>
      <c r="P1051" t="s">
        <v>1045</v>
      </c>
      <c r="Q1051" s="6" t="e">
        <f>+VLOOKUP(Y1051,#REF!,2,FALSE)</f>
        <v>#REF!</v>
      </c>
      <c r="R1051" t="s">
        <v>1468</v>
      </c>
      <c r="S1051" t="s">
        <v>111</v>
      </c>
      <c r="T1051">
        <v>44000</v>
      </c>
      <c r="U1051">
        <v>44000</v>
      </c>
      <c r="V1051">
        <v>8800</v>
      </c>
      <c r="W1051">
        <v>0</v>
      </c>
      <c r="X1051">
        <v>-35200</v>
      </c>
      <c r="Y1051" s="288">
        <v>3</v>
      </c>
      <c r="Z1051" s="6" t="str">
        <f t="shared" si="64"/>
        <v>37</v>
      </c>
      <c r="AA1051" s="107" t="str">
        <f t="shared" si="65"/>
        <v>3</v>
      </c>
      <c r="AB1051" s="107" t="str">
        <f t="shared" si="66"/>
        <v>31</v>
      </c>
      <c r="AC1051" s="107" t="str">
        <f t="shared" si="67"/>
        <v>311</v>
      </c>
    </row>
    <row r="1052" spans="1:29" x14ac:dyDescent="0.25">
      <c r="A1052" t="s">
        <v>194</v>
      </c>
      <c r="B1052" t="s">
        <v>1384</v>
      </c>
      <c r="C1052" s="107" t="e">
        <f>+VLOOKUP(AA1052,#REF!,2,FALSE)</f>
        <v>#REF!</v>
      </c>
      <c r="D1052" s="107" t="e">
        <f>+VLOOKUP(AB1052,#REF!,2,FALSE)</f>
        <v>#REF!</v>
      </c>
      <c r="E1052" s="107" t="s">
        <v>2232</v>
      </c>
      <c r="F1052" s="107" t="s">
        <v>2236</v>
      </c>
      <c r="G1052" s="107" t="s">
        <v>2238</v>
      </c>
      <c r="H1052" s="107" t="s">
        <v>2237</v>
      </c>
      <c r="I1052" s="107" t="s">
        <v>1264</v>
      </c>
      <c r="J1052" s="107" t="s">
        <v>195</v>
      </c>
      <c r="K1052" s="107" t="s">
        <v>1385</v>
      </c>
      <c r="L1052" s="107" t="s">
        <v>2217</v>
      </c>
      <c r="M1052" t="s">
        <v>1347</v>
      </c>
      <c r="P1052" t="s">
        <v>1048</v>
      </c>
      <c r="Q1052" s="6" t="e">
        <f>+VLOOKUP(Y1052,#REF!,2,FALSE)</f>
        <v>#REF!</v>
      </c>
      <c r="R1052" t="s">
        <v>1471</v>
      </c>
      <c r="S1052" t="s">
        <v>64</v>
      </c>
      <c r="T1052">
        <v>14000000</v>
      </c>
      <c r="U1052">
        <v>14000000</v>
      </c>
      <c r="V1052">
        <v>12600000</v>
      </c>
      <c r="W1052">
        <v>0</v>
      </c>
      <c r="X1052">
        <v>-1400000</v>
      </c>
      <c r="Y1052" s="288">
        <v>4</v>
      </c>
      <c r="Z1052" s="6" t="str">
        <f t="shared" si="64"/>
        <v>41</v>
      </c>
      <c r="AA1052" s="107" t="str">
        <f t="shared" si="65"/>
        <v>3</v>
      </c>
      <c r="AB1052" s="107" t="str">
        <f t="shared" si="66"/>
        <v>31</v>
      </c>
      <c r="AC1052" s="107" t="str">
        <f t="shared" si="67"/>
        <v>311</v>
      </c>
    </row>
    <row r="1053" spans="1:29" x14ac:dyDescent="0.25">
      <c r="A1053" t="s">
        <v>194</v>
      </c>
      <c r="B1053" t="s">
        <v>1384</v>
      </c>
      <c r="C1053" s="107" t="e">
        <f>+VLOOKUP(AA1053,#REF!,2,FALSE)</f>
        <v>#REF!</v>
      </c>
      <c r="D1053" s="107" t="e">
        <f>+VLOOKUP(AB1053,#REF!,2,FALSE)</f>
        <v>#REF!</v>
      </c>
      <c r="E1053" s="107" t="s">
        <v>2232</v>
      </c>
      <c r="F1053" s="107" t="s">
        <v>2236</v>
      </c>
      <c r="G1053" s="107" t="s">
        <v>2238</v>
      </c>
      <c r="H1053" s="107" t="s">
        <v>2237</v>
      </c>
      <c r="I1053" s="107" t="s">
        <v>1264</v>
      </c>
      <c r="J1053" s="107" t="s">
        <v>195</v>
      </c>
      <c r="K1053" s="107" t="s">
        <v>1385</v>
      </c>
      <c r="L1053" s="107" t="s">
        <v>2217</v>
      </c>
      <c r="M1053" t="s">
        <v>1347</v>
      </c>
      <c r="P1053" t="s">
        <v>1046</v>
      </c>
      <c r="Q1053" s="6" t="e">
        <f>+VLOOKUP(Y1053,#REF!,2,FALSE)</f>
        <v>#REF!</v>
      </c>
      <c r="R1053" t="s">
        <v>1471</v>
      </c>
      <c r="S1053" t="s">
        <v>64</v>
      </c>
      <c r="T1053">
        <v>200000</v>
      </c>
      <c r="U1053">
        <v>200000</v>
      </c>
      <c r="V1053">
        <v>180000</v>
      </c>
      <c r="W1053">
        <v>0</v>
      </c>
      <c r="X1053">
        <v>-20000</v>
      </c>
      <c r="Y1053" s="288">
        <v>4</v>
      </c>
      <c r="Z1053" s="6" t="str">
        <f t="shared" si="64"/>
        <v>41</v>
      </c>
      <c r="AA1053" s="107" t="str">
        <f t="shared" si="65"/>
        <v>3</v>
      </c>
      <c r="AB1053" s="107" t="str">
        <f t="shared" si="66"/>
        <v>31</v>
      </c>
      <c r="AC1053" s="107" t="str">
        <f t="shared" si="67"/>
        <v>311</v>
      </c>
    </row>
    <row r="1054" spans="1:29" x14ac:dyDescent="0.25">
      <c r="A1054" t="s">
        <v>194</v>
      </c>
      <c r="B1054" t="s">
        <v>1384</v>
      </c>
      <c r="C1054" s="107" t="e">
        <f>+VLOOKUP(AA1054,#REF!,2,FALSE)</f>
        <v>#REF!</v>
      </c>
      <c r="D1054" s="107" t="e">
        <f>+VLOOKUP(AB1054,#REF!,2,FALSE)</f>
        <v>#REF!</v>
      </c>
      <c r="E1054" s="107" t="s">
        <v>2232</v>
      </c>
      <c r="F1054" s="107" t="s">
        <v>2236</v>
      </c>
      <c r="G1054" s="107" t="s">
        <v>2238</v>
      </c>
      <c r="H1054" s="107" t="s">
        <v>2237</v>
      </c>
      <c r="I1054" s="107" t="s">
        <v>1264</v>
      </c>
      <c r="J1054" s="107" t="s">
        <v>195</v>
      </c>
      <c r="K1054" s="107" t="s">
        <v>1385</v>
      </c>
      <c r="L1054" s="107" t="s">
        <v>2217</v>
      </c>
      <c r="M1054" t="s">
        <v>1347</v>
      </c>
      <c r="P1054" t="s">
        <v>1043</v>
      </c>
      <c r="Q1054" s="6" t="e">
        <f>+VLOOKUP(Y1054,#REF!,2,FALSE)</f>
        <v>#REF!</v>
      </c>
      <c r="R1054" t="s">
        <v>1472</v>
      </c>
      <c r="S1054" t="s">
        <v>203</v>
      </c>
      <c r="T1054">
        <v>275000</v>
      </c>
      <c r="U1054">
        <v>275000</v>
      </c>
      <c r="V1054">
        <v>0</v>
      </c>
      <c r="W1054">
        <v>0</v>
      </c>
      <c r="X1054">
        <v>-275000</v>
      </c>
      <c r="Y1054" s="288">
        <v>4</v>
      </c>
      <c r="Z1054" s="6" t="str">
        <f t="shared" si="64"/>
        <v>42</v>
      </c>
      <c r="AA1054" s="107" t="str">
        <f t="shared" si="65"/>
        <v>3</v>
      </c>
      <c r="AB1054" s="107" t="str">
        <f t="shared" si="66"/>
        <v>31</v>
      </c>
      <c r="AC1054" s="107" t="str">
        <f t="shared" si="67"/>
        <v>311</v>
      </c>
    </row>
    <row r="1055" spans="1:29" x14ac:dyDescent="0.25">
      <c r="A1055" t="s">
        <v>194</v>
      </c>
      <c r="B1055" t="s">
        <v>1384</v>
      </c>
      <c r="C1055" s="107" t="e">
        <f>+VLOOKUP(AA1055,#REF!,2,FALSE)</f>
        <v>#REF!</v>
      </c>
      <c r="D1055" s="107" t="e">
        <f>+VLOOKUP(AB1055,#REF!,2,FALSE)</f>
        <v>#REF!</v>
      </c>
      <c r="E1055" s="107" t="s">
        <v>2232</v>
      </c>
      <c r="F1055" s="107" t="s">
        <v>2236</v>
      </c>
      <c r="G1055" s="107" t="s">
        <v>2238</v>
      </c>
      <c r="H1055" s="107" t="s">
        <v>2237</v>
      </c>
      <c r="I1055" s="107" t="s">
        <v>1264</v>
      </c>
      <c r="J1055" s="107" t="s">
        <v>195</v>
      </c>
      <c r="K1055" s="107" t="s">
        <v>1385</v>
      </c>
      <c r="L1055" s="107" t="s">
        <v>2217</v>
      </c>
      <c r="M1055" t="s">
        <v>1347</v>
      </c>
      <c r="P1055" t="s">
        <v>1047</v>
      </c>
      <c r="Q1055" s="6" t="e">
        <f>+VLOOKUP(Y1055,#REF!,2,FALSE)</f>
        <v>#REF!</v>
      </c>
      <c r="R1055" t="s">
        <v>1474</v>
      </c>
      <c r="S1055" t="s">
        <v>62</v>
      </c>
      <c r="T1055">
        <v>75000</v>
      </c>
      <c r="U1055">
        <v>0</v>
      </c>
      <c r="V1055">
        <v>0</v>
      </c>
      <c r="W1055">
        <v>-75000</v>
      </c>
      <c r="X1055">
        <v>-75000</v>
      </c>
      <c r="Y1055" s="288">
        <v>4</v>
      </c>
      <c r="Z1055" s="6" t="str">
        <f t="shared" si="64"/>
        <v>44</v>
      </c>
      <c r="AA1055" s="107" t="str">
        <f t="shared" si="65"/>
        <v>3</v>
      </c>
      <c r="AB1055" s="107" t="str">
        <f t="shared" si="66"/>
        <v>31</v>
      </c>
      <c r="AC1055" s="107" t="str">
        <f t="shared" si="67"/>
        <v>311</v>
      </c>
    </row>
    <row r="1056" spans="1:29" x14ac:dyDescent="0.25">
      <c r="A1056" t="s">
        <v>194</v>
      </c>
      <c r="B1056" t="s">
        <v>1384</v>
      </c>
      <c r="C1056" s="107" t="e">
        <f>+VLOOKUP(AA1056,#REF!,2,FALSE)</f>
        <v>#REF!</v>
      </c>
      <c r="D1056" s="107" t="e">
        <f>+VLOOKUP(AB1056,#REF!,2,FALSE)</f>
        <v>#REF!</v>
      </c>
      <c r="E1056" s="107" t="s">
        <v>2232</v>
      </c>
      <c r="F1056" s="107" t="s">
        <v>2236</v>
      </c>
      <c r="G1056" s="107" t="s">
        <v>2238</v>
      </c>
      <c r="H1056" s="107" t="s">
        <v>2237</v>
      </c>
      <c r="I1056" s="107" t="s">
        <v>1264</v>
      </c>
      <c r="J1056" s="107" t="s">
        <v>195</v>
      </c>
      <c r="K1056" s="107" t="s">
        <v>1385</v>
      </c>
      <c r="L1056" s="107" t="s">
        <v>2217</v>
      </c>
      <c r="M1056" t="s">
        <v>1347</v>
      </c>
      <c r="P1056" t="s">
        <v>1043</v>
      </c>
      <c r="Q1056" s="6" t="e">
        <f>+VLOOKUP(Y1056,#REF!,2,FALSE)</f>
        <v>#REF!</v>
      </c>
      <c r="R1056" t="s">
        <v>1474</v>
      </c>
      <c r="S1056" t="s">
        <v>62</v>
      </c>
      <c r="T1056">
        <v>1650000</v>
      </c>
      <c r="U1056">
        <v>0</v>
      </c>
      <c r="V1056">
        <v>0</v>
      </c>
      <c r="W1056">
        <v>-1650000</v>
      </c>
      <c r="X1056">
        <v>-1650000</v>
      </c>
      <c r="Y1056" s="288">
        <v>4</v>
      </c>
      <c r="Z1056" s="6" t="str">
        <f t="shared" si="64"/>
        <v>44</v>
      </c>
      <c r="AA1056" s="107" t="str">
        <f t="shared" si="65"/>
        <v>3</v>
      </c>
      <c r="AB1056" s="107" t="str">
        <f t="shared" si="66"/>
        <v>31</v>
      </c>
      <c r="AC1056" s="107" t="str">
        <f t="shared" si="67"/>
        <v>311</v>
      </c>
    </row>
    <row r="1057" spans="1:29" x14ac:dyDescent="0.25">
      <c r="A1057" t="s">
        <v>194</v>
      </c>
      <c r="B1057" t="s">
        <v>1384</v>
      </c>
      <c r="C1057" s="107" t="e">
        <f>+VLOOKUP(AA1057,#REF!,2,FALSE)</f>
        <v>#REF!</v>
      </c>
      <c r="D1057" s="107" t="e">
        <f>+VLOOKUP(AB1057,#REF!,2,FALSE)</f>
        <v>#REF!</v>
      </c>
      <c r="E1057" s="107" t="s">
        <v>2232</v>
      </c>
      <c r="F1057" s="107" t="s">
        <v>2236</v>
      </c>
      <c r="G1057" s="107" t="s">
        <v>2238</v>
      </c>
      <c r="H1057" s="107" t="s">
        <v>2237</v>
      </c>
      <c r="I1057" s="107" t="s">
        <v>1264</v>
      </c>
      <c r="J1057" s="107" t="s">
        <v>195</v>
      </c>
      <c r="K1057" s="107" t="s">
        <v>1385</v>
      </c>
      <c r="L1057" s="107" t="s">
        <v>2217</v>
      </c>
      <c r="M1057" t="s">
        <v>1347</v>
      </c>
      <c r="P1057" t="s">
        <v>1043</v>
      </c>
      <c r="Q1057" s="6" t="e">
        <f>+VLOOKUP(Y1057,#REF!,2,FALSE)</f>
        <v>#REF!</v>
      </c>
      <c r="R1057" t="s">
        <v>1474</v>
      </c>
      <c r="S1057" t="s">
        <v>110</v>
      </c>
      <c r="T1057">
        <v>3062400</v>
      </c>
      <c r="U1057">
        <v>3062400</v>
      </c>
      <c r="V1057">
        <v>1224960</v>
      </c>
      <c r="W1057">
        <v>0</v>
      </c>
      <c r="X1057">
        <v>-1837440</v>
      </c>
      <c r="Y1057" s="288">
        <v>4</v>
      </c>
      <c r="Z1057" s="6" t="str">
        <f t="shared" si="64"/>
        <v>44</v>
      </c>
      <c r="AA1057" s="107" t="str">
        <f t="shared" si="65"/>
        <v>3</v>
      </c>
      <c r="AB1057" s="107" t="str">
        <f t="shared" si="66"/>
        <v>31</v>
      </c>
      <c r="AC1057" s="107" t="str">
        <f t="shared" si="67"/>
        <v>311</v>
      </c>
    </row>
    <row r="1058" spans="1:29" x14ac:dyDescent="0.25">
      <c r="A1058" t="s">
        <v>194</v>
      </c>
      <c r="B1058" t="s">
        <v>1384</v>
      </c>
      <c r="C1058" s="107" t="e">
        <f>+VLOOKUP(AA1058,#REF!,2,FALSE)</f>
        <v>#REF!</v>
      </c>
      <c r="D1058" s="107" t="e">
        <f>+VLOOKUP(AB1058,#REF!,2,FALSE)</f>
        <v>#REF!</v>
      </c>
      <c r="E1058" s="107" t="s">
        <v>2232</v>
      </c>
      <c r="F1058" s="107" t="s">
        <v>2236</v>
      </c>
      <c r="G1058" s="107" t="s">
        <v>2238</v>
      </c>
      <c r="H1058" s="107" t="s">
        <v>2237</v>
      </c>
      <c r="I1058" s="107" t="s">
        <v>1264</v>
      </c>
      <c r="J1058" s="107" t="s">
        <v>195</v>
      </c>
      <c r="K1058" s="107" t="s">
        <v>1385</v>
      </c>
      <c r="L1058" s="107" t="s">
        <v>2217</v>
      </c>
      <c r="M1058" t="s">
        <v>1347</v>
      </c>
      <c r="P1058" t="s">
        <v>1042</v>
      </c>
      <c r="Q1058" s="6" t="e">
        <f>+VLOOKUP(Y1058,#REF!,2,FALSE)</f>
        <v>#REF!</v>
      </c>
      <c r="R1058" t="s">
        <v>1475</v>
      </c>
      <c r="S1058" t="s">
        <v>206</v>
      </c>
      <c r="T1058">
        <v>1192400</v>
      </c>
      <c r="U1058">
        <v>1192400</v>
      </c>
      <c r="V1058">
        <v>1192400</v>
      </c>
      <c r="W1058">
        <v>0</v>
      </c>
      <c r="X1058">
        <v>0</v>
      </c>
      <c r="Y1058" s="288">
        <v>4</v>
      </c>
      <c r="Z1058" s="6" t="str">
        <f t="shared" si="64"/>
        <v>48</v>
      </c>
      <c r="AA1058" s="107" t="str">
        <f t="shared" si="65"/>
        <v>3</v>
      </c>
      <c r="AB1058" s="107" t="str">
        <f t="shared" si="66"/>
        <v>31</v>
      </c>
      <c r="AC1058" s="107" t="str">
        <f t="shared" si="67"/>
        <v>311</v>
      </c>
    </row>
    <row r="1059" spans="1:29" x14ac:dyDescent="0.25">
      <c r="A1059" t="s">
        <v>194</v>
      </c>
      <c r="B1059" t="s">
        <v>1384</v>
      </c>
      <c r="C1059" s="107" t="e">
        <f>+VLOOKUP(AA1059,#REF!,2,FALSE)</f>
        <v>#REF!</v>
      </c>
      <c r="D1059" s="107" t="e">
        <f>+VLOOKUP(AB1059,#REF!,2,FALSE)</f>
        <v>#REF!</v>
      </c>
      <c r="E1059" s="107" t="s">
        <v>2232</v>
      </c>
      <c r="F1059" s="107" t="s">
        <v>2236</v>
      </c>
      <c r="G1059" s="107" t="s">
        <v>2238</v>
      </c>
      <c r="H1059" s="107" t="s">
        <v>2237</v>
      </c>
      <c r="I1059" s="107" t="s">
        <v>1264</v>
      </c>
      <c r="J1059" s="107" t="s">
        <v>195</v>
      </c>
      <c r="K1059" s="107" t="s">
        <v>1385</v>
      </c>
      <c r="L1059" s="107" t="s">
        <v>2217</v>
      </c>
      <c r="M1059" t="s">
        <v>1347</v>
      </c>
      <c r="P1059" t="s">
        <v>1041</v>
      </c>
      <c r="Q1059" s="6" t="e">
        <f>+VLOOKUP(Y1059,#REF!,2,FALSE)</f>
        <v>#REF!</v>
      </c>
      <c r="R1059" t="s">
        <v>1481</v>
      </c>
      <c r="S1059" t="s">
        <v>78</v>
      </c>
      <c r="T1059">
        <v>110000</v>
      </c>
      <c r="U1059">
        <v>110000</v>
      </c>
      <c r="V1059">
        <v>0</v>
      </c>
      <c r="W1059">
        <v>0</v>
      </c>
      <c r="X1059">
        <v>-110000</v>
      </c>
      <c r="Y1059" s="288">
        <v>5</v>
      </c>
      <c r="Z1059" s="6" t="str">
        <f t="shared" si="64"/>
        <v>56</v>
      </c>
      <c r="AA1059" s="107" t="str">
        <f t="shared" si="65"/>
        <v>3</v>
      </c>
      <c r="AB1059" s="107" t="str">
        <f t="shared" si="66"/>
        <v>31</v>
      </c>
      <c r="AC1059" s="107" t="str">
        <f t="shared" si="67"/>
        <v>311</v>
      </c>
    </row>
    <row r="1060" spans="1:29" x14ac:dyDescent="0.25">
      <c r="A1060" t="s">
        <v>194</v>
      </c>
      <c r="B1060" t="s">
        <v>1395</v>
      </c>
      <c r="C1060" s="107" t="e">
        <f>+VLOOKUP(AA1060,#REF!,2,FALSE)</f>
        <v>#REF!</v>
      </c>
      <c r="D1060" s="107" t="e">
        <f>+VLOOKUP(AB1060,#REF!,2,FALSE)</f>
        <v>#REF!</v>
      </c>
      <c r="E1060" s="107" t="s">
        <v>2226</v>
      </c>
      <c r="F1060" s="107" t="s">
        <v>2239</v>
      </c>
      <c r="G1060" s="107" t="s">
        <v>2240</v>
      </c>
      <c r="H1060" s="107" t="s">
        <v>2241</v>
      </c>
      <c r="I1060" t="s">
        <v>1267</v>
      </c>
      <c r="J1060" t="s">
        <v>199</v>
      </c>
      <c r="K1060" t="s">
        <v>1367</v>
      </c>
      <c r="L1060" s="107" t="s">
        <v>2217</v>
      </c>
      <c r="M1060" t="s">
        <v>1355</v>
      </c>
      <c r="P1060" t="s">
        <v>978</v>
      </c>
      <c r="Q1060" s="6" t="e">
        <f>+VLOOKUP(Y1060,#REF!,2,FALSE)</f>
        <v>#REF!</v>
      </c>
      <c r="R1060" t="s">
        <v>1459</v>
      </c>
      <c r="S1060" t="s">
        <v>67</v>
      </c>
      <c r="T1060">
        <v>10742</v>
      </c>
      <c r="U1060">
        <v>10742</v>
      </c>
      <c r="V1060">
        <v>10742</v>
      </c>
      <c r="W1060">
        <v>0</v>
      </c>
      <c r="X1060">
        <v>0</v>
      </c>
      <c r="Y1060" s="288">
        <v>2</v>
      </c>
      <c r="Z1060" s="6" t="str">
        <f t="shared" si="64"/>
        <v>27</v>
      </c>
      <c r="AA1060" s="107" t="str">
        <f t="shared" si="65"/>
        <v>2</v>
      </c>
      <c r="AB1060" s="107" t="str">
        <f t="shared" si="66"/>
        <v>26</v>
      </c>
      <c r="AC1060" s="107" t="str">
        <f t="shared" si="67"/>
        <v>268</v>
      </c>
    </row>
    <row r="1061" spans="1:29" x14ac:dyDescent="0.25">
      <c r="A1061" t="s">
        <v>194</v>
      </c>
      <c r="B1061" t="s">
        <v>1395</v>
      </c>
      <c r="C1061" s="107" t="e">
        <f>+VLOOKUP(AA1061,#REF!,2,FALSE)</f>
        <v>#REF!</v>
      </c>
      <c r="D1061" s="107" t="e">
        <f>+VLOOKUP(AB1061,#REF!,2,FALSE)</f>
        <v>#REF!</v>
      </c>
      <c r="E1061" s="107" t="s">
        <v>2226</v>
      </c>
      <c r="F1061" s="107" t="s">
        <v>2239</v>
      </c>
      <c r="G1061" s="107" t="s">
        <v>2240</v>
      </c>
      <c r="H1061" s="107" t="s">
        <v>2241</v>
      </c>
      <c r="I1061" s="107" t="s">
        <v>1267</v>
      </c>
      <c r="J1061" s="107" t="s">
        <v>199</v>
      </c>
      <c r="K1061" s="107" t="s">
        <v>1367</v>
      </c>
      <c r="L1061" s="107" t="s">
        <v>2217</v>
      </c>
      <c r="M1061" t="s">
        <v>1355</v>
      </c>
      <c r="P1061" t="s">
        <v>981</v>
      </c>
      <c r="Q1061" s="6" t="e">
        <f>+VLOOKUP(Y1061,#REF!,2,FALSE)</f>
        <v>#REF!</v>
      </c>
      <c r="R1061" t="s">
        <v>1464</v>
      </c>
      <c r="S1061" t="s">
        <v>45</v>
      </c>
      <c r="T1061">
        <v>50000</v>
      </c>
      <c r="U1061">
        <v>50000</v>
      </c>
      <c r="V1061">
        <v>10000</v>
      </c>
      <c r="W1061">
        <v>0</v>
      </c>
      <c r="X1061">
        <v>-40000</v>
      </c>
      <c r="Y1061" s="288">
        <v>3</v>
      </c>
      <c r="Z1061" s="6" t="str">
        <f t="shared" si="64"/>
        <v>33</v>
      </c>
      <c r="AA1061" s="107" t="str">
        <f t="shared" si="65"/>
        <v>2</v>
      </c>
      <c r="AB1061" s="107" t="str">
        <f t="shared" si="66"/>
        <v>26</v>
      </c>
      <c r="AC1061" s="107" t="str">
        <f t="shared" si="67"/>
        <v>268</v>
      </c>
    </row>
    <row r="1062" spans="1:29" x14ac:dyDescent="0.25">
      <c r="A1062" t="s">
        <v>194</v>
      </c>
      <c r="B1062" t="s">
        <v>1395</v>
      </c>
      <c r="C1062" s="107" t="e">
        <f>+VLOOKUP(AA1062,#REF!,2,FALSE)</f>
        <v>#REF!</v>
      </c>
      <c r="D1062" s="107" t="e">
        <f>+VLOOKUP(AB1062,#REF!,2,FALSE)</f>
        <v>#REF!</v>
      </c>
      <c r="E1062" s="107" t="s">
        <v>2226</v>
      </c>
      <c r="F1062" s="107" t="s">
        <v>2239</v>
      </c>
      <c r="G1062" s="107" t="s">
        <v>2240</v>
      </c>
      <c r="H1062" s="107" t="s">
        <v>2241</v>
      </c>
      <c r="I1062" s="107" t="s">
        <v>1267</v>
      </c>
      <c r="J1062" s="107" t="s">
        <v>199</v>
      </c>
      <c r="K1062" s="107" t="s">
        <v>1367</v>
      </c>
      <c r="L1062" s="107" t="s">
        <v>2217</v>
      </c>
      <c r="M1062" t="s">
        <v>1355</v>
      </c>
      <c r="P1062" t="s">
        <v>984</v>
      </c>
      <c r="Q1062" s="6" t="e">
        <f>+VLOOKUP(Y1062,#REF!,2,FALSE)</f>
        <v>#REF!</v>
      </c>
      <c r="R1062" t="s">
        <v>1464</v>
      </c>
      <c r="S1062" t="s">
        <v>45</v>
      </c>
      <c r="T1062">
        <v>130000</v>
      </c>
      <c r="U1062">
        <v>130000</v>
      </c>
      <c r="V1062">
        <v>26000</v>
      </c>
      <c r="W1062">
        <v>0</v>
      </c>
      <c r="X1062">
        <v>-104000</v>
      </c>
      <c r="Y1062" s="288">
        <v>3</v>
      </c>
      <c r="Z1062" s="6" t="str">
        <f t="shared" si="64"/>
        <v>33</v>
      </c>
      <c r="AA1062" s="107" t="str">
        <f t="shared" si="65"/>
        <v>2</v>
      </c>
      <c r="AB1062" s="107" t="str">
        <f t="shared" si="66"/>
        <v>26</v>
      </c>
      <c r="AC1062" s="107" t="str">
        <f t="shared" si="67"/>
        <v>268</v>
      </c>
    </row>
    <row r="1063" spans="1:29" x14ac:dyDescent="0.25">
      <c r="A1063" t="s">
        <v>194</v>
      </c>
      <c r="B1063" t="s">
        <v>1395</v>
      </c>
      <c r="C1063" s="107" t="e">
        <f>+VLOOKUP(AA1063,#REF!,2,FALSE)</f>
        <v>#REF!</v>
      </c>
      <c r="D1063" s="107" t="e">
        <f>+VLOOKUP(AB1063,#REF!,2,FALSE)</f>
        <v>#REF!</v>
      </c>
      <c r="E1063" s="107" t="s">
        <v>2226</v>
      </c>
      <c r="F1063" s="107" t="s">
        <v>2239</v>
      </c>
      <c r="G1063" s="107" t="s">
        <v>2240</v>
      </c>
      <c r="H1063" s="107" t="s">
        <v>2241</v>
      </c>
      <c r="I1063" s="107" t="s">
        <v>1267</v>
      </c>
      <c r="J1063" s="107" t="s">
        <v>199</v>
      </c>
      <c r="K1063" s="107" t="s">
        <v>1367</v>
      </c>
      <c r="L1063" s="107" t="s">
        <v>2217</v>
      </c>
      <c r="M1063" t="s">
        <v>1355</v>
      </c>
      <c r="P1063" t="s">
        <v>985</v>
      </c>
      <c r="Q1063" s="6" t="e">
        <f>+VLOOKUP(Y1063,#REF!,2,FALSE)</f>
        <v>#REF!</v>
      </c>
      <c r="R1063" t="s">
        <v>1464</v>
      </c>
      <c r="S1063" t="s">
        <v>45</v>
      </c>
      <c r="T1063">
        <v>60000</v>
      </c>
      <c r="U1063">
        <v>60000</v>
      </c>
      <c r="V1063">
        <v>12000</v>
      </c>
      <c r="W1063">
        <v>0</v>
      </c>
      <c r="X1063">
        <v>-48000</v>
      </c>
      <c r="Y1063" s="288">
        <v>3</v>
      </c>
      <c r="Z1063" s="6" t="str">
        <f t="shared" si="64"/>
        <v>33</v>
      </c>
      <c r="AA1063" s="107" t="str">
        <f t="shared" si="65"/>
        <v>2</v>
      </c>
      <c r="AB1063" s="107" t="str">
        <f t="shared" si="66"/>
        <v>26</v>
      </c>
      <c r="AC1063" s="107" t="str">
        <f t="shared" si="67"/>
        <v>268</v>
      </c>
    </row>
    <row r="1064" spans="1:29" x14ac:dyDescent="0.25">
      <c r="A1064" t="s">
        <v>194</v>
      </c>
      <c r="B1064" t="s">
        <v>1395</v>
      </c>
      <c r="C1064" s="107" t="e">
        <f>+VLOOKUP(AA1064,#REF!,2,FALSE)</f>
        <v>#REF!</v>
      </c>
      <c r="D1064" s="107" t="e">
        <f>+VLOOKUP(AB1064,#REF!,2,FALSE)</f>
        <v>#REF!</v>
      </c>
      <c r="E1064" s="107" t="s">
        <v>2226</v>
      </c>
      <c r="F1064" s="107" t="s">
        <v>2239</v>
      </c>
      <c r="G1064" s="107" t="s">
        <v>2240</v>
      </c>
      <c r="H1064" s="107" t="s">
        <v>2241</v>
      </c>
      <c r="I1064" s="107" t="s">
        <v>1267</v>
      </c>
      <c r="J1064" s="107" t="s">
        <v>199</v>
      </c>
      <c r="K1064" s="107" t="s">
        <v>1367</v>
      </c>
      <c r="L1064" s="107" t="s">
        <v>2217</v>
      </c>
      <c r="M1064" t="s">
        <v>1355</v>
      </c>
      <c r="P1064" t="s">
        <v>991</v>
      </c>
      <c r="Q1064" s="6" t="e">
        <f>+VLOOKUP(Y1064,#REF!,2,FALSE)</f>
        <v>#REF!</v>
      </c>
      <c r="R1064" t="s">
        <v>1465</v>
      </c>
      <c r="S1064" t="s">
        <v>90</v>
      </c>
      <c r="T1064">
        <v>1861800</v>
      </c>
      <c r="U1064">
        <v>1861800</v>
      </c>
      <c r="V1064">
        <v>1861800</v>
      </c>
      <c r="W1064">
        <v>0</v>
      </c>
      <c r="X1064">
        <v>0</v>
      </c>
      <c r="Y1064" s="288">
        <v>3</v>
      </c>
      <c r="Z1064" s="6" t="str">
        <f t="shared" si="64"/>
        <v>34</v>
      </c>
      <c r="AA1064" s="107" t="str">
        <f t="shared" si="65"/>
        <v>2</v>
      </c>
      <c r="AB1064" s="107" t="str">
        <f t="shared" si="66"/>
        <v>26</v>
      </c>
      <c r="AC1064" s="107" t="str">
        <f t="shared" si="67"/>
        <v>268</v>
      </c>
    </row>
    <row r="1065" spans="1:29" x14ac:dyDescent="0.25">
      <c r="A1065" t="s">
        <v>194</v>
      </c>
      <c r="B1065" t="s">
        <v>1395</v>
      </c>
      <c r="C1065" s="107" t="e">
        <f>+VLOOKUP(AA1065,#REF!,2,FALSE)</f>
        <v>#REF!</v>
      </c>
      <c r="D1065" s="107" t="e">
        <f>+VLOOKUP(AB1065,#REF!,2,FALSE)</f>
        <v>#REF!</v>
      </c>
      <c r="E1065" s="107" t="s">
        <v>2226</v>
      </c>
      <c r="F1065" s="107" t="s">
        <v>2239</v>
      </c>
      <c r="G1065" s="107" t="s">
        <v>2240</v>
      </c>
      <c r="H1065" s="107" t="s">
        <v>2241</v>
      </c>
      <c r="I1065" s="107" t="s">
        <v>1267</v>
      </c>
      <c r="J1065" s="107" t="s">
        <v>199</v>
      </c>
      <c r="K1065" s="107" t="s">
        <v>1367</v>
      </c>
      <c r="L1065" s="107" t="s">
        <v>2217</v>
      </c>
      <c r="M1065" t="s">
        <v>1355</v>
      </c>
      <c r="P1065" t="s">
        <v>994</v>
      </c>
      <c r="Q1065" s="6" t="e">
        <f>+VLOOKUP(Y1065,#REF!,2,FALSE)</f>
        <v>#REF!</v>
      </c>
      <c r="R1065" t="s">
        <v>1474</v>
      </c>
      <c r="S1065" t="s">
        <v>62</v>
      </c>
      <c r="T1065">
        <v>200000000</v>
      </c>
      <c r="U1065">
        <v>160000000</v>
      </c>
      <c r="V1065">
        <v>120000000</v>
      </c>
      <c r="W1065">
        <v>-40000000</v>
      </c>
      <c r="X1065">
        <v>-80000000</v>
      </c>
      <c r="Y1065" s="288">
        <v>4</v>
      </c>
      <c r="Z1065" s="6" t="str">
        <f t="shared" si="64"/>
        <v>44</v>
      </c>
      <c r="AA1065" s="107" t="str">
        <f t="shared" si="65"/>
        <v>2</v>
      </c>
      <c r="AB1065" s="107" t="str">
        <f t="shared" si="66"/>
        <v>26</v>
      </c>
      <c r="AC1065" s="107" t="str">
        <f t="shared" si="67"/>
        <v>268</v>
      </c>
    </row>
    <row r="1066" spans="1:29" x14ac:dyDescent="0.25">
      <c r="A1066" t="s">
        <v>133</v>
      </c>
      <c r="B1066" t="s">
        <v>1379</v>
      </c>
      <c r="C1066" s="107" t="e">
        <f>+VLOOKUP(AA1066,#REF!,2,FALSE)</f>
        <v>#REF!</v>
      </c>
      <c r="D1066" s="107" t="e">
        <f>+VLOOKUP(AB1066,#REF!,2,FALSE)</f>
        <v>#REF!</v>
      </c>
      <c r="E1066" s="107" t="s">
        <v>2226</v>
      </c>
      <c r="F1066" s="107" t="s">
        <v>2239</v>
      </c>
      <c r="G1066" s="107" t="s">
        <v>2242</v>
      </c>
      <c r="H1066" s="107" t="s">
        <v>2230</v>
      </c>
      <c r="I1066" t="s">
        <v>1235</v>
      </c>
      <c r="J1066" t="s">
        <v>24</v>
      </c>
      <c r="K1066" t="s">
        <v>1369</v>
      </c>
      <c r="L1066" s="107" t="s">
        <v>2217</v>
      </c>
      <c r="M1066" t="s">
        <v>1331</v>
      </c>
      <c r="P1066" t="s">
        <v>374</v>
      </c>
      <c r="Q1066" s="6" t="e">
        <f>+VLOOKUP(Y1066,#REF!,2,FALSE)</f>
        <v>#REF!</v>
      </c>
      <c r="R1066" t="s">
        <v>1454</v>
      </c>
      <c r="S1066" t="s">
        <v>2</v>
      </c>
      <c r="T1066">
        <v>66000</v>
      </c>
      <c r="U1066">
        <v>66000</v>
      </c>
      <c r="V1066">
        <v>66000</v>
      </c>
      <c r="W1066">
        <v>0</v>
      </c>
      <c r="X1066">
        <v>0</v>
      </c>
      <c r="Y1066" s="288">
        <v>2</v>
      </c>
      <c r="Z1066" s="6" t="str">
        <f t="shared" si="64"/>
        <v>21</v>
      </c>
      <c r="AA1066" s="107" t="str">
        <f t="shared" si="65"/>
        <v>2</v>
      </c>
      <c r="AB1066" s="107" t="str">
        <f t="shared" si="66"/>
        <v>22</v>
      </c>
      <c r="AC1066" s="107" t="str">
        <f t="shared" si="67"/>
        <v>221</v>
      </c>
    </row>
    <row r="1067" spans="1:29" x14ac:dyDescent="0.25">
      <c r="A1067" t="s">
        <v>133</v>
      </c>
      <c r="B1067" t="s">
        <v>1379</v>
      </c>
      <c r="C1067" s="107" t="e">
        <f>+VLOOKUP(AA1067,#REF!,2,FALSE)</f>
        <v>#REF!</v>
      </c>
      <c r="D1067" s="107" t="e">
        <f>+VLOOKUP(AB1067,#REF!,2,FALSE)</f>
        <v>#REF!</v>
      </c>
      <c r="E1067" s="107" t="s">
        <v>2226</v>
      </c>
      <c r="F1067" s="107" t="s">
        <v>2239</v>
      </c>
      <c r="G1067" s="107" t="s">
        <v>2242</v>
      </c>
      <c r="H1067" s="107" t="s">
        <v>2230</v>
      </c>
      <c r="I1067" s="107" t="s">
        <v>1235</v>
      </c>
      <c r="J1067" s="107" t="s">
        <v>24</v>
      </c>
      <c r="K1067" s="107" t="s">
        <v>1369</v>
      </c>
      <c r="L1067" s="107" t="s">
        <v>2217</v>
      </c>
      <c r="M1067" t="s">
        <v>1331</v>
      </c>
      <c r="P1067" t="s">
        <v>375</v>
      </c>
      <c r="Q1067" s="6" t="e">
        <f>+VLOOKUP(Y1067,#REF!,2,FALSE)</f>
        <v>#REF!</v>
      </c>
      <c r="R1067" t="s">
        <v>1449</v>
      </c>
      <c r="S1067" t="s">
        <v>39</v>
      </c>
      <c r="T1067">
        <v>66000</v>
      </c>
      <c r="U1067">
        <v>0</v>
      </c>
      <c r="V1067">
        <v>0</v>
      </c>
      <c r="W1067">
        <v>-66000</v>
      </c>
      <c r="X1067">
        <v>-66000</v>
      </c>
      <c r="Y1067" s="288">
        <v>1</v>
      </c>
      <c r="Z1067" s="6" t="str">
        <f t="shared" si="64"/>
        <v>13</v>
      </c>
      <c r="AA1067" s="107" t="str">
        <f t="shared" si="65"/>
        <v>2</v>
      </c>
      <c r="AB1067" s="107" t="str">
        <f t="shared" si="66"/>
        <v>22</v>
      </c>
      <c r="AC1067" s="107" t="str">
        <f t="shared" si="67"/>
        <v>221</v>
      </c>
    </row>
    <row r="1068" spans="1:29" x14ac:dyDescent="0.25">
      <c r="A1068" t="s">
        <v>133</v>
      </c>
      <c r="B1068" t="s">
        <v>1379</v>
      </c>
      <c r="C1068" s="107" t="e">
        <f>+VLOOKUP(AA1068,#REF!,2,FALSE)</f>
        <v>#REF!</v>
      </c>
      <c r="D1068" s="107" t="e">
        <f>+VLOOKUP(AB1068,#REF!,2,FALSE)</f>
        <v>#REF!</v>
      </c>
      <c r="E1068" s="107" t="s">
        <v>2226</v>
      </c>
      <c r="F1068" s="107" t="s">
        <v>2239</v>
      </c>
      <c r="G1068" s="107" t="s">
        <v>2242</v>
      </c>
      <c r="H1068" s="107" t="s">
        <v>2230</v>
      </c>
      <c r="I1068" s="107" t="s">
        <v>1235</v>
      </c>
      <c r="J1068" s="107" t="s">
        <v>24</v>
      </c>
      <c r="K1068" s="107" t="s">
        <v>1369</v>
      </c>
      <c r="L1068" s="107" t="s">
        <v>2217</v>
      </c>
      <c r="M1068" t="s">
        <v>1331</v>
      </c>
      <c r="P1068" t="s">
        <v>376</v>
      </c>
      <c r="Q1068" s="6" t="e">
        <f>+VLOOKUP(Y1068,#REF!,2,FALSE)</f>
        <v>#REF!</v>
      </c>
      <c r="R1068" t="s">
        <v>1454</v>
      </c>
      <c r="S1068" t="s">
        <v>4</v>
      </c>
      <c r="T1068">
        <v>88000</v>
      </c>
      <c r="U1068">
        <v>88000</v>
      </c>
      <c r="V1068">
        <v>17600</v>
      </c>
      <c r="W1068">
        <v>0</v>
      </c>
      <c r="X1068">
        <v>-70400</v>
      </c>
      <c r="Y1068" s="288">
        <v>2</v>
      </c>
      <c r="Z1068" s="6" t="str">
        <f t="shared" si="64"/>
        <v>21</v>
      </c>
      <c r="AA1068" s="107" t="str">
        <f t="shared" si="65"/>
        <v>2</v>
      </c>
      <c r="AB1068" s="107" t="str">
        <f t="shared" si="66"/>
        <v>22</v>
      </c>
      <c r="AC1068" s="107" t="str">
        <f t="shared" si="67"/>
        <v>221</v>
      </c>
    </row>
    <row r="1069" spans="1:29" x14ac:dyDescent="0.25">
      <c r="A1069" t="s">
        <v>133</v>
      </c>
      <c r="B1069" t="s">
        <v>1379</v>
      </c>
      <c r="C1069" s="107" t="e">
        <f>+VLOOKUP(AA1069,#REF!,2,FALSE)</f>
        <v>#REF!</v>
      </c>
      <c r="D1069" s="107" t="e">
        <f>+VLOOKUP(AB1069,#REF!,2,FALSE)</f>
        <v>#REF!</v>
      </c>
      <c r="E1069" s="107" t="s">
        <v>2226</v>
      </c>
      <c r="F1069" s="107" t="s">
        <v>2239</v>
      </c>
      <c r="G1069" s="107" t="s">
        <v>2242</v>
      </c>
      <c r="H1069" s="107" t="s">
        <v>2230</v>
      </c>
      <c r="I1069" s="107" t="s">
        <v>1235</v>
      </c>
      <c r="J1069" s="107" t="s">
        <v>24</v>
      </c>
      <c r="K1069" s="107" t="s">
        <v>1369</v>
      </c>
      <c r="L1069" s="107" t="s">
        <v>2217</v>
      </c>
      <c r="M1069" t="s">
        <v>1331</v>
      </c>
      <c r="P1069" t="s">
        <v>377</v>
      </c>
      <c r="Q1069" s="6" t="e">
        <f>+VLOOKUP(Y1069,#REF!,2,FALSE)</f>
        <v>#REF!</v>
      </c>
      <c r="R1069" t="s">
        <v>1464</v>
      </c>
      <c r="S1069" t="s">
        <v>45</v>
      </c>
      <c r="T1069">
        <v>5500</v>
      </c>
      <c r="U1069">
        <v>5500</v>
      </c>
      <c r="V1069">
        <v>5500</v>
      </c>
      <c r="W1069">
        <v>0</v>
      </c>
      <c r="X1069">
        <v>0</v>
      </c>
      <c r="Y1069" s="288">
        <v>3</v>
      </c>
      <c r="Z1069" s="6" t="str">
        <f t="shared" si="64"/>
        <v>33</v>
      </c>
      <c r="AA1069" s="107" t="str">
        <f t="shared" si="65"/>
        <v>2</v>
      </c>
      <c r="AB1069" s="107" t="str">
        <f t="shared" si="66"/>
        <v>22</v>
      </c>
      <c r="AC1069" s="107" t="str">
        <f t="shared" si="67"/>
        <v>221</v>
      </c>
    </row>
    <row r="1070" spans="1:29" x14ac:dyDescent="0.25">
      <c r="A1070" t="s">
        <v>133</v>
      </c>
      <c r="B1070" t="s">
        <v>1379</v>
      </c>
      <c r="C1070" s="107" t="e">
        <f>+VLOOKUP(AA1070,#REF!,2,FALSE)</f>
        <v>#REF!</v>
      </c>
      <c r="D1070" s="107" t="e">
        <f>+VLOOKUP(AB1070,#REF!,2,FALSE)</f>
        <v>#REF!</v>
      </c>
      <c r="E1070" s="107" t="s">
        <v>2226</v>
      </c>
      <c r="F1070" s="107" t="s">
        <v>2239</v>
      </c>
      <c r="G1070" s="107" t="s">
        <v>2242</v>
      </c>
      <c r="H1070" s="107" t="s">
        <v>2230</v>
      </c>
      <c r="I1070" s="107" t="s">
        <v>1235</v>
      </c>
      <c r="J1070" s="107" t="s">
        <v>24</v>
      </c>
      <c r="K1070" s="107" t="s">
        <v>1369</v>
      </c>
      <c r="L1070" s="107" t="s">
        <v>2217</v>
      </c>
      <c r="M1070" t="s">
        <v>1331</v>
      </c>
      <c r="P1070" t="s">
        <v>378</v>
      </c>
      <c r="Q1070" s="6" t="e">
        <f>+VLOOKUP(Y1070,#REF!,2,FALSE)</f>
        <v>#REF!</v>
      </c>
      <c r="R1070" t="s">
        <v>1455</v>
      </c>
      <c r="S1070" t="s">
        <v>6</v>
      </c>
      <c r="T1070">
        <v>22000</v>
      </c>
      <c r="U1070">
        <v>22000</v>
      </c>
      <c r="V1070">
        <v>22000</v>
      </c>
      <c r="W1070">
        <v>0</v>
      </c>
      <c r="X1070">
        <v>0</v>
      </c>
      <c r="Y1070" s="288">
        <v>2</v>
      </c>
      <c r="Z1070" s="6" t="str">
        <f t="shared" si="64"/>
        <v>22</v>
      </c>
      <c r="AA1070" s="107" t="str">
        <f t="shared" si="65"/>
        <v>2</v>
      </c>
      <c r="AB1070" s="107" t="str">
        <f t="shared" si="66"/>
        <v>22</v>
      </c>
      <c r="AC1070" s="107" t="str">
        <f t="shared" si="67"/>
        <v>221</v>
      </c>
    </row>
    <row r="1071" spans="1:29" x14ac:dyDescent="0.25">
      <c r="A1071" t="s">
        <v>133</v>
      </c>
      <c r="B1071" t="s">
        <v>1379</v>
      </c>
      <c r="C1071" s="107" t="e">
        <f>+VLOOKUP(AA1071,#REF!,2,FALSE)</f>
        <v>#REF!</v>
      </c>
      <c r="D1071" s="107" t="e">
        <f>+VLOOKUP(AB1071,#REF!,2,FALSE)</f>
        <v>#REF!</v>
      </c>
      <c r="E1071" s="107" t="s">
        <v>2226</v>
      </c>
      <c r="F1071" s="107" t="s">
        <v>2239</v>
      </c>
      <c r="G1071" s="107" t="s">
        <v>2242</v>
      </c>
      <c r="H1071" s="107" t="s">
        <v>2230</v>
      </c>
      <c r="I1071" s="107" t="s">
        <v>1235</v>
      </c>
      <c r="J1071" s="107" t="s">
        <v>24</v>
      </c>
      <c r="K1071" s="107" t="s">
        <v>1369</v>
      </c>
      <c r="L1071" s="107" t="s">
        <v>2217</v>
      </c>
      <c r="M1071" t="s">
        <v>1331</v>
      </c>
      <c r="P1071" t="s">
        <v>379</v>
      </c>
      <c r="Q1071" s="6" t="e">
        <f>+VLOOKUP(Y1071,#REF!,2,FALSE)</f>
        <v>#REF!</v>
      </c>
      <c r="R1071" t="s">
        <v>1469</v>
      </c>
      <c r="S1071" t="s">
        <v>61</v>
      </c>
      <c r="T1071">
        <v>3300</v>
      </c>
      <c r="U1071">
        <v>3300</v>
      </c>
      <c r="V1071">
        <v>3300</v>
      </c>
      <c r="W1071">
        <v>0</v>
      </c>
      <c r="X1071">
        <v>0</v>
      </c>
      <c r="Y1071" s="288">
        <v>3</v>
      </c>
      <c r="Z1071" s="6" t="str">
        <f t="shared" si="64"/>
        <v>38</v>
      </c>
      <c r="AA1071" s="107" t="str">
        <f t="shared" si="65"/>
        <v>2</v>
      </c>
      <c r="AB1071" s="107" t="str">
        <f t="shared" si="66"/>
        <v>22</v>
      </c>
      <c r="AC1071" s="107" t="str">
        <f t="shared" si="67"/>
        <v>221</v>
      </c>
    </row>
    <row r="1072" spans="1:29" x14ac:dyDescent="0.25">
      <c r="A1072" t="s">
        <v>133</v>
      </c>
      <c r="B1072" t="s">
        <v>1379</v>
      </c>
      <c r="C1072" s="107" t="e">
        <f>+VLOOKUP(AA1072,#REF!,2,FALSE)</f>
        <v>#REF!</v>
      </c>
      <c r="D1072" s="107" t="e">
        <f>+VLOOKUP(AB1072,#REF!,2,FALSE)</f>
        <v>#REF!</v>
      </c>
      <c r="E1072" s="107" t="s">
        <v>2226</v>
      </c>
      <c r="F1072" s="107" t="s">
        <v>2239</v>
      </c>
      <c r="G1072" s="107" t="s">
        <v>2242</v>
      </c>
      <c r="H1072" s="107" t="s">
        <v>2230</v>
      </c>
      <c r="I1072" s="107" t="s">
        <v>1235</v>
      </c>
      <c r="J1072" s="107" t="s">
        <v>24</v>
      </c>
      <c r="K1072" s="107" t="s">
        <v>1369</v>
      </c>
      <c r="L1072" s="107" t="s">
        <v>2217</v>
      </c>
      <c r="M1072" t="s">
        <v>1331</v>
      </c>
      <c r="P1072" t="s">
        <v>380</v>
      </c>
      <c r="Q1072" s="6" t="e">
        <f>+VLOOKUP(Y1072,#REF!,2,FALSE)</f>
        <v>#REF!</v>
      </c>
      <c r="R1072" t="s">
        <v>1464</v>
      </c>
      <c r="S1072" t="s">
        <v>71</v>
      </c>
      <c r="T1072">
        <v>2000000</v>
      </c>
      <c r="U1072">
        <v>2000000</v>
      </c>
      <c r="V1072">
        <v>2000000</v>
      </c>
      <c r="W1072">
        <v>0</v>
      </c>
      <c r="X1072">
        <v>0</v>
      </c>
      <c r="Y1072" s="288">
        <v>3</v>
      </c>
      <c r="Z1072" s="6" t="str">
        <f t="shared" si="64"/>
        <v>33</v>
      </c>
      <c r="AA1072" s="107" t="str">
        <f t="shared" si="65"/>
        <v>2</v>
      </c>
      <c r="AB1072" s="107" t="str">
        <f t="shared" si="66"/>
        <v>22</v>
      </c>
      <c r="AC1072" s="107" t="str">
        <f t="shared" si="67"/>
        <v>221</v>
      </c>
    </row>
    <row r="1073" spans="1:29" x14ac:dyDescent="0.25">
      <c r="A1073" t="s">
        <v>133</v>
      </c>
      <c r="B1073" t="s">
        <v>1379</v>
      </c>
      <c r="C1073" s="107" t="e">
        <f>+VLOOKUP(AA1073,#REF!,2,FALSE)</f>
        <v>#REF!</v>
      </c>
      <c r="D1073" s="107" t="e">
        <f>+VLOOKUP(AB1073,#REF!,2,FALSE)</f>
        <v>#REF!</v>
      </c>
      <c r="E1073" s="107" t="s">
        <v>2232</v>
      </c>
      <c r="F1073" s="107" t="s">
        <v>2227</v>
      </c>
      <c r="G1073" s="107" t="s">
        <v>2243</v>
      </c>
      <c r="H1073" s="107" t="s">
        <v>2244</v>
      </c>
      <c r="I1073" t="s">
        <v>1233</v>
      </c>
      <c r="J1073" t="s">
        <v>28</v>
      </c>
      <c r="K1073" t="s">
        <v>1369</v>
      </c>
      <c r="L1073" s="107" t="s">
        <v>2217</v>
      </c>
      <c r="M1073" t="s">
        <v>1330</v>
      </c>
      <c r="P1073" t="s">
        <v>355</v>
      </c>
      <c r="Q1073" s="6" t="e">
        <f>+VLOOKUP(Y1073,#REF!,2,FALSE)</f>
        <v>#REF!</v>
      </c>
      <c r="R1073" t="s">
        <v>1454</v>
      </c>
      <c r="S1073" t="s">
        <v>2</v>
      </c>
      <c r="T1073">
        <v>2400</v>
      </c>
      <c r="U1073">
        <v>2400</v>
      </c>
      <c r="V1073">
        <v>2400</v>
      </c>
      <c r="W1073">
        <v>0</v>
      </c>
      <c r="X1073">
        <v>0</v>
      </c>
      <c r="Y1073" s="288">
        <v>2</v>
      </c>
      <c r="Z1073" s="6" t="str">
        <f t="shared" si="64"/>
        <v>21</v>
      </c>
      <c r="AA1073" s="107" t="str">
        <f t="shared" si="65"/>
        <v>2</v>
      </c>
      <c r="AB1073" s="107" t="str">
        <f t="shared" si="66"/>
        <v>22</v>
      </c>
      <c r="AC1073" s="107" t="str">
        <f t="shared" si="67"/>
        <v>221</v>
      </c>
    </row>
    <row r="1074" spans="1:29" x14ac:dyDescent="0.25">
      <c r="A1074" t="s">
        <v>133</v>
      </c>
      <c r="B1074" t="s">
        <v>1379</v>
      </c>
      <c r="C1074" s="107" t="e">
        <f>+VLOOKUP(AA1074,#REF!,2,FALSE)</f>
        <v>#REF!</v>
      </c>
      <c r="D1074" s="107" t="e">
        <f>+VLOOKUP(AB1074,#REF!,2,FALSE)</f>
        <v>#REF!</v>
      </c>
      <c r="E1074" s="107" t="s">
        <v>2232</v>
      </c>
      <c r="F1074" s="107" t="s">
        <v>2227</v>
      </c>
      <c r="G1074" s="107" t="s">
        <v>2243</v>
      </c>
      <c r="H1074" s="107" t="s">
        <v>2244</v>
      </c>
      <c r="I1074" s="107" t="s">
        <v>1233</v>
      </c>
      <c r="J1074" s="107" t="s">
        <v>28</v>
      </c>
      <c r="K1074" s="107" t="s">
        <v>1369</v>
      </c>
      <c r="L1074" s="107" t="s">
        <v>2217</v>
      </c>
      <c r="M1074" t="s">
        <v>1330</v>
      </c>
      <c r="P1074" t="s">
        <v>356</v>
      </c>
      <c r="Q1074" s="6" t="e">
        <f>+VLOOKUP(Y1074,#REF!,2,FALSE)</f>
        <v>#REF!</v>
      </c>
      <c r="R1074" t="s">
        <v>1454</v>
      </c>
      <c r="S1074" t="s">
        <v>3</v>
      </c>
      <c r="T1074">
        <v>5250</v>
      </c>
      <c r="U1074">
        <v>5250</v>
      </c>
      <c r="V1074">
        <v>1575</v>
      </c>
      <c r="W1074">
        <v>0</v>
      </c>
      <c r="X1074">
        <v>-3675</v>
      </c>
      <c r="Y1074" s="288">
        <v>2</v>
      </c>
      <c r="Z1074" s="6" t="str">
        <f t="shared" si="64"/>
        <v>21</v>
      </c>
      <c r="AA1074" s="107" t="str">
        <f t="shared" si="65"/>
        <v>2</v>
      </c>
      <c r="AB1074" s="107" t="str">
        <f t="shared" si="66"/>
        <v>22</v>
      </c>
      <c r="AC1074" s="107" t="str">
        <f t="shared" si="67"/>
        <v>221</v>
      </c>
    </row>
    <row r="1075" spans="1:29" x14ac:dyDescent="0.25">
      <c r="A1075" t="s">
        <v>133</v>
      </c>
      <c r="B1075" t="s">
        <v>1379</v>
      </c>
      <c r="C1075" s="107" t="e">
        <f>+VLOOKUP(AA1075,#REF!,2,FALSE)</f>
        <v>#REF!</v>
      </c>
      <c r="D1075" s="107" t="e">
        <f>+VLOOKUP(AB1075,#REF!,2,FALSE)</f>
        <v>#REF!</v>
      </c>
      <c r="E1075" s="107" t="s">
        <v>2232</v>
      </c>
      <c r="F1075" s="107" t="s">
        <v>2227</v>
      </c>
      <c r="G1075" s="107" t="s">
        <v>2243</v>
      </c>
      <c r="H1075" s="107" t="s">
        <v>2244</v>
      </c>
      <c r="I1075" s="107" t="s">
        <v>1233</v>
      </c>
      <c r="J1075" s="107" t="s">
        <v>28</v>
      </c>
      <c r="K1075" s="107" t="s">
        <v>1369</v>
      </c>
      <c r="L1075" s="107" t="s">
        <v>2217</v>
      </c>
      <c r="M1075" t="s">
        <v>1330</v>
      </c>
      <c r="P1075" t="s">
        <v>357</v>
      </c>
      <c r="Q1075" s="6" t="e">
        <f>+VLOOKUP(Y1075,#REF!,2,FALSE)</f>
        <v>#REF!</v>
      </c>
      <c r="R1075" t="s">
        <v>1454</v>
      </c>
      <c r="S1075" t="s">
        <v>79</v>
      </c>
      <c r="T1075">
        <v>750</v>
      </c>
      <c r="U1075">
        <v>750</v>
      </c>
      <c r="V1075">
        <v>750</v>
      </c>
      <c r="W1075">
        <v>0</v>
      </c>
      <c r="X1075">
        <v>0</v>
      </c>
      <c r="Y1075" s="288">
        <v>2</v>
      </c>
      <c r="Z1075" s="6" t="str">
        <f t="shared" si="64"/>
        <v>21</v>
      </c>
      <c r="AA1075" s="107" t="str">
        <f t="shared" si="65"/>
        <v>2</v>
      </c>
      <c r="AB1075" s="107" t="str">
        <f t="shared" si="66"/>
        <v>22</v>
      </c>
      <c r="AC1075" s="107" t="str">
        <f t="shared" si="67"/>
        <v>221</v>
      </c>
    </row>
    <row r="1076" spans="1:29" x14ac:dyDescent="0.25">
      <c r="A1076" t="s">
        <v>133</v>
      </c>
      <c r="B1076" t="s">
        <v>1379</v>
      </c>
      <c r="C1076" s="107" t="e">
        <f>+VLOOKUP(AA1076,#REF!,2,FALSE)</f>
        <v>#REF!</v>
      </c>
      <c r="D1076" s="107" t="e">
        <f>+VLOOKUP(AB1076,#REF!,2,FALSE)</f>
        <v>#REF!</v>
      </c>
      <c r="E1076" s="107" t="s">
        <v>2232</v>
      </c>
      <c r="F1076" s="107" t="s">
        <v>2227</v>
      </c>
      <c r="G1076" s="107" t="s">
        <v>2243</v>
      </c>
      <c r="H1076" s="107" t="s">
        <v>2244</v>
      </c>
      <c r="I1076" s="107" t="s">
        <v>1233</v>
      </c>
      <c r="J1076" s="107" t="s">
        <v>28</v>
      </c>
      <c r="K1076" s="107" t="s">
        <v>1369</v>
      </c>
      <c r="L1076" s="107" t="s">
        <v>2217</v>
      </c>
      <c r="M1076" t="s">
        <v>1330</v>
      </c>
      <c r="P1076" t="s">
        <v>358</v>
      </c>
      <c r="Q1076" s="6" t="e">
        <f>+VLOOKUP(Y1076,#REF!,2,FALSE)</f>
        <v>#REF!</v>
      </c>
      <c r="R1076" t="s">
        <v>1459</v>
      </c>
      <c r="S1076" t="s">
        <v>8</v>
      </c>
      <c r="T1076">
        <v>10500</v>
      </c>
      <c r="U1076">
        <v>10500</v>
      </c>
      <c r="V1076">
        <v>0</v>
      </c>
      <c r="W1076">
        <v>0</v>
      </c>
      <c r="X1076">
        <v>-10500</v>
      </c>
      <c r="Y1076" s="288">
        <v>2</v>
      </c>
      <c r="Z1076" s="6" t="str">
        <f t="shared" si="64"/>
        <v>27</v>
      </c>
      <c r="AA1076" s="107" t="str">
        <f t="shared" si="65"/>
        <v>2</v>
      </c>
      <c r="AB1076" s="107" t="str">
        <f t="shared" si="66"/>
        <v>22</v>
      </c>
      <c r="AC1076" s="107" t="str">
        <f t="shared" si="67"/>
        <v>221</v>
      </c>
    </row>
    <row r="1077" spans="1:29" x14ac:dyDescent="0.25">
      <c r="A1077" t="s">
        <v>133</v>
      </c>
      <c r="B1077" t="s">
        <v>1379</v>
      </c>
      <c r="C1077" s="107" t="e">
        <f>+VLOOKUP(AA1077,#REF!,2,FALSE)</f>
        <v>#REF!</v>
      </c>
      <c r="D1077" s="107" t="e">
        <f>+VLOOKUP(AB1077,#REF!,2,FALSE)</f>
        <v>#REF!</v>
      </c>
      <c r="E1077" s="107" t="s">
        <v>2232</v>
      </c>
      <c r="F1077" s="107" t="s">
        <v>2227</v>
      </c>
      <c r="G1077" s="107" t="s">
        <v>2243</v>
      </c>
      <c r="H1077" s="107" t="s">
        <v>2244</v>
      </c>
      <c r="I1077" s="107" t="s">
        <v>1233</v>
      </c>
      <c r="J1077" s="107" t="s">
        <v>28</v>
      </c>
      <c r="K1077" s="107" t="s">
        <v>1369</v>
      </c>
      <c r="L1077" s="107" t="s">
        <v>2217</v>
      </c>
      <c r="M1077" t="s">
        <v>1330</v>
      </c>
      <c r="P1077" t="s">
        <v>358</v>
      </c>
      <c r="Q1077" s="6" t="e">
        <f>+VLOOKUP(Y1077,#REF!,2,FALSE)</f>
        <v>#REF!</v>
      </c>
      <c r="R1077" t="s">
        <v>1459</v>
      </c>
      <c r="S1077" t="s">
        <v>8</v>
      </c>
      <c r="T1077">
        <v>9000</v>
      </c>
      <c r="U1077">
        <v>9000</v>
      </c>
      <c r="V1077">
        <v>0</v>
      </c>
      <c r="W1077">
        <v>0</v>
      </c>
      <c r="X1077">
        <v>-9000</v>
      </c>
      <c r="Y1077" s="288">
        <v>2</v>
      </c>
      <c r="Z1077" s="6" t="str">
        <f t="shared" si="64"/>
        <v>27</v>
      </c>
      <c r="AA1077" s="107" t="str">
        <f t="shared" si="65"/>
        <v>2</v>
      </c>
      <c r="AB1077" s="107" t="str">
        <f t="shared" si="66"/>
        <v>22</v>
      </c>
      <c r="AC1077" s="107" t="str">
        <f t="shared" si="67"/>
        <v>221</v>
      </c>
    </row>
    <row r="1078" spans="1:29" x14ac:dyDescent="0.25">
      <c r="A1078" t="s">
        <v>133</v>
      </c>
      <c r="B1078" t="s">
        <v>1379</v>
      </c>
      <c r="C1078" s="107" t="e">
        <f>+VLOOKUP(AA1078,#REF!,2,FALSE)</f>
        <v>#REF!</v>
      </c>
      <c r="D1078" s="107" t="e">
        <f>+VLOOKUP(AB1078,#REF!,2,FALSE)</f>
        <v>#REF!</v>
      </c>
      <c r="E1078" s="107" t="s">
        <v>2232</v>
      </c>
      <c r="F1078" s="107" t="s">
        <v>2227</v>
      </c>
      <c r="G1078" s="107" t="s">
        <v>2243</v>
      </c>
      <c r="H1078" s="107" t="s">
        <v>2244</v>
      </c>
      <c r="I1078" s="107" t="s">
        <v>1233</v>
      </c>
      <c r="J1078" s="107" t="s">
        <v>28</v>
      </c>
      <c r="K1078" s="107" t="s">
        <v>1369</v>
      </c>
      <c r="L1078" s="107" t="s">
        <v>2217</v>
      </c>
      <c r="M1078" t="s">
        <v>1330</v>
      </c>
      <c r="P1078" t="s">
        <v>359</v>
      </c>
      <c r="Q1078" s="6" t="e">
        <f>+VLOOKUP(Y1078,#REF!,2,FALSE)</f>
        <v>#REF!</v>
      </c>
      <c r="R1078" t="s">
        <v>1459</v>
      </c>
      <c r="S1078" t="s">
        <v>67</v>
      </c>
      <c r="T1078">
        <v>18000</v>
      </c>
      <c r="U1078">
        <v>18000</v>
      </c>
      <c r="V1078">
        <v>18000</v>
      </c>
      <c r="W1078">
        <v>0</v>
      </c>
      <c r="X1078">
        <v>0</v>
      </c>
      <c r="Y1078" s="288">
        <v>2</v>
      </c>
      <c r="Z1078" s="6" t="str">
        <f t="shared" si="64"/>
        <v>27</v>
      </c>
      <c r="AA1078" s="107" t="str">
        <f t="shared" si="65"/>
        <v>2</v>
      </c>
      <c r="AB1078" s="107" t="str">
        <f t="shared" si="66"/>
        <v>22</v>
      </c>
      <c r="AC1078" s="107" t="str">
        <f t="shared" si="67"/>
        <v>221</v>
      </c>
    </row>
    <row r="1079" spans="1:29" x14ac:dyDescent="0.25">
      <c r="A1079" t="s">
        <v>133</v>
      </c>
      <c r="B1079" t="s">
        <v>1379</v>
      </c>
      <c r="C1079" s="107" t="e">
        <f>+VLOOKUP(AA1079,#REF!,2,FALSE)</f>
        <v>#REF!</v>
      </c>
      <c r="D1079" s="107" t="e">
        <f>+VLOOKUP(AB1079,#REF!,2,FALSE)</f>
        <v>#REF!</v>
      </c>
      <c r="E1079" s="107" t="s">
        <v>2232</v>
      </c>
      <c r="F1079" s="107" t="s">
        <v>2227</v>
      </c>
      <c r="G1079" s="107" t="s">
        <v>2243</v>
      </c>
      <c r="H1079" s="107" t="s">
        <v>2244</v>
      </c>
      <c r="I1079" s="107" t="s">
        <v>1233</v>
      </c>
      <c r="J1079" s="107" t="s">
        <v>28</v>
      </c>
      <c r="K1079" s="107" t="s">
        <v>1369</v>
      </c>
      <c r="L1079" s="107" t="s">
        <v>2217</v>
      </c>
      <c r="M1079" t="s">
        <v>1330</v>
      </c>
      <c r="P1079" t="s">
        <v>360</v>
      </c>
      <c r="Q1079" s="6" t="e">
        <f>+VLOOKUP(Y1079,#REF!,2,FALSE)</f>
        <v>#REF!</v>
      </c>
      <c r="R1079" t="s">
        <v>1459</v>
      </c>
      <c r="S1079" t="s">
        <v>67</v>
      </c>
      <c r="T1079">
        <v>4350</v>
      </c>
      <c r="U1079">
        <v>4350</v>
      </c>
      <c r="V1079">
        <v>4350</v>
      </c>
      <c r="W1079">
        <v>0</v>
      </c>
      <c r="X1079">
        <v>0</v>
      </c>
      <c r="Y1079" s="288">
        <v>2</v>
      </c>
      <c r="Z1079" s="6" t="str">
        <f t="shared" si="64"/>
        <v>27</v>
      </c>
      <c r="AA1079" s="107" t="str">
        <f t="shared" si="65"/>
        <v>2</v>
      </c>
      <c r="AB1079" s="107" t="str">
        <f t="shared" si="66"/>
        <v>22</v>
      </c>
      <c r="AC1079" s="107" t="str">
        <f t="shared" si="67"/>
        <v>221</v>
      </c>
    </row>
    <row r="1080" spans="1:29" x14ac:dyDescent="0.25">
      <c r="A1080" t="s">
        <v>133</v>
      </c>
      <c r="B1080" t="s">
        <v>1379</v>
      </c>
      <c r="C1080" s="107" t="e">
        <f>+VLOOKUP(AA1080,#REF!,2,FALSE)</f>
        <v>#REF!</v>
      </c>
      <c r="D1080" s="107" t="e">
        <f>+VLOOKUP(AB1080,#REF!,2,FALSE)</f>
        <v>#REF!</v>
      </c>
      <c r="E1080" s="107" t="s">
        <v>2232</v>
      </c>
      <c r="F1080" s="107" t="s">
        <v>2227</v>
      </c>
      <c r="G1080" s="107" t="s">
        <v>2243</v>
      </c>
      <c r="H1080" s="107" t="s">
        <v>2244</v>
      </c>
      <c r="I1080" s="107" t="s">
        <v>1233</v>
      </c>
      <c r="J1080" s="107" t="s">
        <v>28</v>
      </c>
      <c r="K1080" s="107" t="s">
        <v>1369</v>
      </c>
      <c r="L1080" s="107" t="s">
        <v>2217</v>
      </c>
      <c r="M1080" t="s">
        <v>1330</v>
      </c>
      <c r="P1080" t="s">
        <v>361</v>
      </c>
      <c r="Q1080" s="6" t="e">
        <f>+VLOOKUP(Y1080,#REF!,2,FALSE)</f>
        <v>#REF!</v>
      </c>
      <c r="R1080" t="s">
        <v>1459</v>
      </c>
      <c r="S1080" t="s">
        <v>67</v>
      </c>
      <c r="T1080">
        <v>45000</v>
      </c>
      <c r="U1080">
        <v>45000</v>
      </c>
      <c r="V1080">
        <v>45000</v>
      </c>
      <c r="W1080">
        <v>0</v>
      </c>
      <c r="X1080">
        <v>0</v>
      </c>
      <c r="Y1080" s="288">
        <v>2</v>
      </c>
      <c r="Z1080" s="6" t="str">
        <f t="shared" si="64"/>
        <v>27</v>
      </c>
      <c r="AA1080" s="107" t="str">
        <f t="shared" si="65"/>
        <v>2</v>
      </c>
      <c r="AB1080" s="107" t="str">
        <f t="shared" si="66"/>
        <v>22</v>
      </c>
      <c r="AC1080" s="107" t="str">
        <f t="shared" si="67"/>
        <v>221</v>
      </c>
    </row>
    <row r="1081" spans="1:29" x14ac:dyDescent="0.25">
      <c r="A1081" t="s">
        <v>133</v>
      </c>
      <c r="B1081" t="s">
        <v>1379</v>
      </c>
      <c r="C1081" s="107" t="e">
        <f>+VLOOKUP(AA1081,#REF!,2,FALSE)</f>
        <v>#REF!</v>
      </c>
      <c r="D1081" s="107" t="e">
        <f>+VLOOKUP(AB1081,#REF!,2,FALSE)</f>
        <v>#REF!</v>
      </c>
      <c r="E1081" s="107" t="s">
        <v>2232</v>
      </c>
      <c r="F1081" s="107" t="s">
        <v>2227</v>
      </c>
      <c r="G1081" s="107" t="s">
        <v>2243</v>
      </c>
      <c r="H1081" s="107" t="s">
        <v>2244</v>
      </c>
      <c r="I1081" s="107" t="s">
        <v>1233</v>
      </c>
      <c r="J1081" s="107" t="s">
        <v>28</v>
      </c>
      <c r="K1081" s="107" t="s">
        <v>1369</v>
      </c>
      <c r="L1081" s="107" t="s">
        <v>2217</v>
      </c>
      <c r="M1081" t="s">
        <v>1330</v>
      </c>
      <c r="P1081" t="s">
        <v>362</v>
      </c>
      <c r="Q1081" s="6" t="e">
        <f>+VLOOKUP(Y1081,#REF!,2,FALSE)</f>
        <v>#REF!</v>
      </c>
      <c r="R1081" t="s">
        <v>1459</v>
      </c>
      <c r="S1081" t="s">
        <v>67</v>
      </c>
      <c r="T1081">
        <v>21000</v>
      </c>
      <c r="U1081">
        <v>21000</v>
      </c>
      <c r="V1081">
        <v>21000</v>
      </c>
      <c r="W1081">
        <v>0</v>
      </c>
      <c r="X1081">
        <v>0</v>
      </c>
      <c r="Y1081" s="288">
        <v>2</v>
      </c>
      <c r="Z1081" s="6" t="str">
        <f t="shared" si="64"/>
        <v>27</v>
      </c>
      <c r="AA1081" s="107" t="str">
        <f t="shared" si="65"/>
        <v>2</v>
      </c>
      <c r="AB1081" s="107" t="str">
        <f t="shared" si="66"/>
        <v>22</v>
      </c>
      <c r="AC1081" s="107" t="str">
        <f t="shared" si="67"/>
        <v>221</v>
      </c>
    </row>
    <row r="1082" spans="1:29" x14ac:dyDescent="0.25">
      <c r="A1082" t="s">
        <v>133</v>
      </c>
      <c r="B1082" t="s">
        <v>1379</v>
      </c>
      <c r="C1082" s="107" t="e">
        <f>+VLOOKUP(AA1082,#REF!,2,FALSE)</f>
        <v>#REF!</v>
      </c>
      <c r="D1082" s="107" t="e">
        <f>+VLOOKUP(AB1082,#REF!,2,FALSE)</f>
        <v>#REF!</v>
      </c>
      <c r="E1082" s="107" t="s">
        <v>2232</v>
      </c>
      <c r="F1082" s="107" t="s">
        <v>2227</v>
      </c>
      <c r="G1082" s="107" t="s">
        <v>2243</v>
      </c>
      <c r="H1082" s="107" t="s">
        <v>2244</v>
      </c>
      <c r="I1082" s="107" t="s">
        <v>1233</v>
      </c>
      <c r="J1082" s="107" t="s">
        <v>28</v>
      </c>
      <c r="K1082" s="107" t="s">
        <v>1369</v>
      </c>
      <c r="L1082" s="107" t="s">
        <v>2217</v>
      </c>
      <c r="M1082" t="s">
        <v>1330</v>
      </c>
      <c r="P1082" t="s">
        <v>363</v>
      </c>
      <c r="Q1082" s="6" t="e">
        <f>+VLOOKUP(Y1082,#REF!,2,FALSE)</f>
        <v>#REF!</v>
      </c>
      <c r="R1082" t="s">
        <v>1477</v>
      </c>
      <c r="S1082" t="s">
        <v>80</v>
      </c>
      <c r="T1082">
        <v>8500</v>
      </c>
      <c r="U1082">
        <v>8500</v>
      </c>
      <c r="V1082">
        <v>8500</v>
      </c>
      <c r="W1082">
        <v>0</v>
      </c>
      <c r="X1082">
        <v>0</v>
      </c>
      <c r="Y1082" s="288">
        <v>5</v>
      </c>
      <c r="Z1082" s="6" t="str">
        <f t="shared" si="64"/>
        <v>52</v>
      </c>
      <c r="AA1082" s="107" t="str">
        <f t="shared" si="65"/>
        <v>2</v>
      </c>
      <c r="AB1082" s="107" t="str">
        <f t="shared" si="66"/>
        <v>22</v>
      </c>
      <c r="AC1082" s="107" t="str">
        <f t="shared" si="67"/>
        <v>221</v>
      </c>
    </row>
    <row r="1083" spans="1:29" x14ac:dyDescent="0.25">
      <c r="A1083" t="s">
        <v>133</v>
      </c>
      <c r="B1083" t="s">
        <v>1379</v>
      </c>
      <c r="C1083" s="107" t="e">
        <f>+VLOOKUP(AA1083,#REF!,2,FALSE)</f>
        <v>#REF!</v>
      </c>
      <c r="D1083" s="107" t="e">
        <f>+VLOOKUP(AB1083,#REF!,2,FALSE)</f>
        <v>#REF!</v>
      </c>
      <c r="E1083" s="107" t="s">
        <v>2232</v>
      </c>
      <c r="F1083" s="107" t="s">
        <v>2227</v>
      </c>
      <c r="G1083" s="107" t="s">
        <v>2243</v>
      </c>
      <c r="H1083" s="107" t="s">
        <v>2244</v>
      </c>
      <c r="I1083" s="107" t="s">
        <v>1233</v>
      </c>
      <c r="J1083" s="107" t="s">
        <v>28</v>
      </c>
      <c r="K1083" s="107" t="s">
        <v>1369</v>
      </c>
      <c r="L1083" s="107" t="s">
        <v>2217</v>
      </c>
      <c r="M1083" t="s">
        <v>1330</v>
      </c>
      <c r="P1083" t="s">
        <v>364</v>
      </c>
      <c r="Q1083" s="6" t="e">
        <f>+VLOOKUP(Y1083,#REF!,2,FALSE)</f>
        <v>#REF!</v>
      </c>
      <c r="R1083" t="s">
        <v>1477</v>
      </c>
      <c r="S1083" t="s">
        <v>80</v>
      </c>
      <c r="T1083">
        <v>2500</v>
      </c>
      <c r="U1083">
        <v>2500</v>
      </c>
      <c r="V1083">
        <v>2500</v>
      </c>
      <c r="W1083">
        <v>0</v>
      </c>
      <c r="X1083">
        <v>0</v>
      </c>
      <c r="Y1083" s="288">
        <v>5</v>
      </c>
      <c r="Z1083" s="6" t="str">
        <f t="shared" si="64"/>
        <v>52</v>
      </c>
      <c r="AA1083" s="107" t="str">
        <f t="shared" si="65"/>
        <v>2</v>
      </c>
      <c r="AB1083" s="107" t="str">
        <f t="shared" si="66"/>
        <v>22</v>
      </c>
      <c r="AC1083" s="107" t="str">
        <f t="shared" si="67"/>
        <v>221</v>
      </c>
    </row>
    <row r="1084" spans="1:29" x14ac:dyDescent="0.25">
      <c r="A1084" t="s">
        <v>133</v>
      </c>
      <c r="B1084" t="s">
        <v>1379</v>
      </c>
      <c r="C1084" s="107" t="e">
        <f>+VLOOKUP(AA1084,#REF!,2,FALSE)</f>
        <v>#REF!</v>
      </c>
      <c r="D1084" s="107" t="e">
        <f>+VLOOKUP(AB1084,#REF!,2,FALSE)</f>
        <v>#REF!</v>
      </c>
      <c r="E1084" s="107" t="s">
        <v>2232</v>
      </c>
      <c r="F1084" s="107" t="s">
        <v>2227</v>
      </c>
      <c r="G1084" s="107" t="s">
        <v>2243</v>
      </c>
      <c r="H1084" s="107" t="s">
        <v>2244</v>
      </c>
      <c r="I1084" s="107" t="s">
        <v>1233</v>
      </c>
      <c r="J1084" s="107" t="s">
        <v>28</v>
      </c>
      <c r="K1084" s="107" t="s">
        <v>1369</v>
      </c>
      <c r="L1084" s="107" t="s">
        <v>2217</v>
      </c>
      <c r="M1084" t="s">
        <v>1330</v>
      </c>
      <c r="P1084" t="s">
        <v>365</v>
      </c>
      <c r="Q1084" s="6" t="e">
        <f>+VLOOKUP(Y1084,#REF!,2,FALSE)</f>
        <v>#REF!</v>
      </c>
      <c r="R1084" t="s">
        <v>1477</v>
      </c>
      <c r="S1084" t="s">
        <v>63</v>
      </c>
      <c r="T1084">
        <v>2000</v>
      </c>
      <c r="U1084">
        <v>2000</v>
      </c>
      <c r="V1084">
        <v>2000</v>
      </c>
      <c r="W1084">
        <v>0</v>
      </c>
      <c r="X1084">
        <v>0</v>
      </c>
      <c r="Y1084" s="288">
        <v>5</v>
      </c>
      <c r="Z1084" s="6" t="str">
        <f t="shared" si="64"/>
        <v>52</v>
      </c>
      <c r="AA1084" s="107" t="str">
        <f t="shared" si="65"/>
        <v>2</v>
      </c>
      <c r="AB1084" s="107" t="str">
        <f t="shared" si="66"/>
        <v>22</v>
      </c>
      <c r="AC1084" s="107" t="str">
        <f t="shared" si="67"/>
        <v>221</v>
      </c>
    </row>
    <row r="1085" spans="1:29" x14ac:dyDescent="0.25">
      <c r="A1085" t="s">
        <v>133</v>
      </c>
      <c r="B1085" t="s">
        <v>1379</v>
      </c>
      <c r="C1085" s="107" t="e">
        <f>+VLOOKUP(AA1085,#REF!,2,FALSE)</f>
        <v>#REF!</v>
      </c>
      <c r="D1085" s="107" t="e">
        <f>+VLOOKUP(AB1085,#REF!,2,FALSE)</f>
        <v>#REF!</v>
      </c>
      <c r="E1085" s="107" t="s">
        <v>2232</v>
      </c>
      <c r="F1085" s="107" t="s">
        <v>2227</v>
      </c>
      <c r="G1085" s="107" t="s">
        <v>2243</v>
      </c>
      <c r="H1085" s="107" t="s">
        <v>2244</v>
      </c>
      <c r="I1085" s="107" t="s">
        <v>1233</v>
      </c>
      <c r="J1085" s="107" t="s">
        <v>28</v>
      </c>
      <c r="K1085" s="107" t="s">
        <v>1369</v>
      </c>
      <c r="L1085" s="107" t="s">
        <v>2217</v>
      </c>
      <c r="M1085" t="s">
        <v>1330</v>
      </c>
      <c r="P1085" t="s">
        <v>366</v>
      </c>
      <c r="Q1085" s="6" t="e">
        <f>+VLOOKUP(Y1085,#REF!,2,FALSE)</f>
        <v>#REF!</v>
      </c>
      <c r="R1085" t="s">
        <v>1477</v>
      </c>
      <c r="S1085" t="s">
        <v>63</v>
      </c>
      <c r="T1085">
        <v>800</v>
      </c>
      <c r="U1085">
        <v>800</v>
      </c>
      <c r="V1085">
        <v>800</v>
      </c>
      <c r="W1085">
        <v>0</v>
      </c>
      <c r="X1085">
        <v>0</v>
      </c>
      <c r="Y1085" s="288">
        <v>5</v>
      </c>
      <c r="Z1085" s="6" t="str">
        <f t="shared" si="64"/>
        <v>52</v>
      </c>
      <c r="AA1085" s="107" t="str">
        <f t="shared" si="65"/>
        <v>2</v>
      </c>
      <c r="AB1085" s="107" t="str">
        <f t="shared" si="66"/>
        <v>22</v>
      </c>
      <c r="AC1085" s="107" t="str">
        <f t="shared" si="67"/>
        <v>221</v>
      </c>
    </row>
    <row r="1086" spans="1:29" x14ac:dyDescent="0.25">
      <c r="A1086" t="s">
        <v>133</v>
      </c>
      <c r="B1086" t="s">
        <v>1379</v>
      </c>
      <c r="C1086" s="107" t="e">
        <f>+VLOOKUP(AA1086,#REF!,2,FALSE)</f>
        <v>#REF!</v>
      </c>
      <c r="D1086" s="107" t="e">
        <f>+VLOOKUP(AB1086,#REF!,2,FALSE)</f>
        <v>#REF!</v>
      </c>
      <c r="E1086" s="107" t="s">
        <v>2232</v>
      </c>
      <c r="F1086" s="107" t="s">
        <v>2227</v>
      </c>
      <c r="G1086" s="107" t="s">
        <v>2243</v>
      </c>
      <c r="H1086" s="107" t="s">
        <v>2244</v>
      </c>
      <c r="I1086" s="107" t="s">
        <v>1233</v>
      </c>
      <c r="J1086" s="107" t="s">
        <v>28</v>
      </c>
      <c r="K1086" s="107" t="s">
        <v>1369</v>
      </c>
      <c r="L1086" s="107" t="s">
        <v>2217</v>
      </c>
      <c r="M1086" t="s">
        <v>1330</v>
      </c>
      <c r="P1086" t="s">
        <v>367</v>
      </c>
      <c r="Q1086" s="6" t="e">
        <f>+VLOOKUP(Y1086,#REF!,2,FALSE)</f>
        <v>#REF!</v>
      </c>
      <c r="R1086" t="s">
        <v>1477</v>
      </c>
      <c r="S1086" t="s">
        <v>63</v>
      </c>
      <c r="T1086">
        <v>6450</v>
      </c>
      <c r="U1086">
        <v>6450</v>
      </c>
      <c r="V1086">
        <v>6450</v>
      </c>
      <c r="W1086">
        <v>0</v>
      </c>
      <c r="X1086">
        <v>0</v>
      </c>
      <c r="Y1086" s="288">
        <v>5</v>
      </c>
      <c r="Z1086" s="6" t="str">
        <f t="shared" si="64"/>
        <v>52</v>
      </c>
      <c r="AA1086" s="107" t="str">
        <f t="shared" si="65"/>
        <v>2</v>
      </c>
      <c r="AB1086" s="107" t="str">
        <f t="shared" si="66"/>
        <v>22</v>
      </c>
      <c r="AC1086" s="107" t="str">
        <f t="shared" si="67"/>
        <v>221</v>
      </c>
    </row>
    <row r="1087" spans="1:29" x14ac:dyDescent="0.25">
      <c r="A1087" t="s">
        <v>133</v>
      </c>
      <c r="B1087" t="s">
        <v>1379</v>
      </c>
      <c r="C1087" s="107" t="e">
        <f>+VLOOKUP(AA1087,#REF!,2,FALSE)</f>
        <v>#REF!</v>
      </c>
      <c r="D1087" s="107" t="e">
        <f>+VLOOKUP(AB1087,#REF!,2,FALSE)</f>
        <v>#REF!</v>
      </c>
      <c r="E1087" s="107" t="s">
        <v>2232</v>
      </c>
      <c r="F1087" s="107" t="s">
        <v>2227</v>
      </c>
      <c r="G1087" s="107" t="s">
        <v>2243</v>
      </c>
      <c r="H1087" s="107" t="s">
        <v>2244</v>
      </c>
      <c r="I1087" s="107" t="s">
        <v>1233</v>
      </c>
      <c r="J1087" s="107" t="s">
        <v>28</v>
      </c>
      <c r="K1087" s="107" t="s">
        <v>1369</v>
      </c>
      <c r="L1087" s="107" t="s">
        <v>2217</v>
      </c>
      <c r="M1087" t="s">
        <v>1330</v>
      </c>
      <c r="P1087" t="s">
        <v>368</v>
      </c>
      <c r="Q1087" s="6" t="e">
        <f>+VLOOKUP(Y1087,#REF!,2,FALSE)</f>
        <v>#REF!</v>
      </c>
      <c r="R1087" t="s">
        <v>1461</v>
      </c>
      <c r="S1087" t="s">
        <v>10</v>
      </c>
      <c r="T1087">
        <v>54450</v>
      </c>
      <c r="U1087">
        <v>54450</v>
      </c>
      <c r="V1087">
        <v>21780</v>
      </c>
      <c r="W1087">
        <v>0</v>
      </c>
      <c r="X1087">
        <v>-32670</v>
      </c>
      <c r="Y1087" s="288">
        <v>2</v>
      </c>
      <c r="Z1087" s="6" t="str">
        <f t="shared" si="64"/>
        <v>29</v>
      </c>
      <c r="AA1087" s="107" t="str">
        <f t="shared" si="65"/>
        <v>2</v>
      </c>
      <c r="AB1087" s="107" t="str">
        <f t="shared" si="66"/>
        <v>22</v>
      </c>
      <c r="AC1087" s="107" t="str">
        <f t="shared" si="67"/>
        <v>221</v>
      </c>
    </row>
    <row r="1088" spans="1:29" x14ac:dyDescent="0.25">
      <c r="A1088" t="s">
        <v>133</v>
      </c>
      <c r="B1088" t="s">
        <v>1379</v>
      </c>
      <c r="C1088" s="107" t="e">
        <f>+VLOOKUP(AA1088,#REF!,2,FALSE)</f>
        <v>#REF!</v>
      </c>
      <c r="D1088" s="107" t="e">
        <f>+VLOOKUP(AB1088,#REF!,2,FALSE)</f>
        <v>#REF!</v>
      </c>
      <c r="E1088" s="107" t="s">
        <v>2232</v>
      </c>
      <c r="F1088" s="107" t="s">
        <v>2227</v>
      </c>
      <c r="G1088" s="107" t="s">
        <v>2243</v>
      </c>
      <c r="H1088" s="107" t="s">
        <v>2244</v>
      </c>
      <c r="I1088" s="107" t="s">
        <v>1233</v>
      </c>
      <c r="J1088" s="107" t="s">
        <v>28</v>
      </c>
      <c r="K1088" s="107" t="s">
        <v>1369</v>
      </c>
      <c r="L1088" s="107" t="s">
        <v>2217</v>
      </c>
      <c r="M1088" t="s">
        <v>1330</v>
      </c>
      <c r="P1088" t="s">
        <v>369</v>
      </c>
      <c r="Q1088" s="6" t="e">
        <f>+VLOOKUP(Y1088,#REF!,2,FALSE)</f>
        <v>#REF!</v>
      </c>
      <c r="R1088" t="s">
        <v>1466</v>
      </c>
      <c r="S1088" t="s">
        <v>81</v>
      </c>
      <c r="T1088">
        <v>55000</v>
      </c>
      <c r="U1088">
        <v>55000</v>
      </c>
      <c r="V1088">
        <v>55000</v>
      </c>
      <c r="W1088">
        <v>0</v>
      </c>
      <c r="X1088">
        <v>0</v>
      </c>
      <c r="Y1088" s="288">
        <v>3</v>
      </c>
      <c r="Z1088" s="6" t="str">
        <f t="shared" si="64"/>
        <v>35</v>
      </c>
      <c r="AA1088" s="107" t="str">
        <f t="shared" si="65"/>
        <v>2</v>
      </c>
      <c r="AB1088" s="107" t="str">
        <f t="shared" si="66"/>
        <v>22</v>
      </c>
      <c r="AC1088" s="107" t="str">
        <f t="shared" si="67"/>
        <v>221</v>
      </c>
    </row>
    <row r="1089" spans="1:29" x14ac:dyDescent="0.25">
      <c r="A1089" t="s">
        <v>133</v>
      </c>
      <c r="B1089" t="s">
        <v>1379</v>
      </c>
      <c r="C1089" s="107" t="e">
        <f>+VLOOKUP(AA1089,#REF!,2,FALSE)</f>
        <v>#REF!</v>
      </c>
      <c r="D1089" s="107" t="e">
        <f>+VLOOKUP(AB1089,#REF!,2,FALSE)</f>
        <v>#REF!</v>
      </c>
      <c r="E1089" s="107" t="s">
        <v>2232</v>
      </c>
      <c r="F1089" s="107" t="s">
        <v>2227</v>
      </c>
      <c r="G1089" s="107" t="s">
        <v>2243</v>
      </c>
      <c r="H1089" s="107" t="s">
        <v>2244</v>
      </c>
      <c r="I1089" s="107" t="s">
        <v>1233</v>
      </c>
      <c r="J1089" s="107" t="s">
        <v>28</v>
      </c>
      <c r="K1089" s="107" t="s">
        <v>1369</v>
      </c>
      <c r="L1089" s="107" t="s">
        <v>2217</v>
      </c>
      <c r="M1089" t="s">
        <v>1330</v>
      </c>
      <c r="P1089" t="s">
        <v>370</v>
      </c>
      <c r="Q1089" s="6" t="e">
        <f>+VLOOKUP(Y1089,#REF!,2,FALSE)</f>
        <v>#REF!</v>
      </c>
      <c r="R1089" t="s">
        <v>1464</v>
      </c>
      <c r="S1089" t="s">
        <v>45</v>
      </c>
      <c r="T1089">
        <v>190000</v>
      </c>
      <c r="U1089">
        <v>190000</v>
      </c>
      <c r="V1089">
        <v>190000</v>
      </c>
      <c r="W1089">
        <v>0</v>
      </c>
      <c r="X1089">
        <v>0</v>
      </c>
      <c r="Y1089" s="288">
        <v>3</v>
      </c>
      <c r="Z1089" s="6" t="str">
        <f t="shared" si="64"/>
        <v>33</v>
      </c>
      <c r="AA1089" s="107" t="str">
        <f t="shared" si="65"/>
        <v>2</v>
      </c>
      <c r="AB1089" s="107" t="str">
        <f t="shared" si="66"/>
        <v>22</v>
      </c>
      <c r="AC1089" s="107" t="str">
        <f t="shared" si="67"/>
        <v>221</v>
      </c>
    </row>
    <row r="1090" spans="1:29" x14ac:dyDescent="0.25">
      <c r="A1090" t="s">
        <v>133</v>
      </c>
      <c r="B1090" t="s">
        <v>1379</v>
      </c>
      <c r="C1090" s="107" t="e">
        <f>+VLOOKUP(AA1090,#REF!,2,FALSE)</f>
        <v>#REF!</v>
      </c>
      <c r="D1090" s="107" t="e">
        <f>+VLOOKUP(AB1090,#REF!,2,FALSE)</f>
        <v>#REF!</v>
      </c>
      <c r="E1090" s="107" t="s">
        <v>2232</v>
      </c>
      <c r="F1090" s="107" t="s">
        <v>2227</v>
      </c>
      <c r="G1090" s="107" t="s">
        <v>2243</v>
      </c>
      <c r="H1090" s="107" t="s">
        <v>2244</v>
      </c>
      <c r="I1090" s="107" t="s">
        <v>1233</v>
      </c>
      <c r="J1090" s="107" t="s">
        <v>28</v>
      </c>
      <c r="K1090" s="107" t="s">
        <v>1369</v>
      </c>
      <c r="L1090" s="107" t="s">
        <v>2217</v>
      </c>
      <c r="M1090" t="s">
        <v>1330</v>
      </c>
      <c r="P1090" t="s">
        <v>371</v>
      </c>
      <c r="Q1090" s="6" t="e">
        <f>+VLOOKUP(Y1090,#REF!,2,FALSE)</f>
        <v>#REF!</v>
      </c>
      <c r="R1090" t="s">
        <v>1454</v>
      </c>
      <c r="S1090" t="s">
        <v>2</v>
      </c>
      <c r="T1090">
        <v>200000</v>
      </c>
      <c r="U1090">
        <v>200000</v>
      </c>
      <c r="V1090">
        <v>200000</v>
      </c>
      <c r="W1090">
        <v>0</v>
      </c>
      <c r="X1090">
        <v>0</v>
      </c>
      <c r="Y1090" s="288">
        <v>2</v>
      </c>
      <c r="Z1090" s="6" t="str">
        <f t="shared" ref="Z1090:Z1153" si="68">+MID(S1090,1,2)</f>
        <v>21</v>
      </c>
      <c r="AA1090" s="107" t="str">
        <f t="shared" ref="AA1090:AA1153" si="69">+MID(B1090,1,1)</f>
        <v>2</v>
      </c>
      <c r="AB1090" s="107" t="str">
        <f t="shared" ref="AB1090:AB1153" si="70">+MID(B1090,1,2)</f>
        <v>22</v>
      </c>
      <c r="AC1090" s="107" t="str">
        <f t="shared" ref="AC1090:AC1153" si="71">+MID(B1090,1,3)</f>
        <v>221</v>
      </c>
    </row>
    <row r="1091" spans="1:29" x14ac:dyDescent="0.25">
      <c r="A1091" t="s">
        <v>133</v>
      </c>
      <c r="B1091" t="s">
        <v>1379</v>
      </c>
      <c r="C1091" s="107" t="e">
        <f>+VLOOKUP(AA1091,#REF!,2,FALSE)</f>
        <v>#REF!</v>
      </c>
      <c r="D1091" s="107" t="e">
        <f>+VLOOKUP(AB1091,#REF!,2,FALSE)</f>
        <v>#REF!</v>
      </c>
      <c r="E1091" s="107" t="s">
        <v>2232</v>
      </c>
      <c r="F1091" s="107" t="s">
        <v>2227</v>
      </c>
      <c r="G1091" s="107" t="s">
        <v>2243</v>
      </c>
      <c r="H1091" s="107" t="s">
        <v>2244</v>
      </c>
      <c r="I1091" s="107" t="s">
        <v>1233</v>
      </c>
      <c r="J1091" s="107" t="s">
        <v>28</v>
      </c>
      <c r="K1091" s="107" t="s">
        <v>1369</v>
      </c>
      <c r="L1091" s="107" t="s">
        <v>2217</v>
      </c>
      <c r="M1091" t="s">
        <v>1330</v>
      </c>
      <c r="P1091" t="s">
        <v>372</v>
      </c>
      <c r="Q1091" s="6" t="e">
        <f>+VLOOKUP(Y1091,#REF!,2,FALSE)</f>
        <v>#REF!</v>
      </c>
      <c r="R1091" t="s">
        <v>1454</v>
      </c>
      <c r="S1091" t="s">
        <v>51</v>
      </c>
      <c r="T1091">
        <v>100000</v>
      </c>
      <c r="U1091">
        <v>100000</v>
      </c>
      <c r="V1091">
        <v>100000</v>
      </c>
      <c r="W1091">
        <v>0</v>
      </c>
      <c r="X1091">
        <v>0</v>
      </c>
      <c r="Y1091" s="288">
        <v>2</v>
      </c>
      <c r="Z1091" s="6" t="str">
        <f t="shared" si="68"/>
        <v>21</v>
      </c>
      <c r="AA1091" s="107" t="str">
        <f t="shared" si="69"/>
        <v>2</v>
      </c>
      <c r="AB1091" s="107" t="str">
        <f t="shared" si="70"/>
        <v>22</v>
      </c>
      <c r="AC1091" s="107" t="str">
        <f t="shared" si="71"/>
        <v>221</v>
      </c>
    </row>
    <row r="1092" spans="1:29" x14ac:dyDescent="0.25">
      <c r="A1092" t="s">
        <v>133</v>
      </c>
      <c r="B1092" t="s">
        <v>1379</v>
      </c>
      <c r="C1092" s="107" t="e">
        <f>+VLOOKUP(AA1092,#REF!,2,FALSE)</f>
        <v>#REF!</v>
      </c>
      <c r="D1092" s="107" t="e">
        <f>+VLOOKUP(AB1092,#REF!,2,FALSE)</f>
        <v>#REF!</v>
      </c>
      <c r="E1092" s="107" t="s">
        <v>2232</v>
      </c>
      <c r="F1092" s="107" t="s">
        <v>2227</v>
      </c>
      <c r="G1092" s="107" t="s">
        <v>2243</v>
      </c>
      <c r="H1092" s="107" t="s">
        <v>2244</v>
      </c>
      <c r="I1092" s="107" t="s">
        <v>1233</v>
      </c>
      <c r="J1092" s="107" t="s">
        <v>28</v>
      </c>
      <c r="K1092" s="107" t="s">
        <v>1369</v>
      </c>
      <c r="L1092" s="107" t="s">
        <v>2217</v>
      </c>
      <c r="M1092" t="s">
        <v>1330</v>
      </c>
      <c r="P1092" t="s">
        <v>373</v>
      </c>
      <c r="Q1092" s="6" t="e">
        <f>+VLOOKUP(Y1092,#REF!,2,FALSE)</f>
        <v>#REF!</v>
      </c>
      <c r="R1092" t="s">
        <v>1454</v>
      </c>
      <c r="S1092" t="s">
        <v>41</v>
      </c>
      <c r="T1092">
        <v>36000</v>
      </c>
      <c r="U1092">
        <v>36000</v>
      </c>
      <c r="V1092">
        <v>7200</v>
      </c>
      <c r="W1092">
        <v>0</v>
      </c>
      <c r="X1092">
        <v>-28800</v>
      </c>
      <c r="Y1092" s="288">
        <v>2</v>
      </c>
      <c r="Z1092" s="6" t="str">
        <f t="shared" si="68"/>
        <v>21</v>
      </c>
      <c r="AA1092" s="107" t="str">
        <f t="shared" si="69"/>
        <v>2</v>
      </c>
      <c r="AB1092" s="107" t="str">
        <f t="shared" si="70"/>
        <v>22</v>
      </c>
      <c r="AC1092" s="107" t="str">
        <f t="shared" si="71"/>
        <v>221</v>
      </c>
    </row>
    <row r="1093" spans="1:29" x14ac:dyDescent="0.25">
      <c r="A1093" t="s">
        <v>133</v>
      </c>
      <c r="B1093" t="s">
        <v>1379</v>
      </c>
      <c r="C1093" s="107" t="e">
        <f>+VLOOKUP(AA1093,#REF!,2,FALSE)</f>
        <v>#REF!</v>
      </c>
      <c r="D1093" s="107" t="e">
        <f>+VLOOKUP(AB1093,#REF!,2,FALSE)</f>
        <v>#REF!</v>
      </c>
      <c r="E1093" s="107" t="s">
        <v>2232</v>
      </c>
      <c r="F1093" s="107" t="s">
        <v>2227</v>
      </c>
      <c r="G1093" s="107" t="s">
        <v>2245</v>
      </c>
      <c r="H1093" s="107" t="s">
        <v>2246</v>
      </c>
      <c r="I1093" t="s">
        <v>1231</v>
      </c>
      <c r="J1093" t="s">
        <v>26</v>
      </c>
      <c r="K1093" t="s">
        <v>1369</v>
      </c>
      <c r="L1093" s="107" t="s">
        <v>2217</v>
      </c>
      <c r="M1093" t="s">
        <v>1329</v>
      </c>
      <c r="P1093" t="s">
        <v>307</v>
      </c>
      <c r="Q1093" s="6" t="e">
        <f>+VLOOKUP(Y1093,#REF!,2,FALSE)</f>
        <v>#REF!</v>
      </c>
      <c r="R1093" t="s">
        <v>1454</v>
      </c>
      <c r="S1093" t="s">
        <v>2</v>
      </c>
      <c r="T1093">
        <v>80000</v>
      </c>
      <c r="U1093">
        <v>80000</v>
      </c>
      <c r="V1093">
        <v>80000</v>
      </c>
      <c r="W1093">
        <v>0</v>
      </c>
      <c r="X1093">
        <v>0</v>
      </c>
      <c r="Y1093" s="288">
        <v>2</v>
      </c>
      <c r="Z1093" s="6" t="str">
        <f t="shared" si="68"/>
        <v>21</v>
      </c>
      <c r="AA1093" s="107" t="str">
        <f t="shared" si="69"/>
        <v>2</v>
      </c>
      <c r="AB1093" s="107" t="str">
        <f t="shared" si="70"/>
        <v>22</v>
      </c>
      <c r="AC1093" s="107" t="str">
        <f t="shared" si="71"/>
        <v>221</v>
      </c>
    </row>
    <row r="1094" spans="1:29" x14ac:dyDescent="0.25">
      <c r="A1094" t="s">
        <v>133</v>
      </c>
      <c r="B1094" t="s">
        <v>1379</v>
      </c>
      <c r="C1094" s="107" t="e">
        <f>+VLOOKUP(AA1094,#REF!,2,FALSE)</f>
        <v>#REF!</v>
      </c>
      <c r="D1094" s="107" t="e">
        <f>+VLOOKUP(AB1094,#REF!,2,FALSE)</f>
        <v>#REF!</v>
      </c>
      <c r="E1094" s="107" t="s">
        <v>2232</v>
      </c>
      <c r="F1094" s="107" t="s">
        <v>2227</v>
      </c>
      <c r="G1094" s="107" t="s">
        <v>2245</v>
      </c>
      <c r="H1094" s="107" t="s">
        <v>2246</v>
      </c>
      <c r="I1094" s="107" t="s">
        <v>1231</v>
      </c>
      <c r="J1094" s="107" t="s">
        <v>26</v>
      </c>
      <c r="K1094" s="107" t="s">
        <v>1369</v>
      </c>
      <c r="L1094" s="107" t="s">
        <v>2217</v>
      </c>
      <c r="M1094" t="s">
        <v>1329</v>
      </c>
      <c r="P1094" t="s">
        <v>308</v>
      </c>
      <c r="Q1094" s="6" t="e">
        <f>+VLOOKUP(Y1094,#REF!,2,FALSE)</f>
        <v>#REF!</v>
      </c>
      <c r="R1094" t="s">
        <v>1447</v>
      </c>
      <c r="S1094" t="s">
        <v>68</v>
      </c>
      <c r="T1094">
        <v>680000</v>
      </c>
      <c r="U1094">
        <v>0</v>
      </c>
      <c r="V1094">
        <v>0</v>
      </c>
      <c r="W1094">
        <v>-680000</v>
      </c>
      <c r="X1094">
        <v>-680000</v>
      </c>
      <c r="Y1094" s="288">
        <v>1</v>
      </c>
      <c r="Z1094" s="6" t="str">
        <f t="shared" si="68"/>
        <v>11</v>
      </c>
      <c r="AA1094" s="107" t="str">
        <f t="shared" si="69"/>
        <v>2</v>
      </c>
      <c r="AB1094" s="107" t="str">
        <f t="shared" si="70"/>
        <v>22</v>
      </c>
      <c r="AC1094" s="107" t="str">
        <f t="shared" si="71"/>
        <v>221</v>
      </c>
    </row>
    <row r="1095" spans="1:29" x14ac:dyDescent="0.25">
      <c r="A1095" t="s">
        <v>133</v>
      </c>
      <c r="B1095" t="s">
        <v>1379</v>
      </c>
      <c r="C1095" s="107" t="e">
        <f>+VLOOKUP(AA1095,#REF!,2,FALSE)</f>
        <v>#REF!</v>
      </c>
      <c r="D1095" s="107" t="e">
        <f>+VLOOKUP(AB1095,#REF!,2,FALSE)</f>
        <v>#REF!</v>
      </c>
      <c r="E1095" s="107" t="s">
        <v>2232</v>
      </c>
      <c r="F1095" s="107" t="s">
        <v>2227</v>
      </c>
      <c r="G1095" s="107" t="s">
        <v>2245</v>
      </c>
      <c r="H1095" s="107" t="s">
        <v>2246</v>
      </c>
      <c r="I1095" s="107" t="s">
        <v>1231</v>
      </c>
      <c r="J1095" s="107" t="s">
        <v>26</v>
      </c>
      <c r="K1095" s="107" t="s">
        <v>1369</v>
      </c>
      <c r="L1095" s="107" t="s">
        <v>2217</v>
      </c>
      <c r="M1095" t="s">
        <v>1329</v>
      </c>
      <c r="P1095" t="s">
        <v>309</v>
      </c>
      <c r="Q1095" s="6" t="e">
        <f>+VLOOKUP(Y1095,#REF!,2,FALSE)</f>
        <v>#REF!</v>
      </c>
      <c r="R1095" t="s">
        <v>1454</v>
      </c>
      <c r="S1095" t="s">
        <v>41</v>
      </c>
      <c r="T1095">
        <v>500000</v>
      </c>
      <c r="U1095">
        <v>500000</v>
      </c>
      <c r="V1095">
        <v>100000</v>
      </c>
      <c r="W1095">
        <v>0</v>
      </c>
      <c r="X1095">
        <v>-400000</v>
      </c>
      <c r="Y1095" s="288">
        <v>2</v>
      </c>
      <c r="Z1095" s="6" t="str">
        <f t="shared" si="68"/>
        <v>21</v>
      </c>
      <c r="AA1095" s="107" t="str">
        <f t="shared" si="69"/>
        <v>2</v>
      </c>
      <c r="AB1095" s="107" t="str">
        <f t="shared" si="70"/>
        <v>22</v>
      </c>
      <c r="AC1095" s="107" t="str">
        <f t="shared" si="71"/>
        <v>221</v>
      </c>
    </row>
    <row r="1096" spans="1:29" x14ac:dyDescent="0.25">
      <c r="A1096" t="s">
        <v>133</v>
      </c>
      <c r="B1096" t="s">
        <v>1379</v>
      </c>
      <c r="C1096" s="107" t="e">
        <f>+VLOOKUP(AA1096,#REF!,2,FALSE)</f>
        <v>#REF!</v>
      </c>
      <c r="D1096" s="107" t="e">
        <f>+VLOOKUP(AB1096,#REF!,2,FALSE)</f>
        <v>#REF!</v>
      </c>
      <c r="E1096" s="107" t="s">
        <v>2232</v>
      </c>
      <c r="F1096" s="107" t="s">
        <v>2227</v>
      </c>
      <c r="G1096" s="107" t="s">
        <v>2245</v>
      </c>
      <c r="H1096" s="107" t="s">
        <v>2246</v>
      </c>
      <c r="I1096" s="107" t="s">
        <v>1231</v>
      </c>
      <c r="J1096" s="107" t="s">
        <v>26</v>
      </c>
      <c r="K1096" s="107" t="s">
        <v>1369</v>
      </c>
      <c r="L1096" s="107" t="s">
        <v>2217</v>
      </c>
      <c r="M1096" t="s">
        <v>1329</v>
      </c>
      <c r="P1096" t="s">
        <v>310</v>
      </c>
      <c r="Q1096" s="6" t="e">
        <f>+VLOOKUP(Y1096,#REF!,2,FALSE)</f>
        <v>#REF!</v>
      </c>
      <c r="R1096" t="s">
        <v>1454</v>
      </c>
      <c r="S1096" t="s">
        <v>41</v>
      </c>
      <c r="T1096">
        <v>4000</v>
      </c>
      <c r="U1096">
        <v>4000</v>
      </c>
      <c r="V1096">
        <v>800</v>
      </c>
      <c r="W1096">
        <v>0</v>
      </c>
      <c r="X1096">
        <v>-3200</v>
      </c>
      <c r="Y1096" s="288">
        <v>2</v>
      </c>
      <c r="Z1096" s="6" t="str">
        <f t="shared" si="68"/>
        <v>21</v>
      </c>
      <c r="AA1096" s="107" t="str">
        <f t="shared" si="69"/>
        <v>2</v>
      </c>
      <c r="AB1096" s="107" t="str">
        <f t="shared" si="70"/>
        <v>22</v>
      </c>
      <c r="AC1096" s="107" t="str">
        <f t="shared" si="71"/>
        <v>221</v>
      </c>
    </row>
    <row r="1097" spans="1:29" x14ac:dyDescent="0.25">
      <c r="A1097" t="s">
        <v>133</v>
      </c>
      <c r="B1097" t="s">
        <v>1379</v>
      </c>
      <c r="C1097" s="107" t="e">
        <f>+VLOOKUP(AA1097,#REF!,2,FALSE)</f>
        <v>#REF!</v>
      </c>
      <c r="D1097" s="107" t="e">
        <f>+VLOOKUP(AB1097,#REF!,2,FALSE)</f>
        <v>#REF!</v>
      </c>
      <c r="E1097" s="107" t="s">
        <v>2232</v>
      </c>
      <c r="F1097" s="107" t="s">
        <v>2227</v>
      </c>
      <c r="G1097" s="107" t="s">
        <v>2245</v>
      </c>
      <c r="H1097" s="107" t="s">
        <v>2246</v>
      </c>
      <c r="I1097" s="107" t="s">
        <v>1231</v>
      </c>
      <c r="J1097" s="107" t="s">
        <v>26</v>
      </c>
      <c r="K1097" s="107" t="s">
        <v>1369</v>
      </c>
      <c r="L1097" s="107" t="s">
        <v>2217</v>
      </c>
      <c r="M1097" t="s">
        <v>1329</v>
      </c>
      <c r="P1097" t="s">
        <v>310</v>
      </c>
      <c r="Q1097" s="6" t="e">
        <f>+VLOOKUP(Y1097,#REF!,2,FALSE)</f>
        <v>#REF!</v>
      </c>
      <c r="R1097" t="s">
        <v>1454</v>
      </c>
      <c r="S1097" t="s">
        <v>51</v>
      </c>
      <c r="T1097">
        <v>30000</v>
      </c>
      <c r="U1097">
        <v>30000</v>
      </c>
      <c r="V1097">
        <v>30000</v>
      </c>
      <c r="W1097">
        <v>0</v>
      </c>
      <c r="X1097">
        <v>0</v>
      </c>
      <c r="Y1097" s="288">
        <v>2</v>
      </c>
      <c r="Z1097" s="6" t="str">
        <f t="shared" si="68"/>
        <v>21</v>
      </c>
      <c r="AA1097" s="107" t="str">
        <f t="shared" si="69"/>
        <v>2</v>
      </c>
      <c r="AB1097" s="107" t="str">
        <f t="shared" si="70"/>
        <v>22</v>
      </c>
      <c r="AC1097" s="107" t="str">
        <f t="shared" si="71"/>
        <v>221</v>
      </c>
    </row>
    <row r="1098" spans="1:29" x14ac:dyDescent="0.25">
      <c r="A1098" t="s">
        <v>133</v>
      </c>
      <c r="B1098" t="s">
        <v>1379</v>
      </c>
      <c r="C1098" s="107" t="e">
        <f>+VLOOKUP(AA1098,#REF!,2,FALSE)</f>
        <v>#REF!</v>
      </c>
      <c r="D1098" s="107" t="e">
        <f>+VLOOKUP(AB1098,#REF!,2,FALSE)</f>
        <v>#REF!</v>
      </c>
      <c r="E1098" s="107" t="s">
        <v>2232</v>
      </c>
      <c r="F1098" s="107" t="s">
        <v>2227</v>
      </c>
      <c r="G1098" s="107" t="s">
        <v>2245</v>
      </c>
      <c r="H1098" s="107" t="s">
        <v>2246</v>
      </c>
      <c r="I1098" s="107" t="s">
        <v>1231</v>
      </c>
      <c r="J1098" s="107" t="s">
        <v>26</v>
      </c>
      <c r="K1098" s="107" t="s">
        <v>1369</v>
      </c>
      <c r="L1098" s="107" t="s">
        <v>2217</v>
      </c>
      <c r="M1098" t="s">
        <v>1329</v>
      </c>
      <c r="P1098" t="s">
        <v>311</v>
      </c>
      <c r="Q1098" s="6" t="e">
        <f>+VLOOKUP(Y1098,#REF!,2,FALSE)</f>
        <v>#REF!</v>
      </c>
      <c r="R1098" t="s">
        <v>1454</v>
      </c>
      <c r="S1098" t="s">
        <v>3</v>
      </c>
      <c r="T1098">
        <v>250000</v>
      </c>
      <c r="U1098">
        <v>250000</v>
      </c>
      <c r="V1098">
        <v>75000</v>
      </c>
      <c r="W1098">
        <v>0</v>
      </c>
      <c r="X1098">
        <v>-175000</v>
      </c>
      <c r="Y1098" s="288">
        <v>2</v>
      </c>
      <c r="Z1098" s="6" t="str">
        <f t="shared" si="68"/>
        <v>21</v>
      </c>
      <c r="AA1098" s="107" t="str">
        <f t="shared" si="69"/>
        <v>2</v>
      </c>
      <c r="AB1098" s="107" t="str">
        <f t="shared" si="70"/>
        <v>22</v>
      </c>
      <c r="AC1098" s="107" t="str">
        <f t="shared" si="71"/>
        <v>221</v>
      </c>
    </row>
    <row r="1099" spans="1:29" x14ac:dyDescent="0.25">
      <c r="A1099" t="s">
        <v>133</v>
      </c>
      <c r="B1099" t="s">
        <v>1379</v>
      </c>
      <c r="C1099" s="107" t="e">
        <f>+VLOOKUP(AA1099,#REF!,2,FALSE)</f>
        <v>#REF!</v>
      </c>
      <c r="D1099" s="107" t="e">
        <f>+VLOOKUP(AB1099,#REF!,2,FALSE)</f>
        <v>#REF!</v>
      </c>
      <c r="E1099" s="107" t="s">
        <v>2232</v>
      </c>
      <c r="F1099" s="107" t="s">
        <v>2227</v>
      </c>
      <c r="G1099" s="107" t="s">
        <v>2245</v>
      </c>
      <c r="H1099" s="107" t="s">
        <v>2246</v>
      </c>
      <c r="I1099" s="107" t="s">
        <v>1231</v>
      </c>
      <c r="J1099" s="107" t="s">
        <v>26</v>
      </c>
      <c r="K1099" s="107" t="s">
        <v>1369</v>
      </c>
      <c r="L1099" s="107" t="s">
        <v>2217</v>
      </c>
      <c r="M1099" t="s">
        <v>1329</v>
      </c>
      <c r="P1099" t="s">
        <v>312</v>
      </c>
      <c r="Q1099" s="6" t="e">
        <f>+VLOOKUP(Y1099,#REF!,2,FALSE)</f>
        <v>#REF!</v>
      </c>
      <c r="R1099" t="s">
        <v>1454</v>
      </c>
      <c r="S1099" t="s">
        <v>3</v>
      </c>
      <c r="T1099">
        <v>75000</v>
      </c>
      <c r="U1099">
        <v>75000</v>
      </c>
      <c r="V1099">
        <v>22500</v>
      </c>
      <c r="W1099">
        <v>0</v>
      </c>
      <c r="X1099">
        <v>-52500</v>
      </c>
      <c r="Y1099" s="288">
        <v>2</v>
      </c>
      <c r="Z1099" s="6" t="str">
        <f t="shared" si="68"/>
        <v>21</v>
      </c>
      <c r="AA1099" s="107" t="str">
        <f t="shared" si="69"/>
        <v>2</v>
      </c>
      <c r="AB1099" s="107" t="str">
        <f t="shared" si="70"/>
        <v>22</v>
      </c>
      <c r="AC1099" s="107" t="str">
        <f t="shared" si="71"/>
        <v>221</v>
      </c>
    </row>
    <row r="1100" spans="1:29" x14ac:dyDescent="0.25">
      <c r="A1100" t="s">
        <v>133</v>
      </c>
      <c r="B1100" t="s">
        <v>1379</v>
      </c>
      <c r="C1100" s="107" t="e">
        <f>+VLOOKUP(AA1100,#REF!,2,FALSE)</f>
        <v>#REF!</v>
      </c>
      <c r="D1100" s="107" t="e">
        <f>+VLOOKUP(AB1100,#REF!,2,FALSE)</f>
        <v>#REF!</v>
      </c>
      <c r="E1100" s="107" t="s">
        <v>2232</v>
      </c>
      <c r="F1100" s="107" t="s">
        <v>2227</v>
      </c>
      <c r="G1100" s="107" t="s">
        <v>2245</v>
      </c>
      <c r="H1100" s="107" t="s">
        <v>2246</v>
      </c>
      <c r="I1100" s="107" t="s">
        <v>1231</v>
      </c>
      <c r="J1100" s="107" t="s">
        <v>26</v>
      </c>
      <c r="K1100" s="107" t="s">
        <v>1369</v>
      </c>
      <c r="L1100" s="107" t="s">
        <v>2217</v>
      </c>
      <c r="M1100" t="s">
        <v>1329</v>
      </c>
      <c r="P1100" t="s">
        <v>313</v>
      </c>
      <c r="Q1100" s="6" t="e">
        <f>+VLOOKUP(Y1100,#REF!,2,FALSE)</f>
        <v>#REF!</v>
      </c>
      <c r="R1100" t="s">
        <v>1454</v>
      </c>
      <c r="S1100" t="s">
        <v>3</v>
      </c>
      <c r="T1100">
        <v>40000</v>
      </c>
      <c r="U1100">
        <v>40000</v>
      </c>
      <c r="V1100">
        <v>12000</v>
      </c>
      <c r="W1100">
        <v>0</v>
      </c>
      <c r="X1100">
        <v>-28000</v>
      </c>
      <c r="Y1100" s="288">
        <v>2</v>
      </c>
      <c r="Z1100" s="6" t="str">
        <f t="shared" si="68"/>
        <v>21</v>
      </c>
      <c r="AA1100" s="107" t="str">
        <f t="shared" si="69"/>
        <v>2</v>
      </c>
      <c r="AB1100" s="107" t="str">
        <f t="shared" si="70"/>
        <v>22</v>
      </c>
      <c r="AC1100" s="107" t="str">
        <f t="shared" si="71"/>
        <v>221</v>
      </c>
    </row>
    <row r="1101" spans="1:29" x14ac:dyDescent="0.25">
      <c r="A1101" t="s">
        <v>133</v>
      </c>
      <c r="B1101" t="s">
        <v>1379</v>
      </c>
      <c r="C1101" s="107" t="e">
        <f>+VLOOKUP(AA1101,#REF!,2,FALSE)</f>
        <v>#REF!</v>
      </c>
      <c r="D1101" s="107" t="e">
        <f>+VLOOKUP(AB1101,#REF!,2,FALSE)</f>
        <v>#REF!</v>
      </c>
      <c r="E1101" s="107" t="s">
        <v>2232</v>
      </c>
      <c r="F1101" s="107" t="s">
        <v>2227</v>
      </c>
      <c r="G1101" s="107" t="s">
        <v>2245</v>
      </c>
      <c r="H1101" s="107" t="s">
        <v>2246</v>
      </c>
      <c r="I1101" s="107" t="s">
        <v>1231</v>
      </c>
      <c r="J1101" s="107" t="s">
        <v>26</v>
      </c>
      <c r="K1101" s="107" t="s">
        <v>1369</v>
      </c>
      <c r="L1101" s="107" t="s">
        <v>2217</v>
      </c>
      <c r="M1101" t="s">
        <v>1329</v>
      </c>
      <c r="P1101" t="s">
        <v>314</v>
      </c>
      <c r="Q1101" s="6" t="e">
        <f>+VLOOKUP(Y1101,#REF!,2,FALSE)</f>
        <v>#REF!</v>
      </c>
      <c r="R1101" t="s">
        <v>1454</v>
      </c>
      <c r="S1101" t="s">
        <v>3</v>
      </c>
      <c r="T1101">
        <v>70000</v>
      </c>
      <c r="U1101">
        <v>70000</v>
      </c>
      <c r="V1101">
        <v>21000</v>
      </c>
      <c r="W1101">
        <v>0</v>
      </c>
      <c r="X1101">
        <v>-49000</v>
      </c>
      <c r="Y1101" s="288">
        <v>2</v>
      </c>
      <c r="Z1101" s="6" t="str">
        <f t="shared" si="68"/>
        <v>21</v>
      </c>
      <c r="AA1101" s="107" t="str">
        <f t="shared" si="69"/>
        <v>2</v>
      </c>
      <c r="AB1101" s="107" t="str">
        <f t="shared" si="70"/>
        <v>22</v>
      </c>
      <c r="AC1101" s="107" t="str">
        <f t="shared" si="71"/>
        <v>221</v>
      </c>
    </row>
    <row r="1102" spans="1:29" x14ac:dyDescent="0.25">
      <c r="A1102" t="s">
        <v>133</v>
      </c>
      <c r="B1102" t="s">
        <v>1379</v>
      </c>
      <c r="C1102" s="107" t="e">
        <f>+VLOOKUP(AA1102,#REF!,2,FALSE)</f>
        <v>#REF!</v>
      </c>
      <c r="D1102" s="107" t="e">
        <f>+VLOOKUP(AB1102,#REF!,2,FALSE)</f>
        <v>#REF!</v>
      </c>
      <c r="E1102" s="107" t="s">
        <v>2232</v>
      </c>
      <c r="F1102" s="107" t="s">
        <v>2227</v>
      </c>
      <c r="G1102" s="107" t="s">
        <v>2245</v>
      </c>
      <c r="H1102" s="107" t="s">
        <v>2246</v>
      </c>
      <c r="I1102" s="107" t="s">
        <v>1231</v>
      </c>
      <c r="J1102" s="107" t="s">
        <v>26</v>
      </c>
      <c r="K1102" s="107" t="s">
        <v>1369</v>
      </c>
      <c r="L1102" s="107" t="s">
        <v>2217</v>
      </c>
      <c r="M1102" t="s">
        <v>1329</v>
      </c>
      <c r="P1102" t="s">
        <v>315</v>
      </c>
      <c r="Q1102" s="6" t="e">
        <f>+VLOOKUP(Y1102,#REF!,2,FALSE)</f>
        <v>#REF!</v>
      </c>
      <c r="R1102" t="s">
        <v>1454</v>
      </c>
      <c r="S1102" t="s">
        <v>3</v>
      </c>
      <c r="T1102">
        <v>100000</v>
      </c>
      <c r="U1102">
        <v>100000</v>
      </c>
      <c r="V1102">
        <v>30000</v>
      </c>
      <c r="W1102">
        <v>0</v>
      </c>
      <c r="X1102">
        <v>-70000</v>
      </c>
      <c r="Y1102" s="288">
        <v>2</v>
      </c>
      <c r="Z1102" s="6" t="str">
        <f t="shared" si="68"/>
        <v>21</v>
      </c>
      <c r="AA1102" s="107" t="str">
        <f t="shared" si="69"/>
        <v>2</v>
      </c>
      <c r="AB1102" s="107" t="str">
        <f t="shared" si="70"/>
        <v>22</v>
      </c>
      <c r="AC1102" s="107" t="str">
        <f t="shared" si="71"/>
        <v>221</v>
      </c>
    </row>
    <row r="1103" spans="1:29" x14ac:dyDescent="0.25">
      <c r="A1103" t="s">
        <v>133</v>
      </c>
      <c r="B1103" t="s">
        <v>1379</v>
      </c>
      <c r="C1103" s="107" t="e">
        <f>+VLOOKUP(AA1103,#REF!,2,FALSE)</f>
        <v>#REF!</v>
      </c>
      <c r="D1103" s="107" t="e">
        <f>+VLOOKUP(AB1103,#REF!,2,FALSE)</f>
        <v>#REF!</v>
      </c>
      <c r="E1103" s="107" t="s">
        <v>2232</v>
      </c>
      <c r="F1103" s="107" t="s">
        <v>2227</v>
      </c>
      <c r="G1103" s="107" t="s">
        <v>2245</v>
      </c>
      <c r="H1103" s="107" t="s">
        <v>2246</v>
      </c>
      <c r="I1103" s="107" t="s">
        <v>1231</v>
      </c>
      <c r="J1103" s="107" t="s">
        <v>26</v>
      </c>
      <c r="K1103" s="107" t="s">
        <v>1369</v>
      </c>
      <c r="L1103" s="107" t="s">
        <v>2217</v>
      </c>
      <c r="M1103" t="s">
        <v>1329</v>
      </c>
      <c r="P1103" t="s">
        <v>312</v>
      </c>
      <c r="Q1103" s="6" t="e">
        <f>+VLOOKUP(Y1103,#REF!,2,FALSE)</f>
        <v>#REF!</v>
      </c>
      <c r="R1103" t="s">
        <v>1454</v>
      </c>
      <c r="S1103" t="s">
        <v>3</v>
      </c>
      <c r="T1103">
        <v>3580000</v>
      </c>
      <c r="U1103">
        <v>3580000</v>
      </c>
      <c r="V1103">
        <v>1074000</v>
      </c>
      <c r="W1103">
        <v>0</v>
      </c>
      <c r="X1103">
        <v>-2506000</v>
      </c>
      <c r="Y1103" s="288">
        <v>2</v>
      </c>
      <c r="Z1103" s="6" t="str">
        <f t="shared" si="68"/>
        <v>21</v>
      </c>
      <c r="AA1103" s="107" t="str">
        <f t="shared" si="69"/>
        <v>2</v>
      </c>
      <c r="AB1103" s="107" t="str">
        <f t="shared" si="70"/>
        <v>22</v>
      </c>
      <c r="AC1103" s="107" t="str">
        <f t="shared" si="71"/>
        <v>221</v>
      </c>
    </row>
    <row r="1104" spans="1:29" x14ac:dyDescent="0.25">
      <c r="A1104" t="s">
        <v>133</v>
      </c>
      <c r="B1104" t="s">
        <v>1379</v>
      </c>
      <c r="C1104" s="107" t="e">
        <f>+VLOOKUP(AA1104,#REF!,2,FALSE)</f>
        <v>#REF!</v>
      </c>
      <c r="D1104" s="107" t="e">
        <f>+VLOOKUP(AB1104,#REF!,2,FALSE)</f>
        <v>#REF!</v>
      </c>
      <c r="E1104" s="107" t="s">
        <v>2232</v>
      </c>
      <c r="F1104" s="107" t="s">
        <v>2227</v>
      </c>
      <c r="G1104" s="107" t="s">
        <v>2245</v>
      </c>
      <c r="H1104" s="107" t="s">
        <v>2246</v>
      </c>
      <c r="I1104" s="107" t="s">
        <v>1231</v>
      </c>
      <c r="J1104" s="107" t="s">
        <v>26</v>
      </c>
      <c r="K1104" s="107" t="s">
        <v>1369</v>
      </c>
      <c r="L1104" s="107" t="s">
        <v>2217</v>
      </c>
      <c r="M1104" t="s">
        <v>1329</v>
      </c>
      <c r="P1104" t="s">
        <v>312</v>
      </c>
      <c r="Q1104" s="6" t="e">
        <f>+VLOOKUP(Y1104,#REF!,2,FALSE)</f>
        <v>#REF!</v>
      </c>
      <c r="R1104" t="s">
        <v>1456</v>
      </c>
      <c r="S1104" t="s">
        <v>58</v>
      </c>
      <c r="T1104">
        <v>450800</v>
      </c>
      <c r="U1104">
        <v>450800</v>
      </c>
      <c r="V1104">
        <v>45080</v>
      </c>
      <c r="W1104">
        <v>0</v>
      </c>
      <c r="X1104">
        <v>-405720</v>
      </c>
      <c r="Y1104" s="288">
        <v>2</v>
      </c>
      <c r="Z1104" s="6" t="str">
        <f t="shared" si="68"/>
        <v>24</v>
      </c>
      <c r="AA1104" s="107" t="str">
        <f t="shared" si="69"/>
        <v>2</v>
      </c>
      <c r="AB1104" s="107" t="str">
        <f t="shared" si="70"/>
        <v>22</v>
      </c>
      <c r="AC1104" s="107" t="str">
        <f t="shared" si="71"/>
        <v>221</v>
      </c>
    </row>
    <row r="1105" spans="1:29" x14ac:dyDescent="0.25">
      <c r="A1105" t="s">
        <v>133</v>
      </c>
      <c r="B1105" t="s">
        <v>1379</v>
      </c>
      <c r="C1105" s="107" t="e">
        <f>+VLOOKUP(AA1105,#REF!,2,FALSE)</f>
        <v>#REF!</v>
      </c>
      <c r="D1105" s="107" t="e">
        <f>+VLOOKUP(AB1105,#REF!,2,FALSE)</f>
        <v>#REF!</v>
      </c>
      <c r="E1105" s="107" t="s">
        <v>2232</v>
      </c>
      <c r="F1105" s="107" t="s">
        <v>2227</v>
      </c>
      <c r="G1105" s="107" t="s">
        <v>2245</v>
      </c>
      <c r="H1105" s="107" t="s">
        <v>2246</v>
      </c>
      <c r="I1105" s="107" t="s">
        <v>1231</v>
      </c>
      <c r="J1105" s="107" t="s">
        <v>26</v>
      </c>
      <c r="K1105" s="107" t="s">
        <v>1369</v>
      </c>
      <c r="L1105" s="107" t="s">
        <v>2217</v>
      </c>
      <c r="M1105" t="s">
        <v>1329</v>
      </c>
      <c r="P1105" t="s">
        <v>316</v>
      </c>
      <c r="Q1105" s="6" t="e">
        <f>+VLOOKUP(Y1105,#REF!,2,FALSE)</f>
        <v>#REF!</v>
      </c>
      <c r="R1105" t="s">
        <v>1456</v>
      </c>
      <c r="S1105" t="s">
        <v>58</v>
      </c>
      <c r="T1105">
        <v>2000000</v>
      </c>
      <c r="U1105">
        <v>2000000</v>
      </c>
      <c r="V1105">
        <v>200000</v>
      </c>
      <c r="W1105">
        <v>0</v>
      </c>
      <c r="X1105">
        <v>-1800000</v>
      </c>
      <c r="Y1105" s="288">
        <v>2</v>
      </c>
      <c r="Z1105" s="6" t="str">
        <f t="shared" si="68"/>
        <v>24</v>
      </c>
      <c r="AA1105" s="107" t="str">
        <f t="shared" si="69"/>
        <v>2</v>
      </c>
      <c r="AB1105" s="107" t="str">
        <f t="shared" si="70"/>
        <v>22</v>
      </c>
      <c r="AC1105" s="107" t="str">
        <f t="shared" si="71"/>
        <v>221</v>
      </c>
    </row>
    <row r="1106" spans="1:29" x14ac:dyDescent="0.25">
      <c r="A1106" t="s">
        <v>133</v>
      </c>
      <c r="B1106" t="s">
        <v>1379</v>
      </c>
      <c r="C1106" s="107" t="e">
        <f>+VLOOKUP(AA1106,#REF!,2,FALSE)</f>
        <v>#REF!</v>
      </c>
      <c r="D1106" s="107" t="e">
        <f>+VLOOKUP(AB1106,#REF!,2,FALSE)</f>
        <v>#REF!</v>
      </c>
      <c r="E1106" s="107" t="s">
        <v>2232</v>
      </c>
      <c r="F1106" s="107" t="s">
        <v>2227</v>
      </c>
      <c r="G1106" s="107" t="s">
        <v>2245</v>
      </c>
      <c r="H1106" s="107" t="s">
        <v>2246</v>
      </c>
      <c r="I1106" s="107" t="s">
        <v>1231</v>
      </c>
      <c r="J1106" s="107" t="s">
        <v>26</v>
      </c>
      <c r="K1106" s="107" t="s">
        <v>1369</v>
      </c>
      <c r="L1106" s="107" t="s">
        <v>2217</v>
      </c>
      <c r="M1106" t="s">
        <v>1329</v>
      </c>
      <c r="P1106" t="s">
        <v>312</v>
      </c>
      <c r="Q1106" s="6" t="e">
        <f>+VLOOKUP(Y1106,#REF!,2,FALSE)</f>
        <v>#REF!</v>
      </c>
      <c r="R1106" t="s">
        <v>1456</v>
      </c>
      <c r="S1106" t="s">
        <v>59</v>
      </c>
      <c r="T1106">
        <v>2250000</v>
      </c>
      <c r="U1106">
        <v>2250000</v>
      </c>
      <c r="V1106">
        <v>225000</v>
      </c>
      <c r="W1106">
        <v>0</v>
      </c>
      <c r="X1106">
        <v>-2025000</v>
      </c>
      <c r="Y1106" s="288">
        <v>2</v>
      </c>
      <c r="Z1106" s="6" t="str">
        <f t="shared" si="68"/>
        <v>24</v>
      </c>
      <c r="AA1106" s="107" t="str">
        <f t="shared" si="69"/>
        <v>2</v>
      </c>
      <c r="AB1106" s="107" t="str">
        <f t="shared" si="70"/>
        <v>22</v>
      </c>
      <c r="AC1106" s="107" t="str">
        <f t="shared" si="71"/>
        <v>221</v>
      </c>
    </row>
    <row r="1107" spans="1:29" x14ac:dyDescent="0.25">
      <c r="A1107" t="s">
        <v>133</v>
      </c>
      <c r="B1107" t="s">
        <v>1379</v>
      </c>
      <c r="C1107" s="107" t="e">
        <f>+VLOOKUP(AA1107,#REF!,2,FALSE)</f>
        <v>#REF!</v>
      </c>
      <c r="D1107" s="107" t="e">
        <f>+VLOOKUP(AB1107,#REF!,2,FALSE)</f>
        <v>#REF!</v>
      </c>
      <c r="E1107" s="107" t="s">
        <v>2232</v>
      </c>
      <c r="F1107" s="107" t="s">
        <v>2227</v>
      </c>
      <c r="G1107" s="107" t="s">
        <v>2245</v>
      </c>
      <c r="H1107" s="107" t="s">
        <v>2246</v>
      </c>
      <c r="I1107" s="107" t="s">
        <v>1231</v>
      </c>
      <c r="J1107" s="107" t="s">
        <v>26</v>
      </c>
      <c r="K1107" s="107" t="s">
        <v>1369</v>
      </c>
      <c r="L1107" s="107" t="s">
        <v>2217</v>
      </c>
      <c r="M1107" t="s">
        <v>1329</v>
      </c>
      <c r="P1107" t="s">
        <v>313</v>
      </c>
      <c r="Q1107" s="6" t="e">
        <f>+VLOOKUP(Y1107,#REF!,2,FALSE)</f>
        <v>#REF!</v>
      </c>
      <c r="R1107" t="s">
        <v>1456</v>
      </c>
      <c r="S1107" t="s">
        <v>59</v>
      </c>
      <c r="T1107">
        <v>100000</v>
      </c>
      <c r="U1107">
        <v>100000</v>
      </c>
      <c r="V1107">
        <v>100000</v>
      </c>
      <c r="W1107">
        <v>0</v>
      </c>
      <c r="X1107">
        <v>0</v>
      </c>
      <c r="Y1107" s="288">
        <v>2</v>
      </c>
      <c r="Z1107" s="6" t="str">
        <f t="shared" si="68"/>
        <v>24</v>
      </c>
      <c r="AA1107" s="107" t="str">
        <f t="shared" si="69"/>
        <v>2</v>
      </c>
      <c r="AB1107" s="107" t="str">
        <f t="shared" si="70"/>
        <v>22</v>
      </c>
      <c r="AC1107" s="107" t="str">
        <f t="shared" si="71"/>
        <v>221</v>
      </c>
    </row>
    <row r="1108" spans="1:29" x14ac:dyDescent="0.25">
      <c r="A1108" t="s">
        <v>133</v>
      </c>
      <c r="B1108" t="s">
        <v>1379</v>
      </c>
      <c r="C1108" s="107" t="e">
        <f>+VLOOKUP(AA1108,#REF!,2,FALSE)</f>
        <v>#REF!</v>
      </c>
      <c r="D1108" s="107" t="e">
        <f>+VLOOKUP(AB1108,#REF!,2,FALSE)</f>
        <v>#REF!</v>
      </c>
      <c r="E1108" s="107" t="s">
        <v>2232</v>
      </c>
      <c r="F1108" s="107" t="s">
        <v>2227</v>
      </c>
      <c r="G1108" s="107" t="s">
        <v>2245</v>
      </c>
      <c r="H1108" s="107" t="s">
        <v>2246</v>
      </c>
      <c r="I1108" s="107" t="s">
        <v>1231</v>
      </c>
      <c r="J1108" s="107" t="s">
        <v>26</v>
      </c>
      <c r="K1108" s="107" t="s">
        <v>1369</v>
      </c>
      <c r="L1108" s="107" t="s">
        <v>2217</v>
      </c>
      <c r="M1108" t="s">
        <v>1329</v>
      </c>
      <c r="P1108" t="s">
        <v>313</v>
      </c>
      <c r="Q1108" s="6" t="e">
        <f>+VLOOKUP(Y1108,#REF!,2,FALSE)</f>
        <v>#REF!</v>
      </c>
      <c r="R1108" t="s">
        <v>1456</v>
      </c>
      <c r="S1108" t="s">
        <v>59</v>
      </c>
      <c r="T1108">
        <v>20000</v>
      </c>
      <c r="U1108">
        <v>20000</v>
      </c>
      <c r="V1108">
        <v>20000</v>
      </c>
      <c r="W1108">
        <v>0</v>
      </c>
      <c r="X1108">
        <v>0</v>
      </c>
      <c r="Y1108" s="288">
        <v>2</v>
      </c>
      <c r="Z1108" s="6" t="str">
        <f t="shared" si="68"/>
        <v>24</v>
      </c>
      <c r="AA1108" s="107" t="str">
        <f t="shared" si="69"/>
        <v>2</v>
      </c>
      <c r="AB1108" s="107" t="str">
        <f t="shared" si="70"/>
        <v>22</v>
      </c>
      <c r="AC1108" s="107" t="str">
        <f t="shared" si="71"/>
        <v>221</v>
      </c>
    </row>
    <row r="1109" spans="1:29" x14ac:dyDescent="0.25">
      <c r="A1109" t="s">
        <v>133</v>
      </c>
      <c r="B1109" t="s">
        <v>1379</v>
      </c>
      <c r="C1109" s="107" t="e">
        <f>+VLOOKUP(AA1109,#REF!,2,FALSE)</f>
        <v>#REF!</v>
      </c>
      <c r="D1109" s="107" t="e">
        <f>+VLOOKUP(AB1109,#REF!,2,FALSE)</f>
        <v>#REF!</v>
      </c>
      <c r="E1109" s="107" t="s">
        <v>2232</v>
      </c>
      <c r="F1109" s="107" t="s">
        <v>2227</v>
      </c>
      <c r="G1109" s="107" t="s">
        <v>2245</v>
      </c>
      <c r="H1109" s="107" t="s">
        <v>2246</v>
      </c>
      <c r="I1109" s="107" t="s">
        <v>1231</v>
      </c>
      <c r="J1109" s="107" t="s">
        <v>26</v>
      </c>
      <c r="K1109" s="107" t="s">
        <v>1369</v>
      </c>
      <c r="L1109" s="107" t="s">
        <v>2217</v>
      </c>
      <c r="M1109" t="s">
        <v>1329</v>
      </c>
      <c r="P1109" t="s">
        <v>312</v>
      </c>
      <c r="Q1109" s="6" t="e">
        <f>+VLOOKUP(Y1109,#REF!,2,FALSE)</f>
        <v>#REF!</v>
      </c>
      <c r="R1109" t="s">
        <v>1457</v>
      </c>
      <c r="S1109" t="s">
        <v>69</v>
      </c>
      <c r="T1109">
        <v>2404700</v>
      </c>
      <c r="U1109">
        <v>2404700</v>
      </c>
      <c r="V1109">
        <v>240470</v>
      </c>
      <c r="W1109">
        <v>0</v>
      </c>
      <c r="X1109">
        <v>-2164230</v>
      </c>
      <c r="Y1109" s="288">
        <v>2</v>
      </c>
      <c r="Z1109" s="6" t="str">
        <f t="shared" si="68"/>
        <v>25</v>
      </c>
      <c r="AA1109" s="107" t="str">
        <f t="shared" si="69"/>
        <v>2</v>
      </c>
      <c r="AB1109" s="107" t="str">
        <f t="shared" si="70"/>
        <v>22</v>
      </c>
      <c r="AC1109" s="107" t="str">
        <f t="shared" si="71"/>
        <v>221</v>
      </c>
    </row>
    <row r="1110" spans="1:29" x14ac:dyDescent="0.25">
      <c r="A1110" t="s">
        <v>133</v>
      </c>
      <c r="B1110" t="s">
        <v>1379</v>
      </c>
      <c r="C1110" s="107" t="e">
        <f>+VLOOKUP(AA1110,#REF!,2,FALSE)</f>
        <v>#REF!</v>
      </c>
      <c r="D1110" s="107" t="e">
        <f>+VLOOKUP(AB1110,#REF!,2,FALSE)</f>
        <v>#REF!</v>
      </c>
      <c r="E1110" s="107" t="s">
        <v>2232</v>
      </c>
      <c r="F1110" s="107" t="s">
        <v>2227</v>
      </c>
      <c r="G1110" s="107" t="s">
        <v>2245</v>
      </c>
      <c r="H1110" s="107" t="s">
        <v>2246</v>
      </c>
      <c r="I1110" s="107" t="s">
        <v>1231</v>
      </c>
      <c r="J1110" s="107" t="s">
        <v>26</v>
      </c>
      <c r="K1110" s="107" t="s">
        <v>1369</v>
      </c>
      <c r="L1110" s="107" t="s">
        <v>2217</v>
      </c>
      <c r="M1110" t="s">
        <v>1329</v>
      </c>
      <c r="P1110" t="s">
        <v>312</v>
      </c>
      <c r="Q1110" s="6" t="e">
        <f>+VLOOKUP(Y1110,#REF!,2,FALSE)</f>
        <v>#REF!</v>
      </c>
      <c r="R1110" t="s">
        <v>1457</v>
      </c>
      <c r="S1110" t="s">
        <v>69</v>
      </c>
      <c r="T1110">
        <v>2000000</v>
      </c>
      <c r="U1110">
        <v>2000000</v>
      </c>
      <c r="V1110">
        <v>200000</v>
      </c>
      <c r="W1110">
        <v>0</v>
      </c>
      <c r="X1110">
        <v>-1800000</v>
      </c>
      <c r="Y1110" s="288">
        <v>2</v>
      </c>
      <c r="Z1110" s="6" t="str">
        <f t="shared" si="68"/>
        <v>25</v>
      </c>
      <c r="AA1110" s="107" t="str">
        <f t="shared" si="69"/>
        <v>2</v>
      </c>
      <c r="AB1110" s="107" t="str">
        <f t="shared" si="70"/>
        <v>22</v>
      </c>
      <c r="AC1110" s="107" t="str">
        <f t="shared" si="71"/>
        <v>221</v>
      </c>
    </row>
    <row r="1111" spans="1:29" x14ac:dyDescent="0.25">
      <c r="A1111" t="s">
        <v>133</v>
      </c>
      <c r="B1111" t="s">
        <v>1379</v>
      </c>
      <c r="C1111" s="107" t="e">
        <f>+VLOOKUP(AA1111,#REF!,2,FALSE)</f>
        <v>#REF!</v>
      </c>
      <c r="D1111" s="107" t="e">
        <f>+VLOOKUP(AB1111,#REF!,2,FALSE)</f>
        <v>#REF!</v>
      </c>
      <c r="E1111" s="107" t="s">
        <v>2232</v>
      </c>
      <c r="F1111" s="107" t="s">
        <v>2227</v>
      </c>
      <c r="G1111" s="107" t="s">
        <v>2245</v>
      </c>
      <c r="H1111" s="107" t="s">
        <v>2246</v>
      </c>
      <c r="I1111" s="107" t="s">
        <v>1231</v>
      </c>
      <c r="J1111" s="107" t="s">
        <v>26</v>
      </c>
      <c r="K1111" s="107" t="s">
        <v>1369</v>
      </c>
      <c r="L1111" s="107" t="s">
        <v>2217</v>
      </c>
      <c r="M1111" t="s">
        <v>1329</v>
      </c>
      <c r="P1111" t="s">
        <v>317</v>
      </c>
      <c r="Q1111" s="6" t="e">
        <f>+VLOOKUP(Y1111,#REF!,2,FALSE)</f>
        <v>#REF!</v>
      </c>
      <c r="R1111" t="s">
        <v>1459</v>
      </c>
      <c r="S1111" t="s">
        <v>8</v>
      </c>
      <c r="T1111">
        <v>300000</v>
      </c>
      <c r="U1111">
        <v>300000</v>
      </c>
      <c r="V1111">
        <v>0</v>
      </c>
      <c r="W1111">
        <v>0</v>
      </c>
      <c r="X1111">
        <v>-300000</v>
      </c>
      <c r="Y1111" s="288">
        <v>2</v>
      </c>
      <c r="Z1111" s="6" t="str">
        <f t="shared" si="68"/>
        <v>27</v>
      </c>
      <c r="AA1111" s="107" t="str">
        <f t="shared" si="69"/>
        <v>2</v>
      </c>
      <c r="AB1111" s="107" t="str">
        <f t="shared" si="70"/>
        <v>22</v>
      </c>
      <c r="AC1111" s="107" t="str">
        <f t="shared" si="71"/>
        <v>221</v>
      </c>
    </row>
    <row r="1112" spans="1:29" x14ac:dyDescent="0.25">
      <c r="A1112" t="s">
        <v>133</v>
      </c>
      <c r="B1112" t="s">
        <v>1379</v>
      </c>
      <c r="C1112" s="107" t="e">
        <f>+VLOOKUP(AA1112,#REF!,2,FALSE)</f>
        <v>#REF!</v>
      </c>
      <c r="D1112" s="107" t="e">
        <f>+VLOOKUP(AB1112,#REF!,2,FALSE)</f>
        <v>#REF!</v>
      </c>
      <c r="E1112" s="107" t="s">
        <v>2232</v>
      </c>
      <c r="F1112" s="107" t="s">
        <v>2227</v>
      </c>
      <c r="G1112" s="107" t="s">
        <v>2245</v>
      </c>
      <c r="H1112" s="107" t="s">
        <v>2246</v>
      </c>
      <c r="I1112" s="107" t="s">
        <v>1231</v>
      </c>
      <c r="J1112" s="107" t="s">
        <v>26</v>
      </c>
      <c r="K1112" s="107" t="s">
        <v>1369</v>
      </c>
      <c r="L1112" s="107" t="s">
        <v>2217</v>
      </c>
      <c r="M1112" t="s">
        <v>1329</v>
      </c>
      <c r="P1112" t="s">
        <v>313</v>
      </c>
      <c r="Q1112" s="6" t="e">
        <f>+VLOOKUP(Y1112,#REF!,2,FALSE)</f>
        <v>#REF!</v>
      </c>
      <c r="R1112" t="s">
        <v>1461</v>
      </c>
      <c r="S1112" t="s">
        <v>10</v>
      </c>
      <c r="T1112">
        <v>10000</v>
      </c>
      <c r="U1112">
        <v>10000</v>
      </c>
      <c r="V1112">
        <v>4000</v>
      </c>
      <c r="W1112">
        <v>0</v>
      </c>
      <c r="X1112">
        <v>-6000</v>
      </c>
      <c r="Y1112" s="288">
        <v>2</v>
      </c>
      <c r="Z1112" s="6" t="str">
        <f t="shared" si="68"/>
        <v>29</v>
      </c>
      <c r="AA1112" s="107" t="str">
        <f t="shared" si="69"/>
        <v>2</v>
      </c>
      <c r="AB1112" s="107" t="str">
        <f t="shared" si="70"/>
        <v>22</v>
      </c>
      <c r="AC1112" s="107" t="str">
        <f t="shared" si="71"/>
        <v>221</v>
      </c>
    </row>
    <row r="1113" spans="1:29" x14ac:dyDescent="0.25">
      <c r="A1113" t="s">
        <v>133</v>
      </c>
      <c r="B1113" t="s">
        <v>1379</v>
      </c>
      <c r="C1113" s="107" t="e">
        <f>+VLOOKUP(AA1113,#REF!,2,FALSE)</f>
        <v>#REF!</v>
      </c>
      <c r="D1113" s="107" t="e">
        <f>+VLOOKUP(AB1113,#REF!,2,FALSE)</f>
        <v>#REF!</v>
      </c>
      <c r="E1113" s="107" t="s">
        <v>2232</v>
      </c>
      <c r="F1113" s="107" t="s">
        <v>2227</v>
      </c>
      <c r="G1113" s="107" t="s">
        <v>2245</v>
      </c>
      <c r="H1113" s="107" t="s">
        <v>2246</v>
      </c>
      <c r="I1113" s="107" t="s">
        <v>1231</v>
      </c>
      <c r="J1113" s="107" t="s">
        <v>26</v>
      </c>
      <c r="K1113" s="107" t="s">
        <v>1369</v>
      </c>
      <c r="L1113" s="107" t="s">
        <v>2217</v>
      </c>
      <c r="M1113" t="s">
        <v>1329</v>
      </c>
      <c r="P1113" t="s">
        <v>310</v>
      </c>
      <c r="Q1113" s="6" t="e">
        <f>+VLOOKUP(Y1113,#REF!,2,FALSE)</f>
        <v>#REF!</v>
      </c>
      <c r="R1113" t="s">
        <v>1461</v>
      </c>
      <c r="S1113" t="s">
        <v>54</v>
      </c>
      <c r="T1113">
        <v>2000</v>
      </c>
      <c r="U1113">
        <v>2000</v>
      </c>
      <c r="V1113">
        <v>2000</v>
      </c>
      <c r="W1113">
        <v>0</v>
      </c>
      <c r="X1113">
        <v>0</v>
      </c>
      <c r="Y1113" s="288">
        <v>2</v>
      </c>
      <c r="Z1113" s="6" t="str">
        <f t="shared" si="68"/>
        <v>29</v>
      </c>
      <c r="AA1113" s="107" t="str">
        <f t="shared" si="69"/>
        <v>2</v>
      </c>
      <c r="AB1113" s="107" t="str">
        <f t="shared" si="70"/>
        <v>22</v>
      </c>
      <c r="AC1113" s="107" t="str">
        <f t="shared" si="71"/>
        <v>221</v>
      </c>
    </row>
    <row r="1114" spans="1:29" x14ac:dyDescent="0.25">
      <c r="A1114" t="s">
        <v>133</v>
      </c>
      <c r="B1114" t="s">
        <v>1379</v>
      </c>
      <c r="C1114" s="107" t="e">
        <f>+VLOOKUP(AA1114,#REF!,2,FALSE)</f>
        <v>#REF!</v>
      </c>
      <c r="D1114" s="107" t="e">
        <f>+VLOOKUP(AB1114,#REF!,2,FALSE)</f>
        <v>#REF!</v>
      </c>
      <c r="E1114" s="107" t="s">
        <v>2232</v>
      </c>
      <c r="F1114" s="107" t="s">
        <v>2227</v>
      </c>
      <c r="G1114" s="107" t="s">
        <v>2245</v>
      </c>
      <c r="H1114" s="107" t="s">
        <v>2246</v>
      </c>
      <c r="I1114" s="107" t="s">
        <v>1231</v>
      </c>
      <c r="J1114" s="107" t="s">
        <v>26</v>
      </c>
      <c r="K1114" s="107" t="s">
        <v>1369</v>
      </c>
      <c r="L1114" s="107" t="s">
        <v>2217</v>
      </c>
      <c r="M1114" t="s">
        <v>1329</v>
      </c>
      <c r="P1114" t="s">
        <v>309</v>
      </c>
      <c r="Q1114" s="6" t="e">
        <f>+VLOOKUP(Y1114,#REF!,2,FALSE)</f>
        <v>#REF!</v>
      </c>
      <c r="R1114" t="s">
        <v>1462</v>
      </c>
      <c r="S1114" t="s">
        <v>70</v>
      </c>
      <c r="T1114">
        <v>350000</v>
      </c>
      <c r="U1114">
        <v>350000</v>
      </c>
      <c r="V1114">
        <v>35000</v>
      </c>
      <c r="W1114">
        <v>0</v>
      </c>
      <c r="X1114">
        <v>-315000</v>
      </c>
      <c r="Y1114" s="288">
        <v>3</v>
      </c>
      <c r="Z1114" s="6" t="str">
        <f t="shared" si="68"/>
        <v>31</v>
      </c>
      <c r="AA1114" s="107" t="str">
        <f t="shared" si="69"/>
        <v>2</v>
      </c>
      <c r="AB1114" s="107" t="str">
        <f t="shared" si="70"/>
        <v>22</v>
      </c>
      <c r="AC1114" s="107" t="str">
        <f t="shared" si="71"/>
        <v>221</v>
      </c>
    </row>
    <row r="1115" spans="1:29" x14ac:dyDescent="0.25">
      <c r="A1115" t="s">
        <v>133</v>
      </c>
      <c r="B1115" t="s">
        <v>1379</v>
      </c>
      <c r="C1115" s="107" t="e">
        <f>+VLOOKUP(AA1115,#REF!,2,FALSE)</f>
        <v>#REF!</v>
      </c>
      <c r="D1115" s="107" t="e">
        <f>+VLOOKUP(AB1115,#REF!,2,FALSE)</f>
        <v>#REF!</v>
      </c>
      <c r="E1115" s="107" t="s">
        <v>2232</v>
      </c>
      <c r="F1115" s="107" t="s">
        <v>2227</v>
      </c>
      <c r="G1115" s="107" t="s">
        <v>2245</v>
      </c>
      <c r="H1115" s="107" t="s">
        <v>2246</v>
      </c>
      <c r="I1115" s="107" t="s">
        <v>1231</v>
      </c>
      <c r="J1115" s="107" t="s">
        <v>26</v>
      </c>
      <c r="K1115" s="107" t="s">
        <v>1369</v>
      </c>
      <c r="L1115" s="107" t="s">
        <v>2217</v>
      </c>
      <c r="M1115" t="s">
        <v>1329</v>
      </c>
      <c r="P1115" t="s">
        <v>318</v>
      </c>
      <c r="Q1115" s="6" t="e">
        <f>+VLOOKUP(Y1115,#REF!,2,FALSE)</f>
        <v>#REF!</v>
      </c>
      <c r="R1115" t="s">
        <v>1464</v>
      </c>
      <c r="S1115" t="s">
        <v>45</v>
      </c>
      <c r="T1115">
        <v>60000</v>
      </c>
      <c r="U1115">
        <v>60000</v>
      </c>
      <c r="V1115">
        <v>60000</v>
      </c>
      <c r="W1115">
        <v>0</v>
      </c>
      <c r="X1115">
        <v>0</v>
      </c>
      <c r="Y1115" s="288">
        <v>3</v>
      </c>
      <c r="Z1115" s="6" t="str">
        <f t="shared" si="68"/>
        <v>33</v>
      </c>
      <c r="AA1115" s="107" t="str">
        <f t="shared" si="69"/>
        <v>2</v>
      </c>
      <c r="AB1115" s="107" t="str">
        <f t="shared" si="70"/>
        <v>22</v>
      </c>
      <c r="AC1115" s="107" t="str">
        <f t="shared" si="71"/>
        <v>221</v>
      </c>
    </row>
    <row r="1116" spans="1:29" x14ac:dyDescent="0.25">
      <c r="A1116" t="s">
        <v>133</v>
      </c>
      <c r="B1116" t="s">
        <v>1379</v>
      </c>
      <c r="C1116" s="107" t="e">
        <f>+VLOOKUP(AA1116,#REF!,2,FALSE)</f>
        <v>#REF!</v>
      </c>
      <c r="D1116" s="107" t="e">
        <f>+VLOOKUP(AB1116,#REF!,2,FALSE)</f>
        <v>#REF!</v>
      </c>
      <c r="E1116" s="107" t="s">
        <v>2232</v>
      </c>
      <c r="F1116" s="107" t="s">
        <v>2227</v>
      </c>
      <c r="G1116" s="107" t="s">
        <v>2245</v>
      </c>
      <c r="H1116" s="107" t="s">
        <v>2246</v>
      </c>
      <c r="I1116" s="107" t="s">
        <v>1231</v>
      </c>
      <c r="J1116" s="107" t="s">
        <v>26</v>
      </c>
      <c r="K1116" s="107" t="s">
        <v>1369</v>
      </c>
      <c r="L1116" s="107" t="s">
        <v>2217</v>
      </c>
      <c r="M1116" t="s">
        <v>1329</v>
      </c>
      <c r="P1116" t="s">
        <v>319</v>
      </c>
      <c r="Q1116" s="6" t="e">
        <f>+VLOOKUP(Y1116,#REF!,2,FALSE)</f>
        <v>#REF!</v>
      </c>
      <c r="R1116" t="s">
        <v>1464</v>
      </c>
      <c r="S1116" t="s">
        <v>45</v>
      </c>
      <c r="T1116">
        <v>100000</v>
      </c>
      <c r="U1116">
        <v>100000</v>
      </c>
      <c r="V1116">
        <v>100000</v>
      </c>
      <c r="W1116">
        <v>0</v>
      </c>
      <c r="X1116">
        <v>0</v>
      </c>
      <c r="Y1116" s="288">
        <v>3</v>
      </c>
      <c r="Z1116" s="6" t="str">
        <f t="shared" si="68"/>
        <v>33</v>
      </c>
      <c r="AA1116" s="107" t="str">
        <f t="shared" si="69"/>
        <v>2</v>
      </c>
      <c r="AB1116" s="107" t="str">
        <f t="shared" si="70"/>
        <v>22</v>
      </c>
      <c r="AC1116" s="107" t="str">
        <f t="shared" si="71"/>
        <v>221</v>
      </c>
    </row>
    <row r="1117" spans="1:29" x14ac:dyDescent="0.25">
      <c r="A1117" t="s">
        <v>133</v>
      </c>
      <c r="B1117" t="s">
        <v>1379</v>
      </c>
      <c r="C1117" s="107" t="e">
        <f>+VLOOKUP(AA1117,#REF!,2,FALSE)</f>
        <v>#REF!</v>
      </c>
      <c r="D1117" s="107" t="e">
        <f>+VLOOKUP(AB1117,#REF!,2,FALSE)</f>
        <v>#REF!</v>
      </c>
      <c r="E1117" s="107" t="s">
        <v>2232</v>
      </c>
      <c r="F1117" s="107" t="s">
        <v>2227</v>
      </c>
      <c r="G1117" s="107" t="s">
        <v>2245</v>
      </c>
      <c r="H1117" s="107" t="s">
        <v>2246</v>
      </c>
      <c r="I1117" s="107" t="s">
        <v>1231</v>
      </c>
      <c r="J1117" s="107" t="s">
        <v>26</v>
      </c>
      <c r="K1117" s="107" t="s">
        <v>1369</v>
      </c>
      <c r="L1117" s="107" t="s">
        <v>2217</v>
      </c>
      <c r="M1117" t="s">
        <v>1329</v>
      </c>
      <c r="P1117" t="s">
        <v>320</v>
      </c>
      <c r="Q1117" s="6" t="e">
        <f>+VLOOKUP(Y1117,#REF!,2,FALSE)</f>
        <v>#REF!</v>
      </c>
      <c r="R1117" t="s">
        <v>1464</v>
      </c>
      <c r="S1117" t="s">
        <v>45</v>
      </c>
      <c r="T1117">
        <v>100000</v>
      </c>
      <c r="U1117">
        <v>100000</v>
      </c>
      <c r="V1117">
        <v>100000</v>
      </c>
      <c r="W1117">
        <v>0</v>
      </c>
      <c r="X1117">
        <v>0</v>
      </c>
      <c r="Y1117" s="288">
        <v>3</v>
      </c>
      <c r="Z1117" s="6" t="str">
        <f t="shared" si="68"/>
        <v>33</v>
      </c>
      <c r="AA1117" s="107" t="str">
        <f t="shared" si="69"/>
        <v>2</v>
      </c>
      <c r="AB1117" s="107" t="str">
        <f t="shared" si="70"/>
        <v>22</v>
      </c>
      <c r="AC1117" s="107" t="str">
        <f t="shared" si="71"/>
        <v>221</v>
      </c>
    </row>
    <row r="1118" spans="1:29" x14ac:dyDescent="0.25">
      <c r="A1118" t="s">
        <v>133</v>
      </c>
      <c r="B1118" t="s">
        <v>1379</v>
      </c>
      <c r="C1118" s="107" t="e">
        <f>+VLOOKUP(AA1118,#REF!,2,FALSE)</f>
        <v>#REF!</v>
      </c>
      <c r="D1118" s="107" t="e">
        <f>+VLOOKUP(AB1118,#REF!,2,FALSE)</f>
        <v>#REF!</v>
      </c>
      <c r="E1118" s="107" t="s">
        <v>2232</v>
      </c>
      <c r="F1118" s="107" t="s">
        <v>2227</v>
      </c>
      <c r="G1118" s="107" t="s">
        <v>2245</v>
      </c>
      <c r="H1118" s="107" t="s">
        <v>2246</v>
      </c>
      <c r="I1118" s="107" t="s">
        <v>1231</v>
      </c>
      <c r="J1118" s="107" t="s">
        <v>26</v>
      </c>
      <c r="K1118" s="107" t="s">
        <v>1369</v>
      </c>
      <c r="L1118" s="107" t="s">
        <v>2217</v>
      </c>
      <c r="M1118" t="s">
        <v>1329</v>
      </c>
      <c r="P1118" t="s">
        <v>321</v>
      </c>
      <c r="Q1118" s="6" t="e">
        <f>+VLOOKUP(Y1118,#REF!,2,FALSE)</f>
        <v>#REF!</v>
      </c>
      <c r="R1118" t="s">
        <v>1464</v>
      </c>
      <c r="S1118" t="s">
        <v>45</v>
      </c>
      <c r="T1118">
        <v>100000</v>
      </c>
      <c r="U1118">
        <v>100000</v>
      </c>
      <c r="V1118">
        <v>100000</v>
      </c>
      <c r="W1118">
        <v>0</v>
      </c>
      <c r="X1118">
        <v>0</v>
      </c>
      <c r="Y1118" s="288">
        <v>3</v>
      </c>
      <c r="Z1118" s="6" t="str">
        <f t="shared" si="68"/>
        <v>33</v>
      </c>
      <c r="AA1118" s="107" t="str">
        <f t="shared" si="69"/>
        <v>2</v>
      </c>
      <c r="AB1118" s="107" t="str">
        <f t="shared" si="70"/>
        <v>22</v>
      </c>
      <c r="AC1118" s="107" t="str">
        <f t="shared" si="71"/>
        <v>221</v>
      </c>
    </row>
    <row r="1119" spans="1:29" x14ac:dyDescent="0.25">
      <c r="A1119" t="s">
        <v>133</v>
      </c>
      <c r="B1119" t="s">
        <v>1379</v>
      </c>
      <c r="C1119" s="107" t="e">
        <f>+VLOOKUP(AA1119,#REF!,2,FALSE)</f>
        <v>#REF!</v>
      </c>
      <c r="D1119" s="107" t="e">
        <f>+VLOOKUP(AB1119,#REF!,2,FALSE)</f>
        <v>#REF!</v>
      </c>
      <c r="E1119" s="107" t="s">
        <v>2232</v>
      </c>
      <c r="F1119" s="107" t="s">
        <v>2227</v>
      </c>
      <c r="G1119" s="107" t="s">
        <v>2245</v>
      </c>
      <c r="H1119" s="107" t="s">
        <v>2246</v>
      </c>
      <c r="I1119" s="107" t="s">
        <v>1231</v>
      </c>
      <c r="J1119" s="107" t="s">
        <v>26</v>
      </c>
      <c r="K1119" s="107" t="s">
        <v>1369</v>
      </c>
      <c r="L1119" s="107" t="s">
        <v>2217</v>
      </c>
      <c r="M1119" t="s">
        <v>1329</v>
      </c>
      <c r="P1119" t="s">
        <v>322</v>
      </c>
      <c r="Q1119" s="6" t="e">
        <f>+VLOOKUP(Y1119,#REF!,2,FALSE)</f>
        <v>#REF!</v>
      </c>
      <c r="R1119" t="s">
        <v>1464</v>
      </c>
      <c r="S1119" t="s">
        <v>71</v>
      </c>
      <c r="T1119">
        <v>3000000</v>
      </c>
      <c r="U1119">
        <v>3000000</v>
      </c>
      <c r="V1119">
        <v>3000000</v>
      </c>
      <c r="W1119">
        <v>0</v>
      </c>
      <c r="X1119">
        <v>0</v>
      </c>
      <c r="Y1119" s="288">
        <v>3</v>
      </c>
      <c r="Z1119" s="6" t="str">
        <f t="shared" si="68"/>
        <v>33</v>
      </c>
      <c r="AA1119" s="107" t="str">
        <f t="shared" si="69"/>
        <v>2</v>
      </c>
      <c r="AB1119" s="107" t="str">
        <f t="shared" si="70"/>
        <v>22</v>
      </c>
      <c r="AC1119" s="107" t="str">
        <f t="shared" si="71"/>
        <v>221</v>
      </c>
    </row>
    <row r="1120" spans="1:29" x14ac:dyDescent="0.25">
      <c r="A1120" t="s">
        <v>133</v>
      </c>
      <c r="B1120" t="s">
        <v>1379</v>
      </c>
      <c r="C1120" s="107" t="e">
        <f>+VLOOKUP(AA1120,#REF!,2,FALSE)</f>
        <v>#REF!</v>
      </c>
      <c r="D1120" s="107" t="e">
        <f>+VLOOKUP(AB1120,#REF!,2,FALSE)</f>
        <v>#REF!</v>
      </c>
      <c r="E1120" s="107" t="s">
        <v>2232</v>
      </c>
      <c r="F1120" s="107" t="s">
        <v>2227</v>
      </c>
      <c r="G1120" s="107" t="s">
        <v>2245</v>
      </c>
      <c r="H1120" s="107" t="s">
        <v>2246</v>
      </c>
      <c r="I1120" s="107" t="s">
        <v>1231</v>
      </c>
      <c r="J1120" s="107" t="s">
        <v>26</v>
      </c>
      <c r="K1120" s="107" t="s">
        <v>1369</v>
      </c>
      <c r="L1120" s="107" t="s">
        <v>2217</v>
      </c>
      <c r="M1120" t="s">
        <v>1329</v>
      </c>
      <c r="P1120" t="s">
        <v>323</v>
      </c>
      <c r="Q1120" s="6" t="e">
        <f>+VLOOKUP(Y1120,#REF!,2,FALSE)</f>
        <v>#REF!</v>
      </c>
      <c r="R1120" t="s">
        <v>1464</v>
      </c>
      <c r="S1120" t="s">
        <v>71</v>
      </c>
      <c r="T1120">
        <v>500000</v>
      </c>
      <c r="U1120">
        <v>500000</v>
      </c>
      <c r="V1120">
        <v>500000</v>
      </c>
      <c r="W1120">
        <v>0</v>
      </c>
      <c r="X1120">
        <v>0</v>
      </c>
      <c r="Y1120" s="288">
        <v>3</v>
      </c>
      <c r="Z1120" s="6" t="str">
        <f t="shared" si="68"/>
        <v>33</v>
      </c>
      <c r="AA1120" s="107" t="str">
        <f t="shared" si="69"/>
        <v>2</v>
      </c>
      <c r="AB1120" s="107" t="str">
        <f t="shared" si="70"/>
        <v>22</v>
      </c>
      <c r="AC1120" s="107" t="str">
        <f t="shared" si="71"/>
        <v>221</v>
      </c>
    </row>
    <row r="1121" spans="1:29" x14ac:dyDescent="0.25">
      <c r="A1121" t="s">
        <v>133</v>
      </c>
      <c r="B1121" t="s">
        <v>1379</v>
      </c>
      <c r="C1121" s="107" t="e">
        <f>+VLOOKUP(AA1121,#REF!,2,FALSE)</f>
        <v>#REF!</v>
      </c>
      <c r="D1121" s="107" t="e">
        <f>+VLOOKUP(AB1121,#REF!,2,FALSE)</f>
        <v>#REF!</v>
      </c>
      <c r="E1121" s="107" t="s">
        <v>2232</v>
      </c>
      <c r="F1121" s="107" t="s">
        <v>2227</v>
      </c>
      <c r="G1121" s="107" t="s">
        <v>2245</v>
      </c>
      <c r="H1121" s="107" t="s">
        <v>2246</v>
      </c>
      <c r="I1121" s="107" t="s">
        <v>1231</v>
      </c>
      <c r="J1121" s="107" t="s">
        <v>26</v>
      </c>
      <c r="K1121" s="107" t="s">
        <v>1369</v>
      </c>
      <c r="L1121" s="107" t="s">
        <v>2217</v>
      </c>
      <c r="M1121" t="s">
        <v>1329</v>
      </c>
      <c r="P1121" t="s">
        <v>324</v>
      </c>
      <c r="Q1121" s="6" t="e">
        <f>+VLOOKUP(Y1121,#REF!,2,FALSE)</f>
        <v>#REF!</v>
      </c>
      <c r="R1121" t="s">
        <v>1466</v>
      </c>
      <c r="S1121" t="s">
        <v>72</v>
      </c>
      <c r="T1121">
        <v>175000</v>
      </c>
      <c r="U1121">
        <v>175000</v>
      </c>
      <c r="V1121">
        <v>175000</v>
      </c>
      <c r="W1121">
        <v>0</v>
      </c>
      <c r="X1121">
        <v>0</v>
      </c>
      <c r="Y1121" s="288">
        <v>3</v>
      </c>
      <c r="Z1121" s="6" t="str">
        <f t="shared" si="68"/>
        <v>35</v>
      </c>
      <c r="AA1121" s="107" t="str">
        <f t="shared" si="69"/>
        <v>2</v>
      </c>
      <c r="AB1121" s="107" t="str">
        <f t="shared" si="70"/>
        <v>22</v>
      </c>
      <c r="AC1121" s="107" t="str">
        <f t="shared" si="71"/>
        <v>221</v>
      </c>
    </row>
    <row r="1122" spans="1:29" x14ac:dyDescent="0.25">
      <c r="A1122" t="s">
        <v>133</v>
      </c>
      <c r="B1122" t="s">
        <v>1379</v>
      </c>
      <c r="C1122" s="107" t="e">
        <f>+VLOOKUP(AA1122,#REF!,2,FALSE)</f>
        <v>#REF!</v>
      </c>
      <c r="D1122" s="107" t="e">
        <f>+VLOOKUP(AB1122,#REF!,2,FALSE)</f>
        <v>#REF!</v>
      </c>
      <c r="E1122" s="107" t="s">
        <v>2232</v>
      </c>
      <c r="F1122" s="107" t="s">
        <v>2227</v>
      </c>
      <c r="G1122" s="107" t="s">
        <v>2245</v>
      </c>
      <c r="H1122" s="107" t="s">
        <v>2246</v>
      </c>
      <c r="I1122" s="107" t="s">
        <v>1231</v>
      </c>
      <c r="J1122" s="107" t="s">
        <v>26</v>
      </c>
      <c r="K1122" s="107" t="s">
        <v>1369</v>
      </c>
      <c r="L1122" s="107" t="s">
        <v>2217</v>
      </c>
      <c r="M1122" t="s">
        <v>1329</v>
      </c>
      <c r="P1122" t="s">
        <v>325</v>
      </c>
      <c r="Q1122" s="6" t="e">
        <f>+VLOOKUP(Y1122,#REF!,2,FALSE)</f>
        <v>#REF!</v>
      </c>
      <c r="R1122" t="s">
        <v>1476</v>
      </c>
      <c r="S1122" t="s">
        <v>73</v>
      </c>
      <c r="T1122">
        <v>60000</v>
      </c>
      <c r="U1122">
        <v>60000</v>
      </c>
      <c r="V1122">
        <v>0</v>
      </c>
      <c r="W1122">
        <v>0</v>
      </c>
      <c r="X1122">
        <v>-60000</v>
      </c>
      <c r="Y1122" s="288">
        <v>5</v>
      </c>
      <c r="Z1122" s="6" t="str">
        <f t="shared" si="68"/>
        <v>51</v>
      </c>
      <c r="AA1122" s="107" t="str">
        <f t="shared" si="69"/>
        <v>2</v>
      </c>
      <c r="AB1122" s="107" t="str">
        <f t="shared" si="70"/>
        <v>22</v>
      </c>
      <c r="AC1122" s="107" t="str">
        <f t="shared" si="71"/>
        <v>221</v>
      </c>
    </row>
    <row r="1123" spans="1:29" x14ac:dyDescent="0.25">
      <c r="A1123" t="s">
        <v>133</v>
      </c>
      <c r="B1123" t="s">
        <v>1386</v>
      </c>
      <c r="C1123" s="107" t="e">
        <f>+VLOOKUP(AA1123,#REF!,2,FALSE)</f>
        <v>#REF!</v>
      </c>
      <c r="D1123" s="107" t="e">
        <f>+VLOOKUP(AB1123,#REF!,2,FALSE)</f>
        <v>#REF!</v>
      </c>
      <c r="E1123" s="107" t="s">
        <v>2247</v>
      </c>
      <c r="F1123" s="107" t="s">
        <v>2248</v>
      </c>
      <c r="G1123" s="107" t="s">
        <v>2249</v>
      </c>
      <c r="H1123" s="107" t="s">
        <v>2250</v>
      </c>
      <c r="I1123" t="s">
        <v>1230</v>
      </c>
      <c r="J1123" t="s">
        <v>25</v>
      </c>
      <c r="K1123" t="s">
        <v>1369</v>
      </c>
      <c r="L1123" s="107" t="s">
        <v>2217</v>
      </c>
      <c r="M1123" t="s">
        <v>1328</v>
      </c>
      <c r="P1123" t="s">
        <v>299</v>
      </c>
      <c r="Q1123" s="6" t="e">
        <f>+VLOOKUP(Y1123,#REF!,2,FALSE)</f>
        <v>#REF!</v>
      </c>
      <c r="R1123" t="s">
        <v>1455</v>
      </c>
      <c r="S1123" t="s">
        <v>6</v>
      </c>
      <c r="T1123">
        <v>30000</v>
      </c>
      <c r="U1123">
        <v>30000</v>
      </c>
      <c r="V1123">
        <v>30000</v>
      </c>
      <c r="W1123">
        <v>0</v>
      </c>
      <c r="X1123">
        <v>0</v>
      </c>
      <c r="Y1123" s="288">
        <v>2</v>
      </c>
      <c r="Z1123" s="6" t="str">
        <f t="shared" si="68"/>
        <v>22</v>
      </c>
      <c r="AA1123" s="107" t="str">
        <f t="shared" si="69"/>
        <v>2</v>
      </c>
      <c r="AB1123" s="107" t="str">
        <f t="shared" si="70"/>
        <v>21</v>
      </c>
      <c r="AC1123" s="107" t="str">
        <f t="shared" si="71"/>
        <v>212</v>
      </c>
    </row>
    <row r="1124" spans="1:29" x14ac:dyDescent="0.25">
      <c r="A1124" t="s">
        <v>133</v>
      </c>
      <c r="B1124" t="s">
        <v>1386</v>
      </c>
      <c r="C1124" s="107" t="e">
        <f>+VLOOKUP(AA1124,#REF!,2,FALSE)</f>
        <v>#REF!</v>
      </c>
      <c r="D1124" s="107" t="e">
        <f>+VLOOKUP(AB1124,#REF!,2,FALSE)</f>
        <v>#REF!</v>
      </c>
      <c r="E1124" s="107" t="s">
        <v>2247</v>
      </c>
      <c r="F1124" s="107" t="s">
        <v>2248</v>
      </c>
      <c r="G1124" s="107" t="s">
        <v>2249</v>
      </c>
      <c r="H1124" s="107" t="s">
        <v>2250</v>
      </c>
      <c r="I1124" s="107" t="s">
        <v>1230</v>
      </c>
      <c r="J1124" s="107" t="s">
        <v>25</v>
      </c>
      <c r="K1124" s="107" t="s">
        <v>1369</v>
      </c>
      <c r="L1124" s="107" t="s">
        <v>2217</v>
      </c>
      <c r="M1124" t="s">
        <v>1328</v>
      </c>
      <c r="P1124" t="s">
        <v>300</v>
      </c>
      <c r="Q1124" s="6" t="e">
        <f>+VLOOKUP(Y1124,#REF!,2,FALSE)</f>
        <v>#REF!</v>
      </c>
      <c r="R1124" t="s">
        <v>1474</v>
      </c>
      <c r="S1124" t="s">
        <v>62</v>
      </c>
      <c r="T1124">
        <v>70000</v>
      </c>
      <c r="U1124">
        <v>70000</v>
      </c>
      <c r="V1124">
        <v>70000</v>
      </c>
      <c r="W1124">
        <v>0</v>
      </c>
      <c r="X1124">
        <v>0</v>
      </c>
      <c r="Y1124" s="288">
        <v>4</v>
      </c>
      <c r="Z1124" s="6" t="str">
        <f t="shared" si="68"/>
        <v>44</v>
      </c>
      <c r="AA1124" s="107" t="str">
        <f t="shared" si="69"/>
        <v>2</v>
      </c>
      <c r="AB1124" s="107" t="str">
        <f t="shared" si="70"/>
        <v>21</v>
      </c>
      <c r="AC1124" s="107" t="str">
        <f t="shared" si="71"/>
        <v>212</v>
      </c>
    </row>
    <row r="1125" spans="1:29" x14ac:dyDescent="0.25">
      <c r="A1125" t="s">
        <v>133</v>
      </c>
      <c r="B1125" t="s">
        <v>1386</v>
      </c>
      <c r="C1125" s="107" t="e">
        <f>+VLOOKUP(AA1125,#REF!,2,FALSE)</f>
        <v>#REF!</v>
      </c>
      <c r="D1125" s="107" t="e">
        <f>+VLOOKUP(AB1125,#REF!,2,FALSE)</f>
        <v>#REF!</v>
      </c>
      <c r="E1125" s="107" t="s">
        <v>2247</v>
      </c>
      <c r="F1125" s="107" t="s">
        <v>2248</v>
      </c>
      <c r="G1125" s="107" t="s">
        <v>2249</v>
      </c>
      <c r="H1125" s="107" t="s">
        <v>2250</v>
      </c>
      <c r="I1125" s="107" t="s">
        <v>1230</v>
      </c>
      <c r="J1125" s="107" t="s">
        <v>25</v>
      </c>
      <c r="K1125" s="107" t="s">
        <v>1369</v>
      </c>
      <c r="L1125" s="107" t="s">
        <v>2217</v>
      </c>
      <c r="M1125" t="s">
        <v>1328</v>
      </c>
      <c r="P1125" t="s">
        <v>301</v>
      </c>
      <c r="Q1125" s="6" t="e">
        <f>+VLOOKUP(Y1125,#REF!,2,FALSE)</f>
        <v>#REF!</v>
      </c>
      <c r="R1125" t="s">
        <v>1456</v>
      </c>
      <c r="S1125" t="s">
        <v>59</v>
      </c>
      <c r="T1125">
        <v>10000</v>
      </c>
      <c r="U1125">
        <v>10000</v>
      </c>
      <c r="V1125">
        <v>10000</v>
      </c>
      <c r="W1125">
        <v>0</v>
      </c>
      <c r="X1125">
        <v>0</v>
      </c>
      <c r="Y1125" s="288">
        <v>2</v>
      </c>
      <c r="Z1125" s="6" t="str">
        <f t="shared" si="68"/>
        <v>24</v>
      </c>
      <c r="AA1125" s="107" t="str">
        <f t="shared" si="69"/>
        <v>2</v>
      </c>
      <c r="AB1125" s="107" t="str">
        <f t="shared" si="70"/>
        <v>21</v>
      </c>
      <c r="AC1125" s="107" t="str">
        <f t="shared" si="71"/>
        <v>212</v>
      </c>
    </row>
    <row r="1126" spans="1:29" x14ac:dyDescent="0.25">
      <c r="A1126" t="s">
        <v>133</v>
      </c>
      <c r="B1126" t="s">
        <v>1386</v>
      </c>
      <c r="C1126" s="107" t="e">
        <f>+VLOOKUP(AA1126,#REF!,2,FALSE)</f>
        <v>#REF!</v>
      </c>
      <c r="D1126" s="107" t="e">
        <f>+VLOOKUP(AB1126,#REF!,2,FALSE)</f>
        <v>#REF!</v>
      </c>
      <c r="E1126" s="107" t="s">
        <v>2247</v>
      </c>
      <c r="F1126" s="107" t="s">
        <v>2248</v>
      </c>
      <c r="G1126" s="107" t="s">
        <v>2249</v>
      </c>
      <c r="H1126" s="107" t="s">
        <v>2250</v>
      </c>
      <c r="I1126" s="107" t="s">
        <v>1230</v>
      </c>
      <c r="J1126" s="107" t="s">
        <v>25</v>
      </c>
      <c r="K1126" s="107" t="s">
        <v>1369</v>
      </c>
      <c r="L1126" s="107" t="s">
        <v>2217</v>
      </c>
      <c r="M1126" t="s">
        <v>1328</v>
      </c>
      <c r="P1126" t="s">
        <v>301</v>
      </c>
      <c r="Q1126" s="6" t="e">
        <f>+VLOOKUP(Y1126,#REF!,2,FALSE)</f>
        <v>#REF!</v>
      </c>
      <c r="R1126" t="s">
        <v>1454</v>
      </c>
      <c r="S1126" t="s">
        <v>5</v>
      </c>
      <c r="T1126">
        <v>10000</v>
      </c>
      <c r="U1126">
        <v>10000</v>
      </c>
      <c r="V1126">
        <v>2000</v>
      </c>
      <c r="W1126">
        <v>0</v>
      </c>
      <c r="X1126">
        <v>-8000</v>
      </c>
      <c r="Y1126" s="288">
        <v>2</v>
      </c>
      <c r="Z1126" s="6" t="str">
        <f t="shared" si="68"/>
        <v>21</v>
      </c>
      <c r="AA1126" s="107" t="str">
        <f t="shared" si="69"/>
        <v>2</v>
      </c>
      <c r="AB1126" s="107" t="str">
        <f t="shared" si="70"/>
        <v>21</v>
      </c>
      <c r="AC1126" s="107" t="str">
        <f t="shared" si="71"/>
        <v>212</v>
      </c>
    </row>
    <row r="1127" spans="1:29" x14ac:dyDescent="0.25">
      <c r="A1127" t="s">
        <v>133</v>
      </c>
      <c r="B1127" t="s">
        <v>1386</v>
      </c>
      <c r="C1127" s="107" t="e">
        <f>+VLOOKUP(AA1127,#REF!,2,FALSE)</f>
        <v>#REF!</v>
      </c>
      <c r="D1127" s="107" t="e">
        <f>+VLOOKUP(AB1127,#REF!,2,FALSE)</f>
        <v>#REF!</v>
      </c>
      <c r="E1127" s="107" t="s">
        <v>2247</v>
      </c>
      <c r="F1127" s="107" t="s">
        <v>2248</v>
      </c>
      <c r="G1127" s="107" t="s">
        <v>2249</v>
      </c>
      <c r="H1127" s="107" t="s">
        <v>2250</v>
      </c>
      <c r="I1127" s="107" t="s">
        <v>1230</v>
      </c>
      <c r="J1127" s="107" t="s">
        <v>25</v>
      </c>
      <c r="K1127" s="107" t="s">
        <v>1369</v>
      </c>
      <c r="L1127" s="107" t="s">
        <v>2217</v>
      </c>
      <c r="M1127" t="s">
        <v>1328</v>
      </c>
      <c r="P1127" t="s">
        <v>301</v>
      </c>
      <c r="Q1127" s="6" t="e">
        <f>+VLOOKUP(Y1127,#REF!,2,FALSE)</f>
        <v>#REF!</v>
      </c>
      <c r="R1127" t="s">
        <v>1464</v>
      </c>
      <c r="S1127" t="s">
        <v>45</v>
      </c>
      <c r="T1127">
        <v>10000</v>
      </c>
      <c r="U1127">
        <v>10000</v>
      </c>
      <c r="V1127">
        <v>10000</v>
      </c>
      <c r="W1127">
        <v>0</v>
      </c>
      <c r="X1127">
        <v>0</v>
      </c>
      <c r="Y1127" s="288">
        <v>3</v>
      </c>
      <c r="Z1127" s="6" t="str">
        <f t="shared" si="68"/>
        <v>33</v>
      </c>
      <c r="AA1127" s="107" t="str">
        <f t="shared" si="69"/>
        <v>2</v>
      </c>
      <c r="AB1127" s="107" t="str">
        <f t="shared" si="70"/>
        <v>21</v>
      </c>
      <c r="AC1127" s="107" t="str">
        <f t="shared" si="71"/>
        <v>212</v>
      </c>
    </row>
    <row r="1128" spans="1:29" x14ac:dyDescent="0.25">
      <c r="A1128" t="s">
        <v>133</v>
      </c>
      <c r="B1128" t="s">
        <v>1386</v>
      </c>
      <c r="C1128" s="107" t="e">
        <f>+VLOOKUP(AA1128,#REF!,2,FALSE)</f>
        <v>#REF!</v>
      </c>
      <c r="D1128" s="107" t="e">
        <f>+VLOOKUP(AB1128,#REF!,2,FALSE)</f>
        <v>#REF!</v>
      </c>
      <c r="E1128" s="107" t="s">
        <v>2247</v>
      </c>
      <c r="F1128" s="107" t="s">
        <v>2248</v>
      </c>
      <c r="G1128" s="107" t="s">
        <v>2249</v>
      </c>
      <c r="H1128" s="107" t="s">
        <v>2250</v>
      </c>
      <c r="I1128" s="107" t="s">
        <v>1230</v>
      </c>
      <c r="J1128" s="107" t="s">
        <v>25</v>
      </c>
      <c r="K1128" s="107" t="s">
        <v>1369</v>
      </c>
      <c r="L1128" s="107" t="s">
        <v>2217</v>
      </c>
      <c r="M1128" t="s">
        <v>1328</v>
      </c>
      <c r="P1128" t="s">
        <v>301</v>
      </c>
      <c r="Q1128" s="6" t="e">
        <f>+VLOOKUP(Y1128,#REF!,2,FALSE)</f>
        <v>#REF!</v>
      </c>
      <c r="R1128" t="s">
        <v>1477</v>
      </c>
      <c r="S1128" t="s">
        <v>63</v>
      </c>
      <c r="T1128">
        <v>10000</v>
      </c>
      <c r="U1128">
        <v>10000</v>
      </c>
      <c r="V1128">
        <v>10000</v>
      </c>
      <c r="W1128">
        <v>0</v>
      </c>
      <c r="X1128">
        <v>0</v>
      </c>
      <c r="Y1128" s="288">
        <v>5</v>
      </c>
      <c r="Z1128" s="6" t="str">
        <f t="shared" si="68"/>
        <v>52</v>
      </c>
      <c r="AA1128" s="107" t="str">
        <f t="shared" si="69"/>
        <v>2</v>
      </c>
      <c r="AB1128" s="107" t="str">
        <f t="shared" si="70"/>
        <v>21</v>
      </c>
      <c r="AC1128" s="107" t="str">
        <f t="shared" si="71"/>
        <v>212</v>
      </c>
    </row>
    <row r="1129" spans="1:29" x14ac:dyDescent="0.25">
      <c r="A1129" t="s">
        <v>133</v>
      </c>
      <c r="B1129" t="s">
        <v>1386</v>
      </c>
      <c r="C1129" s="107" t="e">
        <f>+VLOOKUP(AA1129,#REF!,2,FALSE)</f>
        <v>#REF!</v>
      </c>
      <c r="D1129" s="107" t="e">
        <f>+VLOOKUP(AB1129,#REF!,2,FALSE)</f>
        <v>#REF!</v>
      </c>
      <c r="E1129" s="107" t="s">
        <v>2247</v>
      </c>
      <c r="F1129" s="107" t="s">
        <v>2248</v>
      </c>
      <c r="G1129" s="107" t="s">
        <v>2249</v>
      </c>
      <c r="H1129" s="107" t="s">
        <v>2250</v>
      </c>
      <c r="I1129" s="107" t="s">
        <v>1230</v>
      </c>
      <c r="J1129" s="107" t="s">
        <v>25</v>
      </c>
      <c r="K1129" s="107" t="s">
        <v>1369</v>
      </c>
      <c r="L1129" s="107" t="s">
        <v>2217</v>
      </c>
      <c r="M1129" t="s">
        <v>1328</v>
      </c>
      <c r="P1129" t="s">
        <v>301</v>
      </c>
      <c r="Q1129" s="6" t="e">
        <f>+VLOOKUP(Y1129,#REF!,2,FALSE)</f>
        <v>#REF!</v>
      </c>
      <c r="R1129" t="s">
        <v>1471</v>
      </c>
      <c r="S1129" t="s">
        <v>64</v>
      </c>
      <c r="T1129">
        <v>10000</v>
      </c>
      <c r="U1129">
        <v>10000</v>
      </c>
      <c r="V1129">
        <v>0</v>
      </c>
      <c r="W1129">
        <v>0</v>
      </c>
      <c r="X1129">
        <v>-10000</v>
      </c>
      <c r="Y1129" s="288">
        <v>4</v>
      </c>
      <c r="Z1129" s="6" t="str">
        <f t="shared" si="68"/>
        <v>41</v>
      </c>
      <c r="AA1129" s="107" t="str">
        <f t="shared" si="69"/>
        <v>2</v>
      </c>
      <c r="AB1129" s="107" t="str">
        <f t="shared" si="70"/>
        <v>21</v>
      </c>
      <c r="AC1129" s="107" t="str">
        <f t="shared" si="71"/>
        <v>212</v>
      </c>
    </row>
    <row r="1130" spans="1:29" x14ac:dyDescent="0.25">
      <c r="A1130" t="s">
        <v>133</v>
      </c>
      <c r="B1130" t="s">
        <v>1386</v>
      </c>
      <c r="C1130" s="107" t="e">
        <f>+VLOOKUP(AA1130,#REF!,2,FALSE)</f>
        <v>#REF!</v>
      </c>
      <c r="D1130" s="107" t="e">
        <f>+VLOOKUP(AB1130,#REF!,2,FALSE)</f>
        <v>#REF!</v>
      </c>
      <c r="E1130" s="107" t="s">
        <v>2247</v>
      </c>
      <c r="F1130" s="107" t="s">
        <v>2248</v>
      </c>
      <c r="G1130" s="107" t="s">
        <v>2249</v>
      </c>
      <c r="H1130" s="107" t="s">
        <v>2250</v>
      </c>
      <c r="I1130" s="107" t="s">
        <v>1230</v>
      </c>
      <c r="J1130" s="107" t="s">
        <v>25</v>
      </c>
      <c r="K1130" s="107" t="s">
        <v>1369</v>
      </c>
      <c r="L1130" s="107" t="s">
        <v>2217</v>
      </c>
      <c r="M1130" t="s">
        <v>1328</v>
      </c>
      <c r="P1130" t="s">
        <v>302</v>
      </c>
      <c r="Q1130" s="6" t="e">
        <f>+VLOOKUP(Y1130,#REF!,2,FALSE)</f>
        <v>#REF!</v>
      </c>
      <c r="R1130" t="s">
        <v>1461</v>
      </c>
      <c r="S1130" t="s">
        <v>10</v>
      </c>
      <c r="T1130">
        <v>90000</v>
      </c>
      <c r="U1130">
        <v>90000</v>
      </c>
      <c r="V1130">
        <v>36000</v>
      </c>
      <c r="W1130">
        <v>0</v>
      </c>
      <c r="X1130">
        <v>-54000</v>
      </c>
      <c r="Y1130" s="288">
        <v>2</v>
      </c>
      <c r="Z1130" s="6" t="str">
        <f t="shared" si="68"/>
        <v>29</v>
      </c>
      <c r="AA1130" s="107" t="str">
        <f t="shared" si="69"/>
        <v>2</v>
      </c>
      <c r="AB1130" s="107" t="str">
        <f t="shared" si="70"/>
        <v>21</v>
      </c>
      <c r="AC1130" s="107" t="str">
        <f t="shared" si="71"/>
        <v>212</v>
      </c>
    </row>
    <row r="1131" spans="1:29" x14ac:dyDescent="0.25">
      <c r="A1131" t="s">
        <v>133</v>
      </c>
      <c r="B1131" t="s">
        <v>1386</v>
      </c>
      <c r="C1131" s="107" t="e">
        <f>+VLOOKUP(AA1131,#REF!,2,FALSE)</f>
        <v>#REF!</v>
      </c>
      <c r="D1131" s="107" t="e">
        <f>+VLOOKUP(AB1131,#REF!,2,FALSE)</f>
        <v>#REF!</v>
      </c>
      <c r="E1131" s="107" t="s">
        <v>2247</v>
      </c>
      <c r="F1131" s="107" t="s">
        <v>2248</v>
      </c>
      <c r="G1131" s="107" t="s">
        <v>2249</v>
      </c>
      <c r="H1131" s="107" t="s">
        <v>2250</v>
      </c>
      <c r="I1131" s="107" t="s">
        <v>1230</v>
      </c>
      <c r="J1131" s="107" t="s">
        <v>25</v>
      </c>
      <c r="K1131" s="107" t="s">
        <v>1369</v>
      </c>
      <c r="L1131" s="107" t="s">
        <v>2217</v>
      </c>
      <c r="M1131" t="s">
        <v>1328</v>
      </c>
      <c r="P1131" t="s">
        <v>303</v>
      </c>
      <c r="Q1131" s="6" t="e">
        <f>+VLOOKUP(Y1131,#REF!,2,FALSE)</f>
        <v>#REF!</v>
      </c>
      <c r="R1131" t="s">
        <v>1466</v>
      </c>
      <c r="S1131" t="s">
        <v>65</v>
      </c>
      <c r="T1131">
        <v>80000</v>
      </c>
      <c r="U1131">
        <v>80000</v>
      </c>
      <c r="V1131">
        <v>80000</v>
      </c>
      <c r="W1131">
        <v>0</v>
      </c>
      <c r="X1131">
        <v>0</v>
      </c>
      <c r="Y1131" s="288">
        <v>3</v>
      </c>
      <c r="Z1131" s="6" t="str">
        <f t="shared" si="68"/>
        <v>35</v>
      </c>
      <c r="AA1131" s="107" t="str">
        <f t="shared" si="69"/>
        <v>2</v>
      </c>
      <c r="AB1131" s="107" t="str">
        <f t="shared" si="70"/>
        <v>21</v>
      </c>
      <c r="AC1131" s="107" t="str">
        <f t="shared" si="71"/>
        <v>212</v>
      </c>
    </row>
    <row r="1132" spans="1:29" x14ac:dyDescent="0.25">
      <c r="A1132" t="s">
        <v>133</v>
      </c>
      <c r="B1132" t="s">
        <v>1386</v>
      </c>
      <c r="C1132" s="107" t="e">
        <f>+VLOOKUP(AA1132,#REF!,2,FALSE)</f>
        <v>#REF!</v>
      </c>
      <c r="D1132" s="107" t="e">
        <f>+VLOOKUP(AB1132,#REF!,2,FALSE)</f>
        <v>#REF!</v>
      </c>
      <c r="E1132" s="107" t="s">
        <v>2247</v>
      </c>
      <c r="F1132" s="107" t="s">
        <v>2248</v>
      </c>
      <c r="G1132" s="107" t="s">
        <v>2249</v>
      </c>
      <c r="H1132" s="107" t="s">
        <v>2250</v>
      </c>
      <c r="I1132" s="107" t="s">
        <v>1230</v>
      </c>
      <c r="J1132" s="107" t="s">
        <v>25</v>
      </c>
      <c r="K1132" s="107" t="s">
        <v>1369</v>
      </c>
      <c r="L1132" s="107" t="s">
        <v>2217</v>
      </c>
      <c r="M1132" t="s">
        <v>1328</v>
      </c>
      <c r="P1132" t="s">
        <v>304</v>
      </c>
      <c r="Q1132" s="6" t="e">
        <f>+VLOOKUP(Y1132,#REF!,2,FALSE)</f>
        <v>#REF!</v>
      </c>
      <c r="R1132" t="s">
        <v>1464</v>
      </c>
      <c r="S1132" t="s">
        <v>45</v>
      </c>
      <c r="T1132">
        <v>120000</v>
      </c>
      <c r="U1132">
        <v>120000</v>
      </c>
      <c r="V1132">
        <v>120000</v>
      </c>
      <c r="W1132">
        <v>0</v>
      </c>
      <c r="X1132">
        <v>0</v>
      </c>
      <c r="Y1132" s="288">
        <v>3</v>
      </c>
      <c r="Z1132" s="6" t="str">
        <f t="shared" si="68"/>
        <v>33</v>
      </c>
      <c r="AA1132" s="107" t="str">
        <f t="shared" si="69"/>
        <v>2</v>
      </c>
      <c r="AB1132" s="107" t="str">
        <f t="shared" si="70"/>
        <v>21</v>
      </c>
      <c r="AC1132" s="107" t="str">
        <f t="shared" si="71"/>
        <v>212</v>
      </c>
    </row>
    <row r="1133" spans="1:29" x14ac:dyDescent="0.25">
      <c r="A1133" t="s">
        <v>133</v>
      </c>
      <c r="B1133" t="s">
        <v>1386</v>
      </c>
      <c r="C1133" s="107" t="e">
        <f>+VLOOKUP(AA1133,#REF!,2,FALSE)</f>
        <v>#REF!</v>
      </c>
      <c r="D1133" s="107" t="e">
        <f>+VLOOKUP(AB1133,#REF!,2,FALSE)</f>
        <v>#REF!</v>
      </c>
      <c r="E1133" s="107" t="s">
        <v>2247</v>
      </c>
      <c r="F1133" s="107" t="s">
        <v>2248</v>
      </c>
      <c r="G1133" s="107" t="s">
        <v>2249</v>
      </c>
      <c r="H1133" s="107" t="s">
        <v>2250</v>
      </c>
      <c r="I1133" s="107" t="s">
        <v>1230</v>
      </c>
      <c r="J1133" s="107" t="s">
        <v>25</v>
      </c>
      <c r="K1133" s="107" t="s">
        <v>1369</v>
      </c>
      <c r="L1133" s="107" t="s">
        <v>2217</v>
      </c>
      <c r="M1133" t="s">
        <v>1328</v>
      </c>
      <c r="P1133" t="s">
        <v>305</v>
      </c>
      <c r="Q1133" s="6" t="e">
        <f>+VLOOKUP(Y1133,#REF!,2,FALSE)</f>
        <v>#REF!</v>
      </c>
      <c r="R1133" t="s">
        <v>1463</v>
      </c>
      <c r="S1133" t="s">
        <v>66</v>
      </c>
      <c r="T1133">
        <v>9500000</v>
      </c>
      <c r="U1133">
        <v>9500000</v>
      </c>
      <c r="V1133">
        <v>9500000</v>
      </c>
      <c r="W1133">
        <v>0</v>
      </c>
      <c r="X1133">
        <v>0</v>
      </c>
      <c r="Y1133" s="288">
        <v>3</v>
      </c>
      <c r="Z1133" s="6" t="str">
        <f t="shared" si="68"/>
        <v>32</v>
      </c>
      <c r="AA1133" s="107" t="str">
        <f t="shared" si="69"/>
        <v>2</v>
      </c>
      <c r="AB1133" s="107" t="str">
        <f t="shared" si="70"/>
        <v>21</v>
      </c>
      <c r="AC1133" s="107" t="str">
        <f t="shared" si="71"/>
        <v>212</v>
      </c>
    </row>
    <row r="1134" spans="1:29" x14ac:dyDescent="0.25">
      <c r="A1134" t="s">
        <v>133</v>
      </c>
      <c r="B1134" t="s">
        <v>1386</v>
      </c>
      <c r="C1134" s="107" t="e">
        <f>+VLOOKUP(AA1134,#REF!,2,FALSE)</f>
        <v>#REF!</v>
      </c>
      <c r="D1134" s="107" t="e">
        <f>+VLOOKUP(AB1134,#REF!,2,FALSE)</f>
        <v>#REF!</v>
      </c>
      <c r="E1134" s="107" t="s">
        <v>2247</v>
      </c>
      <c r="F1134" s="107" t="s">
        <v>2248</v>
      </c>
      <c r="G1134" s="107" t="s">
        <v>2249</v>
      </c>
      <c r="H1134" s="107" t="s">
        <v>2250</v>
      </c>
      <c r="I1134" s="107" t="s">
        <v>1230</v>
      </c>
      <c r="J1134" s="107" t="s">
        <v>25</v>
      </c>
      <c r="K1134" s="107" t="s">
        <v>1369</v>
      </c>
      <c r="L1134" s="107" t="s">
        <v>2217</v>
      </c>
      <c r="M1134" t="s">
        <v>1328</v>
      </c>
      <c r="P1134" t="s">
        <v>306</v>
      </c>
      <c r="Q1134" s="6" t="e">
        <f>+VLOOKUP(Y1134,#REF!,2,FALSE)</f>
        <v>#REF!</v>
      </c>
      <c r="R1134" t="s">
        <v>1459</v>
      </c>
      <c r="S1134" t="s">
        <v>8</v>
      </c>
      <c r="T1134">
        <v>96000</v>
      </c>
      <c r="U1134">
        <v>96000</v>
      </c>
      <c r="V1134">
        <v>0</v>
      </c>
      <c r="W1134">
        <v>0</v>
      </c>
      <c r="X1134">
        <v>-96000</v>
      </c>
      <c r="Y1134" s="288">
        <v>2</v>
      </c>
      <c r="Z1134" s="6" t="str">
        <f t="shared" si="68"/>
        <v>27</v>
      </c>
      <c r="AA1134" s="107" t="str">
        <f t="shared" si="69"/>
        <v>2</v>
      </c>
      <c r="AB1134" s="107" t="str">
        <f t="shared" si="70"/>
        <v>21</v>
      </c>
      <c r="AC1134" s="107" t="str">
        <f t="shared" si="71"/>
        <v>212</v>
      </c>
    </row>
    <row r="1135" spans="1:29" x14ac:dyDescent="0.25">
      <c r="A1135" t="s">
        <v>133</v>
      </c>
      <c r="B1135" t="s">
        <v>1386</v>
      </c>
      <c r="C1135" s="107" t="e">
        <f>+VLOOKUP(AA1135,#REF!,2,FALSE)</f>
        <v>#REF!</v>
      </c>
      <c r="D1135" s="107" t="e">
        <f>+VLOOKUP(AB1135,#REF!,2,FALSE)</f>
        <v>#REF!</v>
      </c>
      <c r="E1135" s="107" t="s">
        <v>2247</v>
      </c>
      <c r="F1135" s="107" t="s">
        <v>2248</v>
      </c>
      <c r="G1135" s="107" t="s">
        <v>2249</v>
      </c>
      <c r="H1135" s="107" t="s">
        <v>2250</v>
      </c>
      <c r="I1135" s="107" t="s">
        <v>1230</v>
      </c>
      <c r="J1135" s="107" t="s">
        <v>25</v>
      </c>
      <c r="K1135" s="107" t="s">
        <v>1369</v>
      </c>
      <c r="L1135" s="107" t="s">
        <v>2217</v>
      </c>
      <c r="M1135" t="s">
        <v>1328</v>
      </c>
      <c r="P1135" t="s">
        <v>306</v>
      </c>
      <c r="Q1135" s="6" t="e">
        <f>+VLOOKUP(Y1135,#REF!,2,FALSE)</f>
        <v>#REF!</v>
      </c>
      <c r="R1135" t="s">
        <v>1459</v>
      </c>
      <c r="S1135" t="s">
        <v>67</v>
      </c>
      <c r="T1135">
        <v>100000</v>
      </c>
      <c r="U1135">
        <v>100000</v>
      </c>
      <c r="V1135">
        <v>100000</v>
      </c>
      <c r="W1135">
        <v>0</v>
      </c>
      <c r="X1135">
        <v>0</v>
      </c>
      <c r="Y1135" s="288">
        <v>2</v>
      </c>
      <c r="Z1135" s="6" t="str">
        <f t="shared" si="68"/>
        <v>27</v>
      </c>
      <c r="AA1135" s="107" t="str">
        <f t="shared" si="69"/>
        <v>2</v>
      </c>
      <c r="AB1135" s="107" t="str">
        <f t="shared" si="70"/>
        <v>21</v>
      </c>
      <c r="AC1135" s="107" t="str">
        <f t="shared" si="71"/>
        <v>212</v>
      </c>
    </row>
    <row r="1136" spans="1:29" x14ac:dyDescent="0.25">
      <c r="A1136" t="s">
        <v>133</v>
      </c>
      <c r="B1136" t="s">
        <v>1386</v>
      </c>
      <c r="C1136" s="107" t="e">
        <f>+VLOOKUP(AA1136,#REF!,2,FALSE)</f>
        <v>#REF!</v>
      </c>
      <c r="D1136" s="107" t="e">
        <f>+VLOOKUP(AB1136,#REF!,2,FALSE)</f>
        <v>#REF!</v>
      </c>
      <c r="E1136" s="107" t="s">
        <v>2247</v>
      </c>
      <c r="F1136" s="107" t="s">
        <v>2248</v>
      </c>
      <c r="G1136" s="107" t="s">
        <v>2249</v>
      </c>
      <c r="H1136" s="107" t="s">
        <v>2250</v>
      </c>
      <c r="I1136" s="107" t="s">
        <v>1230</v>
      </c>
      <c r="J1136" s="107" t="s">
        <v>25</v>
      </c>
      <c r="K1136" s="107" t="s">
        <v>1369</v>
      </c>
      <c r="L1136" s="107" t="s">
        <v>2217</v>
      </c>
      <c r="M1136" t="s">
        <v>1328</v>
      </c>
      <c r="P1136" t="s">
        <v>250</v>
      </c>
      <c r="Q1136" s="6" t="e">
        <f>+VLOOKUP(Y1136,#REF!,2,FALSE)</f>
        <v>#REF!</v>
      </c>
      <c r="R1136" t="s">
        <v>1466</v>
      </c>
      <c r="S1136" t="s">
        <v>38</v>
      </c>
      <c r="T1136">
        <v>10000</v>
      </c>
      <c r="U1136">
        <v>10000</v>
      </c>
      <c r="V1136">
        <v>10000</v>
      </c>
      <c r="W1136">
        <v>0</v>
      </c>
      <c r="X1136">
        <v>0</v>
      </c>
      <c r="Y1136" s="288">
        <v>3</v>
      </c>
      <c r="Z1136" s="6" t="str">
        <f t="shared" si="68"/>
        <v>35</v>
      </c>
      <c r="AA1136" s="107" t="str">
        <f t="shared" si="69"/>
        <v>2</v>
      </c>
      <c r="AB1136" s="107" t="str">
        <f t="shared" si="70"/>
        <v>21</v>
      </c>
      <c r="AC1136" s="107" t="str">
        <f t="shared" si="71"/>
        <v>212</v>
      </c>
    </row>
    <row r="1137" spans="1:29" x14ac:dyDescent="0.25">
      <c r="A1137" t="s">
        <v>133</v>
      </c>
      <c r="B1137" t="s">
        <v>1386</v>
      </c>
      <c r="C1137" s="107" t="e">
        <f>+VLOOKUP(AA1137,#REF!,2,FALSE)</f>
        <v>#REF!</v>
      </c>
      <c r="D1137" s="107" t="e">
        <f>+VLOOKUP(AB1137,#REF!,2,FALSE)</f>
        <v>#REF!</v>
      </c>
      <c r="E1137" s="107" t="s">
        <v>2247</v>
      </c>
      <c r="F1137" s="107" t="s">
        <v>2248</v>
      </c>
      <c r="G1137" s="107" t="s">
        <v>2249</v>
      </c>
      <c r="H1137" s="107" t="s">
        <v>2250</v>
      </c>
      <c r="I1137" s="107" t="s">
        <v>1230</v>
      </c>
      <c r="J1137" s="107" t="s">
        <v>25</v>
      </c>
      <c r="K1137" s="107" t="s">
        <v>1369</v>
      </c>
      <c r="L1137" s="107" t="s">
        <v>2217</v>
      </c>
      <c r="M1137" t="s">
        <v>1328</v>
      </c>
      <c r="P1137" t="s">
        <v>250</v>
      </c>
      <c r="Q1137" s="6" t="e">
        <f>+VLOOKUP(Y1137,#REF!,2,FALSE)</f>
        <v>#REF!</v>
      </c>
      <c r="R1137" t="s">
        <v>1464</v>
      </c>
      <c r="S1137" t="s">
        <v>45</v>
      </c>
      <c r="T1137">
        <v>100000</v>
      </c>
      <c r="U1137">
        <v>100000</v>
      </c>
      <c r="V1137">
        <v>100000</v>
      </c>
      <c r="W1137">
        <v>0</v>
      </c>
      <c r="X1137">
        <v>0</v>
      </c>
      <c r="Y1137" s="288">
        <v>3</v>
      </c>
      <c r="Z1137" s="6" t="str">
        <f t="shared" si="68"/>
        <v>33</v>
      </c>
      <c r="AA1137" s="107" t="str">
        <f t="shared" si="69"/>
        <v>2</v>
      </c>
      <c r="AB1137" s="107" t="str">
        <f t="shared" si="70"/>
        <v>21</v>
      </c>
      <c r="AC1137" s="107" t="str">
        <f t="shared" si="71"/>
        <v>212</v>
      </c>
    </row>
    <row r="1138" spans="1:29" x14ac:dyDescent="0.25">
      <c r="A1138" t="s">
        <v>133</v>
      </c>
      <c r="B1138" t="s">
        <v>1386</v>
      </c>
      <c r="C1138" s="107" t="e">
        <f>+VLOOKUP(AA1138,#REF!,2,FALSE)</f>
        <v>#REF!</v>
      </c>
      <c r="D1138" s="107" t="e">
        <f>+VLOOKUP(AB1138,#REF!,2,FALSE)</f>
        <v>#REF!</v>
      </c>
      <c r="E1138" s="107" t="s">
        <v>2247</v>
      </c>
      <c r="F1138" s="107" t="s">
        <v>2248</v>
      </c>
      <c r="G1138" s="107" t="s">
        <v>2249</v>
      </c>
      <c r="H1138" s="107" t="s">
        <v>2250</v>
      </c>
      <c r="I1138" s="107" t="s">
        <v>1230</v>
      </c>
      <c r="J1138" s="107" t="s">
        <v>25</v>
      </c>
      <c r="K1138" s="107" t="s">
        <v>1369</v>
      </c>
      <c r="L1138" s="107" t="s">
        <v>2217</v>
      </c>
      <c r="M1138" t="s">
        <v>1328</v>
      </c>
      <c r="P1138" t="s">
        <v>250</v>
      </c>
      <c r="Q1138" s="6" t="e">
        <f>+VLOOKUP(Y1138,#REF!,2,FALSE)</f>
        <v>#REF!</v>
      </c>
      <c r="R1138" t="s">
        <v>1454</v>
      </c>
      <c r="S1138" t="s">
        <v>2</v>
      </c>
      <c r="T1138">
        <v>100000</v>
      </c>
      <c r="U1138">
        <v>100000</v>
      </c>
      <c r="V1138">
        <v>100000</v>
      </c>
      <c r="W1138">
        <v>0</v>
      </c>
      <c r="X1138">
        <v>0</v>
      </c>
      <c r="Y1138" s="288">
        <v>2</v>
      </c>
      <c r="Z1138" s="6" t="str">
        <f t="shared" si="68"/>
        <v>21</v>
      </c>
      <c r="AA1138" s="107" t="str">
        <f t="shared" si="69"/>
        <v>2</v>
      </c>
      <c r="AB1138" s="107" t="str">
        <f t="shared" si="70"/>
        <v>21</v>
      </c>
      <c r="AC1138" s="107" t="str">
        <f t="shared" si="71"/>
        <v>212</v>
      </c>
    </row>
    <row r="1139" spans="1:29" x14ac:dyDescent="0.25">
      <c r="A1139" t="s">
        <v>133</v>
      </c>
      <c r="B1139" t="s">
        <v>1386</v>
      </c>
      <c r="C1139" s="107" t="e">
        <f>+VLOOKUP(AA1139,#REF!,2,FALSE)</f>
        <v>#REF!</v>
      </c>
      <c r="D1139" s="107" t="e">
        <f>+VLOOKUP(AB1139,#REF!,2,FALSE)</f>
        <v>#REF!</v>
      </c>
      <c r="E1139" s="107" t="s">
        <v>2247</v>
      </c>
      <c r="F1139" s="107" t="s">
        <v>2248</v>
      </c>
      <c r="G1139" s="107" t="s">
        <v>2249</v>
      </c>
      <c r="H1139" s="107" t="s">
        <v>2250</v>
      </c>
      <c r="I1139" s="107" t="s">
        <v>1230</v>
      </c>
      <c r="J1139" s="107" t="s">
        <v>25</v>
      </c>
      <c r="K1139" s="107" t="s">
        <v>1369</v>
      </c>
      <c r="L1139" s="107" t="s">
        <v>2217</v>
      </c>
      <c r="M1139" t="s">
        <v>1328</v>
      </c>
      <c r="P1139" t="s">
        <v>250</v>
      </c>
      <c r="Q1139" s="6" t="e">
        <f>+VLOOKUP(Y1139,#REF!,2,FALSE)</f>
        <v>#REF!</v>
      </c>
      <c r="R1139" t="s">
        <v>1461</v>
      </c>
      <c r="S1139" t="s">
        <v>10</v>
      </c>
      <c r="T1139">
        <v>8000</v>
      </c>
      <c r="U1139">
        <v>8000</v>
      </c>
      <c r="V1139">
        <v>3200</v>
      </c>
      <c r="W1139">
        <v>0</v>
      </c>
      <c r="X1139">
        <v>-4800</v>
      </c>
      <c r="Y1139" s="288">
        <v>2</v>
      </c>
      <c r="Z1139" s="6" t="str">
        <f t="shared" si="68"/>
        <v>29</v>
      </c>
      <c r="AA1139" s="107" t="str">
        <f t="shared" si="69"/>
        <v>2</v>
      </c>
      <c r="AB1139" s="107" t="str">
        <f t="shared" si="70"/>
        <v>21</v>
      </c>
      <c r="AC1139" s="107" t="str">
        <f t="shared" si="71"/>
        <v>212</v>
      </c>
    </row>
    <row r="1140" spans="1:29" x14ac:dyDescent="0.25">
      <c r="A1140" t="s">
        <v>133</v>
      </c>
      <c r="B1140" t="s">
        <v>1386</v>
      </c>
      <c r="C1140" s="107" t="e">
        <f>+VLOOKUP(AA1140,#REF!,2,FALSE)</f>
        <v>#REF!</v>
      </c>
      <c r="D1140" s="107" t="e">
        <f>+VLOOKUP(AB1140,#REF!,2,FALSE)</f>
        <v>#REF!</v>
      </c>
      <c r="E1140" s="107" t="s">
        <v>2247</v>
      </c>
      <c r="F1140" s="107" t="s">
        <v>2248</v>
      </c>
      <c r="G1140" s="107" t="s">
        <v>2249</v>
      </c>
      <c r="H1140" s="107" t="s">
        <v>2250</v>
      </c>
      <c r="I1140" s="107" t="s">
        <v>1230</v>
      </c>
      <c r="J1140" s="107" t="s">
        <v>25</v>
      </c>
      <c r="K1140" s="107" t="s">
        <v>1369</v>
      </c>
      <c r="L1140" s="107" t="s">
        <v>2217</v>
      </c>
      <c r="M1140" t="s">
        <v>1328</v>
      </c>
      <c r="P1140" t="s">
        <v>326</v>
      </c>
      <c r="Q1140" s="6" t="e">
        <f>+VLOOKUP(Y1140,#REF!,2,FALSE)</f>
        <v>#REF!</v>
      </c>
      <c r="R1140" t="s">
        <v>1454</v>
      </c>
      <c r="S1140" t="s">
        <v>2</v>
      </c>
      <c r="T1140">
        <v>85000</v>
      </c>
      <c r="U1140">
        <v>85000</v>
      </c>
      <c r="V1140">
        <v>85000</v>
      </c>
      <c r="W1140">
        <v>0</v>
      </c>
      <c r="X1140">
        <v>0</v>
      </c>
      <c r="Y1140" s="288">
        <v>2</v>
      </c>
      <c r="Z1140" s="6" t="str">
        <f t="shared" si="68"/>
        <v>21</v>
      </c>
      <c r="AA1140" s="107" t="str">
        <f t="shared" si="69"/>
        <v>2</v>
      </c>
      <c r="AB1140" s="107" t="str">
        <f t="shared" si="70"/>
        <v>21</v>
      </c>
      <c r="AC1140" s="107" t="str">
        <f t="shared" si="71"/>
        <v>212</v>
      </c>
    </row>
    <row r="1141" spans="1:29" x14ac:dyDescent="0.25">
      <c r="A1141" t="s">
        <v>133</v>
      </c>
      <c r="B1141" t="s">
        <v>1386</v>
      </c>
      <c r="C1141" s="107" t="e">
        <f>+VLOOKUP(AA1141,#REF!,2,FALSE)</f>
        <v>#REF!</v>
      </c>
      <c r="D1141" s="107" t="e">
        <f>+VLOOKUP(AB1141,#REF!,2,FALSE)</f>
        <v>#REF!</v>
      </c>
      <c r="E1141" s="107" t="s">
        <v>2247</v>
      </c>
      <c r="F1141" s="107" t="s">
        <v>2248</v>
      </c>
      <c r="G1141" s="107" t="s">
        <v>2249</v>
      </c>
      <c r="H1141" s="107" t="s">
        <v>2250</v>
      </c>
      <c r="I1141" s="107" t="s">
        <v>1230</v>
      </c>
      <c r="J1141" s="107" t="s">
        <v>25</v>
      </c>
      <c r="K1141" s="107" t="s">
        <v>1369</v>
      </c>
      <c r="L1141" s="107" t="s">
        <v>2217</v>
      </c>
      <c r="M1141" t="s">
        <v>1328</v>
      </c>
      <c r="P1141" t="s">
        <v>327</v>
      </c>
      <c r="Q1141" s="6" t="e">
        <f>+VLOOKUP(Y1141,#REF!,2,FALSE)</f>
        <v>#REF!</v>
      </c>
      <c r="R1141" t="s">
        <v>1454</v>
      </c>
      <c r="S1141" t="s">
        <v>3</v>
      </c>
      <c r="T1141">
        <v>89000</v>
      </c>
      <c r="U1141">
        <v>89000</v>
      </c>
      <c r="V1141">
        <v>26700</v>
      </c>
      <c r="W1141">
        <v>0</v>
      </c>
      <c r="X1141">
        <v>-62300</v>
      </c>
      <c r="Y1141" s="288">
        <v>2</v>
      </c>
      <c r="Z1141" s="6" t="str">
        <f t="shared" si="68"/>
        <v>21</v>
      </c>
      <c r="AA1141" s="107" t="str">
        <f t="shared" si="69"/>
        <v>2</v>
      </c>
      <c r="AB1141" s="107" t="str">
        <f t="shared" si="70"/>
        <v>21</v>
      </c>
      <c r="AC1141" s="107" t="str">
        <f t="shared" si="71"/>
        <v>212</v>
      </c>
    </row>
    <row r="1142" spans="1:29" x14ac:dyDescent="0.25">
      <c r="A1142" t="s">
        <v>133</v>
      </c>
      <c r="B1142" t="s">
        <v>1386</v>
      </c>
      <c r="C1142" s="107" t="e">
        <f>+VLOOKUP(AA1142,#REF!,2,FALSE)</f>
        <v>#REF!</v>
      </c>
      <c r="D1142" s="107" t="e">
        <f>+VLOOKUP(AB1142,#REF!,2,FALSE)</f>
        <v>#REF!</v>
      </c>
      <c r="E1142" s="107" t="s">
        <v>2247</v>
      </c>
      <c r="F1142" s="107" t="s">
        <v>2248</v>
      </c>
      <c r="G1142" s="107" t="s">
        <v>2249</v>
      </c>
      <c r="H1142" s="107" t="s">
        <v>2250</v>
      </c>
      <c r="I1142" s="107" t="s">
        <v>1230</v>
      </c>
      <c r="J1142" s="107" t="s">
        <v>25</v>
      </c>
      <c r="K1142" s="107" t="s">
        <v>1369</v>
      </c>
      <c r="L1142" s="107" t="s">
        <v>2217</v>
      </c>
      <c r="M1142" t="s">
        <v>1328</v>
      </c>
      <c r="P1142" t="s">
        <v>328</v>
      </c>
      <c r="Q1142" s="6" t="e">
        <f>+VLOOKUP(Y1142,#REF!,2,FALSE)</f>
        <v>#REF!</v>
      </c>
      <c r="R1142" t="s">
        <v>1454</v>
      </c>
      <c r="S1142" t="s">
        <v>4</v>
      </c>
      <c r="T1142">
        <v>155000</v>
      </c>
      <c r="U1142">
        <v>155000</v>
      </c>
      <c r="V1142">
        <v>31000</v>
      </c>
      <c r="W1142">
        <v>0</v>
      </c>
      <c r="X1142">
        <v>-124000</v>
      </c>
      <c r="Y1142" s="288">
        <v>2</v>
      </c>
      <c r="Z1142" s="6" t="str">
        <f t="shared" si="68"/>
        <v>21</v>
      </c>
      <c r="AA1142" s="107" t="str">
        <f t="shared" si="69"/>
        <v>2</v>
      </c>
      <c r="AB1142" s="107" t="str">
        <f t="shared" si="70"/>
        <v>21</v>
      </c>
      <c r="AC1142" s="107" t="str">
        <f t="shared" si="71"/>
        <v>212</v>
      </c>
    </row>
    <row r="1143" spans="1:29" x14ac:dyDescent="0.25">
      <c r="A1143" t="s">
        <v>133</v>
      </c>
      <c r="B1143" t="s">
        <v>1386</v>
      </c>
      <c r="C1143" s="107" t="e">
        <f>+VLOOKUP(AA1143,#REF!,2,FALSE)</f>
        <v>#REF!</v>
      </c>
      <c r="D1143" s="107" t="e">
        <f>+VLOOKUP(AB1143,#REF!,2,FALSE)</f>
        <v>#REF!</v>
      </c>
      <c r="E1143" s="107" t="s">
        <v>2247</v>
      </c>
      <c r="F1143" s="107" t="s">
        <v>2248</v>
      </c>
      <c r="G1143" s="107" t="s">
        <v>2249</v>
      </c>
      <c r="H1143" s="107" t="s">
        <v>2250</v>
      </c>
      <c r="I1143" s="107" t="s">
        <v>1230</v>
      </c>
      <c r="J1143" s="107" t="s">
        <v>25</v>
      </c>
      <c r="K1143" s="107" t="s">
        <v>1369</v>
      </c>
      <c r="L1143" s="107" t="s">
        <v>2217</v>
      </c>
      <c r="M1143" t="s">
        <v>1328</v>
      </c>
      <c r="P1143" t="s">
        <v>329</v>
      </c>
      <c r="Q1143" s="6" t="e">
        <f>+VLOOKUP(Y1143,#REF!,2,FALSE)</f>
        <v>#REF!</v>
      </c>
      <c r="R1143" t="s">
        <v>1454</v>
      </c>
      <c r="S1143" t="s">
        <v>5</v>
      </c>
      <c r="T1143">
        <v>50000</v>
      </c>
      <c r="U1143">
        <v>50000</v>
      </c>
      <c r="V1143">
        <v>10000</v>
      </c>
      <c r="W1143">
        <v>0</v>
      </c>
      <c r="X1143">
        <v>-40000</v>
      </c>
      <c r="Y1143" s="288">
        <v>2</v>
      </c>
      <c r="Z1143" s="6" t="str">
        <f t="shared" si="68"/>
        <v>21</v>
      </c>
      <c r="AA1143" s="107" t="str">
        <f t="shared" si="69"/>
        <v>2</v>
      </c>
      <c r="AB1143" s="107" t="str">
        <f t="shared" si="70"/>
        <v>21</v>
      </c>
      <c r="AC1143" s="107" t="str">
        <f t="shared" si="71"/>
        <v>212</v>
      </c>
    </row>
    <row r="1144" spans="1:29" x14ac:dyDescent="0.25">
      <c r="A1144" t="s">
        <v>133</v>
      </c>
      <c r="B1144" t="s">
        <v>1386</v>
      </c>
      <c r="C1144" s="107" t="e">
        <f>+VLOOKUP(AA1144,#REF!,2,FALSE)</f>
        <v>#REF!</v>
      </c>
      <c r="D1144" s="107" t="e">
        <f>+VLOOKUP(AB1144,#REF!,2,FALSE)</f>
        <v>#REF!</v>
      </c>
      <c r="E1144" s="107" t="s">
        <v>2247</v>
      </c>
      <c r="F1144" s="107" t="s">
        <v>2248</v>
      </c>
      <c r="G1144" s="107" t="s">
        <v>2249</v>
      </c>
      <c r="H1144" s="107" t="s">
        <v>2250</v>
      </c>
      <c r="I1144" s="107" t="s">
        <v>1230</v>
      </c>
      <c r="J1144" s="107" t="s">
        <v>25</v>
      </c>
      <c r="K1144" s="107" t="s">
        <v>1369</v>
      </c>
      <c r="L1144" s="107" t="s">
        <v>2217</v>
      </c>
      <c r="M1144" t="s">
        <v>1328</v>
      </c>
      <c r="P1144" t="s">
        <v>330</v>
      </c>
      <c r="Q1144" s="6" t="e">
        <f>+VLOOKUP(Y1144,#REF!,2,FALSE)</f>
        <v>#REF!</v>
      </c>
      <c r="R1144" t="s">
        <v>1455</v>
      </c>
      <c r="S1144" t="s">
        <v>6</v>
      </c>
      <c r="T1144">
        <v>600000</v>
      </c>
      <c r="U1144">
        <v>600000</v>
      </c>
      <c r="V1144">
        <v>180000</v>
      </c>
      <c r="W1144">
        <v>0</v>
      </c>
      <c r="X1144">
        <v>-420000</v>
      </c>
      <c r="Y1144" s="288">
        <v>2</v>
      </c>
      <c r="Z1144" s="6" t="str">
        <f t="shared" si="68"/>
        <v>22</v>
      </c>
      <c r="AA1144" s="107" t="str">
        <f t="shared" si="69"/>
        <v>2</v>
      </c>
      <c r="AB1144" s="107" t="str">
        <f t="shared" si="70"/>
        <v>21</v>
      </c>
      <c r="AC1144" s="107" t="str">
        <f t="shared" si="71"/>
        <v>212</v>
      </c>
    </row>
    <row r="1145" spans="1:29" x14ac:dyDescent="0.25">
      <c r="A1145" t="s">
        <v>133</v>
      </c>
      <c r="B1145" t="s">
        <v>1386</v>
      </c>
      <c r="C1145" s="107" t="e">
        <f>+VLOOKUP(AA1145,#REF!,2,FALSE)</f>
        <v>#REF!</v>
      </c>
      <c r="D1145" s="107" t="e">
        <f>+VLOOKUP(AB1145,#REF!,2,FALSE)</f>
        <v>#REF!</v>
      </c>
      <c r="E1145" s="107" t="s">
        <v>2247</v>
      </c>
      <c r="F1145" s="107" t="s">
        <v>2248</v>
      </c>
      <c r="G1145" s="107" t="s">
        <v>2249</v>
      </c>
      <c r="H1145" s="107" t="s">
        <v>2250</v>
      </c>
      <c r="I1145" s="107" t="s">
        <v>1230</v>
      </c>
      <c r="J1145" s="107" t="s">
        <v>25</v>
      </c>
      <c r="K1145" s="107" t="s">
        <v>1369</v>
      </c>
      <c r="L1145" s="107" t="s">
        <v>2217</v>
      </c>
      <c r="M1145" t="s">
        <v>1328</v>
      </c>
      <c r="P1145" t="s">
        <v>331</v>
      </c>
      <c r="Q1145" s="6" t="e">
        <f>+VLOOKUP(Y1145,#REF!,2,FALSE)</f>
        <v>#REF!</v>
      </c>
      <c r="R1145" t="s">
        <v>1455</v>
      </c>
      <c r="S1145" t="s">
        <v>74</v>
      </c>
      <c r="T1145">
        <v>1000000</v>
      </c>
      <c r="U1145">
        <v>1000000</v>
      </c>
      <c r="V1145">
        <v>800000</v>
      </c>
      <c r="W1145">
        <v>0</v>
      </c>
      <c r="X1145">
        <v>-200000</v>
      </c>
      <c r="Y1145" s="288">
        <v>2</v>
      </c>
      <c r="Z1145" s="6" t="str">
        <f t="shared" si="68"/>
        <v>22</v>
      </c>
      <c r="AA1145" s="107" t="str">
        <f t="shared" si="69"/>
        <v>2</v>
      </c>
      <c r="AB1145" s="107" t="str">
        <f t="shared" si="70"/>
        <v>21</v>
      </c>
      <c r="AC1145" s="107" t="str">
        <f t="shared" si="71"/>
        <v>212</v>
      </c>
    </row>
    <row r="1146" spans="1:29" x14ac:dyDescent="0.25">
      <c r="A1146" t="s">
        <v>133</v>
      </c>
      <c r="B1146" t="s">
        <v>1386</v>
      </c>
      <c r="C1146" s="107" t="e">
        <f>+VLOOKUP(AA1146,#REF!,2,FALSE)</f>
        <v>#REF!</v>
      </c>
      <c r="D1146" s="107" t="e">
        <f>+VLOOKUP(AB1146,#REF!,2,FALSE)</f>
        <v>#REF!</v>
      </c>
      <c r="E1146" s="107" t="s">
        <v>2247</v>
      </c>
      <c r="F1146" s="107" t="s">
        <v>2248</v>
      </c>
      <c r="G1146" s="107" t="s">
        <v>2249</v>
      </c>
      <c r="H1146" s="107" t="s">
        <v>2250</v>
      </c>
      <c r="I1146" s="107" t="s">
        <v>1230</v>
      </c>
      <c r="J1146" s="107" t="s">
        <v>25</v>
      </c>
      <c r="K1146" s="107" t="s">
        <v>1369</v>
      </c>
      <c r="L1146" s="107" t="s">
        <v>2217</v>
      </c>
      <c r="M1146" t="s">
        <v>1328</v>
      </c>
      <c r="P1146" t="s">
        <v>332</v>
      </c>
      <c r="Q1146" s="6" t="e">
        <f>+VLOOKUP(Y1146,#REF!,2,FALSE)</f>
        <v>#REF!</v>
      </c>
      <c r="R1146" t="s">
        <v>1455</v>
      </c>
      <c r="S1146" t="s">
        <v>7</v>
      </c>
      <c r="T1146">
        <v>45000</v>
      </c>
      <c r="U1146">
        <v>45000</v>
      </c>
      <c r="V1146">
        <v>45000</v>
      </c>
      <c r="W1146">
        <v>0</v>
      </c>
      <c r="X1146">
        <v>0</v>
      </c>
      <c r="Y1146" s="288">
        <v>2</v>
      </c>
      <c r="Z1146" s="6" t="str">
        <f t="shared" si="68"/>
        <v>22</v>
      </c>
      <c r="AA1146" s="107" t="str">
        <f t="shared" si="69"/>
        <v>2</v>
      </c>
      <c r="AB1146" s="107" t="str">
        <f t="shared" si="70"/>
        <v>21</v>
      </c>
      <c r="AC1146" s="107" t="str">
        <f t="shared" si="71"/>
        <v>212</v>
      </c>
    </row>
    <row r="1147" spans="1:29" x14ac:dyDescent="0.25">
      <c r="A1147" t="s">
        <v>133</v>
      </c>
      <c r="B1147" t="s">
        <v>1386</v>
      </c>
      <c r="C1147" s="107" t="e">
        <f>+VLOOKUP(AA1147,#REF!,2,FALSE)</f>
        <v>#REF!</v>
      </c>
      <c r="D1147" s="107" t="e">
        <f>+VLOOKUP(AB1147,#REF!,2,FALSE)</f>
        <v>#REF!</v>
      </c>
      <c r="E1147" s="107" t="s">
        <v>2247</v>
      </c>
      <c r="F1147" s="107" t="s">
        <v>2248</v>
      </c>
      <c r="G1147" s="107" t="s">
        <v>2249</v>
      </c>
      <c r="H1147" s="107" t="s">
        <v>2250</v>
      </c>
      <c r="I1147" s="107" t="s">
        <v>1230</v>
      </c>
      <c r="J1147" s="107" t="s">
        <v>25</v>
      </c>
      <c r="K1147" s="107" t="s">
        <v>1369</v>
      </c>
      <c r="L1147" s="107" t="s">
        <v>2217</v>
      </c>
      <c r="M1147" t="s">
        <v>1328</v>
      </c>
      <c r="P1147" t="s">
        <v>333</v>
      </c>
      <c r="Q1147" s="6" t="e">
        <f>+VLOOKUP(Y1147,#REF!,2,FALSE)</f>
        <v>#REF!</v>
      </c>
      <c r="R1147" t="s">
        <v>1456</v>
      </c>
      <c r="S1147" t="s">
        <v>52</v>
      </c>
      <c r="T1147">
        <v>30000</v>
      </c>
      <c r="U1147">
        <v>30000</v>
      </c>
      <c r="V1147">
        <v>6000</v>
      </c>
      <c r="W1147">
        <v>0</v>
      </c>
      <c r="X1147">
        <v>-24000</v>
      </c>
      <c r="Y1147" s="288">
        <v>2</v>
      </c>
      <c r="Z1147" s="6" t="str">
        <f t="shared" si="68"/>
        <v>24</v>
      </c>
      <c r="AA1147" s="107" t="str">
        <f t="shared" si="69"/>
        <v>2</v>
      </c>
      <c r="AB1147" s="107" t="str">
        <f t="shared" si="70"/>
        <v>21</v>
      </c>
      <c r="AC1147" s="107" t="str">
        <f t="shared" si="71"/>
        <v>212</v>
      </c>
    </row>
    <row r="1148" spans="1:29" x14ac:dyDescent="0.25">
      <c r="A1148" t="s">
        <v>133</v>
      </c>
      <c r="B1148" t="s">
        <v>1386</v>
      </c>
      <c r="C1148" s="107" t="e">
        <f>+VLOOKUP(AA1148,#REF!,2,FALSE)</f>
        <v>#REF!</v>
      </c>
      <c r="D1148" s="107" t="e">
        <f>+VLOOKUP(AB1148,#REF!,2,FALSE)</f>
        <v>#REF!</v>
      </c>
      <c r="E1148" s="107" t="s">
        <v>2247</v>
      </c>
      <c r="F1148" s="107" t="s">
        <v>2248</v>
      </c>
      <c r="G1148" s="107" t="s">
        <v>2249</v>
      </c>
      <c r="H1148" s="107" t="s">
        <v>2250</v>
      </c>
      <c r="I1148" s="107" t="s">
        <v>1230</v>
      </c>
      <c r="J1148" s="107" t="s">
        <v>25</v>
      </c>
      <c r="K1148" s="107" t="s">
        <v>1369</v>
      </c>
      <c r="L1148" s="107" t="s">
        <v>2217</v>
      </c>
      <c r="M1148" t="s">
        <v>1328</v>
      </c>
      <c r="P1148" t="s">
        <v>334</v>
      </c>
      <c r="Q1148" s="6" t="e">
        <f>+VLOOKUP(Y1148,#REF!,2,FALSE)</f>
        <v>#REF!</v>
      </c>
      <c r="R1148" t="s">
        <v>1456</v>
      </c>
      <c r="S1148" t="s">
        <v>58</v>
      </c>
      <c r="T1148">
        <v>20000</v>
      </c>
      <c r="U1148">
        <v>20000</v>
      </c>
      <c r="V1148">
        <v>2000</v>
      </c>
      <c r="W1148">
        <v>0</v>
      </c>
      <c r="X1148">
        <v>-18000</v>
      </c>
      <c r="Y1148" s="288">
        <v>2</v>
      </c>
      <c r="Z1148" s="6" t="str">
        <f t="shared" si="68"/>
        <v>24</v>
      </c>
      <c r="AA1148" s="107" t="str">
        <f t="shared" si="69"/>
        <v>2</v>
      </c>
      <c r="AB1148" s="107" t="str">
        <f t="shared" si="70"/>
        <v>21</v>
      </c>
      <c r="AC1148" s="107" t="str">
        <f t="shared" si="71"/>
        <v>212</v>
      </c>
    </row>
    <row r="1149" spans="1:29" x14ac:dyDescent="0.25">
      <c r="A1149" t="s">
        <v>133</v>
      </c>
      <c r="B1149" t="s">
        <v>1386</v>
      </c>
      <c r="C1149" s="107" t="e">
        <f>+VLOOKUP(AA1149,#REF!,2,FALSE)</f>
        <v>#REF!</v>
      </c>
      <c r="D1149" s="107" t="e">
        <f>+VLOOKUP(AB1149,#REF!,2,FALSE)</f>
        <v>#REF!</v>
      </c>
      <c r="E1149" s="107" t="s">
        <v>2247</v>
      </c>
      <c r="F1149" s="107" t="s">
        <v>2248</v>
      </c>
      <c r="G1149" s="107" t="s">
        <v>2249</v>
      </c>
      <c r="H1149" s="107" t="s">
        <v>2250</v>
      </c>
      <c r="I1149" s="107" t="s">
        <v>1230</v>
      </c>
      <c r="J1149" s="107" t="s">
        <v>25</v>
      </c>
      <c r="K1149" s="107" t="s">
        <v>1369</v>
      </c>
      <c r="L1149" s="107" t="s">
        <v>2217</v>
      </c>
      <c r="M1149" t="s">
        <v>1328</v>
      </c>
      <c r="P1149" t="s">
        <v>335</v>
      </c>
      <c r="Q1149" s="6" t="e">
        <f>+VLOOKUP(Y1149,#REF!,2,FALSE)</f>
        <v>#REF!</v>
      </c>
      <c r="R1149" t="s">
        <v>1457</v>
      </c>
      <c r="S1149" t="s">
        <v>75</v>
      </c>
      <c r="T1149">
        <v>2076000</v>
      </c>
      <c r="U1149">
        <v>2076000</v>
      </c>
      <c r="V1149">
        <v>1245600</v>
      </c>
      <c r="W1149">
        <v>0</v>
      </c>
      <c r="X1149">
        <v>-830400</v>
      </c>
      <c r="Y1149" s="288">
        <v>2</v>
      </c>
      <c r="Z1149" s="6" t="str">
        <f t="shared" si="68"/>
        <v>25</v>
      </c>
      <c r="AA1149" s="107" t="str">
        <f t="shared" si="69"/>
        <v>2</v>
      </c>
      <c r="AB1149" s="107" t="str">
        <f t="shared" si="70"/>
        <v>21</v>
      </c>
      <c r="AC1149" s="107" t="str">
        <f t="shared" si="71"/>
        <v>212</v>
      </c>
    </row>
    <row r="1150" spans="1:29" x14ac:dyDescent="0.25">
      <c r="A1150" t="s">
        <v>133</v>
      </c>
      <c r="B1150" t="s">
        <v>1386</v>
      </c>
      <c r="C1150" s="107" t="e">
        <f>+VLOOKUP(AA1150,#REF!,2,FALSE)</f>
        <v>#REF!</v>
      </c>
      <c r="D1150" s="107" t="e">
        <f>+VLOOKUP(AB1150,#REF!,2,FALSE)</f>
        <v>#REF!</v>
      </c>
      <c r="E1150" s="107" t="s">
        <v>2247</v>
      </c>
      <c r="F1150" s="107" t="s">
        <v>2248</v>
      </c>
      <c r="G1150" s="107" t="s">
        <v>2249</v>
      </c>
      <c r="H1150" s="107" t="s">
        <v>2250</v>
      </c>
      <c r="I1150" s="107" t="s">
        <v>1230</v>
      </c>
      <c r="J1150" s="107" t="s">
        <v>25</v>
      </c>
      <c r="K1150" s="107" t="s">
        <v>1369</v>
      </c>
      <c r="L1150" s="107" t="s">
        <v>2217</v>
      </c>
      <c r="M1150" t="s">
        <v>1328</v>
      </c>
      <c r="P1150" t="s">
        <v>336</v>
      </c>
      <c r="Q1150" s="6" t="e">
        <f>+VLOOKUP(Y1150,#REF!,2,FALSE)</f>
        <v>#REF!</v>
      </c>
      <c r="R1150" t="s">
        <v>1457</v>
      </c>
      <c r="S1150" t="s">
        <v>42</v>
      </c>
      <c r="T1150">
        <v>1300000</v>
      </c>
      <c r="U1150">
        <v>1300000</v>
      </c>
      <c r="V1150">
        <v>650000</v>
      </c>
      <c r="W1150">
        <v>0</v>
      </c>
      <c r="X1150">
        <v>-650000</v>
      </c>
      <c r="Y1150" s="288">
        <v>2</v>
      </c>
      <c r="Z1150" s="6" t="str">
        <f t="shared" si="68"/>
        <v>25</v>
      </c>
      <c r="AA1150" s="107" t="str">
        <f t="shared" si="69"/>
        <v>2</v>
      </c>
      <c r="AB1150" s="107" t="str">
        <f t="shared" si="70"/>
        <v>21</v>
      </c>
      <c r="AC1150" s="107" t="str">
        <f t="shared" si="71"/>
        <v>212</v>
      </c>
    </row>
    <row r="1151" spans="1:29" x14ac:dyDescent="0.25">
      <c r="A1151" t="s">
        <v>133</v>
      </c>
      <c r="B1151" t="s">
        <v>1386</v>
      </c>
      <c r="C1151" s="107" t="e">
        <f>+VLOOKUP(AA1151,#REF!,2,FALSE)</f>
        <v>#REF!</v>
      </c>
      <c r="D1151" s="107" t="e">
        <f>+VLOOKUP(AB1151,#REF!,2,FALSE)</f>
        <v>#REF!</v>
      </c>
      <c r="E1151" s="107" t="s">
        <v>2247</v>
      </c>
      <c r="F1151" s="107" t="s">
        <v>2248</v>
      </c>
      <c r="G1151" s="107" t="s">
        <v>2249</v>
      </c>
      <c r="H1151" s="107" t="s">
        <v>2250</v>
      </c>
      <c r="I1151" s="107" t="s">
        <v>1230</v>
      </c>
      <c r="J1151" s="107" t="s">
        <v>25</v>
      </c>
      <c r="K1151" s="107" t="s">
        <v>1369</v>
      </c>
      <c r="L1151" s="107" t="s">
        <v>2217</v>
      </c>
      <c r="M1151" t="s">
        <v>1328</v>
      </c>
      <c r="P1151" t="s">
        <v>337</v>
      </c>
      <c r="Q1151" s="6" t="e">
        <f>+VLOOKUP(Y1151,#REF!,2,FALSE)</f>
        <v>#REF!</v>
      </c>
      <c r="R1151" t="s">
        <v>1457</v>
      </c>
      <c r="S1151" t="s">
        <v>76</v>
      </c>
      <c r="T1151">
        <v>75000</v>
      </c>
      <c r="U1151">
        <v>75000</v>
      </c>
      <c r="V1151">
        <v>75000</v>
      </c>
      <c r="W1151">
        <v>0</v>
      </c>
      <c r="X1151">
        <v>0</v>
      </c>
      <c r="Y1151" s="288">
        <v>2</v>
      </c>
      <c r="Z1151" s="6" t="str">
        <f t="shared" si="68"/>
        <v>25</v>
      </c>
      <c r="AA1151" s="107" t="str">
        <f t="shared" si="69"/>
        <v>2</v>
      </c>
      <c r="AB1151" s="107" t="str">
        <f t="shared" si="70"/>
        <v>21</v>
      </c>
      <c r="AC1151" s="107" t="str">
        <f t="shared" si="71"/>
        <v>212</v>
      </c>
    </row>
    <row r="1152" spans="1:29" x14ac:dyDescent="0.25">
      <c r="A1152" t="s">
        <v>133</v>
      </c>
      <c r="B1152" t="s">
        <v>1386</v>
      </c>
      <c r="C1152" s="107" t="e">
        <f>+VLOOKUP(AA1152,#REF!,2,FALSE)</f>
        <v>#REF!</v>
      </c>
      <c r="D1152" s="107" t="e">
        <f>+VLOOKUP(AB1152,#REF!,2,FALSE)</f>
        <v>#REF!</v>
      </c>
      <c r="E1152" s="107" t="s">
        <v>2247</v>
      </c>
      <c r="F1152" s="107" t="s">
        <v>2248</v>
      </c>
      <c r="G1152" s="107" t="s">
        <v>2249</v>
      </c>
      <c r="H1152" s="107" t="s">
        <v>2250</v>
      </c>
      <c r="I1152" s="107" t="s">
        <v>1230</v>
      </c>
      <c r="J1152" s="107" t="s">
        <v>25</v>
      </c>
      <c r="K1152" s="107" t="s">
        <v>1369</v>
      </c>
      <c r="L1152" s="107" t="s">
        <v>2217</v>
      </c>
      <c r="M1152" t="s">
        <v>1328</v>
      </c>
      <c r="P1152" t="s">
        <v>338</v>
      </c>
      <c r="Q1152" s="6" t="e">
        <f>+VLOOKUP(Y1152,#REF!,2,FALSE)</f>
        <v>#REF!</v>
      </c>
      <c r="R1152" t="s">
        <v>1457</v>
      </c>
      <c r="S1152" t="s">
        <v>69</v>
      </c>
      <c r="T1152">
        <v>40000</v>
      </c>
      <c r="U1152">
        <v>40000</v>
      </c>
      <c r="V1152">
        <v>40000</v>
      </c>
      <c r="W1152">
        <v>0</v>
      </c>
      <c r="X1152">
        <v>0</v>
      </c>
      <c r="Y1152" s="288">
        <v>2</v>
      </c>
      <c r="Z1152" s="6" t="str">
        <f t="shared" si="68"/>
        <v>25</v>
      </c>
      <c r="AA1152" s="107" t="str">
        <f t="shared" si="69"/>
        <v>2</v>
      </c>
      <c r="AB1152" s="107" t="str">
        <f t="shared" si="70"/>
        <v>21</v>
      </c>
      <c r="AC1152" s="107" t="str">
        <f t="shared" si="71"/>
        <v>212</v>
      </c>
    </row>
    <row r="1153" spans="1:29" x14ac:dyDescent="0.25">
      <c r="A1153" t="s">
        <v>133</v>
      </c>
      <c r="B1153" t="s">
        <v>1386</v>
      </c>
      <c r="C1153" s="107" t="e">
        <f>+VLOOKUP(AA1153,#REF!,2,FALSE)</f>
        <v>#REF!</v>
      </c>
      <c r="D1153" s="107" t="e">
        <f>+VLOOKUP(AB1153,#REF!,2,FALSE)</f>
        <v>#REF!</v>
      </c>
      <c r="E1153" s="107" t="s">
        <v>2247</v>
      </c>
      <c r="F1153" s="107" t="s">
        <v>2248</v>
      </c>
      <c r="G1153" s="107" t="s">
        <v>2249</v>
      </c>
      <c r="H1153" s="107" t="s">
        <v>2250</v>
      </c>
      <c r="I1153" s="107" t="s">
        <v>1230</v>
      </c>
      <c r="J1153" s="107" t="s">
        <v>25</v>
      </c>
      <c r="K1153" s="107" t="s">
        <v>1369</v>
      </c>
      <c r="L1153" s="107" t="s">
        <v>2217</v>
      </c>
      <c r="M1153" t="s">
        <v>1328</v>
      </c>
      <c r="P1153" t="s">
        <v>339</v>
      </c>
      <c r="Q1153" s="6" t="e">
        <f>+VLOOKUP(Y1153,#REF!,2,FALSE)</f>
        <v>#REF!</v>
      </c>
      <c r="R1153" t="s">
        <v>1459</v>
      </c>
      <c r="S1153" t="s">
        <v>8</v>
      </c>
      <c r="T1153">
        <v>150000</v>
      </c>
      <c r="U1153">
        <v>150000</v>
      </c>
      <c r="V1153">
        <v>0</v>
      </c>
      <c r="W1153">
        <v>0</v>
      </c>
      <c r="X1153">
        <v>-150000</v>
      </c>
      <c r="Y1153" s="288">
        <v>2</v>
      </c>
      <c r="Z1153" s="6" t="str">
        <f t="shared" si="68"/>
        <v>27</v>
      </c>
      <c r="AA1153" s="107" t="str">
        <f t="shared" si="69"/>
        <v>2</v>
      </c>
      <c r="AB1153" s="107" t="str">
        <f t="shared" si="70"/>
        <v>21</v>
      </c>
      <c r="AC1153" s="107" t="str">
        <f t="shared" si="71"/>
        <v>212</v>
      </c>
    </row>
    <row r="1154" spans="1:29" x14ac:dyDescent="0.25">
      <c r="A1154" t="s">
        <v>133</v>
      </c>
      <c r="B1154" t="s">
        <v>1386</v>
      </c>
      <c r="C1154" s="107" t="e">
        <f>+VLOOKUP(AA1154,#REF!,2,FALSE)</f>
        <v>#REF!</v>
      </c>
      <c r="D1154" s="107" t="e">
        <f>+VLOOKUP(AB1154,#REF!,2,FALSE)</f>
        <v>#REF!</v>
      </c>
      <c r="E1154" s="107" t="s">
        <v>2247</v>
      </c>
      <c r="F1154" s="107" t="s">
        <v>2248</v>
      </c>
      <c r="G1154" s="107" t="s">
        <v>2249</v>
      </c>
      <c r="H1154" s="107" t="s">
        <v>2250</v>
      </c>
      <c r="I1154" s="107" t="s">
        <v>1230</v>
      </c>
      <c r="J1154" s="107" t="s">
        <v>25</v>
      </c>
      <c r="K1154" s="107" t="s">
        <v>1369</v>
      </c>
      <c r="L1154" s="107" t="s">
        <v>2217</v>
      </c>
      <c r="M1154" t="s">
        <v>1328</v>
      </c>
      <c r="P1154" t="s">
        <v>340</v>
      </c>
      <c r="Q1154" s="6" t="e">
        <f>+VLOOKUP(Y1154,#REF!,2,FALSE)</f>
        <v>#REF!</v>
      </c>
      <c r="R1154" t="s">
        <v>1459</v>
      </c>
      <c r="S1154" t="s">
        <v>67</v>
      </c>
      <c r="T1154">
        <v>100000</v>
      </c>
      <c r="U1154">
        <v>100000</v>
      </c>
      <c r="V1154">
        <v>100000</v>
      </c>
      <c r="W1154">
        <v>0</v>
      </c>
      <c r="X1154">
        <v>0</v>
      </c>
      <c r="Y1154" s="288">
        <v>2</v>
      </c>
      <c r="Z1154" s="6" t="str">
        <f t="shared" ref="Z1154:Z1217" si="72">+MID(S1154,1,2)</f>
        <v>27</v>
      </c>
      <c r="AA1154" s="107" t="str">
        <f t="shared" ref="AA1154:AA1217" si="73">+MID(B1154,1,1)</f>
        <v>2</v>
      </c>
      <c r="AB1154" s="107" t="str">
        <f t="shared" ref="AB1154:AB1217" si="74">+MID(B1154,1,2)</f>
        <v>21</v>
      </c>
      <c r="AC1154" s="107" t="str">
        <f t="shared" ref="AC1154:AC1217" si="75">+MID(B1154,1,3)</f>
        <v>212</v>
      </c>
    </row>
    <row r="1155" spans="1:29" x14ac:dyDescent="0.25">
      <c r="A1155" t="s">
        <v>133</v>
      </c>
      <c r="B1155" t="s">
        <v>1386</v>
      </c>
      <c r="C1155" s="107" t="e">
        <f>+VLOOKUP(AA1155,#REF!,2,FALSE)</f>
        <v>#REF!</v>
      </c>
      <c r="D1155" s="107" t="e">
        <f>+VLOOKUP(AB1155,#REF!,2,FALSE)</f>
        <v>#REF!</v>
      </c>
      <c r="E1155" s="107" t="s">
        <v>2247</v>
      </c>
      <c r="F1155" s="107" t="s">
        <v>2248</v>
      </c>
      <c r="G1155" s="107" t="s">
        <v>2249</v>
      </c>
      <c r="H1155" s="107" t="s">
        <v>2250</v>
      </c>
      <c r="I1155" s="107" t="s">
        <v>1230</v>
      </c>
      <c r="J1155" s="107" t="s">
        <v>25</v>
      </c>
      <c r="K1155" s="107" t="s">
        <v>1369</v>
      </c>
      <c r="L1155" s="107" t="s">
        <v>2217</v>
      </c>
      <c r="M1155" t="s">
        <v>1328</v>
      </c>
      <c r="P1155" t="s">
        <v>341</v>
      </c>
      <c r="Q1155" s="6" t="e">
        <f>+VLOOKUP(Y1155,#REF!,2,FALSE)</f>
        <v>#REF!</v>
      </c>
      <c r="R1155" t="s">
        <v>1459</v>
      </c>
      <c r="S1155" t="s">
        <v>9</v>
      </c>
      <c r="T1155">
        <v>25000</v>
      </c>
      <c r="U1155">
        <v>25000</v>
      </c>
      <c r="V1155">
        <v>2500</v>
      </c>
      <c r="W1155">
        <v>0</v>
      </c>
      <c r="X1155">
        <v>-22500</v>
      </c>
      <c r="Y1155" s="288">
        <v>2</v>
      </c>
      <c r="Z1155" s="6" t="str">
        <f t="shared" si="72"/>
        <v>27</v>
      </c>
      <c r="AA1155" s="107" t="str">
        <f t="shared" si="73"/>
        <v>2</v>
      </c>
      <c r="AB1155" s="107" t="str">
        <f t="shared" si="74"/>
        <v>21</v>
      </c>
      <c r="AC1155" s="107" t="str">
        <f t="shared" si="75"/>
        <v>212</v>
      </c>
    </row>
    <row r="1156" spans="1:29" x14ac:dyDescent="0.25">
      <c r="A1156" t="s">
        <v>133</v>
      </c>
      <c r="B1156" t="s">
        <v>1386</v>
      </c>
      <c r="C1156" s="107" t="e">
        <f>+VLOOKUP(AA1156,#REF!,2,FALSE)</f>
        <v>#REF!</v>
      </c>
      <c r="D1156" s="107" t="e">
        <f>+VLOOKUP(AB1156,#REF!,2,FALSE)</f>
        <v>#REF!</v>
      </c>
      <c r="E1156" s="107" t="s">
        <v>2247</v>
      </c>
      <c r="F1156" s="107" t="s">
        <v>2248</v>
      </c>
      <c r="G1156" s="107" t="s">
        <v>2249</v>
      </c>
      <c r="H1156" s="107" t="s">
        <v>2250</v>
      </c>
      <c r="I1156" s="107" t="s">
        <v>1230</v>
      </c>
      <c r="J1156" s="107" t="s">
        <v>25</v>
      </c>
      <c r="K1156" s="107" t="s">
        <v>1369</v>
      </c>
      <c r="L1156" s="107" t="s">
        <v>2217</v>
      </c>
      <c r="M1156" t="s">
        <v>1328</v>
      </c>
      <c r="P1156" t="s">
        <v>342</v>
      </c>
      <c r="Q1156" s="6" t="e">
        <f>+VLOOKUP(Y1156,#REF!,2,FALSE)</f>
        <v>#REF!</v>
      </c>
      <c r="R1156" t="s">
        <v>1459</v>
      </c>
      <c r="S1156" t="s">
        <v>43</v>
      </c>
      <c r="T1156">
        <v>10000</v>
      </c>
      <c r="U1156">
        <v>10000</v>
      </c>
      <c r="V1156">
        <v>10000</v>
      </c>
      <c r="W1156">
        <v>0</v>
      </c>
      <c r="X1156">
        <v>0</v>
      </c>
      <c r="Y1156" s="288">
        <v>2</v>
      </c>
      <c r="Z1156" s="6" t="str">
        <f t="shared" si="72"/>
        <v>27</v>
      </c>
      <c r="AA1156" s="107" t="str">
        <f t="shared" si="73"/>
        <v>2</v>
      </c>
      <c r="AB1156" s="107" t="str">
        <f t="shared" si="74"/>
        <v>21</v>
      </c>
      <c r="AC1156" s="107" t="str">
        <f t="shared" si="75"/>
        <v>212</v>
      </c>
    </row>
    <row r="1157" spans="1:29" x14ac:dyDescent="0.25">
      <c r="A1157" t="s">
        <v>133</v>
      </c>
      <c r="B1157" t="s">
        <v>1386</v>
      </c>
      <c r="C1157" s="107" t="e">
        <f>+VLOOKUP(AA1157,#REF!,2,FALSE)</f>
        <v>#REF!</v>
      </c>
      <c r="D1157" s="107" t="e">
        <f>+VLOOKUP(AB1157,#REF!,2,FALSE)</f>
        <v>#REF!</v>
      </c>
      <c r="E1157" s="107" t="s">
        <v>2247</v>
      </c>
      <c r="F1157" s="107" t="s">
        <v>2248</v>
      </c>
      <c r="G1157" s="107" t="s">
        <v>2249</v>
      </c>
      <c r="H1157" s="107" t="s">
        <v>2250</v>
      </c>
      <c r="I1157" s="107" t="s">
        <v>1230</v>
      </c>
      <c r="J1157" s="107" t="s">
        <v>25</v>
      </c>
      <c r="K1157" s="107" t="s">
        <v>1369</v>
      </c>
      <c r="L1157" s="107" t="s">
        <v>2217</v>
      </c>
      <c r="M1157" t="s">
        <v>1328</v>
      </c>
      <c r="P1157" t="s">
        <v>343</v>
      </c>
      <c r="Q1157" s="6" t="e">
        <f>+VLOOKUP(Y1157,#REF!,2,FALSE)</f>
        <v>#REF!</v>
      </c>
      <c r="R1157" t="s">
        <v>1461</v>
      </c>
      <c r="S1157" t="s">
        <v>10</v>
      </c>
      <c r="T1157">
        <v>75000</v>
      </c>
      <c r="U1157">
        <v>75000</v>
      </c>
      <c r="V1157">
        <v>30000</v>
      </c>
      <c r="W1157">
        <v>0</v>
      </c>
      <c r="X1157">
        <v>-45000</v>
      </c>
      <c r="Y1157" s="288">
        <v>2</v>
      </c>
      <c r="Z1157" s="6" t="str">
        <f t="shared" si="72"/>
        <v>29</v>
      </c>
      <c r="AA1157" s="107" t="str">
        <f t="shared" si="73"/>
        <v>2</v>
      </c>
      <c r="AB1157" s="107" t="str">
        <f t="shared" si="74"/>
        <v>21</v>
      </c>
      <c r="AC1157" s="107" t="str">
        <f t="shared" si="75"/>
        <v>212</v>
      </c>
    </row>
    <row r="1158" spans="1:29" x14ac:dyDescent="0.25">
      <c r="A1158" t="s">
        <v>133</v>
      </c>
      <c r="B1158" t="s">
        <v>1386</v>
      </c>
      <c r="C1158" s="107" t="e">
        <f>+VLOOKUP(AA1158,#REF!,2,FALSE)</f>
        <v>#REF!</v>
      </c>
      <c r="D1158" s="107" t="e">
        <f>+VLOOKUP(AB1158,#REF!,2,FALSE)</f>
        <v>#REF!</v>
      </c>
      <c r="E1158" s="107" t="s">
        <v>2247</v>
      </c>
      <c r="F1158" s="107" t="s">
        <v>2248</v>
      </c>
      <c r="G1158" s="107" t="s">
        <v>2249</v>
      </c>
      <c r="H1158" s="107" t="s">
        <v>2250</v>
      </c>
      <c r="I1158" s="107" t="s">
        <v>1230</v>
      </c>
      <c r="J1158" s="107" t="s">
        <v>25</v>
      </c>
      <c r="K1158" s="107" t="s">
        <v>1369</v>
      </c>
      <c r="L1158" s="107" t="s">
        <v>2217</v>
      </c>
      <c r="M1158" t="s">
        <v>1328</v>
      </c>
      <c r="P1158" t="s">
        <v>344</v>
      </c>
      <c r="Q1158" s="6" t="e">
        <f>+VLOOKUP(Y1158,#REF!,2,FALSE)</f>
        <v>#REF!</v>
      </c>
      <c r="R1158" t="s">
        <v>1461</v>
      </c>
      <c r="S1158" t="s">
        <v>11</v>
      </c>
      <c r="T1158">
        <v>50000</v>
      </c>
      <c r="U1158">
        <v>50000</v>
      </c>
      <c r="V1158">
        <v>10000</v>
      </c>
      <c r="W1158">
        <v>0</v>
      </c>
      <c r="X1158">
        <v>-40000</v>
      </c>
      <c r="Y1158" s="288">
        <v>2</v>
      </c>
      <c r="Z1158" s="6" t="str">
        <f t="shared" si="72"/>
        <v>29</v>
      </c>
      <c r="AA1158" s="107" t="str">
        <f t="shared" si="73"/>
        <v>2</v>
      </c>
      <c r="AB1158" s="107" t="str">
        <f t="shared" si="74"/>
        <v>21</v>
      </c>
      <c r="AC1158" s="107" t="str">
        <f t="shared" si="75"/>
        <v>212</v>
      </c>
    </row>
    <row r="1159" spans="1:29" x14ac:dyDescent="0.25">
      <c r="A1159" t="s">
        <v>133</v>
      </c>
      <c r="B1159" t="s">
        <v>1386</v>
      </c>
      <c r="C1159" s="107" t="e">
        <f>+VLOOKUP(AA1159,#REF!,2,FALSE)</f>
        <v>#REF!</v>
      </c>
      <c r="D1159" s="107" t="e">
        <f>+VLOOKUP(AB1159,#REF!,2,FALSE)</f>
        <v>#REF!</v>
      </c>
      <c r="E1159" s="107" t="s">
        <v>2247</v>
      </c>
      <c r="F1159" s="107" t="s">
        <v>2248</v>
      </c>
      <c r="G1159" s="107" t="s">
        <v>2249</v>
      </c>
      <c r="H1159" s="107" t="s">
        <v>2250</v>
      </c>
      <c r="I1159" s="107" t="s">
        <v>1230</v>
      </c>
      <c r="J1159" s="107" t="s">
        <v>25</v>
      </c>
      <c r="K1159" s="107" t="s">
        <v>1369</v>
      </c>
      <c r="L1159" s="107" t="s">
        <v>2217</v>
      </c>
      <c r="M1159" t="s">
        <v>1328</v>
      </c>
      <c r="P1159" t="s">
        <v>345</v>
      </c>
      <c r="Q1159" s="6" t="e">
        <f>+VLOOKUP(Y1159,#REF!,2,FALSE)</f>
        <v>#REF!</v>
      </c>
      <c r="R1159" t="s">
        <v>1461</v>
      </c>
      <c r="S1159" t="s">
        <v>77</v>
      </c>
      <c r="T1159">
        <v>20000</v>
      </c>
      <c r="U1159">
        <v>20000</v>
      </c>
      <c r="V1159">
        <v>20000</v>
      </c>
      <c r="W1159">
        <v>0</v>
      </c>
      <c r="X1159">
        <v>0</v>
      </c>
      <c r="Y1159" s="288">
        <v>2</v>
      </c>
      <c r="Z1159" s="6" t="str">
        <f t="shared" si="72"/>
        <v>29</v>
      </c>
      <c r="AA1159" s="107" t="str">
        <f t="shared" si="73"/>
        <v>2</v>
      </c>
      <c r="AB1159" s="107" t="str">
        <f t="shared" si="74"/>
        <v>21</v>
      </c>
      <c r="AC1159" s="107" t="str">
        <f t="shared" si="75"/>
        <v>212</v>
      </c>
    </row>
    <row r="1160" spans="1:29" x14ac:dyDescent="0.25">
      <c r="A1160" t="s">
        <v>133</v>
      </c>
      <c r="B1160" t="s">
        <v>1386</v>
      </c>
      <c r="C1160" s="107" t="e">
        <f>+VLOOKUP(AA1160,#REF!,2,FALSE)</f>
        <v>#REF!</v>
      </c>
      <c r="D1160" s="107" t="e">
        <f>+VLOOKUP(AB1160,#REF!,2,FALSE)</f>
        <v>#REF!</v>
      </c>
      <c r="E1160" s="107" t="s">
        <v>2247</v>
      </c>
      <c r="F1160" s="107" t="s">
        <v>2248</v>
      </c>
      <c r="G1160" s="107" t="s">
        <v>2249</v>
      </c>
      <c r="H1160" s="107" t="s">
        <v>2250</v>
      </c>
      <c r="I1160" s="107" t="s">
        <v>1230</v>
      </c>
      <c r="J1160" s="107" t="s">
        <v>25</v>
      </c>
      <c r="K1160" s="107" t="s">
        <v>1369</v>
      </c>
      <c r="L1160" s="107" t="s">
        <v>2217</v>
      </c>
      <c r="M1160" t="s">
        <v>1328</v>
      </c>
      <c r="P1160" t="s">
        <v>346</v>
      </c>
      <c r="Q1160" s="6" t="e">
        <f>+VLOOKUP(Y1160,#REF!,2,FALSE)</f>
        <v>#REF!</v>
      </c>
      <c r="R1160" t="s">
        <v>1464</v>
      </c>
      <c r="S1160" t="s">
        <v>13</v>
      </c>
      <c r="T1160">
        <v>75000</v>
      </c>
      <c r="U1160">
        <v>75000</v>
      </c>
      <c r="V1160">
        <v>37500</v>
      </c>
      <c r="W1160">
        <v>0</v>
      </c>
      <c r="X1160">
        <v>-37500</v>
      </c>
      <c r="Y1160" s="288">
        <v>3</v>
      </c>
      <c r="Z1160" s="6" t="str">
        <f t="shared" si="72"/>
        <v>33</v>
      </c>
      <c r="AA1160" s="107" t="str">
        <f t="shared" si="73"/>
        <v>2</v>
      </c>
      <c r="AB1160" s="107" t="str">
        <f t="shared" si="74"/>
        <v>21</v>
      </c>
      <c r="AC1160" s="107" t="str">
        <f t="shared" si="75"/>
        <v>212</v>
      </c>
    </row>
    <row r="1161" spans="1:29" x14ac:dyDescent="0.25">
      <c r="A1161" t="s">
        <v>133</v>
      </c>
      <c r="B1161" t="s">
        <v>1386</v>
      </c>
      <c r="C1161" s="107" t="e">
        <f>+VLOOKUP(AA1161,#REF!,2,FALSE)</f>
        <v>#REF!</v>
      </c>
      <c r="D1161" s="107" t="e">
        <f>+VLOOKUP(AB1161,#REF!,2,FALSE)</f>
        <v>#REF!</v>
      </c>
      <c r="E1161" s="107" t="s">
        <v>2247</v>
      </c>
      <c r="F1161" s="107" t="s">
        <v>2248</v>
      </c>
      <c r="G1161" s="107" t="s">
        <v>2249</v>
      </c>
      <c r="H1161" s="107" t="s">
        <v>2250</v>
      </c>
      <c r="I1161" s="107" t="s">
        <v>1230</v>
      </c>
      <c r="J1161" s="107" t="s">
        <v>25</v>
      </c>
      <c r="K1161" s="107" t="s">
        <v>1369</v>
      </c>
      <c r="L1161" s="107" t="s">
        <v>2217</v>
      </c>
      <c r="M1161" t="s">
        <v>1328</v>
      </c>
      <c r="P1161" t="s">
        <v>347</v>
      </c>
      <c r="Q1161" s="6" t="e">
        <f>+VLOOKUP(Y1161,#REF!,2,FALSE)</f>
        <v>#REF!</v>
      </c>
      <c r="R1161" t="s">
        <v>1464</v>
      </c>
      <c r="S1161" t="s">
        <v>45</v>
      </c>
      <c r="T1161">
        <v>25000</v>
      </c>
      <c r="U1161">
        <v>25000</v>
      </c>
      <c r="V1161">
        <v>25000</v>
      </c>
      <c r="W1161">
        <v>0</v>
      </c>
      <c r="X1161">
        <v>0</v>
      </c>
      <c r="Y1161" s="288">
        <v>3</v>
      </c>
      <c r="Z1161" s="6" t="str">
        <f t="shared" si="72"/>
        <v>33</v>
      </c>
      <c r="AA1161" s="107" t="str">
        <f t="shared" si="73"/>
        <v>2</v>
      </c>
      <c r="AB1161" s="107" t="str">
        <f t="shared" si="74"/>
        <v>21</v>
      </c>
      <c r="AC1161" s="107" t="str">
        <f t="shared" si="75"/>
        <v>212</v>
      </c>
    </row>
    <row r="1162" spans="1:29" x14ac:dyDescent="0.25">
      <c r="A1162" t="s">
        <v>133</v>
      </c>
      <c r="B1162" t="s">
        <v>1386</v>
      </c>
      <c r="C1162" s="107" t="e">
        <f>+VLOOKUP(AA1162,#REF!,2,FALSE)</f>
        <v>#REF!</v>
      </c>
      <c r="D1162" s="107" t="e">
        <f>+VLOOKUP(AB1162,#REF!,2,FALSE)</f>
        <v>#REF!</v>
      </c>
      <c r="E1162" s="107" t="s">
        <v>2247</v>
      </c>
      <c r="F1162" s="107" t="s">
        <v>2248</v>
      </c>
      <c r="G1162" s="107" t="s">
        <v>2249</v>
      </c>
      <c r="H1162" s="107" t="s">
        <v>2250</v>
      </c>
      <c r="I1162" s="107" t="s">
        <v>1230</v>
      </c>
      <c r="J1162" s="107" t="s">
        <v>25</v>
      </c>
      <c r="K1162" s="107" t="s">
        <v>1369</v>
      </c>
      <c r="L1162" s="107" t="s">
        <v>2217</v>
      </c>
      <c r="M1162" t="s">
        <v>1328</v>
      </c>
      <c r="P1162" t="s">
        <v>348</v>
      </c>
      <c r="Q1162" s="6" t="e">
        <f>+VLOOKUP(Y1162,#REF!,2,FALSE)</f>
        <v>#REF!</v>
      </c>
      <c r="R1162" t="s">
        <v>1464</v>
      </c>
      <c r="S1162" t="s">
        <v>71</v>
      </c>
      <c r="T1162">
        <v>40000</v>
      </c>
      <c r="U1162">
        <v>40000</v>
      </c>
      <c r="V1162">
        <v>40000</v>
      </c>
      <c r="W1162">
        <v>0</v>
      </c>
      <c r="X1162">
        <v>0</v>
      </c>
      <c r="Y1162" s="288">
        <v>3</v>
      </c>
      <c r="Z1162" s="6" t="str">
        <f t="shared" si="72"/>
        <v>33</v>
      </c>
      <c r="AA1162" s="107" t="str">
        <f t="shared" si="73"/>
        <v>2</v>
      </c>
      <c r="AB1162" s="107" t="str">
        <f t="shared" si="74"/>
        <v>21</v>
      </c>
      <c r="AC1162" s="107" t="str">
        <f t="shared" si="75"/>
        <v>212</v>
      </c>
    </row>
    <row r="1163" spans="1:29" x14ac:dyDescent="0.25">
      <c r="A1163" t="s">
        <v>133</v>
      </c>
      <c r="B1163" t="s">
        <v>1386</v>
      </c>
      <c r="C1163" s="107" t="e">
        <f>+VLOOKUP(AA1163,#REF!,2,FALSE)</f>
        <v>#REF!</v>
      </c>
      <c r="D1163" s="107" t="e">
        <f>+VLOOKUP(AB1163,#REF!,2,FALSE)</f>
        <v>#REF!</v>
      </c>
      <c r="E1163" s="107" t="s">
        <v>2247</v>
      </c>
      <c r="F1163" s="107" t="s">
        <v>2248</v>
      </c>
      <c r="G1163" s="107" t="s">
        <v>2249</v>
      </c>
      <c r="H1163" s="107" t="s">
        <v>2250</v>
      </c>
      <c r="I1163" s="107" t="s">
        <v>1230</v>
      </c>
      <c r="J1163" s="107" t="s">
        <v>25</v>
      </c>
      <c r="K1163" s="107" t="s">
        <v>1369</v>
      </c>
      <c r="L1163" s="107" t="s">
        <v>2217</v>
      </c>
      <c r="M1163" t="s">
        <v>1328</v>
      </c>
      <c r="P1163" t="s">
        <v>349</v>
      </c>
      <c r="Q1163" s="6" t="e">
        <f>+VLOOKUP(Y1163,#REF!,2,FALSE)</f>
        <v>#REF!</v>
      </c>
      <c r="R1163" t="s">
        <v>1466</v>
      </c>
      <c r="S1163" t="s">
        <v>65</v>
      </c>
      <c r="T1163">
        <v>1300000</v>
      </c>
      <c r="U1163">
        <v>1300000</v>
      </c>
      <c r="V1163">
        <v>650000</v>
      </c>
      <c r="W1163">
        <v>0</v>
      </c>
      <c r="X1163">
        <v>-650000</v>
      </c>
      <c r="Y1163" s="288">
        <v>3</v>
      </c>
      <c r="Z1163" s="6" t="str">
        <f t="shared" si="72"/>
        <v>35</v>
      </c>
      <c r="AA1163" s="107" t="str">
        <f t="shared" si="73"/>
        <v>2</v>
      </c>
      <c r="AB1163" s="107" t="str">
        <f t="shared" si="74"/>
        <v>21</v>
      </c>
      <c r="AC1163" s="107" t="str">
        <f t="shared" si="75"/>
        <v>212</v>
      </c>
    </row>
    <row r="1164" spans="1:29" x14ac:dyDescent="0.25">
      <c r="A1164" t="s">
        <v>133</v>
      </c>
      <c r="B1164" t="s">
        <v>1386</v>
      </c>
      <c r="C1164" s="107" t="e">
        <f>+VLOOKUP(AA1164,#REF!,2,FALSE)</f>
        <v>#REF!</v>
      </c>
      <c r="D1164" s="107" t="e">
        <f>+VLOOKUP(AB1164,#REF!,2,FALSE)</f>
        <v>#REF!</v>
      </c>
      <c r="E1164" s="107" t="s">
        <v>2247</v>
      </c>
      <c r="F1164" s="107" t="s">
        <v>2248</v>
      </c>
      <c r="G1164" s="107" t="s">
        <v>2249</v>
      </c>
      <c r="H1164" s="107" t="s">
        <v>2250</v>
      </c>
      <c r="I1164" s="107" t="s">
        <v>1230</v>
      </c>
      <c r="J1164" s="107" t="s">
        <v>25</v>
      </c>
      <c r="K1164" s="107" t="s">
        <v>1369</v>
      </c>
      <c r="L1164" s="107" t="s">
        <v>2217</v>
      </c>
      <c r="M1164" t="s">
        <v>1328</v>
      </c>
      <c r="P1164" t="s">
        <v>350</v>
      </c>
      <c r="Q1164" s="6" t="e">
        <f>+VLOOKUP(Y1164,#REF!,2,FALSE)</f>
        <v>#REF!</v>
      </c>
      <c r="R1164" t="s">
        <v>1476</v>
      </c>
      <c r="S1164" t="s">
        <v>73</v>
      </c>
      <c r="T1164">
        <v>300000</v>
      </c>
      <c r="U1164">
        <v>300000</v>
      </c>
      <c r="V1164">
        <v>0</v>
      </c>
      <c r="W1164">
        <v>0</v>
      </c>
      <c r="X1164">
        <v>-300000</v>
      </c>
      <c r="Y1164" s="288">
        <v>5</v>
      </c>
      <c r="Z1164" s="6" t="str">
        <f t="shared" si="72"/>
        <v>51</v>
      </c>
      <c r="AA1164" s="107" t="str">
        <f t="shared" si="73"/>
        <v>2</v>
      </c>
      <c r="AB1164" s="107" t="str">
        <f t="shared" si="74"/>
        <v>21</v>
      </c>
      <c r="AC1164" s="107" t="str">
        <f t="shared" si="75"/>
        <v>212</v>
      </c>
    </row>
    <row r="1165" spans="1:29" x14ac:dyDescent="0.25">
      <c r="A1165" t="s">
        <v>133</v>
      </c>
      <c r="B1165" t="s">
        <v>1386</v>
      </c>
      <c r="C1165" s="107" t="e">
        <f>+VLOOKUP(AA1165,#REF!,2,FALSE)</f>
        <v>#REF!</v>
      </c>
      <c r="D1165" s="107" t="e">
        <f>+VLOOKUP(AB1165,#REF!,2,FALSE)</f>
        <v>#REF!</v>
      </c>
      <c r="E1165" s="107" t="s">
        <v>2247</v>
      </c>
      <c r="F1165" s="107" t="s">
        <v>2248</v>
      </c>
      <c r="G1165" s="107" t="s">
        <v>2249</v>
      </c>
      <c r="H1165" s="107" t="s">
        <v>2250</v>
      </c>
      <c r="I1165" s="107" t="s">
        <v>1230</v>
      </c>
      <c r="J1165" s="107" t="s">
        <v>25</v>
      </c>
      <c r="K1165" s="107" t="s">
        <v>1369</v>
      </c>
      <c r="L1165" s="107" t="s">
        <v>2217</v>
      </c>
      <c r="M1165" t="s">
        <v>1328</v>
      </c>
      <c r="P1165" t="s">
        <v>351</v>
      </c>
      <c r="Q1165" s="6" t="e">
        <f>+VLOOKUP(Y1165,#REF!,2,FALSE)</f>
        <v>#REF!</v>
      </c>
      <c r="R1165" t="s">
        <v>1476</v>
      </c>
      <c r="S1165" t="s">
        <v>17</v>
      </c>
      <c r="T1165">
        <v>300000</v>
      </c>
      <c r="U1165">
        <v>300000</v>
      </c>
      <c r="V1165">
        <v>0</v>
      </c>
      <c r="W1165">
        <v>0</v>
      </c>
      <c r="X1165">
        <v>-300000</v>
      </c>
      <c r="Y1165" s="288">
        <v>5</v>
      </c>
      <c r="Z1165" s="6" t="str">
        <f t="shared" si="72"/>
        <v>51</v>
      </c>
      <c r="AA1165" s="107" t="str">
        <f t="shared" si="73"/>
        <v>2</v>
      </c>
      <c r="AB1165" s="107" t="str">
        <f t="shared" si="74"/>
        <v>21</v>
      </c>
      <c r="AC1165" s="107" t="str">
        <f t="shared" si="75"/>
        <v>212</v>
      </c>
    </row>
    <row r="1166" spans="1:29" x14ac:dyDescent="0.25">
      <c r="A1166" t="s">
        <v>133</v>
      </c>
      <c r="B1166" t="s">
        <v>1386</v>
      </c>
      <c r="C1166" s="107" t="e">
        <f>+VLOOKUP(AA1166,#REF!,2,FALSE)</f>
        <v>#REF!</v>
      </c>
      <c r="D1166" s="107" t="e">
        <f>+VLOOKUP(AB1166,#REF!,2,FALSE)</f>
        <v>#REF!</v>
      </c>
      <c r="E1166" s="107" t="s">
        <v>2247</v>
      </c>
      <c r="F1166" s="107" t="s">
        <v>2248</v>
      </c>
      <c r="G1166" s="107" t="s">
        <v>2249</v>
      </c>
      <c r="H1166" s="107" t="s">
        <v>2250</v>
      </c>
      <c r="I1166" s="107" t="s">
        <v>1230</v>
      </c>
      <c r="J1166" s="107" t="s">
        <v>25</v>
      </c>
      <c r="K1166" s="107" t="s">
        <v>1369</v>
      </c>
      <c r="L1166" s="107" t="s">
        <v>2217</v>
      </c>
      <c r="M1166" t="s">
        <v>1328</v>
      </c>
      <c r="P1166" t="s">
        <v>352</v>
      </c>
      <c r="Q1166" s="6" t="e">
        <f>+VLOOKUP(Y1166,#REF!,2,FALSE)</f>
        <v>#REF!</v>
      </c>
      <c r="R1166" t="s">
        <v>1478</v>
      </c>
      <c r="S1166" t="s">
        <v>18</v>
      </c>
      <c r="T1166">
        <v>1500000</v>
      </c>
      <c r="U1166">
        <v>1500000</v>
      </c>
      <c r="V1166">
        <v>0</v>
      </c>
      <c r="W1166">
        <v>0</v>
      </c>
      <c r="X1166">
        <v>-1500000</v>
      </c>
      <c r="Y1166" s="288">
        <v>5</v>
      </c>
      <c r="Z1166" s="6" t="str">
        <f t="shared" si="72"/>
        <v>53</v>
      </c>
      <c r="AA1166" s="107" t="str">
        <f t="shared" si="73"/>
        <v>2</v>
      </c>
      <c r="AB1166" s="107" t="str">
        <f t="shared" si="74"/>
        <v>21</v>
      </c>
      <c r="AC1166" s="107" t="str">
        <f t="shared" si="75"/>
        <v>212</v>
      </c>
    </row>
    <row r="1167" spans="1:29" x14ac:dyDescent="0.25">
      <c r="A1167" t="s">
        <v>133</v>
      </c>
      <c r="B1167" t="s">
        <v>1386</v>
      </c>
      <c r="C1167" s="107" t="e">
        <f>+VLOOKUP(AA1167,#REF!,2,FALSE)</f>
        <v>#REF!</v>
      </c>
      <c r="D1167" s="107" t="e">
        <f>+VLOOKUP(AB1167,#REF!,2,FALSE)</f>
        <v>#REF!</v>
      </c>
      <c r="E1167" s="107" t="s">
        <v>2247</v>
      </c>
      <c r="F1167" s="107" t="s">
        <v>2248</v>
      </c>
      <c r="G1167" s="107" t="s">
        <v>2249</v>
      </c>
      <c r="H1167" s="107" t="s">
        <v>2250</v>
      </c>
      <c r="I1167" s="107" t="s">
        <v>1230</v>
      </c>
      <c r="J1167" s="107" t="s">
        <v>25</v>
      </c>
      <c r="K1167" s="107" t="s">
        <v>1369</v>
      </c>
      <c r="L1167" s="107" t="s">
        <v>2217</v>
      </c>
      <c r="M1167" t="s">
        <v>1328</v>
      </c>
      <c r="P1167" t="s">
        <v>352</v>
      </c>
      <c r="Q1167" s="6" t="e">
        <f>+VLOOKUP(Y1167,#REF!,2,FALSE)</f>
        <v>#REF!</v>
      </c>
      <c r="R1167" t="s">
        <v>1478</v>
      </c>
      <c r="S1167" t="s">
        <v>19</v>
      </c>
      <c r="T1167">
        <v>200000</v>
      </c>
      <c r="U1167">
        <v>200000</v>
      </c>
      <c r="V1167">
        <v>0</v>
      </c>
      <c r="W1167">
        <v>0</v>
      </c>
      <c r="X1167">
        <v>-200000</v>
      </c>
      <c r="Y1167" s="288">
        <v>5</v>
      </c>
      <c r="Z1167" s="6" t="str">
        <f t="shared" si="72"/>
        <v>53</v>
      </c>
      <c r="AA1167" s="107" t="str">
        <f t="shared" si="73"/>
        <v>2</v>
      </c>
      <c r="AB1167" s="107" t="str">
        <f t="shared" si="74"/>
        <v>21</v>
      </c>
      <c r="AC1167" s="107" t="str">
        <f t="shared" si="75"/>
        <v>212</v>
      </c>
    </row>
    <row r="1168" spans="1:29" x14ac:dyDescent="0.25">
      <c r="A1168" t="s">
        <v>133</v>
      </c>
      <c r="B1168" t="s">
        <v>1386</v>
      </c>
      <c r="C1168" s="107" t="e">
        <f>+VLOOKUP(AA1168,#REF!,2,FALSE)</f>
        <v>#REF!</v>
      </c>
      <c r="D1168" s="107" t="e">
        <f>+VLOOKUP(AB1168,#REF!,2,FALSE)</f>
        <v>#REF!</v>
      </c>
      <c r="E1168" s="107" t="s">
        <v>2247</v>
      </c>
      <c r="F1168" s="107" t="s">
        <v>2248</v>
      </c>
      <c r="G1168" s="107" t="s">
        <v>2249</v>
      </c>
      <c r="H1168" s="107" t="s">
        <v>2250</v>
      </c>
      <c r="I1168" s="107" t="s">
        <v>1230</v>
      </c>
      <c r="J1168" s="107" t="s">
        <v>25</v>
      </c>
      <c r="K1168" s="107" t="s">
        <v>1369</v>
      </c>
      <c r="L1168" s="107" t="s">
        <v>2217</v>
      </c>
      <c r="M1168" t="s">
        <v>1328</v>
      </c>
      <c r="P1168" t="s">
        <v>353</v>
      </c>
      <c r="Q1168" s="6" t="e">
        <f>+VLOOKUP(Y1168,#REF!,2,FALSE)</f>
        <v>#REF!</v>
      </c>
      <c r="R1168" t="s">
        <v>1481</v>
      </c>
      <c r="S1168" t="s">
        <v>50</v>
      </c>
      <c r="T1168">
        <v>35000</v>
      </c>
      <c r="U1168">
        <v>35000</v>
      </c>
      <c r="V1168">
        <v>0</v>
      </c>
      <c r="W1168">
        <v>0</v>
      </c>
      <c r="X1168">
        <v>-35000</v>
      </c>
      <c r="Y1168" s="288">
        <v>5</v>
      </c>
      <c r="Z1168" s="6" t="str">
        <f t="shared" si="72"/>
        <v>56</v>
      </c>
      <c r="AA1168" s="107" t="str">
        <f t="shared" si="73"/>
        <v>2</v>
      </c>
      <c r="AB1168" s="107" t="str">
        <f t="shared" si="74"/>
        <v>21</v>
      </c>
      <c r="AC1168" s="107" t="str">
        <f t="shared" si="75"/>
        <v>212</v>
      </c>
    </row>
    <row r="1169" spans="1:29" x14ac:dyDescent="0.25">
      <c r="A1169" t="s">
        <v>133</v>
      </c>
      <c r="B1169" t="s">
        <v>1386</v>
      </c>
      <c r="C1169" s="107" t="e">
        <f>+VLOOKUP(AA1169,#REF!,2,FALSE)</f>
        <v>#REF!</v>
      </c>
      <c r="D1169" s="107" t="e">
        <f>+VLOOKUP(AB1169,#REF!,2,FALSE)</f>
        <v>#REF!</v>
      </c>
      <c r="E1169" s="107" t="s">
        <v>2247</v>
      </c>
      <c r="F1169" s="107" t="s">
        <v>2248</v>
      </c>
      <c r="G1169" s="107" t="s">
        <v>2249</v>
      </c>
      <c r="H1169" s="107" t="s">
        <v>2250</v>
      </c>
      <c r="I1169" s="107" t="s">
        <v>1230</v>
      </c>
      <c r="J1169" s="107" t="s">
        <v>25</v>
      </c>
      <c r="K1169" s="107" t="s">
        <v>1369</v>
      </c>
      <c r="L1169" s="107" t="s">
        <v>2217</v>
      </c>
      <c r="M1169" t="s">
        <v>1328</v>
      </c>
      <c r="P1169" t="s">
        <v>354</v>
      </c>
      <c r="Q1169" s="6" t="e">
        <f>+VLOOKUP(Y1169,#REF!,2,FALSE)</f>
        <v>#REF!</v>
      </c>
      <c r="R1169" t="s">
        <v>1481</v>
      </c>
      <c r="S1169" t="s">
        <v>78</v>
      </c>
      <c r="T1169">
        <v>210000</v>
      </c>
      <c r="U1169">
        <v>210000</v>
      </c>
      <c r="V1169">
        <v>0</v>
      </c>
      <c r="W1169">
        <v>0</v>
      </c>
      <c r="X1169">
        <v>-210000</v>
      </c>
      <c r="Y1169" s="288">
        <v>5</v>
      </c>
      <c r="Z1169" s="6" t="str">
        <f t="shared" si="72"/>
        <v>56</v>
      </c>
      <c r="AA1169" s="107" t="str">
        <f t="shared" si="73"/>
        <v>2</v>
      </c>
      <c r="AB1169" s="107" t="str">
        <f t="shared" si="74"/>
        <v>21</v>
      </c>
      <c r="AC1169" s="107" t="str">
        <f t="shared" si="75"/>
        <v>212</v>
      </c>
    </row>
    <row r="1170" spans="1:29" x14ac:dyDescent="0.25">
      <c r="A1170" t="s">
        <v>137</v>
      </c>
      <c r="B1170" t="s">
        <v>1379</v>
      </c>
      <c r="C1170" s="107" t="e">
        <f>+VLOOKUP(AA1170,#REF!,2,FALSE)</f>
        <v>#REF!</v>
      </c>
      <c r="D1170" s="107" t="e">
        <f>+VLOOKUP(AB1170,#REF!,2,FALSE)</f>
        <v>#REF!</v>
      </c>
      <c r="E1170" s="107" t="s">
        <v>2232</v>
      </c>
      <c r="F1170" s="107" t="s">
        <v>2227</v>
      </c>
      <c r="G1170" s="107" t="s">
        <v>2251</v>
      </c>
      <c r="H1170" s="107" t="s">
        <v>2246</v>
      </c>
      <c r="I1170" t="s">
        <v>1246</v>
      </c>
      <c r="J1170" t="s">
        <v>137</v>
      </c>
      <c r="K1170" t="s">
        <v>1369</v>
      </c>
      <c r="L1170" s="107" t="s">
        <v>2217</v>
      </c>
      <c r="M1170" t="s">
        <v>1339</v>
      </c>
      <c r="Q1170" s="6" t="e">
        <f>+VLOOKUP(Y1170,#REF!,2,FALSE)</f>
        <v>#REF!</v>
      </c>
      <c r="R1170" t="s">
        <v>1454</v>
      </c>
      <c r="S1170" t="s">
        <v>2</v>
      </c>
      <c r="T1170">
        <v>528600</v>
      </c>
      <c r="U1170">
        <v>528600</v>
      </c>
      <c r="V1170">
        <v>317160</v>
      </c>
      <c r="W1170">
        <v>0</v>
      </c>
      <c r="X1170">
        <v>-211440</v>
      </c>
      <c r="Y1170" s="288">
        <v>2</v>
      </c>
      <c r="Z1170" s="6" t="str">
        <f t="shared" si="72"/>
        <v>21</v>
      </c>
      <c r="AA1170" s="107" t="str">
        <f t="shared" si="73"/>
        <v>2</v>
      </c>
      <c r="AB1170" s="107" t="str">
        <f t="shared" si="74"/>
        <v>22</v>
      </c>
      <c r="AC1170" s="107" t="str">
        <f t="shared" si="75"/>
        <v>221</v>
      </c>
    </row>
    <row r="1171" spans="1:29" x14ac:dyDescent="0.25">
      <c r="A1171" t="s">
        <v>137</v>
      </c>
      <c r="B1171" t="s">
        <v>1379</v>
      </c>
      <c r="C1171" s="107" t="e">
        <f>+VLOOKUP(AA1171,#REF!,2,FALSE)</f>
        <v>#REF!</v>
      </c>
      <c r="D1171" s="107" t="e">
        <f>+VLOOKUP(AB1171,#REF!,2,FALSE)</f>
        <v>#REF!</v>
      </c>
      <c r="E1171" s="107" t="s">
        <v>2232</v>
      </c>
      <c r="F1171" s="107" t="s">
        <v>2227</v>
      </c>
      <c r="G1171" s="107" t="s">
        <v>2251</v>
      </c>
      <c r="H1171" s="107" t="s">
        <v>2246</v>
      </c>
      <c r="I1171" s="107" t="s">
        <v>1246</v>
      </c>
      <c r="J1171" s="107" t="s">
        <v>137</v>
      </c>
      <c r="K1171" s="107" t="s">
        <v>1369</v>
      </c>
      <c r="L1171" s="107" t="s">
        <v>2217</v>
      </c>
      <c r="M1171" t="s">
        <v>1339</v>
      </c>
      <c r="Q1171" s="6" t="e">
        <f>+VLOOKUP(Y1171,#REF!,2,FALSE)</f>
        <v>#REF!</v>
      </c>
      <c r="R1171" t="s">
        <v>1454</v>
      </c>
      <c r="S1171" t="s">
        <v>41</v>
      </c>
      <c r="T1171">
        <v>110200</v>
      </c>
      <c r="U1171">
        <v>110200</v>
      </c>
      <c r="V1171">
        <v>88160</v>
      </c>
      <c r="W1171">
        <v>0</v>
      </c>
      <c r="X1171">
        <v>-22040</v>
      </c>
      <c r="Y1171" s="288">
        <v>2</v>
      </c>
      <c r="Z1171" s="6" t="str">
        <f t="shared" si="72"/>
        <v>21</v>
      </c>
      <c r="AA1171" s="107" t="str">
        <f t="shared" si="73"/>
        <v>2</v>
      </c>
      <c r="AB1171" s="107" t="str">
        <f t="shared" si="74"/>
        <v>22</v>
      </c>
      <c r="AC1171" s="107" t="str">
        <f t="shared" si="75"/>
        <v>221</v>
      </c>
    </row>
    <row r="1172" spans="1:29" x14ac:dyDescent="0.25">
      <c r="A1172" t="s">
        <v>137</v>
      </c>
      <c r="B1172" t="s">
        <v>1379</v>
      </c>
      <c r="C1172" s="107" t="e">
        <f>+VLOOKUP(AA1172,#REF!,2,FALSE)</f>
        <v>#REF!</v>
      </c>
      <c r="D1172" s="107" t="e">
        <f>+VLOOKUP(AB1172,#REF!,2,FALSE)</f>
        <v>#REF!</v>
      </c>
      <c r="E1172" s="107" t="s">
        <v>2232</v>
      </c>
      <c r="F1172" s="107" t="s">
        <v>2227</v>
      </c>
      <c r="G1172" s="107" t="s">
        <v>2251</v>
      </c>
      <c r="H1172" s="107" t="s">
        <v>2246</v>
      </c>
      <c r="I1172" s="107" t="s">
        <v>1246</v>
      </c>
      <c r="J1172" s="107" t="s">
        <v>137</v>
      </c>
      <c r="K1172" s="107" t="s">
        <v>1369</v>
      </c>
      <c r="L1172" s="107" t="s">
        <v>2217</v>
      </c>
      <c r="M1172" t="s">
        <v>1339</v>
      </c>
      <c r="Q1172" s="6" t="e">
        <f>+VLOOKUP(Y1172,#REF!,2,FALSE)</f>
        <v>#REF!</v>
      </c>
      <c r="R1172" t="s">
        <v>1454</v>
      </c>
      <c r="S1172" t="s">
        <v>51</v>
      </c>
      <c r="T1172">
        <v>744800</v>
      </c>
      <c r="U1172">
        <v>744800</v>
      </c>
      <c r="V1172">
        <v>372400</v>
      </c>
      <c r="W1172">
        <v>0</v>
      </c>
      <c r="X1172">
        <v>-372400</v>
      </c>
      <c r="Y1172" s="288">
        <v>2</v>
      </c>
      <c r="Z1172" s="6" t="str">
        <f t="shared" si="72"/>
        <v>21</v>
      </c>
      <c r="AA1172" s="107" t="str">
        <f t="shared" si="73"/>
        <v>2</v>
      </c>
      <c r="AB1172" s="107" t="str">
        <f t="shared" si="74"/>
        <v>22</v>
      </c>
      <c r="AC1172" s="107" t="str">
        <f t="shared" si="75"/>
        <v>221</v>
      </c>
    </row>
    <row r="1173" spans="1:29" x14ac:dyDescent="0.25">
      <c r="A1173" t="s">
        <v>137</v>
      </c>
      <c r="B1173" t="s">
        <v>1379</v>
      </c>
      <c r="C1173" s="107" t="e">
        <f>+VLOOKUP(AA1173,#REF!,2,FALSE)</f>
        <v>#REF!</v>
      </c>
      <c r="D1173" s="107" t="e">
        <f>+VLOOKUP(AB1173,#REF!,2,FALSE)</f>
        <v>#REF!</v>
      </c>
      <c r="E1173" s="107" t="s">
        <v>2232</v>
      </c>
      <c r="F1173" s="107" t="s">
        <v>2227</v>
      </c>
      <c r="G1173" s="107" t="s">
        <v>2251</v>
      </c>
      <c r="H1173" s="107" t="s">
        <v>2246</v>
      </c>
      <c r="I1173" s="107" t="s">
        <v>1246</v>
      </c>
      <c r="J1173" s="107" t="s">
        <v>137</v>
      </c>
      <c r="K1173" s="107" t="s">
        <v>1369</v>
      </c>
      <c r="L1173" s="107" t="s">
        <v>2217</v>
      </c>
      <c r="M1173" t="s">
        <v>1339</v>
      </c>
      <c r="Q1173" s="6" t="e">
        <f>+VLOOKUP(Y1173,#REF!,2,FALSE)</f>
        <v>#REF!</v>
      </c>
      <c r="R1173" t="s">
        <v>1454</v>
      </c>
      <c r="S1173" t="s">
        <v>3</v>
      </c>
      <c r="T1173">
        <v>217000</v>
      </c>
      <c r="U1173">
        <v>217000</v>
      </c>
      <c r="V1173">
        <v>65100</v>
      </c>
      <c r="W1173">
        <v>0</v>
      </c>
      <c r="X1173">
        <v>-151900</v>
      </c>
      <c r="Y1173" s="288">
        <v>2</v>
      </c>
      <c r="Z1173" s="6" t="str">
        <f t="shared" si="72"/>
        <v>21</v>
      </c>
      <c r="AA1173" s="107" t="str">
        <f t="shared" si="73"/>
        <v>2</v>
      </c>
      <c r="AB1173" s="107" t="str">
        <f t="shared" si="74"/>
        <v>22</v>
      </c>
      <c r="AC1173" s="107" t="str">
        <f t="shared" si="75"/>
        <v>221</v>
      </c>
    </row>
    <row r="1174" spans="1:29" x14ac:dyDescent="0.25">
      <c r="A1174" t="s">
        <v>137</v>
      </c>
      <c r="B1174" t="s">
        <v>1379</v>
      </c>
      <c r="C1174" s="107" t="e">
        <f>+VLOOKUP(AA1174,#REF!,2,FALSE)</f>
        <v>#REF!</v>
      </c>
      <c r="D1174" s="107" t="e">
        <f>+VLOOKUP(AB1174,#REF!,2,FALSE)</f>
        <v>#REF!</v>
      </c>
      <c r="E1174" s="107" t="s">
        <v>2232</v>
      </c>
      <c r="F1174" s="107" t="s">
        <v>2227</v>
      </c>
      <c r="G1174" s="107" t="s">
        <v>2251</v>
      </c>
      <c r="H1174" s="107" t="s">
        <v>2246</v>
      </c>
      <c r="I1174" s="107" t="s">
        <v>1246</v>
      </c>
      <c r="J1174" s="107" t="s">
        <v>137</v>
      </c>
      <c r="K1174" s="107" t="s">
        <v>1369</v>
      </c>
      <c r="L1174" s="107" t="s">
        <v>2217</v>
      </c>
      <c r="M1174" t="s">
        <v>1339</v>
      </c>
      <c r="Q1174" s="6" t="e">
        <f>+VLOOKUP(Y1174,#REF!,2,FALSE)</f>
        <v>#REF!</v>
      </c>
      <c r="R1174" t="s">
        <v>1456</v>
      </c>
      <c r="S1174" t="s">
        <v>95</v>
      </c>
      <c r="T1174">
        <v>12800</v>
      </c>
      <c r="U1174">
        <v>12800</v>
      </c>
      <c r="V1174">
        <v>12800</v>
      </c>
      <c r="W1174">
        <v>0</v>
      </c>
      <c r="X1174">
        <v>0</v>
      </c>
      <c r="Y1174" s="288">
        <v>2</v>
      </c>
      <c r="Z1174" s="6" t="str">
        <f t="shared" si="72"/>
        <v>24</v>
      </c>
      <c r="AA1174" s="107" t="str">
        <f t="shared" si="73"/>
        <v>2</v>
      </c>
      <c r="AB1174" s="107" t="str">
        <f t="shared" si="74"/>
        <v>22</v>
      </c>
      <c r="AC1174" s="107" t="str">
        <f t="shared" si="75"/>
        <v>221</v>
      </c>
    </row>
    <row r="1175" spans="1:29" x14ac:dyDescent="0.25">
      <c r="A1175" t="s">
        <v>137</v>
      </c>
      <c r="B1175" t="s">
        <v>1379</v>
      </c>
      <c r="C1175" s="107" t="e">
        <f>+VLOOKUP(AA1175,#REF!,2,FALSE)</f>
        <v>#REF!</v>
      </c>
      <c r="D1175" s="107" t="e">
        <f>+VLOOKUP(AB1175,#REF!,2,FALSE)</f>
        <v>#REF!</v>
      </c>
      <c r="E1175" s="107" t="s">
        <v>2232</v>
      </c>
      <c r="F1175" s="107" t="s">
        <v>2227</v>
      </c>
      <c r="G1175" s="107" t="s">
        <v>2251</v>
      </c>
      <c r="H1175" s="107" t="s">
        <v>2246</v>
      </c>
      <c r="I1175" s="107" t="s">
        <v>1246</v>
      </c>
      <c r="J1175" s="107" t="s">
        <v>137</v>
      </c>
      <c r="K1175" s="107" t="s">
        <v>1369</v>
      </c>
      <c r="L1175" s="107" t="s">
        <v>2217</v>
      </c>
      <c r="M1175" t="s">
        <v>1339</v>
      </c>
      <c r="Q1175" s="6" t="e">
        <f>+VLOOKUP(Y1175,#REF!,2,FALSE)</f>
        <v>#REF!</v>
      </c>
      <c r="R1175" t="s">
        <v>1456</v>
      </c>
      <c r="S1175" t="s">
        <v>52</v>
      </c>
      <c r="T1175">
        <v>73900</v>
      </c>
      <c r="U1175">
        <v>73900</v>
      </c>
      <c r="V1175">
        <v>73900</v>
      </c>
      <c r="W1175">
        <v>0</v>
      </c>
      <c r="X1175">
        <v>0</v>
      </c>
      <c r="Y1175" s="288">
        <v>2</v>
      </c>
      <c r="Z1175" s="6" t="str">
        <f t="shared" si="72"/>
        <v>24</v>
      </c>
      <c r="AA1175" s="107" t="str">
        <f t="shared" si="73"/>
        <v>2</v>
      </c>
      <c r="AB1175" s="107" t="str">
        <f t="shared" si="74"/>
        <v>22</v>
      </c>
      <c r="AC1175" s="107" t="str">
        <f t="shared" si="75"/>
        <v>221</v>
      </c>
    </row>
    <row r="1176" spans="1:29" x14ac:dyDescent="0.25">
      <c r="A1176" t="s">
        <v>137</v>
      </c>
      <c r="B1176" t="s">
        <v>1379</v>
      </c>
      <c r="C1176" s="107" t="e">
        <f>+VLOOKUP(AA1176,#REF!,2,FALSE)</f>
        <v>#REF!</v>
      </c>
      <c r="D1176" s="107" t="e">
        <f>+VLOOKUP(AB1176,#REF!,2,FALSE)</f>
        <v>#REF!</v>
      </c>
      <c r="E1176" s="107" t="s">
        <v>2232</v>
      </c>
      <c r="F1176" s="107" t="s">
        <v>2227</v>
      </c>
      <c r="G1176" s="107" t="s">
        <v>2251</v>
      </c>
      <c r="H1176" s="107" t="s">
        <v>2246</v>
      </c>
      <c r="I1176" s="107" t="s">
        <v>1246</v>
      </c>
      <c r="J1176" s="107" t="s">
        <v>137</v>
      </c>
      <c r="K1176" s="107" t="s">
        <v>1369</v>
      </c>
      <c r="L1176" s="107" t="s">
        <v>2217</v>
      </c>
      <c r="M1176" t="s">
        <v>1339</v>
      </c>
      <c r="Q1176" s="6" t="e">
        <f>+VLOOKUP(Y1176,#REF!,2,FALSE)</f>
        <v>#REF!</v>
      </c>
      <c r="R1176" t="s">
        <v>1456</v>
      </c>
      <c r="S1176" t="s">
        <v>58</v>
      </c>
      <c r="T1176">
        <v>19200</v>
      </c>
      <c r="U1176">
        <v>19200</v>
      </c>
      <c r="V1176">
        <v>1920</v>
      </c>
      <c r="W1176">
        <v>0</v>
      </c>
      <c r="X1176">
        <v>-17280</v>
      </c>
      <c r="Y1176" s="288">
        <v>2</v>
      </c>
      <c r="Z1176" s="6" t="str">
        <f t="shared" si="72"/>
        <v>24</v>
      </c>
      <c r="AA1176" s="107" t="str">
        <f t="shared" si="73"/>
        <v>2</v>
      </c>
      <c r="AB1176" s="107" t="str">
        <f t="shared" si="74"/>
        <v>22</v>
      </c>
      <c r="AC1176" s="107" t="str">
        <f t="shared" si="75"/>
        <v>221</v>
      </c>
    </row>
    <row r="1177" spans="1:29" x14ac:dyDescent="0.25">
      <c r="A1177" t="s">
        <v>137</v>
      </c>
      <c r="B1177" t="s">
        <v>1379</v>
      </c>
      <c r="C1177" s="107" t="e">
        <f>+VLOOKUP(AA1177,#REF!,2,FALSE)</f>
        <v>#REF!</v>
      </c>
      <c r="D1177" s="107" t="e">
        <f>+VLOOKUP(AB1177,#REF!,2,FALSE)</f>
        <v>#REF!</v>
      </c>
      <c r="E1177" s="107" t="s">
        <v>2232</v>
      </c>
      <c r="F1177" s="107" t="s">
        <v>2227</v>
      </c>
      <c r="G1177" s="107" t="s">
        <v>2251</v>
      </c>
      <c r="H1177" s="107" t="s">
        <v>2246</v>
      </c>
      <c r="I1177" s="107" t="s">
        <v>1246</v>
      </c>
      <c r="J1177" s="107" t="s">
        <v>137</v>
      </c>
      <c r="K1177" s="107" t="s">
        <v>1369</v>
      </c>
      <c r="L1177" s="107" t="s">
        <v>2217</v>
      </c>
      <c r="M1177" t="s">
        <v>1339</v>
      </c>
      <c r="Q1177" s="6" t="e">
        <f>+VLOOKUP(Y1177,#REF!,2,FALSE)</f>
        <v>#REF!</v>
      </c>
      <c r="R1177" t="s">
        <v>1456</v>
      </c>
      <c r="S1177" t="s">
        <v>59</v>
      </c>
      <c r="T1177">
        <v>12900</v>
      </c>
      <c r="U1177">
        <v>12900</v>
      </c>
      <c r="V1177">
        <v>12900</v>
      </c>
      <c r="W1177">
        <v>0</v>
      </c>
      <c r="X1177">
        <v>0</v>
      </c>
      <c r="Y1177" s="288">
        <v>2</v>
      </c>
      <c r="Z1177" s="6" t="str">
        <f t="shared" si="72"/>
        <v>24</v>
      </c>
      <c r="AA1177" s="107" t="str">
        <f t="shared" si="73"/>
        <v>2</v>
      </c>
      <c r="AB1177" s="107" t="str">
        <f t="shared" si="74"/>
        <v>22</v>
      </c>
      <c r="AC1177" s="107" t="str">
        <f t="shared" si="75"/>
        <v>221</v>
      </c>
    </row>
    <row r="1178" spans="1:29" x14ac:dyDescent="0.25">
      <c r="A1178" t="s">
        <v>137</v>
      </c>
      <c r="B1178" t="s">
        <v>1379</v>
      </c>
      <c r="C1178" s="107" t="e">
        <f>+VLOOKUP(AA1178,#REF!,2,FALSE)</f>
        <v>#REF!</v>
      </c>
      <c r="D1178" s="107" t="e">
        <f>+VLOOKUP(AB1178,#REF!,2,FALSE)</f>
        <v>#REF!</v>
      </c>
      <c r="E1178" s="107" t="s">
        <v>2232</v>
      </c>
      <c r="F1178" s="107" t="s">
        <v>2227</v>
      </c>
      <c r="G1178" s="107" t="s">
        <v>2251</v>
      </c>
      <c r="H1178" s="107" t="s">
        <v>2246</v>
      </c>
      <c r="I1178" s="107" t="s">
        <v>1246</v>
      </c>
      <c r="J1178" s="107" t="s">
        <v>137</v>
      </c>
      <c r="K1178" s="107" t="s">
        <v>1369</v>
      </c>
      <c r="L1178" s="107" t="s">
        <v>2217</v>
      </c>
      <c r="M1178" t="s">
        <v>1339</v>
      </c>
      <c r="Q1178" s="6" t="e">
        <f>+VLOOKUP(Y1178,#REF!,2,FALSE)</f>
        <v>#REF!</v>
      </c>
      <c r="R1178" t="s">
        <v>1457</v>
      </c>
      <c r="S1178" t="s">
        <v>75</v>
      </c>
      <c r="T1178">
        <v>7000</v>
      </c>
      <c r="U1178">
        <v>7000</v>
      </c>
      <c r="V1178">
        <v>7000</v>
      </c>
      <c r="W1178">
        <v>0</v>
      </c>
      <c r="X1178">
        <v>0</v>
      </c>
      <c r="Y1178" s="288">
        <v>2</v>
      </c>
      <c r="Z1178" s="6" t="str">
        <f t="shared" si="72"/>
        <v>25</v>
      </c>
      <c r="AA1178" s="107" t="str">
        <f t="shared" si="73"/>
        <v>2</v>
      </c>
      <c r="AB1178" s="107" t="str">
        <f t="shared" si="74"/>
        <v>22</v>
      </c>
      <c r="AC1178" s="107" t="str">
        <f t="shared" si="75"/>
        <v>221</v>
      </c>
    </row>
    <row r="1179" spans="1:29" x14ac:dyDescent="0.25">
      <c r="A1179" t="s">
        <v>137</v>
      </c>
      <c r="B1179" t="s">
        <v>1379</v>
      </c>
      <c r="C1179" s="107" t="e">
        <f>+VLOOKUP(AA1179,#REF!,2,FALSE)</f>
        <v>#REF!</v>
      </c>
      <c r="D1179" s="107" t="e">
        <f>+VLOOKUP(AB1179,#REF!,2,FALSE)</f>
        <v>#REF!</v>
      </c>
      <c r="E1179" s="107" t="s">
        <v>2232</v>
      </c>
      <c r="F1179" s="107" t="s">
        <v>2227</v>
      </c>
      <c r="G1179" s="107" t="s">
        <v>2251</v>
      </c>
      <c r="H1179" s="107" t="s">
        <v>2246</v>
      </c>
      <c r="I1179" s="107" t="s">
        <v>1246</v>
      </c>
      <c r="J1179" s="107" t="s">
        <v>137</v>
      </c>
      <c r="K1179" s="107" t="s">
        <v>1369</v>
      </c>
      <c r="L1179" s="107" t="s">
        <v>2217</v>
      </c>
      <c r="M1179" t="s">
        <v>1339</v>
      </c>
      <c r="Q1179" s="6" t="e">
        <f>+VLOOKUP(Y1179,#REF!,2,FALSE)</f>
        <v>#REF!</v>
      </c>
      <c r="R1179" t="s">
        <v>1457</v>
      </c>
      <c r="S1179" t="s">
        <v>42</v>
      </c>
      <c r="T1179">
        <v>12700</v>
      </c>
      <c r="U1179">
        <v>12700</v>
      </c>
      <c r="V1179">
        <v>12700</v>
      </c>
      <c r="W1179">
        <v>0</v>
      </c>
      <c r="X1179">
        <v>0</v>
      </c>
      <c r="Y1179" s="288">
        <v>2</v>
      </c>
      <c r="Z1179" s="6" t="str">
        <f t="shared" si="72"/>
        <v>25</v>
      </c>
      <c r="AA1179" s="107" t="str">
        <f t="shared" si="73"/>
        <v>2</v>
      </c>
      <c r="AB1179" s="107" t="str">
        <f t="shared" si="74"/>
        <v>22</v>
      </c>
      <c r="AC1179" s="107" t="str">
        <f t="shared" si="75"/>
        <v>221</v>
      </c>
    </row>
    <row r="1180" spans="1:29" x14ac:dyDescent="0.25">
      <c r="A1180" t="s">
        <v>137</v>
      </c>
      <c r="B1180" t="s">
        <v>1379</v>
      </c>
      <c r="C1180" s="107" t="e">
        <f>+VLOOKUP(AA1180,#REF!,2,FALSE)</f>
        <v>#REF!</v>
      </c>
      <c r="D1180" s="107" t="e">
        <f>+VLOOKUP(AB1180,#REF!,2,FALSE)</f>
        <v>#REF!</v>
      </c>
      <c r="E1180" s="107" t="s">
        <v>2232</v>
      </c>
      <c r="F1180" s="107" t="s">
        <v>2227</v>
      </c>
      <c r="G1180" s="107" t="s">
        <v>2251</v>
      </c>
      <c r="H1180" s="107" t="s">
        <v>2246</v>
      </c>
      <c r="I1180" s="107" t="s">
        <v>1246</v>
      </c>
      <c r="J1180" s="107" t="s">
        <v>137</v>
      </c>
      <c r="K1180" s="107" t="s">
        <v>1369</v>
      </c>
      <c r="L1180" s="107" t="s">
        <v>2217</v>
      </c>
      <c r="M1180" t="s">
        <v>1339</v>
      </c>
      <c r="Q1180" s="6" t="e">
        <f>+VLOOKUP(Y1180,#REF!,2,FALSE)</f>
        <v>#REF!</v>
      </c>
      <c r="R1180" t="s">
        <v>1457</v>
      </c>
      <c r="S1180" t="s">
        <v>69</v>
      </c>
      <c r="T1180">
        <v>125300</v>
      </c>
      <c r="U1180">
        <v>125300</v>
      </c>
      <c r="V1180">
        <v>125300</v>
      </c>
      <c r="W1180">
        <v>0</v>
      </c>
      <c r="X1180">
        <v>0</v>
      </c>
      <c r="Y1180" s="288">
        <v>2</v>
      </c>
      <c r="Z1180" s="6" t="str">
        <f t="shared" si="72"/>
        <v>25</v>
      </c>
      <c r="AA1180" s="107" t="str">
        <f t="shared" si="73"/>
        <v>2</v>
      </c>
      <c r="AB1180" s="107" t="str">
        <f t="shared" si="74"/>
        <v>22</v>
      </c>
      <c r="AC1180" s="107" t="str">
        <f t="shared" si="75"/>
        <v>221</v>
      </c>
    </row>
    <row r="1181" spans="1:29" x14ac:dyDescent="0.25">
      <c r="A1181" t="s">
        <v>137</v>
      </c>
      <c r="B1181" t="s">
        <v>1379</v>
      </c>
      <c r="C1181" s="107" t="e">
        <f>+VLOOKUP(AA1181,#REF!,2,FALSE)</f>
        <v>#REF!</v>
      </c>
      <c r="D1181" s="107" t="e">
        <f>+VLOOKUP(AB1181,#REF!,2,FALSE)</f>
        <v>#REF!</v>
      </c>
      <c r="E1181" s="107" t="s">
        <v>2232</v>
      </c>
      <c r="F1181" s="107" t="s">
        <v>2227</v>
      </c>
      <c r="G1181" s="107" t="s">
        <v>2251</v>
      </c>
      <c r="H1181" s="107" t="s">
        <v>2246</v>
      </c>
      <c r="I1181" s="107" t="s">
        <v>1246</v>
      </c>
      <c r="J1181" s="107" t="s">
        <v>137</v>
      </c>
      <c r="K1181" s="107" t="s">
        <v>1369</v>
      </c>
      <c r="L1181" s="107" t="s">
        <v>2217</v>
      </c>
      <c r="M1181" t="s">
        <v>1339</v>
      </c>
      <c r="Q1181" s="6" t="e">
        <f>+VLOOKUP(Y1181,#REF!,2,FALSE)</f>
        <v>#REF!</v>
      </c>
      <c r="R1181" t="s">
        <v>1459</v>
      </c>
      <c r="S1181" t="s">
        <v>8</v>
      </c>
      <c r="T1181">
        <v>327000</v>
      </c>
      <c r="U1181">
        <v>327000</v>
      </c>
      <c r="V1181">
        <v>49050</v>
      </c>
      <c r="W1181">
        <v>0</v>
      </c>
      <c r="X1181">
        <v>-277950</v>
      </c>
      <c r="Y1181" s="288">
        <v>2</v>
      </c>
      <c r="Z1181" s="6" t="str">
        <f t="shared" si="72"/>
        <v>27</v>
      </c>
      <c r="AA1181" s="107" t="str">
        <f t="shared" si="73"/>
        <v>2</v>
      </c>
      <c r="AB1181" s="107" t="str">
        <f t="shared" si="74"/>
        <v>22</v>
      </c>
      <c r="AC1181" s="107" t="str">
        <f t="shared" si="75"/>
        <v>221</v>
      </c>
    </row>
    <row r="1182" spans="1:29" x14ac:dyDescent="0.25">
      <c r="A1182" t="s">
        <v>137</v>
      </c>
      <c r="B1182" t="s">
        <v>1379</v>
      </c>
      <c r="C1182" s="107" t="e">
        <f>+VLOOKUP(AA1182,#REF!,2,FALSE)</f>
        <v>#REF!</v>
      </c>
      <c r="D1182" s="107" t="e">
        <f>+VLOOKUP(AB1182,#REF!,2,FALSE)</f>
        <v>#REF!</v>
      </c>
      <c r="E1182" s="107" t="s">
        <v>2232</v>
      </c>
      <c r="F1182" s="107" t="s">
        <v>2227</v>
      </c>
      <c r="G1182" s="107" t="s">
        <v>2251</v>
      </c>
      <c r="H1182" s="107" t="s">
        <v>2246</v>
      </c>
      <c r="I1182" s="107" t="s">
        <v>1246</v>
      </c>
      <c r="J1182" s="107" t="s">
        <v>137</v>
      </c>
      <c r="K1182" s="107" t="s">
        <v>1369</v>
      </c>
      <c r="L1182" s="107" t="s">
        <v>2217</v>
      </c>
      <c r="M1182" t="s">
        <v>1339</v>
      </c>
      <c r="Q1182" s="6" t="e">
        <f>+VLOOKUP(Y1182,#REF!,2,FALSE)</f>
        <v>#REF!</v>
      </c>
      <c r="R1182" t="s">
        <v>1459</v>
      </c>
      <c r="S1182" t="s">
        <v>67</v>
      </c>
      <c r="T1182">
        <v>115400</v>
      </c>
      <c r="U1182">
        <v>115400</v>
      </c>
      <c r="V1182">
        <v>23080</v>
      </c>
      <c r="W1182">
        <v>0</v>
      </c>
      <c r="X1182">
        <v>-92320</v>
      </c>
      <c r="Y1182" s="288">
        <v>2</v>
      </c>
      <c r="Z1182" s="6" t="str">
        <f t="shared" si="72"/>
        <v>27</v>
      </c>
      <c r="AA1182" s="107" t="str">
        <f t="shared" si="73"/>
        <v>2</v>
      </c>
      <c r="AB1182" s="107" t="str">
        <f t="shared" si="74"/>
        <v>22</v>
      </c>
      <c r="AC1182" s="107" t="str">
        <f t="shared" si="75"/>
        <v>221</v>
      </c>
    </row>
    <row r="1183" spans="1:29" x14ac:dyDescent="0.25">
      <c r="A1183" t="s">
        <v>137</v>
      </c>
      <c r="B1183" t="s">
        <v>1379</v>
      </c>
      <c r="C1183" s="107" t="e">
        <f>+VLOOKUP(AA1183,#REF!,2,FALSE)</f>
        <v>#REF!</v>
      </c>
      <c r="D1183" s="107" t="e">
        <f>+VLOOKUP(AB1183,#REF!,2,FALSE)</f>
        <v>#REF!</v>
      </c>
      <c r="E1183" s="107" t="s">
        <v>2232</v>
      </c>
      <c r="F1183" s="107" t="s">
        <v>2227</v>
      </c>
      <c r="G1183" s="107" t="s">
        <v>2251</v>
      </c>
      <c r="H1183" s="107" t="s">
        <v>2246</v>
      </c>
      <c r="I1183" s="107" t="s">
        <v>1246</v>
      </c>
      <c r="J1183" s="107" t="s">
        <v>137</v>
      </c>
      <c r="K1183" s="107" t="s">
        <v>1369</v>
      </c>
      <c r="L1183" s="107" t="s">
        <v>2217</v>
      </c>
      <c r="M1183" t="s">
        <v>1339</v>
      </c>
      <c r="Q1183" s="6" t="e">
        <f>+VLOOKUP(Y1183,#REF!,2,FALSE)</f>
        <v>#REF!</v>
      </c>
      <c r="R1183" t="s">
        <v>1461</v>
      </c>
      <c r="S1183" t="s">
        <v>10</v>
      </c>
      <c r="T1183">
        <v>96300</v>
      </c>
      <c r="U1183">
        <v>96300</v>
      </c>
      <c r="V1183">
        <v>9630</v>
      </c>
      <c r="W1183">
        <v>0</v>
      </c>
      <c r="X1183">
        <v>-86670</v>
      </c>
      <c r="Y1183" s="288">
        <v>2</v>
      </c>
      <c r="Z1183" s="6" t="str">
        <f t="shared" si="72"/>
        <v>29</v>
      </c>
      <c r="AA1183" s="107" t="str">
        <f t="shared" si="73"/>
        <v>2</v>
      </c>
      <c r="AB1183" s="107" t="str">
        <f t="shared" si="74"/>
        <v>22</v>
      </c>
      <c r="AC1183" s="107" t="str">
        <f t="shared" si="75"/>
        <v>221</v>
      </c>
    </row>
    <row r="1184" spans="1:29" x14ac:dyDescent="0.25">
      <c r="A1184" t="s">
        <v>137</v>
      </c>
      <c r="B1184" t="s">
        <v>1379</v>
      </c>
      <c r="C1184" s="107" t="e">
        <f>+VLOOKUP(AA1184,#REF!,2,FALSE)</f>
        <v>#REF!</v>
      </c>
      <c r="D1184" s="107" t="e">
        <f>+VLOOKUP(AB1184,#REF!,2,FALSE)</f>
        <v>#REF!</v>
      </c>
      <c r="E1184" s="107" t="s">
        <v>2232</v>
      </c>
      <c r="F1184" s="107" t="s">
        <v>2227</v>
      </c>
      <c r="G1184" s="107" t="s">
        <v>2251</v>
      </c>
      <c r="H1184" s="107" t="s">
        <v>2246</v>
      </c>
      <c r="I1184" s="107" t="s">
        <v>1246</v>
      </c>
      <c r="J1184" s="107" t="s">
        <v>137</v>
      </c>
      <c r="K1184" s="107" t="s">
        <v>1369</v>
      </c>
      <c r="L1184" s="107" t="s">
        <v>2217</v>
      </c>
      <c r="M1184" t="s">
        <v>1339</v>
      </c>
      <c r="Q1184" s="6" t="e">
        <f>+VLOOKUP(Y1184,#REF!,2,FALSE)</f>
        <v>#REF!</v>
      </c>
      <c r="R1184" t="s">
        <v>1461</v>
      </c>
      <c r="S1184" t="s">
        <v>11</v>
      </c>
      <c r="T1184">
        <v>22300</v>
      </c>
      <c r="U1184">
        <v>22300</v>
      </c>
      <c r="V1184">
        <v>22300</v>
      </c>
      <c r="W1184">
        <v>0</v>
      </c>
      <c r="X1184">
        <v>0</v>
      </c>
      <c r="Y1184" s="288">
        <v>2</v>
      </c>
      <c r="Z1184" s="6" t="str">
        <f t="shared" si="72"/>
        <v>29</v>
      </c>
      <c r="AA1184" s="107" t="str">
        <f t="shared" si="73"/>
        <v>2</v>
      </c>
      <c r="AB1184" s="107" t="str">
        <f t="shared" si="74"/>
        <v>22</v>
      </c>
      <c r="AC1184" s="107" t="str">
        <f t="shared" si="75"/>
        <v>221</v>
      </c>
    </row>
    <row r="1185" spans="1:29" x14ac:dyDescent="0.25">
      <c r="A1185" t="s">
        <v>137</v>
      </c>
      <c r="B1185" t="s">
        <v>1379</v>
      </c>
      <c r="C1185" s="107" t="e">
        <f>+VLOOKUP(AA1185,#REF!,2,FALSE)</f>
        <v>#REF!</v>
      </c>
      <c r="D1185" s="107" t="e">
        <f>+VLOOKUP(AB1185,#REF!,2,FALSE)</f>
        <v>#REF!</v>
      </c>
      <c r="E1185" s="107" t="s">
        <v>2232</v>
      </c>
      <c r="F1185" s="107" t="s">
        <v>2227</v>
      </c>
      <c r="G1185" s="107" t="s">
        <v>2251</v>
      </c>
      <c r="H1185" s="107" t="s">
        <v>2246</v>
      </c>
      <c r="I1185" s="107" t="s">
        <v>1246</v>
      </c>
      <c r="J1185" s="107" t="s">
        <v>137</v>
      </c>
      <c r="K1185" s="107" t="s">
        <v>1369</v>
      </c>
      <c r="L1185" s="107" t="s">
        <v>2217</v>
      </c>
      <c r="M1185" t="s">
        <v>1339</v>
      </c>
      <c r="Q1185" s="6" t="e">
        <f>+VLOOKUP(Y1185,#REF!,2,FALSE)</f>
        <v>#REF!</v>
      </c>
      <c r="R1185" t="s">
        <v>1461</v>
      </c>
      <c r="S1185" t="s">
        <v>53</v>
      </c>
      <c r="T1185">
        <v>12700</v>
      </c>
      <c r="U1185">
        <v>12700</v>
      </c>
      <c r="V1185">
        <v>1270</v>
      </c>
      <c r="W1185">
        <v>0</v>
      </c>
      <c r="X1185">
        <v>-11430</v>
      </c>
      <c r="Y1185" s="288">
        <v>2</v>
      </c>
      <c r="Z1185" s="6" t="str">
        <f t="shared" si="72"/>
        <v>29</v>
      </c>
      <c r="AA1185" s="107" t="str">
        <f t="shared" si="73"/>
        <v>2</v>
      </c>
      <c r="AB1185" s="107" t="str">
        <f t="shared" si="74"/>
        <v>22</v>
      </c>
      <c r="AC1185" s="107" t="str">
        <f t="shared" si="75"/>
        <v>221</v>
      </c>
    </row>
    <row r="1186" spans="1:29" x14ac:dyDescent="0.25">
      <c r="A1186" t="s">
        <v>137</v>
      </c>
      <c r="B1186" t="s">
        <v>1379</v>
      </c>
      <c r="C1186" s="107" t="e">
        <f>+VLOOKUP(AA1186,#REF!,2,FALSE)</f>
        <v>#REF!</v>
      </c>
      <c r="D1186" s="107" t="e">
        <f>+VLOOKUP(AB1186,#REF!,2,FALSE)</f>
        <v>#REF!</v>
      </c>
      <c r="E1186" s="107" t="s">
        <v>2232</v>
      </c>
      <c r="F1186" s="107" t="s">
        <v>2227</v>
      </c>
      <c r="G1186" s="107" t="s">
        <v>2251</v>
      </c>
      <c r="H1186" s="107" t="s">
        <v>2246</v>
      </c>
      <c r="I1186" s="107" t="s">
        <v>1246</v>
      </c>
      <c r="J1186" s="107" t="s">
        <v>137</v>
      </c>
      <c r="K1186" s="107" t="s">
        <v>1369</v>
      </c>
      <c r="L1186" s="107" t="s">
        <v>2217</v>
      </c>
      <c r="M1186" t="s">
        <v>1339</v>
      </c>
      <c r="Q1186" s="6" t="e">
        <f>+VLOOKUP(Y1186,#REF!,2,FALSE)</f>
        <v>#REF!</v>
      </c>
      <c r="R1186" t="s">
        <v>1461</v>
      </c>
      <c r="S1186" t="s">
        <v>54</v>
      </c>
      <c r="T1186">
        <v>28000</v>
      </c>
      <c r="U1186">
        <v>28000</v>
      </c>
      <c r="V1186">
        <v>1400</v>
      </c>
      <c r="W1186">
        <v>0</v>
      </c>
      <c r="X1186">
        <v>-26600</v>
      </c>
      <c r="Y1186" s="288">
        <v>2</v>
      </c>
      <c r="Z1186" s="6" t="str">
        <f t="shared" si="72"/>
        <v>29</v>
      </c>
      <c r="AA1186" s="107" t="str">
        <f t="shared" si="73"/>
        <v>2</v>
      </c>
      <c r="AB1186" s="107" t="str">
        <f t="shared" si="74"/>
        <v>22</v>
      </c>
      <c r="AC1186" s="107" t="str">
        <f t="shared" si="75"/>
        <v>221</v>
      </c>
    </row>
    <row r="1187" spans="1:29" x14ac:dyDescent="0.25">
      <c r="A1187" t="s">
        <v>137</v>
      </c>
      <c r="B1187" t="s">
        <v>1379</v>
      </c>
      <c r="C1187" s="107" t="e">
        <f>+VLOOKUP(AA1187,#REF!,2,FALSE)</f>
        <v>#REF!</v>
      </c>
      <c r="D1187" s="107" t="e">
        <f>+VLOOKUP(AB1187,#REF!,2,FALSE)</f>
        <v>#REF!</v>
      </c>
      <c r="E1187" s="107" t="s">
        <v>2232</v>
      </c>
      <c r="F1187" s="107" t="s">
        <v>2227</v>
      </c>
      <c r="G1187" s="107" t="s">
        <v>2251</v>
      </c>
      <c r="H1187" s="107" t="s">
        <v>2246</v>
      </c>
      <c r="I1187" s="107" t="s">
        <v>1246</v>
      </c>
      <c r="J1187" s="107" t="s">
        <v>137</v>
      </c>
      <c r="K1187" s="107" t="s">
        <v>1369</v>
      </c>
      <c r="L1187" s="107" t="s">
        <v>2217</v>
      </c>
      <c r="M1187" t="s">
        <v>1339</v>
      </c>
      <c r="Q1187" s="6" t="e">
        <f>+VLOOKUP(Y1187,#REF!,2,FALSE)</f>
        <v>#REF!</v>
      </c>
      <c r="R1187" t="s">
        <v>1461</v>
      </c>
      <c r="S1187" t="s">
        <v>55</v>
      </c>
      <c r="T1187">
        <v>1000000</v>
      </c>
      <c r="U1187">
        <v>1000000</v>
      </c>
      <c r="V1187">
        <v>100000</v>
      </c>
      <c r="W1187">
        <v>0</v>
      </c>
      <c r="X1187">
        <v>-900000</v>
      </c>
      <c r="Y1187" s="288">
        <v>2</v>
      </c>
      <c r="Z1187" s="6" t="str">
        <f t="shared" si="72"/>
        <v>29</v>
      </c>
      <c r="AA1187" s="107" t="str">
        <f t="shared" si="73"/>
        <v>2</v>
      </c>
      <c r="AB1187" s="107" t="str">
        <f t="shared" si="74"/>
        <v>22</v>
      </c>
      <c r="AC1187" s="107" t="str">
        <f t="shared" si="75"/>
        <v>221</v>
      </c>
    </row>
    <row r="1188" spans="1:29" x14ac:dyDescent="0.25">
      <c r="A1188" t="s">
        <v>137</v>
      </c>
      <c r="B1188" t="s">
        <v>1379</v>
      </c>
      <c r="C1188" s="107" t="e">
        <f>+VLOOKUP(AA1188,#REF!,2,FALSE)</f>
        <v>#REF!</v>
      </c>
      <c r="D1188" s="107" t="e">
        <f>+VLOOKUP(AB1188,#REF!,2,FALSE)</f>
        <v>#REF!</v>
      </c>
      <c r="E1188" s="107" t="s">
        <v>2232</v>
      </c>
      <c r="F1188" s="107" t="s">
        <v>2227</v>
      </c>
      <c r="G1188" s="107" t="s">
        <v>2251</v>
      </c>
      <c r="H1188" s="107" t="s">
        <v>2246</v>
      </c>
      <c r="I1188" s="107" t="s">
        <v>1246</v>
      </c>
      <c r="J1188" s="107" t="s">
        <v>137</v>
      </c>
      <c r="K1188" s="107" t="s">
        <v>1369</v>
      </c>
      <c r="L1188" s="107" t="s">
        <v>2217</v>
      </c>
      <c r="M1188" t="s">
        <v>1339</v>
      </c>
      <c r="Q1188" s="6" t="e">
        <f>+VLOOKUP(Y1188,#REF!,2,FALSE)</f>
        <v>#REF!</v>
      </c>
      <c r="R1188" t="s">
        <v>1461</v>
      </c>
      <c r="S1188" t="s">
        <v>77</v>
      </c>
      <c r="T1188">
        <v>1579200</v>
      </c>
      <c r="U1188">
        <v>1579200</v>
      </c>
      <c r="V1188">
        <v>315840</v>
      </c>
      <c r="W1188">
        <v>0</v>
      </c>
      <c r="X1188">
        <v>-1263360</v>
      </c>
      <c r="Y1188" s="288">
        <v>2</v>
      </c>
      <c r="Z1188" s="6" t="str">
        <f t="shared" si="72"/>
        <v>29</v>
      </c>
      <c r="AA1188" s="107" t="str">
        <f t="shared" si="73"/>
        <v>2</v>
      </c>
      <c r="AB1188" s="107" t="str">
        <f t="shared" si="74"/>
        <v>22</v>
      </c>
      <c r="AC1188" s="107" t="str">
        <f t="shared" si="75"/>
        <v>221</v>
      </c>
    </row>
    <row r="1189" spans="1:29" x14ac:dyDescent="0.25">
      <c r="A1189" t="s">
        <v>137</v>
      </c>
      <c r="B1189" t="s">
        <v>1379</v>
      </c>
      <c r="C1189" s="107" t="e">
        <f>+VLOOKUP(AA1189,#REF!,2,FALSE)</f>
        <v>#REF!</v>
      </c>
      <c r="D1189" s="107" t="e">
        <f>+VLOOKUP(AB1189,#REF!,2,FALSE)</f>
        <v>#REF!</v>
      </c>
      <c r="E1189" s="107" t="s">
        <v>2232</v>
      </c>
      <c r="F1189" s="107" t="s">
        <v>2227</v>
      </c>
      <c r="G1189" s="107" t="s">
        <v>2251</v>
      </c>
      <c r="H1189" s="107" t="s">
        <v>2246</v>
      </c>
      <c r="I1189" s="107" t="s">
        <v>1246</v>
      </c>
      <c r="J1189" s="107" t="s">
        <v>137</v>
      </c>
      <c r="K1189" s="107" t="s">
        <v>1369</v>
      </c>
      <c r="L1189" s="107" t="s">
        <v>2217</v>
      </c>
      <c r="M1189" t="s">
        <v>1339</v>
      </c>
      <c r="Q1189" s="6" t="e">
        <f>+VLOOKUP(Y1189,#REF!,2,FALSE)</f>
        <v>#REF!</v>
      </c>
      <c r="R1189" t="s">
        <v>1462</v>
      </c>
      <c r="S1189" t="s">
        <v>12</v>
      </c>
      <c r="T1189">
        <v>6100</v>
      </c>
      <c r="U1189">
        <v>6100</v>
      </c>
      <c r="V1189">
        <v>6100</v>
      </c>
      <c r="W1189">
        <v>0</v>
      </c>
      <c r="X1189">
        <v>0</v>
      </c>
      <c r="Y1189" s="288">
        <v>3</v>
      </c>
      <c r="Z1189" s="6" t="str">
        <f t="shared" si="72"/>
        <v>31</v>
      </c>
      <c r="AA1189" s="107" t="str">
        <f t="shared" si="73"/>
        <v>2</v>
      </c>
      <c r="AB1189" s="107" t="str">
        <f t="shared" si="74"/>
        <v>22</v>
      </c>
      <c r="AC1189" s="107" t="str">
        <f t="shared" si="75"/>
        <v>221</v>
      </c>
    </row>
    <row r="1190" spans="1:29" x14ac:dyDescent="0.25">
      <c r="A1190" t="s">
        <v>137</v>
      </c>
      <c r="B1190" t="s">
        <v>1379</v>
      </c>
      <c r="C1190" s="107" t="e">
        <f>+VLOOKUP(AA1190,#REF!,2,FALSE)</f>
        <v>#REF!</v>
      </c>
      <c r="D1190" s="107" t="e">
        <f>+VLOOKUP(AB1190,#REF!,2,FALSE)</f>
        <v>#REF!</v>
      </c>
      <c r="E1190" s="107" t="s">
        <v>2232</v>
      </c>
      <c r="F1190" s="107" t="s">
        <v>2227</v>
      </c>
      <c r="G1190" s="107" t="s">
        <v>2251</v>
      </c>
      <c r="H1190" s="107" t="s">
        <v>2246</v>
      </c>
      <c r="I1190" s="107" t="s">
        <v>1246</v>
      </c>
      <c r="J1190" s="107" t="s">
        <v>137</v>
      </c>
      <c r="K1190" s="107" t="s">
        <v>1369</v>
      </c>
      <c r="L1190" s="107" t="s">
        <v>2217</v>
      </c>
      <c r="M1190" t="s">
        <v>1339</v>
      </c>
      <c r="Q1190" s="6" t="e">
        <f>+VLOOKUP(Y1190,#REF!,2,FALSE)</f>
        <v>#REF!</v>
      </c>
      <c r="R1190" t="s">
        <v>1464</v>
      </c>
      <c r="S1190" t="s">
        <v>44</v>
      </c>
      <c r="T1190">
        <v>65400</v>
      </c>
      <c r="U1190">
        <v>65400</v>
      </c>
      <c r="V1190">
        <v>65400</v>
      </c>
      <c r="W1190">
        <v>0</v>
      </c>
      <c r="X1190">
        <v>0</v>
      </c>
      <c r="Y1190" s="288">
        <v>3</v>
      </c>
      <c r="Z1190" s="6" t="str">
        <f t="shared" si="72"/>
        <v>33</v>
      </c>
      <c r="AA1190" s="107" t="str">
        <f t="shared" si="73"/>
        <v>2</v>
      </c>
      <c r="AB1190" s="107" t="str">
        <f t="shared" si="74"/>
        <v>22</v>
      </c>
      <c r="AC1190" s="107" t="str">
        <f t="shared" si="75"/>
        <v>221</v>
      </c>
    </row>
    <row r="1191" spans="1:29" x14ac:dyDescent="0.25">
      <c r="A1191" t="s">
        <v>137</v>
      </c>
      <c r="B1191" t="s">
        <v>1379</v>
      </c>
      <c r="C1191" s="107" t="e">
        <f>+VLOOKUP(AA1191,#REF!,2,FALSE)</f>
        <v>#REF!</v>
      </c>
      <c r="D1191" s="107" t="e">
        <f>+VLOOKUP(AB1191,#REF!,2,FALSE)</f>
        <v>#REF!</v>
      </c>
      <c r="E1191" s="107" t="s">
        <v>2232</v>
      </c>
      <c r="F1191" s="107" t="s">
        <v>2227</v>
      </c>
      <c r="G1191" s="107" t="s">
        <v>2251</v>
      </c>
      <c r="H1191" s="107" t="s">
        <v>2246</v>
      </c>
      <c r="I1191" s="107" t="s">
        <v>1246</v>
      </c>
      <c r="J1191" s="107" t="s">
        <v>137</v>
      </c>
      <c r="K1191" s="107" t="s">
        <v>1369</v>
      </c>
      <c r="L1191" s="107" t="s">
        <v>2217</v>
      </c>
      <c r="M1191" t="s">
        <v>1339</v>
      </c>
      <c r="Q1191" s="6" t="e">
        <f>+VLOOKUP(Y1191,#REF!,2,FALSE)</f>
        <v>#REF!</v>
      </c>
      <c r="R1191" t="s">
        <v>1464</v>
      </c>
      <c r="S1191" t="s">
        <v>45</v>
      </c>
      <c r="T1191">
        <v>397500</v>
      </c>
      <c r="U1191">
        <v>397500</v>
      </c>
      <c r="V1191">
        <v>318000</v>
      </c>
      <c r="W1191">
        <v>0</v>
      </c>
      <c r="X1191">
        <v>-79500</v>
      </c>
      <c r="Y1191" s="288">
        <v>3</v>
      </c>
      <c r="Z1191" s="6" t="str">
        <f t="shared" si="72"/>
        <v>33</v>
      </c>
      <c r="AA1191" s="107" t="str">
        <f t="shared" si="73"/>
        <v>2</v>
      </c>
      <c r="AB1191" s="107" t="str">
        <f t="shared" si="74"/>
        <v>22</v>
      </c>
      <c r="AC1191" s="107" t="str">
        <f t="shared" si="75"/>
        <v>221</v>
      </c>
    </row>
    <row r="1192" spans="1:29" x14ac:dyDescent="0.25">
      <c r="A1192" t="s">
        <v>137</v>
      </c>
      <c r="B1192" t="s">
        <v>1379</v>
      </c>
      <c r="C1192" s="107" t="e">
        <f>+VLOOKUP(AA1192,#REF!,2,FALSE)</f>
        <v>#REF!</v>
      </c>
      <c r="D1192" s="107" t="e">
        <f>+VLOOKUP(AB1192,#REF!,2,FALSE)</f>
        <v>#REF!</v>
      </c>
      <c r="E1192" s="107" t="s">
        <v>2232</v>
      </c>
      <c r="F1192" s="107" t="s">
        <v>2227</v>
      </c>
      <c r="G1192" s="107" t="s">
        <v>2251</v>
      </c>
      <c r="H1192" s="107" t="s">
        <v>2246</v>
      </c>
      <c r="I1192" s="107" t="s">
        <v>1246</v>
      </c>
      <c r="J1192" s="107" t="s">
        <v>137</v>
      </c>
      <c r="K1192" s="107" t="s">
        <v>1369</v>
      </c>
      <c r="L1192" s="107" t="s">
        <v>2217</v>
      </c>
      <c r="M1192" t="s">
        <v>1339</v>
      </c>
      <c r="Q1192" s="6" t="e">
        <f>+VLOOKUP(Y1192,#REF!,2,FALSE)</f>
        <v>#REF!</v>
      </c>
      <c r="R1192" t="s">
        <v>1466</v>
      </c>
      <c r="S1192" t="s">
        <v>100</v>
      </c>
      <c r="T1192">
        <v>100200</v>
      </c>
      <c r="U1192">
        <v>100200</v>
      </c>
      <c r="V1192">
        <v>10020</v>
      </c>
      <c r="W1192">
        <v>0</v>
      </c>
      <c r="X1192">
        <v>-90180</v>
      </c>
      <c r="Y1192" s="288">
        <v>3</v>
      </c>
      <c r="Z1192" s="6" t="str">
        <f t="shared" si="72"/>
        <v>35</v>
      </c>
      <c r="AA1192" s="107" t="str">
        <f t="shared" si="73"/>
        <v>2</v>
      </c>
      <c r="AB1192" s="107" t="str">
        <f t="shared" si="74"/>
        <v>22</v>
      </c>
      <c r="AC1192" s="107" t="str">
        <f t="shared" si="75"/>
        <v>221</v>
      </c>
    </row>
    <row r="1193" spans="1:29" x14ac:dyDescent="0.25">
      <c r="A1193" t="s">
        <v>137</v>
      </c>
      <c r="B1193" t="s">
        <v>1379</v>
      </c>
      <c r="C1193" s="107" t="e">
        <f>+VLOOKUP(AA1193,#REF!,2,FALSE)</f>
        <v>#REF!</v>
      </c>
      <c r="D1193" s="107" t="e">
        <f>+VLOOKUP(AB1193,#REF!,2,FALSE)</f>
        <v>#REF!</v>
      </c>
      <c r="E1193" s="107" t="s">
        <v>2232</v>
      </c>
      <c r="F1193" s="107" t="s">
        <v>2227</v>
      </c>
      <c r="G1193" s="107" t="s">
        <v>2251</v>
      </c>
      <c r="H1193" s="107" t="s">
        <v>2246</v>
      </c>
      <c r="I1193" s="107" t="s">
        <v>1246</v>
      </c>
      <c r="J1193" s="107" t="s">
        <v>137</v>
      </c>
      <c r="K1193" s="107" t="s">
        <v>1369</v>
      </c>
      <c r="L1193" s="107" t="s">
        <v>2217</v>
      </c>
      <c r="M1193" t="s">
        <v>1339</v>
      </c>
      <c r="Q1193" s="6" t="e">
        <f>+VLOOKUP(Y1193,#REF!,2,FALSE)</f>
        <v>#REF!</v>
      </c>
      <c r="R1193" t="s">
        <v>1466</v>
      </c>
      <c r="S1193" t="s">
        <v>104</v>
      </c>
      <c r="T1193">
        <v>1000000</v>
      </c>
      <c r="U1193">
        <v>0</v>
      </c>
      <c r="V1193">
        <v>0</v>
      </c>
      <c r="W1193">
        <v>-1000000</v>
      </c>
      <c r="X1193">
        <v>-1000000</v>
      </c>
      <c r="Y1193" s="288">
        <v>3</v>
      </c>
      <c r="Z1193" s="6" t="str">
        <f t="shared" si="72"/>
        <v>35</v>
      </c>
      <c r="AA1193" s="107" t="str">
        <f t="shared" si="73"/>
        <v>2</v>
      </c>
      <c r="AB1193" s="107" t="str">
        <f t="shared" si="74"/>
        <v>22</v>
      </c>
      <c r="AC1193" s="107" t="str">
        <f t="shared" si="75"/>
        <v>221</v>
      </c>
    </row>
    <row r="1194" spans="1:29" x14ac:dyDescent="0.25">
      <c r="A1194" t="s">
        <v>137</v>
      </c>
      <c r="B1194" t="s">
        <v>1379</v>
      </c>
      <c r="C1194" s="107" t="e">
        <f>+VLOOKUP(AA1194,#REF!,2,FALSE)</f>
        <v>#REF!</v>
      </c>
      <c r="D1194" s="107" t="e">
        <f>+VLOOKUP(AB1194,#REF!,2,FALSE)</f>
        <v>#REF!</v>
      </c>
      <c r="E1194" s="107" t="s">
        <v>2232</v>
      </c>
      <c r="F1194" s="107" t="s">
        <v>2227</v>
      </c>
      <c r="G1194" s="107" t="s">
        <v>2251</v>
      </c>
      <c r="H1194" s="107" t="s">
        <v>2246</v>
      </c>
      <c r="I1194" s="107" t="s">
        <v>1246</v>
      </c>
      <c r="J1194" s="107" t="s">
        <v>137</v>
      </c>
      <c r="K1194" s="107" t="s">
        <v>1369</v>
      </c>
      <c r="L1194" s="107" t="s">
        <v>2217</v>
      </c>
      <c r="M1194" t="s">
        <v>1339</v>
      </c>
      <c r="Q1194" s="6" t="e">
        <f>+VLOOKUP(Y1194,#REF!,2,FALSE)</f>
        <v>#REF!</v>
      </c>
      <c r="R1194" t="s">
        <v>1466</v>
      </c>
      <c r="S1194" t="s">
        <v>81</v>
      </c>
      <c r="T1194">
        <v>5000000</v>
      </c>
      <c r="U1194">
        <v>5000000</v>
      </c>
      <c r="V1194">
        <v>1000000</v>
      </c>
      <c r="W1194">
        <v>0</v>
      </c>
      <c r="X1194">
        <v>-4000000</v>
      </c>
      <c r="Y1194" s="288">
        <v>3</v>
      </c>
      <c r="Z1194" s="6" t="str">
        <f t="shared" si="72"/>
        <v>35</v>
      </c>
      <c r="AA1194" s="107" t="str">
        <f t="shared" si="73"/>
        <v>2</v>
      </c>
      <c r="AB1194" s="107" t="str">
        <f t="shared" si="74"/>
        <v>22</v>
      </c>
      <c r="AC1194" s="107" t="str">
        <f t="shared" si="75"/>
        <v>221</v>
      </c>
    </row>
    <row r="1195" spans="1:29" x14ac:dyDescent="0.25">
      <c r="A1195" t="s">
        <v>137</v>
      </c>
      <c r="B1195" t="s">
        <v>1379</v>
      </c>
      <c r="C1195" s="107" t="e">
        <f>+VLOOKUP(AA1195,#REF!,2,FALSE)</f>
        <v>#REF!</v>
      </c>
      <c r="D1195" s="107" t="e">
        <f>+VLOOKUP(AB1195,#REF!,2,FALSE)</f>
        <v>#REF!</v>
      </c>
      <c r="E1195" s="107" t="s">
        <v>2232</v>
      </c>
      <c r="F1195" s="107" t="s">
        <v>2227</v>
      </c>
      <c r="G1195" s="107" t="s">
        <v>2251</v>
      </c>
      <c r="H1195" s="107" t="s">
        <v>2246</v>
      </c>
      <c r="I1195" s="107" t="s">
        <v>1246</v>
      </c>
      <c r="J1195" s="107" t="s">
        <v>137</v>
      </c>
      <c r="K1195" s="107" t="s">
        <v>1369</v>
      </c>
      <c r="L1195" s="107" t="s">
        <v>2217</v>
      </c>
      <c r="M1195" t="s">
        <v>1339</v>
      </c>
      <c r="Q1195" s="6" t="e">
        <f>+VLOOKUP(Y1195,#REF!,2,FALSE)</f>
        <v>#REF!</v>
      </c>
      <c r="R1195" t="s">
        <v>1468</v>
      </c>
      <c r="S1195" t="s">
        <v>56</v>
      </c>
      <c r="T1195">
        <v>176900</v>
      </c>
      <c r="U1195">
        <v>176900</v>
      </c>
      <c r="V1195">
        <v>35380</v>
      </c>
      <c r="W1195">
        <v>0</v>
      </c>
      <c r="X1195">
        <v>-141520</v>
      </c>
      <c r="Y1195" s="288">
        <v>3</v>
      </c>
      <c r="Z1195" s="6" t="str">
        <f t="shared" si="72"/>
        <v>37</v>
      </c>
      <c r="AA1195" s="107" t="str">
        <f t="shared" si="73"/>
        <v>2</v>
      </c>
      <c r="AB1195" s="107" t="str">
        <f t="shared" si="74"/>
        <v>22</v>
      </c>
      <c r="AC1195" s="107" t="str">
        <f t="shared" si="75"/>
        <v>221</v>
      </c>
    </row>
    <row r="1196" spans="1:29" x14ac:dyDescent="0.25">
      <c r="A1196" t="s">
        <v>137</v>
      </c>
      <c r="B1196" t="s">
        <v>1379</v>
      </c>
      <c r="C1196" s="107" t="e">
        <f>+VLOOKUP(AA1196,#REF!,2,FALSE)</f>
        <v>#REF!</v>
      </c>
      <c r="D1196" s="107" t="e">
        <f>+VLOOKUP(AB1196,#REF!,2,FALSE)</f>
        <v>#REF!</v>
      </c>
      <c r="E1196" s="107" t="s">
        <v>2232</v>
      </c>
      <c r="F1196" s="107" t="s">
        <v>2227</v>
      </c>
      <c r="G1196" s="107" t="s">
        <v>2251</v>
      </c>
      <c r="H1196" s="107" t="s">
        <v>2246</v>
      </c>
      <c r="I1196" s="107" t="s">
        <v>1246</v>
      </c>
      <c r="J1196" s="107" t="s">
        <v>137</v>
      </c>
      <c r="K1196" s="107" t="s">
        <v>1369</v>
      </c>
      <c r="L1196" s="107" t="s">
        <v>2217</v>
      </c>
      <c r="M1196" t="s">
        <v>1339</v>
      </c>
      <c r="Q1196" s="6" t="e">
        <f>+VLOOKUP(Y1196,#REF!,2,FALSE)</f>
        <v>#REF!</v>
      </c>
      <c r="R1196" t="s">
        <v>1468</v>
      </c>
      <c r="S1196" t="s">
        <v>14</v>
      </c>
      <c r="T1196">
        <v>59000</v>
      </c>
      <c r="U1196">
        <v>59000</v>
      </c>
      <c r="V1196">
        <v>5900</v>
      </c>
      <c r="W1196">
        <v>0</v>
      </c>
      <c r="X1196">
        <v>-53100</v>
      </c>
      <c r="Y1196" s="288">
        <v>3</v>
      </c>
      <c r="Z1196" s="6" t="str">
        <f t="shared" si="72"/>
        <v>37</v>
      </c>
      <c r="AA1196" s="107" t="str">
        <f t="shared" si="73"/>
        <v>2</v>
      </c>
      <c r="AB1196" s="107" t="str">
        <f t="shared" si="74"/>
        <v>22</v>
      </c>
      <c r="AC1196" s="107" t="str">
        <f t="shared" si="75"/>
        <v>221</v>
      </c>
    </row>
    <row r="1197" spans="1:29" x14ac:dyDescent="0.25">
      <c r="A1197" t="s">
        <v>137</v>
      </c>
      <c r="B1197" t="s">
        <v>1379</v>
      </c>
      <c r="C1197" s="107" t="e">
        <f>+VLOOKUP(AA1197,#REF!,2,FALSE)</f>
        <v>#REF!</v>
      </c>
      <c r="D1197" s="107" t="e">
        <f>+VLOOKUP(AB1197,#REF!,2,FALSE)</f>
        <v>#REF!</v>
      </c>
      <c r="E1197" s="107" t="s">
        <v>2232</v>
      </c>
      <c r="F1197" s="107" t="s">
        <v>2227</v>
      </c>
      <c r="G1197" s="107" t="s">
        <v>2251</v>
      </c>
      <c r="H1197" s="107" t="s">
        <v>2246</v>
      </c>
      <c r="I1197" s="107" t="s">
        <v>1246</v>
      </c>
      <c r="J1197" s="107" t="s">
        <v>137</v>
      </c>
      <c r="K1197" s="107" t="s">
        <v>1369</v>
      </c>
      <c r="L1197" s="107" t="s">
        <v>2217</v>
      </c>
      <c r="M1197" t="s">
        <v>1339</v>
      </c>
      <c r="Q1197" s="6" t="e">
        <f>+VLOOKUP(Y1197,#REF!,2,FALSE)</f>
        <v>#REF!</v>
      </c>
      <c r="R1197" t="s">
        <v>1468</v>
      </c>
      <c r="S1197" t="s">
        <v>57</v>
      </c>
      <c r="T1197">
        <v>38800</v>
      </c>
      <c r="U1197">
        <v>38800</v>
      </c>
      <c r="V1197">
        <v>3880</v>
      </c>
      <c r="W1197">
        <v>0</v>
      </c>
      <c r="X1197">
        <v>-34920</v>
      </c>
      <c r="Y1197" s="288">
        <v>3</v>
      </c>
      <c r="Z1197" s="6" t="str">
        <f t="shared" si="72"/>
        <v>37</v>
      </c>
      <c r="AA1197" s="107" t="str">
        <f t="shared" si="73"/>
        <v>2</v>
      </c>
      <c r="AB1197" s="107" t="str">
        <f t="shared" si="74"/>
        <v>22</v>
      </c>
      <c r="AC1197" s="107" t="str">
        <f t="shared" si="75"/>
        <v>221</v>
      </c>
    </row>
    <row r="1198" spans="1:29" x14ac:dyDescent="0.25">
      <c r="A1198" t="s">
        <v>137</v>
      </c>
      <c r="B1198" t="s">
        <v>1379</v>
      </c>
      <c r="C1198" s="107" t="e">
        <f>+VLOOKUP(AA1198,#REF!,2,FALSE)</f>
        <v>#REF!</v>
      </c>
      <c r="D1198" s="107" t="e">
        <f>+VLOOKUP(AB1198,#REF!,2,FALSE)</f>
        <v>#REF!</v>
      </c>
      <c r="E1198" s="107" t="s">
        <v>2232</v>
      </c>
      <c r="F1198" s="107" t="s">
        <v>2227</v>
      </c>
      <c r="G1198" s="107" t="s">
        <v>2251</v>
      </c>
      <c r="H1198" s="107" t="s">
        <v>2246</v>
      </c>
      <c r="I1198" s="107" t="s">
        <v>1246</v>
      </c>
      <c r="J1198" s="107" t="s">
        <v>137</v>
      </c>
      <c r="K1198" s="107" t="s">
        <v>1369</v>
      </c>
      <c r="L1198" s="107" t="s">
        <v>2217</v>
      </c>
      <c r="M1198" t="s">
        <v>1339</v>
      </c>
      <c r="Q1198" s="6" t="e">
        <f>+VLOOKUP(Y1198,#REF!,2,FALSE)</f>
        <v>#REF!</v>
      </c>
      <c r="R1198" t="s">
        <v>1468</v>
      </c>
      <c r="S1198" t="s">
        <v>119</v>
      </c>
      <c r="T1198">
        <v>112600</v>
      </c>
      <c r="U1198">
        <v>112600</v>
      </c>
      <c r="V1198">
        <v>22520</v>
      </c>
      <c r="W1198">
        <v>0</v>
      </c>
      <c r="X1198">
        <v>-90080</v>
      </c>
      <c r="Y1198" s="288">
        <v>3</v>
      </c>
      <c r="Z1198" s="6" t="str">
        <f t="shared" si="72"/>
        <v>37</v>
      </c>
      <c r="AA1198" s="107" t="str">
        <f t="shared" si="73"/>
        <v>2</v>
      </c>
      <c r="AB1198" s="107" t="str">
        <f t="shared" si="74"/>
        <v>22</v>
      </c>
      <c r="AC1198" s="107" t="str">
        <f t="shared" si="75"/>
        <v>221</v>
      </c>
    </row>
    <row r="1199" spans="1:29" x14ac:dyDescent="0.25">
      <c r="A1199" t="s">
        <v>137</v>
      </c>
      <c r="B1199" t="s">
        <v>1379</v>
      </c>
      <c r="C1199" s="107" t="e">
        <f>+VLOOKUP(AA1199,#REF!,2,FALSE)</f>
        <v>#REF!</v>
      </c>
      <c r="D1199" s="107" t="e">
        <f>+VLOOKUP(AB1199,#REF!,2,FALSE)</f>
        <v>#REF!</v>
      </c>
      <c r="E1199" s="107" t="s">
        <v>2232</v>
      </c>
      <c r="F1199" s="107" t="s">
        <v>2227</v>
      </c>
      <c r="G1199" s="107" t="s">
        <v>2251</v>
      </c>
      <c r="H1199" s="107" t="s">
        <v>2246</v>
      </c>
      <c r="I1199" s="107" t="s">
        <v>1246</v>
      </c>
      <c r="J1199" s="107" t="s">
        <v>137</v>
      </c>
      <c r="K1199" s="107" t="s">
        <v>1369</v>
      </c>
      <c r="L1199" s="107" t="s">
        <v>2217</v>
      </c>
      <c r="M1199" t="s">
        <v>1339</v>
      </c>
      <c r="Q1199" s="6" t="e">
        <f>+VLOOKUP(Y1199,#REF!,2,FALSE)</f>
        <v>#REF!</v>
      </c>
      <c r="R1199" t="s">
        <v>1476</v>
      </c>
      <c r="S1199" t="s">
        <v>73</v>
      </c>
      <c r="T1199">
        <v>560000</v>
      </c>
      <c r="U1199">
        <v>560000</v>
      </c>
      <c r="V1199">
        <v>0</v>
      </c>
      <c r="W1199">
        <v>0</v>
      </c>
      <c r="X1199">
        <v>-560000</v>
      </c>
      <c r="Y1199" s="288">
        <v>5</v>
      </c>
      <c r="Z1199" s="6" t="str">
        <f t="shared" si="72"/>
        <v>51</v>
      </c>
      <c r="AA1199" s="107" t="str">
        <f t="shared" si="73"/>
        <v>2</v>
      </c>
      <c r="AB1199" s="107" t="str">
        <f t="shared" si="74"/>
        <v>22</v>
      </c>
      <c r="AC1199" s="107" t="str">
        <f t="shared" si="75"/>
        <v>221</v>
      </c>
    </row>
    <row r="1200" spans="1:29" x14ac:dyDescent="0.25">
      <c r="A1200" t="s">
        <v>137</v>
      </c>
      <c r="B1200" t="s">
        <v>1379</v>
      </c>
      <c r="C1200" s="107" t="e">
        <f>+VLOOKUP(AA1200,#REF!,2,FALSE)</f>
        <v>#REF!</v>
      </c>
      <c r="D1200" s="107" t="e">
        <f>+VLOOKUP(AB1200,#REF!,2,FALSE)</f>
        <v>#REF!</v>
      </c>
      <c r="E1200" s="107" t="s">
        <v>2232</v>
      </c>
      <c r="F1200" s="107" t="s">
        <v>2227</v>
      </c>
      <c r="G1200" s="107" t="s">
        <v>2251</v>
      </c>
      <c r="H1200" s="107" t="s">
        <v>2246</v>
      </c>
      <c r="I1200" s="107" t="s">
        <v>1246</v>
      </c>
      <c r="J1200" s="107" t="s">
        <v>137</v>
      </c>
      <c r="K1200" s="107" t="s">
        <v>1369</v>
      </c>
      <c r="L1200" s="107" t="s">
        <v>2217</v>
      </c>
      <c r="M1200" t="s">
        <v>1339</v>
      </c>
      <c r="Q1200" s="6" t="e">
        <f>+VLOOKUP(Y1200,#REF!,2,FALSE)</f>
        <v>#REF!</v>
      </c>
      <c r="R1200" t="s">
        <v>1476</v>
      </c>
      <c r="S1200" t="s">
        <v>17</v>
      </c>
      <c r="T1200">
        <v>111000</v>
      </c>
      <c r="U1200">
        <v>111000</v>
      </c>
      <c r="V1200">
        <v>0</v>
      </c>
      <c r="W1200">
        <v>0</v>
      </c>
      <c r="X1200">
        <v>-111000</v>
      </c>
      <c r="Y1200" s="288">
        <v>5</v>
      </c>
      <c r="Z1200" s="6" t="str">
        <f t="shared" si="72"/>
        <v>51</v>
      </c>
      <c r="AA1200" s="107" t="str">
        <f t="shared" si="73"/>
        <v>2</v>
      </c>
      <c r="AB1200" s="107" t="str">
        <f t="shared" si="74"/>
        <v>22</v>
      </c>
      <c r="AC1200" s="107" t="str">
        <f t="shared" si="75"/>
        <v>221</v>
      </c>
    </row>
    <row r="1201" spans="1:29" x14ac:dyDescent="0.25">
      <c r="A1201" t="s">
        <v>137</v>
      </c>
      <c r="B1201" t="s">
        <v>1379</v>
      </c>
      <c r="C1201" s="107" t="e">
        <f>+VLOOKUP(AA1201,#REF!,2,FALSE)</f>
        <v>#REF!</v>
      </c>
      <c r="D1201" s="107" t="e">
        <f>+VLOOKUP(AB1201,#REF!,2,FALSE)</f>
        <v>#REF!</v>
      </c>
      <c r="E1201" s="107" t="s">
        <v>2232</v>
      </c>
      <c r="F1201" s="107" t="s">
        <v>2227</v>
      </c>
      <c r="G1201" s="107" t="s">
        <v>2251</v>
      </c>
      <c r="H1201" s="107" t="s">
        <v>2246</v>
      </c>
      <c r="I1201" s="107" t="s">
        <v>1246</v>
      </c>
      <c r="J1201" s="107" t="s">
        <v>137</v>
      </c>
      <c r="K1201" s="107" t="s">
        <v>1369</v>
      </c>
      <c r="L1201" s="107" t="s">
        <v>2217</v>
      </c>
      <c r="M1201" t="s">
        <v>1339</v>
      </c>
      <c r="Q1201" s="6" t="e">
        <f>+VLOOKUP(Y1201,#REF!,2,FALSE)</f>
        <v>#REF!</v>
      </c>
      <c r="R1201" t="s">
        <v>1477</v>
      </c>
      <c r="S1201" t="s">
        <v>106</v>
      </c>
      <c r="T1201">
        <v>12000</v>
      </c>
      <c r="U1201">
        <v>12000</v>
      </c>
      <c r="V1201">
        <v>12000</v>
      </c>
      <c r="W1201">
        <v>0</v>
      </c>
      <c r="X1201">
        <v>0</v>
      </c>
      <c r="Y1201" s="288">
        <v>5</v>
      </c>
      <c r="Z1201" s="6" t="str">
        <f t="shared" si="72"/>
        <v>52</v>
      </c>
      <c r="AA1201" s="107" t="str">
        <f t="shared" si="73"/>
        <v>2</v>
      </c>
      <c r="AB1201" s="107" t="str">
        <f t="shared" si="74"/>
        <v>22</v>
      </c>
      <c r="AC1201" s="107" t="str">
        <f t="shared" si="75"/>
        <v>221</v>
      </c>
    </row>
    <row r="1202" spans="1:29" x14ac:dyDescent="0.25">
      <c r="A1202" t="s">
        <v>137</v>
      </c>
      <c r="B1202" t="s">
        <v>1379</v>
      </c>
      <c r="C1202" s="107" t="e">
        <f>+VLOOKUP(AA1202,#REF!,2,FALSE)</f>
        <v>#REF!</v>
      </c>
      <c r="D1202" s="107" t="e">
        <f>+VLOOKUP(AB1202,#REF!,2,FALSE)</f>
        <v>#REF!</v>
      </c>
      <c r="E1202" s="107" t="s">
        <v>2232</v>
      </c>
      <c r="F1202" s="107" t="s">
        <v>2227</v>
      </c>
      <c r="G1202" s="107" t="s">
        <v>2251</v>
      </c>
      <c r="H1202" s="107" t="s">
        <v>2246</v>
      </c>
      <c r="I1202" s="107" t="s">
        <v>1246</v>
      </c>
      <c r="J1202" s="107" t="s">
        <v>137</v>
      </c>
      <c r="K1202" s="107" t="s">
        <v>1369</v>
      </c>
      <c r="L1202" s="107" t="s">
        <v>2217</v>
      </c>
      <c r="M1202" t="s">
        <v>1339</v>
      </c>
      <c r="Q1202" s="6" t="e">
        <f>+VLOOKUP(Y1202,#REF!,2,FALSE)</f>
        <v>#REF!</v>
      </c>
      <c r="R1202" t="s">
        <v>1481</v>
      </c>
      <c r="S1202" t="s">
        <v>82</v>
      </c>
      <c r="T1202">
        <v>127000</v>
      </c>
      <c r="U1202">
        <v>127000</v>
      </c>
      <c r="V1202">
        <v>0</v>
      </c>
      <c r="W1202">
        <v>0</v>
      </c>
      <c r="X1202">
        <v>-127000</v>
      </c>
      <c r="Y1202" s="288">
        <v>5</v>
      </c>
      <c r="Z1202" s="6" t="str">
        <f t="shared" si="72"/>
        <v>56</v>
      </c>
      <c r="AA1202" s="107" t="str">
        <f t="shared" si="73"/>
        <v>2</v>
      </c>
      <c r="AB1202" s="107" t="str">
        <f t="shared" si="74"/>
        <v>22</v>
      </c>
      <c r="AC1202" s="107" t="str">
        <f t="shared" si="75"/>
        <v>221</v>
      </c>
    </row>
    <row r="1203" spans="1:29" x14ac:dyDescent="0.25">
      <c r="A1203" t="s">
        <v>137</v>
      </c>
      <c r="B1203" t="s">
        <v>1379</v>
      </c>
      <c r="C1203" s="107" t="e">
        <f>+VLOOKUP(AA1203,#REF!,2,FALSE)</f>
        <v>#REF!</v>
      </c>
      <c r="D1203" s="107" t="e">
        <f>+VLOOKUP(AB1203,#REF!,2,FALSE)</f>
        <v>#REF!</v>
      </c>
      <c r="E1203" s="107" t="s">
        <v>2232</v>
      </c>
      <c r="F1203" s="107" t="s">
        <v>2227</v>
      </c>
      <c r="G1203" s="107" t="s">
        <v>2251</v>
      </c>
      <c r="H1203" s="107" t="s">
        <v>2246</v>
      </c>
      <c r="I1203" s="107" t="s">
        <v>1246</v>
      </c>
      <c r="J1203" s="107" t="s">
        <v>137</v>
      </c>
      <c r="K1203" s="107" t="s">
        <v>1369</v>
      </c>
      <c r="L1203" s="107" t="s">
        <v>2217</v>
      </c>
      <c r="M1203" t="s">
        <v>1339</v>
      </c>
      <c r="Q1203" s="6" t="e">
        <f>+VLOOKUP(Y1203,#REF!,2,FALSE)</f>
        <v>#REF!</v>
      </c>
      <c r="R1203" t="s">
        <v>1481</v>
      </c>
      <c r="S1203" t="s">
        <v>91</v>
      </c>
      <c r="T1203">
        <v>14800</v>
      </c>
      <c r="U1203">
        <v>14800</v>
      </c>
      <c r="V1203">
        <v>14800</v>
      </c>
      <c r="W1203">
        <v>0</v>
      </c>
      <c r="X1203">
        <v>0</v>
      </c>
      <c r="Y1203" s="288">
        <v>5</v>
      </c>
      <c r="Z1203" s="6" t="str">
        <f t="shared" si="72"/>
        <v>56</v>
      </c>
      <c r="AA1203" s="107" t="str">
        <f t="shared" si="73"/>
        <v>2</v>
      </c>
      <c r="AB1203" s="107" t="str">
        <f t="shared" si="74"/>
        <v>22</v>
      </c>
      <c r="AC1203" s="107" t="str">
        <f t="shared" si="75"/>
        <v>221</v>
      </c>
    </row>
    <row r="1204" spans="1:29" x14ac:dyDescent="0.25">
      <c r="A1204" t="s">
        <v>137</v>
      </c>
      <c r="B1204" t="s">
        <v>1379</v>
      </c>
      <c r="C1204" s="107" t="e">
        <f>+VLOOKUP(AA1204,#REF!,2,FALSE)</f>
        <v>#REF!</v>
      </c>
      <c r="D1204" s="107" t="e">
        <f>+VLOOKUP(AB1204,#REF!,2,FALSE)</f>
        <v>#REF!</v>
      </c>
      <c r="E1204" s="107" t="s">
        <v>2232</v>
      </c>
      <c r="F1204" s="107" t="s">
        <v>2227</v>
      </c>
      <c r="G1204" s="107" t="s">
        <v>2251</v>
      </c>
      <c r="H1204" s="107" t="s">
        <v>2246</v>
      </c>
      <c r="I1204" s="107" t="s">
        <v>1246</v>
      </c>
      <c r="J1204" s="107" t="s">
        <v>137</v>
      </c>
      <c r="K1204" s="107" t="s">
        <v>1369</v>
      </c>
      <c r="L1204" s="107" t="s">
        <v>2217</v>
      </c>
      <c r="M1204" t="s">
        <v>1339</v>
      </c>
      <c r="Q1204" s="6" t="e">
        <f>+VLOOKUP(Y1204,#REF!,2,FALSE)</f>
        <v>#REF!</v>
      </c>
      <c r="R1204" t="s">
        <v>1481</v>
      </c>
      <c r="S1204" t="s">
        <v>50</v>
      </c>
      <c r="T1204">
        <v>159500</v>
      </c>
      <c r="U1204">
        <v>159500</v>
      </c>
      <c r="V1204">
        <v>0</v>
      </c>
      <c r="W1204">
        <v>0</v>
      </c>
      <c r="X1204">
        <v>-159500</v>
      </c>
      <c r="Y1204" s="288">
        <v>5</v>
      </c>
      <c r="Z1204" s="6" t="str">
        <f t="shared" si="72"/>
        <v>56</v>
      </c>
      <c r="AA1204" s="107" t="str">
        <f t="shared" si="73"/>
        <v>2</v>
      </c>
      <c r="AB1204" s="107" t="str">
        <f t="shared" si="74"/>
        <v>22</v>
      </c>
      <c r="AC1204" s="107" t="str">
        <f t="shared" si="75"/>
        <v>221</v>
      </c>
    </row>
    <row r="1205" spans="1:29" x14ac:dyDescent="0.25">
      <c r="A1205" t="s">
        <v>137</v>
      </c>
      <c r="B1205" t="s">
        <v>1379</v>
      </c>
      <c r="C1205" s="107" t="e">
        <f>+VLOOKUP(AA1205,#REF!,2,FALSE)</f>
        <v>#REF!</v>
      </c>
      <c r="D1205" s="107" t="e">
        <f>+VLOOKUP(AB1205,#REF!,2,FALSE)</f>
        <v>#REF!</v>
      </c>
      <c r="E1205" s="107" t="s">
        <v>2232</v>
      </c>
      <c r="F1205" s="107" t="s">
        <v>2227</v>
      </c>
      <c r="G1205" s="107" t="s">
        <v>2251</v>
      </c>
      <c r="H1205" s="107" t="s">
        <v>2246</v>
      </c>
      <c r="I1205" s="107" t="s">
        <v>1246</v>
      </c>
      <c r="J1205" s="107" t="s">
        <v>137</v>
      </c>
      <c r="K1205" s="107" t="s">
        <v>1369</v>
      </c>
      <c r="L1205" s="107" t="s">
        <v>2217</v>
      </c>
      <c r="M1205" t="s">
        <v>1339</v>
      </c>
      <c r="Q1205" s="6" t="e">
        <f>+VLOOKUP(Y1205,#REF!,2,FALSE)</f>
        <v>#REF!</v>
      </c>
      <c r="R1205" t="s">
        <v>1484</v>
      </c>
      <c r="S1205" t="s">
        <v>86</v>
      </c>
      <c r="T1205">
        <v>305100</v>
      </c>
      <c r="U1205">
        <v>305100</v>
      </c>
      <c r="V1205">
        <v>305100</v>
      </c>
      <c r="W1205">
        <v>0</v>
      </c>
      <c r="X1205">
        <v>0</v>
      </c>
      <c r="Y1205" s="288">
        <v>5</v>
      </c>
      <c r="Z1205" s="6" t="str">
        <f t="shared" si="72"/>
        <v>59</v>
      </c>
      <c r="AA1205" s="107" t="str">
        <f t="shared" si="73"/>
        <v>2</v>
      </c>
      <c r="AB1205" s="107" t="str">
        <f t="shared" si="74"/>
        <v>22</v>
      </c>
      <c r="AC1205" s="107" t="str">
        <f t="shared" si="75"/>
        <v>221</v>
      </c>
    </row>
    <row r="1206" spans="1:29" x14ac:dyDescent="0.25">
      <c r="A1206" t="s">
        <v>137</v>
      </c>
      <c r="B1206" t="s">
        <v>1379</v>
      </c>
      <c r="C1206" s="107" t="e">
        <f>+VLOOKUP(AA1206,#REF!,2,FALSE)</f>
        <v>#REF!</v>
      </c>
      <c r="D1206" s="107" t="e">
        <f>+VLOOKUP(AB1206,#REF!,2,FALSE)</f>
        <v>#REF!</v>
      </c>
      <c r="E1206" s="107" t="s">
        <v>2232</v>
      </c>
      <c r="F1206" s="107" t="s">
        <v>2227</v>
      </c>
      <c r="G1206" s="107" t="s">
        <v>2251</v>
      </c>
      <c r="H1206" s="107" t="s">
        <v>2246</v>
      </c>
      <c r="I1206" s="107" t="s">
        <v>1246</v>
      </c>
      <c r="J1206" s="107" t="s">
        <v>137</v>
      </c>
      <c r="K1206" s="107" t="s">
        <v>1369</v>
      </c>
      <c r="L1206" s="107" t="s">
        <v>2217</v>
      </c>
      <c r="M1206" t="s">
        <v>1339</v>
      </c>
      <c r="Q1206" s="6" t="e">
        <f>+VLOOKUP(Y1206,#REF!,2,FALSE)</f>
        <v>#REF!</v>
      </c>
      <c r="R1206" t="s">
        <v>1485</v>
      </c>
      <c r="S1206" t="s">
        <v>138</v>
      </c>
      <c r="T1206">
        <v>1002047</v>
      </c>
      <c r="U1206">
        <v>657008.52834038867</v>
      </c>
      <c r="V1206">
        <v>271194.02917342819</v>
      </c>
      <c r="W1206">
        <v>-345038.47165961133</v>
      </c>
      <c r="X1206">
        <v>-730852.97082657181</v>
      </c>
      <c r="Y1206" s="288">
        <v>6</v>
      </c>
      <c r="Z1206" s="6" t="str">
        <f t="shared" si="72"/>
        <v>61</v>
      </c>
      <c r="AA1206" s="107" t="str">
        <f t="shared" si="73"/>
        <v>2</v>
      </c>
      <c r="AB1206" s="107" t="str">
        <f t="shared" si="74"/>
        <v>22</v>
      </c>
      <c r="AC1206" s="107" t="str">
        <f t="shared" si="75"/>
        <v>221</v>
      </c>
    </row>
    <row r="1207" spans="1:29" x14ac:dyDescent="0.25">
      <c r="A1207" t="s">
        <v>137</v>
      </c>
      <c r="B1207" t="s">
        <v>1379</v>
      </c>
      <c r="C1207" s="107" t="e">
        <f>+VLOOKUP(AA1207,#REF!,2,FALSE)</f>
        <v>#REF!</v>
      </c>
      <c r="D1207" s="107" t="e">
        <f>+VLOOKUP(AB1207,#REF!,2,FALSE)</f>
        <v>#REF!</v>
      </c>
      <c r="E1207" s="107" t="s">
        <v>2232</v>
      </c>
      <c r="F1207" s="107" t="s">
        <v>2227</v>
      </c>
      <c r="G1207" s="107" t="s">
        <v>2251</v>
      </c>
      <c r="H1207" s="107" t="s">
        <v>2246</v>
      </c>
      <c r="I1207" s="107" t="s">
        <v>1246</v>
      </c>
      <c r="J1207" s="107" t="s">
        <v>137</v>
      </c>
      <c r="K1207" s="107" t="s">
        <v>1369</v>
      </c>
      <c r="L1207" s="107" t="s">
        <v>2217</v>
      </c>
      <c r="M1207" t="s">
        <v>1339</v>
      </c>
      <c r="Q1207" s="6" t="e">
        <f>+VLOOKUP(Y1207,#REF!,2,FALSE)</f>
        <v>#REF!</v>
      </c>
      <c r="R1207" t="s">
        <v>1485</v>
      </c>
      <c r="S1207" t="s">
        <v>139</v>
      </c>
      <c r="T1207">
        <v>222800629</v>
      </c>
      <c r="U1207">
        <v>146082881.71373492</v>
      </c>
      <c r="V1207">
        <v>60298768.701352492</v>
      </c>
      <c r="W1207">
        <v>-76717747.286265075</v>
      </c>
      <c r="X1207">
        <v>-162501860.29864752</v>
      </c>
      <c r="Y1207" s="288">
        <v>6</v>
      </c>
      <c r="Z1207" s="6" t="str">
        <f t="shared" si="72"/>
        <v>61</v>
      </c>
      <c r="AA1207" s="107" t="str">
        <f t="shared" si="73"/>
        <v>2</v>
      </c>
      <c r="AB1207" s="107" t="str">
        <f t="shared" si="74"/>
        <v>22</v>
      </c>
      <c r="AC1207" s="107" t="str">
        <f t="shared" si="75"/>
        <v>221</v>
      </c>
    </row>
    <row r="1208" spans="1:29" x14ac:dyDescent="0.25">
      <c r="A1208" t="s">
        <v>137</v>
      </c>
      <c r="B1208" t="s">
        <v>1379</v>
      </c>
      <c r="C1208" s="107" t="e">
        <f>+VLOOKUP(AA1208,#REF!,2,FALSE)</f>
        <v>#REF!</v>
      </c>
      <c r="D1208" s="107" t="e">
        <f>+VLOOKUP(AB1208,#REF!,2,FALSE)</f>
        <v>#REF!</v>
      </c>
      <c r="E1208" s="107" t="s">
        <v>2232</v>
      </c>
      <c r="F1208" s="107" t="s">
        <v>2227</v>
      </c>
      <c r="G1208" s="107" t="s">
        <v>2251</v>
      </c>
      <c r="H1208" s="107" t="s">
        <v>2246</v>
      </c>
      <c r="I1208" s="107" t="s">
        <v>1246</v>
      </c>
      <c r="J1208" s="107" t="s">
        <v>137</v>
      </c>
      <c r="K1208" s="107" t="s">
        <v>1369</v>
      </c>
      <c r="L1208" s="107" t="s">
        <v>2217</v>
      </c>
      <c r="M1208" t="s">
        <v>1339</v>
      </c>
      <c r="Q1208" s="6" t="e">
        <f>+VLOOKUP(Y1208,#REF!,2,FALSE)</f>
        <v>#REF!</v>
      </c>
      <c r="R1208" t="s">
        <v>1485</v>
      </c>
      <c r="S1208" t="s">
        <v>140</v>
      </c>
      <c r="T1208">
        <v>48776578</v>
      </c>
      <c r="U1208">
        <v>31981162.290052444</v>
      </c>
      <c r="V1208">
        <v>13200894.486098953</v>
      </c>
      <c r="W1208">
        <v>-16795415.709947556</v>
      </c>
      <c r="X1208">
        <v>-35575683.513901047</v>
      </c>
      <c r="Y1208" s="288">
        <v>6</v>
      </c>
      <c r="Z1208" s="6" t="str">
        <f t="shared" si="72"/>
        <v>61</v>
      </c>
      <c r="AA1208" s="107" t="str">
        <f t="shared" si="73"/>
        <v>2</v>
      </c>
      <c r="AB1208" s="107" t="str">
        <f t="shared" si="74"/>
        <v>22</v>
      </c>
      <c r="AC1208" s="107" t="str">
        <f t="shared" si="75"/>
        <v>221</v>
      </c>
    </row>
    <row r="1209" spans="1:29" x14ac:dyDescent="0.25">
      <c r="A1209" t="s">
        <v>137</v>
      </c>
      <c r="B1209" t="s">
        <v>1379</v>
      </c>
      <c r="C1209" s="107" t="e">
        <f>+VLOOKUP(AA1209,#REF!,2,FALSE)</f>
        <v>#REF!</v>
      </c>
      <c r="D1209" s="107" t="e">
        <f>+VLOOKUP(AB1209,#REF!,2,FALSE)</f>
        <v>#REF!</v>
      </c>
      <c r="E1209" s="107" t="s">
        <v>2232</v>
      </c>
      <c r="F1209" s="107" t="s">
        <v>2227</v>
      </c>
      <c r="G1209" s="107" t="s">
        <v>2251</v>
      </c>
      <c r="H1209" s="107" t="s">
        <v>2246</v>
      </c>
      <c r="I1209" s="107" t="s">
        <v>1246</v>
      </c>
      <c r="J1209" s="107" t="s">
        <v>137</v>
      </c>
      <c r="K1209" s="107" t="s">
        <v>1369</v>
      </c>
      <c r="L1209" s="107" t="s">
        <v>2217</v>
      </c>
      <c r="M1209" t="s">
        <v>1339</v>
      </c>
      <c r="Q1209" s="6" t="e">
        <f>+VLOOKUP(Y1209,#REF!,2,FALSE)</f>
        <v>#REF!</v>
      </c>
      <c r="R1209" t="s">
        <v>1485</v>
      </c>
      <c r="S1209" t="s">
        <v>141</v>
      </c>
      <c r="T1209">
        <v>403911803</v>
      </c>
      <c r="U1209">
        <v>210072979.700268</v>
      </c>
      <c r="V1209">
        <v>90839731.149116844</v>
      </c>
      <c r="W1209">
        <v>-193838823.299732</v>
      </c>
      <c r="X1209">
        <v>-313072071.85088313</v>
      </c>
      <c r="Y1209" s="288">
        <v>6</v>
      </c>
      <c r="Z1209" s="6" t="str">
        <f t="shared" si="72"/>
        <v>61</v>
      </c>
      <c r="AA1209" s="107" t="str">
        <f t="shared" si="73"/>
        <v>2</v>
      </c>
      <c r="AB1209" s="107" t="str">
        <f t="shared" si="74"/>
        <v>22</v>
      </c>
      <c r="AC1209" s="107" t="str">
        <f t="shared" si="75"/>
        <v>221</v>
      </c>
    </row>
    <row r="1210" spans="1:29" x14ac:dyDescent="0.25">
      <c r="A1210" t="s">
        <v>137</v>
      </c>
      <c r="B1210" t="s">
        <v>1379</v>
      </c>
      <c r="C1210" s="107" t="e">
        <f>+VLOOKUP(AA1210,#REF!,2,FALSE)</f>
        <v>#REF!</v>
      </c>
      <c r="D1210" s="107" t="e">
        <f>+VLOOKUP(AB1210,#REF!,2,FALSE)</f>
        <v>#REF!</v>
      </c>
      <c r="E1210" s="107" t="s">
        <v>2232</v>
      </c>
      <c r="F1210" s="107" t="s">
        <v>2227</v>
      </c>
      <c r="G1210" s="107" t="s">
        <v>2251</v>
      </c>
      <c r="H1210" s="107" t="s">
        <v>2246</v>
      </c>
      <c r="I1210" s="107" t="s">
        <v>1246</v>
      </c>
      <c r="J1210" s="107" t="s">
        <v>137</v>
      </c>
      <c r="K1210" s="107" t="s">
        <v>1369</v>
      </c>
      <c r="L1210" s="107" t="s">
        <v>2217</v>
      </c>
      <c r="M1210" t="s">
        <v>1339</v>
      </c>
      <c r="Q1210" s="6" t="e">
        <f>+VLOOKUP(Y1210,#REF!,2,FALSE)</f>
        <v>#REF!</v>
      </c>
      <c r="R1210" t="s">
        <v>1485</v>
      </c>
      <c r="S1210" t="s">
        <v>142</v>
      </c>
      <c r="T1210">
        <v>204462</v>
      </c>
      <c r="U1210">
        <v>134058.85923667508</v>
      </c>
      <c r="V1210">
        <v>55335.601616348817</v>
      </c>
      <c r="W1210">
        <v>-70403.140763324918</v>
      </c>
      <c r="X1210">
        <v>-149126.39838365119</v>
      </c>
      <c r="Y1210" s="288">
        <v>6</v>
      </c>
      <c r="Z1210" s="6" t="str">
        <f t="shared" si="72"/>
        <v>61</v>
      </c>
      <c r="AA1210" s="107" t="str">
        <f t="shared" si="73"/>
        <v>2</v>
      </c>
      <c r="AB1210" s="107" t="str">
        <f t="shared" si="74"/>
        <v>22</v>
      </c>
      <c r="AC1210" s="107" t="str">
        <f t="shared" si="75"/>
        <v>221</v>
      </c>
    </row>
    <row r="1211" spans="1:29" x14ac:dyDescent="0.25">
      <c r="A1211" t="s">
        <v>137</v>
      </c>
      <c r="B1211" t="s">
        <v>1379</v>
      </c>
      <c r="C1211" s="107" t="e">
        <f>+VLOOKUP(AA1211,#REF!,2,FALSE)</f>
        <v>#REF!</v>
      </c>
      <c r="D1211" s="107" t="e">
        <f>+VLOOKUP(AB1211,#REF!,2,FALSE)</f>
        <v>#REF!</v>
      </c>
      <c r="E1211" s="107" t="s">
        <v>2232</v>
      </c>
      <c r="F1211" s="107" t="s">
        <v>2227</v>
      </c>
      <c r="G1211" s="107" t="s">
        <v>2251</v>
      </c>
      <c r="H1211" s="107" t="s">
        <v>2246</v>
      </c>
      <c r="I1211" s="107" t="s">
        <v>1246</v>
      </c>
      <c r="J1211" s="107" t="s">
        <v>137</v>
      </c>
      <c r="K1211" s="107" t="s">
        <v>1369</v>
      </c>
      <c r="L1211" s="107" t="s">
        <v>2217</v>
      </c>
      <c r="M1211" t="s">
        <v>1339</v>
      </c>
      <c r="Q1211" s="6" t="e">
        <f>+VLOOKUP(Y1211,#REF!,2,FALSE)</f>
        <v>#REF!</v>
      </c>
      <c r="R1211" t="s">
        <v>1486</v>
      </c>
      <c r="S1211" t="s">
        <v>143</v>
      </c>
      <c r="T1211">
        <v>313304481</v>
      </c>
      <c r="U1211">
        <v>205423214.66384238</v>
      </c>
      <c r="V1211">
        <v>84792733.834320933</v>
      </c>
      <c r="W1211">
        <v>-107881266.33615762</v>
      </c>
      <c r="X1211">
        <v>-228511747.16567907</v>
      </c>
      <c r="Y1211" s="288">
        <v>6</v>
      </c>
      <c r="Z1211" s="6" t="str">
        <f t="shared" si="72"/>
        <v>62</v>
      </c>
      <c r="AA1211" s="107" t="str">
        <f t="shared" si="73"/>
        <v>2</v>
      </c>
      <c r="AB1211" s="107" t="str">
        <f t="shared" si="74"/>
        <v>22</v>
      </c>
      <c r="AC1211" s="107" t="str">
        <f t="shared" si="75"/>
        <v>221</v>
      </c>
    </row>
    <row r="1212" spans="1:29" x14ac:dyDescent="0.25">
      <c r="A1212" t="s">
        <v>137</v>
      </c>
      <c r="B1212" t="s">
        <v>1379</v>
      </c>
      <c r="C1212" s="107" t="e">
        <f>+VLOOKUP(AA1212,#REF!,2,FALSE)</f>
        <v>#REF!</v>
      </c>
      <c r="D1212" s="107" t="e">
        <f>+VLOOKUP(AB1212,#REF!,2,FALSE)</f>
        <v>#REF!</v>
      </c>
      <c r="E1212" s="107" t="s">
        <v>2232</v>
      </c>
      <c r="F1212" s="107" t="s">
        <v>2227</v>
      </c>
      <c r="G1212" s="107" t="s">
        <v>2251</v>
      </c>
      <c r="H1212" s="107" t="s">
        <v>2246</v>
      </c>
      <c r="I1212" s="107" t="s">
        <v>1246</v>
      </c>
      <c r="J1212" s="107" t="s">
        <v>137</v>
      </c>
      <c r="K1212" s="107" t="s">
        <v>1369</v>
      </c>
      <c r="L1212" s="107" t="s">
        <v>2217</v>
      </c>
      <c r="M1212" t="s">
        <v>1339</v>
      </c>
      <c r="P1212" t="s">
        <v>2199</v>
      </c>
      <c r="Q1212" s="6" t="e">
        <f>+VLOOKUP(Y1212,#REF!,2,FALSE)</f>
        <v>#REF!</v>
      </c>
      <c r="R1212" t="s">
        <v>1485</v>
      </c>
      <c r="S1212" t="s">
        <v>141</v>
      </c>
      <c r="U1212">
        <v>10000000</v>
      </c>
      <c r="V1212">
        <v>10000000</v>
      </c>
      <c r="Y1212" s="288">
        <v>6</v>
      </c>
      <c r="Z1212" s="6" t="str">
        <f t="shared" si="72"/>
        <v>61</v>
      </c>
      <c r="AA1212" s="107" t="str">
        <f t="shared" si="73"/>
        <v>2</v>
      </c>
      <c r="AB1212" s="107" t="str">
        <f t="shared" si="74"/>
        <v>22</v>
      </c>
      <c r="AC1212" s="107" t="str">
        <f t="shared" si="75"/>
        <v>221</v>
      </c>
    </row>
    <row r="1213" spans="1:29" x14ac:dyDescent="0.25">
      <c r="A1213" t="s">
        <v>215</v>
      </c>
      <c r="B1213" t="s">
        <v>1387</v>
      </c>
      <c r="C1213" s="107" t="e">
        <f>+VLOOKUP(AA1213,#REF!,2,FALSE)</f>
        <v>#REF!</v>
      </c>
      <c r="D1213" s="107" t="e">
        <f>+VLOOKUP(AB1213,#REF!,2,FALSE)</f>
        <v>#REF!</v>
      </c>
      <c r="E1213" s="107" t="s">
        <v>2226</v>
      </c>
      <c r="F1213" s="107" t="s">
        <v>2220</v>
      </c>
      <c r="G1213" s="107" t="s">
        <v>2252</v>
      </c>
      <c r="H1213" s="107" t="s">
        <v>2253</v>
      </c>
      <c r="I1213" t="s">
        <v>1275</v>
      </c>
      <c r="J1213" t="s">
        <v>222</v>
      </c>
      <c r="K1213" t="s">
        <v>1385</v>
      </c>
      <c r="L1213" s="107" t="s">
        <v>2217</v>
      </c>
      <c r="M1213" t="s">
        <v>1353</v>
      </c>
      <c r="P1213" t="s">
        <v>1142</v>
      </c>
      <c r="Q1213" s="6" t="e">
        <f>+VLOOKUP(Y1213,#REF!,2,FALSE)</f>
        <v>#REF!</v>
      </c>
      <c r="R1213" t="s">
        <v>1454</v>
      </c>
      <c r="S1213" t="s">
        <v>2</v>
      </c>
      <c r="T1213">
        <v>5000</v>
      </c>
      <c r="U1213">
        <v>5000</v>
      </c>
      <c r="V1213">
        <v>1000</v>
      </c>
      <c r="W1213">
        <v>0</v>
      </c>
      <c r="X1213">
        <v>-4000</v>
      </c>
      <c r="Y1213" s="288">
        <v>2</v>
      </c>
      <c r="Z1213" s="6" t="str">
        <f t="shared" si="72"/>
        <v>21</v>
      </c>
      <c r="AA1213" s="107" t="str">
        <f t="shared" si="73"/>
        <v>2</v>
      </c>
      <c r="AB1213" s="107" t="str">
        <f t="shared" si="74"/>
        <v>24</v>
      </c>
      <c r="AC1213" s="107" t="str">
        <f t="shared" si="75"/>
        <v>242</v>
      </c>
    </row>
    <row r="1214" spans="1:29" x14ac:dyDescent="0.25">
      <c r="A1214" t="s">
        <v>215</v>
      </c>
      <c r="B1214" t="s">
        <v>1387</v>
      </c>
      <c r="C1214" s="107" t="e">
        <f>+VLOOKUP(AA1214,#REF!,2,FALSE)</f>
        <v>#REF!</v>
      </c>
      <c r="D1214" s="107" t="e">
        <f>+VLOOKUP(AB1214,#REF!,2,FALSE)</f>
        <v>#REF!</v>
      </c>
      <c r="E1214" s="107" t="s">
        <v>2226</v>
      </c>
      <c r="F1214" s="107" t="s">
        <v>2220</v>
      </c>
      <c r="G1214" s="107" t="s">
        <v>2252</v>
      </c>
      <c r="H1214" s="107" t="s">
        <v>2253</v>
      </c>
      <c r="I1214" s="107" t="s">
        <v>1275</v>
      </c>
      <c r="J1214" s="107" t="s">
        <v>222</v>
      </c>
      <c r="K1214" s="107" t="s">
        <v>1385</v>
      </c>
      <c r="L1214" s="107" t="s">
        <v>2217</v>
      </c>
      <c r="M1214" t="s">
        <v>1353</v>
      </c>
      <c r="P1214" t="s">
        <v>1142</v>
      </c>
      <c r="Q1214" s="6" t="e">
        <f>+VLOOKUP(Y1214,#REF!,2,FALSE)</f>
        <v>#REF!</v>
      </c>
      <c r="R1214" t="s">
        <v>1454</v>
      </c>
      <c r="S1214" t="s">
        <v>2</v>
      </c>
      <c r="T1214">
        <v>5000</v>
      </c>
      <c r="U1214">
        <v>5000</v>
      </c>
      <c r="V1214">
        <v>1000</v>
      </c>
      <c r="W1214">
        <v>0</v>
      </c>
      <c r="X1214">
        <v>-4000</v>
      </c>
      <c r="Y1214" s="288">
        <v>2</v>
      </c>
      <c r="Z1214" s="6" t="str">
        <f t="shared" si="72"/>
        <v>21</v>
      </c>
      <c r="AA1214" s="107" t="str">
        <f t="shared" si="73"/>
        <v>2</v>
      </c>
      <c r="AB1214" s="107" t="str">
        <f t="shared" si="74"/>
        <v>24</v>
      </c>
      <c r="AC1214" s="107" t="str">
        <f t="shared" si="75"/>
        <v>242</v>
      </c>
    </row>
    <row r="1215" spans="1:29" x14ac:dyDescent="0.25">
      <c r="A1215" t="s">
        <v>215</v>
      </c>
      <c r="B1215" t="s">
        <v>1387</v>
      </c>
      <c r="C1215" s="107" t="e">
        <f>+VLOOKUP(AA1215,#REF!,2,FALSE)</f>
        <v>#REF!</v>
      </c>
      <c r="D1215" s="107" t="e">
        <f>+VLOOKUP(AB1215,#REF!,2,FALSE)</f>
        <v>#REF!</v>
      </c>
      <c r="E1215" s="107" t="s">
        <v>2226</v>
      </c>
      <c r="F1215" s="107" t="s">
        <v>2220</v>
      </c>
      <c r="G1215" s="107" t="s">
        <v>2252</v>
      </c>
      <c r="H1215" s="107" t="s">
        <v>2253</v>
      </c>
      <c r="I1215" s="107" t="s">
        <v>1275</v>
      </c>
      <c r="J1215" s="107" t="s">
        <v>222</v>
      </c>
      <c r="K1215" s="107" t="s">
        <v>1385</v>
      </c>
      <c r="L1215" s="107" t="s">
        <v>2217</v>
      </c>
      <c r="M1215" t="s">
        <v>1353</v>
      </c>
      <c r="P1215" t="s">
        <v>1143</v>
      </c>
      <c r="Q1215" s="6" t="e">
        <f>+VLOOKUP(Y1215,#REF!,2,FALSE)</f>
        <v>#REF!</v>
      </c>
      <c r="R1215" t="s">
        <v>1454</v>
      </c>
      <c r="S1215" t="s">
        <v>4</v>
      </c>
      <c r="T1215">
        <v>15000</v>
      </c>
      <c r="U1215">
        <v>15000</v>
      </c>
      <c r="V1215">
        <v>3000</v>
      </c>
      <c r="W1215">
        <v>0</v>
      </c>
      <c r="X1215">
        <v>-12000</v>
      </c>
      <c r="Y1215" s="288">
        <v>2</v>
      </c>
      <c r="Z1215" s="6" t="str">
        <f t="shared" si="72"/>
        <v>21</v>
      </c>
      <c r="AA1215" s="107" t="str">
        <f t="shared" si="73"/>
        <v>2</v>
      </c>
      <c r="AB1215" s="107" t="str">
        <f t="shared" si="74"/>
        <v>24</v>
      </c>
      <c r="AC1215" s="107" t="str">
        <f t="shared" si="75"/>
        <v>242</v>
      </c>
    </row>
    <row r="1216" spans="1:29" x14ac:dyDescent="0.25">
      <c r="A1216" t="s">
        <v>215</v>
      </c>
      <c r="B1216" t="s">
        <v>1387</v>
      </c>
      <c r="C1216" s="107" t="e">
        <f>+VLOOKUP(AA1216,#REF!,2,FALSE)</f>
        <v>#REF!</v>
      </c>
      <c r="D1216" s="107" t="e">
        <f>+VLOOKUP(AB1216,#REF!,2,FALSE)</f>
        <v>#REF!</v>
      </c>
      <c r="E1216" s="107" t="s">
        <v>2226</v>
      </c>
      <c r="F1216" s="107" t="s">
        <v>2220</v>
      </c>
      <c r="G1216" s="107" t="s">
        <v>2252</v>
      </c>
      <c r="H1216" s="107" t="s">
        <v>2253</v>
      </c>
      <c r="I1216" s="107" t="s">
        <v>1275</v>
      </c>
      <c r="J1216" s="107" t="s">
        <v>222</v>
      </c>
      <c r="K1216" s="107" t="s">
        <v>1385</v>
      </c>
      <c r="L1216" s="107" t="s">
        <v>2217</v>
      </c>
      <c r="M1216" t="s">
        <v>1353</v>
      </c>
      <c r="P1216" t="s">
        <v>1144</v>
      </c>
      <c r="Q1216" s="6" t="e">
        <f>+VLOOKUP(Y1216,#REF!,2,FALSE)</f>
        <v>#REF!</v>
      </c>
      <c r="R1216" t="s">
        <v>1468</v>
      </c>
      <c r="S1216" t="s">
        <v>56</v>
      </c>
      <c r="T1216">
        <v>55000</v>
      </c>
      <c r="U1216">
        <v>55000</v>
      </c>
      <c r="V1216">
        <v>11000</v>
      </c>
      <c r="W1216">
        <v>0</v>
      </c>
      <c r="X1216">
        <v>-44000</v>
      </c>
      <c r="Y1216" s="288">
        <v>3</v>
      </c>
      <c r="Z1216" s="6" t="str">
        <f t="shared" si="72"/>
        <v>37</v>
      </c>
      <c r="AA1216" s="107" t="str">
        <f t="shared" si="73"/>
        <v>2</v>
      </c>
      <c r="AB1216" s="107" t="str">
        <f t="shared" si="74"/>
        <v>24</v>
      </c>
      <c r="AC1216" s="107" t="str">
        <f t="shared" si="75"/>
        <v>242</v>
      </c>
    </row>
    <row r="1217" spans="1:29" x14ac:dyDescent="0.25">
      <c r="A1217" t="s">
        <v>215</v>
      </c>
      <c r="B1217" t="s">
        <v>1387</v>
      </c>
      <c r="C1217" s="107" t="e">
        <f>+VLOOKUP(AA1217,#REF!,2,FALSE)</f>
        <v>#REF!</v>
      </c>
      <c r="D1217" s="107" t="e">
        <f>+VLOOKUP(AB1217,#REF!,2,FALSE)</f>
        <v>#REF!</v>
      </c>
      <c r="E1217" s="107" t="s">
        <v>2226</v>
      </c>
      <c r="F1217" s="107" t="s">
        <v>2220</v>
      </c>
      <c r="G1217" s="107" t="s">
        <v>2252</v>
      </c>
      <c r="H1217" s="107" t="s">
        <v>2253</v>
      </c>
      <c r="I1217" s="107" t="s">
        <v>1275</v>
      </c>
      <c r="J1217" s="107" t="s">
        <v>222</v>
      </c>
      <c r="K1217" s="107" t="s">
        <v>1385</v>
      </c>
      <c r="L1217" s="107" t="s">
        <v>2217</v>
      </c>
      <c r="M1217" t="s">
        <v>1353</v>
      </c>
      <c r="P1217" t="s">
        <v>1145</v>
      </c>
      <c r="Q1217" s="6" t="e">
        <f>+VLOOKUP(Y1217,#REF!,2,FALSE)</f>
        <v>#REF!</v>
      </c>
      <c r="R1217" t="s">
        <v>1468</v>
      </c>
      <c r="S1217" t="s">
        <v>57</v>
      </c>
      <c r="T1217">
        <v>15000</v>
      </c>
      <c r="U1217">
        <v>15000</v>
      </c>
      <c r="V1217">
        <v>3000</v>
      </c>
      <c r="W1217">
        <v>0</v>
      </c>
      <c r="X1217">
        <v>-12000</v>
      </c>
      <c r="Y1217" s="288">
        <v>3</v>
      </c>
      <c r="Z1217" s="6" t="str">
        <f t="shared" si="72"/>
        <v>37</v>
      </c>
      <c r="AA1217" s="107" t="str">
        <f t="shared" si="73"/>
        <v>2</v>
      </c>
      <c r="AB1217" s="107" t="str">
        <f t="shared" si="74"/>
        <v>24</v>
      </c>
      <c r="AC1217" s="107" t="str">
        <f t="shared" si="75"/>
        <v>242</v>
      </c>
    </row>
    <row r="1218" spans="1:29" x14ac:dyDescent="0.25">
      <c r="A1218" t="s">
        <v>215</v>
      </c>
      <c r="B1218" t="s">
        <v>1387</v>
      </c>
      <c r="C1218" s="107" t="e">
        <f>+VLOOKUP(AA1218,#REF!,2,FALSE)</f>
        <v>#REF!</v>
      </c>
      <c r="D1218" s="107" t="e">
        <f>+VLOOKUP(AB1218,#REF!,2,FALSE)</f>
        <v>#REF!</v>
      </c>
      <c r="E1218" s="107" t="s">
        <v>2226</v>
      </c>
      <c r="F1218" s="107" t="s">
        <v>2220</v>
      </c>
      <c r="G1218" s="107" t="s">
        <v>2252</v>
      </c>
      <c r="H1218" s="107" t="s">
        <v>2253</v>
      </c>
      <c r="I1218" s="107" t="s">
        <v>1275</v>
      </c>
      <c r="J1218" s="107" t="s">
        <v>222</v>
      </c>
      <c r="K1218" s="107" t="s">
        <v>1385</v>
      </c>
      <c r="L1218" s="107" t="s">
        <v>2217</v>
      </c>
      <c r="M1218" t="s">
        <v>1353</v>
      </c>
      <c r="P1218" t="s">
        <v>1145</v>
      </c>
      <c r="Q1218" s="6" t="e">
        <f>+VLOOKUP(Y1218,#REF!,2,FALSE)</f>
        <v>#REF!</v>
      </c>
      <c r="R1218" t="s">
        <v>1468</v>
      </c>
      <c r="S1218" t="s">
        <v>111</v>
      </c>
      <c r="T1218">
        <v>60000</v>
      </c>
      <c r="U1218">
        <v>60000</v>
      </c>
      <c r="V1218">
        <v>12000</v>
      </c>
      <c r="W1218">
        <v>0</v>
      </c>
      <c r="X1218">
        <v>-48000</v>
      </c>
      <c r="Y1218" s="288">
        <v>3</v>
      </c>
      <c r="Z1218" s="6" t="str">
        <f t="shared" ref="Z1218:Z1281" si="76">+MID(S1218,1,2)</f>
        <v>37</v>
      </c>
      <c r="AA1218" s="107" t="str">
        <f t="shared" ref="AA1218:AA1281" si="77">+MID(B1218,1,1)</f>
        <v>2</v>
      </c>
      <c r="AB1218" s="107" t="str">
        <f t="shared" ref="AB1218:AB1281" si="78">+MID(B1218,1,2)</f>
        <v>24</v>
      </c>
      <c r="AC1218" s="107" t="str">
        <f t="shared" ref="AC1218:AC1281" si="79">+MID(B1218,1,3)</f>
        <v>242</v>
      </c>
    </row>
    <row r="1219" spans="1:29" x14ac:dyDescent="0.25">
      <c r="A1219" t="s">
        <v>215</v>
      </c>
      <c r="B1219" t="s">
        <v>1387</v>
      </c>
      <c r="C1219" s="107" t="e">
        <f>+VLOOKUP(AA1219,#REF!,2,FALSE)</f>
        <v>#REF!</v>
      </c>
      <c r="D1219" s="107" t="e">
        <f>+VLOOKUP(AB1219,#REF!,2,FALSE)</f>
        <v>#REF!</v>
      </c>
      <c r="E1219" s="107" t="s">
        <v>2226</v>
      </c>
      <c r="F1219" s="107" t="s">
        <v>2220</v>
      </c>
      <c r="G1219" s="107" t="s">
        <v>2252</v>
      </c>
      <c r="H1219" s="107" t="s">
        <v>2253</v>
      </c>
      <c r="I1219" s="107" t="s">
        <v>1275</v>
      </c>
      <c r="J1219" s="107" t="s">
        <v>222</v>
      </c>
      <c r="K1219" s="107" t="s">
        <v>1385</v>
      </c>
      <c r="L1219" s="107" t="s">
        <v>2217</v>
      </c>
      <c r="M1219" t="s">
        <v>1353</v>
      </c>
      <c r="P1219" t="s">
        <v>1146</v>
      </c>
      <c r="Q1219" s="6" t="e">
        <f>+VLOOKUP(Y1219,#REF!,2,FALSE)</f>
        <v>#REF!</v>
      </c>
      <c r="R1219" t="s">
        <v>1469</v>
      </c>
      <c r="S1219" t="s">
        <v>217</v>
      </c>
      <c r="T1219">
        <v>4700000</v>
      </c>
      <c r="U1219">
        <v>4700000</v>
      </c>
      <c r="V1219">
        <v>3760000</v>
      </c>
      <c r="W1219">
        <v>0</v>
      </c>
      <c r="X1219">
        <v>-940000</v>
      </c>
      <c r="Y1219" s="288">
        <v>3</v>
      </c>
      <c r="Z1219" s="6" t="str">
        <f t="shared" si="76"/>
        <v>38</v>
      </c>
      <c r="AA1219" s="107" t="str">
        <f t="shared" si="77"/>
        <v>2</v>
      </c>
      <c r="AB1219" s="107" t="str">
        <f t="shared" si="78"/>
        <v>24</v>
      </c>
      <c r="AC1219" s="107" t="str">
        <f t="shared" si="79"/>
        <v>242</v>
      </c>
    </row>
    <row r="1220" spans="1:29" x14ac:dyDescent="0.25">
      <c r="A1220" t="s">
        <v>215</v>
      </c>
      <c r="B1220" t="s">
        <v>1387</v>
      </c>
      <c r="C1220" s="107" t="e">
        <f>+VLOOKUP(AA1220,#REF!,2,FALSE)</f>
        <v>#REF!</v>
      </c>
      <c r="D1220" s="107" t="e">
        <f>+VLOOKUP(AB1220,#REF!,2,FALSE)</f>
        <v>#REF!</v>
      </c>
      <c r="E1220" s="107" t="s">
        <v>2226</v>
      </c>
      <c r="F1220" s="107" t="s">
        <v>2220</v>
      </c>
      <c r="G1220" s="107" t="s">
        <v>2252</v>
      </c>
      <c r="H1220" s="107" t="s">
        <v>2253</v>
      </c>
      <c r="I1220" s="107" t="s">
        <v>1275</v>
      </c>
      <c r="J1220" s="107" t="s">
        <v>222</v>
      </c>
      <c r="K1220" s="107" t="s">
        <v>1385</v>
      </c>
      <c r="L1220" s="107" t="s">
        <v>2217</v>
      </c>
      <c r="M1220" t="s">
        <v>1353</v>
      </c>
      <c r="P1220" t="s">
        <v>1146</v>
      </c>
      <c r="Q1220" s="6" t="e">
        <f>+VLOOKUP(Y1220,#REF!,2,FALSE)</f>
        <v>#REF!</v>
      </c>
      <c r="R1220" t="s">
        <v>1469</v>
      </c>
      <c r="S1220" t="s">
        <v>217</v>
      </c>
      <c r="T1220">
        <v>300000</v>
      </c>
      <c r="U1220">
        <v>300000</v>
      </c>
      <c r="V1220">
        <v>0</v>
      </c>
      <c r="W1220">
        <v>0</v>
      </c>
      <c r="X1220">
        <v>-300000</v>
      </c>
      <c r="Y1220" s="288">
        <v>3</v>
      </c>
      <c r="Z1220" s="6" t="str">
        <f t="shared" si="76"/>
        <v>38</v>
      </c>
      <c r="AA1220" s="107" t="str">
        <f t="shared" si="77"/>
        <v>2</v>
      </c>
      <c r="AB1220" s="107" t="str">
        <f t="shared" si="78"/>
        <v>24</v>
      </c>
      <c r="AC1220" s="107" t="str">
        <f t="shared" si="79"/>
        <v>242</v>
      </c>
    </row>
    <row r="1221" spans="1:29" x14ac:dyDescent="0.25">
      <c r="A1221" t="s">
        <v>215</v>
      </c>
      <c r="B1221" t="s">
        <v>1388</v>
      </c>
      <c r="C1221" s="107" t="e">
        <f>+VLOOKUP(AA1221,#REF!,2,FALSE)</f>
        <v>#REF!</v>
      </c>
      <c r="D1221" s="107" t="e">
        <f>+VLOOKUP(AB1221,#REF!,2,FALSE)</f>
        <v>#REF!</v>
      </c>
      <c r="E1221" s="107" t="s">
        <v>2226</v>
      </c>
      <c r="F1221" s="107" t="s">
        <v>2239</v>
      </c>
      <c r="G1221" s="107" t="s">
        <v>2228</v>
      </c>
      <c r="H1221" s="107" t="s">
        <v>2230</v>
      </c>
      <c r="I1221" t="s">
        <v>1273</v>
      </c>
      <c r="J1221" t="s">
        <v>219</v>
      </c>
      <c r="K1221" t="s">
        <v>1369</v>
      </c>
      <c r="L1221" s="107" t="s">
        <v>2254</v>
      </c>
      <c r="M1221" t="s">
        <v>1352</v>
      </c>
      <c r="P1221" t="s">
        <v>1130</v>
      </c>
      <c r="Q1221" s="6" t="e">
        <f>+VLOOKUP(Y1221,#REF!,2,FALSE)</f>
        <v>#REF!</v>
      </c>
      <c r="R1221" t="s">
        <v>1454</v>
      </c>
      <c r="S1221" t="s">
        <v>2</v>
      </c>
      <c r="T1221">
        <v>50000</v>
      </c>
      <c r="U1221">
        <v>50000</v>
      </c>
      <c r="V1221">
        <v>10000</v>
      </c>
      <c r="W1221">
        <v>0</v>
      </c>
      <c r="X1221">
        <v>-40000</v>
      </c>
      <c r="Y1221" s="288">
        <v>2</v>
      </c>
      <c r="Z1221" s="6" t="str">
        <f t="shared" si="76"/>
        <v>21</v>
      </c>
      <c r="AA1221" s="107" t="str">
        <f t="shared" si="77"/>
        <v>2</v>
      </c>
      <c r="AB1221" s="107" t="str">
        <f t="shared" si="78"/>
        <v>25</v>
      </c>
      <c r="AC1221" s="107" t="str">
        <f t="shared" si="79"/>
        <v>251</v>
      </c>
    </row>
    <row r="1222" spans="1:29" x14ac:dyDescent="0.25">
      <c r="A1222" t="s">
        <v>215</v>
      </c>
      <c r="B1222" t="s">
        <v>1388</v>
      </c>
      <c r="C1222" s="107" t="e">
        <f>+VLOOKUP(AA1222,#REF!,2,FALSE)</f>
        <v>#REF!</v>
      </c>
      <c r="D1222" s="107" t="e">
        <f>+VLOOKUP(AB1222,#REF!,2,FALSE)</f>
        <v>#REF!</v>
      </c>
      <c r="E1222" s="107" t="s">
        <v>2226</v>
      </c>
      <c r="F1222" s="107" t="s">
        <v>2239</v>
      </c>
      <c r="G1222" s="107" t="s">
        <v>2228</v>
      </c>
      <c r="H1222" s="107" t="s">
        <v>2230</v>
      </c>
      <c r="I1222" s="107" t="s">
        <v>1273</v>
      </c>
      <c r="J1222" s="107" t="s">
        <v>219</v>
      </c>
      <c r="K1222" s="107" t="s">
        <v>1369</v>
      </c>
      <c r="L1222" s="107" t="s">
        <v>2254</v>
      </c>
      <c r="M1222" t="s">
        <v>1352</v>
      </c>
      <c r="P1222" t="s">
        <v>1131</v>
      </c>
      <c r="Q1222" s="6" t="e">
        <f>+VLOOKUP(Y1222,#REF!,2,FALSE)</f>
        <v>#REF!</v>
      </c>
      <c r="R1222" t="s">
        <v>1454</v>
      </c>
      <c r="S1222" t="s">
        <v>4</v>
      </c>
      <c r="T1222">
        <v>25000</v>
      </c>
      <c r="U1222">
        <v>25000</v>
      </c>
      <c r="V1222">
        <v>5000</v>
      </c>
      <c r="W1222">
        <v>0</v>
      </c>
      <c r="X1222">
        <v>-20000</v>
      </c>
      <c r="Y1222" s="288">
        <v>2</v>
      </c>
      <c r="Z1222" s="6" t="str">
        <f t="shared" si="76"/>
        <v>21</v>
      </c>
      <c r="AA1222" s="107" t="str">
        <f t="shared" si="77"/>
        <v>2</v>
      </c>
      <c r="AB1222" s="107" t="str">
        <f t="shared" si="78"/>
        <v>25</v>
      </c>
      <c r="AC1222" s="107" t="str">
        <f t="shared" si="79"/>
        <v>251</v>
      </c>
    </row>
    <row r="1223" spans="1:29" x14ac:dyDescent="0.25">
      <c r="A1223" t="s">
        <v>215</v>
      </c>
      <c r="B1223" t="s">
        <v>1388</v>
      </c>
      <c r="C1223" s="107" t="e">
        <f>+VLOOKUP(AA1223,#REF!,2,FALSE)</f>
        <v>#REF!</v>
      </c>
      <c r="D1223" s="107" t="e">
        <f>+VLOOKUP(AB1223,#REF!,2,FALSE)</f>
        <v>#REF!</v>
      </c>
      <c r="E1223" s="107" t="s">
        <v>2226</v>
      </c>
      <c r="F1223" s="107" t="s">
        <v>2239</v>
      </c>
      <c r="G1223" s="107" t="s">
        <v>2228</v>
      </c>
      <c r="H1223" s="107" t="s">
        <v>2230</v>
      </c>
      <c r="I1223" s="107" t="s">
        <v>1273</v>
      </c>
      <c r="J1223" s="107" t="s">
        <v>219</v>
      </c>
      <c r="K1223" s="107" t="s">
        <v>1369</v>
      </c>
      <c r="L1223" s="107" t="s">
        <v>2254</v>
      </c>
      <c r="M1223" t="s">
        <v>1352</v>
      </c>
      <c r="P1223" t="s">
        <v>1132</v>
      </c>
      <c r="Q1223" s="6" t="e">
        <f>+VLOOKUP(Y1223,#REF!,2,FALSE)</f>
        <v>#REF!</v>
      </c>
      <c r="R1223" t="s">
        <v>1454</v>
      </c>
      <c r="S1223" t="s">
        <v>5</v>
      </c>
      <c r="T1223">
        <v>130000</v>
      </c>
      <c r="U1223">
        <v>130000</v>
      </c>
      <c r="V1223">
        <v>26000</v>
      </c>
      <c r="W1223">
        <v>0</v>
      </c>
      <c r="X1223">
        <v>-104000</v>
      </c>
      <c r="Y1223" s="288">
        <v>2</v>
      </c>
      <c r="Z1223" s="6" t="str">
        <f t="shared" si="76"/>
        <v>21</v>
      </c>
      <c r="AA1223" s="107" t="str">
        <f t="shared" si="77"/>
        <v>2</v>
      </c>
      <c r="AB1223" s="107" t="str">
        <f t="shared" si="78"/>
        <v>25</v>
      </c>
      <c r="AC1223" s="107" t="str">
        <f t="shared" si="79"/>
        <v>251</v>
      </c>
    </row>
    <row r="1224" spans="1:29" x14ac:dyDescent="0.25">
      <c r="A1224" t="s">
        <v>215</v>
      </c>
      <c r="B1224" t="s">
        <v>1388</v>
      </c>
      <c r="C1224" s="107" t="e">
        <f>+VLOOKUP(AA1224,#REF!,2,FALSE)</f>
        <v>#REF!</v>
      </c>
      <c r="D1224" s="107" t="e">
        <f>+VLOOKUP(AB1224,#REF!,2,FALSE)</f>
        <v>#REF!</v>
      </c>
      <c r="E1224" s="107" t="s">
        <v>2226</v>
      </c>
      <c r="F1224" s="107" t="s">
        <v>2239</v>
      </c>
      <c r="G1224" s="107" t="s">
        <v>2228</v>
      </c>
      <c r="H1224" s="107" t="s">
        <v>2230</v>
      </c>
      <c r="I1224" s="107" t="s">
        <v>1273</v>
      </c>
      <c r="J1224" s="107" t="s">
        <v>219</v>
      </c>
      <c r="K1224" s="107" t="s">
        <v>1369</v>
      </c>
      <c r="L1224" s="107" t="s">
        <v>2254</v>
      </c>
      <c r="M1224" t="s">
        <v>1352</v>
      </c>
      <c r="P1224" t="s">
        <v>1133</v>
      </c>
      <c r="Q1224" s="6" t="e">
        <f>+VLOOKUP(Y1224,#REF!,2,FALSE)</f>
        <v>#REF!</v>
      </c>
      <c r="R1224" t="s">
        <v>1464</v>
      </c>
      <c r="S1224" t="s">
        <v>45</v>
      </c>
      <c r="T1224">
        <v>20000</v>
      </c>
      <c r="U1224">
        <v>20000</v>
      </c>
      <c r="V1224">
        <v>2000</v>
      </c>
      <c r="W1224">
        <v>0</v>
      </c>
      <c r="X1224">
        <v>-18000</v>
      </c>
      <c r="Y1224" s="288">
        <v>3</v>
      </c>
      <c r="Z1224" s="6" t="str">
        <f t="shared" si="76"/>
        <v>33</v>
      </c>
      <c r="AA1224" s="107" t="str">
        <f t="shared" si="77"/>
        <v>2</v>
      </c>
      <c r="AB1224" s="107" t="str">
        <f t="shared" si="78"/>
        <v>25</v>
      </c>
      <c r="AC1224" s="107" t="str">
        <f t="shared" si="79"/>
        <v>251</v>
      </c>
    </row>
    <row r="1225" spans="1:29" x14ac:dyDescent="0.25">
      <c r="A1225" t="s">
        <v>215</v>
      </c>
      <c r="B1225" t="s">
        <v>1388</v>
      </c>
      <c r="C1225" s="107" t="e">
        <f>+VLOOKUP(AA1225,#REF!,2,FALSE)</f>
        <v>#REF!</v>
      </c>
      <c r="D1225" s="107" t="e">
        <f>+VLOOKUP(AB1225,#REF!,2,FALSE)</f>
        <v>#REF!</v>
      </c>
      <c r="E1225" s="107" t="s">
        <v>2226</v>
      </c>
      <c r="F1225" s="107" t="s">
        <v>2239</v>
      </c>
      <c r="G1225" s="107" t="s">
        <v>2228</v>
      </c>
      <c r="H1225" s="107" t="s">
        <v>2230</v>
      </c>
      <c r="I1225" s="107" t="s">
        <v>1273</v>
      </c>
      <c r="J1225" s="107" t="s">
        <v>219</v>
      </c>
      <c r="K1225" s="107" t="s">
        <v>1369</v>
      </c>
      <c r="L1225" s="107" t="s">
        <v>2254</v>
      </c>
      <c r="M1225" t="s">
        <v>1352</v>
      </c>
      <c r="P1225" t="s">
        <v>1134</v>
      </c>
      <c r="Q1225" s="6" t="e">
        <f>+VLOOKUP(Y1225,#REF!,2,FALSE)</f>
        <v>#REF!</v>
      </c>
      <c r="R1225" t="s">
        <v>1469</v>
      </c>
      <c r="S1225" t="s">
        <v>61</v>
      </c>
      <c r="T1225">
        <v>80000</v>
      </c>
      <c r="U1225">
        <v>80000</v>
      </c>
      <c r="V1225">
        <v>80000</v>
      </c>
      <c r="W1225">
        <v>0</v>
      </c>
      <c r="X1225">
        <v>0</v>
      </c>
      <c r="Y1225" s="288">
        <v>3</v>
      </c>
      <c r="Z1225" s="6" t="str">
        <f t="shared" si="76"/>
        <v>38</v>
      </c>
      <c r="AA1225" s="107" t="str">
        <f t="shared" si="77"/>
        <v>2</v>
      </c>
      <c r="AB1225" s="107" t="str">
        <f t="shared" si="78"/>
        <v>25</v>
      </c>
      <c r="AC1225" s="107" t="str">
        <f t="shared" si="79"/>
        <v>251</v>
      </c>
    </row>
    <row r="1226" spans="1:29" x14ac:dyDescent="0.25">
      <c r="A1226" t="s">
        <v>215</v>
      </c>
      <c r="B1226" t="s">
        <v>1388</v>
      </c>
      <c r="C1226" s="107" t="e">
        <f>+VLOOKUP(AA1226,#REF!,2,FALSE)</f>
        <v>#REF!</v>
      </c>
      <c r="D1226" s="107" t="e">
        <f>+VLOOKUP(AB1226,#REF!,2,FALSE)</f>
        <v>#REF!</v>
      </c>
      <c r="E1226" s="107" t="s">
        <v>2226</v>
      </c>
      <c r="F1226" s="107" t="s">
        <v>2239</v>
      </c>
      <c r="G1226" s="107" t="s">
        <v>2228</v>
      </c>
      <c r="H1226" s="107" t="s">
        <v>2230</v>
      </c>
      <c r="I1226" s="107" t="s">
        <v>1273</v>
      </c>
      <c r="J1226" s="107" t="s">
        <v>219</v>
      </c>
      <c r="K1226" s="107" t="s">
        <v>1369</v>
      </c>
      <c r="L1226" s="107" t="s">
        <v>2254</v>
      </c>
      <c r="M1226" t="s">
        <v>1352</v>
      </c>
      <c r="P1226" t="s">
        <v>1135</v>
      </c>
      <c r="Q1226" s="6" t="e">
        <f>+VLOOKUP(Y1226,#REF!,2,FALSE)</f>
        <v>#REF!</v>
      </c>
      <c r="R1226" t="s">
        <v>1474</v>
      </c>
      <c r="S1226" t="s">
        <v>220</v>
      </c>
      <c r="T1226">
        <v>8000000</v>
      </c>
      <c r="U1226">
        <v>10000000</v>
      </c>
      <c r="V1226">
        <v>3200000</v>
      </c>
      <c r="W1226">
        <v>2000000</v>
      </c>
      <c r="X1226">
        <v>-4800000</v>
      </c>
      <c r="Y1226" s="288">
        <v>4</v>
      </c>
      <c r="Z1226" s="6" t="str">
        <f t="shared" si="76"/>
        <v>44</v>
      </c>
      <c r="AA1226" s="107" t="str">
        <f t="shared" si="77"/>
        <v>2</v>
      </c>
      <c r="AB1226" s="107" t="str">
        <f t="shared" si="78"/>
        <v>25</v>
      </c>
      <c r="AC1226" s="107" t="str">
        <f t="shared" si="79"/>
        <v>251</v>
      </c>
    </row>
    <row r="1227" spans="1:29" x14ac:dyDescent="0.25">
      <c r="A1227" t="s">
        <v>215</v>
      </c>
      <c r="B1227" t="s">
        <v>1388</v>
      </c>
      <c r="C1227" s="107" t="e">
        <f>+VLOOKUP(AA1227,#REF!,2,FALSE)</f>
        <v>#REF!</v>
      </c>
      <c r="D1227" s="107" t="e">
        <f>+VLOOKUP(AB1227,#REF!,2,FALSE)</f>
        <v>#REF!</v>
      </c>
      <c r="E1227" s="107" t="s">
        <v>2226</v>
      </c>
      <c r="F1227" s="107" t="s">
        <v>2239</v>
      </c>
      <c r="G1227" s="107" t="s">
        <v>2228</v>
      </c>
      <c r="H1227" s="107" t="s">
        <v>2230</v>
      </c>
      <c r="I1227" s="107" t="s">
        <v>1273</v>
      </c>
      <c r="J1227" s="107" t="s">
        <v>219</v>
      </c>
      <c r="K1227" s="107" t="s">
        <v>1369</v>
      </c>
      <c r="L1227" s="107" t="s">
        <v>2254</v>
      </c>
      <c r="M1227" t="s">
        <v>1352</v>
      </c>
      <c r="P1227" t="s">
        <v>1136</v>
      </c>
      <c r="Q1227" s="6" t="e">
        <f>+VLOOKUP(Y1227,#REF!,2,FALSE)</f>
        <v>#REF!</v>
      </c>
      <c r="R1227" t="s">
        <v>1474</v>
      </c>
      <c r="S1227" t="s">
        <v>220</v>
      </c>
      <c r="T1227">
        <v>200000</v>
      </c>
      <c r="U1227">
        <v>200000</v>
      </c>
      <c r="V1227">
        <v>200000</v>
      </c>
      <c r="W1227">
        <v>0</v>
      </c>
      <c r="X1227">
        <v>0</v>
      </c>
      <c r="Y1227" s="288">
        <v>4</v>
      </c>
      <c r="Z1227" s="6" t="str">
        <f t="shared" si="76"/>
        <v>44</v>
      </c>
      <c r="AA1227" s="107" t="str">
        <f t="shared" si="77"/>
        <v>2</v>
      </c>
      <c r="AB1227" s="107" t="str">
        <f t="shared" si="78"/>
        <v>25</v>
      </c>
      <c r="AC1227" s="107" t="str">
        <f t="shared" si="79"/>
        <v>251</v>
      </c>
    </row>
    <row r="1228" spans="1:29" x14ac:dyDescent="0.25">
      <c r="A1228" t="s">
        <v>215</v>
      </c>
      <c r="B1228" t="s">
        <v>1388</v>
      </c>
      <c r="C1228" s="107" t="e">
        <f>+VLOOKUP(AA1228,#REF!,2,FALSE)</f>
        <v>#REF!</v>
      </c>
      <c r="D1228" s="107" t="e">
        <f>+VLOOKUP(AB1228,#REF!,2,FALSE)</f>
        <v>#REF!</v>
      </c>
      <c r="E1228" s="107" t="s">
        <v>2226</v>
      </c>
      <c r="F1228" s="107" t="s">
        <v>2239</v>
      </c>
      <c r="G1228" s="107" t="s">
        <v>2228</v>
      </c>
      <c r="H1228" s="107" t="s">
        <v>2230</v>
      </c>
      <c r="I1228" s="107" t="s">
        <v>1273</v>
      </c>
      <c r="J1228" s="107" t="s">
        <v>219</v>
      </c>
      <c r="K1228" s="107" t="s">
        <v>1369</v>
      </c>
      <c r="L1228" s="107" t="s">
        <v>2254</v>
      </c>
      <c r="M1228" t="s">
        <v>1352</v>
      </c>
      <c r="P1228" t="s">
        <v>1130</v>
      </c>
      <c r="Q1228" s="6" t="e">
        <f>+VLOOKUP(Y1228,#REF!,2,FALSE)</f>
        <v>#REF!</v>
      </c>
      <c r="R1228" t="s">
        <v>1454</v>
      </c>
      <c r="S1228" t="s">
        <v>2</v>
      </c>
      <c r="T1228">
        <v>5000</v>
      </c>
      <c r="U1228">
        <v>5000</v>
      </c>
      <c r="V1228">
        <v>1000</v>
      </c>
      <c r="W1228">
        <v>0</v>
      </c>
      <c r="X1228">
        <v>-4000</v>
      </c>
      <c r="Y1228" s="288">
        <v>2</v>
      </c>
      <c r="Z1228" s="6" t="str">
        <f t="shared" si="76"/>
        <v>21</v>
      </c>
      <c r="AA1228" s="107" t="str">
        <f t="shared" si="77"/>
        <v>2</v>
      </c>
      <c r="AB1228" s="107" t="str">
        <f t="shared" si="78"/>
        <v>25</v>
      </c>
      <c r="AC1228" s="107" t="str">
        <f t="shared" si="79"/>
        <v>251</v>
      </c>
    </row>
    <row r="1229" spans="1:29" x14ac:dyDescent="0.25">
      <c r="A1229" t="s">
        <v>215</v>
      </c>
      <c r="B1229" t="s">
        <v>1388</v>
      </c>
      <c r="C1229" s="107" t="e">
        <f>+VLOOKUP(AA1229,#REF!,2,FALSE)</f>
        <v>#REF!</v>
      </c>
      <c r="D1229" s="107" t="e">
        <f>+VLOOKUP(AB1229,#REF!,2,FALSE)</f>
        <v>#REF!</v>
      </c>
      <c r="E1229" s="107" t="s">
        <v>2226</v>
      </c>
      <c r="F1229" s="107" t="s">
        <v>2239</v>
      </c>
      <c r="G1229" s="107" t="s">
        <v>2228</v>
      </c>
      <c r="H1229" s="107" t="s">
        <v>2230</v>
      </c>
      <c r="I1229" s="107" t="s">
        <v>1273</v>
      </c>
      <c r="J1229" s="107" t="s">
        <v>219</v>
      </c>
      <c r="K1229" s="107" t="s">
        <v>1369</v>
      </c>
      <c r="L1229" s="107" t="s">
        <v>2254</v>
      </c>
      <c r="M1229" t="s">
        <v>1352</v>
      </c>
      <c r="P1229" t="s">
        <v>1137</v>
      </c>
      <c r="Q1229" s="6" t="e">
        <f>+VLOOKUP(Y1229,#REF!,2,FALSE)</f>
        <v>#REF!</v>
      </c>
      <c r="R1229" t="s">
        <v>1454</v>
      </c>
      <c r="S1229" t="s">
        <v>4</v>
      </c>
      <c r="T1229">
        <v>10000</v>
      </c>
      <c r="U1229">
        <v>10000</v>
      </c>
      <c r="V1229">
        <v>2000</v>
      </c>
      <c r="W1229">
        <v>0</v>
      </c>
      <c r="X1229">
        <v>-8000</v>
      </c>
      <c r="Y1229" s="288">
        <v>2</v>
      </c>
      <c r="Z1229" s="6" t="str">
        <f t="shared" si="76"/>
        <v>21</v>
      </c>
      <c r="AA1229" s="107" t="str">
        <f t="shared" si="77"/>
        <v>2</v>
      </c>
      <c r="AB1229" s="107" t="str">
        <f t="shared" si="78"/>
        <v>25</v>
      </c>
      <c r="AC1229" s="107" t="str">
        <f t="shared" si="79"/>
        <v>251</v>
      </c>
    </row>
    <row r="1230" spans="1:29" x14ac:dyDescent="0.25">
      <c r="A1230" t="s">
        <v>215</v>
      </c>
      <c r="B1230" t="s">
        <v>1388</v>
      </c>
      <c r="C1230" s="107" t="e">
        <f>+VLOOKUP(AA1230,#REF!,2,FALSE)</f>
        <v>#REF!</v>
      </c>
      <c r="D1230" s="107" t="e">
        <f>+VLOOKUP(AB1230,#REF!,2,FALSE)</f>
        <v>#REF!</v>
      </c>
      <c r="E1230" s="107" t="s">
        <v>2226</v>
      </c>
      <c r="F1230" s="107" t="s">
        <v>2239</v>
      </c>
      <c r="G1230" s="107" t="s">
        <v>2228</v>
      </c>
      <c r="H1230" s="107" t="s">
        <v>2230</v>
      </c>
      <c r="I1230" s="107" t="s">
        <v>1273</v>
      </c>
      <c r="J1230" s="107" t="s">
        <v>219</v>
      </c>
      <c r="K1230" s="107" t="s">
        <v>1369</v>
      </c>
      <c r="L1230" s="107" t="s">
        <v>2254</v>
      </c>
      <c r="M1230" t="s">
        <v>1352</v>
      </c>
      <c r="P1230" t="s">
        <v>1139</v>
      </c>
      <c r="Q1230" s="6" t="e">
        <f>+VLOOKUP(Y1230,#REF!,2,FALSE)</f>
        <v>#REF!</v>
      </c>
      <c r="R1230" t="s">
        <v>1464</v>
      </c>
      <c r="S1230" t="s">
        <v>71</v>
      </c>
      <c r="T1230">
        <v>3518869</v>
      </c>
      <c r="U1230">
        <v>3518869</v>
      </c>
      <c r="V1230">
        <v>3518869</v>
      </c>
      <c r="W1230">
        <v>0</v>
      </c>
      <c r="X1230">
        <v>0</v>
      </c>
      <c r="Y1230" s="288">
        <v>3</v>
      </c>
      <c r="Z1230" s="6" t="str">
        <f t="shared" si="76"/>
        <v>33</v>
      </c>
      <c r="AA1230" s="107" t="str">
        <f t="shared" si="77"/>
        <v>2</v>
      </c>
      <c r="AB1230" s="107" t="str">
        <f t="shared" si="78"/>
        <v>25</v>
      </c>
      <c r="AC1230" s="107" t="str">
        <f t="shared" si="79"/>
        <v>251</v>
      </c>
    </row>
    <row r="1231" spans="1:29" x14ac:dyDescent="0.25">
      <c r="A1231" t="s">
        <v>215</v>
      </c>
      <c r="B1231" t="s">
        <v>1388</v>
      </c>
      <c r="C1231" s="107" t="e">
        <f>+VLOOKUP(AA1231,#REF!,2,FALSE)</f>
        <v>#REF!</v>
      </c>
      <c r="D1231" s="107" t="e">
        <f>+VLOOKUP(AB1231,#REF!,2,FALSE)</f>
        <v>#REF!</v>
      </c>
      <c r="E1231" s="107" t="s">
        <v>2226</v>
      </c>
      <c r="F1231" s="107" t="s">
        <v>2239</v>
      </c>
      <c r="G1231" s="107" t="s">
        <v>2228</v>
      </c>
      <c r="H1231" s="107" t="s">
        <v>2230</v>
      </c>
      <c r="I1231" s="107" t="s">
        <v>1273</v>
      </c>
      <c r="J1231" s="107" t="s">
        <v>219</v>
      </c>
      <c r="K1231" s="107" t="s">
        <v>1369</v>
      </c>
      <c r="L1231" s="107" t="s">
        <v>2254</v>
      </c>
      <c r="M1231" t="s">
        <v>1352</v>
      </c>
      <c r="P1231" t="s">
        <v>1140</v>
      </c>
      <c r="Q1231" s="6" t="e">
        <f>+VLOOKUP(Y1231,#REF!,2,FALSE)</f>
        <v>#REF!</v>
      </c>
      <c r="R1231" t="s">
        <v>1469</v>
      </c>
      <c r="S1231" t="s">
        <v>61</v>
      </c>
      <c r="T1231">
        <v>200000</v>
      </c>
      <c r="U1231">
        <v>200000</v>
      </c>
      <c r="V1231">
        <v>200000</v>
      </c>
      <c r="W1231">
        <v>0</v>
      </c>
      <c r="X1231">
        <v>0</v>
      </c>
      <c r="Y1231" s="288">
        <v>3</v>
      </c>
      <c r="Z1231" s="6" t="str">
        <f t="shared" si="76"/>
        <v>38</v>
      </c>
      <c r="AA1231" s="107" t="str">
        <f t="shared" si="77"/>
        <v>2</v>
      </c>
      <c r="AB1231" s="107" t="str">
        <f t="shared" si="78"/>
        <v>25</v>
      </c>
      <c r="AC1231" s="107" t="str">
        <f t="shared" si="79"/>
        <v>251</v>
      </c>
    </row>
    <row r="1232" spans="1:29" x14ac:dyDescent="0.25">
      <c r="A1232" t="s">
        <v>215</v>
      </c>
      <c r="B1232" t="s">
        <v>1388</v>
      </c>
      <c r="C1232" s="107" t="e">
        <f>+VLOOKUP(AA1232,#REF!,2,FALSE)</f>
        <v>#REF!</v>
      </c>
      <c r="D1232" s="107" t="e">
        <f>+VLOOKUP(AB1232,#REF!,2,FALSE)</f>
        <v>#REF!</v>
      </c>
      <c r="E1232" s="107" t="s">
        <v>2226</v>
      </c>
      <c r="F1232" s="107" t="s">
        <v>2239</v>
      </c>
      <c r="G1232" s="107" t="s">
        <v>2228</v>
      </c>
      <c r="H1232" s="107" t="s">
        <v>2230</v>
      </c>
      <c r="I1232" s="107" t="s">
        <v>1273</v>
      </c>
      <c r="J1232" s="107" t="s">
        <v>219</v>
      </c>
      <c r="K1232" s="107" t="s">
        <v>1369</v>
      </c>
      <c r="L1232" s="107" t="s">
        <v>2254</v>
      </c>
      <c r="M1232" t="s">
        <v>1352</v>
      </c>
      <c r="P1232" t="s">
        <v>1141</v>
      </c>
      <c r="Q1232" s="6" t="e">
        <f>+VLOOKUP(Y1232,#REF!,2,FALSE)</f>
        <v>#REF!</v>
      </c>
      <c r="R1232" t="s">
        <v>1469</v>
      </c>
      <c r="S1232" t="s">
        <v>61</v>
      </c>
      <c r="T1232">
        <v>363000</v>
      </c>
      <c r="U1232">
        <v>363000</v>
      </c>
      <c r="V1232">
        <v>0</v>
      </c>
      <c r="W1232">
        <v>0</v>
      </c>
      <c r="X1232">
        <v>-363000</v>
      </c>
      <c r="Y1232" s="288">
        <v>3</v>
      </c>
      <c r="Z1232" s="6" t="str">
        <f t="shared" si="76"/>
        <v>38</v>
      </c>
      <c r="AA1232" s="107" t="str">
        <f t="shared" si="77"/>
        <v>2</v>
      </c>
      <c r="AB1232" s="107" t="str">
        <f t="shared" si="78"/>
        <v>25</v>
      </c>
      <c r="AC1232" s="107" t="str">
        <f t="shared" si="79"/>
        <v>251</v>
      </c>
    </row>
    <row r="1233" spans="1:29" x14ac:dyDescent="0.25">
      <c r="A1233" t="s">
        <v>215</v>
      </c>
      <c r="B1233" t="s">
        <v>1388</v>
      </c>
      <c r="C1233" s="107" t="e">
        <f>+VLOOKUP(AA1233,#REF!,2,FALSE)</f>
        <v>#REF!</v>
      </c>
      <c r="D1233" s="107" t="e">
        <f>+VLOOKUP(AB1233,#REF!,2,FALSE)</f>
        <v>#REF!</v>
      </c>
      <c r="E1233" s="107" t="s">
        <v>2226</v>
      </c>
      <c r="F1233" s="107" t="s">
        <v>2239</v>
      </c>
      <c r="G1233" s="107" t="s">
        <v>2228</v>
      </c>
      <c r="H1233" s="107" t="s">
        <v>2230</v>
      </c>
      <c r="I1233" s="107" t="s">
        <v>1273</v>
      </c>
      <c r="J1233" s="107" t="s">
        <v>219</v>
      </c>
      <c r="K1233" s="107" t="s">
        <v>1369</v>
      </c>
      <c r="L1233" s="107" t="s">
        <v>2254</v>
      </c>
      <c r="M1233" t="s">
        <v>1352</v>
      </c>
      <c r="P1233" t="s">
        <v>1138</v>
      </c>
      <c r="Q1233" s="6" t="e">
        <f>+VLOOKUP(Y1233,#REF!,2,FALSE)</f>
        <v>#REF!</v>
      </c>
      <c r="R1233" t="s">
        <v>1474</v>
      </c>
      <c r="S1233" t="s">
        <v>62</v>
      </c>
      <c r="T1233">
        <v>100000</v>
      </c>
      <c r="U1233">
        <v>100000</v>
      </c>
      <c r="V1233">
        <v>100000</v>
      </c>
      <c r="W1233">
        <v>0</v>
      </c>
      <c r="X1233">
        <v>0</v>
      </c>
      <c r="Y1233" s="288">
        <v>4</v>
      </c>
      <c r="Z1233" s="6" t="str">
        <f t="shared" si="76"/>
        <v>44</v>
      </c>
      <c r="AA1233" s="107" t="str">
        <f t="shared" si="77"/>
        <v>2</v>
      </c>
      <c r="AB1233" s="107" t="str">
        <f t="shared" si="78"/>
        <v>25</v>
      </c>
      <c r="AC1233" s="107" t="str">
        <f t="shared" si="79"/>
        <v>251</v>
      </c>
    </row>
    <row r="1234" spans="1:29" x14ac:dyDescent="0.25">
      <c r="A1234" t="s">
        <v>215</v>
      </c>
      <c r="B1234" t="s">
        <v>1387</v>
      </c>
      <c r="C1234" s="107" t="e">
        <f>+VLOOKUP(AA1234,#REF!,2,FALSE)</f>
        <v>#REF!</v>
      </c>
      <c r="D1234" s="107" t="e">
        <f>+VLOOKUP(AB1234,#REF!,2,FALSE)</f>
        <v>#REF!</v>
      </c>
      <c r="E1234" s="107" t="s">
        <v>2226</v>
      </c>
      <c r="F1234" s="107" t="s">
        <v>2220</v>
      </c>
      <c r="G1234" s="107" t="s">
        <v>2252</v>
      </c>
      <c r="H1234" s="107" t="s">
        <v>2253</v>
      </c>
      <c r="I1234" t="s">
        <v>1271</v>
      </c>
      <c r="J1234" t="s">
        <v>216</v>
      </c>
      <c r="K1234" t="s">
        <v>1369</v>
      </c>
      <c r="L1234" s="107" t="s">
        <v>2217</v>
      </c>
      <c r="M1234" t="s">
        <v>1351</v>
      </c>
      <c r="P1234" t="s">
        <v>1049</v>
      </c>
      <c r="Q1234" s="6" t="e">
        <f>+VLOOKUP(Y1234,#REF!,2,FALSE)</f>
        <v>#REF!</v>
      </c>
      <c r="R1234" t="s">
        <v>1454</v>
      </c>
      <c r="S1234" t="s">
        <v>5</v>
      </c>
      <c r="T1234">
        <v>50000</v>
      </c>
      <c r="U1234">
        <v>50000</v>
      </c>
      <c r="V1234">
        <v>10000</v>
      </c>
      <c r="W1234">
        <v>0</v>
      </c>
      <c r="X1234">
        <v>-40000</v>
      </c>
      <c r="Y1234" s="288">
        <v>2</v>
      </c>
      <c r="Z1234" s="6" t="str">
        <f t="shared" si="76"/>
        <v>21</v>
      </c>
      <c r="AA1234" s="107" t="str">
        <f t="shared" si="77"/>
        <v>2</v>
      </c>
      <c r="AB1234" s="107" t="str">
        <f t="shared" si="78"/>
        <v>24</v>
      </c>
      <c r="AC1234" s="107" t="str">
        <f t="shared" si="79"/>
        <v>242</v>
      </c>
    </row>
    <row r="1235" spans="1:29" x14ac:dyDescent="0.25">
      <c r="A1235" t="s">
        <v>215</v>
      </c>
      <c r="B1235" t="s">
        <v>1387</v>
      </c>
      <c r="C1235" s="107" t="e">
        <f>+VLOOKUP(AA1235,#REF!,2,FALSE)</f>
        <v>#REF!</v>
      </c>
      <c r="D1235" s="107" t="e">
        <f>+VLOOKUP(AB1235,#REF!,2,FALSE)</f>
        <v>#REF!</v>
      </c>
      <c r="E1235" s="107" t="s">
        <v>2226</v>
      </c>
      <c r="F1235" s="107" t="s">
        <v>2220</v>
      </c>
      <c r="G1235" s="107" t="s">
        <v>2252</v>
      </c>
      <c r="H1235" s="107" t="s">
        <v>2253</v>
      </c>
      <c r="I1235" s="107" t="s">
        <v>1271</v>
      </c>
      <c r="J1235" s="107" t="s">
        <v>216</v>
      </c>
      <c r="K1235" s="107" t="s">
        <v>1369</v>
      </c>
      <c r="L1235" s="107" t="s">
        <v>2217</v>
      </c>
      <c r="M1235" t="s">
        <v>1351</v>
      </c>
      <c r="P1235" t="s">
        <v>1050</v>
      </c>
      <c r="Q1235" s="6" t="e">
        <f>+VLOOKUP(Y1235,#REF!,2,FALSE)</f>
        <v>#REF!</v>
      </c>
      <c r="R1235" t="s">
        <v>1454</v>
      </c>
      <c r="S1235" t="s">
        <v>5</v>
      </c>
      <c r="T1235">
        <v>100000</v>
      </c>
      <c r="U1235">
        <v>100000</v>
      </c>
      <c r="V1235">
        <v>20000</v>
      </c>
      <c r="W1235">
        <v>0</v>
      </c>
      <c r="X1235">
        <v>-80000</v>
      </c>
      <c r="Y1235" s="288">
        <v>2</v>
      </c>
      <c r="Z1235" s="6" t="str">
        <f t="shared" si="76"/>
        <v>21</v>
      </c>
      <c r="AA1235" s="107" t="str">
        <f t="shared" si="77"/>
        <v>2</v>
      </c>
      <c r="AB1235" s="107" t="str">
        <f t="shared" si="78"/>
        <v>24</v>
      </c>
      <c r="AC1235" s="107" t="str">
        <f t="shared" si="79"/>
        <v>242</v>
      </c>
    </row>
    <row r="1236" spans="1:29" x14ac:dyDescent="0.25">
      <c r="A1236" t="s">
        <v>215</v>
      </c>
      <c r="B1236" t="s">
        <v>1387</v>
      </c>
      <c r="C1236" s="107" t="e">
        <f>+VLOOKUP(AA1236,#REF!,2,FALSE)</f>
        <v>#REF!</v>
      </c>
      <c r="D1236" s="107" t="e">
        <f>+VLOOKUP(AB1236,#REF!,2,FALSE)</f>
        <v>#REF!</v>
      </c>
      <c r="E1236" s="107" t="s">
        <v>2226</v>
      </c>
      <c r="F1236" s="107" t="s">
        <v>2220</v>
      </c>
      <c r="G1236" s="107" t="s">
        <v>2252</v>
      </c>
      <c r="H1236" s="107" t="s">
        <v>2253</v>
      </c>
      <c r="I1236" s="107" t="s">
        <v>1271</v>
      </c>
      <c r="J1236" s="107" t="s">
        <v>216</v>
      </c>
      <c r="K1236" s="107" t="s">
        <v>1369</v>
      </c>
      <c r="L1236" s="107" t="s">
        <v>2217</v>
      </c>
      <c r="M1236" t="s">
        <v>1351</v>
      </c>
      <c r="P1236" t="s">
        <v>1051</v>
      </c>
      <c r="Q1236" s="6" t="e">
        <f>+VLOOKUP(Y1236,#REF!,2,FALSE)</f>
        <v>#REF!</v>
      </c>
      <c r="R1236" t="s">
        <v>1455</v>
      </c>
      <c r="S1236" t="s">
        <v>6</v>
      </c>
      <c r="T1236">
        <v>47520.000000000007</v>
      </c>
      <c r="U1236">
        <v>47520.000000000007</v>
      </c>
      <c r="V1236">
        <v>14256.000000000002</v>
      </c>
      <c r="W1236">
        <v>0</v>
      </c>
      <c r="X1236">
        <v>-33264.000000000007</v>
      </c>
      <c r="Y1236" s="288">
        <v>2</v>
      </c>
      <c r="Z1236" s="6" t="str">
        <f t="shared" si="76"/>
        <v>22</v>
      </c>
      <c r="AA1236" s="107" t="str">
        <f t="shared" si="77"/>
        <v>2</v>
      </c>
      <c r="AB1236" s="107" t="str">
        <f t="shared" si="78"/>
        <v>24</v>
      </c>
      <c r="AC1236" s="107" t="str">
        <f t="shared" si="79"/>
        <v>242</v>
      </c>
    </row>
    <row r="1237" spans="1:29" x14ac:dyDescent="0.25">
      <c r="A1237" t="s">
        <v>215</v>
      </c>
      <c r="B1237" t="s">
        <v>1387</v>
      </c>
      <c r="C1237" s="107" t="e">
        <f>+VLOOKUP(AA1237,#REF!,2,FALSE)</f>
        <v>#REF!</v>
      </c>
      <c r="D1237" s="107" t="e">
        <f>+VLOOKUP(AB1237,#REF!,2,FALSE)</f>
        <v>#REF!</v>
      </c>
      <c r="E1237" s="107" t="s">
        <v>2226</v>
      </c>
      <c r="F1237" s="107" t="s">
        <v>2220</v>
      </c>
      <c r="G1237" s="107" t="s">
        <v>2252</v>
      </c>
      <c r="H1237" s="107" t="s">
        <v>2253</v>
      </c>
      <c r="I1237" s="107" t="s">
        <v>1271</v>
      </c>
      <c r="J1237" s="107" t="s">
        <v>216</v>
      </c>
      <c r="K1237" s="107" t="s">
        <v>1369</v>
      </c>
      <c r="L1237" s="107" t="s">
        <v>2217</v>
      </c>
      <c r="M1237" t="s">
        <v>1351</v>
      </c>
      <c r="P1237" t="s">
        <v>1052</v>
      </c>
      <c r="Q1237" s="6" t="e">
        <f>+VLOOKUP(Y1237,#REF!,2,FALSE)</f>
        <v>#REF!</v>
      </c>
      <c r="R1237" t="s">
        <v>1456</v>
      </c>
      <c r="S1237" t="s">
        <v>93</v>
      </c>
      <c r="T1237">
        <v>38600</v>
      </c>
      <c r="U1237">
        <v>38600</v>
      </c>
      <c r="V1237">
        <v>3860</v>
      </c>
      <c r="W1237">
        <v>0</v>
      </c>
      <c r="X1237">
        <v>-34740</v>
      </c>
      <c r="Y1237" s="288">
        <v>2</v>
      </c>
      <c r="Z1237" s="6" t="str">
        <f t="shared" si="76"/>
        <v>24</v>
      </c>
      <c r="AA1237" s="107" t="str">
        <f t="shared" si="77"/>
        <v>2</v>
      </c>
      <c r="AB1237" s="107" t="str">
        <f t="shared" si="78"/>
        <v>24</v>
      </c>
      <c r="AC1237" s="107" t="str">
        <f t="shared" si="79"/>
        <v>242</v>
      </c>
    </row>
    <row r="1238" spans="1:29" x14ac:dyDescent="0.25">
      <c r="A1238" t="s">
        <v>215</v>
      </c>
      <c r="B1238" t="s">
        <v>1387</v>
      </c>
      <c r="C1238" s="107" t="e">
        <f>+VLOOKUP(AA1238,#REF!,2,FALSE)</f>
        <v>#REF!</v>
      </c>
      <c r="D1238" s="107" t="e">
        <f>+VLOOKUP(AB1238,#REF!,2,FALSE)</f>
        <v>#REF!</v>
      </c>
      <c r="E1238" s="107" t="s">
        <v>2226</v>
      </c>
      <c r="F1238" s="107" t="s">
        <v>2220</v>
      </c>
      <c r="G1238" s="107" t="s">
        <v>2252</v>
      </c>
      <c r="H1238" s="107" t="s">
        <v>2253</v>
      </c>
      <c r="I1238" s="107" t="s">
        <v>1271</v>
      </c>
      <c r="J1238" s="107" t="s">
        <v>216</v>
      </c>
      <c r="K1238" s="107" t="s">
        <v>1369</v>
      </c>
      <c r="L1238" s="107" t="s">
        <v>2217</v>
      </c>
      <c r="M1238" t="s">
        <v>1351</v>
      </c>
      <c r="P1238" t="s">
        <v>1052</v>
      </c>
      <c r="Q1238" s="6" t="e">
        <f>+VLOOKUP(Y1238,#REF!,2,FALSE)</f>
        <v>#REF!</v>
      </c>
      <c r="R1238" t="s">
        <v>1456</v>
      </c>
      <c r="S1238" t="s">
        <v>96</v>
      </c>
      <c r="T1238">
        <v>38610</v>
      </c>
      <c r="U1238">
        <v>38610</v>
      </c>
      <c r="V1238">
        <v>38610</v>
      </c>
      <c r="W1238">
        <v>0</v>
      </c>
      <c r="X1238">
        <v>0</v>
      </c>
      <c r="Y1238" s="288">
        <v>2</v>
      </c>
      <c r="Z1238" s="6" t="str">
        <f t="shared" si="76"/>
        <v>24</v>
      </c>
      <c r="AA1238" s="107" t="str">
        <f t="shared" si="77"/>
        <v>2</v>
      </c>
      <c r="AB1238" s="107" t="str">
        <f t="shared" si="78"/>
        <v>24</v>
      </c>
      <c r="AC1238" s="107" t="str">
        <f t="shared" si="79"/>
        <v>242</v>
      </c>
    </row>
    <row r="1239" spans="1:29" x14ac:dyDescent="0.25">
      <c r="A1239" t="s">
        <v>215</v>
      </c>
      <c r="B1239" t="s">
        <v>1387</v>
      </c>
      <c r="C1239" s="107" t="e">
        <f>+VLOOKUP(AA1239,#REF!,2,FALSE)</f>
        <v>#REF!</v>
      </c>
      <c r="D1239" s="107" t="e">
        <f>+VLOOKUP(AB1239,#REF!,2,FALSE)</f>
        <v>#REF!</v>
      </c>
      <c r="E1239" s="107" t="s">
        <v>2226</v>
      </c>
      <c r="F1239" s="107" t="s">
        <v>2220</v>
      </c>
      <c r="G1239" s="107" t="s">
        <v>2252</v>
      </c>
      <c r="H1239" s="107" t="s">
        <v>2253</v>
      </c>
      <c r="I1239" s="107" t="s">
        <v>1271</v>
      </c>
      <c r="J1239" s="107" t="s">
        <v>216</v>
      </c>
      <c r="K1239" s="107" t="s">
        <v>1369</v>
      </c>
      <c r="L1239" s="107" t="s">
        <v>2217</v>
      </c>
      <c r="M1239" t="s">
        <v>1351</v>
      </c>
      <c r="P1239" t="s">
        <v>1052</v>
      </c>
      <c r="Q1239" s="6" t="e">
        <f>+VLOOKUP(Y1239,#REF!,2,FALSE)</f>
        <v>#REF!</v>
      </c>
      <c r="R1239" t="s">
        <v>1456</v>
      </c>
      <c r="S1239" t="s">
        <v>52</v>
      </c>
      <c r="T1239">
        <v>78600</v>
      </c>
      <c r="U1239">
        <v>78600</v>
      </c>
      <c r="V1239">
        <v>7860</v>
      </c>
      <c r="W1239">
        <v>0</v>
      </c>
      <c r="X1239">
        <v>-70740</v>
      </c>
      <c r="Y1239" s="288">
        <v>2</v>
      </c>
      <c r="Z1239" s="6" t="str">
        <f t="shared" si="76"/>
        <v>24</v>
      </c>
      <c r="AA1239" s="107" t="str">
        <f t="shared" si="77"/>
        <v>2</v>
      </c>
      <c r="AB1239" s="107" t="str">
        <f t="shared" si="78"/>
        <v>24</v>
      </c>
      <c r="AC1239" s="107" t="str">
        <f t="shared" si="79"/>
        <v>242</v>
      </c>
    </row>
    <row r="1240" spans="1:29" x14ac:dyDescent="0.25">
      <c r="A1240" t="s">
        <v>215</v>
      </c>
      <c r="B1240" t="s">
        <v>1387</v>
      </c>
      <c r="C1240" s="107" t="e">
        <f>+VLOOKUP(AA1240,#REF!,2,FALSE)</f>
        <v>#REF!</v>
      </c>
      <c r="D1240" s="107" t="e">
        <f>+VLOOKUP(AB1240,#REF!,2,FALSE)</f>
        <v>#REF!</v>
      </c>
      <c r="E1240" s="107" t="s">
        <v>2226</v>
      </c>
      <c r="F1240" s="107" t="s">
        <v>2220</v>
      </c>
      <c r="G1240" s="107" t="s">
        <v>2252</v>
      </c>
      <c r="H1240" s="107" t="s">
        <v>2253</v>
      </c>
      <c r="I1240" s="107" t="s">
        <v>1271</v>
      </c>
      <c r="J1240" s="107" t="s">
        <v>216</v>
      </c>
      <c r="K1240" s="107" t="s">
        <v>1369</v>
      </c>
      <c r="L1240" s="107" t="s">
        <v>2217</v>
      </c>
      <c r="M1240" t="s">
        <v>1351</v>
      </c>
      <c r="P1240" t="s">
        <v>1052</v>
      </c>
      <c r="Q1240" s="6" t="e">
        <f>+VLOOKUP(Y1240,#REF!,2,FALSE)</f>
        <v>#REF!</v>
      </c>
      <c r="R1240" t="s">
        <v>1456</v>
      </c>
      <c r="S1240" t="s">
        <v>58</v>
      </c>
      <c r="T1240">
        <v>52272.000000000007</v>
      </c>
      <c r="U1240">
        <v>52272.000000000007</v>
      </c>
      <c r="V1240">
        <v>5227.2000000000007</v>
      </c>
      <c r="W1240">
        <v>0</v>
      </c>
      <c r="X1240">
        <v>-47044.800000000003</v>
      </c>
      <c r="Y1240" s="288">
        <v>2</v>
      </c>
      <c r="Z1240" s="6" t="str">
        <f t="shared" si="76"/>
        <v>24</v>
      </c>
      <c r="AA1240" s="107" t="str">
        <f t="shared" si="77"/>
        <v>2</v>
      </c>
      <c r="AB1240" s="107" t="str">
        <f t="shared" si="78"/>
        <v>24</v>
      </c>
      <c r="AC1240" s="107" t="str">
        <f t="shared" si="79"/>
        <v>242</v>
      </c>
    </row>
    <row r="1241" spans="1:29" x14ac:dyDescent="0.25">
      <c r="A1241" t="s">
        <v>215</v>
      </c>
      <c r="B1241" t="s">
        <v>1387</v>
      </c>
      <c r="C1241" s="107" t="e">
        <f>+VLOOKUP(AA1241,#REF!,2,FALSE)</f>
        <v>#REF!</v>
      </c>
      <c r="D1241" s="107" t="e">
        <f>+VLOOKUP(AB1241,#REF!,2,FALSE)</f>
        <v>#REF!</v>
      </c>
      <c r="E1241" s="107" t="s">
        <v>2226</v>
      </c>
      <c r="F1241" s="107" t="s">
        <v>2220</v>
      </c>
      <c r="G1241" s="107" t="s">
        <v>2252</v>
      </c>
      <c r="H1241" s="107" t="s">
        <v>2253</v>
      </c>
      <c r="I1241" s="107" t="s">
        <v>1271</v>
      </c>
      <c r="J1241" s="107" t="s">
        <v>216</v>
      </c>
      <c r="K1241" s="107" t="s">
        <v>1369</v>
      </c>
      <c r="L1241" s="107" t="s">
        <v>2217</v>
      </c>
      <c r="M1241" t="s">
        <v>1351</v>
      </c>
      <c r="P1241" t="s">
        <v>1052</v>
      </c>
      <c r="Q1241" s="6" t="e">
        <f>+VLOOKUP(Y1241,#REF!,2,FALSE)</f>
        <v>#REF!</v>
      </c>
      <c r="R1241" t="s">
        <v>1456</v>
      </c>
      <c r="S1241" t="s">
        <v>59</v>
      </c>
      <c r="T1241">
        <v>89100</v>
      </c>
      <c r="U1241">
        <v>89100</v>
      </c>
      <c r="V1241">
        <v>8910</v>
      </c>
      <c r="W1241">
        <v>0</v>
      </c>
      <c r="X1241">
        <v>-80190</v>
      </c>
      <c r="Y1241" s="288">
        <v>2</v>
      </c>
      <c r="Z1241" s="6" t="str">
        <f t="shared" si="76"/>
        <v>24</v>
      </c>
      <c r="AA1241" s="107" t="str">
        <f t="shared" si="77"/>
        <v>2</v>
      </c>
      <c r="AB1241" s="107" t="str">
        <f t="shared" si="78"/>
        <v>24</v>
      </c>
      <c r="AC1241" s="107" t="str">
        <f t="shared" si="79"/>
        <v>242</v>
      </c>
    </row>
    <row r="1242" spans="1:29" x14ac:dyDescent="0.25">
      <c r="A1242" t="s">
        <v>215</v>
      </c>
      <c r="B1242" t="s">
        <v>1387</v>
      </c>
      <c r="C1242" s="107" t="e">
        <f>+VLOOKUP(AA1242,#REF!,2,FALSE)</f>
        <v>#REF!</v>
      </c>
      <c r="D1242" s="107" t="e">
        <f>+VLOOKUP(AB1242,#REF!,2,FALSE)</f>
        <v>#REF!</v>
      </c>
      <c r="E1242" s="107" t="s">
        <v>2226</v>
      </c>
      <c r="F1242" s="107" t="s">
        <v>2220</v>
      </c>
      <c r="G1242" s="107" t="s">
        <v>2252</v>
      </c>
      <c r="H1242" s="107" t="s">
        <v>2253</v>
      </c>
      <c r="I1242" s="107" t="s">
        <v>1271</v>
      </c>
      <c r="J1242" s="107" t="s">
        <v>216</v>
      </c>
      <c r="K1242" s="107" t="s">
        <v>1369</v>
      </c>
      <c r="L1242" s="107" t="s">
        <v>2217</v>
      </c>
      <c r="M1242" t="s">
        <v>1351</v>
      </c>
      <c r="P1242" t="s">
        <v>1052</v>
      </c>
      <c r="Q1242" s="6" t="e">
        <f>+VLOOKUP(Y1242,#REF!,2,FALSE)</f>
        <v>#REF!</v>
      </c>
      <c r="R1242" t="s">
        <v>1457</v>
      </c>
      <c r="S1242" t="s">
        <v>69</v>
      </c>
      <c r="T1242">
        <v>79200</v>
      </c>
      <c r="U1242">
        <v>79200</v>
      </c>
      <c r="V1242">
        <v>7920</v>
      </c>
      <c r="W1242">
        <v>0</v>
      </c>
      <c r="X1242">
        <v>-71280</v>
      </c>
      <c r="Y1242" s="288">
        <v>2</v>
      </c>
      <c r="Z1242" s="6" t="str">
        <f t="shared" si="76"/>
        <v>25</v>
      </c>
      <c r="AA1242" s="107" t="str">
        <f t="shared" si="77"/>
        <v>2</v>
      </c>
      <c r="AB1242" s="107" t="str">
        <f t="shared" si="78"/>
        <v>24</v>
      </c>
      <c r="AC1242" s="107" t="str">
        <f t="shared" si="79"/>
        <v>242</v>
      </c>
    </row>
    <row r="1243" spans="1:29" x14ac:dyDescent="0.25">
      <c r="A1243" t="s">
        <v>215</v>
      </c>
      <c r="B1243" t="s">
        <v>1387</v>
      </c>
      <c r="C1243" s="107" t="e">
        <f>+VLOOKUP(AA1243,#REF!,2,FALSE)</f>
        <v>#REF!</v>
      </c>
      <c r="D1243" s="107" t="e">
        <f>+VLOOKUP(AB1243,#REF!,2,FALSE)</f>
        <v>#REF!</v>
      </c>
      <c r="E1243" s="107" t="s">
        <v>2226</v>
      </c>
      <c r="F1243" s="107" t="s">
        <v>2220</v>
      </c>
      <c r="G1243" s="107" t="s">
        <v>2252</v>
      </c>
      <c r="H1243" s="107" t="s">
        <v>2253</v>
      </c>
      <c r="I1243" s="107" t="s">
        <v>1271</v>
      </c>
      <c r="J1243" s="107" t="s">
        <v>216</v>
      </c>
      <c r="K1243" s="107" t="s">
        <v>1369</v>
      </c>
      <c r="L1243" s="107" t="s">
        <v>2217</v>
      </c>
      <c r="M1243" t="s">
        <v>1351</v>
      </c>
      <c r="P1243" t="s">
        <v>1052</v>
      </c>
      <c r="Q1243" s="6" t="e">
        <f>+VLOOKUP(Y1243,#REF!,2,FALSE)</f>
        <v>#REF!</v>
      </c>
      <c r="R1243" t="s">
        <v>1461</v>
      </c>
      <c r="S1243" t="s">
        <v>10</v>
      </c>
      <c r="T1243">
        <v>148500</v>
      </c>
      <c r="U1243">
        <v>148500</v>
      </c>
      <c r="V1243">
        <v>14850</v>
      </c>
      <c r="W1243">
        <v>0</v>
      </c>
      <c r="X1243">
        <v>-133650</v>
      </c>
      <c r="Y1243" s="288">
        <v>2</v>
      </c>
      <c r="Z1243" s="6" t="str">
        <f t="shared" si="76"/>
        <v>29</v>
      </c>
      <c r="AA1243" s="107" t="str">
        <f t="shared" si="77"/>
        <v>2</v>
      </c>
      <c r="AB1243" s="107" t="str">
        <f t="shared" si="78"/>
        <v>24</v>
      </c>
      <c r="AC1243" s="107" t="str">
        <f t="shared" si="79"/>
        <v>242</v>
      </c>
    </row>
    <row r="1244" spans="1:29" x14ac:dyDescent="0.25">
      <c r="A1244" t="s">
        <v>215</v>
      </c>
      <c r="B1244" t="s">
        <v>1387</v>
      </c>
      <c r="C1244" s="107" t="e">
        <f>+VLOOKUP(AA1244,#REF!,2,FALSE)</f>
        <v>#REF!</v>
      </c>
      <c r="D1244" s="107" t="e">
        <f>+VLOOKUP(AB1244,#REF!,2,FALSE)</f>
        <v>#REF!</v>
      </c>
      <c r="E1244" s="107" t="s">
        <v>2226</v>
      </c>
      <c r="F1244" s="107" t="s">
        <v>2220</v>
      </c>
      <c r="G1244" s="107" t="s">
        <v>2252</v>
      </c>
      <c r="H1244" s="107" t="s">
        <v>2253</v>
      </c>
      <c r="I1244" s="107" t="s">
        <v>1271</v>
      </c>
      <c r="J1244" s="107" t="s">
        <v>216</v>
      </c>
      <c r="K1244" s="107" t="s">
        <v>1369</v>
      </c>
      <c r="L1244" s="107" t="s">
        <v>2217</v>
      </c>
      <c r="M1244" t="s">
        <v>1351</v>
      </c>
      <c r="P1244" t="s">
        <v>1052</v>
      </c>
      <c r="Q1244" s="6" t="e">
        <f>+VLOOKUP(Y1244,#REF!,2,FALSE)</f>
        <v>#REF!</v>
      </c>
      <c r="R1244" t="s">
        <v>1461</v>
      </c>
      <c r="S1244" t="s">
        <v>11</v>
      </c>
      <c r="T1244">
        <v>55440.000000000007</v>
      </c>
      <c r="U1244">
        <v>55440.000000000007</v>
      </c>
      <c r="V1244">
        <v>16632</v>
      </c>
      <c r="W1244">
        <v>0</v>
      </c>
      <c r="X1244">
        <v>-38808.000000000007</v>
      </c>
      <c r="Y1244" s="288">
        <v>2</v>
      </c>
      <c r="Z1244" s="6" t="str">
        <f t="shared" si="76"/>
        <v>29</v>
      </c>
      <c r="AA1244" s="107" t="str">
        <f t="shared" si="77"/>
        <v>2</v>
      </c>
      <c r="AB1244" s="107" t="str">
        <f t="shared" si="78"/>
        <v>24</v>
      </c>
      <c r="AC1244" s="107" t="str">
        <f t="shared" si="79"/>
        <v>242</v>
      </c>
    </row>
    <row r="1245" spans="1:29" x14ac:dyDescent="0.25">
      <c r="A1245" t="s">
        <v>215</v>
      </c>
      <c r="B1245" t="s">
        <v>1387</v>
      </c>
      <c r="C1245" s="107" t="e">
        <f>+VLOOKUP(AA1245,#REF!,2,FALSE)</f>
        <v>#REF!</v>
      </c>
      <c r="D1245" s="107" t="e">
        <f>+VLOOKUP(AB1245,#REF!,2,FALSE)</f>
        <v>#REF!</v>
      </c>
      <c r="E1245" s="107" t="s">
        <v>2226</v>
      </c>
      <c r="F1245" s="107" t="s">
        <v>2220</v>
      </c>
      <c r="G1245" s="107" t="s">
        <v>2252</v>
      </c>
      <c r="H1245" s="107" t="s">
        <v>2253</v>
      </c>
      <c r="I1245" s="107" t="s">
        <v>1271</v>
      </c>
      <c r="J1245" s="107" t="s">
        <v>216</v>
      </c>
      <c r="K1245" s="107" t="s">
        <v>1369</v>
      </c>
      <c r="L1245" s="107" t="s">
        <v>2217</v>
      </c>
      <c r="M1245" t="s">
        <v>1351</v>
      </c>
      <c r="P1245" t="s">
        <v>1053</v>
      </c>
      <c r="Q1245" s="6" t="e">
        <f>+VLOOKUP(Y1245,#REF!,2,FALSE)</f>
        <v>#REF!</v>
      </c>
      <c r="R1245" t="s">
        <v>1484</v>
      </c>
      <c r="S1245" t="s">
        <v>86</v>
      </c>
      <c r="T1245">
        <v>540000</v>
      </c>
      <c r="U1245">
        <v>540000</v>
      </c>
      <c r="V1245">
        <v>540000</v>
      </c>
      <c r="W1245">
        <v>0</v>
      </c>
      <c r="X1245">
        <v>0</v>
      </c>
      <c r="Y1245" s="288">
        <v>5</v>
      </c>
      <c r="Z1245" s="6" t="str">
        <f t="shared" si="76"/>
        <v>59</v>
      </c>
      <c r="AA1245" s="107" t="str">
        <f t="shared" si="77"/>
        <v>2</v>
      </c>
      <c r="AB1245" s="107" t="str">
        <f t="shared" si="78"/>
        <v>24</v>
      </c>
      <c r="AC1245" s="107" t="str">
        <f t="shared" si="79"/>
        <v>242</v>
      </c>
    </row>
    <row r="1246" spans="1:29" x14ac:dyDescent="0.25">
      <c r="A1246" t="s">
        <v>215</v>
      </c>
      <c r="B1246" t="s">
        <v>1387</v>
      </c>
      <c r="C1246" s="107" t="e">
        <f>+VLOOKUP(AA1246,#REF!,2,FALSE)</f>
        <v>#REF!</v>
      </c>
      <c r="D1246" s="107" t="e">
        <f>+VLOOKUP(AB1246,#REF!,2,FALSE)</f>
        <v>#REF!</v>
      </c>
      <c r="E1246" s="107" t="s">
        <v>2226</v>
      </c>
      <c r="F1246" s="107" t="s">
        <v>2220</v>
      </c>
      <c r="G1246" s="107" t="s">
        <v>2252</v>
      </c>
      <c r="H1246" s="107" t="s">
        <v>2253</v>
      </c>
      <c r="I1246" s="107" t="s">
        <v>1271</v>
      </c>
      <c r="J1246" s="107" t="s">
        <v>216</v>
      </c>
      <c r="K1246" s="107" t="s">
        <v>1369</v>
      </c>
      <c r="L1246" s="107" t="s">
        <v>2217</v>
      </c>
      <c r="M1246" t="s">
        <v>1351</v>
      </c>
      <c r="P1246" t="s">
        <v>1054</v>
      </c>
      <c r="Q1246" s="6" t="e">
        <f>+VLOOKUP(Y1246,#REF!,2,FALSE)</f>
        <v>#REF!</v>
      </c>
      <c r="R1246" t="s">
        <v>1484</v>
      </c>
      <c r="S1246" t="s">
        <v>84</v>
      </c>
      <c r="T1246">
        <v>30000</v>
      </c>
      <c r="U1246">
        <v>30000</v>
      </c>
      <c r="V1246">
        <v>30000</v>
      </c>
      <c r="W1246">
        <v>0</v>
      </c>
      <c r="X1246">
        <v>0</v>
      </c>
      <c r="Y1246" s="288">
        <v>5</v>
      </c>
      <c r="Z1246" s="6" t="str">
        <f t="shared" si="76"/>
        <v>59</v>
      </c>
      <c r="AA1246" s="107" t="str">
        <f t="shared" si="77"/>
        <v>2</v>
      </c>
      <c r="AB1246" s="107" t="str">
        <f t="shared" si="78"/>
        <v>24</v>
      </c>
      <c r="AC1246" s="107" t="str">
        <f t="shared" si="79"/>
        <v>242</v>
      </c>
    </row>
    <row r="1247" spans="1:29" x14ac:dyDescent="0.25">
      <c r="A1247" t="s">
        <v>215</v>
      </c>
      <c r="B1247" t="s">
        <v>1387</v>
      </c>
      <c r="C1247" s="107" t="e">
        <f>+VLOOKUP(AA1247,#REF!,2,FALSE)</f>
        <v>#REF!</v>
      </c>
      <c r="D1247" s="107" t="e">
        <f>+VLOOKUP(AB1247,#REF!,2,FALSE)</f>
        <v>#REF!</v>
      </c>
      <c r="E1247" s="107" t="s">
        <v>2226</v>
      </c>
      <c r="F1247" s="107" t="s">
        <v>2220</v>
      </c>
      <c r="G1247" s="107" t="s">
        <v>2252</v>
      </c>
      <c r="H1247" s="107" t="s">
        <v>2253</v>
      </c>
      <c r="I1247" s="107" t="s">
        <v>1271</v>
      </c>
      <c r="J1247" s="107" t="s">
        <v>216</v>
      </c>
      <c r="K1247" s="107" t="s">
        <v>1369</v>
      </c>
      <c r="L1247" s="107" t="s">
        <v>2217</v>
      </c>
      <c r="M1247" t="s">
        <v>1351</v>
      </c>
      <c r="P1247" t="s">
        <v>1055</v>
      </c>
      <c r="Q1247" s="6" t="e">
        <f>+VLOOKUP(Y1247,#REF!,2,FALSE)</f>
        <v>#REF!</v>
      </c>
      <c r="R1247" t="s">
        <v>1464</v>
      </c>
      <c r="S1247" t="s">
        <v>45</v>
      </c>
      <c r="T1247">
        <v>228210</v>
      </c>
      <c r="U1247">
        <v>228210</v>
      </c>
      <c r="V1247">
        <v>22821</v>
      </c>
      <c r="W1247">
        <v>0</v>
      </c>
      <c r="X1247">
        <v>-205389</v>
      </c>
      <c r="Y1247" s="288">
        <v>3</v>
      </c>
      <c r="Z1247" s="6" t="str">
        <f t="shared" si="76"/>
        <v>33</v>
      </c>
      <c r="AA1247" s="107" t="str">
        <f t="shared" si="77"/>
        <v>2</v>
      </c>
      <c r="AB1247" s="107" t="str">
        <f t="shared" si="78"/>
        <v>24</v>
      </c>
      <c r="AC1247" s="107" t="str">
        <f t="shared" si="79"/>
        <v>242</v>
      </c>
    </row>
    <row r="1248" spans="1:29" x14ac:dyDescent="0.25">
      <c r="A1248" t="s">
        <v>215</v>
      </c>
      <c r="B1248" t="s">
        <v>1387</v>
      </c>
      <c r="C1248" s="107" t="e">
        <f>+VLOOKUP(AA1248,#REF!,2,FALSE)</f>
        <v>#REF!</v>
      </c>
      <c r="D1248" s="107" t="e">
        <f>+VLOOKUP(AB1248,#REF!,2,FALSE)</f>
        <v>#REF!</v>
      </c>
      <c r="E1248" s="107" t="s">
        <v>2226</v>
      </c>
      <c r="F1248" s="107" t="s">
        <v>2220</v>
      </c>
      <c r="G1248" s="107" t="s">
        <v>2252</v>
      </c>
      <c r="H1248" s="107" t="s">
        <v>2253</v>
      </c>
      <c r="I1248" s="107" t="s">
        <v>1271</v>
      </c>
      <c r="J1248" s="107" t="s">
        <v>216</v>
      </c>
      <c r="K1248" s="107" t="s">
        <v>1369</v>
      </c>
      <c r="L1248" s="107" t="s">
        <v>2217</v>
      </c>
      <c r="M1248" t="s">
        <v>1351</v>
      </c>
      <c r="P1248" t="s">
        <v>1056</v>
      </c>
      <c r="Q1248" s="6" t="e">
        <f>+VLOOKUP(Y1248,#REF!,2,FALSE)</f>
        <v>#REF!</v>
      </c>
      <c r="R1248" t="s">
        <v>1464</v>
      </c>
      <c r="S1248" t="s">
        <v>71</v>
      </c>
      <c r="T1248">
        <v>1500000</v>
      </c>
      <c r="U1248">
        <v>1500000</v>
      </c>
      <c r="V1248">
        <v>1500000</v>
      </c>
      <c r="W1248">
        <v>0</v>
      </c>
      <c r="X1248">
        <v>0</v>
      </c>
      <c r="Y1248" s="288">
        <v>3</v>
      </c>
      <c r="Z1248" s="6" t="str">
        <f t="shared" si="76"/>
        <v>33</v>
      </c>
      <c r="AA1248" s="107" t="str">
        <f t="shared" si="77"/>
        <v>2</v>
      </c>
      <c r="AB1248" s="107" t="str">
        <f t="shared" si="78"/>
        <v>24</v>
      </c>
      <c r="AC1248" s="107" t="str">
        <f t="shared" si="79"/>
        <v>242</v>
      </c>
    </row>
    <row r="1249" spans="1:29" x14ac:dyDescent="0.25">
      <c r="A1249" t="s">
        <v>215</v>
      </c>
      <c r="B1249" t="s">
        <v>1387</v>
      </c>
      <c r="C1249" s="107" t="e">
        <f>+VLOOKUP(AA1249,#REF!,2,FALSE)</f>
        <v>#REF!</v>
      </c>
      <c r="D1249" s="107" t="e">
        <f>+VLOOKUP(AB1249,#REF!,2,FALSE)</f>
        <v>#REF!</v>
      </c>
      <c r="E1249" s="107" t="s">
        <v>2226</v>
      </c>
      <c r="F1249" s="107" t="s">
        <v>2220</v>
      </c>
      <c r="G1249" s="107" t="s">
        <v>2252</v>
      </c>
      <c r="H1249" s="107" t="s">
        <v>2253</v>
      </c>
      <c r="I1249" s="107" t="s">
        <v>1271</v>
      </c>
      <c r="J1249" s="107" t="s">
        <v>216</v>
      </c>
      <c r="K1249" s="107" t="s">
        <v>1369</v>
      </c>
      <c r="L1249" s="107" t="s">
        <v>2217</v>
      </c>
      <c r="M1249" t="s">
        <v>1351</v>
      </c>
      <c r="P1249" t="s">
        <v>1057</v>
      </c>
      <c r="Q1249" s="6" t="e">
        <f>+VLOOKUP(Y1249,#REF!,2,FALSE)</f>
        <v>#REF!</v>
      </c>
      <c r="R1249" t="s">
        <v>1466</v>
      </c>
      <c r="S1249" t="s">
        <v>100</v>
      </c>
      <c r="T1249">
        <v>49500.000000000007</v>
      </c>
      <c r="U1249">
        <v>49500.000000000007</v>
      </c>
      <c r="V1249">
        <v>0</v>
      </c>
      <c r="W1249">
        <v>0</v>
      </c>
      <c r="X1249">
        <v>-49500.000000000007</v>
      </c>
      <c r="Y1249" s="288">
        <v>3</v>
      </c>
      <c r="Z1249" s="6" t="str">
        <f t="shared" si="76"/>
        <v>35</v>
      </c>
      <c r="AA1249" s="107" t="str">
        <f t="shared" si="77"/>
        <v>2</v>
      </c>
      <c r="AB1249" s="107" t="str">
        <f t="shared" si="78"/>
        <v>24</v>
      </c>
      <c r="AC1249" s="107" t="str">
        <f t="shared" si="79"/>
        <v>242</v>
      </c>
    </row>
    <row r="1250" spans="1:29" x14ac:dyDescent="0.25">
      <c r="A1250" t="s">
        <v>215</v>
      </c>
      <c r="B1250" t="s">
        <v>1387</v>
      </c>
      <c r="C1250" s="107" t="e">
        <f>+VLOOKUP(AA1250,#REF!,2,FALSE)</f>
        <v>#REF!</v>
      </c>
      <c r="D1250" s="107" t="e">
        <f>+VLOOKUP(AB1250,#REF!,2,FALSE)</f>
        <v>#REF!</v>
      </c>
      <c r="E1250" s="107" t="s">
        <v>2226</v>
      </c>
      <c r="F1250" s="107" t="s">
        <v>2220</v>
      </c>
      <c r="G1250" s="107" t="s">
        <v>2252</v>
      </c>
      <c r="H1250" s="107" t="s">
        <v>2253</v>
      </c>
      <c r="I1250" s="107" t="s">
        <v>1271</v>
      </c>
      <c r="J1250" s="107" t="s">
        <v>216</v>
      </c>
      <c r="K1250" s="107" t="s">
        <v>1369</v>
      </c>
      <c r="L1250" s="107" t="s">
        <v>2217</v>
      </c>
      <c r="M1250" t="s">
        <v>1351</v>
      </c>
      <c r="P1250" t="s">
        <v>1058</v>
      </c>
      <c r="Q1250" s="6" t="e">
        <f>+VLOOKUP(Y1250,#REF!,2,FALSE)</f>
        <v>#REF!</v>
      </c>
      <c r="R1250" t="s">
        <v>1468</v>
      </c>
      <c r="S1250" t="s">
        <v>56</v>
      </c>
      <c r="T1250">
        <v>50000</v>
      </c>
      <c r="U1250">
        <v>50000</v>
      </c>
      <c r="V1250">
        <v>10000</v>
      </c>
      <c r="W1250">
        <v>0</v>
      </c>
      <c r="X1250">
        <v>-40000</v>
      </c>
      <c r="Y1250" s="288">
        <v>3</v>
      </c>
      <c r="Z1250" s="6" t="str">
        <f t="shared" si="76"/>
        <v>37</v>
      </c>
      <c r="AA1250" s="107" t="str">
        <f t="shared" si="77"/>
        <v>2</v>
      </c>
      <c r="AB1250" s="107" t="str">
        <f t="shared" si="78"/>
        <v>24</v>
      </c>
      <c r="AC1250" s="107" t="str">
        <f t="shared" si="79"/>
        <v>242</v>
      </c>
    </row>
    <row r="1251" spans="1:29" x14ac:dyDescent="0.25">
      <c r="A1251" t="s">
        <v>215</v>
      </c>
      <c r="B1251" t="s">
        <v>1387</v>
      </c>
      <c r="C1251" s="107" t="e">
        <f>+VLOOKUP(AA1251,#REF!,2,FALSE)</f>
        <v>#REF!</v>
      </c>
      <c r="D1251" s="107" t="e">
        <f>+VLOOKUP(AB1251,#REF!,2,FALSE)</f>
        <v>#REF!</v>
      </c>
      <c r="E1251" s="107" t="s">
        <v>2226</v>
      </c>
      <c r="F1251" s="107" t="s">
        <v>2220</v>
      </c>
      <c r="G1251" s="107" t="s">
        <v>2252</v>
      </c>
      <c r="H1251" s="107" t="s">
        <v>2253</v>
      </c>
      <c r="I1251" s="107" t="s">
        <v>1271</v>
      </c>
      <c r="J1251" s="107" t="s">
        <v>216</v>
      </c>
      <c r="K1251" s="107" t="s">
        <v>1369</v>
      </c>
      <c r="L1251" s="107" t="s">
        <v>2217</v>
      </c>
      <c r="M1251" t="s">
        <v>1351</v>
      </c>
      <c r="P1251" t="s">
        <v>1075</v>
      </c>
      <c r="Q1251" s="6" t="e">
        <f>+VLOOKUP(Y1251,#REF!,2,FALSE)</f>
        <v>#REF!</v>
      </c>
      <c r="R1251" t="s">
        <v>1469</v>
      </c>
      <c r="S1251" t="s">
        <v>61</v>
      </c>
      <c r="T1251">
        <v>5029616</v>
      </c>
      <c r="U1251">
        <v>5029616</v>
      </c>
      <c r="V1251">
        <v>2011846.4000000001</v>
      </c>
      <c r="W1251">
        <v>0</v>
      </c>
      <c r="X1251">
        <v>-3017769.5999999996</v>
      </c>
      <c r="Y1251" s="288">
        <v>3</v>
      </c>
      <c r="Z1251" s="6" t="str">
        <f t="shared" si="76"/>
        <v>38</v>
      </c>
      <c r="AA1251" s="107" t="str">
        <f t="shared" si="77"/>
        <v>2</v>
      </c>
      <c r="AB1251" s="107" t="str">
        <f t="shared" si="78"/>
        <v>24</v>
      </c>
      <c r="AC1251" s="107" t="str">
        <f t="shared" si="79"/>
        <v>242</v>
      </c>
    </row>
    <row r="1252" spans="1:29" x14ac:dyDescent="0.25">
      <c r="A1252" t="s">
        <v>215</v>
      </c>
      <c r="B1252" t="s">
        <v>1387</v>
      </c>
      <c r="C1252" s="107" t="e">
        <f>+VLOOKUP(AA1252,#REF!,2,FALSE)</f>
        <v>#REF!</v>
      </c>
      <c r="D1252" s="107" t="e">
        <f>+VLOOKUP(AB1252,#REF!,2,FALSE)</f>
        <v>#REF!</v>
      </c>
      <c r="E1252" s="107" t="s">
        <v>2226</v>
      </c>
      <c r="F1252" s="107" t="s">
        <v>2220</v>
      </c>
      <c r="G1252" s="107" t="s">
        <v>2252</v>
      </c>
      <c r="H1252" s="107" t="s">
        <v>2253</v>
      </c>
      <c r="I1252" s="107" t="s">
        <v>1271</v>
      </c>
      <c r="J1252" s="107" t="s">
        <v>216</v>
      </c>
      <c r="K1252" s="107" t="s">
        <v>1369</v>
      </c>
      <c r="L1252" s="107" t="s">
        <v>2217</v>
      </c>
      <c r="M1252" t="s">
        <v>1351</v>
      </c>
      <c r="P1252" t="s">
        <v>1059</v>
      </c>
      <c r="Q1252" s="6" t="e">
        <f>+VLOOKUP(Y1252,#REF!,2,FALSE)</f>
        <v>#REF!</v>
      </c>
      <c r="R1252" t="s">
        <v>1469</v>
      </c>
      <c r="S1252" t="s">
        <v>61</v>
      </c>
      <c r="T1252">
        <v>205000</v>
      </c>
      <c r="U1252">
        <v>205000</v>
      </c>
      <c r="V1252">
        <v>205000</v>
      </c>
      <c r="W1252">
        <v>0</v>
      </c>
      <c r="X1252">
        <v>0</v>
      </c>
      <c r="Y1252" s="288">
        <v>3</v>
      </c>
      <c r="Z1252" s="6" t="str">
        <f t="shared" si="76"/>
        <v>38</v>
      </c>
      <c r="AA1252" s="107" t="str">
        <f t="shared" si="77"/>
        <v>2</v>
      </c>
      <c r="AB1252" s="107" t="str">
        <f t="shared" si="78"/>
        <v>24</v>
      </c>
      <c r="AC1252" s="107" t="str">
        <f t="shared" si="79"/>
        <v>242</v>
      </c>
    </row>
    <row r="1253" spans="1:29" x14ac:dyDescent="0.25">
      <c r="A1253" t="s">
        <v>215</v>
      </c>
      <c r="B1253" t="s">
        <v>1387</v>
      </c>
      <c r="C1253" s="107" t="e">
        <f>+VLOOKUP(AA1253,#REF!,2,FALSE)</f>
        <v>#REF!</v>
      </c>
      <c r="D1253" s="107" t="e">
        <f>+VLOOKUP(AB1253,#REF!,2,FALSE)</f>
        <v>#REF!</v>
      </c>
      <c r="E1253" s="107" t="s">
        <v>2226</v>
      </c>
      <c r="F1253" s="107" t="s">
        <v>2220</v>
      </c>
      <c r="G1253" s="107" t="s">
        <v>2252</v>
      </c>
      <c r="H1253" s="107" t="s">
        <v>2253</v>
      </c>
      <c r="I1253" s="107" t="s">
        <v>1271</v>
      </c>
      <c r="J1253" s="107" t="s">
        <v>216</v>
      </c>
      <c r="K1253" s="107" t="s">
        <v>1369</v>
      </c>
      <c r="L1253" s="107" t="s">
        <v>2217</v>
      </c>
      <c r="M1253" t="s">
        <v>1351</v>
      </c>
      <c r="P1253" t="s">
        <v>1060</v>
      </c>
      <c r="Q1253" s="6" t="e">
        <f>+VLOOKUP(Y1253,#REF!,2,FALSE)</f>
        <v>#REF!</v>
      </c>
      <c r="R1253" t="s">
        <v>1469</v>
      </c>
      <c r="S1253" t="s">
        <v>61</v>
      </c>
      <c r="T1253">
        <v>115000</v>
      </c>
      <c r="U1253">
        <v>115000</v>
      </c>
      <c r="V1253">
        <v>115000</v>
      </c>
      <c r="W1253">
        <v>0</v>
      </c>
      <c r="X1253">
        <v>0</v>
      </c>
      <c r="Y1253" s="288">
        <v>3</v>
      </c>
      <c r="Z1253" s="6" t="str">
        <f t="shared" si="76"/>
        <v>38</v>
      </c>
      <c r="AA1253" s="107" t="str">
        <f t="shared" si="77"/>
        <v>2</v>
      </c>
      <c r="AB1253" s="107" t="str">
        <f t="shared" si="78"/>
        <v>24</v>
      </c>
      <c r="AC1253" s="107" t="str">
        <f t="shared" si="79"/>
        <v>242</v>
      </c>
    </row>
    <row r="1254" spans="1:29" x14ac:dyDescent="0.25">
      <c r="A1254" t="s">
        <v>215</v>
      </c>
      <c r="B1254" t="s">
        <v>1387</v>
      </c>
      <c r="C1254" s="107" t="e">
        <f>+VLOOKUP(AA1254,#REF!,2,FALSE)</f>
        <v>#REF!</v>
      </c>
      <c r="D1254" s="107" t="e">
        <f>+VLOOKUP(AB1254,#REF!,2,FALSE)</f>
        <v>#REF!</v>
      </c>
      <c r="E1254" s="107" t="s">
        <v>2226</v>
      </c>
      <c r="F1254" s="107" t="s">
        <v>2220</v>
      </c>
      <c r="G1254" s="107" t="s">
        <v>2252</v>
      </c>
      <c r="H1254" s="107" t="s">
        <v>2253</v>
      </c>
      <c r="I1254" s="107" t="s">
        <v>1271</v>
      </c>
      <c r="J1254" s="107" t="s">
        <v>216</v>
      </c>
      <c r="K1254" s="107" t="s">
        <v>1369</v>
      </c>
      <c r="L1254" s="107" t="s">
        <v>2217</v>
      </c>
      <c r="M1254" t="s">
        <v>1351</v>
      </c>
      <c r="P1254" t="s">
        <v>1061</v>
      </c>
      <c r="Q1254" s="6" t="e">
        <f>+VLOOKUP(Y1254,#REF!,2,FALSE)</f>
        <v>#REF!</v>
      </c>
      <c r="R1254" t="s">
        <v>1469</v>
      </c>
      <c r="S1254" t="s">
        <v>61</v>
      </c>
      <c r="T1254">
        <v>46600</v>
      </c>
      <c r="U1254">
        <v>46600</v>
      </c>
      <c r="V1254">
        <v>46600</v>
      </c>
      <c r="W1254">
        <v>0</v>
      </c>
      <c r="X1254">
        <v>0</v>
      </c>
      <c r="Y1254" s="288">
        <v>3</v>
      </c>
      <c r="Z1254" s="6" t="str">
        <f t="shared" si="76"/>
        <v>38</v>
      </c>
      <c r="AA1254" s="107" t="str">
        <f t="shared" si="77"/>
        <v>2</v>
      </c>
      <c r="AB1254" s="107" t="str">
        <f t="shared" si="78"/>
        <v>24</v>
      </c>
      <c r="AC1254" s="107" t="str">
        <f t="shared" si="79"/>
        <v>242</v>
      </c>
    </row>
    <row r="1255" spans="1:29" x14ac:dyDescent="0.25">
      <c r="A1255" t="s">
        <v>215</v>
      </c>
      <c r="B1255" t="s">
        <v>1387</v>
      </c>
      <c r="C1255" s="107" t="e">
        <f>+VLOOKUP(AA1255,#REF!,2,FALSE)</f>
        <v>#REF!</v>
      </c>
      <c r="D1255" s="107" t="e">
        <f>+VLOOKUP(AB1255,#REF!,2,FALSE)</f>
        <v>#REF!</v>
      </c>
      <c r="E1255" s="107" t="s">
        <v>2226</v>
      </c>
      <c r="F1255" s="107" t="s">
        <v>2220</v>
      </c>
      <c r="G1255" s="107" t="s">
        <v>2252</v>
      </c>
      <c r="H1255" s="107" t="s">
        <v>2253</v>
      </c>
      <c r="I1255" s="107" t="s">
        <v>1271</v>
      </c>
      <c r="J1255" s="107" t="s">
        <v>216</v>
      </c>
      <c r="K1255" s="107" t="s">
        <v>1369</v>
      </c>
      <c r="L1255" s="107" t="s">
        <v>2217</v>
      </c>
      <c r="M1255" t="s">
        <v>1351</v>
      </c>
      <c r="P1255" t="s">
        <v>1062</v>
      </c>
      <c r="Q1255" s="6" t="e">
        <f>+VLOOKUP(Y1255,#REF!,2,FALSE)</f>
        <v>#REF!</v>
      </c>
      <c r="R1255" t="s">
        <v>1469</v>
      </c>
      <c r="S1255" t="s">
        <v>61</v>
      </c>
      <c r="T1255">
        <v>25000</v>
      </c>
      <c r="U1255">
        <v>25000</v>
      </c>
      <c r="V1255">
        <v>25000</v>
      </c>
      <c r="W1255">
        <v>0</v>
      </c>
      <c r="X1255">
        <v>0</v>
      </c>
      <c r="Y1255" s="288">
        <v>3</v>
      </c>
      <c r="Z1255" s="6" t="str">
        <f t="shared" si="76"/>
        <v>38</v>
      </c>
      <c r="AA1255" s="107" t="str">
        <f t="shared" si="77"/>
        <v>2</v>
      </c>
      <c r="AB1255" s="107" t="str">
        <f t="shared" si="78"/>
        <v>24</v>
      </c>
      <c r="AC1255" s="107" t="str">
        <f t="shared" si="79"/>
        <v>242</v>
      </c>
    </row>
    <row r="1256" spans="1:29" x14ac:dyDescent="0.25">
      <c r="A1256" t="s">
        <v>215</v>
      </c>
      <c r="B1256" t="s">
        <v>1387</v>
      </c>
      <c r="C1256" s="107" t="e">
        <f>+VLOOKUP(AA1256,#REF!,2,FALSE)</f>
        <v>#REF!</v>
      </c>
      <c r="D1256" s="107" t="e">
        <f>+VLOOKUP(AB1256,#REF!,2,FALSE)</f>
        <v>#REF!</v>
      </c>
      <c r="E1256" s="107" t="s">
        <v>2226</v>
      </c>
      <c r="F1256" s="107" t="s">
        <v>2220</v>
      </c>
      <c r="G1256" s="107" t="s">
        <v>2252</v>
      </c>
      <c r="H1256" s="107" t="s">
        <v>2253</v>
      </c>
      <c r="I1256" s="107" t="s">
        <v>1271</v>
      </c>
      <c r="J1256" s="107" t="s">
        <v>216</v>
      </c>
      <c r="K1256" s="107" t="s">
        <v>1369</v>
      </c>
      <c r="L1256" s="107" t="s">
        <v>2217</v>
      </c>
      <c r="M1256" t="s">
        <v>1351</v>
      </c>
      <c r="P1256" t="s">
        <v>1062</v>
      </c>
      <c r="Q1256" s="6" t="e">
        <f>+VLOOKUP(Y1256,#REF!,2,FALSE)</f>
        <v>#REF!</v>
      </c>
      <c r="R1256" t="s">
        <v>1469</v>
      </c>
      <c r="S1256" t="s">
        <v>61</v>
      </c>
      <c r="T1256">
        <v>38000</v>
      </c>
      <c r="U1256">
        <v>38000</v>
      </c>
      <c r="V1256">
        <v>38000</v>
      </c>
      <c r="W1256">
        <v>0</v>
      </c>
      <c r="X1256">
        <v>0</v>
      </c>
      <c r="Y1256" s="288">
        <v>3</v>
      </c>
      <c r="Z1256" s="6" t="str">
        <f t="shared" si="76"/>
        <v>38</v>
      </c>
      <c r="AA1256" s="107" t="str">
        <f t="shared" si="77"/>
        <v>2</v>
      </c>
      <c r="AB1256" s="107" t="str">
        <f t="shared" si="78"/>
        <v>24</v>
      </c>
      <c r="AC1256" s="107" t="str">
        <f t="shared" si="79"/>
        <v>242</v>
      </c>
    </row>
    <row r="1257" spans="1:29" x14ac:dyDescent="0.25">
      <c r="A1257" t="s">
        <v>215</v>
      </c>
      <c r="B1257" t="s">
        <v>1387</v>
      </c>
      <c r="C1257" s="107" t="e">
        <f>+VLOOKUP(AA1257,#REF!,2,FALSE)</f>
        <v>#REF!</v>
      </c>
      <c r="D1257" s="107" t="e">
        <f>+VLOOKUP(AB1257,#REF!,2,FALSE)</f>
        <v>#REF!</v>
      </c>
      <c r="E1257" s="107" t="s">
        <v>2226</v>
      </c>
      <c r="F1257" s="107" t="s">
        <v>2220</v>
      </c>
      <c r="G1257" s="107" t="s">
        <v>2252</v>
      </c>
      <c r="H1257" s="107" t="s">
        <v>2253</v>
      </c>
      <c r="I1257" s="107" t="s">
        <v>1271</v>
      </c>
      <c r="J1257" s="107" t="s">
        <v>216</v>
      </c>
      <c r="K1257" s="107" t="s">
        <v>1369</v>
      </c>
      <c r="L1257" s="107" t="s">
        <v>2217</v>
      </c>
      <c r="M1257" t="s">
        <v>1351</v>
      </c>
      <c r="P1257" t="s">
        <v>1059</v>
      </c>
      <c r="Q1257" s="6" t="e">
        <f>+VLOOKUP(Y1257,#REF!,2,FALSE)</f>
        <v>#REF!</v>
      </c>
      <c r="R1257" t="s">
        <v>1469</v>
      </c>
      <c r="S1257" t="s">
        <v>61</v>
      </c>
      <c r="T1257">
        <v>350000</v>
      </c>
      <c r="U1257">
        <v>350000</v>
      </c>
      <c r="V1257">
        <v>350000</v>
      </c>
      <c r="W1257">
        <v>0</v>
      </c>
      <c r="X1257">
        <v>0</v>
      </c>
      <c r="Y1257" s="288">
        <v>3</v>
      </c>
      <c r="Z1257" s="6" t="str">
        <f t="shared" si="76"/>
        <v>38</v>
      </c>
      <c r="AA1257" s="107" t="str">
        <f t="shared" si="77"/>
        <v>2</v>
      </c>
      <c r="AB1257" s="107" t="str">
        <f t="shared" si="78"/>
        <v>24</v>
      </c>
      <c r="AC1257" s="107" t="str">
        <f t="shared" si="79"/>
        <v>242</v>
      </c>
    </row>
    <row r="1258" spans="1:29" x14ac:dyDescent="0.25">
      <c r="A1258" t="s">
        <v>215</v>
      </c>
      <c r="B1258" t="s">
        <v>1387</v>
      </c>
      <c r="C1258" s="107" t="e">
        <f>+VLOOKUP(AA1258,#REF!,2,FALSE)</f>
        <v>#REF!</v>
      </c>
      <c r="D1258" s="107" t="e">
        <f>+VLOOKUP(AB1258,#REF!,2,FALSE)</f>
        <v>#REF!</v>
      </c>
      <c r="E1258" s="107" t="s">
        <v>2226</v>
      </c>
      <c r="F1258" s="107" t="s">
        <v>2220</v>
      </c>
      <c r="G1258" s="107" t="s">
        <v>2252</v>
      </c>
      <c r="H1258" s="107" t="s">
        <v>2253</v>
      </c>
      <c r="I1258" s="107" t="s">
        <v>1271</v>
      </c>
      <c r="J1258" s="107" t="s">
        <v>216</v>
      </c>
      <c r="K1258" s="107" t="s">
        <v>1369</v>
      </c>
      <c r="L1258" s="107" t="s">
        <v>2217</v>
      </c>
      <c r="M1258" t="s">
        <v>1351</v>
      </c>
      <c r="P1258" t="s">
        <v>1059</v>
      </c>
      <c r="Q1258" s="6" t="e">
        <f>+VLOOKUP(Y1258,#REF!,2,FALSE)</f>
        <v>#REF!</v>
      </c>
      <c r="R1258" t="s">
        <v>1469</v>
      </c>
      <c r="S1258" t="s">
        <v>61</v>
      </c>
      <c r="T1258">
        <v>250000</v>
      </c>
      <c r="U1258">
        <v>250000</v>
      </c>
      <c r="V1258">
        <v>250000</v>
      </c>
      <c r="W1258">
        <v>0</v>
      </c>
      <c r="X1258">
        <v>0</v>
      </c>
      <c r="Y1258" s="288">
        <v>3</v>
      </c>
      <c r="Z1258" s="6" t="str">
        <f t="shared" si="76"/>
        <v>38</v>
      </c>
      <c r="AA1258" s="107" t="str">
        <f t="shared" si="77"/>
        <v>2</v>
      </c>
      <c r="AB1258" s="107" t="str">
        <f t="shared" si="78"/>
        <v>24</v>
      </c>
      <c r="AC1258" s="107" t="str">
        <f t="shared" si="79"/>
        <v>242</v>
      </c>
    </row>
    <row r="1259" spans="1:29" x14ac:dyDescent="0.25">
      <c r="A1259" t="s">
        <v>215</v>
      </c>
      <c r="B1259" t="s">
        <v>1387</v>
      </c>
      <c r="C1259" s="107" t="e">
        <f>+VLOOKUP(AA1259,#REF!,2,FALSE)</f>
        <v>#REF!</v>
      </c>
      <c r="D1259" s="107" t="e">
        <f>+VLOOKUP(AB1259,#REF!,2,FALSE)</f>
        <v>#REF!</v>
      </c>
      <c r="E1259" s="107" t="s">
        <v>2226</v>
      </c>
      <c r="F1259" s="107" t="s">
        <v>2220</v>
      </c>
      <c r="G1259" s="107" t="s">
        <v>2252</v>
      </c>
      <c r="H1259" s="107" t="s">
        <v>2253</v>
      </c>
      <c r="I1259" s="107" t="s">
        <v>1271</v>
      </c>
      <c r="J1259" s="107" t="s">
        <v>216</v>
      </c>
      <c r="K1259" s="107" t="s">
        <v>1369</v>
      </c>
      <c r="L1259" s="107" t="s">
        <v>2217</v>
      </c>
      <c r="M1259" t="s">
        <v>1351</v>
      </c>
      <c r="P1259" t="s">
        <v>1060</v>
      </c>
      <c r="Q1259" s="6" t="e">
        <f>+VLOOKUP(Y1259,#REF!,2,FALSE)</f>
        <v>#REF!</v>
      </c>
      <c r="R1259" t="s">
        <v>1469</v>
      </c>
      <c r="S1259" t="s">
        <v>61</v>
      </c>
      <c r="T1259">
        <v>140001</v>
      </c>
      <c r="U1259">
        <v>140001</v>
      </c>
      <c r="V1259">
        <v>140001</v>
      </c>
      <c r="W1259">
        <v>0</v>
      </c>
      <c r="X1259">
        <v>0</v>
      </c>
      <c r="Y1259" s="288">
        <v>3</v>
      </c>
      <c r="Z1259" s="6" t="str">
        <f t="shared" si="76"/>
        <v>38</v>
      </c>
      <c r="AA1259" s="107" t="str">
        <f t="shared" si="77"/>
        <v>2</v>
      </c>
      <c r="AB1259" s="107" t="str">
        <f t="shared" si="78"/>
        <v>24</v>
      </c>
      <c r="AC1259" s="107" t="str">
        <f t="shared" si="79"/>
        <v>242</v>
      </c>
    </row>
    <row r="1260" spans="1:29" x14ac:dyDescent="0.25">
      <c r="A1260" t="s">
        <v>215</v>
      </c>
      <c r="B1260" t="s">
        <v>1387</v>
      </c>
      <c r="C1260" s="107" t="e">
        <f>+VLOOKUP(AA1260,#REF!,2,FALSE)</f>
        <v>#REF!</v>
      </c>
      <c r="D1260" s="107" t="e">
        <f>+VLOOKUP(AB1260,#REF!,2,FALSE)</f>
        <v>#REF!</v>
      </c>
      <c r="E1260" s="107" t="s">
        <v>2226</v>
      </c>
      <c r="F1260" s="107" t="s">
        <v>2220</v>
      </c>
      <c r="G1260" s="107" t="s">
        <v>2252</v>
      </c>
      <c r="H1260" s="107" t="s">
        <v>2253</v>
      </c>
      <c r="I1260" s="107" t="s">
        <v>1271</v>
      </c>
      <c r="J1260" s="107" t="s">
        <v>216</v>
      </c>
      <c r="K1260" s="107" t="s">
        <v>1369</v>
      </c>
      <c r="L1260" s="107" t="s">
        <v>2217</v>
      </c>
      <c r="M1260" t="s">
        <v>1351</v>
      </c>
      <c r="P1260" t="s">
        <v>1060</v>
      </c>
      <c r="Q1260" s="6" t="e">
        <f>+VLOOKUP(Y1260,#REF!,2,FALSE)</f>
        <v>#REF!</v>
      </c>
      <c r="R1260" t="s">
        <v>1469</v>
      </c>
      <c r="S1260" t="s">
        <v>61</v>
      </c>
      <c r="T1260">
        <v>160000</v>
      </c>
      <c r="U1260">
        <v>160000</v>
      </c>
      <c r="V1260">
        <v>160000</v>
      </c>
      <c r="W1260">
        <v>0</v>
      </c>
      <c r="X1260">
        <v>0</v>
      </c>
      <c r="Y1260" s="288">
        <v>3</v>
      </c>
      <c r="Z1260" s="6" t="str">
        <f t="shared" si="76"/>
        <v>38</v>
      </c>
      <c r="AA1260" s="107" t="str">
        <f t="shared" si="77"/>
        <v>2</v>
      </c>
      <c r="AB1260" s="107" t="str">
        <f t="shared" si="78"/>
        <v>24</v>
      </c>
      <c r="AC1260" s="107" t="str">
        <f t="shared" si="79"/>
        <v>242</v>
      </c>
    </row>
    <row r="1261" spans="1:29" x14ac:dyDescent="0.25">
      <c r="A1261" t="s">
        <v>215</v>
      </c>
      <c r="B1261" t="s">
        <v>1387</v>
      </c>
      <c r="C1261" s="107" t="e">
        <f>+VLOOKUP(AA1261,#REF!,2,FALSE)</f>
        <v>#REF!</v>
      </c>
      <c r="D1261" s="107" t="e">
        <f>+VLOOKUP(AB1261,#REF!,2,FALSE)</f>
        <v>#REF!</v>
      </c>
      <c r="E1261" s="107" t="s">
        <v>2226</v>
      </c>
      <c r="F1261" s="107" t="s">
        <v>2220</v>
      </c>
      <c r="G1261" s="107" t="s">
        <v>2252</v>
      </c>
      <c r="H1261" s="107" t="s">
        <v>2253</v>
      </c>
      <c r="I1261" s="107" t="s">
        <v>1271</v>
      </c>
      <c r="J1261" s="107" t="s">
        <v>216</v>
      </c>
      <c r="K1261" s="107" t="s">
        <v>1369</v>
      </c>
      <c r="L1261" s="107" t="s">
        <v>2217</v>
      </c>
      <c r="M1261" t="s">
        <v>1351</v>
      </c>
      <c r="P1261" t="s">
        <v>1060</v>
      </c>
      <c r="Q1261" s="6" t="e">
        <f>+VLOOKUP(Y1261,#REF!,2,FALSE)</f>
        <v>#REF!</v>
      </c>
      <c r="R1261" t="s">
        <v>1469</v>
      </c>
      <c r="S1261" t="s">
        <v>61</v>
      </c>
      <c r="T1261">
        <v>100000</v>
      </c>
      <c r="U1261">
        <v>100000</v>
      </c>
      <c r="V1261">
        <v>100000</v>
      </c>
      <c r="W1261">
        <v>0</v>
      </c>
      <c r="X1261">
        <v>0</v>
      </c>
      <c r="Y1261" s="288">
        <v>3</v>
      </c>
      <c r="Z1261" s="6" t="str">
        <f t="shared" si="76"/>
        <v>38</v>
      </c>
      <c r="AA1261" s="107" t="str">
        <f t="shared" si="77"/>
        <v>2</v>
      </c>
      <c r="AB1261" s="107" t="str">
        <f t="shared" si="78"/>
        <v>24</v>
      </c>
      <c r="AC1261" s="107" t="str">
        <f t="shared" si="79"/>
        <v>242</v>
      </c>
    </row>
    <row r="1262" spans="1:29" x14ac:dyDescent="0.25">
      <c r="A1262" t="s">
        <v>215</v>
      </c>
      <c r="B1262" t="s">
        <v>1387</v>
      </c>
      <c r="C1262" s="107" t="e">
        <f>+VLOOKUP(AA1262,#REF!,2,FALSE)</f>
        <v>#REF!</v>
      </c>
      <c r="D1262" s="107" t="e">
        <f>+VLOOKUP(AB1262,#REF!,2,FALSE)</f>
        <v>#REF!</v>
      </c>
      <c r="E1262" s="107" t="s">
        <v>2226</v>
      </c>
      <c r="F1262" s="107" t="s">
        <v>2220</v>
      </c>
      <c r="G1262" s="107" t="s">
        <v>2252</v>
      </c>
      <c r="H1262" s="107" t="s">
        <v>2253</v>
      </c>
      <c r="I1262" s="107" t="s">
        <v>1271</v>
      </c>
      <c r="J1262" s="107" t="s">
        <v>216</v>
      </c>
      <c r="K1262" s="107" t="s">
        <v>1369</v>
      </c>
      <c r="L1262" s="107" t="s">
        <v>2217</v>
      </c>
      <c r="M1262" t="s">
        <v>1351</v>
      </c>
      <c r="P1262" t="s">
        <v>1063</v>
      </c>
      <c r="Q1262" s="6" t="e">
        <f>+VLOOKUP(Y1262,#REF!,2,FALSE)</f>
        <v>#REF!</v>
      </c>
      <c r="R1262" t="s">
        <v>1469</v>
      </c>
      <c r="S1262" t="s">
        <v>61</v>
      </c>
      <c r="T1262">
        <v>50000</v>
      </c>
      <c r="U1262">
        <v>50000</v>
      </c>
      <c r="V1262">
        <v>50000</v>
      </c>
      <c r="W1262">
        <v>0</v>
      </c>
      <c r="X1262">
        <v>0</v>
      </c>
      <c r="Y1262" s="288">
        <v>3</v>
      </c>
      <c r="Z1262" s="6" t="str">
        <f t="shared" si="76"/>
        <v>38</v>
      </c>
      <c r="AA1262" s="107" t="str">
        <f t="shared" si="77"/>
        <v>2</v>
      </c>
      <c r="AB1262" s="107" t="str">
        <f t="shared" si="78"/>
        <v>24</v>
      </c>
      <c r="AC1262" s="107" t="str">
        <f t="shared" si="79"/>
        <v>242</v>
      </c>
    </row>
    <row r="1263" spans="1:29" x14ac:dyDescent="0.25">
      <c r="A1263" t="s">
        <v>215</v>
      </c>
      <c r="B1263" t="s">
        <v>1387</v>
      </c>
      <c r="C1263" s="107" t="e">
        <f>+VLOOKUP(AA1263,#REF!,2,FALSE)</f>
        <v>#REF!</v>
      </c>
      <c r="D1263" s="107" t="e">
        <f>+VLOOKUP(AB1263,#REF!,2,FALSE)</f>
        <v>#REF!</v>
      </c>
      <c r="E1263" s="107" t="s">
        <v>2226</v>
      </c>
      <c r="F1263" s="107" t="s">
        <v>2220</v>
      </c>
      <c r="G1263" s="107" t="s">
        <v>2252</v>
      </c>
      <c r="H1263" s="107" t="s">
        <v>2253</v>
      </c>
      <c r="I1263" s="107" t="s">
        <v>1271</v>
      </c>
      <c r="J1263" s="107" t="s">
        <v>216</v>
      </c>
      <c r="K1263" s="107" t="s">
        <v>1369</v>
      </c>
      <c r="L1263" s="107" t="s">
        <v>2217</v>
      </c>
      <c r="M1263" t="s">
        <v>1351</v>
      </c>
      <c r="P1263" t="s">
        <v>1063</v>
      </c>
      <c r="Q1263" s="6" t="e">
        <f>+VLOOKUP(Y1263,#REF!,2,FALSE)</f>
        <v>#REF!</v>
      </c>
      <c r="R1263" t="s">
        <v>1469</v>
      </c>
      <c r="S1263" t="s">
        <v>61</v>
      </c>
      <c r="T1263">
        <v>60000</v>
      </c>
      <c r="U1263">
        <v>60000</v>
      </c>
      <c r="V1263">
        <v>60000</v>
      </c>
      <c r="W1263">
        <v>0</v>
      </c>
      <c r="X1263">
        <v>0</v>
      </c>
      <c r="Y1263" s="288">
        <v>3</v>
      </c>
      <c r="Z1263" s="6" t="str">
        <f t="shared" si="76"/>
        <v>38</v>
      </c>
      <c r="AA1263" s="107" t="str">
        <f t="shared" si="77"/>
        <v>2</v>
      </c>
      <c r="AB1263" s="107" t="str">
        <f t="shared" si="78"/>
        <v>24</v>
      </c>
      <c r="AC1263" s="107" t="str">
        <f t="shared" si="79"/>
        <v>242</v>
      </c>
    </row>
    <row r="1264" spans="1:29" x14ac:dyDescent="0.25">
      <c r="A1264" t="s">
        <v>215</v>
      </c>
      <c r="B1264" t="s">
        <v>1387</v>
      </c>
      <c r="C1264" s="107" t="e">
        <f>+VLOOKUP(AA1264,#REF!,2,FALSE)</f>
        <v>#REF!</v>
      </c>
      <c r="D1264" s="107" t="e">
        <f>+VLOOKUP(AB1264,#REF!,2,FALSE)</f>
        <v>#REF!</v>
      </c>
      <c r="E1264" s="107" t="s">
        <v>2226</v>
      </c>
      <c r="F1264" s="107" t="s">
        <v>2220</v>
      </c>
      <c r="G1264" s="107" t="s">
        <v>2252</v>
      </c>
      <c r="H1264" s="107" t="s">
        <v>2253</v>
      </c>
      <c r="I1264" s="107" t="s">
        <v>1271</v>
      </c>
      <c r="J1264" s="107" t="s">
        <v>216</v>
      </c>
      <c r="K1264" s="107" t="s">
        <v>1369</v>
      </c>
      <c r="L1264" s="107" t="s">
        <v>2217</v>
      </c>
      <c r="M1264" t="s">
        <v>1351</v>
      </c>
      <c r="P1264" t="s">
        <v>1063</v>
      </c>
      <c r="Q1264" s="6" t="e">
        <f>+VLOOKUP(Y1264,#REF!,2,FALSE)</f>
        <v>#REF!</v>
      </c>
      <c r="R1264" t="s">
        <v>1469</v>
      </c>
      <c r="S1264" t="s">
        <v>61</v>
      </c>
      <c r="T1264">
        <v>120000</v>
      </c>
      <c r="U1264">
        <v>120000</v>
      </c>
      <c r="V1264">
        <v>120000</v>
      </c>
      <c r="W1264">
        <v>0</v>
      </c>
      <c r="X1264">
        <v>0</v>
      </c>
      <c r="Y1264" s="288">
        <v>3</v>
      </c>
      <c r="Z1264" s="6" t="str">
        <f t="shared" si="76"/>
        <v>38</v>
      </c>
      <c r="AA1264" s="107" t="str">
        <f t="shared" si="77"/>
        <v>2</v>
      </c>
      <c r="AB1264" s="107" t="str">
        <f t="shared" si="78"/>
        <v>24</v>
      </c>
      <c r="AC1264" s="107" t="str">
        <f t="shared" si="79"/>
        <v>242</v>
      </c>
    </row>
    <row r="1265" spans="1:29" x14ac:dyDescent="0.25">
      <c r="A1265" t="s">
        <v>215</v>
      </c>
      <c r="B1265" t="s">
        <v>1387</v>
      </c>
      <c r="C1265" s="107" t="e">
        <f>+VLOOKUP(AA1265,#REF!,2,FALSE)</f>
        <v>#REF!</v>
      </c>
      <c r="D1265" s="107" t="e">
        <f>+VLOOKUP(AB1265,#REF!,2,FALSE)</f>
        <v>#REF!</v>
      </c>
      <c r="E1265" s="107" t="s">
        <v>2226</v>
      </c>
      <c r="F1265" s="107" t="s">
        <v>2220</v>
      </c>
      <c r="G1265" s="107" t="s">
        <v>2252</v>
      </c>
      <c r="H1265" s="107" t="s">
        <v>2253</v>
      </c>
      <c r="I1265" s="107" t="s">
        <v>1271</v>
      </c>
      <c r="J1265" s="107" t="s">
        <v>216</v>
      </c>
      <c r="K1265" s="107" t="s">
        <v>1369</v>
      </c>
      <c r="L1265" s="107" t="s">
        <v>2217</v>
      </c>
      <c r="M1265" t="s">
        <v>1351</v>
      </c>
      <c r="P1265" t="s">
        <v>1063</v>
      </c>
      <c r="Q1265" s="6" t="e">
        <f>+VLOOKUP(Y1265,#REF!,2,FALSE)</f>
        <v>#REF!</v>
      </c>
      <c r="R1265" t="s">
        <v>1469</v>
      </c>
      <c r="S1265" t="s">
        <v>61</v>
      </c>
      <c r="T1265">
        <v>120000</v>
      </c>
      <c r="U1265">
        <v>120000</v>
      </c>
      <c r="V1265">
        <v>120000</v>
      </c>
      <c r="W1265">
        <v>0</v>
      </c>
      <c r="X1265">
        <v>0</v>
      </c>
      <c r="Y1265" s="288">
        <v>3</v>
      </c>
      <c r="Z1265" s="6" t="str">
        <f t="shared" si="76"/>
        <v>38</v>
      </c>
      <c r="AA1265" s="107" t="str">
        <f t="shared" si="77"/>
        <v>2</v>
      </c>
      <c r="AB1265" s="107" t="str">
        <f t="shared" si="78"/>
        <v>24</v>
      </c>
      <c r="AC1265" s="107" t="str">
        <f t="shared" si="79"/>
        <v>242</v>
      </c>
    </row>
    <row r="1266" spans="1:29" x14ac:dyDescent="0.25">
      <c r="A1266" t="s">
        <v>215</v>
      </c>
      <c r="B1266" t="s">
        <v>1387</v>
      </c>
      <c r="C1266" s="107" t="e">
        <f>+VLOOKUP(AA1266,#REF!,2,FALSE)</f>
        <v>#REF!</v>
      </c>
      <c r="D1266" s="107" t="e">
        <f>+VLOOKUP(AB1266,#REF!,2,FALSE)</f>
        <v>#REF!</v>
      </c>
      <c r="E1266" s="107" t="s">
        <v>2226</v>
      </c>
      <c r="F1266" s="107" t="s">
        <v>2220</v>
      </c>
      <c r="G1266" s="107" t="s">
        <v>2252</v>
      </c>
      <c r="H1266" s="107" t="s">
        <v>2253</v>
      </c>
      <c r="I1266" s="107" t="s">
        <v>1271</v>
      </c>
      <c r="J1266" s="107" t="s">
        <v>216</v>
      </c>
      <c r="K1266" s="107" t="s">
        <v>1369</v>
      </c>
      <c r="L1266" s="107" t="s">
        <v>2217</v>
      </c>
      <c r="M1266" t="s">
        <v>1351</v>
      </c>
      <c r="P1266" t="s">
        <v>1063</v>
      </c>
      <c r="Q1266" s="6" t="e">
        <f>+VLOOKUP(Y1266,#REF!,2,FALSE)</f>
        <v>#REF!</v>
      </c>
      <c r="R1266" t="s">
        <v>1469</v>
      </c>
      <c r="S1266" t="s">
        <v>61</v>
      </c>
      <c r="T1266">
        <v>500000</v>
      </c>
      <c r="U1266">
        <v>500000</v>
      </c>
      <c r="V1266">
        <v>0</v>
      </c>
      <c r="W1266">
        <v>0</v>
      </c>
      <c r="X1266">
        <v>-500000</v>
      </c>
      <c r="Y1266" s="288">
        <v>3</v>
      </c>
      <c r="Z1266" s="6" t="str">
        <f t="shared" si="76"/>
        <v>38</v>
      </c>
      <c r="AA1266" s="107" t="str">
        <f t="shared" si="77"/>
        <v>2</v>
      </c>
      <c r="AB1266" s="107" t="str">
        <f t="shared" si="78"/>
        <v>24</v>
      </c>
      <c r="AC1266" s="107" t="str">
        <f t="shared" si="79"/>
        <v>242</v>
      </c>
    </row>
    <row r="1267" spans="1:29" x14ac:dyDescent="0.25">
      <c r="A1267" t="s">
        <v>215</v>
      </c>
      <c r="B1267" t="s">
        <v>1387</v>
      </c>
      <c r="C1267" s="107" t="e">
        <f>+VLOOKUP(AA1267,#REF!,2,FALSE)</f>
        <v>#REF!</v>
      </c>
      <c r="D1267" s="107" t="e">
        <f>+VLOOKUP(AB1267,#REF!,2,FALSE)</f>
        <v>#REF!</v>
      </c>
      <c r="E1267" s="107" t="s">
        <v>2226</v>
      </c>
      <c r="F1267" s="107" t="s">
        <v>2220</v>
      </c>
      <c r="G1267" s="107" t="s">
        <v>2252</v>
      </c>
      <c r="H1267" s="107" t="s">
        <v>2253</v>
      </c>
      <c r="I1267" s="107" t="s">
        <v>1271</v>
      </c>
      <c r="J1267" s="107" t="s">
        <v>216</v>
      </c>
      <c r="K1267" s="107" t="s">
        <v>1369</v>
      </c>
      <c r="L1267" s="107" t="s">
        <v>2217</v>
      </c>
      <c r="M1267" t="s">
        <v>1351</v>
      </c>
      <c r="P1267" t="s">
        <v>1064</v>
      </c>
      <c r="Q1267" s="6" t="e">
        <f>+VLOOKUP(Y1267,#REF!,2,FALSE)</f>
        <v>#REF!</v>
      </c>
      <c r="R1267" t="s">
        <v>1469</v>
      </c>
      <c r="S1267" t="s">
        <v>61</v>
      </c>
      <c r="T1267">
        <v>200000</v>
      </c>
      <c r="U1267">
        <v>200000</v>
      </c>
      <c r="V1267">
        <v>200000</v>
      </c>
      <c r="W1267">
        <v>0</v>
      </c>
      <c r="X1267">
        <v>0</v>
      </c>
      <c r="Y1267" s="288">
        <v>3</v>
      </c>
      <c r="Z1267" s="6" t="str">
        <f t="shared" si="76"/>
        <v>38</v>
      </c>
      <c r="AA1267" s="107" t="str">
        <f t="shared" si="77"/>
        <v>2</v>
      </c>
      <c r="AB1267" s="107" t="str">
        <f t="shared" si="78"/>
        <v>24</v>
      </c>
      <c r="AC1267" s="107" t="str">
        <f t="shared" si="79"/>
        <v>242</v>
      </c>
    </row>
    <row r="1268" spans="1:29" x14ac:dyDescent="0.25">
      <c r="A1268" t="s">
        <v>215</v>
      </c>
      <c r="B1268" t="s">
        <v>1387</v>
      </c>
      <c r="C1268" s="107" t="e">
        <f>+VLOOKUP(AA1268,#REF!,2,FALSE)</f>
        <v>#REF!</v>
      </c>
      <c r="D1268" s="107" t="e">
        <f>+VLOOKUP(AB1268,#REF!,2,FALSE)</f>
        <v>#REF!</v>
      </c>
      <c r="E1268" s="107" t="s">
        <v>2226</v>
      </c>
      <c r="F1268" s="107" t="s">
        <v>2220</v>
      </c>
      <c r="G1268" s="107" t="s">
        <v>2252</v>
      </c>
      <c r="H1268" s="107" t="s">
        <v>2253</v>
      </c>
      <c r="I1268" s="107" t="s">
        <v>1271</v>
      </c>
      <c r="J1268" s="107" t="s">
        <v>216</v>
      </c>
      <c r="K1268" s="107" t="s">
        <v>1369</v>
      </c>
      <c r="L1268" s="107" t="s">
        <v>2217</v>
      </c>
      <c r="M1268" t="s">
        <v>1351</v>
      </c>
      <c r="P1268" t="s">
        <v>1065</v>
      </c>
      <c r="Q1268" s="6" t="e">
        <f>+VLOOKUP(Y1268,#REF!,2,FALSE)</f>
        <v>#REF!</v>
      </c>
      <c r="R1268" t="s">
        <v>1469</v>
      </c>
      <c r="S1268" t="s">
        <v>61</v>
      </c>
      <c r="T1268">
        <v>350000</v>
      </c>
      <c r="U1268">
        <v>350000</v>
      </c>
      <c r="V1268">
        <v>350000</v>
      </c>
      <c r="W1268">
        <v>0</v>
      </c>
      <c r="X1268">
        <v>0</v>
      </c>
      <c r="Y1268" s="288">
        <v>3</v>
      </c>
      <c r="Z1268" s="6" t="str">
        <f t="shared" si="76"/>
        <v>38</v>
      </c>
      <c r="AA1268" s="107" t="str">
        <f t="shared" si="77"/>
        <v>2</v>
      </c>
      <c r="AB1268" s="107" t="str">
        <f t="shared" si="78"/>
        <v>24</v>
      </c>
      <c r="AC1268" s="107" t="str">
        <f t="shared" si="79"/>
        <v>242</v>
      </c>
    </row>
    <row r="1269" spans="1:29" x14ac:dyDescent="0.25">
      <c r="A1269" t="s">
        <v>215</v>
      </c>
      <c r="B1269" t="s">
        <v>1387</v>
      </c>
      <c r="C1269" s="107" t="e">
        <f>+VLOOKUP(AA1269,#REF!,2,FALSE)</f>
        <v>#REF!</v>
      </c>
      <c r="D1269" s="107" t="e">
        <f>+VLOOKUP(AB1269,#REF!,2,FALSE)</f>
        <v>#REF!</v>
      </c>
      <c r="E1269" s="107" t="s">
        <v>2226</v>
      </c>
      <c r="F1269" s="107" t="s">
        <v>2220</v>
      </c>
      <c r="G1269" s="107" t="s">
        <v>2252</v>
      </c>
      <c r="H1269" s="107" t="s">
        <v>2253</v>
      </c>
      <c r="I1269" s="107" t="s">
        <v>1271</v>
      </c>
      <c r="J1269" s="107" t="s">
        <v>216</v>
      </c>
      <c r="K1269" s="107" t="s">
        <v>1369</v>
      </c>
      <c r="L1269" s="107" t="s">
        <v>2217</v>
      </c>
      <c r="M1269" t="s">
        <v>1351</v>
      </c>
      <c r="P1269" t="s">
        <v>1066</v>
      </c>
      <c r="Q1269" s="6" t="e">
        <f>+VLOOKUP(Y1269,#REF!,2,FALSE)</f>
        <v>#REF!</v>
      </c>
      <c r="R1269" t="s">
        <v>1469</v>
      </c>
      <c r="S1269" t="s">
        <v>61</v>
      </c>
      <c r="T1269">
        <v>410000</v>
      </c>
      <c r="U1269">
        <v>410000</v>
      </c>
      <c r="V1269">
        <v>0</v>
      </c>
      <c r="W1269">
        <v>0</v>
      </c>
      <c r="X1269">
        <v>-410000</v>
      </c>
      <c r="Y1269" s="288">
        <v>3</v>
      </c>
      <c r="Z1269" s="6" t="str">
        <f t="shared" si="76"/>
        <v>38</v>
      </c>
      <c r="AA1269" s="107" t="str">
        <f t="shared" si="77"/>
        <v>2</v>
      </c>
      <c r="AB1269" s="107" t="str">
        <f t="shared" si="78"/>
        <v>24</v>
      </c>
      <c r="AC1269" s="107" t="str">
        <f t="shared" si="79"/>
        <v>242</v>
      </c>
    </row>
    <row r="1270" spans="1:29" x14ac:dyDescent="0.25">
      <c r="A1270" t="s">
        <v>215</v>
      </c>
      <c r="B1270" t="s">
        <v>1387</v>
      </c>
      <c r="C1270" s="107" t="e">
        <f>+VLOOKUP(AA1270,#REF!,2,FALSE)</f>
        <v>#REF!</v>
      </c>
      <c r="D1270" s="107" t="e">
        <f>+VLOOKUP(AB1270,#REF!,2,FALSE)</f>
        <v>#REF!</v>
      </c>
      <c r="E1270" s="107" t="s">
        <v>2226</v>
      </c>
      <c r="F1270" s="107" t="s">
        <v>2220</v>
      </c>
      <c r="G1270" s="107" t="s">
        <v>2252</v>
      </c>
      <c r="H1270" s="107" t="s">
        <v>2253</v>
      </c>
      <c r="I1270" s="107" t="s">
        <v>1271</v>
      </c>
      <c r="J1270" s="107" t="s">
        <v>216</v>
      </c>
      <c r="K1270" s="107" t="s">
        <v>1369</v>
      </c>
      <c r="L1270" s="107" t="s">
        <v>2217</v>
      </c>
      <c r="M1270" t="s">
        <v>1351</v>
      </c>
      <c r="P1270" t="s">
        <v>1067</v>
      </c>
      <c r="Q1270" s="6" t="e">
        <f>+VLOOKUP(Y1270,#REF!,2,FALSE)</f>
        <v>#REF!</v>
      </c>
      <c r="R1270" t="s">
        <v>1469</v>
      </c>
      <c r="S1270" t="s">
        <v>61</v>
      </c>
      <c r="T1270">
        <v>320000</v>
      </c>
      <c r="U1270">
        <v>320000</v>
      </c>
      <c r="V1270">
        <v>0</v>
      </c>
      <c r="W1270">
        <v>0</v>
      </c>
      <c r="X1270">
        <v>-320000</v>
      </c>
      <c r="Y1270" s="288">
        <v>3</v>
      </c>
      <c r="Z1270" s="6" t="str">
        <f t="shared" si="76"/>
        <v>38</v>
      </c>
      <c r="AA1270" s="107" t="str">
        <f t="shared" si="77"/>
        <v>2</v>
      </c>
      <c r="AB1270" s="107" t="str">
        <f t="shared" si="78"/>
        <v>24</v>
      </c>
      <c r="AC1270" s="107" t="str">
        <f t="shared" si="79"/>
        <v>242</v>
      </c>
    </row>
    <row r="1271" spans="1:29" x14ac:dyDescent="0.25">
      <c r="A1271" t="s">
        <v>215</v>
      </c>
      <c r="B1271" t="s">
        <v>1387</v>
      </c>
      <c r="C1271" s="107" t="e">
        <f>+VLOOKUP(AA1271,#REF!,2,FALSE)</f>
        <v>#REF!</v>
      </c>
      <c r="D1271" s="107" t="e">
        <f>+VLOOKUP(AB1271,#REF!,2,FALSE)</f>
        <v>#REF!</v>
      </c>
      <c r="E1271" s="107" t="s">
        <v>2226</v>
      </c>
      <c r="F1271" s="107" t="s">
        <v>2220</v>
      </c>
      <c r="G1271" s="107" t="s">
        <v>2252</v>
      </c>
      <c r="H1271" s="107" t="s">
        <v>2253</v>
      </c>
      <c r="I1271" s="107" t="s">
        <v>1271</v>
      </c>
      <c r="J1271" s="107" t="s">
        <v>216</v>
      </c>
      <c r="K1271" s="107" t="s">
        <v>1369</v>
      </c>
      <c r="L1271" s="107" t="s">
        <v>2217</v>
      </c>
      <c r="M1271" t="s">
        <v>1351</v>
      </c>
      <c r="P1271" t="s">
        <v>1068</v>
      </c>
      <c r="Q1271" s="6" t="e">
        <f>+VLOOKUP(Y1271,#REF!,2,FALSE)</f>
        <v>#REF!</v>
      </c>
      <c r="R1271" t="s">
        <v>1469</v>
      </c>
      <c r="S1271" t="s">
        <v>61</v>
      </c>
      <c r="T1271">
        <v>300000</v>
      </c>
      <c r="U1271">
        <v>300000</v>
      </c>
      <c r="V1271">
        <v>0</v>
      </c>
      <c r="W1271">
        <v>0</v>
      </c>
      <c r="X1271">
        <v>-300000</v>
      </c>
      <c r="Y1271" s="288">
        <v>3</v>
      </c>
      <c r="Z1271" s="6" t="str">
        <f t="shared" si="76"/>
        <v>38</v>
      </c>
      <c r="AA1271" s="107" t="str">
        <f t="shared" si="77"/>
        <v>2</v>
      </c>
      <c r="AB1271" s="107" t="str">
        <f t="shared" si="78"/>
        <v>24</v>
      </c>
      <c r="AC1271" s="107" t="str">
        <f t="shared" si="79"/>
        <v>242</v>
      </c>
    </row>
    <row r="1272" spans="1:29" x14ac:dyDescent="0.25">
      <c r="A1272" t="s">
        <v>215</v>
      </c>
      <c r="B1272" t="s">
        <v>1387</v>
      </c>
      <c r="C1272" s="107" t="e">
        <f>+VLOOKUP(AA1272,#REF!,2,FALSE)</f>
        <v>#REF!</v>
      </c>
      <c r="D1272" s="107" t="e">
        <f>+VLOOKUP(AB1272,#REF!,2,FALSE)</f>
        <v>#REF!</v>
      </c>
      <c r="E1272" s="107" t="s">
        <v>2226</v>
      </c>
      <c r="F1272" s="107" t="s">
        <v>2220</v>
      </c>
      <c r="G1272" s="107" t="s">
        <v>2252</v>
      </c>
      <c r="H1272" s="107" t="s">
        <v>2253</v>
      </c>
      <c r="I1272" s="107" t="s">
        <v>1271</v>
      </c>
      <c r="J1272" s="107" t="s">
        <v>216</v>
      </c>
      <c r="K1272" s="107" t="s">
        <v>1369</v>
      </c>
      <c r="L1272" s="107" t="s">
        <v>2217</v>
      </c>
      <c r="M1272" t="s">
        <v>1351</v>
      </c>
      <c r="P1272" t="s">
        <v>1069</v>
      </c>
      <c r="Q1272" s="6" t="e">
        <f>+VLOOKUP(Y1272,#REF!,2,FALSE)</f>
        <v>#REF!</v>
      </c>
      <c r="R1272" t="s">
        <v>1469</v>
      </c>
      <c r="S1272" t="s">
        <v>61</v>
      </c>
      <c r="T1272">
        <v>280000</v>
      </c>
      <c r="U1272">
        <v>280000</v>
      </c>
      <c r="V1272">
        <v>0</v>
      </c>
      <c r="W1272">
        <v>0</v>
      </c>
      <c r="X1272">
        <v>-280000</v>
      </c>
      <c r="Y1272" s="288">
        <v>3</v>
      </c>
      <c r="Z1272" s="6" t="str">
        <f t="shared" si="76"/>
        <v>38</v>
      </c>
      <c r="AA1272" s="107" t="str">
        <f t="shared" si="77"/>
        <v>2</v>
      </c>
      <c r="AB1272" s="107" t="str">
        <f t="shared" si="78"/>
        <v>24</v>
      </c>
      <c r="AC1272" s="107" t="str">
        <f t="shared" si="79"/>
        <v>242</v>
      </c>
    </row>
    <row r="1273" spans="1:29" x14ac:dyDescent="0.25">
      <c r="A1273" t="s">
        <v>215</v>
      </c>
      <c r="B1273" t="s">
        <v>1387</v>
      </c>
      <c r="C1273" s="107" t="e">
        <f>+VLOOKUP(AA1273,#REF!,2,FALSE)</f>
        <v>#REF!</v>
      </c>
      <c r="D1273" s="107" t="e">
        <f>+VLOOKUP(AB1273,#REF!,2,FALSE)</f>
        <v>#REF!</v>
      </c>
      <c r="E1273" s="107" t="s">
        <v>2226</v>
      </c>
      <c r="F1273" s="107" t="s">
        <v>2220</v>
      </c>
      <c r="G1273" s="107" t="s">
        <v>2252</v>
      </c>
      <c r="H1273" s="107" t="s">
        <v>2253</v>
      </c>
      <c r="I1273" s="107" t="s">
        <v>1271</v>
      </c>
      <c r="J1273" s="107" t="s">
        <v>216</v>
      </c>
      <c r="K1273" s="107" t="s">
        <v>1369</v>
      </c>
      <c r="L1273" s="107" t="s">
        <v>2217</v>
      </c>
      <c r="M1273" t="s">
        <v>1351</v>
      </c>
      <c r="P1273" t="s">
        <v>1070</v>
      </c>
      <c r="Q1273" s="6" t="e">
        <f>+VLOOKUP(Y1273,#REF!,2,FALSE)</f>
        <v>#REF!</v>
      </c>
      <c r="R1273" t="s">
        <v>1469</v>
      </c>
      <c r="S1273" t="s">
        <v>61</v>
      </c>
      <c r="T1273">
        <v>400000</v>
      </c>
      <c r="U1273">
        <v>400000</v>
      </c>
      <c r="V1273">
        <v>0</v>
      </c>
      <c r="W1273">
        <v>0</v>
      </c>
      <c r="X1273">
        <v>-400000</v>
      </c>
      <c r="Y1273" s="288">
        <v>3</v>
      </c>
      <c r="Z1273" s="6" t="str">
        <f t="shared" si="76"/>
        <v>38</v>
      </c>
      <c r="AA1273" s="107" t="str">
        <f t="shared" si="77"/>
        <v>2</v>
      </c>
      <c r="AB1273" s="107" t="str">
        <f t="shared" si="78"/>
        <v>24</v>
      </c>
      <c r="AC1273" s="107" t="str">
        <f t="shared" si="79"/>
        <v>242</v>
      </c>
    </row>
    <row r="1274" spans="1:29" x14ac:dyDescent="0.25">
      <c r="A1274" t="s">
        <v>215</v>
      </c>
      <c r="B1274" t="s">
        <v>1387</v>
      </c>
      <c r="C1274" s="107" t="e">
        <f>+VLOOKUP(AA1274,#REF!,2,FALSE)</f>
        <v>#REF!</v>
      </c>
      <c r="D1274" s="107" t="e">
        <f>+VLOOKUP(AB1274,#REF!,2,FALSE)</f>
        <v>#REF!</v>
      </c>
      <c r="E1274" s="107" t="s">
        <v>2226</v>
      </c>
      <c r="F1274" s="107" t="s">
        <v>2220</v>
      </c>
      <c r="G1274" s="107" t="s">
        <v>2252</v>
      </c>
      <c r="H1274" s="107" t="s">
        <v>2253</v>
      </c>
      <c r="I1274" s="107" t="s">
        <v>1271</v>
      </c>
      <c r="J1274" s="107" t="s">
        <v>216</v>
      </c>
      <c r="K1274" s="107" t="s">
        <v>1369</v>
      </c>
      <c r="L1274" s="107" t="s">
        <v>2217</v>
      </c>
      <c r="M1274" t="s">
        <v>1351</v>
      </c>
      <c r="P1274" t="s">
        <v>1071</v>
      </c>
      <c r="Q1274" s="6" t="e">
        <f>+VLOOKUP(Y1274,#REF!,2,FALSE)</f>
        <v>#REF!</v>
      </c>
      <c r="R1274" t="s">
        <v>1469</v>
      </c>
      <c r="S1274" t="s">
        <v>61</v>
      </c>
      <c r="T1274">
        <v>250000</v>
      </c>
      <c r="U1274">
        <v>250000</v>
      </c>
      <c r="V1274">
        <v>250000</v>
      </c>
      <c r="W1274">
        <v>0</v>
      </c>
      <c r="X1274">
        <v>0</v>
      </c>
      <c r="Y1274" s="288">
        <v>3</v>
      </c>
      <c r="Z1274" s="6" t="str">
        <f t="shared" si="76"/>
        <v>38</v>
      </c>
      <c r="AA1274" s="107" t="str">
        <f t="shared" si="77"/>
        <v>2</v>
      </c>
      <c r="AB1274" s="107" t="str">
        <f t="shared" si="78"/>
        <v>24</v>
      </c>
      <c r="AC1274" s="107" t="str">
        <f t="shared" si="79"/>
        <v>242</v>
      </c>
    </row>
    <row r="1275" spans="1:29" x14ac:dyDescent="0.25">
      <c r="A1275" t="s">
        <v>215</v>
      </c>
      <c r="B1275" t="s">
        <v>1387</v>
      </c>
      <c r="C1275" s="107" t="e">
        <f>+VLOOKUP(AA1275,#REF!,2,FALSE)</f>
        <v>#REF!</v>
      </c>
      <c r="D1275" s="107" t="e">
        <f>+VLOOKUP(AB1275,#REF!,2,FALSE)</f>
        <v>#REF!</v>
      </c>
      <c r="E1275" s="107" t="s">
        <v>2226</v>
      </c>
      <c r="F1275" s="107" t="s">
        <v>2220</v>
      </c>
      <c r="G1275" s="107" t="s">
        <v>2252</v>
      </c>
      <c r="H1275" s="107" t="s">
        <v>2253</v>
      </c>
      <c r="I1275" s="107" t="s">
        <v>1271</v>
      </c>
      <c r="J1275" s="107" t="s">
        <v>216</v>
      </c>
      <c r="K1275" s="107" t="s">
        <v>1369</v>
      </c>
      <c r="L1275" s="107" t="s">
        <v>2217</v>
      </c>
      <c r="M1275" t="s">
        <v>1351</v>
      </c>
      <c r="P1275" t="s">
        <v>1072</v>
      </c>
      <c r="Q1275" s="6" t="e">
        <f>+VLOOKUP(Y1275,#REF!,2,FALSE)</f>
        <v>#REF!</v>
      </c>
      <c r="R1275" t="s">
        <v>1469</v>
      </c>
      <c r="S1275" t="s">
        <v>61</v>
      </c>
      <c r="T1275">
        <v>150000</v>
      </c>
      <c r="U1275">
        <v>150000</v>
      </c>
      <c r="V1275">
        <v>150000</v>
      </c>
      <c r="W1275">
        <v>0</v>
      </c>
      <c r="X1275">
        <v>0</v>
      </c>
      <c r="Y1275" s="288">
        <v>3</v>
      </c>
      <c r="Z1275" s="6" t="str">
        <f t="shared" si="76"/>
        <v>38</v>
      </c>
      <c r="AA1275" s="107" t="str">
        <f t="shared" si="77"/>
        <v>2</v>
      </c>
      <c r="AB1275" s="107" t="str">
        <f t="shared" si="78"/>
        <v>24</v>
      </c>
      <c r="AC1275" s="107" t="str">
        <f t="shared" si="79"/>
        <v>242</v>
      </c>
    </row>
    <row r="1276" spans="1:29" x14ac:dyDescent="0.25">
      <c r="A1276" t="s">
        <v>215</v>
      </c>
      <c r="B1276" t="s">
        <v>1387</v>
      </c>
      <c r="C1276" s="107" t="e">
        <f>+VLOOKUP(AA1276,#REF!,2,FALSE)</f>
        <v>#REF!</v>
      </c>
      <c r="D1276" s="107" t="e">
        <f>+VLOOKUP(AB1276,#REF!,2,FALSE)</f>
        <v>#REF!</v>
      </c>
      <c r="E1276" s="107" t="s">
        <v>2226</v>
      </c>
      <c r="F1276" s="107" t="s">
        <v>2220</v>
      </c>
      <c r="G1276" s="107" t="s">
        <v>2252</v>
      </c>
      <c r="H1276" s="107" t="s">
        <v>2253</v>
      </c>
      <c r="I1276" s="107" t="s">
        <v>1271</v>
      </c>
      <c r="J1276" s="107" t="s">
        <v>216</v>
      </c>
      <c r="K1276" s="107" t="s">
        <v>1369</v>
      </c>
      <c r="L1276" s="107" t="s">
        <v>2217</v>
      </c>
      <c r="M1276" t="s">
        <v>1351</v>
      </c>
      <c r="P1276" t="s">
        <v>1073</v>
      </c>
      <c r="Q1276" s="6" t="e">
        <f>+VLOOKUP(Y1276,#REF!,2,FALSE)</f>
        <v>#REF!</v>
      </c>
      <c r="R1276" t="s">
        <v>1469</v>
      </c>
      <c r="S1276" t="s">
        <v>61</v>
      </c>
      <c r="T1276">
        <v>150000</v>
      </c>
      <c r="U1276">
        <v>150000</v>
      </c>
      <c r="V1276">
        <v>150000</v>
      </c>
      <c r="W1276">
        <v>0</v>
      </c>
      <c r="X1276">
        <v>0</v>
      </c>
      <c r="Y1276" s="288">
        <v>3</v>
      </c>
      <c r="Z1276" s="6" t="str">
        <f t="shared" si="76"/>
        <v>38</v>
      </c>
      <c r="AA1276" s="107" t="str">
        <f t="shared" si="77"/>
        <v>2</v>
      </c>
      <c r="AB1276" s="107" t="str">
        <f t="shared" si="78"/>
        <v>24</v>
      </c>
      <c r="AC1276" s="107" t="str">
        <f t="shared" si="79"/>
        <v>242</v>
      </c>
    </row>
    <row r="1277" spans="1:29" x14ac:dyDescent="0.25">
      <c r="A1277" t="s">
        <v>215</v>
      </c>
      <c r="B1277" t="s">
        <v>1387</v>
      </c>
      <c r="C1277" s="107" t="e">
        <f>+VLOOKUP(AA1277,#REF!,2,FALSE)</f>
        <v>#REF!</v>
      </c>
      <c r="D1277" s="107" t="e">
        <f>+VLOOKUP(AB1277,#REF!,2,FALSE)</f>
        <v>#REF!</v>
      </c>
      <c r="E1277" s="107" t="s">
        <v>2226</v>
      </c>
      <c r="F1277" s="107" t="s">
        <v>2220</v>
      </c>
      <c r="G1277" s="107" t="s">
        <v>2252</v>
      </c>
      <c r="H1277" s="107" t="s">
        <v>2253</v>
      </c>
      <c r="I1277" s="107" t="s">
        <v>1271</v>
      </c>
      <c r="J1277" s="107" t="s">
        <v>216</v>
      </c>
      <c r="K1277" s="107" t="s">
        <v>1369</v>
      </c>
      <c r="L1277" s="107" t="s">
        <v>2217</v>
      </c>
      <c r="M1277" t="s">
        <v>1351</v>
      </c>
      <c r="P1277" t="s">
        <v>1074</v>
      </c>
      <c r="Q1277" s="6" t="e">
        <f>+VLOOKUP(Y1277,#REF!,2,FALSE)</f>
        <v>#REF!</v>
      </c>
      <c r="R1277" t="s">
        <v>1469</v>
      </c>
      <c r="S1277" t="s">
        <v>61</v>
      </c>
      <c r="T1277">
        <v>360000</v>
      </c>
      <c r="U1277">
        <v>360000</v>
      </c>
      <c r="V1277">
        <v>0</v>
      </c>
      <c r="W1277">
        <v>0</v>
      </c>
      <c r="X1277">
        <v>-360000</v>
      </c>
      <c r="Y1277" s="288">
        <v>3</v>
      </c>
      <c r="Z1277" s="6" t="str">
        <f t="shared" si="76"/>
        <v>38</v>
      </c>
      <c r="AA1277" s="107" t="str">
        <f t="shared" si="77"/>
        <v>2</v>
      </c>
      <c r="AB1277" s="107" t="str">
        <f t="shared" si="78"/>
        <v>24</v>
      </c>
      <c r="AC1277" s="107" t="str">
        <f t="shared" si="79"/>
        <v>242</v>
      </c>
    </row>
    <row r="1278" spans="1:29" x14ac:dyDescent="0.25">
      <c r="A1278" t="s">
        <v>215</v>
      </c>
      <c r="B1278" t="s">
        <v>1387</v>
      </c>
      <c r="C1278" s="107" t="e">
        <f>+VLOOKUP(AA1278,#REF!,2,FALSE)</f>
        <v>#REF!</v>
      </c>
      <c r="D1278" s="107" t="e">
        <f>+VLOOKUP(AB1278,#REF!,2,FALSE)</f>
        <v>#REF!</v>
      </c>
      <c r="E1278" s="107" t="s">
        <v>2226</v>
      </c>
      <c r="F1278" s="107" t="s">
        <v>2220</v>
      </c>
      <c r="G1278" s="107" t="s">
        <v>2252</v>
      </c>
      <c r="H1278" s="107" t="s">
        <v>2253</v>
      </c>
      <c r="I1278" s="107" t="s">
        <v>1271</v>
      </c>
      <c r="J1278" s="107" t="s">
        <v>216</v>
      </c>
      <c r="K1278" s="107" t="s">
        <v>1369</v>
      </c>
      <c r="L1278" s="107" t="s">
        <v>2217</v>
      </c>
      <c r="M1278" t="s">
        <v>1351</v>
      </c>
      <c r="P1278" t="s">
        <v>1076</v>
      </c>
      <c r="Q1278" s="6" t="e">
        <f>+VLOOKUP(Y1278,#REF!,2,FALSE)</f>
        <v>#REF!</v>
      </c>
      <c r="R1278" t="s">
        <v>1469</v>
      </c>
      <c r="S1278" t="s">
        <v>61</v>
      </c>
      <c r="T1278">
        <v>350000</v>
      </c>
      <c r="U1278">
        <v>350000</v>
      </c>
      <c r="V1278">
        <v>350000</v>
      </c>
      <c r="W1278">
        <v>0</v>
      </c>
      <c r="X1278">
        <v>0</v>
      </c>
      <c r="Y1278" s="288">
        <v>3</v>
      </c>
      <c r="Z1278" s="6" t="str">
        <f t="shared" si="76"/>
        <v>38</v>
      </c>
      <c r="AA1278" s="107" t="str">
        <f t="shared" si="77"/>
        <v>2</v>
      </c>
      <c r="AB1278" s="107" t="str">
        <f t="shared" si="78"/>
        <v>24</v>
      </c>
      <c r="AC1278" s="107" t="str">
        <f t="shared" si="79"/>
        <v>242</v>
      </c>
    </row>
    <row r="1279" spans="1:29" x14ac:dyDescent="0.25">
      <c r="A1279" t="s">
        <v>215</v>
      </c>
      <c r="B1279" t="s">
        <v>1387</v>
      </c>
      <c r="C1279" s="107" t="e">
        <f>+VLOOKUP(AA1279,#REF!,2,FALSE)</f>
        <v>#REF!</v>
      </c>
      <c r="D1279" s="107" t="e">
        <f>+VLOOKUP(AB1279,#REF!,2,FALSE)</f>
        <v>#REF!</v>
      </c>
      <c r="E1279" s="107" t="s">
        <v>2226</v>
      </c>
      <c r="F1279" s="107" t="s">
        <v>2220</v>
      </c>
      <c r="G1279" s="107" t="s">
        <v>2252</v>
      </c>
      <c r="H1279" s="107" t="s">
        <v>2253</v>
      </c>
      <c r="I1279" s="107" t="s">
        <v>1271</v>
      </c>
      <c r="J1279" s="107" t="s">
        <v>216</v>
      </c>
      <c r="K1279" s="107" t="s">
        <v>1369</v>
      </c>
      <c r="L1279" s="107" t="s">
        <v>2217</v>
      </c>
      <c r="M1279" t="s">
        <v>1351</v>
      </c>
      <c r="P1279" t="s">
        <v>1077</v>
      </c>
      <c r="Q1279" s="6" t="e">
        <f>+VLOOKUP(Y1279,#REF!,2,FALSE)</f>
        <v>#REF!</v>
      </c>
      <c r="R1279" t="s">
        <v>1469</v>
      </c>
      <c r="S1279" t="s">
        <v>61</v>
      </c>
      <c r="T1279">
        <v>180000</v>
      </c>
      <c r="U1279">
        <v>180000</v>
      </c>
      <c r="V1279">
        <v>180000</v>
      </c>
      <c r="W1279">
        <v>0</v>
      </c>
      <c r="X1279">
        <v>0</v>
      </c>
      <c r="Y1279" s="288">
        <v>3</v>
      </c>
      <c r="Z1279" s="6" t="str">
        <f t="shared" si="76"/>
        <v>38</v>
      </c>
      <c r="AA1279" s="107" t="str">
        <f t="shared" si="77"/>
        <v>2</v>
      </c>
      <c r="AB1279" s="107" t="str">
        <f t="shared" si="78"/>
        <v>24</v>
      </c>
      <c r="AC1279" s="107" t="str">
        <f t="shared" si="79"/>
        <v>242</v>
      </c>
    </row>
    <row r="1280" spans="1:29" x14ac:dyDescent="0.25">
      <c r="A1280" t="s">
        <v>215</v>
      </c>
      <c r="B1280" t="s">
        <v>1387</v>
      </c>
      <c r="C1280" s="107" t="e">
        <f>+VLOOKUP(AA1280,#REF!,2,FALSE)</f>
        <v>#REF!</v>
      </c>
      <c r="D1280" s="107" t="e">
        <f>+VLOOKUP(AB1280,#REF!,2,FALSE)</f>
        <v>#REF!</v>
      </c>
      <c r="E1280" s="107" t="s">
        <v>2226</v>
      </c>
      <c r="F1280" s="107" t="s">
        <v>2220</v>
      </c>
      <c r="G1280" s="107" t="s">
        <v>2252</v>
      </c>
      <c r="H1280" s="107" t="s">
        <v>2253</v>
      </c>
      <c r="I1280" s="107" t="s">
        <v>1271</v>
      </c>
      <c r="J1280" s="107" t="s">
        <v>216</v>
      </c>
      <c r="K1280" s="107" t="s">
        <v>1369</v>
      </c>
      <c r="L1280" s="107" t="s">
        <v>2217</v>
      </c>
      <c r="M1280" t="s">
        <v>1351</v>
      </c>
      <c r="P1280" t="s">
        <v>1078</v>
      </c>
      <c r="Q1280" s="6" t="e">
        <f>+VLOOKUP(Y1280,#REF!,2,FALSE)</f>
        <v>#REF!</v>
      </c>
      <c r="R1280" t="s">
        <v>1469</v>
      </c>
      <c r="S1280" t="s">
        <v>217</v>
      </c>
      <c r="T1280">
        <v>1600000</v>
      </c>
      <c r="U1280">
        <v>1600000</v>
      </c>
      <c r="V1280">
        <v>0</v>
      </c>
      <c r="W1280">
        <v>0</v>
      </c>
      <c r="X1280">
        <v>-1600000</v>
      </c>
      <c r="Y1280" s="288">
        <v>3</v>
      </c>
      <c r="Z1280" s="6" t="str">
        <f t="shared" si="76"/>
        <v>38</v>
      </c>
      <c r="AA1280" s="107" t="str">
        <f t="shared" si="77"/>
        <v>2</v>
      </c>
      <c r="AB1280" s="107" t="str">
        <f t="shared" si="78"/>
        <v>24</v>
      </c>
      <c r="AC1280" s="107" t="str">
        <f t="shared" si="79"/>
        <v>242</v>
      </c>
    </row>
    <row r="1281" spans="1:29" x14ac:dyDescent="0.25">
      <c r="A1281" t="s">
        <v>215</v>
      </c>
      <c r="B1281" t="s">
        <v>1387</v>
      </c>
      <c r="C1281" s="107" t="e">
        <f>+VLOOKUP(AA1281,#REF!,2,FALSE)</f>
        <v>#REF!</v>
      </c>
      <c r="D1281" s="107" t="e">
        <f>+VLOOKUP(AB1281,#REF!,2,FALSE)</f>
        <v>#REF!</v>
      </c>
      <c r="E1281" s="107" t="s">
        <v>2226</v>
      </c>
      <c r="F1281" s="107" t="s">
        <v>2220</v>
      </c>
      <c r="G1281" s="107" t="s">
        <v>2252</v>
      </c>
      <c r="H1281" s="107" t="s">
        <v>2253</v>
      </c>
      <c r="I1281" s="107" t="s">
        <v>1271</v>
      </c>
      <c r="J1281" s="107" t="s">
        <v>216</v>
      </c>
      <c r="K1281" s="107" t="s">
        <v>1369</v>
      </c>
      <c r="L1281" s="107" t="s">
        <v>2217</v>
      </c>
      <c r="M1281" t="s">
        <v>1351</v>
      </c>
      <c r="P1281" t="s">
        <v>1079</v>
      </c>
      <c r="Q1281" s="6" t="e">
        <f>+VLOOKUP(Y1281,#REF!,2,FALSE)</f>
        <v>#REF!</v>
      </c>
      <c r="R1281" t="s">
        <v>1470</v>
      </c>
      <c r="S1281" t="s">
        <v>105</v>
      </c>
      <c r="T1281">
        <v>3000</v>
      </c>
      <c r="U1281">
        <v>3000</v>
      </c>
      <c r="V1281">
        <v>3000</v>
      </c>
      <c r="W1281">
        <v>0</v>
      </c>
      <c r="X1281">
        <v>0</v>
      </c>
      <c r="Y1281" s="288">
        <v>3</v>
      </c>
      <c r="Z1281" s="6" t="str">
        <f t="shared" si="76"/>
        <v>39</v>
      </c>
      <c r="AA1281" s="107" t="str">
        <f t="shared" si="77"/>
        <v>2</v>
      </c>
      <c r="AB1281" s="107" t="str">
        <f t="shared" si="78"/>
        <v>24</v>
      </c>
      <c r="AC1281" s="107" t="str">
        <f t="shared" si="79"/>
        <v>242</v>
      </c>
    </row>
    <row r="1282" spans="1:29" x14ac:dyDescent="0.25">
      <c r="A1282" t="s">
        <v>215</v>
      </c>
      <c r="B1282" t="s">
        <v>1387</v>
      </c>
      <c r="C1282" s="107" t="e">
        <f>+VLOOKUP(AA1282,#REF!,2,FALSE)</f>
        <v>#REF!</v>
      </c>
      <c r="D1282" s="107" t="e">
        <f>+VLOOKUP(AB1282,#REF!,2,FALSE)</f>
        <v>#REF!</v>
      </c>
      <c r="E1282" s="107" t="s">
        <v>2226</v>
      </c>
      <c r="F1282" s="107" t="s">
        <v>2220</v>
      </c>
      <c r="G1282" s="107" t="s">
        <v>2252</v>
      </c>
      <c r="H1282" s="107" t="s">
        <v>2253</v>
      </c>
      <c r="I1282" s="107" t="s">
        <v>1271</v>
      </c>
      <c r="J1282" s="107" t="s">
        <v>216</v>
      </c>
      <c r="K1282" s="107" t="s">
        <v>1369</v>
      </c>
      <c r="L1282" s="107" t="s">
        <v>2217</v>
      </c>
      <c r="M1282" t="s">
        <v>1351</v>
      </c>
      <c r="P1282" t="s">
        <v>1080</v>
      </c>
      <c r="Q1282" s="6" t="e">
        <f>+VLOOKUP(Y1282,#REF!,2,FALSE)</f>
        <v>#REF!</v>
      </c>
      <c r="R1282" t="s">
        <v>1474</v>
      </c>
      <c r="S1282" t="s">
        <v>62</v>
      </c>
      <c r="T1282">
        <v>7324080</v>
      </c>
      <c r="U1282">
        <v>7324080</v>
      </c>
      <c r="V1282">
        <v>7324080</v>
      </c>
      <c r="W1282">
        <v>0</v>
      </c>
      <c r="X1282">
        <v>0</v>
      </c>
      <c r="Y1282" s="288">
        <v>4</v>
      </c>
      <c r="Z1282" s="6" t="str">
        <f t="shared" ref="Z1282:Z1345" si="80">+MID(S1282,1,2)</f>
        <v>44</v>
      </c>
      <c r="AA1282" s="107" t="str">
        <f t="shared" ref="AA1282:AA1345" si="81">+MID(B1282,1,1)</f>
        <v>2</v>
      </c>
      <c r="AB1282" s="107" t="str">
        <f t="shared" ref="AB1282:AB1345" si="82">+MID(B1282,1,2)</f>
        <v>24</v>
      </c>
      <c r="AC1282" s="107" t="str">
        <f t="shared" ref="AC1282:AC1345" si="83">+MID(B1282,1,3)</f>
        <v>242</v>
      </c>
    </row>
    <row r="1283" spans="1:29" x14ac:dyDescent="0.25">
      <c r="A1283" t="s">
        <v>215</v>
      </c>
      <c r="B1283" t="s">
        <v>1387</v>
      </c>
      <c r="C1283" s="107" t="e">
        <f>+VLOOKUP(AA1283,#REF!,2,FALSE)</f>
        <v>#REF!</v>
      </c>
      <c r="D1283" s="107" t="e">
        <f>+VLOOKUP(AB1283,#REF!,2,FALSE)</f>
        <v>#REF!</v>
      </c>
      <c r="E1283" s="107" t="s">
        <v>2226</v>
      </c>
      <c r="F1283" s="107" t="s">
        <v>2220</v>
      </c>
      <c r="G1283" s="107" t="s">
        <v>2252</v>
      </c>
      <c r="H1283" s="107" t="s">
        <v>2253</v>
      </c>
      <c r="I1283" s="107" t="s">
        <v>1271</v>
      </c>
      <c r="J1283" s="107" t="s">
        <v>216</v>
      </c>
      <c r="K1283" s="107" t="s">
        <v>1369</v>
      </c>
      <c r="L1283" s="107" t="s">
        <v>2217</v>
      </c>
      <c r="M1283" t="s">
        <v>1351</v>
      </c>
      <c r="P1283" t="s">
        <v>1081</v>
      </c>
      <c r="Q1283" s="6" t="e">
        <f>+VLOOKUP(Y1283,#REF!,2,FALSE)</f>
        <v>#REF!</v>
      </c>
      <c r="R1283" t="s">
        <v>1476</v>
      </c>
      <c r="S1283" t="s">
        <v>17</v>
      </c>
      <c r="T1283">
        <v>80000</v>
      </c>
      <c r="U1283">
        <v>80000</v>
      </c>
      <c r="V1283">
        <v>0</v>
      </c>
      <c r="W1283">
        <v>0</v>
      </c>
      <c r="X1283">
        <v>-80000</v>
      </c>
      <c r="Y1283" s="288">
        <v>5</v>
      </c>
      <c r="Z1283" s="6" t="str">
        <f t="shared" si="80"/>
        <v>51</v>
      </c>
      <c r="AA1283" s="107" t="str">
        <f t="shared" si="81"/>
        <v>2</v>
      </c>
      <c r="AB1283" s="107" t="str">
        <f t="shared" si="82"/>
        <v>24</v>
      </c>
      <c r="AC1283" s="107" t="str">
        <f t="shared" si="83"/>
        <v>242</v>
      </c>
    </row>
    <row r="1284" spans="1:29" x14ac:dyDescent="0.25">
      <c r="A1284" t="s">
        <v>215</v>
      </c>
      <c r="B1284" t="s">
        <v>1387</v>
      </c>
      <c r="C1284" s="107" t="e">
        <f>+VLOOKUP(AA1284,#REF!,2,FALSE)</f>
        <v>#REF!</v>
      </c>
      <c r="D1284" s="107" t="e">
        <f>+VLOOKUP(AB1284,#REF!,2,FALSE)</f>
        <v>#REF!</v>
      </c>
      <c r="E1284" s="107" t="s">
        <v>2226</v>
      </c>
      <c r="F1284" s="107" t="s">
        <v>2220</v>
      </c>
      <c r="G1284" s="107" t="s">
        <v>2252</v>
      </c>
      <c r="H1284" s="107" t="s">
        <v>2253</v>
      </c>
      <c r="I1284" s="107" t="s">
        <v>1271</v>
      </c>
      <c r="J1284" s="107" t="s">
        <v>216</v>
      </c>
      <c r="K1284" s="107" t="s">
        <v>1369</v>
      </c>
      <c r="L1284" s="107" t="s">
        <v>2217</v>
      </c>
      <c r="M1284" t="s">
        <v>1351</v>
      </c>
      <c r="P1284" t="s">
        <v>1082</v>
      </c>
      <c r="Q1284" s="6" t="e">
        <f>+VLOOKUP(Y1284,#REF!,2,FALSE)</f>
        <v>#REF!</v>
      </c>
      <c r="R1284" t="s">
        <v>1477</v>
      </c>
      <c r="S1284" t="s">
        <v>80</v>
      </c>
      <c r="T1284">
        <v>13000</v>
      </c>
      <c r="U1284">
        <v>13000</v>
      </c>
      <c r="V1284">
        <v>13000</v>
      </c>
      <c r="W1284">
        <v>0</v>
      </c>
      <c r="X1284">
        <v>0</v>
      </c>
      <c r="Y1284" s="288">
        <v>5</v>
      </c>
      <c r="Z1284" s="6" t="str">
        <f t="shared" si="80"/>
        <v>52</v>
      </c>
      <c r="AA1284" s="107" t="str">
        <f t="shared" si="81"/>
        <v>2</v>
      </c>
      <c r="AB1284" s="107" t="str">
        <f t="shared" si="82"/>
        <v>24</v>
      </c>
      <c r="AC1284" s="107" t="str">
        <f t="shared" si="83"/>
        <v>242</v>
      </c>
    </row>
    <row r="1285" spans="1:29" x14ac:dyDescent="0.25">
      <c r="A1285" t="s">
        <v>215</v>
      </c>
      <c r="B1285" t="s">
        <v>1387</v>
      </c>
      <c r="C1285" s="107" t="e">
        <f>+VLOOKUP(AA1285,#REF!,2,FALSE)</f>
        <v>#REF!</v>
      </c>
      <c r="D1285" s="107" t="e">
        <f>+VLOOKUP(AB1285,#REF!,2,FALSE)</f>
        <v>#REF!</v>
      </c>
      <c r="E1285" s="107" t="s">
        <v>2226</v>
      </c>
      <c r="F1285" s="107" t="s">
        <v>2220</v>
      </c>
      <c r="G1285" s="107" t="s">
        <v>2252</v>
      </c>
      <c r="H1285" s="107" t="s">
        <v>2253</v>
      </c>
      <c r="I1285" s="107" t="s">
        <v>1271</v>
      </c>
      <c r="J1285" s="107" t="s">
        <v>216</v>
      </c>
      <c r="K1285" s="107" t="s">
        <v>1369</v>
      </c>
      <c r="L1285" s="107" t="s">
        <v>2217</v>
      </c>
      <c r="M1285" t="s">
        <v>1351</v>
      </c>
      <c r="P1285" t="s">
        <v>1083</v>
      </c>
      <c r="Q1285" s="6" t="e">
        <f>+VLOOKUP(Y1285,#REF!,2,FALSE)</f>
        <v>#REF!</v>
      </c>
      <c r="R1285" t="s">
        <v>1477</v>
      </c>
      <c r="S1285" t="s">
        <v>80</v>
      </c>
      <c r="T1285">
        <v>15000</v>
      </c>
      <c r="U1285">
        <v>15000</v>
      </c>
      <c r="V1285">
        <v>15000</v>
      </c>
      <c r="W1285">
        <v>0</v>
      </c>
      <c r="X1285">
        <v>0</v>
      </c>
      <c r="Y1285" s="288">
        <v>5</v>
      </c>
      <c r="Z1285" s="6" t="str">
        <f t="shared" si="80"/>
        <v>52</v>
      </c>
      <c r="AA1285" s="107" t="str">
        <f t="shared" si="81"/>
        <v>2</v>
      </c>
      <c r="AB1285" s="107" t="str">
        <f t="shared" si="82"/>
        <v>24</v>
      </c>
      <c r="AC1285" s="107" t="str">
        <f t="shared" si="83"/>
        <v>242</v>
      </c>
    </row>
    <row r="1286" spans="1:29" x14ac:dyDescent="0.25">
      <c r="A1286" t="s">
        <v>215</v>
      </c>
      <c r="B1286" t="s">
        <v>1387</v>
      </c>
      <c r="C1286" s="107" t="e">
        <f>+VLOOKUP(AA1286,#REF!,2,FALSE)</f>
        <v>#REF!</v>
      </c>
      <c r="D1286" s="107" t="e">
        <f>+VLOOKUP(AB1286,#REF!,2,FALSE)</f>
        <v>#REF!</v>
      </c>
      <c r="E1286" s="107" t="s">
        <v>2226</v>
      </c>
      <c r="F1286" s="107" t="s">
        <v>2220</v>
      </c>
      <c r="G1286" s="107" t="s">
        <v>2252</v>
      </c>
      <c r="H1286" s="107" t="s">
        <v>2253</v>
      </c>
      <c r="I1286" s="107" t="s">
        <v>1271</v>
      </c>
      <c r="J1286" s="107" t="s">
        <v>216</v>
      </c>
      <c r="K1286" s="107" t="s">
        <v>1369</v>
      </c>
      <c r="L1286" s="107" t="s">
        <v>2217</v>
      </c>
      <c r="M1286" t="s">
        <v>1351</v>
      </c>
      <c r="P1286" t="s">
        <v>1084</v>
      </c>
      <c r="Q1286" s="6" t="e">
        <f>+VLOOKUP(Y1286,#REF!,2,FALSE)</f>
        <v>#REF!</v>
      </c>
      <c r="R1286" t="s">
        <v>1477</v>
      </c>
      <c r="S1286" t="s">
        <v>106</v>
      </c>
      <c r="T1286">
        <v>138295</v>
      </c>
      <c r="U1286">
        <v>138295</v>
      </c>
      <c r="V1286">
        <v>0</v>
      </c>
      <c r="W1286">
        <v>0</v>
      </c>
      <c r="X1286">
        <v>-138295</v>
      </c>
      <c r="Y1286" s="288">
        <v>5</v>
      </c>
      <c r="Z1286" s="6" t="str">
        <f t="shared" si="80"/>
        <v>52</v>
      </c>
      <c r="AA1286" s="107" t="str">
        <f t="shared" si="81"/>
        <v>2</v>
      </c>
      <c r="AB1286" s="107" t="str">
        <f t="shared" si="82"/>
        <v>24</v>
      </c>
      <c r="AC1286" s="107" t="str">
        <f t="shared" si="83"/>
        <v>242</v>
      </c>
    </row>
    <row r="1287" spans="1:29" x14ac:dyDescent="0.25">
      <c r="A1287" t="s">
        <v>215</v>
      </c>
      <c r="B1287" t="s">
        <v>1387</v>
      </c>
      <c r="C1287" s="107" t="e">
        <f>+VLOOKUP(AA1287,#REF!,2,FALSE)</f>
        <v>#REF!</v>
      </c>
      <c r="D1287" s="107" t="e">
        <f>+VLOOKUP(AB1287,#REF!,2,FALSE)</f>
        <v>#REF!</v>
      </c>
      <c r="E1287" s="107" t="s">
        <v>2226</v>
      </c>
      <c r="F1287" s="107" t="s">
        <v>2220</v>
      </c>
      <c r="G1287" s="107" t="s">
        <v>2252</v>
      </c>
      <c r="H1287" s="107" t="s">
        <v>2253</v>
      </c>
      <c r="I1287" s="107" t="s">
        <v>1271</v>
      </c>
      <c r="J1287" s="107" t="s">
        <v>216</v>
      </c>
      <c r="K1287" s="107" t="s">
        <v>1369</v>
      </c>
      <c r="L1287" s="107" t="s">
        <v>2217</v>
      </c>
      <c r="M1287" t="s">
        <v>1351</v>
      </c>
      <c r="P1287" t="s">
        <v>1085</v>
      </c>
      <c r="Q1287" s="6" t="e">
        <f>+VLOOKUP(Y1287,#REF!,2,FALSE)</f>
        <v>#REF!</v>
      </c>
      <c r="R1287" t="s">
        <v>1477</v>
      </c>
      <c r="S1287" t="s">
        <v>63</v>
      </c>
      <c r="T1287">
        <v>1110000</v>
      </c>
      <c r="U1287">
        <v>1110000</v>
      </c>
      <c r="V1287">
        <v>0</v>
      </c>
      <c r="W1287">
        <v>0</v>
      </c>
      <c r="X1287">
        <v>-1110000</v>
      </c>
      <c r="Y1287" s="288">
        <v>5</v>
      </c>
      <c r="Z1287" s="6" t="str">
        <f t="shared" si="80"/>
        <v>52</v>
      </c>
      <c r="AA1287" s="107" t="str">
        <f t="shared" si="81"/>
        <v>2</v>
      </c>
      <c r="AB1287" s="107" t="str">
        <f t="shared" si="82"/>
        <v>24</v>
      </c>
      <c r="AC1287" s="107" t="str">
        <f t="shared" si="83"/>
        <v>242</v>
      </c>
    </row>
    <row r="1288" spans="1:29" x14ac:dyDescent="0.25">
      <c r="A1288" t="s">
        <v>215</v>
      </c>
      <c r="B1288" t="s">
        <v>1387</v>
      </c>
      <c r="C1288" s="107" t="e">
        <f>+VLOOKUP(AA1288,#REF!,2,FALSE)</f>
        <v>#REF!</v>
      </c>
      <c r="D1288" s="107" t="e">
        <f>+VLOOKUP(AB1288,#REF!,2,FALSE)</f>
        <v>#REF!</v>
      </c>
      <c r="E1288" s="107" t="s">
        <v>2226</v>
      </c>
      <c r="F1288" s="107" t="s">
        <v>2220</v>
      </c>
      <c r="G1288" s="107" t="s">
        <v>2252</v>
      </c>
      <c r="H1288" s="107" t="s">
        <v>2253</v>
      </c>
      <c r="I1288" s="107" t="s">
        <v>1271</v>
      </c>
      <c r="J1288" s="107" t="s">
        <v>216</v>
      </c>
      <c r="K1288" s="107" t="s">
        <v>1369</v>
      </c>
      <c r="L1288" s="107" t="s">
        <v>2217</v>
      </c>
      <c r="M1288" t="s">
        <v>1351</v>
      </c>
      <c r="P1288" t="s">
        <v>1084</v>
      </c>
      <c r="Q1288" s="6" t="e">
        <f>+VLOOKUP(Y1288,#REF!,2,FALSE)</f>
        <v>#REF!</v>
      </c>
      <c r="R1288" t="s">
        <v>1477</v>
      </c>
      <c r="S1288" t="s">
        <v>63</v>
      </c>
      <c r="T1288">
        <v>56700</v>
      </c>
      <c r="U1288">
        <v>56700</v>
      </c>
      <c r="V1288">
        <v>0</v>
      </c>
      <c r="W1288">
        <v>0</v>
      </c>
      <c r="X1288">
        <v>-56700</v>
      </c>
      <c r="Y1288" s="288">
        <v>5</v>
      </c>
      <c r="Z1288" s="6" t="str">
        <f t="shared" si="80"/>
        <v>52</v>
      </c>
      <c r="AA1288" s="107" t="str">
        <f t="shared" si="81"/>
        <v>2</v>
      </c>
      <c r="AB1288" s="107" t="str">
        <f t="shared" si="82"/>
        <v>24</v>
      </c>
      <c r="AC1288" s="107" t="str">
        <f t="shared" si="83"/>
        <v>242</v>
      </c>
    </row>
    <row r="1289" spans="1:29" x14ac:dyDescent="0.25">
      <c r="A1289" t="s">
        <v>215</v>
      </c>
      <c r="B1289" t="s">
        <v>1387</v>
      </c>
      <c r="C1289" s="107" t="e">
        <f>+VLOOKUP(AA1289,#REF!,2,FALSE)</f>
        <v>#REF!</v>
      </c>
      <c r="D1289" s="107" t="e">
        <f>+VLOOKUP(AB1289,#REF!,2,FALSE)</f>
        <v>#REF!</v>
      </c>
      <c r="E1289" s="107" t="s">
        <v>2226</v>
      </c>
      <c r="F1289" s="107" t="s">
        <v>2220</v>
      </c>
      <c r="G1289" s="107" t="s">
        <v>2252</v>
      </c>
      <c r="H1289" s="107" t="s">
        <v>2253</v>
      </c>
      <c r="I1289" s="107" t="s">
        <v>1271</v>
      </c>
      <c r="J1289" s="107" t="s">
        <v>216</v>
      </c>
      <c r="K1289" s="107" t="s">
        <v>1369</v>
      </c>
      <c r="L1289" s="107" t="s">
        <v>2217</v>
      </c>
      <c r="M1289" t="s">
        <v>1351</v>
      </c>
      <c r="P1289" t="s">
        <v>1165</v>
      </c>
      <c r="Q1289" s="6" t="e">
        <f>+VLOOKUP(Y1289,#REF!,2,FALSE)</f>
        <v>#REF!</v>
      </c>
      <c r="R1289" t="s">
        <v>1469</v>
      </c>
      <c r="S1289" t="s">
        <v>61</v>
      </c>
      <c r="T1289">
        <v>783000</v>
      </c>
      <c r="U1289">
        <v>783000</v>
      </c>
      <c r="V1289">
        <v>783000</v>
      </c>
      <c r="W1289">
        <v>0</v>
      </c>
      <c r="X1289">
        <v>0</v>
      </c>
      <c r="Y1289" s="288">
        <v>3</v>
      </c>
      <c r="Z1289" s="6" t="str">
        <f t="shared" si="80"/>
        <v>38</v>
      </c>
      <c r="AA1289" s="107" t="str">
        <f t="shared" si="81"/>
        <v>2</v>
      </c>
      <c r="AB1289" s="107" t="str">
        <f t="shared" si="82"/>
        <v>24</v>
      </c>
      <c r="AC1289" s="107" t="str">
        <f t="shared" si="83"/>
        <v>242</v>
      </c>
    </row>
    <row r="1290" spans="1:29" x14ac:dyDescent="0.25">
      <c r="A1290" t="s">
        <v>215</v>
      </c>
      <c r="B1290" t="s">
        <v>1387</v>
      </c>
      <c r="C1290" s="107" t="e">
        <f>+VLOOKUP(AA1290,#REF!,2,FALSE)</f>
        <v>#REF!</v>
      </c>
      <c r="D1290" s="107" t="e">
        <f>+VLOOKUP(AB1290,#REF!,2,FALSE)</f>
        <v>#REF!</v>
      </c>
      <c r="E1290" s="107" t="s">
        <v>2226</v>
      </c>
      <c r="F1290" s="107" t="s">
        <v>2220</v>
      </c>
      <c r="G1290" s="107" t="s">
        <v>2252</v>
      </c>
      <c r="H1290" s="107" t="s">
        <v>2253</v>
      </c>
      <c r="I1290" s="107" t="s">
        <v>1271</v>
      </c>
      <c r="J1290" s="107" t="s">
        <v>216</v>
      </c>
      <c r="K1290" s="107" t="s">
        <v>1369</v>
      </c>
      <c r="L1290" s="107" t="s">
        <v>2217</v>
      </c>
      <c r="M1290" t="s">
        <v>1351</v>
      </c>
      <c r="P1290" t="s">
        <v>1166</v>
      </c>
      <c r="Q1290" s="6" t="e">
        <f>+VLOOKUP(Y1290,#REF!,2,FALSE)</f>
        <v>#REF!</v>
      </c>
      <c r="R1290" t="s">
        <v>1454</v>
      </c>
      <c r="S1290" t="s">
        <v>2</v>
      </c>
      <c r="T1290">
        <v>15000</v>
      </c>
      <c r="U1290">
        <v>15000</v>
      </c>
      <c r="V1290">
        <v>3000</v>
      </c>
      <c r="W1290">
        <v>0</v>
      </c>
      <c r="X1290">
        <v>-12000</v>
      </c>
      <c r="Y1290" s="288">
        <v>2</v>
      </c>
      <c r="Z1290" s="6" t="str">
        <f t="shared" si="80"/>
        <v>21</v>
      </c>
      <c r="AA1290" s="107" t="str">
        <f t="shared" si="81"/>
        <v>2</v>
      </c>
      <c r="AB1290" s="107" t="str">
        <f t="shared" si="82"/>
        <v>24</v>
      </c>
      <c r="AC1290" s="107" t="str">
        <f t="shared" si="83"/>
        <v>242</v>
      </c>
    </row>
    <row r="1291" spans="1:29" x14ac:dyDescent="0.25">
      <c r="A1291" t="s">
        <v>215</v>
      </c>
      <c r="B1291" t="s">
        <v>1387</v>
      </c>
      <c r="C1291" s="107" t="e">
        <f>+VLOOKUP(AA1291,#REF!,2,FALSE)</f>
        <v>#REF!</v>
      </c>
      <c r="D1291" s="107" t="e">
        <f>+VLOOKUP(AB1291,#REF!,2,FALSE)</f>
        <v>#REF!</v>
      </c>
      <c r="E1291" s="107" t="s">
        <v>2226</v>
      </c>
      <c r="F1291" s="107" t="s">
        <v>2220</v>
      </c>
      <c r="G1291" s="107" t="s">
        <v>2252</v>
      </c>
      <c r="H1291" s="107" t="s">
        <v>2253</v>
      </c>
      <c r="I1291" s="107" t="s">
        <v>1271</v>
      </c>
      <c r="J1291" s="107" t="s">
        <v>216</v>
      </c>
      <c r="K1291" s="107" t="s">
        <v>1369</v>
      </c>
      <c r="L1291" s="107" t="s">
        <v>2217</v>
      </c>
      <c r="M1291" t="s">
        <v>1351</v>
      </c>
      <c r="P1291" t="s">
        <v>1166</v>
      </c>
      <c r="Q1291" s="6" t="e">
        <f>+VLOOKUP(Y1291,#REF!,2,FALSE)</f>
        <v>#REF!</v>
      </c>
      <c r="R1291" t="s">
        <v>1454</v>
      </c>
      <c r="S1291" t="s">
        <v>3</v>
      </c>
      <c r="T1291">
        <v>2500</v>
      </c>
      <c r="U1291">
        <v>2500</v>
      </c>
      <c r="V1291">
        <v>750</v>
      </c>
      <c r="W1291">
        <v>0</v>
      </c>
      <c r="X1291">
        <v>-1750</v>
      </c>
      <c r="Y1291" s="288">
        <v>2</v>
      </c>
      <c r="Z1291" s="6" t="str">
        <f t="shared" si="80"/>
        <v>21</v>
      </c>
      <c r="AA1291" s="107" t="str">
        <f t="shared" si="81"/>
        <v>2</v>
      </c>
      <c r="AB1291" s="107" t="str">
        <f t="shared" si="82"/>
        <v>24</v>
      </c>
      <c r="AC1291" s="107" t="str">
        <f t="shared" si="83"/>
        <v>242</v>
      </c>
    </row>
    <row r="1292" spans="1:29" x14ac:dyDescent="0.25">
      <c r="A1292" t="s">
        <v>215</v>
      </c>
      <c r="B1292" t="s">
        <v>1387</v>
      </c>
      <c r="C1292" s="107" t="e">
        <f>+VLOOKUP(AA1292,#REF!,2,FALSE)</f>
        <v>#REF!</v>
      </c>
      <c r="D1292" s="107" t="e">
        <f>+VLOOKUP(AB1292,#REF!,2,FALSE)</f>
        <v>#REF!</v>
      </c>
      <c r="E1292" s="107" t="s">
        <v>2226</v>
      </c>
      <c r="F1292" s="107" t="s">
        <v>2220</v>
      </c>
      <c r="G1292" s="107" t="s">
        <v>2252</v>
      </c>
      <c r="H1292" s="107" t="s">
        <v>2253</v>
      </c>
      <c r="I1292" s="107" t="s">
        <v>1271</v>
      </c>
      <c r="J1292" s="107" t="s">
        <v>216</v>
      </c>
      <c r="K1292" s="107" t="s">
        <v>1369</v>
      </c>
      <c r="L1292" s="107" t="s">
        <v>2217</v>
      </c>
      <c r="M1292" t="s">
        <v>1351</v>
      </c>
      <c r="P1292" t="s">
        <v>1166</v>
      </c>
      <c r="Q1292" s="6" t="e">
        <f>+VLOOKUP(Y1292,#REF!,2,FALSE)</f>
        <v>#REF!</v>
      </c>
      <c r="R1292" t="s">
        <v>1454</v>
      </c>
      <c r="S1292" t="s">
        <v>4</v>
      </c>
      <c r="T1292">
        <v>275000</v>
      </c>
      <c r="U1292">
        <v>275000</v>
      </c>
      <c r="V1292">
        <v>55000</v>
      </c>
      <c r="W1292">
        <v>0</v>
      </c>
      <c r="X1292">
        <v>-220000</v>
      </c>
      <c r="Y1292" s="288">
        <v>2</v>
      </c>
      <c r="Z1292" s="6" t="str">
        <f t="shared" si="80"/>
        <v>21</v>
      </c>
      <c r="AA1292" s="107" t="str">
        <f t="shared" si="81"/>
        <v>2</v>
      </c>
      <c r="AB1292" s="107" t="str">
        <f t="shared" si="82"/>
        <v>24</v>
      </c>
      <c r="AC1292" s="107" t="str">
        <f t="shared" si="83"/>
        <v>242</v>
      </c>
    </row>
    <row r="1293" spans="1:29" x14ac:dyDescent="0.25">
      <c r="A1293" t="s">
        <v>215</v>
      </c>
      <c r="B1293" t="s">
        <v>1387</v>
      </c>
      <c r="C1293" s="107" t="e">
        <f>+VLOOKUP(AA1293,#REF!,2,FALSE)</f>
        <v>#REF!</v>
      </c>
      <c r="D1293" s="107" t="e">
        <f>+VLOOKUP(AB1293,#REF!,2,FALSE)</f>
        <v>#REF!</v>
      </c>
      <c r="E1293" s="107" t="s">
        <v>2226</v>
      </c>
      <c r="F1293" s="107" t="s">
        <v>2220</v>
      </c>
      <c r="G1293" s="107" t="s">
        <v>2252</v>
      </c>
      <c r="H1293" s="107" t="s">
        <v>2253</v>
      </c>
      <c r="I1293" s="107" t="s">
        <v>1271</v>
      </c>
      <c r="J1293" s="107" t="s">
        <v>216</v>
      </c>
      <c r="K1293" s="107" t="s">
        <v>1369</v>
      </c>
      <c r="L1293" s="107" t="s">
        <v>2217</v>
      </c>
      <c r="M1293" t="s">
        <v>1351</v>
      </c>
      <c r="P1293" t="s">
        <v>1166</v>
      </c>
      <c r="Q1293" s="6" t="e">
        <f>+VLOOKUP(Y1293,#REF!,2,FALSE)</f>
        <v>#REF!</v>
      </c>
      <c r="R1293" t="s">
        <v>1455</v>
      </c>
      <c r="S1293" t="s">
        <v>6</v>
      </c>
      <c r="T1293">
        <v>520000</v>
      </c>
      <c r="U1293">
        <v>520000</v>
      </c>
      <c r="V1293">
        <v>156000</v>
      </c>
      <c r="W1293">
        <v>0</v>
      </c>
      <c r="X1293">
        <v>-364000</v>
      </c>
      <c r="Y1293" s="288">
        <v>2</v>
      </c>
      <c r="Z1293" s="6" t="str">
        <f t="shared" si="80"/>
        <v>22</v>
      </c>
      <c r="AA1293" s="107" t="str">
        <f t="shared" si="81"/>
        <v>2</v>
      </c>
      <c r="AB1293" s="107" t="str">
        <f t="shared" si="82"/>
        <v>24</v>
      </c>
      <c r="AC1293" s="107" t="str">
        <f t="shared" si="83"/>
        <v>242</v>
      </c>
    </row>
    <row r="1294" spans="1:29" x14ac:dyDescent="0.25">
      <c r="A1294" t="s">
        <v>215</v>
      </c>
      <c r="B1294" t="s">
        <v>1387</v>
      </c>
      <c r="C1294" s="107" t="e">
        <f>+VLOOKUP(AA1294,#REF!,2,FALSE)</f>
        <v>#REF!</v>
      </c>
      <c r="D1294" s="107" t="e">
        <f>+VLOOKUP(AB1294,#REF!,2,FALSE)</f>
        <v>#REF!</v>
      </c>
      <c r="E1294" s="107" t="s">
        <v>2226</v>
      </c>
      <c r="F1294" s="107" t="s">
        <v>2220</v>
      </c>
      <c r="G1294" s="107" t="s">
        <v>2252</v>
      </c>
      <c r="H1294" s="107" t="s">
        <v>2253</v>
      </c>
      <c r="I1294" s="107" t="s">
        <v>1271</v>
      </c>
      <c r="J1294" s="107" t="s">
        <v>216</v>
      </c>
      <c r="K1294" s="107" t="s">
        <v>1369</v>
      </c>
      <c r="L1294" s="107" t="s">
        <v>2217</v>
      </c>
      <c r="M1294" t="s">
        <v>1351</v>
      </c>
      <c r="P1294" t="s">
        <v>1166</v>
      </c>
      <c r="Q1294" s="6" t="e">
        <f>+VLOOKUP(Y1294,#REF!,2,FALSE)</f>
        <v>#REF!</v>
      </c>
      <c r="R1294" t="s">
        <v>1456</v>
      </c>
      <c r="S1294" t="s">
        <v>94</v>
      </c>
      <c r="T1294">
        <v>7000</v>
      </c>
      <c r="U1294">
        <v>7000</v>
      </c>
      <c r="V1294">
        <v>7000</v>
      </c>
      <c r="W1294">
        <v>0</v>
      </c>
      <c r="X1294">
        <v>0</v>
      </c>
      <c r="Y1294" s="288">
        <v>2</v>
      </c>
      <c r="Z1294" s="6" t="str">
        <f t="shared" si="80"/>
        <v>24</v>
      </c>
      <c r="AA1294" s="107" t="str">
        <f t="shared" si="81"/>
        <v>2</v>
      </c>
      <c r="AB1294" s="107" t="str">
        <f t="shared" si="82"/>
        <v>24</v>
      </c>
      <c r="AC1294" s="107" t="str">
        <f t="shared" si="83"/>
        <v>242</v>
      </c>
    </row>
    <row r="1295" spans="1:29" x14ac:dyDescent="0.25">
      <c r="A1295" t="s">
        <v>215</v>
      </c>
      <c r="B1295" t="s">
        <v>1387</v>
      </c>
      <c r="C1295" s="107" t="e">
        <f>+VLOOKUP(AA1295,#REF!,2,FALSE)</f>
        <v>#REF!</v>
      </c>
      <c r="D1295" s="107" t="e">
        <f>+VLOOKUP(AB1295,#REF!,2,FALSE)</f>
        <v>#REF!</v>
      </c>
      <c r="E1295" s="107" t="s">
        <v>2226</v>
      </c>
      <c r="F1295" s="107" t="s">
        <v>2220</v>
      </c>
      <c r="G1295" s="107" t="s">
        <v>2252</v>
      </c>
      <c r="H1295" s="107" t="s">
        <v>2253</v>
      </c>
      <c r="I1295" s="107" t="s">
        <v>1271</v>
      </c>
      <c r="J1295" s="107" t="s">
        <v>216</v>
      </c>
      <c r="K1295" s="107" t="s">
        <v>1369</v>
      </c>
      <c r="L1295" s="107" t="s">
        <v>2217</v>
      </c>
      <c r="M1295" t="s">
        <v>1351</v>
      </c>
      <c r="P1295" t="s">
        <v>1166</v>
      </c>
      <c r="Q1295" s="6" t="e">
        <f>+VLOOKUP(Y1295,#REF!,2,FALSE)</f>
        <v>#REF!</v>
      </c>
      <c r="R1295" t="s">
        <v>1456</v>
      </c>
      <c r="S1295" t="s">
        <v>52</v>
      </c>
      <c r="T1295">
        <v>200000</v>
      </c>
      <c r="U1295">
        <v>200000</v>
      </c>
      <c r="V1295">
        <v>20000</v>
      </c>
      <c r="W1295">
        <v>0</v>
      </c>
      <c r="X1295">
        <v>-180000</v>
      </c>
      <c r="Y1295" s="288">
        <v>2</v>
      </c>
      <c r="Z1295" s="6" t="str">
        <f t="shared" si="80"/>
        <v>24</v>
      </c>
      <c r="AA1295" s="107" t="str">
        <f t="shared" si="81"/>
        <v>2</v>
      </c>
      <c r="AB1295" s="107" t="str">
        <f t="shared" si="82"/>
        <v>24</v>
      </c>
      <c r="AC1295" s="107" t="str">
        <f t="shared" si="83"/>
        <v>242</v>
      </c>
    </row>
    <row r="1296" spans="1:29" x14ac:dyDescent="0.25">
      <c r="A1296" t="s">
        <v>215</v>
      </c>
      <c r="B1296" t="s">
        <v>1387</v>
      </c>
      <c r="C1296" s="107" t="e">
        <f>+VLOOKUP(AA1296,#REF!,2,FALSE)</f>
        <v>#REF!</v>
      </c>
      <c r="D1296" s="107" t="e">
        <f>+VLOOKUP(AB1296,#REF!,2,FALSE)</f>
        <v>#REF!</v>
      </c>
      <c r="E1296" s="107" t="s">
        <v>2226</v>
      </c>
      <c r="F1296" s="107" t="s">
        <v>2220</v>
      </c>
      <c r="G1296" s="107" t="s">
        <v>2252</v>
      </c>
      <c r="H1296" s="107" t="s">
        <v>2253</v>
      </c>
      <c r="I1296" s="107" t="s">
        <v>1271</v>
      </c>
      <c r="J1296" s="107" t="s">
        <v>216</v>
      </c>
      <c r="K1296" s="107" t="s">
        <v>1369</v>
      </c>
      <c r="L1296" s="107" t="s">
        <v>2217</v>
      </c>
      <c r="M1296" t="s">
        <v>1351</v>
      </c>
      <c r="P1296" t="s">
        <v>1166</v>
      </c>
      <c r="Q1296" s="6" t="e">
        <f>+VLOOKUP(Y1296,#REF!,2,FALSE)</f>
        <v>#REF!</v>
      </c>
      <c r="R1296" t="s">
        <v>1456</v>
      </c>
      <c r="S1296" t="s">
        <v>59</v>
      </c>
      <c r="T1296">
        <v>20000</v>
      </c>
      <c r="U1296">
        <v>20000</v>
      </c>
      <c r="V1296">
        <v>2000</v>
      </c>
      <c r="W1296">
        <v>0</v>
      </c>
      <c r="X1296">
        <v>-18000</v>
      </c>
      <c r="Y1296" s="288">
        <v>2</v>
      </c>
      <c r="Z1296" s="6" t="str">
        <f t="shared" si="80"/>
        <v>24</v>
      </c>
      <c r="AA1296" s="107" t="str">
        <f t="shared" si="81"/>
        <v>2</v>
      </c>
      <c r="AB1296" s="107" t="str">
        <f t="shared" si="82"/>
        <v>24</v>
      </c>
      <c r="AC1296" s="107" t="str">
        <f t="shared" si="83"/>
        <v>242</v>
      </c>
    </row>
    <row r="1297" spans="1:29" x14ac:dyDescent="0.25">
      <c r="A1297" t="s">
        <v>215</v>
      </c>
      <c r="B1297" t="s">
        <v>1387</v>
      </c>
      <c r="C1297" s="107" t="e">
        <f>+VLOOKUP(AA1297,#REF!,2,FALSE)</f>
        <v>#REF!</v>
      </c>
      <c r="D1297" s="107" t="e">
        <f>+VLOOKUP(AB1297,#REF!,2,FALSE)</f>
        <v>#REF!</v>
      </c>
      <c r="E1297" s="107" t="s">
        <v>2226</v>
      </c>
      <c r="F1297" s="107" t="s">
        <v>2220</v>
      </c>
      <c r="G1297" s="107" t="s">
        <v>2252</v>
      </c>
      <c r="H1297" s="107" t="s">
        <v>2253</v>
      </c>
      <c r="I1297" s="107" t="s">
        <v>1271</v>
      </c>
      <c r="J1297" s="107" t="s">
        <v>216</v>
      </c>
      <c r="K1297" s="107" t="s">
        <v>1369</v>
      </c>
      <c r="L1297" s="107" t="s">
        <v>2217</v>
      </c>
      <c r="M1297" t="s">
        <v>1351</v>
      </c>
      <c r="P1297" t="s">
        <v>1166</v>
      </c>
      <c r="Q1297" s="6" t="e">
        <f>+VLOOKUP(Y1297,#REF!,2,FALSE)</f>
        <v>#REF!</v>
      </c>
      <c r="R1297" t="s">
        <v>1457</v>
      </c>
      <c r="S1297" t="s">
        <v>69</v>
      </c>
      <c r="T1297">
        <v>4500</v>
      </c>
      <c r="U1297">
        <v>4500</v>
      </c>
      <c r="V1297">
        <v>4500</v>
      </c>
      <c r="W1297">
        <v>0</v>
      </c>
      <c r="X1297">
        <v>0</v>
      </c>
      <c r="Y1297" s="288">
        <v>2</v>
      </c>
      <c r="Z1297" s="6" t="str">
        <f t="shared" si="80"/>
        <v>25</v>
      </c>
      <c r="AA1297" s="107" t="str">
        <f t="shared" si="81"/>
        <v>2</v>
      </c>
      <c r="AB1297" s="107" t="str">
        <f t="shared" si="82"/>
        <v>24</v>
      </c>
      <c r="AC1297" s="107" t="str">
        <f t="shared" si="83"/>
        <v>242</v>
      </c>
    </row>
    <row r="1298" spans="1:29" x14ac:dyDescent="0.25">
      <c r="A1298" t="s">
        <v>215</v>
      </c>
      <c r="B1298" t="s">
        <v>1387</v>
      </c>
      <c r="C1298" s="107" t="e">
        <f>+VLOOKUP(AA1298,#REF!,2,FALSE)</f>
        <v>#REF!</v>
      </c>
      <c r="D1298" s="107" t="e">
        <f>+VLOOKUP(AB1298,#REF!,2,FALSE)</f>
        <v>#REF!</v>
      </c>
      <c r="E1298" s="107" t="s">
        <v>2226</v>
      </c>
      <c r="F1298" s="107" t="s">
        <v>2220</v>
      </c>
      <c r="G1298" s="107" t="s">
        <v>2252</v>
      </c>
      <c r="H1298" s="107" t="s">
        <v>2253</v>
      </c>
      <c r="I1298" s="107" t="s">
        <v>1271</v>
      </c>
      <c r="J1298" s="107" t="s">
        <v>216</v>
      </c>
      <c r="K1298" s="107" t="s">
        <v>1369</v>
      </c>
      <c r="L1298" s="107" t="s">
        <v>2217</v>
      </c>
      <c r="M1298" t="s">
        <v>1351</v>
      </c>
      <c r="P1298" t="s">
        <v>1166</v>
      </c>
      <c r="Q1298" s="6" t="e">
        <f>+VLOOKUP(Y1298,#REF!,2,FALSE)</f>
        <v>#REF!</v>
      </c>
      <c r="R1298" t="s">
        <v>1459</v>
      </c>
      <c r="S1298" t="s">
        <v>8</v>
      </c>
      <c r="T1298">
        <v>100000</v>
      </c>
      <c r="U1298">
        <v>100000</v>
      </c>
      <c r="V1298">
        <v>0</v>
      </c>
      <c r="W1298">
        <v>0</v>
      </c>
      <c r="X1298">
        <v>-100000</v>
      </c>
      <c r="Y1298" s="288">
        <v>2</v>
      </c>
      <c r="Z1298" s="6" t="str">
        <f t="shared" si="80"/>
        <v>27</v>
      </c>
      <c r="AA1298" s="107" t="str">
        <f t="shared" si="81"/>
        <v>2</v>
      </c>
      <c r="AB1298" s="107" t="str">
        <f t="shared" si="82"/>
        <v>24</v>
      </c>
      <c r="AC1298" s="107" t="str">
        <f t="shared" si="83"/>
        <v>242</v>
      </c>
    </row>
    <row r="1299" spans="1:29" x14ac:dyDescent="0.25">
      <c r="A1299" t="s">
        <v>215</v>
      </c>
      <c r="B1299" t="s">
        <v>1387</v>
      </c>
      <c r="C1299" s="107" t="e">
        <f>+VLOOKUP(AA1299,#REF!,2,FALSE)</f>
        <v>#REF!</v>
      </c>
      <c r="D1299" s="107" t="e">
        <f>+VLOOKUP(AB1299,#REF!,2,FALSE)</f>
        <v>#REF!</v>
      </c>
      <c r="E1299" s="107" t="s">
        <v>2226</v>
      </c>
      <c r="F1299" s="107" t="s">
        <v>2220</v>
      </c>
      <c r="G1299" s="107" t="s">
        <v>2252</v>
      </c>
      <c r="H1299" s="107" t="s">
        <v>2253</v>
      </c>
      <c r="I1299" s="107" t="s">
        <v>1271</v>
      </c>
      <c r="J1299" s="107" t="s">
        <v>216</v>
      </c>
      <c r="K1299" s="107" t="s">
        <v>1369</v>
      </c>
      <c r="L1299" s="107" t="s">
        <v>2217</v>
      </c>
      <c r="M1299" t="s">
        <v>1351</v>
      </c>
      <c r="P1299" t="s">
        <v>1166</v>
      </c>
      <c r="Q1299" s="6" t="e">
        <f>+VLOOKUP(Y1299,#REF!,2,FALSE)</f>
        <v>#REF!</v>
      </c>
      <c r="R1299" t="s">
        <v>1463</v>
      </c>
      <c r="S1299" t="s">
        <v>211</v>
      </c>
      <c r="T1299">
        <v>60000</v>
      </c>
      <c r="U1299">
        <v>60000</v>
      </c>
      <c r="V1299">
        <v>60000</v>
      </c>
      <c r="W1299">
        <v>0</v>
      </c>
      <c r="X1299">
        <v>0</v>
      </c>
      <c r="Y1299" s="288">
        <v>3</v>
      </c>
      <c r="Z1299" s="6" t="str">
        <f t="shared" si="80"/>
        <v>32</v>
      </c>
      <c r="AA1299" s="107" t="str">
        <f t="shared" si="81"/>
        <v>2</v>
      </c>
      <c r="AB1299" s="107" t="str">
        <f t="shared" si="82"/>
        <v>24</v>
      </c>
      <c r="AC1299" s="107" t="str">
        <f t="shared" si="83"/>
        <v>242</v>
      </c>
    </row>
    <row r="1300" spans="1:29" x14ac:dyDescent="0.25">
      <c r="A1300" t="s">
        <v>215</v>
      </c>
      <c r="B1300" t="s">
        <v>1387</v>
      </c>
      <c r="C1300" s="107" t="e">
        <f>+VLOOKUP(AA1300,#REF!,2,FALSE)</f>
        <v>#REF!</v>
      </c>
      <c r="D1300" s="107" t="e">
        <f>+VLOOKUP(AB1300,#REF!,2,FALSE)</f>
        <v>#REF!</v>
      </c>
      <c r="E1300" s="107" t="s">
        <v>2226</v>
      </c>
      <c r="F1300" s="107" t="s">
        <v>2220</v>
      </c>
      <c r="G1300" s="107" t="s">
        <v>2252</v>
      </c>
      <c r="H1300" s="107" t="s">
        <v>2253</v>
      </c>
      <c r="I1300" s="107" t="s">
        <v>1271</v>
      </c>
      <c r="J1300" s="107" t="s">
        <v>216</v>
      </c>
      <c r="K1300" s="107" t="s">
        <v>1369</v>
      </c>
      <c r="L1300" s="107" t="s">
        <v>2217</v>
      </c>
      <c r="M1300" t="s">
        <v>1351</v>
      </c>
      <c r="P1300" t="s">
        <v>1166</v>
      </c>
      <c r="Q1300" s="6" t="e">
        <f>+VLOOKUP(Y1300,#REF!,2,FALSE)</f>
        <v>#REF!</v>
      </c>
      <c r="R1300" t="s">
        <v>1463</v>
      </c>
      <c r="S1300" t="s">
        <v>188</v>
      </c>
      <c r="T1300">
        <v>20000</v>
      </c>
      <c r="U1300">
        <v>20000</v>
      </c>
      <c r="V1300">
        <v>20000</v>
      </c>
      <c r="W1300">
        <v>0</v>
      </c>
      <c r="X1300">
        <v>0</v>
      </c>
      <c r="Y1300" s="288">
        <v>3</v>
      </c>
      <c r="Z1300" s="6" t="str">
        <f t="shared" si="80"/>
        <v>32</v>
      </c>
      <c r="AA1300" s="107" t="str">
        <f t="shared" si="81"/>
        <v>2</v>
      </c>
      <c r="AB1300" s="107" t="str">
        <f t="shared" si="82"/>
        <v>24</v>
      </c>
      <c r="AC1300" s="107" t="str">
        <f t="shared" si="83"/>
        <v>242</v>
      </c>
    </row>
    <row r="1301" spans="1:29" x14ac:dyDescent="0.25">
      <c r="A1301" t="s">
        <v>215</v>
      </c>
      <c r="B1301" t="s">
        <v>1387</v>
      </c>
      <c r="C1301" s="107" t="e">
        <f>+VLOOKUP(AA1301,#REF!,2,FALSE)</f>
        <v>#REF!</v>
      </c>
      <c r="D1301" s="107" t="e">
        <f>+VLOOKUP(AB1301,#REF!,2,FALSE)</f>
        <v>#REF!</v>
      </c>
      <c r="E1301" s="107" t="s">
        <v>2226</v>
      </c>
      <c r="F1301" s="107" t="s">
        <v>2220</v>
      </c>
      <c r="G1301" s="107" t="s">
        <v>2252</v>
      </c>
      <c r="H1301" s="107" t="s">
        <v>2253</v>
      </c>
      <c r="I1301" s="107" t="s">
        <v>1271</v>
      </c>
      <c r="J1301" s="107" t="s">
        <v>216</v>
      </c>
      <c r="K1301" s="107" t="s">
        <v>1369</v>
      </c>
      <c r="L1301" s="107" t="s">
        <v>2217</v>
      </c>
      <c r="M1301" t="s">
        <v>1351</v>
      </c>
      <c r="P1301" t="s">
        <v>1166</v>
      </c>
      <c r="Q1301" s="6" t="e">
        <f>+VLOOKUP(Y1301,#REF!,2,FALSE)</f>
        <v>#REF!</v>
      </c>
      <c r="R1301" t="s">
        <v>1463</v>
      </c>
      <c r="S1301" t="s">
        <v>60</v>
      </c>
      <c r="T1301">
        <v>1900000</v>
      </c>
      <c r="U1301">
        <v>1900000</v>
      </c>
      <c r="V1301">
        <v>0</v>
      </c>
      <c r="W1301">
        <v>0</v>
      </c>
      <c r="X1301">
        <v>-1900000</v>
      </c>
      <c r="Y1301" s="288">
        <v>3</v>
      </c>
      <c r="Z1301" s="6" t="str">
        <f t="shared" si="80"/>
        <v>32</v>
      </c>
      <c r="AA1301" s="107" t="str">
        <f t="shared" si="81"/>
        <v>2</v>
      </c>
      <c r="AB1301" s="107" t="str">
        <f t="shared" si="82"/>
        <v>24</v>
      </c>
      <c r="AC1301" s="107" t="str">
        <f t="shared" si="83"/>
        <v>242</v>
      </c>
    </row>
    <row r="1302" spans="1:29" x14ac:dyDescent="0.25">
      <c r="A1302" t="s">
        <v>215</v>
      </c>
      <c r="B1302" t="s">
        <v>1387</v>
      </c>
      <c r="C1302" s="107" t="e">
        <f>+VLOOKUP(AA1302,#REF!,2,FALSE)</f>
        <v>#REF!</v>
      </c>
      <c r="D1302" s="107" t="e">
        <f>+VLOOKUP(AB1302,#REF!,2,FALSE)</f>
        <v>#REF!</v>
      </c>
      <c r="E1302" s="107" t="s">
        <v>2226</v>
      </c>
      <c r="F1302" s="107" t="s">
        <v>2220</v>
      </c>
      <c r="G1302" s="107" t="s">
        <v>2252</v>
      </c>
      <c r="H1302" s="107" t="s">
        <v>2253</v>
      </c>
      <c r="I1302" s="107" t="s">
        <v>1271</v>
      </c>
      <c r="J1302" s="107" t="s">
        <v>216</v>
      </c>
      <c r="K1302" s="107" t="s">
        <v>1369</v>
      </c>
      <c r="L1302" s="107" t="s">
        <v>2217</v>
      </c>
      <c r="M1302" t="s">
        <v>1351</v>
      </c>
      <c r="P1302" t="s">
        <v>1166</v>
      </c>
      <c r="Q1302" s="6" t="e">
        <f>+VLOOKUP(Y1302,#REF!,2,FALSE)</f>
        <v>#REF!</v>
      </c>
      <c r="R1302" t="s">
        <v>1464</v>
      </c>
      <c r="S1302" t="s">
        <v>45</v>
      </c>
      <c r="T1302">
        <v>20000</v>
      </c>
      <c r="U1302">
        <v>20000</v>
      </c>
      <c r="V1302">
        <v>2000</v>
      </c>
      <c r="W1302">
        <v>0</v>
      </c>
      <c r="X1302">
        <v>-18000</v>
      </c>
      <c r="Y1302" s="288">
        <v>3</v>
      </c>
      <c r="Z1302" s="6" t="str">
        <f t="shared" si="80"/>
        <v>33</v>
      </c>
      <c r="AA1302" s="107" t="str">
        <f t="shared" si="81"/>
        <v>2</v>
      </c>
      <c r="AB1302" s="107" t="str">
        <f t="shared" si="82"/>
        <v>24</v>
      </c>
      <c r="AC1302" s="107" t="str">
        <f t="shared" si="83"/>
        <v>242</v>
      </c>
    </row>
    <row r="1303" spans="1:29" x14ac:dyDescent="0.25">
      <c r="A1303" t="s">
        <v>215</v>
      </c>
      <c r="B1303" t="s">
        <v>1387</v>
      </c>
      <c r="C1303" s="107" t="e">
        <f>+VLOOKUP(AA1303,#REF!,2,FALSE)</f>
        <v>#REF!</v>
      </c>
      <c r="D1303" s="107" t="e">
        <f>+VLOOKUP(AB1303,#REF!,2,FALSE)</f>
        <v>#REF!</v>
      </c>
      <c r="E1303" s="107" t="s">
        <v>2226</v>
      </c>
      <c r="F1303" s="107" t="s">
        <v>2220</v>
      </c>
      <c r="G1303" s="107" t="s">
        <v>2252</v>
      </c>
      <c r="H1303" s="107" t="s">
        <v>2253</v>
      </c>
      <c r="I1303" s="107" t="s">
        <v>1271</v>
      </c>
      <c r="J1303" s="107" t="s">
        <v>216</v>
      </c>
      <c r="K1303" s="107" t="s">
        <v>1369</v>
      </c>
      <c r="L1303" s="107" t="s">
        <v>2217</v>
      </c>
      <c r="M1303" t="s">
        <v>1351</v>
      </c>
      <c r="P1303" t="s">
        <v>1166</v>
      </c>
      <c r="Q1303" s="6" t="e">
        <f>+VLOOKUP(Y1303,#REF!,2,FALSE)</f>
        <v>#REF!</v>
      </c>
      <c r="R1303" t="s">
        <v>1466</v>
      </c>
      <c r="S1303" t="s">
        <v>100</v>
      </c>
      <c r="T1303">
        <v>180000</v>
      </c>
      <c r="U1303">
        <v>180000</v>
      </c>
      <c r="V1303">
        <v>0</v>
      </c>
      <c r="W1303">
        <v>0</v>
      </c>
      <c r="X1303">
        <v>-180000</v>
      </c>
      <c r="Y1303" s="288">
        <v>3</v>
      </c>
      <c r="Z1303" s="6" t="str">
        <f t="shared" si="80"/>
        <v>35</v>
      </c>
      <c r="AA1303" s="107" t="str">
        <f t="shared" si="81"/>
        <v>2</v>
      </c>
      <c r="AB1303" s="107" t="str">
        <f t="shared" si="82"/>
        <v>24</v>
      </c>
      <c r="AC1303" s="107" t="str">
        <f t="shared" si="83"/>
        <v>242</v>
      </c>
    </row>
    <row r="1304" spans="1:29" x14ac:dyDescent="0.25">
      <c r="A1304" t="s">
        <v>215</v>
      </c>
      <c r="B1304" t="s">
        <v>1387</v>
      </c>
      <c r="C1304" s="107" t="e">
        <f>+VLOOKUP(AA1304,#REF!,2,FALSE)</f>
        <v>#REF!</v>
      </c>
      <c r="D1304" s="107" t="e">
        <f>+VLOOKUP(AB1304,#REF!,2,FALSE)</f>
        <v>#REF!</v>
      </c>
      <c r="E1304" s="107" t="s">
        <v>2226</v>
      </c>
      <c r="F1304" s="107" t="s">
        <v>2220</v>
      </c>
      <c r="G1304" s="107" t="s">
        <v>2252</v>
      </c>
      <c r="H1304" s="107" t="s">
        <v>2253</v>
      </c>
      <c r="I1304" s="107" t="s">
        <v>1271</v>
      </c>
      <c r="J1304" s="107" t="s">
        <v>216</v>
      </c>
      <c r="K1304" s="107" t="s">
        <v>1369</v>
      </c>
      <c r="L1304" s="107" t="s">
        <v>2217</v>
      </c>
      <c r="M1304" t="s">
        <v>1351</v>
      </c>
      <c r="P1304" t="s">
        <v>1166</v>
      </c>
      <c r="Q1304" s="6" t="e">
        <f>+VLOOKUP(Y1304,#REF!,2,FALSE)</f>
        <v>#REF!</v>
      </c>
      <c r="R1304" t="s">
        <v>1469</v>
      </c>
      <c r="S1304" t="s">
        <v>61</v>
      </c>
      <c r="T1304">
        <v>476000</v>
      </c>
      <c r="U1304">
        <v>476000</v>
      </c>
      <c r="V1304">
        <v>476000</v>
      </c>
      <c r="W1304">
        <v>0</v>
      </c>
      <c r="X1304">
        <v>0</v>
      </c>
      <c r="Y1304" s="288">
        <v>3</v>
      </c>
      <c r="Z1304" s="6" t="str">
        <f t="shared" si="80"/>
        <v>38</v>
      </c>
      <c r="AA1304" s="107" t="str">
        <f t="shared" si="81"/>
        <v>2</v>
      </c>
      <c r="AB1304" s="107" t="str">
        <f t="shared" si="82"/>
        <v>24</v>
      </c>
      <c r="AC1304" s="107" t="str">
        <f t="shared" si="83"/>
        <v>242</v>
      </c>
    </row>
    <row r="1305" spans="1:29" x14ac:dyDescent="0.25">
      <c r="A1305" t="s">
        <v>215</v>
      </c>
      <c r="B1305" t="s">
        <v>1387</v>
      </c>
      <c r="C1305" s="107" t="e">
        <f>+VLOOKUP(AA1305,#REF!,2,FALSE)</f>
        <v>#REF!</v>
      </c>
      <c r="D1305" s="107" t="e">
        <f>+VLOOKUP(AB1305,#REF!,2,FALSE)</f>
        <v>#REF!</v>
      </c>
      <c r="E1305" s="107" t="s">
        <v>2226</v>
      </c>
      <c r="F1305" s="107" t="s">
        <v>2220</v>
      </c>
      <c r="G1305" s="107" t="s">
        <v>2252</v>
      </c>
      <c r="H1305" s="107" t="s">
        <v>2253</v>
      </c>
      <c r="I1305" s="107" t="s">
        <v>1271</v>
      </c>
      <c r="J1305" s="107" t="s">
        <v>216</v>
      </c>
      <c r="K1305" s="107" t="s">
        <v>1369</v>
      </c>
      <c r="L1305" s="107" t="s">
        <v>2217</v>
      </c>
      <c r="M1305" t="s">
        <v>1351</v>
      </c>
      <c r="P1305" t="s">
        <v>1167</v>
      </c>
      <c r="Q1305" s="6" t="e">
        <f>+VLOOKUP(Y1305,#REF!,2,FALSE)</f>
        <v>#REF!</v>
      </c>
      <c r="R1305" t="s">
        <v>1454</v>
      </c>
      <c r="S1305" t="s">
        <v>2</v>
      </c>
      <c r="T1305">
        <v>20000</v>
      </c>
      <c r="U1305">
        <v>20000</v>
      </c>
      <c r="V1305">
        <v>4000</v>
      </c>
      <c r="W1305">
        <v>0</v>
      </c>
      <c r="X1305">
        <v>-16000</v>
      </c>
      <c r="Y1305" s="288">
        <v>2</v>
      </c>
      <c r="Z1305" s="6" t="str">
        <f t="shared" si="80"/>
        <v>21</v>
      </c>
      <c r="AA1305" s="107" t="str">
        <f t="shared" si="81"/>
        <v>2</v>
      </c>
      <c r="AB1305" s="107" t="str">
        <f t="shared" si="82"/>
        <v>24</v>
      </c>
      <c r="AC1305" s="107" t="str">
        <f t="shared" si="83"/>
        <v>242</v>
      </c>
    </row>
    <row r="1306" spans="1:29" x14ac:dyDescent="0.25">
      <c r="A1306" t="s">
        <v>215</v>
      </c>
      <c r="B1306" t="s">
        <v>1387</v>
      </c>
      <c r="C1306" s="107" t="e">
        <f>+VLOOKUP(AA1306,#REF!,2,FALSE)</f>
        <v>#REF!</v>
      </c>
      <c r="D1306" s="107" t="e">
        <f>+VLOOKUP(AB1306,#REF!,2,FALSE)</f>
        <v>#REF!</v>
      </c>
      <c r="E1306" s="107" t="s">
        <v>2226</v>
      </c>
      <c r="F1306" s="107" t="s">
        <v>2220</v>
      </c>
      <c r="G1306" s="107" t="s">
        <v>2252</v>
      </c>
      <c r="H1306" s="107" t="s">
        <v>2253</v>
      </c>
      <c r="I1306" s="107" t="s">
        <v>1271</v>
      </c>
      <c r="J1306" s="107" t="s">
        <v>216</v>
      </c>
      <c r="K1306" s="107" t="s">
        <v>1369</v>
      </c>
      <c r="L1306" s="107" t="s">
        <v>2217</v>
      </c>
      <c r="M1306" t="s">
        <v>1351</v>
      </c>
      <c r="P1306" t="s">
        <v>1167</v>
      </c>
      <c r="Q1306" s="6" t="e">
        <f>+VLOOKUP(Y1306,#REF!,2,FALSE)</f>
        <v>#REF!</v>
      </c>
      <c r="R1306" t="s">
        <v>1454</v>
      </c>
      <c r="S1306" t="s">
        <v>3</v>
      </c>
      <c r="T1306">
        <v>10000</v>
      </c>
      <c r="U1306">
        <v>10000</v>
      </c>
      <c r="V1306">
        <v>3000</v>
      </c>
      <c r="W1306">
        <v>0</v>
      </c>
      <c r="X1306">
        <v>-7000</v>
      </c>
      <c r="Y1306" s="288">
        <v>2</v>
      </c>
      <c r="Z1306" s="6" t="str">
        <f t="shared" si="80"/>
        <v>21</v>
      </c>
      <c r="AA1306" s="107" t="str">
        <f t="shared" si="81"/>
        <v>2</v>
      </c>
      <c r="AB1306" s="107" t="str">
        <f t="shared" si="82"/>
        <v>24</v>
      </c>
      <c r="AC1306" s="107" t="str">
        <f t="shared" si="83"/>
        <v>242</v>
      </c>
    </row>
    <row r="1307" spans="1:29" x14ac:dyDescent="0.25">
      <c r="A1307" t="s">
        <v>215</v>
      </c>
      <c r="B1307" t="s">
        <v>1387</v>
      </c>
      <c r="C1307" s="107" t="e">
        <f>+VLOOKUP(AA1307,#REF!,2,FALSE)</f>
        <v>#REF!</v>
      </c>
      <c r="D1307" s="107" t="e">
        <f>+VLOOKUP(AB1307,#REF!,2,FALSE)</f>
        <v>#REF!</v>
      </c>
      <c r="E1307" s="107" t="s">
        <v>2226</v>
      </c>
      <c r="F1307" s="107" t="s">
        <v>2220</v>
      </c>
      <c r="G1307" s="107" t="s">
        <v>2252</v>
      </c>
      <c r="H1307" s="107" t="s">
        <v>2253</v>
      </c>
      <c r="I1307" s="107" t="s">
        <v>1271</v>
      </c>
      <c r="J1307" s="107" t="s">
        <v>216</v>
      </c>
      <c r="K1307" s="107" t="s">
        <v>1369</v>
      </c>
      <c r="L1307" s="107" t="s">
        <v>2217</v>
      </c>
      <c r="M1307" t="s">
        <v>1351</v>
      </c>
      <c r="P1307" t="s">
        <v>1167</v>
      </c>
      <c r="Q1307" s="6" t="e">
        <f>+VLOOKUP(Y1307,#REF!,2,FALSE)</f>
        <v>#REF!</v>
      </c>
      <c r="R1307" t="s">
        <v>1454</v>
      </c>
      <c r="S1307" t="s">
        <v>4</v>
      </c>
      <c r="T1307">
        <v>26400</v>
      </c>
      <c r="U1307">
        <v>26400</v>
      </c>
      <c r="V1307">
        <v>5280</v>
      </c>
      <c r="W1307">
        <v>0</v>
      </c>
      <c r="X1307">
        <v>-21120</v>
      </c>
      <c r="Y1307" s="288">
        <v>2</v>
      </c>
      <c r="Z1307" s="6" t="str">
        <f t="shared" si="80"/>
        <v>21</v>
      </c>
      <c r="AA1307" s="107" t="str">
        <f t="shared" si="81"/>
        <v>2</v>
      </c>
      <c r="AB1307" s="107" t="str">
        <f t="shared" si="82"/>
        <v>24</v>
      </c>
      <c r="AC1307" s="107" t="str">
        <f t="shared" si="83"/>
        <v>242</v>
      </c>
    </row>
    <row r="1308" spans="1:29" x14ac:dyDescent="0.25">
      <c r="A1308" t="s">
        <v>215</v>
      </c>
      <c r="B1308" t="s">
        <v>1387</v>
      </c>
      <c r="C1308" s="107" t="e">
        <f>+VLOOKUP(AA1308,#REF!,2,FALSE)</f>
        <v>#REF!</v>
      </c>
      <c r="D1308" s="107" t="e">
        <f>+VLOOKUP(AB1308,#REF!,2,FALSE)</f>
        <v>#REF!</v>
      </c>
      <c r="E1308" s="107" t="s">
        <v>2226</v>
      </c>
      <c r="F1308" s="107" t="s">
        <v>2220</v>
      </c>
      <c r="G1308" s="107" t="s">
        <v>2252</v>
      </c>
      <c r="H1308" s="107" t="s">
        <v>2253</v>
      </c>
      <c r="I1308" s="107" t="s">
        <v>1271</v>
      </c>
      <c r="J1308" s="107" t="s">
        <v>216</v>
      </c>
      <c r="K1308" s="107" t="s">
        <v>1369</v>
      </c>
      <c r="L1308" s="107" t="s">
        <v>2217</v>
      </c>
      <c r="M1308" t="s">
        <v>1351</v>
      </c>
      <c r="P1308" t="s">
        <v>1167</v>
      </c>
      <c r="Q1308" s="6" t="e">
        <f>+VLOOKUP(Y1308,#REF!,2,FALSE)</f>
        <v>#REF!</v>
      </c>
      <c r="R1308" t="s">
        <v>1461</v>
      </c>
      <c r="S1308" t="s">
        <v>10</v>
      </c>
      <c r="T1308">
        <v>8500</v>
      </c>
      <c r="U1308">
        <v>8500</v>
      </c>
      <c r="V1308">
        <v>850</v>
      </c>
      <c r="W1308">
        <v>0</v>
      </c>
      <c r="X1308">
        <v>-7650</v>
      </c>
      <c r="Y1308" s="288">
        <v>2</v>
      </c>
      <c r="Z1308" s="6" t="str">
        <f t="shared" si="80"/>
        <v>29</v>
      </c>
      <c r="AA1308" s="107" t="str">
        <f t="shared" si="81"/>
        <v>2</v>
      </c>
      <c r="AB1308" s="107" t="str">
        <f t="shared" si="82"/>
        <v>24</v>
      </c>
      <c r="AC1308" s="107" t="str">
        <f t="shared" si="83"/>
        <v>242</v>
      </c>
    </row>
    <row r="1309" spans="1:29" x14ac:dyDescent="0.25">
      <c r="A1309" t="s">
        <v>215</v>
      </c>
      <c r="B1309" t="s">
        <v>1387</v>
      </c>
      <c r="C1309" s="107" t="e">
        <f>+VLOOKUP(AA1309,#REF!,2,FALSE)</f>
        <v>#REF!</v>
      </c>
      <c r="D1309" s="107" t="e">
        <f>+VLOOKUP(AB1309,#REF!,2,FALSE)</f>
        <v>#REF!</v>
      </c>
      <c r="E1309" s="107" t="s">
        <v>2226</v>
      </c>
      <c r="F1309" s="107" t="s">
        <v>2220</v>
      </c>
      <c r="G1309" s="107" t="s">
        <v>2252</v>
      </c>
      <c r="H1309" s="107" t="s">
        <v>2253</v>
      </c>
      <c r="I1309" s="107" t="s">
        <v>1271</v>
      </c>
      <c r="J1309" s="107" t="s">
        <v>216</v>
      </c>
      <c r="K1309" s="107" t="s">
        <v>1369</v>
      </c>
      <c r="L1309" s="107" t="s">
        <v>2217</v>
      </c>
      <c r="M1309" t="s">
        <v>1351</v>
      </c>
      <c r="P1309" t="s">
        <v>1167</v>
      </c>
      <c r="Q1309" s="6" t="e">
        <f>+VLOOKUP(Y1309,#REF!,2,FALSE)</f>
        <v>#REF!</v>
      </c>
      <c r="R1309" t="s">
        <v>1461</v>
      </c>
      <c r="S1309" t="s">
        <v>11</v>
      </c>
      <c r="T1309">
        <v>15000</v>
      </c>
      <c r="U1309">
        <v>15000</v>
      </c>
      <c r="V1309">
        <v>4500</v>
      </c>
      <c r="W1309">
        <v>0</v>
      </c>
      <c r="X1309">
        <v>-10500</v>
      </c>
      <c r="Y1309" s="288">
        <v>2</v>
      </c>
      <c r="Z1309" s="6" t="str">
        <f t="shared" si="80"/>
        <v>29</v>
      </c>
      <c r="AA1309" s="107" t="str">
        <f t="shared" si="81"/>
        <v>2</v>
      </c>
      <c r="AB1309" s="107" t="str">
        <f t="shared" si="82"/>
        <v>24</v>
      </c>
      <c r="AC1309" s="107" t="str">
        <f t="shared" si="83"/>
        <v>242</v>
      </c>
    </row>
    <row r="1310" spans="1:29" x14ac:dyDescent="0.25">
      <c r="A1310" t="s">
        <v>215</v>
      </c>
      <c r="B1310" t="s">
        <v>1387</v>
      </c>
      <c r="C1310" s="107" t="e">
        <f>+VLOOKUP(AA1310,#REF!,2,FALSE)</f>
        <v>#REF!</v>
      </c>
      <c r="D1310" s="107" t="e">
        <f>+VLOOKUP(AB1310,#REF!,2,FALSE)</f>
        <v>#REF!</v>
      </c>
      <c r="E1310" s="107" t="s">
        <v>2226</v>
      </c>
      <c r="F1310" s="107" t="s">
        <v>2220</v>
      </c>
      <c r="G1310" s="107" t="s">
        <v>2252</v>
      </c>
      <c r="H1310" s="107" t="s">
        <v>2253</v>
      </c>
      <c r="I1310" s="107" t="s">
        <v>1271</v>
      </c>
      <c r="J1310" s="107" t="s">
        <v>216</v>
      </c>
      <c r="K1310" s="107" t="s">
        <v>1369</v>
      </c>
      <c r="L1310" s="107" t="s">
        <v>2217</v>
      </c>
      <c r="M1310" t="s">
        <v>1351</v>
      </c>
      <c r="P1310" t="s">
        <v>1167</v>
      </c>
      <c r="Q1310" s="6" t="e">
        <f>+VLOOKUP(Y1310,#REF!,2,FALSE)</f>
        <v>#REF!</v>
      </c>
      <c r="R1310" t="s">
        <v>1466</v>
      </c>
      <c r="S1310" t="s">
        <v>100</v>
      </c>
      <c r="T1310">
        <v>20100</v>
      </c>
      <c r="U1310">
        <v>20100</v>
      </c>
      <c r="V1310">
        <v>0</v>
      </c>
      <c r="W1310">
        <v>0</v>
      </c>
      <c r="X1310">
        <v>-20100</v>
      </c>
      <c r="Y1310" s="288">
        <v>3</v>
      </c>
      <c r="Z1310" s="6" t="str">
        <f t="shared" si="80"/>
        <v>35</v>
      </c>
      <c r="AA1310" s="107" t="str">
        <f t="shared" si="81"/>
        <v>2</v>
      </c>
      <c r="AB1310" s="107" t="str">
        <f t="shared" si="82"/>
        <v>24</v>
      </c>
      <c r="AC1310" s="107" t="str">
        <f t="shared" si="83"/>
        <v>242</v>
      </c>
    </row>
    <row r="1311" spans="1:29" x14ac:dyDescent="0.25">
      <c r="A1311" t="s">
        <v>215</v>
      </c>
      <c r="B1311" t="s">
        <v>1387</v>
      </c>
      <c r="C1311" s="107" t="e">
        <f>+VLOOKUP(AA1311,#REF!,2,FALSE)</f>
        <v>#REF!</v>
      </c>
      <c r="D1311" s="107" t="e">
        <f>+VLOOKUP(AB1311,#REF!,2,FALSE)</f>
        <v>#REF!</v>
      </c>
      <c r="E1311" s="107" t="s">
        <v>2226</v>
      </c>
      <c r="F1311" s="107" t="s">
        <v>2220</v>
      </c>
      <c r="G1311" s="107" t="s">
        <v>2252</v>
      </c>
      <c r="H1311" s="107" t="s">
        <v>2253</v>
      </c>
      <c r="I1311" s="107" t="s">
        <v>1271</v>
      </c>
      <c r="J1311" s="107" t="s">
        <v>216</v>
      </c>
      <c r="K1311" s="107" t="s">
        <v>1369</v>
      </c>
      <c r="L1311" s="107" t="s">
        <v>2217</v>
      </c>
      <c r="M1311" t="s">
        <v>1351</v>
      </c>
      <c r="P1311" t="s">
        <v>1168</v>
      </c>
      <c r="Q1311" s="6" t="e">
        <f>+VLOOKUP(Y1311,#REF!,2,FALSE)</f>
        <v>#REF!</v>
      </c>
      <c r="R1311" t="s">
        <v>1469</v>
      </c>
      <c r="S1311" t="s">
        <v>61</v>
      </c>
      <c r="T1311">
        <v>480000</v>
      </c>
      <c r="U1311">
        <v>480000</v>
      </c>
      <c r="V1311">
        <v>0</v>
      </c>
      <c r="W1311">
        <v>0</v>
      </c>
      <c r="X1311">
        <v>-480000</v>
      </c>
      <c r="Y1311" s="288">
        <v>3</v>
      </c>
      <c r="Z1311" s="6" t="str">
        <f t="shared" si="80"/>
        <v>38</v>
      </c>
      <c r="AA1311" s="107" t="str">
        <f t="shared" si="81"/>
        <v>2</v>
      </c>
      <c r="AB1311" s="107" t="str">
        <f t="shared" si="82"/>
        <v>24</v>
      </c>
      <c r="AC1311" s="107" t="str">
        <f t="shared" si="83"/>
        <v>242</v>
      </c>
    </row>
    <row r="1312" spans="1:29" x14ac:dyDescent="0.25">
      <c r="A1312" t="s">
        <v>215</v>
      </c>
      <c r="B1312" t="s">
        <v>1387</v>
      </c>
      <c r="C1312" s="107" t="e">
        <f>+VLOOKUP(AA1312,#REF!,2,FALSE)</f>
        <v>#REF!</v>
      </c>
      <c r="D1312" s="107" t="e">
        <f>+VLOOKUP(AB1312,#REF!,2,FALSE)</f>
        <v>#REF!</v>
      </c>
      <c r="E1312" s="107" t="s">
        <v>2226</v>
      </c>
      <c r="F1312" s="107" t="s">
        <v>2220</v>
      </c>
      <c r="G1312" s="107" t="s">
        <v>2252</v>
      </c>
      <c r="H1312" s="107" t="s">
        <v>2253</v>
      </c>
      <c r="I1312" s="107" t="s">
        <v>1271</v>
      </c>
      <c r="J1312" s="107" t="s">
        <v>216</v>
      </c>
      <c r="K1312" s="107" t="s">
        <v>1369</v>
      </c>
      <c r="L1312" s="107" t="s">
        <v>2217</v>
      </c>
      <c r="M1312" t="s">
        <v>1351</v>
      </c>
      <c r="P1312" t="s">
        <v>1169</v>
      </c>
      <c r="Q1312" s="6" t="e">
        <f>+VLOOKUP(Y1312,#REF!,2,FALSE)</f>
        <v>#REF!</v>
      </c>
      <c r="R1312" t="s">
        <v>1476</v>
      </c>
      <c r="S1312" t="s">
        <v>15</v>
      </c>
      <c r="T1312">
        <v>200000</v>
      </c>
      <c r="U1312">
        <v>200000</v>
      </c>
      <c r="V1312">
        <v>0</v>
      </c>
      <c r="W1312">
        <v>0</v>
      </c>
      <c r="X1312">
        <v>-200000</v>
      </c>
      <c r="Y1312" s="288">
        <v>5</v>
      </c>
      <c r="Z1312" s="6" t="str">
        <f t="shared" si="80"/>
        <v>51</v>
      </c>
      <c r="AA1312" s="107" t="str">
        <f t="shared" si="81"/>
        <v>2</v>
      </c>
      <c r="AB1312" s="107" t="str">
        <f t="shared" si="82"/>
        <v>24</v>
      </c>
      <c r="AC1312" s="107" t="str">
        <f t="shared" si="83"/>
        <v>242</v>
      </c>
    </row>
    <row r="1313" spans="1:29" x14ac:dyDescent="0.25">
      <c r="A1313" t="s">
        <v>215</v>
      </c>
      <c r="B1313" t="s">
        <v>1387</v>
      </c>
      <c r="C1313" s="107" t="e">
        <f>+VLOOKUP(AA1313,#REF!,2,FALSE)</f>
        <v>#REF!</v>
      </c>
      <c r="D1313" s="107" t="e">
        <f>+VLOOKUP(AB1313,#REF!,2,FALSE)</f>
        <v>#REF!</v>
      </c>
      <c r="E1313" s="107" t="s">
        <v>2226</v>
      </c>
      <c r="F1313" s="107" t="s">
        <v>2220</v>
      </c>
      <c r="G1313" s="107" t="s">
        <v>2252</v>
      </c>
      <c r="H1313" s="107" t="s">
        <v>2253</v>
      </c>
      <c r="I1313" s="107" t="s">
        <v>1271</v>
      </c>
      <c r="J1313" s="107" t="s">
        <v>216</v>
      </c>
      <c r="K1313" s="107" t="s">
        <v>1369</v>
      </c>
      <c r="L1313" s="107" t="s">
        <v>2217</v>
      </c>
      <c r="M1313" t="s">
        <v>1351</v>
      </c>
      <c r="P1313" t="s">
        <v>1170</v>
      </c>
      <c r="Q1313" s="6" t="e">
        <f>+VLOOKUP(Y1313,#REF!,2,FALSE)</f>
        <v>#REF!</v>
      </c>
      <c r="R1313" t="s">
        <v>1469</v>
      </c>
      <c r="S1313" t="s">
        <v>61</v>
      </c>
      <c r="T1313">
        <v>65000</v>
      </c>
      <c r="U1313">
        <v>65000</v>
      </c>
      <c r="V1313">
        <v>65000</v>
      </c>
      <c r="W1313">
        <v>0</v>
      </c>
      <c r="X1313">
        <v>0</v>
      </c>
      <c r="Y1313" s="288">
        <v>3</v>
      </c>
      <c r="Z1313" s="6" t="str">
        <f t="shared" si="80"/>
        <v>38</v>
      </c>
      <c r="AA1313" s="107" t="str">
        <f t="shared" si="81"/>
        <v>2</v>
      </c>
      <c r="AB1313" s="107" t="str">
        <f t="shared" si="82"/>
        <v>24</v>
      </c>
      <c r="AC1313" s="107" t="str">
        <f t="shared" si="83"/>
        <v>242</v>
      </c>
    </row>
    <row r="1314" spans="1:29" x14ac:dyDescent="0.25">
      <c r="A1314" t="s">
        <v>215</v>
      </c>
      <c r="B1314" t="s">
        <v>1389</v>
      </c>
      <c r="C1314" s="107" t="e">
        <f>+VLOOKUP(AA1314,#REF!,2,FALSE)</f>
        <v>#REF!</v>
      </c>
      <c r="D1314" s="107" t="e">
        <f>+VLOOKUP(AB1314,#REF!,2,FALSE)</f>
        <v>#REF!</v>
      </c>
      <c r="E1314" s="107" t="s">
        <v>2226</v>
      </c>
      <c r="F1314" s="107" t="s">
        <v>2212</v>
      </c>
      <c r="G1314" s="107" t="s">
        <v>2213</v>
      </c>
      <c r="H1314" s="107" t="s">
        <v>2255</v>
      </c>
      <c r="I1314" t="s">
        <v>1272</v>
      </c>
      <c r="J1314" t="s">
        <v>218</v>
      </c>
      <c r="K1314" t="s">
        <v>1390</v>
      </c>
      <c r="L1314" s="107" t="s">
        <v>2217</v>
      </c>
      <c r="M1314" t="s">
        <v>1354</v>
      </c>
      <c r="P1314" t="s">
        <v>1086</v>
      </c>
      <c r="Q1314" s="6" t="e">
        <f>+VLOOKUP(Y1314,#REF!,2,FALSE)</f>
        <v>#REF!</v>
      </c>
      <c r="R1314" t="s">
        <v>1454</v>
      </c>
      <c r="S1314" t="s">
        <v>2</v>
      </c>
      <c r="T1314">
        <v>95000</v>
      </c>
      <c r="U1314">
        <v>95000</v>
      </c>
      <c r="V1314">
        <v>19000</v>
      </c>
      <c r="W1314">
        <v>0</v>
      </c>
      <c r="X1314">
        <v>-76000</v>
      </c>
      <c r="Y1314" s="288">
        <v>2</v>
      </c>
      <c r="Z1314" s="6" t="str">
        <f t="shared" si="80"/>
        <v>21</v>
      </c>
      <c r="AA1314" s="107" t="str">
        <f t="shared" si="81"/>
        <v>2</v>
      </c>
      <c r="AB1314" s="107" t="str">
        <f t="shared" si="82"/>
        <v>27</v>
      </c>
      <c r="AC1314" s="107" t="str">
        <f t="shared" si="83"/>
        <v>271</v>
      </c>
    </row>
    <row r="1315" spans="1:29" x14ac:dyDescent="0.25">
      <c r="A1315" t="s">
        <v>215</v>
      </c>
      <c r="B1315" t="s">
        <v>1389</v>
      </c>
      <c r="C1315" s="107" t="e">
        <f>+VLOOKUP(AA1315,#REF!,2,FALSE)</f>
        <v>#REF!</v>
      </c>
      <c r="D1315" s="107" t="e">
        <f>+VLOOKUP(AB1315,#REF!,2,FALSE)</f>
        <v>#REF!</v>
      </c>
      <c r="E1315" s="107" t="s">
        <v>2226</v>
      </c>
      <c r="F1315" s="107" t="s">
        <v>2212</v>
      </c>
      <c r="G1315" s="107" t="s">
        <v>2213</v>
      </c>
      <c r="H1315" s="107" t="s">
        <v>2255</v>
      </c>
      <c r="I1315" s="107" t="s">
        <v>1272</v>
      </c>
      <c r="J1315" s="107" t="s">
        <v>218</v>
      </c>
      <c r="K1315" s="107" t="s">
        <v>1390</v>
      </c>
      <c r="L1315" s="107" t="s">
        <v>2217</v>
      </c>
      <c r="M1315" t="s">
        <v>1354</v>
      </c>
      <c r="P1315" t="s">
        <v>1087</v>
      </c>
      <c r="Q1315" s="6" t="e">
        <f>+VLOOKUP(Y1315,#REF!,2,FALSE)</f>
        <v>#REF!</v>
      </c>
      <c r="R1315" t="s">
        <v>1454</v>
      </c>
      <c r="S1315" t="s">
        <v>3</v>
      </c>
      <c r="T1315">
        <v>30000</v>
      </c>
      <c r="U1315">
        <v>30000</v>
      </c>
      <c r="V1315">
        <v>9000</v>
      </c>
      <c r="W1315">
        <v>0</v>
      </c>
      <c r="X1315">
        <v>-21000</v>
      </c>
      <c r="Y1315" s="288">
        <v>2</v>
      </c>
      <c r="Z1315" s="6" t="str">
        <f t="shared" si="80"/>
        <v>21</v>
      </c>
      <c r="AA1315" s="107" t="str">
        <f t="shared" si="81"/>
        <v>2</v>
      </c>
      <c r="AB1315" s="107" t="str">
        <f t="shared" si="82"/>
        <v>27</v>
      </c>
      <c r="AC1315" s="107" t="str">
        <f t="shared" si="83"/>
        <v>271</v>
      </c>
    </row>
    <row r="1316" spans="1:29" x14ac:dyDescent="0.25">
      <c r="A1316" t="s">
        <v>215</v>
      </c>
      <c r="B1316" t="s">
        <v>1389</v>
      </c>
      <c r="C1316" s="107" t="e">
        <f>+VLOOKUP(AA1316,#REF!,2,FALSE)</f>
        <v>#REF!</v>
      </c>
      <c r="D1316" s="107" t="e">
        <f>+VLOOKUP(AB1316,#REF!,2,FALSE)</f>
        <v>#REF!</v>
      </c>
      <c r="E1316" s="107" t="s">
        <v>2226</v>
      </c>
      <c r="F1316" s="107" t="s">
        <v>2212</v>
      </c>
      <c r="G1316" s="107" t="s">
        <v>2213</v>
      </c>
      <c r="H1316" s="107" t="s">
        <v>2255</v>
      </c>
      <c r="I1316" s="107" t="s">
        <v>1272</v>
      </c>
      <c r="J1316" s="107" t="s">
        <v>218</v>
      </c>
      <c r="K1316" s="107" t="s">
        <v>1390</v>
      </c>
      <c r="L1316" s="107" t="s">
        <v>2217</v>
      </c>
      <c r="M1316" t="s">
        <v>1354</v>
      </c>
      <c r="P1316" t="s">
        <v>1088</v>
      </c>
      <c r="Q1316" s="6" t="e">
        <f>+VLOOKUP(Y1316,#REF!,2,FALSE)</f>
        <v>#REF!</v>
      </c>
      <c r="R1316" t="s">
        <v>1454</v>
      </c>
      <c r="S1316" t="s">
        <v>4</v>
      </c>
      <c r="T1316">
        <v>600000</v>
      </c>
      <c r="U1316">
        <v>600000</v>
      </c>
      <c r="V1316">
        <v>120000</v>
      </c>
      <c r="W1316">
        <v>0</v>
      </c>
      <c r="X1316">
        <v>-480000</v>
      </c>
      <c r="Y1316" s="288">
        <v>2</v>
      </c>
      <c r="Z1316" s="6" t="str">
        <f t="shared" si="80"/>
        <v>21</v>
      </c>
      <c r="AA1316" s="107" t="str">
        <f t="shared" si="81"/>
        <v>2</v>
      </c>
      <c r="AB1316" s="107" t="str">
        <f t="shared" si="82"/>
        <v>27</v>
      </c>
      <c r="AC1316" s="107" t="str">
        <f t="shared" si="83"/>
        <v>271</v>
      </c>
    </row>
    <row r="1317" spans="1:29" x14ac:dyDescent="0.25">
      <c r="A1317" t="s">
        <v>215</v>
      </c>
      <c r="B1317" t="s">
        <v>1389</v>
      </c>
      <c r="C1317" s="107" t="e">
        <f>+VLOOKUP(AA1317,#REF!,2,FALSE)</f>
        <v>#REF!</v>
      </c>
      <c r="D1317" s="107" t="e">
        <f>+VLOOKUP(AB1317,#REF!,2,FALSE)</f>
        <v>#REF!</v>
      </c>
      <c r="E1317" s="107" t="s">
        <v>2226</v>
      </c>
      <c r="F1317" s="107" t="s">
        <v>2212</v>
      </c>
      <c r="G1317" s="107" t="s">
        <v>2213</v>
      </c>
      <c r="H1317" s="107" t="s">
        <v>2255</v>
      </c>
      <c r="I1317" s="107" t="s">
        <v>1272</v>
      </c>
      <c r="J1317" s="107" t="s">
        <v>218</v>
      </c>
      <c r="K1317" s="107" t="s">
        <v>1390</v>
      </c>
      <c r="L1317" s="107" t="s">
        <v>2217</v>
      </c>
      <c r="M1317" t="s">
        <v>1354</v>
      </c>
      <c r="P1317" t="s">
        <v>1089</v>
      </c>
      <c r="Q1317" s="6" t="e">
        <f>+VLOOKUP(Y1317,#REF!,2,FALSE)</f>
        <v>#REF!</v>
      </c>
      <c r="R1317" t="s">
        <v>1454</v>
      </c>
      <c r="S1317" t="s">
        <v>5</v>
      </c>
      <c r="T1317">
        <v>210000</v>
      </c>
      <c r="U1317">
        <v>210000</v>
      </c>
      <c r="V1317">
        <v>42000</v>
      </c>
      <c r="W1317">
        <v>0</v>
      </c>
      <c r="X1317">
        <v>-168000</v>
      </c>
      <c r="Y1317" s="288">
        <v>2</v>
      </c>
      <c r="Z1317" s="6" t="str">
        <f t="shared" si="80"/>
        <v>21</v>
      </c>
      <c r="AA1317" s="107" t="str">
        <f t="shared" si="81"/>
        <v>2</v>
      </c>
      <c r="AB1317" s="107" t="str">
        <f t="shared" si="82"/>
        <v>27</v>
      </c>
      <c r="AC1317" s="107" t="str">
        <f t="shared" si="83"/>
        <v>271</v>
      </c>
    </row>
    <row r="1318" spans="1:29" x14ac:dyDescent="0.25">
      <c r="A1318" t="s">
        <v>215</v>
      </c>
      <c r="B1318" t="s">
        <v>1389</v>
      </c>
      <c r="C1318" s="107" t="e">
        <f>+VLOOKUP(AA1318,#REF!,2,FALSE)</f>
        <v>#REF!</v>
      </c>
      <c r="D1318" s="107" t="e">
        <f>+VLOOKUP(AB1318,#REF!,2,FALSE)</f>
        <v>#REF!</v>
      </c>
      <c r="E1318" s="107" t="s">
        <v>2226</v>
      </c>
      <c r="F1318" s="107" t="s">
        <v>2212</v>
      </c>
      <c r="G1318" s="107" t="s">
        <v>2213</v>
      </c>
      <c r="H1318" s="107" t="s">
        <v>2255</v>
      </c>
      <c r="I1318" s="107" t="s">
        <v>1272</v>
      </c>
      <c r="J1318" s="107" t="s">
        <v>218</v>
      </c>
      <c r="K1318" s="107" t="s">
        <v>1390</v>
      </c>
      <c r="L1318" s="107" t="s">
        <v>2217</v>
      </c>
      <c r="M1318" t="s">
        <v>1354</v>
      </c>
      <c r="P1318" t="s">
        <v>1090</v>
      </c>
      <c r="Q1318" s="6" t="e">
        <f>+VLOOKUP(Y1318,#REF!,2,FALSE)</f>
        <v>#REF!</v>
      </c>
      <c r="R1318" t="s">
        <v>1455</v>
      </c>
      <c r="S1318" t="s">
        <v>7</v>
      </c>
      <c r="T1318">
        <v>900000</v>
      </c>
      <c r="U1318">
        <v>900000</v>
      </c>
      <c r="V1318">
        <v>180000</v>
      </c>
      <c r="W1318">
        <v>0</v>
      </c>
      <c r="X1318">
        <v>-720000</v>
      </c>
      <c r="Y1318" s="288">
        <v>2</v>
      </c>
      <c r="Z1318" s="6" t="str">
        <f t="shared" si="80"/>
        <v>22</v>
      </c>
      <c r="AA1318" s="107" t="str">
        <f t="shared" si="81"/>
        <v>2</v>
      </c>
      <c r="AB1318" s="107" t="str">
        <f t="shared" si="82"/>
        <v>27</v>
      </c>
      <c r="AC1318" s="107" t="str">
        <f t="shared" si="83"/>
        <v>271</v>
      </c>
    </row>
    <row r="1319" spans="1:29" x14ac:dyDescent="0.25">
      <c r="A1319" t="s">
        <v>215</v>
      </c>
      <c r="B1319" t="s">
        <v>1389</v>
      </c>
      <c r="C1319" s="107" t="e">
        <f>+VLOOKUP(AA1319,#REF!,2,FALSE)</f>
        <v>#REF!</v>
      </c>
      <c r="D1319" s="107" t="e">
        <f>+VLOOKUP(AB1319,#REF!,2,FALSE)</f>
        <v>#REF!</v>
      </c>
      <c r="E1319" s="107" t="s">
        <v>2226</v>
      </c>
      <c r="F1319" s="107" t="s">
        <v>2212</v>
      </c>
      <c r="G1319" s="107" t="s">
        <v>2213</v>
      </c>
      <c r="H1319" s="107" t="s">
        <v>2255</v>
      </c>
      <c r="I1319" s="107" t="s">
        <v>1272</v>
      </c>
      <c r="J1319" s="107" t="s">
        <v>218</v>
      </c>
      <c r="K1319" s="107" t="s">
        <v>1390</v>
      </c>
      <c r="L1319" s="107" t="s">
        <v>2217</v>
      </c>
      <c r="M1319" t="s">
        <v>1354</v>
      </c>
      <c r="P1319" t="s">
        <v>1091</v>
      </c>
      <c r="Q1319" s="6" t="e">
        <f>+VLOOKUP(Y1319,#REF!,2,FALSE)</f>
        <v>#REF!</v>
      </c>
      <c r="R1319" t="s">
        <v>1456</v>
      </c>
      <c r="S1319" t="s">
        <v>97</v>
      </c>
      <c r="T1319">
        <v>14000</v>
      </c>
      <c r="U1319">
        <v>14000</v>
      </c>
      <c r="V1319">
        <v>14000</v>
      </c>
      <c r="W1319">
        <v>0</v>
      </c>
      <c r="X1319">
        <v>0</v>
      </c>
      <c r="Y1319" s="288">
        <v>2</v>
      </c>
      <c r="Z1319" s="6" t="str">
        <f t="shared" si="80"/>
        <v>24</v>
      </c>
      <c r="AA1319" s="107" t="str">
        <f t="shared" si="81"/>
        <v>2</v>
      </c>
      <c r="AB1319" s="107" t="str">
        <f t="shared" si="82"/>
        <v>27</v>
      </c>
      <c r="AC1319" s="107" t="str">
        <f t="shared" si="83"/>
        <v>271</v>
      </c>
    </row>
    <row r="1320" spans="1:29" x14ac:dyDescent="0.25">
      <c r="A1320" t="s">
        <v>215</v>
      </c>
      <c r="B1320" t="s">
        <v>1389</v>
      </c>
      <c r="C1320" s="107" t="e">
        <f>+VLOOKUP(AA1320,#REF!,2,FALSE)</f>
        <v>#REF!</v>
      </c>
      <c r="D1320" s="107" t="e">
        <f>+VLOOKUP(AB1320,#REF!,2,FALSE)</f>
        <v>#REF!</v>
      </c>
      <c r="E1320" s="107" t="s">
        <v>2226</v>
      </c>
      <c r="F1320" s="107" t="s">
        <v>2212</v>
      </c>
      <c r="G1320" s="107" t="s">
        <v>2213</v>
      </c>
      <c r="H1320" s="107" t="s">
        <v>2255</v>
      </c>
      <c r="I1320" s="107" t="s">
        <v>1272</v>
      </c>
      <c r="J1320" s="107" t="s">
        <v>218</v>
      </c>
      <c r="K1320" s="107" t="s">
        <v>1390</v>
      </c>
      <c r="L1320" s="107" t="s">
        <v>2217</v>
      </c>
      <c r="M1320" t="s">
        <v>1354</v>
      </c>
      <c r="P1320" t="s">
        <v>1092</v>
      </c>
      <c r="Q1320" s="6" t="e">
        <f>+VLOOKUP(Y1320,#REF!,2,FALSE)</f>
        <v>#REF!</v>
      </c>
      <c r="R1320" t="s">
        <v>1457</v>
      </c>
      <c r="S1320" t="s">
        <v>69</v>
      </c>
      <c r="T1320">
        <v>5400</v>
      </c>
      <c r="U1320">
        <v>5400</v>
      </c>
      <c r="V1320">
        <v>5400</v>
      </c>
      <c r="W1320">
        <v>0</v>
      </c>
      <c r="X1320">
        <v>0</v>
      </c>
      <c r="Y1320" s="288">
        <v>2</v>
      </c>
      <c r="Z1320" s="6" t="str">
        <f t="shared" si="80"/>
        <v>25</v>
      </c>
      <c r="AA1320" s="107" t="str">
        <f t="shared" si="81"/>
        <v>2</v>
      </c>
      <c r="AB1320" s="107" t="str">
        <f t="shared" si="82"/>
        <v>27</v>
      </c>
      <c r="AC1320" s="107" t="str">
        <f t="shared" si="83"/>
        <v>271</v>
      </c>
    </row>
    <row r="1321" spans="1:29" x14ac:dyDescent="0.25">
      <c r="A1321" t="s">
        <v>215</v>
      </c>
      <c r="B1321" t="s">
        <v>1389</v>
      </c>
      <c r="C1321" s="107" t="e">
        <f>+VLOOKUP(AA1321,#REF!,2,FALSE)</f>
        <v>#REF!</v>
      </c>
      <c r="D1321" s="107" t="e">
        <f>+VLOOKUP(AB1321,#REF!,2,FALSE)</f>
        <v>#REF!</v>
      </c>
      <c r="E1321" s="107" t="s">
        <v>2226</v>
      </c>
      <c r="F1321" s="107" t="s">
        <v>2212</v>
      </c>
      <c r="G1321" s="107" t="s">
        <v>2213</v>
      </c>
      <c r="H1321" s="107" t="s">
        <v>2255</v>
      </c>
      <c r="I1321" s="107" t="s">
        <v>1272</v>
      </c>
      <c r="J1321" s="107" t="s">
        <v>218</v>
      </c>
      <c r="K1321" s="107" t="s">
        <v>1390</v>
      </c>
      <c r="L1321" s="107" t="s">
        <v>2217</v>
      </c>
      <c r="M1321" t="s">
        <v>1354</v>
      </c>
      <c r="P1321" t="s">
        <v>1093</v>
      </c>
      <c r="Q1321" s="6" t="e">
        <f>+VLOOKUP(Y1321,#REF!,2,FALSE)</f>
        <v>#REF!</v>
      </c>
      <c r="R1321" t="s">
        <v>1459</v>
      </c>
      <c r="S1321" t="s">
        <v>8</v>
      </c>
      <c r="T1321">
        <v>150000</v>
      </c>
      <c r="U1321">
        <v>150000</v>
      </c>
      <c r="V1321">
        <v>0</v>
      </c>
      <c r="W1321">
        <v>0</v>
      </c>
      <c r="X1321">
        <v>-150000</v>
      </c>
      <c r="Y1321" s="288">
        <v>2</v>
      </c>
      <c r="Z1321" s="6" t="str">
        <f t="shared" si="80"/>
        <v>27</v>
      </c>
      <c r="AA1321" s="107" t="str">
        <f t="shared" si="81"/>
        <v>2</v>
      </c>
      <c r="AB1321" s="107" t="str">
        <f t="shared" si="82"/>
        <v>27</v>
      </c>
      <c r="AC1321" s="107" t="str">
        <f t="shared" si="83"/>
        <v>271</v>
      </c>
    </row>
    <row r="1322" spans="1:29" x14ac:dyDescent="0.25">
      <c r="A1322" t="s">
        <v>215</v>
      </c>
      <c r="B1322" t="s">
        <v>1389</v>
      </c>
      <c r="C1322" s="107" t="e">
        <f>+VLOOKUP(AA1322,#REF!,2,FALSE)</f>
        <v>#REF!</v>
      </c>
      <c r="D1322" s="107" t="e">
        <f>+VLOOKUP(AB1322,#REF!,2,FALSE)</f>
        <v>#REF!</v>
      </c>
      <c r="E1322" s="107" t="s">
        <v>2226</v>
      </c>
      <c r="F1322" s="107" t="s">
        <v>2212</v>
      </c>
      <c r="G1322" s="107" t="s">
        <v>2213</v>
      </c>
      <c r="H1322" s="107" t="s">
        <v>2255</v>
      </c>
      <c r="I1322" s="107" t="s">
        <v>1272</v>
      </c>
      <c r="J1322" s="107" t="s">
        <v>218</v>
      </c>
      <c r="K1322" s="107" t="s">
        <v>1390</v>
      </c>
      <c r="L1322" s="107" t="s">
        <v>2217</v>
      </c>
      <c r="M1322" t="s">
        <v>1354</v>
      </c>
      <c r="P1322" t="s">
        <v>1094</v>
      </c>
      <c r="Q1322" s="6" t="e">
        <f>+VLOOKUP(Y1322,#REF!,2,FALSE)</f>
        <v>#REF!</v>
      </c>
      <c r="R1322" t="s">
        <v>1459</v>
      </c>
      <c r="S1322" t="s">
        <v>89</v>
      </c>
      <c r="T1322">
        <v>120000</v>
      </c>
      <c r="U1322">
        <v>120000</v>
      </c>
      <c r="V1322">
        <v>12000</v>
      </c>
      <c r="W1322">
        <v>0</v>
      </c>
      <c r="X1322">
        <v>-108000</v>
      </c>
      <c r="Y1322" s="288">
        <v>2</v>
      </c>
      <c r="Z1322" s="6" t="str">
        <f t="shared" si="80"/>
        <v>27</v>
      </c>
      <c r="AA1322" s="107" t="str">
        <f t="shared" si="81"/>
        <v>2</v>
      </c>
      <c r="AB1322" s="107" t="str">
        <f t="shared" si="82"/>
        <v>27</v>
      </c>
      <c r="AC1322" s="107" t="str">
        <f t="shared" si="83"/>
        <v>271</v>
      </c>
    </row>
    <row r="1323" spans="1:29" x14ac:dyDescent="0.25">
      <c r="A1323" t="s">
        <v>215</v>
      </c>
      <c r="B1323" t="s">
        <v>1389</v>
      </c>
      <c r="C1323" s="107" t="e">
        <f>+VLOOKUP(AA1323,#REF!,2,FALSE)</f>
        <v>#REF!</v>
      </c>
      <c r="D1323" s="107" t="e">
        <f>+VLOOKUP(AB1323,#REF!,2,FALSE)</f>
        <v>#REF!</v>
      </c>
      <c r="E1323" s="107" t="s">
        <v>2226</v>
      </c>
      <c r="F1323" s="107" t="s">
        <v>2212</v>
      </c>
      <c r="G1323" s="107" t="s">
        <v>2213</v>
      </c>
      <c r="H1323" s="107" t="s">
        <v>2255</v>
      </c>
      <c r="I1323" s="107" t="s">
        <v>1272</v>
      </c>
      <c r="J1323" s="107" t="s">
        <v>218</v>
      </c>
      <c r="K1323" s="107" t="s">
        <v>1390</v>
      </c>
      <c r="L1323" s="107" t="s">
        <v>2217</v>
      </c>
      <c r="M1323" t="s">
        <v>1354</v>
      </c>
      <c r="P1323" t="s">
        <v>1095</v>
      </c>
      <c r="Q1323" s="6" t="e">
        <f>+VLOOKUP(Y1323,#REF!,2,FALSE)</f>
        <v>#REF!</v>
      </c>
      <c r="R1323" t="s">
        <v>1461</v>
      </c>
      <c r="S1323" t="s">
        <v>10</v>
      </c>
      <c r="T1323">
        <v>200000</v>
      </c>
      <c r="U1323">
        <v>200000</v>
      </c>
      <c r="V1323">
        <v>20000</v>
      </c>
      <c r="W1323">
        <v>0</v>
      </c>
      <c r="X1323">
        <v>-180000</v>
      </c>
      <c r="Y1323" s="288">
        <v>2</v>
      </c>
      <c r="Z1323" s="6" t="str">
        <f t="shared" si="80"/>
        <v>29</v>
      </c>
      <c r="AA1323" s="107" t="str">
        <f t="shared" si="81"/>
        <v>2</v>
      </c>
      <c r="AB1323" s="107" t="str">
        <f t="shared" si="82"/>
        <v>27</v>
      </c>
      <c r="AC1323" s="107" t="str">
        <f t="shared" si="83"/>
        <v>271</v>
      </c>
    </row>
    <row r="1324" spans="1:29" x14ac:dyDescent="0.25">
      <c r="A1324" t="s">
        <v>215</v>
      </c>
      <c r="B1324" t="s">
        <v>1389</v>
      </c>
      <c r="C1324" s="107" t="e">
        <f>+VLOOKUP(AA1324,#REF!,2,FALSE)</f>
        <v>#REF!</v>
      </c>
      <c r="D1324" s="107" t="e">
        <f>+VLOOKUP(AB1324,#REF!,2,FALSE)</f>
        <v>#REF!</v>
      </c>
      <c r="E1324" s="107" t="s">
        <v>2226</v>
      </c>
      <c r="F1324" s="107" t="s">
        <v>2212</v>
      </c>
      <c r="G1324" s="107" t="s">
        <v>2213</v>
      </c>
      <c r="H1324" s="107" t="s">
        <v>2255</v>
      </c>
      <c r="I1324" s="107" t="s">
        <v>1272</v>
      </c>
      <c r="J1324" s="107" t="s">
        <v>218</v>
      </c>
      <c r="K1324" s="107" t="s">
        <v>1390</v>
      </c>
      <c r="L1324" s="107" t="s">
        <v>2217</v>
      </c>
      <c r="M1324" t="s">
        <v>1354</v>
      </c>
      <c r="P1324" t="s">
        <v>1096</v>
      </c>
      <c r="Q1324" s="6" t="e">
        <f>+VLOOKUP(Y1324,#REF!,2,FALSE)</f>
        <v>#REF!</v>
      </c>
      <c r="R1324" t="s">
        <v>1461</v>
      </c>
      <c r="S1324" t="s">
        <v>54</v>
      </c>
      <c r="T1324">
        <v>50000</v>
      </c>
      <c r="U1324">
        <v>50000</v>
      </c>
      <c r="V1324">
        <v>2500</v>
      </c>
      <c r="W1324">
        <v>0</v>
      </c>
      <c r="X1324">
        <v>-47500</v>
      </c>
      <c r="Y1324" s="288">
        <v>2</v>
      </c>
      <c r="Z1324" s="6" t="str">
        <f t="shared" si="80"/>
        <v>29</v>
      </c>
      <c r="AA1324" s="107" t="str">
        <f t="shared" si="81"/>
        <v>2</v>
      </c>
      <c r="AB1324" s="107" t="str">
        <f t="shared" si="82"/>
        <v>27</v>
      </c>
      <c r="AC1324" s="107" t="str">
        <f t="shared" si="83"/>
        <v>271</v>
      </c>
    </row>
    <row r="1325" spans="1:29" x14ac:dyDescent="0.25">
      <c r="A1325" t="s">
        <v>215</v>
      </c>
      <c r="B1325" t="s">
        <v>1389</v>
      </c>
      <c r="C1325" s="107" t="e">
        <f>+VLOOKUP(AA1325,#REF!,2,FALSE)</f>
        <v>#REF!</v>
      </c>
      <c r="D1325" s="107" t="e">
        <f>+VLOOKUP(AB1325,#REF!,2,FALSE)</f>
        <v>#REF!</v>
      </c>
      <c r="E1325" s="107" t="s">
        <v>2226</v>
      </c>
      <c r="F1325" s="107" t="s">
        <v>2212</v>
      </c>
      <c r="G1325" s="107" t="s">
        <v>2213</v>
      </c>
      <c r="H1325" s="107" t="s">
        <v>2255</v>
      </c>
      <c r="I1325" s="107" t="s">
        <v>1272</v>
      </c>
      <c r="J1325" s="107" t="s">
        <v>218</v>
      </c>
      <c r="K1325" s="107" t="s">
        <v>1390</v>
      </c>
      <c r="L1325" s="107" t="s">
        <v>2217</v>
      </c>
      <c r="M1325" t="s">
        <v>1354</v>
      </c>
      <c r="P1325" t="s">
        <v>1097</v>
      </c>
      <c r="Q1325" s="6" t="e">
        <f>+VLOOKUP(Y1325,#REF!,2,FALSE)</f>
        <v>#REF!</v>
      </c>
      <c r="R1325" t="s">
        <v>1464</v>
      </c>
      <c r="S1325" t="s">
        <v>45</v>
      </c>
      <c r="T1325">
        <v>80000</v>
      </c>
      <c r="U1325">
        <v>80000</v>
      </c>
      <c r="V1325">
        <v>8000</v>
      </c>
      <c r="W1325">
        <v>0</v>
      </c>
      <c r="X1325">
        <v>-72000</v>
      </c>
      <c r="Y1325" s="288">
        <v>3</v>
      </c>
      <c r="Z1325" s="6" t="str">
        <f t="shared" si="80"/>
        <v>33</v>
      </c>
      <c r="AA1325" s="107" t="str">
        <f t="shared" si="81"/>
        <v>2</v>
      </c>
      <c r="AB1325" s="107" t="str">
        <f t="shared" si="82"/>
        <v>27</v>
      </c>
      <c r="AC1325" s="107" t="str">
        <f t="shared" si="83"/>
        <v>271</v>
      </c>
    </row>
    <row r="1326" spans="1:29" x14ac:dyDescent="0.25">
      <c r="A1326" t="s">
        <v>215</v>
      </c>
      <c r="B1326" t="s">
        <v>1389</v>
      </c>
      <c r="C1326" s="107" t="e">
        <f>+VLOOKUP(AA1326,#REF!,2,FALSE)</f>
        <v>#REF!</v>
      </c>
      <c r="D1326" s="107" t="e">
        <f>+VLOOKUP(AB1326,#REF!,2,FALSE)</f>
        <v>#REF!</v>
      </c>
      <c r="E1326" s="107" t="s">
        <v>2226</v>
      </c>
      <c r="F1326" s="107" t="s">
        <v>2212</v>
      </c>
      <c r="G1326" s="107" t="s">
        <v>2213</v>
      </c>
      <c r="H1326" s="107" t="s">
        <v>2255</v>
      </c>
      <c r="I1326" s="107" t="s">
        <v>1272</v>
      </c>
      <c r="J1326" s="107" t="s">
        <v>218</v>
      </c>
      <c r="K1326" s="107" t="s">
        <v>1390</v>
      </c>
      <c r="L1326" s="107" t="s">
        <v>2217</v>
      </c>
      <c r="M1326" t="s">
        <v>1354</v>
      </c>
      <c r="P1326" t="s">
        <v>1098</v>
      </c>
      <c r="Q1326" s="6" t="e">
        <f>+VLOOKUP(Y1326,#REF!,2,FALSE)</f>
        <v>#REF!</v>
      </c>
      <c r="R1326" t="s">
        <v>1464</v>
      </c>
      <c r="S1326" t="s">
        <v>71</v>
      </c>
      <c r="T1326">
        <v>500000</v>
      </c>
      <c r="U1326">
        <v>500000</v>
      </c>
      <c r="V1326">
        <v>500000</v>
      </c>
      <c r="W1326">
        <v>0</v>
      </c>
      <c r="X1326">
        <v>0</v>
      </c>
      <c r="Y1326" s="288">
        <v>3</v>
      </c>
      <c r="Z1326" s="6" t="str">
        <f t="shared" si="80"/>
        <v>33</v>
      </c>
      <c r="AA1326" s="107" t="str">
        <f t="shared" si="81"/>
        <v>2</v>
      </c>
      <c r="AB1326" s="107" t="str">
        <f t="shared" si="82"/>
        <v>27</v>
      </c>
      <c r="AC1326" s="107" t="str">
        <f t="shared" si="83"/>
        <v>271</v>
      </c>
    </row>
    <row r="1327" spans="1:29" x14ac:dyDescent="0.25">
      <c r="A1327" t="s">
        <v>215</v>
      </c>
      <c r="B1327" t="s">
        <v>1389</v>
      </c>
      <c r="C1327" s="107" t="e">
        <f>+VLOOKUP(AA1327,#REF!,2,FALSE)</f>
        <v>#REF!</v>
      </c>
      <c r="D1327" s="107" t="e">
        <f>+VLOOKUP(AB1327,#REF!,2,FALSE)</f>
        <v>#REF!</v>
      </c>
      <c r="E1327" s="107" t="s">
        <v>2226</v>
      </c>
      <c r="F1327" s="107" t="s">
        <v>2212</v>
      </c>
      <c r="G1327" s="107" t="s">
        <v>2213</v>
      </c>
      <c r="H1327" s="107" t="s">
        <v>2255</v>
      </c>
      <c r="I1327" s="107" t="s">
        <v>1272</v>
      </c>
      <c r="J1327" s="107" t="s">
        <v>218</v>
      </c>
      <c r="K1327" s="107" t="s">
        <v>1390</v>
      </c>
      <c r="L1327" s="107" t="s">
        <v>2217</v>
      </c>
      <c r="M1327" t="s">
        <v>1354</v>
      </c>
      <c r="P1327" t="s">
        <v>1099</v>
      </c>
      <c r="Q1327" s="6" t="e">
        <f>+VLOOKUP(Y1327,#REF!,2,FALSE)</f>
        <v>#REF!</v>
      </c>
      <c r="R1327" t="s">
        <v>1469</v>
      </c>
      <c r="S1327" t="s">
        <v>61</v>
      </c>
      <c r="T1327">
        <v>450000</v>
      </c>
      <c r="U1327">
        <v>450000</v>
      </c>
      <c r="V1327">
        <v>0</v>
      </c>
      <c r="W1327">
        <v>0</v>
      </c>
      <c r="X1327">
        <v>-450000</v>
      </c>
      <c r="Y1327" s="288">
        <v>3</v>
      </c>
      <c r="Z1327" s="6" t="str">
        <f t="shared" si="80"/>
        <v>38</v>
      </c>
      <c r="AA1327" s="107" t="str">
        <f t="shared" si="81"/>
        <v>2</v>
      </c>
      <c r="AB1327" s="107" t="str">
        <f t="shared" si="82"/>
        <v>27</v>
      </c>
      <c r="AC1327" s="107" t="str">
        <f t="shared" si="83"/>
        <v>271</v>
      </c>
    </row>
    <row r="1328" spans="1:29" x14ac:dyDescent="0.25">
      <c r="A1328" t="s">
        <v>215</v>
      </c>
      <c r="B1328" t="s">
        <v>1389</v>
      </c>
      <c r="C1328" s="107" t="e">
        <f>+VLOOKUP(AA1328,#REF!,2,FALSE)</f>
        <v>#REF!</v>
      </c>
      <c r="D1328" s="107" t="e">
        <f>+VLOOKUP(AB1328,#REF!,2,FALSE)</f>
        <v>#REF!</v>
      </c>
      <c r="E1328" s="107" t="s">
        <v>2226</v>
      </c>
      <c r="F1328" s="107" t="s">
        <v>2212</v>
      </c>
      <c r="G1328" s="107" t="s">
        <v>2213</v>
      </c>
      <c r="H1328" s="107" t="s">
        <v>2255</v>
      </c>
      <c r="I1328" s="107" t="s">
        <v>1272</v>
      </c>
      <c r="J1328" s="107" t="s">
        <v>218</v>
      </c>
      <c r="K1328" s="107" t="s">
        <v>1390</v>
      </c>
      <c r="L1328" s="107" t="s">
        <v>2217</v>
      </c>
      <c r="M1328" t="s">
        <v>1354</v>
      </c>
      <c r="P1328" t="s">
        <v>1100</v>
      </c>
      <c r="Q1328" s="6" t="e">
        <f>+VLOOKUP(Y1328,#REF!,2,FALSE)</f>
        <v>#REF!</v>
      </c>
      <c r="R1328" t="s">
        <v>1476</v>
      </c>
      <c r="S1328" t="s">
        <v>73</v>
      </c>
      <c r="T1328">
        <v>300000</v>
      </c>
      <c r="U1328">
        <v>300000</v>
      </c>
      <c r="V1328">
        <v>0</v>
      </c>
      <c r="W1328">
        <v>0</v>
      </c>
      <c r="X1328">
        <v>-300000</v>
      </c>
      <c r="Y1328" s="288">
        <v>5</v>
      </c>
      <c r="Z1328" s="6" t="str">
        <f t="shared" si="80"/>
        <v>51</v>
      </c>
      <c r="AA1328" s="107" t="str">
        <f t="shared" si="81"/>
        <v>2</v>
      </c>
      <c r="AB1328" s="107" t="str">
        <f t="shared" si="82"/>
        <v>27</v>
      </c>
      <c r="AC1328" s="107" t="str">
        <f t="shared" si="83"/>
        <v>271</v>
      </c>
    </row>
    <row r="1329" spans="1:29" x14ac:dyDescent="0.25">
      <c r="A1329" t="s">
        <v>215</v>
      </c>
      <c r="B1329" t="s">
        <v>1389</v>
      </c>
      <c r="C1329" s="107" t="e">
        <f>+VLOOKUP(AA1329,#REF!,2,FALSE)</f>
        <v>#REF!</v>
      </c>
      <c r="D1329" s="107" t="e">
        <f>+VLOOKUP(AB1329,#REF!,2,FALSE)</f>
        <v>#REF!</v>
      </c>
      <c r="E1329" s="107" t="s">
        <v>2226</v>
      </c>
      <c r="F1329" s="107" t="s">
        <v>2212</v>
      </c>
      <c r="G1329" s="107" t="s">
        <v>2213</v>
      </c>
      <c r="H1329" s="107" t="s">
        <v>2255</v>
      </c>
      <c r="I1329" s="107" t="s">
        <v>1272</v>
      </c>
      <c r="J1329" s="107" t="s">
        <v>218</v>
      </c>
      <c r="K1329" s="107" t="s">
        <v>1390</v>
      </c>
      <c r="L1329" s="107" t="s">
        <v>2217</v>
      </c>
      <c r="M1329" t="s">
        <v>1354</v>
      </c>
      <c r="P1329" t="s">
        <v>1101</v>
      </c>
      <c r="Q1329" s="6" t="e">
        <f>+VLOOKUP(Y1329,#REF!,2,FALSE)</f>
        <v>#REF!</v>
      </c>
      <c r="R1329" t="s">
        <v>1476</v>
      </c>
      <c r="S1329" t="s">
        <v>17</v>
      </c>
      <c r="T1329">
        <v>300000</v>
      </c>
      <c r="U1329">
        <v>300000</v>
      </c>
      <c r="V1329">
        <v>0</v>
      </c>
      <c r="W1329">
        <v>0</v>
      </c>
      <c r="X1329">
        <v>-300000</v>
      </c>
      <c r="Y1329" s="288">
        <v>5</v>
      </c>
      <c r="Z1329" s="6" t="str">
        <f t="shared" si="80"/>
        <v>51</v>
      </c>
      <c r="AA1329" s="107" t="str">
        <f t="shared" si="81"/>
        <v>2</v>
      </c>
      <c r="AB1329" s="107" t="str">
        <f t="shared" si="82"/>
        <v>27</v>
      </c>
      <c r="AC1329" s="107" t="str">
        <f t="shared" si="83"/>
        <v>271</v>
      </c>
    </row>
    <row r="1330" spans="1:29" x14ac:dyDescent="0.25">
      <c r="A1330" t="s">
        <v>215</v>
      </c>
      <c r="B1330" t="s">
        <v>1389</v>
      </c>
      <c r="C1330" s="107" t="e">
        <f>+VLOOKUP(AA1330,#REF!,2,FALSE)</f>
        <v>#REF!</v>
      </c>
      <c r="D1330" s="107" t="e">
        <f>+VLOOKUP(AB1330,#REF!,2,FALSE)</f>
        <v>#REF!</v>
      </c>
      <c r="E1330" s="107" t="s">
        <v>2226</v>
      </c>
      <c r="F1330" s="107" t="s">
        <v>2212</v>
      </c>
      <c r="G1330" s="107" t="s">
        <v>2213</v>
      </c>
      <c r="H1330" s="107" t="s">
        <v>2255</v>
      </c>
      <c r="I1330" s="107" t="s">
        <v>1272</v>
      </c>
      <c r="J1330" s="107" t="s">
        <v>218</v>
      </c>
      <c r="K1330" s="107" t="s">
        <v>1390</v>
      </c>
      <c r="L1330" s="107" t="s">
        <v>2217</v>
      </c>
      <c r="M1330" t="s">
        <v>1354</v>
      </c>
      <c r="P1330" t="s">
        <v>1102</v>
      </c>
      <c r="Q1330" s="6" t="e">
        <f>+VLOOKUP(Y1330,#REF!,2,FALSE)</f>
        <v>#REF!</v>
      </c>
      <c r="R1330" t="s">
        <v>1477</v>
      </c>
      <c r="S1330" t="s">
        <v>80</v>
      </c>
      <c r="T1330">
        <v>210000</v>
      </c>
      <c r="U1330">
        <v>210000</v>
      </c>
      <c r="V1330">
        <v>0</v>
      </c>
      <c r="W1330">
        <v>0</v>
      </c>
      <c r="X1330">
        <v>-210000</v>
      </c>
      <c r="Y1330" s="288">
        <v>5</v>
      </c>
      <c r="Z1330" s="6" t="str">
        <f t="shared" si="80"/>
        <v>52</v>
      </c>
      <c r="AA1330" s="107" t="str">
        <f t="shared" si="81"/>
        <v>2</v>
      </c>
      <c r="AB1330" s="107" t="str">
        <f t="shared" si="82"/>
        <v>27</v>
      </c>
      <c r="AC1330" s="107" t="str">
        <f t="shared" si="83"/>
        <v>271</v>
      </c>
    </row>
    <row r="1331" spans="1:29" x14ac:dyDescent="0.25">
      <c r="A1331" t="s">
        <v>215</v>
      </c>
      <c r="B1331" t="s">
        <v>1389</v>
      </c>
      <c r="C1331" s="107" t="e">
        <f>+VLOOKUP(AA1331,#REF!,2,FALSE)</f>
        <v>#REF!</v>
      </c>
      <c r="D1331" s="107" t="e">
        <f>+VLOOKUP(AB1331,#REF!,2,FALSE)</f>
        <v>#REF!</v>
      </c>
      <c r="E1331" s="107" t="s">
        <v>2226</v>
      </c>
      <c r="F1331" s="107" t="s">
        <v>2212</v>
      </c>
      <c r="G1331" s="107" t="s">
        <v>2213</v>
      </c>
      <c r="H1331" s="107" t="s">
        <v>2255</v>
      </c>
      <c r="I1331" s="107" t="s">
        <v>1272</v>
      </c>
      <c r="J1331" s="107" t="s">
        <v>218</v>
      </c>
      <c r="K1331" s="107" t="s">
        <v>1390</v>
      </c>
      <c r="L1331" s="107" t="s">
        <v>2217</v>
      </c>
      <c r="M1331" t="s">
        <v>1354</v>
      </c>
      <c r="P1331" t="s">
        <v>1103</v>
      </c>
      <c r="Q1331" s="6" t="e">
        <f>+VLOOKUP(Y1331,#REF!,2,FALSE)</f>
        <v>#REF!</v>
      </c>
      <c r="R1331" t="s">
        <v>1477</v>
      </c>
      <c r="S1331" t="s">
        <v>106</v>
      </c>
      <c r="T1331">
        <v>150000</v>
      </c>
      <c r="U1331">
        <v>150000</v>
      </c>
      <c r="V1331">
        <v>0</v>
      </c>
      <c r="W1331">
        <v>0</v>
      </c>
      <c r="X1331">
        <v>-150000</v>
      </c>
      <c r="Y1331" s="288">
        <v>5</v>
      </c>
      <c r="Z1331" s="6" t="str">
        <f t="shared" si="80"/>
        <v>52</v>
      </c>
      <c r="AA1331" s="107" t="str">
        <f t="shared" si="81"/>
        <v>2</v>
      </c>
      <c r="AB1331" s="107" t="str">
        <f t="shared" si="82"/>
        <v>27</v>
      </c>
      <c r="AC1331" s="107" t="str">
        <f t="shared" si="83"/>
        <v>271</v>
      </c>
    </row>
    <row r="1332" spans="1:29" x14ac:dyDescent="0.25">
      <c r="A1332" t="s">
        <v>215</v>
      </c>
      <c r="B1332" t="s">
        <v>1389</v>
      </c>
      <c r="C1332" s="107" t="e">
        <f>+VLOOKUP(AA1332,#REF!,2,FALSE)</f>
        <v>#REF!</v>
      </c>
      <c r="D1332" s="107" t="e">
        <f>+VLOOKUP(AB1332,#REF!,2,FALSE)</f>
        <v>#REF!</v>
      </c>
      <c r="E1332" s="107" t="s">
        <v>2226</v>
      </c>
      <c r="F1332" s="107" t="s">
        <v>2212</v>
      </c>
      <c r="G1332" s="107" t="s">
        <v>2213</v>
      </c>
      <c r="H1332" s="107" t="s">
        <v>2255</v>
      </c>
      <c r="I1332" s="107" t="s">
        <v>1272</v>
      </c>
      <c r="J1332" s="107" t="s">
        <v>218</v>
      </c>
      <c r="K1332" s="107" t="s">
        <v>1390</v>
      </c>
      <c r="L1332" s="107" t="s">
        <v>2217</v>
      </c>
      <c r="M1332" t="s">
        <v>1354</v>
      </c>
      <c r="P1332" t="s">
        <v>1104</v>
      </c>
      <c r="Q1332" s="6" t="e">
        <f>+VLOOKUP(Y1332,#REF!,2,FALSE)</f>
        <v>#REF!</v>
      </c>
      <c r="R1332" t="s">
        <v>1478</v>
      </c>
      <c r="S1332" t="s">
        <v>18</v>
      </c>
      <c r="T1332">
        <v>300000</v>
      </c>
      <c r="U1332">
        <v>300000</v>
      </c>
      <c r="V1332">
        <v>0</v>
      </c>
      <c r="W1332">
        <v>0</v>
      </c>
      <c r="X1332">
        <v>-300000</v>
      </c>
      <c r="Y1332" s="288">
        <v>5</v>
      </c>
      <c r="Z1332" s="6" t="str">
        <f t="shared" si="80"/>
        <v>53</v>
      </c>
      <c r="AA1332" s="107" t="str">
        <f t="shared" si="81"/>
        <v>2</v>
      </c>
      <c r="AB1332" s="107" t="str">
        <f t="shared" si="82"/>
        <v>27</v>
      </c>
      <c r="AC1332" s="107" t="str">
        <f t="shared" si="83"/>
        <v>271</v>
      </c>
    </row>
    <row r="1333" spans="1:29" x14ac:dyDescent="0.25">
      <c r="A1333" t="s">
        <v>215</v>
      </c>
      <c r="B1333" t="s">
        <v>1389</v>
      </c>
      <c r="C1333" s="107" t="e">
        <f>+VLOOKUP(AA1333,#REF!,2,FALSE)</f>
        <v>#REF!</v>
      </c>
      <c r="D1333" s="107" t="e">
        <f>+VLOOKUP(AB1333,#REF!,2,FALSE)</f>
        <v>#REF!</v>
      </c>
      <c r="E1333" s="107" t="s">
        <v>2226</v>
      </c>
      <c r="F1333" s="107" t="s">
        <v>2212</v>
      </c>
      <c r="G1333" s="107" t="s">
        <v>2213</v>
      </c>
      <c r="H1333" s="107" t="s">
        <v>2255</v>
      </c>
      <c r="I1333" s="107" t="s">
        <v>1272</v>
      </c>
      <c r="J1333" s="107" t="s">
        <v>218</v>
      </c>
      <c r="K1333" s="107" t="s">
        <v>1390</v>
      </c>
      <c r="L1333" s="107" t="s">
        <v>2217</v>
      </c>
      <c r="M1333" t="s">
        <v>1354</v>
      </c>
      <c r="P1333" t="s">
        <v>1105</v>
      </c>
      <c r="Q1333" s="6" t="e">
        <f>+VLOOKUP(Y1333,#REF!,2,FALSE)</f>
        <v>#REF!</v>
      </c>
      <c r="R1333" t="s">
        <v>1481</v>
      </c>
      <c r="S1333" t="s">
        <v>50</v>
      </c>
      <c r="T1333">
        <v>180000</v>
      </c>
      <c r="U1333">
        <v>180000</v>
      </c>
      <c r="V1333">
        <v>0</v>
      </c>
      <c r="W1333">
        <v>0</v>
      </c>
      <c r="X1333">
        <v>-180000</v>
      </c>
      <c r="Y1333" s="288">
        <v>5</v>
      </c>
      <c r="Z1333" s="6" t="str">
        <f t="shared" si="80"/>
        <v>56</v>
      </c>
      <c r="AA1333" s="107" t="str">
        <f t="shared" si="81"/>
        <v>2</v>
      </c>
      <c r="AB1333" s="107" t="str">
        <f t="shared" si="82"/>
        <v>27</v>
      </c>
      <c r="AC1333" s="107" t="str">
        <f t="shared" si="83"/>
        <v>271</v>
      </c>
    </row>
    <row r="1334" spans="1:29" x14ac:dyDescent="0.25">
      <c r="A1334" t="s">
        <v>215</v>
      </c>
      <c r="B1334" t="s">
        <v>1389</v>
      </c>
      <c r="C1334" s="107" t="e">
        <f>+VLOOKUP(AA1334,#REF!,2,FALSE)</f>
        <v>#REF!</v>
      </c>
      <c r="D1334" s="107" t="e">
        <f>+VLOOKUP(AB1334,#REF!,2,FALSE)</f>
        <v>#REF!</v>
      </c>
      <c r="E1334" s="107" t="s">
        <v>2226</v>
      </c>
      <c r="F1334" s="107" t="s">
        <v>2212</v>
      </c>
      <c r="G1334" s="107" t="s">
        <v>2213</v>
      </c>
      <c r="H1334" s="107" t="s">
        <v>2255</v>
      </c>
      <c r="I1334" s="107" t="s">
        <v>1272</v>
      </c>
      <c r="J1334" s="107" t="s">
        <v>218</v>
      </c>
      <c r="K1334" s="107" t="s">
        <v>1390</v>
      </c>
      <c r="L1334" s="107" t="s">
        <v>2217</v>
      </c>
      <c r="M1334" t="s">
        <v>1354</v>
      </c>
      <c r="P1334" t="s">
        <v>1106</v>
      </c>
      <c r="Q1334" s="6" t="e">
        <f>+VLOOKUP(Y1334,#REF!,2,FALSE)</f>
        <v>#REF!</v>
      </c>
      <c r="R1334" t="s">
        <v>1454</v>
      </c>
      <c r="S1334" t="s">
        <v>2</v>
      </c>
      <c r="T1334">
        <v>22862</v>
      </c>
      <c r="U1334">
        <v>22862</v>
      </c>
      <c r="V1334">
        <v>4572.4000000000005</v>
      </c>
      <c r="W1334">
        <v>0</v>
      </c>
      <c r="X1334">
        <v>-18289.599999999999</v>
      </c>
      <c r="Y1334" s="288">
        <v>2</v>
      </c>
      <c r="Z1334" s="6" t="str">
        <f t="shared" si="80"/>
        <v>21</v>
      </c>
      <c r="AA1334" s="107" t="str">
        <f t="shared" si="81"/>
        <v>2</v>
      </c>
      <c r="AB1334" s="107" t="str">
        <f t="shared" si="82"/>
        <v>27</v>
      </c>
      <c r="AC1334" s="107" t="str">
        <f t="shared" si="83"/>
        <v>271</v>
      </c>
    </row>
    <row r="1335" spans="1:29" x14ac:dyDescent="0.25">
      <c r="A1335" t="s">
        <v>215</v>
      </c>
      <c r="B1335" t="s">
        <v>1389</v>
      </c>
      <c r="C1335" s="107" t="e">
        <f>+VLOOKUP(AA1335,#REF!,2,FALSE)</f>
        <v>#REF!</v>
      </c>
      <c r="D1335" s="107" t="e">
        <f>+VLOOKUP(AB1335,#REF!,2,FALSE)</f>
        <v>#REF!</v>
      </c>
      <c r="E1335" s="107" t="s">
        <v>2226</v>
      </c>
      <c r="F1335" s="107" t="s">
        <v>2212</v>
      </c>
      <c r="G1335" s="107" t="s">
        <v>2213</v>
      </c>
      <c r="H1335" s="107" t="s">
        <v>2255</v>
      </c>
      <c r="I1335" s="107" t="s">
        <v>1272</v>
      </c>
      <c r="J1335" s="107" t="s">
        <v>218</v>
      </c>
      <c r="K1335" s="107" t="s">
        <v>1390</v>
      </c>
      <c r="L1335" s="107" t="s">
        <v>2217</v>
      </c>
      <c r="M1335" t="s">
        <v>1354</v>
      </c>
      <c r="P1335" t="s">
        <v>1107</v>
      </c>
      <c r="Q1335" s="6" t="e">
        <f>+VLOOKUP(Y1335,#REF!,2,FALSE)</f>
        <v>#REF!</v>
      </c>
      <c r="R1335" t="s">
        <v>1454</v>
      </c>
      <c r="S1335" t="s">
        <v>3</v>
      </c>
      <c r="T1335">
        <v>44653.04</v>
      </c>
      <c r="U1335">
        <v>44653.04</v>
      </c>
      <c r="V1335">
        <v>13395.912</v>
      </c>
      <c r="W1335">
        <v>0</v>
      </c>
      <c r="X1335">
        <v>-31257.128000000001</v>
      </c>
      <c r="Y1335" s="288">
        <v>2</v>
      </c>
      <c r="Z1335" s="6" t="str">
        <f t="shared" si="80"/>
        <v>21</v>
      </c>
      <c r="AA1335" s="107" t="str">
        <f t="shared" si="81"/>
        <v>2</v>
      </c>
      <c r="AB1335" s="107" t="str">
        <f t="shared" si="82"/>
        <v>27</v>
      </c>
      <c r="AC1335" s="107" t="str">
        <f t="shared" si="83"/>
        <v>271</v>
      </c>
    </row>
    <row r="1336" spans="1:29" x14ac:dyDescent="0.25">
      <c r="A1336" t="s">
        <v>215</v>
      </c>
      <c r="B1336" t="s">
        <v>1389</v>
      </c>
      <c r="C1336" s="107" t="e">
        <f>+VLOOKUP(AA1336,#REF!,2,FALSE)</f>
        <v>#REF!</v>
      </c>
      <c r="D1336" s="107" t="e">
        <f>+VLOOKUP(AB1336,#REF!,2,FALSE)</f>
        <v>#REF!</v>
      </c>
      <c r="E1336" s="107" t="s">
        <v>2226</v>
      </c>
      <c r="F1336" s="107" t="s">
        <v>2212</v>
      </c>
      <c r="G1336" s="107" t="s">
        <v>2213</v>
      </c>
      <c r="H1336" s="107" t="s">
        <v>2255</v>
      </c>
      <c r="I1336" s="107" t="s">
        <v>1272</v>
      </c>
      <c r="J1336" s="107" t="s">
        <v>218</v>
      </c>
      <c r="K1336" s="107" t="s">
        <v>1390</v>
      </c>
      <c r="L1336" s="107" t="s">
        <v>2217</v>
      </c>
      <c r="M1336" t="s">
        <v>1354</v>
      </c>
      <c r="P1336" t="s">
        <v>1108</v>
      </c>
      <c r="Q1336" s="6" t="e">
        <f>+VLOOKUP(Y1336,#REF!,2,FALSE)</f>
        <v>#REF!</v>
      </c>
      <c r="R1336" t="s">
        <v>1454</v>
      </c>
      <c r="S1336" t="s">
        <v>5</v>
      </c>
      <c r="T1336">
        <v>205900</v>
      </c>
      <c r="U1336">
        <v>205900</v>
      </c>
      <c r="V1336">
        <v>41180</v>
      </c>
      <c r="W1336">
        <v>0</v>
      </c>
      <c r="X1336">
        <v>-164720</v>
      </c>
      <c r="Y1336" s="288">
        <v>2</v>
      </c>
      <c r="Z1336" s="6" t="str">
        <f t="shared" si="80"/>
        <v>21</v>
      </c>
      <c r="AA1336" s="107" t="str">
        <f t="shared" si="81"/>
        <v>2</v>
      </c>
      <c r="AB1336" s="107" t="str">
        <f t="shared" si="82"/>
        <v>27</v>
      </c>
      <c r="AC1336" s="107" t="str">
        <f t="shared" si="83"/>
        <v>271</v>
      </c>
    </row>
    <row r="1337" spans="1:29" x14ac:dyDescent="0.25">
      <c r="A1337" t="s">
        <v>215</v>
      </c>
      <c r="B1337" t="s">
        <v>1389</v>
      </c>
      <c r="C1337" s="107" t="e">
        <f>+VLOOKUP(AA1337,#REF!,2,FALSE)</f>
        <v>#REF!</v>
      </c>
      <c r="D1337" s="107" t="e">
        <f>+VLOOKUP(AB1337,#REF!,2,FALSE)</f>
        <v>#REF!</v>
      </c>
      <c r="E1337" s="107" t="s">
        <v>2226</v>
      </c>
      <c r="F1337" s="107" t="s">
        <v>2212</v>
      </c>
      <c r="G1337" s="107" t="s">
        <v>2213</v>
      </c>
      <c r="H1337" s="107" t="s">
        <v>2255</v>
      </c>
      <c r="I1337" s="107" t="s">
        <v>1272</v>
      </c>
      <c r="J1337" s="107" t="s">
        <v>218</v>
      </c>
      <c r="K1337" s="107" t="s">
        <v>1390</v>
      </c>
      <c r="L1337" s="107" t="s">
        <v>2217</v>
      </c>
      <c r="M1337" t="s">
        <v>1354</v>
      </c>
      <c r="P1337" t="s">
        <v>1109</v>
      </c>
      <c r="Q1337" s="6" t="e">
        <f>+VLOOKUP(Y1337,#REF!,2,FALSE)</f>
        <v>#REF!</v>
      </c>
      <c r="R1337" t="s">
        <v>1455</v>
      </c>
      <c r="S1337" t="s">
        <v>74</v>
      </c>
      <c r="T1337">
        <v>811.56000000000006</v>
      </c>
      <c r="U1337">
        <v>811.56000000000006</v>
      </c>
      <c r="V1337">
        <v>811.56000000000006</v>
      </c>
      <c r="W1337">
        <v>0</v>
      </c>
      <c r="X1337">
        <v>0</v>
      </c>
      <c r="Y1337" s="288">
        <v>2</v>
      </c>
      <c r="Z1337" s="6" t="str">
        <f t="shared" si="80"/>
        <v>22</v>
      </c>
      <c r="AA1337" s="107" t="str">
        <f t="shared" si="81"/>
        <v>2</v>
      </c>
      <c r="AB1337" s="107" t="str">
        <f t="shared" si="82"/>
        <v>27</v>
      </c>
      <c r="AC1337" s="107" t="str">
        <f t="shared" si="83"/>
        <v>271</v>
      </c>
    </row>
    <row r="1338" spans="1:29" x14ac:dyDescent="0.25">
      <c r="A1338" t="s">
        <v>215</v>
      </c>
      <c r="B1338" t="s">
        <v>1389</v>
      </c>
      <c r="C1338" s="107" t="e">
        <f>+VLOOKUP(AA1338,#REF!,2,FALSE)</f>
        <v>#REF!</v>
      </c>
      <c r="D1338" s="107" t="e">
        <f>+VLOOKUP(AB1338,#REF!,2,FALSE)</f>
        <v>#REF!</v>
      </c>
      <c r="E1338" s="107" t="s">
        <v>2226</v>
      </c>
      <c r="F1338" s="107" t="s">
        <v>2212</v>
      </c>
      <c r="G1338" s="107" t="s">
        <v>2213</v>
      </c>
      <c r="H1338" s="107" t="s">
        <v>2255</v>
      </c>
      <c r="I1338" s="107" t="s">
        <v>1272</v>
      </c>
      <c r="J1338" s="107" t="s">
        <v>218</v>
      </c>
      <c r="K1338" s="107" t="s">
        <v>1390</v>
      </c>
      <c r="L1338" s="107" t="s">
        <v>2217</v>
      </c>
      <c r="M1338" t="s">
        <v>1354</v>
      </c>
      <c r="P1338" t="s">
        <v>1110</v>
      </c>
      <c r="Q1338" s="6" t="e">
        <f>+VLOOKUP(Y1338,#REF!,2,FALSE)</f>
        <v>#REF!</v>
      </c>
      <c r="R1338" t="s">
        <v>1456</v>
      </c>
      <c r="S1338" t="s">
        <v>52</v>
      </c>
      <c r="T1338">
        <v>12600</v>
      </c>
      <c r="U1338">
        <v>12600</v>
      </c>
      <c r="V1338">
        <v>1260</v>
      </c>
      <c r="W1338">
        <v>0</v>
      </c>
      <c r="X1338">
        <v>-11340</v>
      </c>
      <c r="Y1338" s="288">
        <v>2</v>
      </c>
      <c r="Z1338" s="6" t="str">
        <f t="shared" si="80"/>
        <v>24</v>
      </c>
      <c r="AA1338" s="107" t="str">
        <f t="shared" si="81"/>
        <v>2</v>
      </c>
      <c r="AB1338" s="107" t="str">
        <f t="shared" si="82"/>
        <v>27</v>
      </c>
      <c r="AC1338" s="107" t="str">
        <f t="shared" si="83"/>
        <v>271</v>
      </c>
    </row>
    <row r="1339" spans="1:29" x14ac:dyDescent="0.25">
      <c r="A1339" t="s">
        <v>215</v>
      </c>
      <c r="B1339" t="s">
        <v>1389</v>
      </c>
      <c r="C1339" s="107" t="e">
        <f>+VLOOKUP(AA1339,#REF!,2,FALSE)</f>
        <v>#REF!</v>
      </c>
      <c r="D1339" s="107" t="e">
        <f>+VLOOKUP(AB1339,#REF!,2,FALSE)</f>
        <v>#REF!</v>
      </c>
      <c r="E1339" s="107" t="s">
        <v>2226</v>
      </c>
      <c r="F1339" s="107" t="s">
        <v>2212</v>
      </c>
      <c r="G1339" s="107" t="s">
        <v>2213</v>
      </c>
      <c r="H1339" s="107" t="s">
        <v>2255</v>
      </c>
      <c r="I1339" s="107" t="s">
        <v>1272</v>
      </c>
      <c r="J1339" s="107" t="s">
        <v>218</v>
      </c>
      <c r="K1339" s="107" t="s">
        <v>1390</v>
      </c>
      <c r="L1339" s="107" t="s">
        <v>2217</v>
      </c>
      <c r="M1339" t="s">
        <v>1354</v>
      </c>
      <c r="P1339" t="s">
        <v>1111</v>
      </c>
      <c r="Q1339" s="6" t="e">
        <f>+VLOOKUP(Y1339,#REF!,2,FALSE)</f>
        <v>#REF!</v>
      </c>
      <c r="R1339" t="s">
        <v>1456</v>
      </c>
      <c r="S1339" t="s">
        <v>59</v>
      </c>
      <c r="T1339">
        <v>18000</v>
      </c>
      <c r="U1339">
        <v>18000</v>
      </c>
      <c r="V1339">
        <v>1800</v>
      </c>
      <c r="W1339">
        <v>0</v>
      </c>
      <c r="X1339">
        <v>-16200</v>
      </c>
      <c r="Y1339" s="288">
        <v>2</v>
      </c>
      <c r="Z1339" s="6" t="str">
        <f t="shared" si="80"/>
        <v>24</v>
      </c>
      <c r="AA1339" s="107" t="str">
        <f t="shared" si="81"/>
        <v>2</v>
      </c>
      <c r="AB1339" s="107" t="str">
        <f t="shared" si="82"/>
        <v>27</v>
      </c>
      <c r="AC1339" s="107" t="str">
        <f t="shared" si="83"/>
        <v>271</v>
      </c>
    </row>
    <row r="1340" spans="1:29" x14ac:dyDescent="0.25">
      <c r="A1340" t="s">
        <v>215</v>
      </c>
      <c r="B1340" t="s">
        <v>1389</v>
      </c>
      <c r="C1340" s="107" t="e">
        <f>+VLOOKUP(AA1340,#REF!,2,FALSE)</f>
        <v>#REF!</v>
      </c>
      <c r="D1340" s="107" t="e">
        <f>+VLOOKUP(AB1340,#REF!,2,FALSE)</f>
        <v>#REF!</v>
      </c>
      <c r="E1340" s="107" t="s">
        <v>2226</v>
      </c>
      <c r="F1340" s="107" t="s">
        <v>2212</v>
      </c>
      <c r="G1340" s="107" t="s">
        <v>2213</v>
      </c>
      <c r="H1340" s="107" t="s">
        <v>2255</v>
      </c>
      <c r="I1340" s="107" t="s">
        <v>1272</v>
      </c>
      <c r="J1340" s="107" t="s">
        <v>218</v>
      </c>
      <c r="K1340" s="107" t="s">
        <v>1390</v>
      </c>
      <c r="L1340" s="107" t="s">
        <v>2217</v>
      </c>
      <c r="M1340" t="s">
        <v>1354</v>
      </c>
      <c r="P1340" t="s">
        <v>1112</v>
      </c>
      <c r="Q1340" s="6" t="e">
        <f>+VLOOKUP(Y1340,#REF!,2,FALSE)</f>
        <v>#REF!</v>
      </c>
      <c r="R1340" t="s">
        <v>1457</v>
      </c>
      <c r="S1340" t="s">
        <v>75</v>
      </c>
      <c r="T1340">
        <v>31676</v>
      </c>
      <c r="U1340">
        <v>31676</v>
      </c>
      <c r="V1340">
        <v>31676</v>
      </c>
      <c r="W1340">
        <v>0</v>
      </c>
      <c r="X1340">
        <v>0</v>
      </c>
      <c r="Y1340" s="288">
        <v>2</v>
      </c>
      <c r="Z1340" s="6" t="str">
        <f t="shared" si="80"/>
        <v>25</v>
      </c>
      <c r="AA1340" s="107" t="str">
        <f t="shared" si="81"/>
        <v>2</v>
      </c>
      <c r="AB1340" s="107" t="str">
        <f t="shared" si="82"/>
        <v>27</v>
      </c>
      <c r="AC1340" s="107" t="str">
        <f t="shared" si="83"/>
        <v>271</v>
      </c>
    </row>
    <row r="1341" spans="1:29" x14ac:dyDescent="0.25">
      <c r="A1341" t="s">
        <v>215</v>
      </c>
      <c r="B1341" t="s">
        <v>1389</v>
      </c>
      <c r="C1341" s="107" t="e">
        <f>+VLOOKUP(AA1341,#REF!,2,FALSE)</f>
        <v>#REF!</v>
      </c>
      <c r="D1341" s="107" t="e">
        <f>+VLOOKUP(AB1341,#REF!,2,FALSE)</f>
        <v>#REF!</v>
      </c>
      <c r="E1341" s="107" t="s">
        <v>2226</v>
      </c>
      <c r="F1341" s="107" t="s">
        <v>2212</v>
      </c>
      <c r="G1341" s="107" t="s">
        <v>2213</v>
      </c>
      <c r="H1341" s="107" t="s">
        <v>2255</v>
      </c>
      <c r="I1341" s="107" t="s">
        <v>1272</v>
      </c>
      <c r="J1341" s="107" t="s">
        <v>218</v>
      </c>
      <c r="K1341" s="107" t="s">
        <v>1390</v>
      </c>
      <c r="L1341" s="107" t="s">
        <v>2217</v>
      </c>
      <c r="M1341" t="s">
        <v>1354</v>
      </c>
      <c r="P1341" t="s">
        <v>1113</v>
      </c>
      <c r="Q1341" s="6" t="e">
        <f>+VLOOKUP(Y1341,#REF!,2,FALSE)</f>
        <v>#REF!</v>
      </c>
      <c r="R1341" t="s">
        <v>1457</v>
      </c>
      <c r="S1341" t="s">
        <v>42</v>
      </c>
      <c r="T1341">
        <v>49935</v>
      </c>
      <c r="U1341">
        <v>49935</v>
      </c>
      <c r="V1341">
        <v>4993.5</v>
      </c>
      <c r="W1341">
        <v>0</v>
      </c>
      <c r="X1341">
        <v>-44941.5</v>
      </c>
      <c r="Y1341" s="288">
        <v>2</v>
      </c>
      <c r="Z1341" s="6" t="str">
        <f t="shared" si="80"/>
        <v>25</v>
      </c>
      <c r="AA1341" s="107" t="str">
        <f t="shared" si="81"/>
        <v>2</v>
      </c>
      <c r="AB1341" s="107" t="str">
        <f t="shared" si="82"/>
        <v>27</v>
      </c>
      <c r="AC1341" s="107" t="str">
        <f t="shared" si="83"/>
        <v>271</v>
      </c>
    </row>
    <row r="1342" spans="1:29" x14ac:dyDescent="0.25">
      <c r="A1342" t="s">
        <v>215</v>
      </c>
      <c r="B1342" t="s">
        <v>1389</v>
      </c>
      <c r="C1342" s="107" t="e">
        <f>+VLOOKUP(AA1342,#REF!,2,FALSE)</f>
        <v>#REF!</v>
      </c>
      <c r="D1342" s="107" t="e">
        <f>+VLOOKUP(AB1342,#REF!,2,FALSE)</f>
        <v>#REF!</v>
      </c>
      <c r="E1342" s="107" t="s">
        <v>2226</v>
      </c>
      <c r="F1342" s="107" t="s">
        <v>2212</v>
      </c>
      <c r="G1342" s="107" t="s">
        <v>2213</v>
      </c>
      <c r="H1342" s="107" t="s">
        <v>2255</v>
      </c>
      <c r="I1342" s="107" t="s">
        <v>1272</v>
      </c>
      <c r="J1342" s="107" t="s">
        <v>218</v>
      </c>
      <c r="K1342" s="107" t="s">
        <v>1390</v>
      </c>
      <c r="L1342" s="107" t="s">
        <v>2217</v>
      </c>
      <c r="M1342" t="s">
        <v>1354</v>
      </c>
      <c r="P1342" t="s">
        <v>1114</v>
      </c>
      <c r="Q1342" s="6" t="e">
        <f>+VLOOKUP(Y1342,#REF!,2,FALSE)</f>
        <v>#REF!</v>
      </c>
      <c r="R1342" t="s">
        <v>1459</v>
      </c>
      <c r="S1342" t="s">
        <v>8</v>
      </c>
      <c r="T1342">
        <v>153084</v>
      </c>
      <c r="U1342">
        <v>153084</v>
      </c>
      <c r="V1342">
        <v>0</v>
      </c>
      <c r="W1342">
        <v>0</v>
      </c>
      <c r="X1342">
        <v>-153084</v>
      </c>
      <c r="Y1342" s="288">
        <v>2</v>
      </c>
      <c r="Z1342" s="6" t="str">
        <f t="shared" si="80"/>
        <v>27</v>
      </c>
      <c r="AA1342" s="107" t="str">
        <f t="shared" si="81"/>
        <v>2</v>
      </c>
      <c r="AB1342" s="107" t="str">
        <f t="shared" si="82"/>
        <v>27</v>
      </c>
      <c r="AC1342" s="107" t="str">
        <f t="shared" si="83"/>
        <v>271</v>
      </c>
    </row>
    <row r="1343" spans="1:29" x14ac:dyDescent="0.25">
      <c r="A1343" t="s">
        <v>215</v>
      </c>
      <c r="B1343" t="s">
        <v>1389</v>
      </c>
      <c r="C1343" s="107" t="e">
        <f>+VLOOKUP(AA1343,#REF!,2,FALSE)</f>
        <v>#REF!</v>
      </c>
      <c r="D1343" s="107" t="e">
        <f>+VLOOKUP(AB1343,#REF!,2,FALSE)</f>
        <v>#REF!</v>
      </c>
      <c r="E1343" s="107" t="s">
        <v>2226</v>
      </c>
      <c r="F1343" s="107" t="s">
        <v>2212</v>
      </c>
      <c r="G1343" s="107" t="s">
        <v>2213</v>
      </c>
      <c r="H1343" s="107" t="s">
        <v>2255</v>
      </c>
      <c r="I1343" s="107" t="s">
        <v>1272</v>
      </c>
      <c r="J1343" s="107" t="s">
        <v>218</v>
      </c>
      <c r="K1343" s="107" t="s">
        <v>1390</v>
      </c>
      <c r="L1343" s="107" t="s">
        <v>2217</v>
      </c>
      <c r="M1343" t="s">
        <v>1354</v>
      </c>
      <c r="P1343" t="s">
        <v>1115</v>
      </c>
      <c r="Q1343" s="6" t="e">
        <f>+VLOOKUP(Y1343,#REF!,2,FALSE)</f>
        <v>#REF!</v>
      </c>
      <c r="R1343" t="s">
        <v>1459</v>
      </c>
      <c r="S1343" t="s">
        <v>67</v>
      </c>
      <c r="T1343">
        <v>292380</v>
      </c>
      <c r="U1343">
        <v>292380</v>
      </c>
      <c r="V1343">
        <v>58476</v>
      </c>
      <c r="W1343">
        <v>0</v>
      </c>
      <c r="X1343">
        <v>-233904</v>
      </c>
      <c r="Y1343" s="288">
        <v>2</v>
      </c>
      <c r="Z1343" s="6" t="str">
        <f t="shared" si="80"/>
        <v>27</v>
      </c>
      <c r="AA1343" s="107" t="str">
        <f t="shared" si="81"/>
        <v>2</v>
      </c>
      <c r="AB1343" s="107" t="str">
        <f t="shared" si="82"/>
        <v>27</v>
      </c>
      <c r="AC1343" s="107" t="str">
        <f t="shared" si="83"/>
        <v>271</v>
      </c>
    </row>
    <row r="1344" spans="1:29" x14ac:dyDescent="0.25">
      <c r="A1344" t="s">
        <v>215</v>
      </c>
      <c r="B1344" t="s">
        <v>1389</v>
      </c>
      <c r="C1344" s="107" t="e">
        <f>+VLOOKUP(AA1344,#REF!,2,FALSE)</f>
        <v>#REF!</v>
      </c>
      <c r="D1344" s="107" t="e">
        <f>+VLOOKUP(AB1344,#REF!,2,FALSE)</f>
        <v>#REF!</v>
      </c>
      <c r="E1344" s="107" t="s">
        <v>2226</v>
      </c>
      <c r="F1344" s="107" t="s">
        <v>2212</v>
      </c>
      <c r="G1344" s="107" t="s">
        <v>2213</v>
      </c>
      <c r="H1344" s="107" t="s">
        <v>2255</v>
      </c>
      <c r="I1344" s="107" t="s">
        <v>1272</v>
      </c>
      <c r="J1344" s="107" t="s">
        <v>218</v>
      </c>
      <c r="K1344" s="107" t="s">
        <v>1390</v>
      </c>
      <c r="L1344" s="107" t="s">
        <v>2217</v>
      </c>
      <c r="M1344" t="s">
        <v>1354</v>
      </c>
      <c r="P1344" t="s">
        <v>1116</v>
      </c>
      <c r="Q1344" s="6" t="e">
        <f>+VLOOKUP(Y1344,#REF!,2,FALSE)</f>
        <v>#REF!</v>
      </c>
      <c r="R1344" t="s">
        <v>1459</v>
      </c>
      <c r="S1344" t="s">
        <v>89</v>
      </c>
      <c r="T1344">
        <v>284000</v>
      </c>
      <c r="U1344">
        <v>284000</v>
      </c>
      <c r="V1344">
        <v>28400</v>
      </c>
      <c r="W1344">
        <v>0</v>
      </c>
      <c r="X1344">
        <v>-255600</v>
      </c>
      <c r="Y1344" s="288">
        <v>2</v>
      </c>
      <c r="Z1344" s="6" t="str">
        <f t="shared" si="80"/>
        <v>27</v>
      </c>
      <c r="AA1344" s="107" t="str">
        <f t="shared" si="81"/>
        <v>2</v>
      </c>
      <c r="AB1344" s="107" t="str">
        <f t="shared" si="82"/>
        <v>27</v>
      </c>
      <c r="AC1344" s="107" t="str">
        <f t="shared" si="83"/>
        <v>271</v>
      </c>
    </row>
    <row r="1345" spans="1:29" x14ac:dyDescent="0.25">
      <c r="A1345" t="s">
        <v>215</v>
      </c>
      <c r="B1345" t="s">
        <v>1389</v>
      </c>
      <c r="C1345" s="107" t="e">
        <f>+VLOOKUP(AA1345,#REF!,2,FALSE)</f>
        <v>#REF!</v>
      </c>
      <c r="D1345" s="107" t="e">
        <f>+VLOOKUP(AB1345,#REF!,2,FALSE)</f>
        <v>#REF!</v>
      </c>
      <c r="E1345" s="107" t="s">
        <v>2226</v>
      </c>
      <c r="F1345" s="107" t="s">
        <v>2212</v>
      </c>
      <c r="G1345" s="107" t="s">
        <v>2213</v>
      </c>
      <c r="H1345" s="107" t="s">
        <v>2255</v>
      </c>
      <c r="I1345" s="107" t="s">
        <v>1272</v>
      </c>
      <c r="J1345" s="107" t="s">
        <v>218</v>
      </c>
      <c r="K1345" s="107" t="s">
        <v>1390</v>
      </c>
      <c r="L1345" s="107" t="s">
        <v>2217</v>
      </c>
      <c r="M1345" t="s">
        <v>1354</v>
      </c>
      <c r="P1345" t="s">
        <v>1117</v>
      </c>
      <c r="Q1345" s="6" t="e">
        <f>+VLOOKUP(Y1345,#REF!,2,FALSE)</f>
        <v>#REF!</v>
      </c>
      <c r="R1345" t="s">
        <v>1461</v>
      </c>
      <c r="S1345" t="s">
        <v>10</v>
      </c>
      <c r="T1345">
        <v>1503300</v>
      </c>
      <c r="U1345">
        <v>1503300</v>
      </c>
      <c r="V1345">
        <v>150330</v>
      </c>
      <c r="W1345">
        <v>0</v>
      </c>
      <c r="X1345">
        <v>-1352970</v>
      </c>
      <c r="Y1345" s="288">
        <v>2</v>
      </c>
      <c r="Z1345" s="6" t="str">
        <f t="shared" si="80"/>
        <v>29</v>
      </c>
      <c r="AA1345" s="107" t="str">
        <f t="shared" si="81"/>
        <v>2</v>
      </c>
      <c r="AB1345" s="107" t="str">
        <f t="shared" si="82"/>
        <v>27</v>
      </c>
      <c r="AC1345" s="107" t="str">
        <f t="shared" si="83"/>
        <v>271</v>
      </c>
    </row>
    <row r="1346" spans="1:29" x14ac:dyDescent="0.25">
      <c r="A1346" t="s">
        <v>215</v>
      </c>
      <c r="B1346" t="s">
        <v>1389</v>
      </c>
      <c r="C1346" s="107" t="e">
        <f>+VLOOKUP(AA1346,#REF!,2,FALSE)</f>
        <v>#REF!</v>
      </c>
      <c r="D1346" s="107" t="e">
        <f>+VLOOKUP(AB1346,#REF!,2,FALSE)</f>
        <v>#REF!</v>
      </c>
      <c r="E1346" s="107" t="s">
        <v>2226</v>
      </c>
      <c r="F1346" s="107" t="s">
        <v>2212</v>
      </c>
      <c r="G1346" s="107" t="s">
        <v>2213</v>
      </c>
      <c r="H1346" s="107" t="s">
        <v>2255</v>
      </c>
      <c r="I1346" s="107" t="s">
        <v>1272</v>
      </c>
      <c r="J1346" s="107" t="s">
        <v>218</v>
      </c>
      <c r="K1346" s="107" t="s">
        <v>1390</v>
      </c>
      <c r="L1346" s="107" t="s">
        <v>2217</v>
      </c>
      <c r="M1346" t="s">
        <v>1354</v>
      </c>
      <c r="P1346" t="s">
        <v>1118</v>
      </c>
      <c r="Q1346" s="6" t="e">
        <f>+VLOOKUP(Y1346,#REF!,2,FALSE)</f>
        <v>#REF!</v>
      </c>
      <c r="R1346" t="s">
        <v>1461</v>
      </c>
      <c r="S1346" t="s">
        <v>55</v>
      </c>
      <c r="T1346">
        <v>65820</v>
      </c>
      <c r="U1346">
        <v>65820</v>
      </c>
      <c r="V1346">
        <v>6582</v>
      </c>
      <c r="W1346">
        <v>0</v>
      </c>
      <c r="X1346">
        <v>-59238</v>
      </c>
      <c r="Y1346" s="288">
        <v>2</v>
      </c>
      <c r="Z1346" s="6" t="str">
        <f t="shared" ref="Z1346:Z1387" si="84">+MID(S1346,1,2)</f>
        <v>29</v>
      </c>
      <c r="AA1346" s="107" t="str">
        <f t="shared" ref="AA1346:AA1387" si="85">+MID(B1346,1,1)</f>
        <v>2</v>
      </c>
      <c r="AB1346" s="107" t="str">
        <f t="shared" ref="AB1346:AB1387" si="86">+MID(B1346,1,2)</f>
        <v>27</v>
      </c>
      <c r="AC1346" s="107" t="str">
        <f t="shared" ref="AC1346:AC1387" si="87">+MID(B1346,1,3)</f>
        <v>271</v>
      </c>
    </row>
    <row r="1347" spans="1:29" x14ac:dyDescent="0.25">
      <c r="A1347" t="s">
        <v>215</v>
      </c>
      <c r="B1347" t="s">
        <v>1389</v>
      </c>
      <c r="C1347" s="107" t="e">
        <f>+VLOOKUP(AA1347,#REF!,2,FALSE)</f>
        <v>#REF!</v>
      </c>
      <c r="D1347" s="107" t="e">
        <f>+VLOOKUP(AB1347,#REF!,2,FALSE)</f>
        <v>#REF!</v>
      </c>
      <c r="E1347" s="107" t="s">
        <v>2226</v>
      </c>
      <c r="F1347" s="107" t="s">
        <v>2212</v>
      </c>
      <c r="G1347" s="107" t="s">
        <v>2213</v>
      </c>
      <c r="H1347" s="107" t="s">
        <v>2255</v>
      </c>
      <c r="I1347" s="107" t="s">
        <v>1272</v>
      </c>
      <c r="J1347" s="107" t="s">
        <v>218</v>
      </c>
      <c r="K1347" s="107" t="s">
        <v>1390</v>
      </c>
      <c r="L1347" s="107" t="s">
        <v>2217</v>
      </c>
      <c r="M1347" t="s">
        <v>1354</v>
      </c>
      <c r="P1347" t="s">
        <v>1119</v>
      </c>
      <c r="Q1347" s="6" t="e">
        <f>+VLOOKUP(Y1347,#REF!,2,FALSE)</f>
        <v>#REF!</v>
      </c>
      <c r="R1347" t="s">
        <v>1464</v>
      </c>
      <c r="S1347" t="s">
        <v>45</v>
      </c>
      <c r="T1347">
        <v>128200</v>
      </c>
      <c r="U1347">
        <v>128200</v>
      </c>
      <c r="V1347">
        <v>12820</v>
      </c>
      <c r="W1347">
        <v>0</v>
      </c>
      <c r="X1347">
        <v>-115380</v>
      </c>
      <c r="Y1347" s="288">
        <v>3</v>
      </c>
      <c r="Z1347" s="6" t="str">
        <f t="shared" si="84"/>
        <v>33</v>
      </c>
      <c r="AA1347" s="107" t="str">
        <f t="shared" si="85"/>
        <v>2</v>
      </c>
      <c r="AB1347" s="107" t="str">
        <f t="shared" si="86"/>
        <v>27</v>
      </c>
      <c r="AC1347" s="107" t="str">
        <f t="shared" si="87"/>
        <v>271</v>
      </c>
    </row>
    <row r="1348" spans="1:29" x14ac:dyDescent="0.25">
      <c r="A1348" t="s">
        <v>215</v>
      </c>
      <c r="B1348" t="s">
        <v>1389</v>
      </c>
      <c r="C1348" s="107" t="e">
        <f>+VLOOKUP(AA1348,#REF!,2,FALSE)</f>
        <v>#REF!</v>
      </c>
      <c r="D1348" s="107" t="e">
        <f>+VLOOKUP(AB1348,#REF!,2,FALSE)</f>
        <v>#REF!</v>
      </c>
      <c r="E1348" s="107" t="s">
        <v>2226</v>
      </c>
      <c r="F1348" s="107" t="s">
        <v>2212</v>
      </c>
      <c r="G1348" s="107" t="s">
        <v>2213</v>
      </c>
      <c r="H1348" s="107" t="s">
        <v>2255</v>
      </c>
      <c r="I1348" s="107" t="s">
        <v>1272</v>
      </c>
      <c r="J1348" s="107" t="s">
        <v>218</v>
      </c>
      <c r="K1348" s="107" t="s">
        <v>1390</v>
      </c>
      <c r="L1348" s="107" t="s">
        <v>2217</v>
      </c>
      <c r="M1348" t="s">
        <v>1354</v>
      </c>
      <c r="P1348" t="s">
        <v>1120</v>
      </c>
      <c r="Q1348" s="6" t="e">
        <f>+VLOOKUP(Y1348,#REF!,2,FALSE)</f>
        <v>#REF!</v>
      </c>
      <c r="R1348" t="s">
        <v>1469</v>
      </c>
      <c r="S1348" t="s">
        <v>61</v>
      </c>
      <c r="T1348">
        <v>797627.5</v>
      </c>
      <c r="U1348">
        <v>797627.5</v>
      </c>
      <c r="V1348">
        <v>319051</v>
      </c>
      <c r="W1348">
        <v>0</v>
      </c>
      <c r="X1348">
        <v>-478576.5</v>
      </c>
      <c r="Y1348" s="288">
        <v>3</v>
      </c>
      <c r="Z1348" s="6" t="str">
        <f t="shared" si="84"/>
        <v>38</v>
      </c>
      <c r="AA1348" s="107" t="str">
        <f t="shared" si="85"/>
        <v>2</v>
      </c>
      <c r="AB1348" s="107" t="str">
        <f t="shared" si="86"/>
        <v>27</v>
      </c>
      <c r="AC1348" s="107" t="str">
        <f t="shared" si="87"/>
        <v>271</v>
      </c>
    </row>
    <row r="1349" spans="1:29" x14ac:dyDescent="0.25">
      <c r="A1349" t="s">
        <v>215</v>
      </c>
      <c r="B1349" t="s">
        <v>1389</v>
      </c>
      <c r="C1349" s="107" t="e">
        <f>+VLOOKUP(AA1349,#REF!,2,FALSE)</f>
        <v>#REF!</v>
      </c>
      <c r="D1349" s="107" t="e">
        <f>+VLOOKUP(AB1349,#REF!,2,FALSE)</f>
        <v>#REF!</v>
      </c>
      <c r="E1349" s="107" t="s">
        <v>2226</v>
      </c>
      <c r="F1349" s="107" t="s">
        <v>2212</v>
      </c>
      <c r="G1349" s="107" t="s">
        <v>2213</v>
      </c>
      <c r="H1349" s="107" t="s">
        <v>2255</v>
      </c>
      <c r="I1349" s="107" t="s">
        <v>1272</v>
      </c>
      <c r="J1349" s="107" t="s">
        <v>218</v>
      </c>
      <c r="K1349" s="107" t="s">
        <v>1390</v>
      </c>
      <c r="L1349" s="107" t="s">
        <v>2217</v>
      </c>
      <c r="M1349" t="s">
        <v>1354</v>
      </c>
      <c r="P1349" t="s">
        <v>1121</v>
      </c>
      <c r="Q1349" s="6" t="e">
        <f>+VLOOKUP(Y1349,#REF!,2,FALSE)</f>
        <v>#REF!</v>
      </c>
      <c r="R1349" t="s">
        <v>1476</v>
      </c>
      <c r="S1349" t="s">
        <v>73</v>
      </c>
      <c r="T1349">
        <v>30000</v>
      </c>
      <c r="U1349">
        <v>30000</v>
      </c>
      <c r="V1349">
        <v>0</v>
      </c>
      <c r="W1349">
        <v>0</v>
      </c>
      <c r="X1349">
        <v>-30000</v>
      </c>
      <c r="Y1349" s="288">
        <v>5</v>
      </c>
      <c r="Z1349" s="6" t="str">
        <f t="shared" si="84"/>
        <v>51</v>
      </c>
      <c r="AA1349" s="107" t="str">
        <f t="shared" si="85"/>
        <v>2</v>
      </c>
      <c r="AB1349" s="107" t="str">
        <f t="shared" si="86"/>
        <v>27</v>
      </c>
      <c r="AC1349" s="107" t="str">
        <f t="shared" si="87"/>
        <v>271</v>
      </c>
    </row>
    <row r="1350" spans="1:29" x14ac:dyDescent="0.25">
      <c r="A1350" t="s">
        <v>215</v>
      </c>
      <c r="B1350" t="s">
        <v>1389</v>
      </c>
      <c r="C1350" s="107" t="e">
        <f>+VLOOKUP(AA1350,#REF!,2,FALSE)</f>
        <v>#REF!</v>
      </c>
      <c r="D1350" s="107" t="e">
        <f>+VLOOKUP(AB1350,#REF!,2,FALSE)</f>
        <v>#REF!</v>
      </c>
      <c r="E1350" s="107" t="s">
        <v>2226</v>
      </c>
      <c r="F1350" s="107" t="s">
        <v>2212</v>
      </c>
      <c r="G1350" s="107" t="s">
        <v>2213</v>
      </c>
      <c r="H1350" s="107" t="s">
        <v>2255</v>
      </c>
      <c r="I1350" s="107" t="s">
        <v>1272</v>
      </c>
      <c r="J1350" s="107" t="s">
        <v>218</v>
      </c>
      <c r="K1350" s="107" t="s">
        <v>1390</v>
      </c>
      <c r="L1350" s="107" t="s">
        <v>2217</v>
      </c>
      <c r="M1350" t="s">
        <v>1354</v>
      </c>
      <c r="P1350" t="s">
        <v>1122</v>
      </c>
      <c r="Q1350" s="6" t="e">
        <f>+VLOOKUP(Y1350,#REF!,2,FALSE)</f>
        <v>#REF!</v>
      </c>
      <c r="R1350" t="s">
        <v>1476</v>
      </c>
      <c r="S1350" t="s">
        <v>17</v>
      </c>
      <c r="T1350">
        <v>1290000</v>
      </c>
      <c r="U1350">
        <v>1290000</v>
      </c>
      <c r="V1350">
        <v>0</v>
      </c>
      <c r="W1350">
        <v>0</v>
      </c>
      <c r="X1350">
        <v>-1290000</v>
      </c>
      <c r="Y1350" s="288">
        <v>5</v>
      </c>
      <c r="Z1350" s="6" t="str">
        <f t="shared" si="84"/>
        <v>51</v>
      </c>
      <c r="AA1350" s="107" t="str">
        <f t="shared" si="85"/>
        <v>2</v>
      </c>
      <c r="AB1350" s="107" t="str">
        <f t="shared" si="86"/>
        <v>27</v>
      </c>
      <c r="AC1350" s="107" t="str">
        <f t="shared" si="87"/>
        <v>271</v>
      </c>
    </row>
    <row r="1351" spans="1:29" x14ac:dyDescent="0.25">
      <c r="A1351" t="s">
        <v>215</v>
      </c>
      <c r="B1351" t="s">
        <v>1389</v>
      </c>
      <c r="C1351" s="107" t="e">
        <f>+VLOOKUP(AA1351,#REF!,2,FALSE)</f>
        <v>#REF!</v>
      </c>
      <c r="D1351" s="107" t="e">
        <f>+VLOOKUP(AB1351,#REF!,2,FALSE)</f>
        <v>#REF!</v>
      </c>
      <c r="E1351" s="107" t="s">
        <v>2226</v>
      </c>
      <c r="F1351" s="107" t="s">
        <v>2212</v>
      </c>
      <c r="G1351" s="107" t="s">
        <v>2213</v>
      </c>
      <c r="H1351" s="107" t="s">
        <v>2255</v>
      </c>
      <c r="I1351" s="107" t="s">
        <v>1272</v>
      </c>
      <c r="J1351" s="107" t="s">
        <v>218</v>
      </c>
      <c r="K1351" s="107" t="s">
        <v>1390</v>
      </c>
      <c r="L1351" s="107" t="s">
        <v>2217</v>
      </c>
      <c r="M1351" t="s">
        <v>1354</v>
      </c>
      <c r="P1351" t="s">
        <v>1123</v>
      </c>
      <c r="Q1351" s="6" t="e">
        <f>+VLOOKUP(Y1351,#REF!,2,FALSE)</f>
        <v>#REF!</v>
      </c>
      <c r="R1351" t="s">
        <v>1477</v>
      </c>
      <c r="S1351" t="s">
        <v>80</v>
      </c>
      <c r="T1351">
        <v>22510</v>
      </c>
      <c r="U1351">
        <v>22510</v>
      </c>
      <c r="V1351">
        <v>0</v>
      </c>
      <c r="W1351">
        <v>0</v>
      </c>
      <c r="X1351">
        <v>-22510</v>
      </c>
      <c r="Y1351" s="288">
        <v>5</v>
      </c>
      <c r="Z1351" s="6" t="str">
        <f t="shared" si="84"/>
        <v>52</v>
      </c>
      <c r="AA1351" s="107" t="str">
        <f t="shared" si="85"/>
        <v>2</v>
      </c>
      <c r="AB1351" s="107" t="str">
        <f t="shared" si="86"/>
        <v>27</v>
      </c>
      <c r="AC1351" s="107" t="str">
        <f t="shared" si="87"/>
        <v>271</v>
      </c>
    </row>
    <row r="1352" spans="1:29" x14ac:dyDescent="0.25">
      <c r="A1352" t="s">
        <v>215</v>
      </c>
      <c r="B1352" t="s">
        <v>1389</v>
      </c>
      <c r="C1352" s="107" t="e">
        <f>+VLOOKUP(AA1352,#REF!,2,FALSE)</f>
        <v>#REF!</v>
      </c>
      <c r="D1352" s="107" t="e">
        <f>+VLOOKUP(AB1352,#REF!,2,FALSE)</f>
        <v>#REF!</v>
      </c>
      <c r="E1352" s="107" t="s">
        <v>2226</v>
      </c>
      <c r="F1352" s="107" t="s">
        <v>2212</v>
      </c>
      <c r="G1352" s="107" t="s">
        <v>2213</v>
      </c>
      <c r="H1352" s="107" t="s">
        <v>2255</v>
      </c>
      <c r="I1352" s="107" t="s">
        <v>1272</v>
      </c>
      <c r="J1352" s="107" t="s">
        <v>218</v>
      </c>
      <c r="K1352" s="107" t="s">
        <v>1390</v>
      </c>
      <c r="L1352" s="107" t="s">
        <v>2217</v>
      </c>
      <c r="M1352" t="s">
        <v>1354</v>
      </c>
      <c r="P1352" t="s">
        <v>1124</v>
      </c>
      <c r="Q1352" s="6" t="e">
        <f>+VLOOKUP(Y1352,#REF!,2,FALSE)</f>
        <v>#REF!</v>
      </c>
      <c r="R1352" t="s">
        <v>1477</v>
      </c>
      <c r="S1352" t="s">
        <v>63</v>
      </c>
      <c r="T1352">
        <v>701070</v>
      </c>
      <c r="U1352">
        <v>701070</v>
      </c>
      <c r="V1352">
        <v>0</v>
      </c>
      <c r="W1352">
        <v>0</v>
      </c>
      <c r="X1352">
        <v>-701070</v>
      </c>
      <c r="Y1352" s="288">
        <v>5</v>
      </c>
      <c r="Z1352" s="6" t="str">
        <f t="shared" si="84"/>
        <v>52</v>
      </c>
      <c r="AA1352" s="107" t="str">
        <f t="shared" si="85"/>
        <v>2</v>
      </c>
      <c r="AB1352" s="107" t="str">
        <f t="shared" si="86"/>
        <v>27</v>
      </c>
      <c r="AC1352" s="107" t="str">
        <f t="shared" si="87"/>
        <v>271</v>
      </c>
    </row>
    <row r="1353" spans="1:29" x14ac:dyDescent="0.25">
      <c r="A1353" t="s">
        <v>215</v>
      </c>
      <c r="B1353" t="s">
        <v>1389</v>
      </c>
      <c r="C1353" s="107" t="e">
        <f>+VLOOKUP(AA1353,#REF!,2,FALSE)</f>
        <v>#REF!</v>
      </c>
      <c r="D1353" s="107" t="e">
        <f>+VLOOKUP(AB1353,#REF!,2,FALSE)</f>
        <v>#REF!</v>
      </c>
      <c r="E1353" s="107" t="s">
        <v>2226</v>
      </c>
      <c r="F1353" s="107" t="s">
        <v>2212</v>
      </c>
      <c r="G1353" s="107" t="s">
        <v>2213</v>
      </c>
      <c r="H1353" s="107" t="s">
        <v>2255</v>
      </c>
      <c r="I1353" s="107" t="s">
        <v>1272</v>
      </c>
      <c r="J1353" s="107" t="s">
        <v>218</v>
      </c>
      <c r="K1353" s="107" t="s">
        <v>1390</v>
      </c>
      <c r="L1353" s="107" t="s">
        <v>2217</v>
      </c>
      <c r="M1353" t="s">
        <v>1354</v>
      </c>
      <c r="P1353" t="s">
        <v>1129</v>
      </c>
      <c r="Q1353" s="6" t="e">
        <f>+VLOOKUP(Y1353,#REF!,2,FALSE)</f>
        <v>#REF!</v>
      </c>
      <c r="R1353" t="s">
        <v>1479</v>
      </c>
      <c r="S1353" t="s">
        <v>161</v>
      </c>
      <c r="T1353">
        <v>536000</v>
      </c>
      <c r="U1353">
        <v>536000</v>
      </c>
      <c r="V1353">
        <v>0</v>
      </c>
      <c r="W1353">
        <v>0</v>
      </c>
      <c r="X1353">
        <v>-536000</v>
      </c>
      <c r="Y1353" s="288">
        <v>5</v>
      </c>
      <c r="Z1353" s="6" t="str">
        <f t="shared" si="84"/>
        <v>54</v>
      </c>
      <c r="AA1353" s="107" t="str">
        <f t="shared" si="85"/>
        <v>2</v>
      </c>
      <c r="AB1353" s="107" t="str">
        <f t="shared" si="86"/>
        <v>27</v>
      </c>
      <c r="AC1353" s="107" t="str">
        <f t="shared" si="87"/>
        <v>271</v>
      </c>
    </row>
    <row r="1354" spans="1:29" x14ac:dyDescent="0.25">
      <c r="A1354" t="s">
        <v>215</v>
      </c>
      <c r="B1354" t="s">
        <v>1389</v>
      </c>
      <c r="C1354" s="107" t="e">
        <f>+VLOOKUP(AA1354,#REF!,2,FALSE)</f>
        <v>#REF!</v>
      </c>
      <c r="D1354" s="107" t="e">
        <f>+VLOOKUP(AB1354,#REF!,2,FALSE)</f>
        <v>#REF!</v>
      </c>
      <c r="E1354" s="107" t="s">
        <v>2226</v>
      </c>
      <c r="F1354" s="107" t="s">
        <v>2212</v>
      </c>
      <c r="G1354" s="107" t="s">
        <v>2213</v>
      </c>
      <c r="H1354" s="107" t="s">
        <v>2255</v>
      </c>
      <c r="I1354" s="107" t="s">
        <v>1272</v>
      </c>
      <c r="J1354" s="107" t="s">
        <v>218</v>
      </c>
      <c r="K1354" s="107" t="s">
        <v>1390</v>
      </c>
      <c r="L1354" s="107" t="s">
        <v>2217</v>
      </c>
      <c r="M1354" t="s">
        <v>1354</v>
      </c>
      <c r="P1354" t="s">
        <v>1125</v>
      </c>
      <c r="Q1354" s="6" t="e">
        <f>+VLOOKUP(Y1354,#REF!,2,FALSE)</f>
        <v>#REF!</v>
      </c>
      <c r="R1354" t="s">
        <v>1479</v>
      </c>
      <c r="S1354" t="s">
        <v>162</v>
      </c>
      <c r="T1354">
        <v>665000</v>
      </c>
      <c r="U1354">
        <v>665000</v>
      </c>
      <c r="V1354">
        <v>0</v>
      </c>
      <c r="W1354">
        <v>0</v>
      </c>
      <c r="X1354">
        <v>-665000</v>
      </c>
      <c r="Y1354" s="288">
        <v>5</v>
      </c>
      <c r="Z1354" s="6" t="str">
        <f t="shared" si="84"/>
        <v>54</v>
      </c>
      <c r="AA1354" s="107" t="str">
        <f t="shared" si="85"/>
        <v>2</v>
      </c>
      <c r="AB1354" s="107" t="str">
        <f t="shared" si="86"/>
        <v>27</v>
      </c>
      <c r="AC1354" s="107" t="str">
        <f t="shared" si="87"/>
        <v>271</v>
      </c>
    </row>
    <row r="1355" spans="1:29" x14ac:dyDescent="0.25">
      <c r="A1355" t="s">
        <v>215</v>
      </c>
      <c r="B1355" t="s">
        <v>1389</v>
      </c>
      <c r="C1355" s="107" t="e">
        <f>+VLOOKUP(AA1355,#REF!,2,FALSE)</f>
        <v>#REF!</v>
      </c>
      <c r="D1355" s="107" t="e">
        <f>+VLOOKUP(AB1355,#REF!,2,FALSE)</f>
        <v>#REF!</v>
      </c>
      <c r="E1355" s="107" t="s">
        <v>2226</v>
      </c>
      <c r="F1355" s="107" t="s">
        <v>2212</v>
      </c>
      <c r="G1355" s="107" t="s">
        <v>2213</v>
      </c>
      <c r="H1355" s="107" t="s">
        <v>2255</v>
      </c>
      <c r="I1355" s="107" t="s">
        <v>1272</v>
      </c>
      <c r="J1355" s="107" t="s">
        <v>218</v>
      </c>
      <c r="K1355" s="107" t="s">
        <v>1390</v>
      </c>
      <c r="L1355" s="107" t="s">
        <v>2217</v>
      </c>
      <c r="M1355" t="s">
        <v>1354</v>
      </c>
      <c r="P1355" t="s">
        <v>1126</v>
      </c>
      <c r="Q1355" s="6" t="e">
        <f>+VLOOKUP(Y1355,#REF!,2,FALSE)</f>
        <v>#REF!</v>
      </c>
      <c r="R1355" t="s">
        <v>1481</v>
      </c>
      <c r="S1355" t="s">
        <v>91</v>
      </c>
      <c r="T1355">
        <v>15000</v>
      </c>
      <c r="U1355">
        <v>15000</v>
      </c>
      <c r="V1355">
        <v>15000</v>
      </c>
      <c r="W1355">
        <v>0</v>
      </c>
      <c r="X1355">
        <v>0</v>
      </c>
      <c r="Y1355" s="288">
        <v>5</v>
      </c>
      <c r="Z1355" s="6" t="str">
        <f t="shared" si="84"/>
        <v>56</v>
      </c>
      <c r="AA1355" s="107" t="str">
        <f t="shared" si="85"/>
        <v>2</v>
      </c>
      <c r="AB1355" s="107" t="str">
        <f t="shared" si="86"/>
        <v>27</v>
      </c>
      <c r="AC1355" s="107" t="str">
        <f t="shared" si="87"/>
        <v>271</v>
      </c>
    </row>
    <row r="1356" spans="1:29" x14ac:dyDescent="0.25">
      <c r="A1356" t="s">
        <v>215</v>
      </c>
      <c r="B1356" t="s">
        <v>1389</v>
      </c>
      <c r="C1356" s="107" t="e">
        <f>+VLOOKUP(AA1356,#REF!,2,FALSE)</f>
        <v>#REF!</v>
      </c>
      <c r="D1356" s="107" t="e">
        <f>+VLOOKUP(AB1356,#REF!,2,FALSE)</f>
        <v>#REF!</v>
      </c>
      <c r="E1356" s="107" t="s">
        <v>2226</v>
      </c>
      <c r="F1356" s="107" t="s">
        <v>2212</v>
      </c>
      <c r="G1356" s="107" t="s">
        <v>2213</v>
      </c>
      <c r="H1356" s="107" t="s">
        <v>2255</v>
      </c>
      <c r="I1356" s="107" t="s">
        <v>1272</v>
      </c>
      <c r="J1356" s="107" t="s">
        <v>218</v>
      </c>
      <c r="K1356" s="107" t="s">
        <v>1390</v>
      </c>
      <c r="L1356" s="107" t="s">
        <v>2217</v>
      </c>
      <c r="M1356" t="s">
        <v>1354</v>
      </c>
      <c r="P1356" t="s">
        <v>1127</v>
      </c>
      <c r="Q1356" s="6" t="e">
        <f>+VLOOKUP(Y1356,#REF!,2,FALSE)</f>
        <v>#REF!</v>
      </c>
      <c r="R1356" t="s">
        <v>1481</v>
      </c>
      <c r="S1356" t="s">
        <v>50</v>
      </c>
      <c r="T1356">
        <v>71471.899999999994</v>
      </c>
      <c r="U1356">
        <v>71471.899999999994</v>
      </c>
      <c r="V1356">
        <v>0</v>
      </c>
      <c r="W1356">
        <v>0</v>
      </c>
      <c r="X1356">
        <v>-71471.899999999994</v>
      </c>
      <c r="Y1356" s="288">
        <v>5</v>
      </c>
      <c r="Z1356" s="6" t="str">
        <f t="shared" si="84"/>
        <v>56</v>
      </c>
      <c r="AA1356" s="107" t="str">
        <f t="shared" si="85"/>
        <v>2</v>
      </c>
      <c r="AB1356" s="107" t="str">
        <f t="shared" si="86"/>
        <v>27</v>
      </c>
      <c r="AC1356" s="107" t="str">
        <f t="shared" si="87"/>
        <v>271</v>
      </c>
    </row>
    <row r="1357" spans="1:29" x14ac:dyDescent="0.25">
      <c r="A1357" t="s">
        <v>215</v>
      </c>
      <c r="B1357" t="s">
        <v>1389</v>
      </c>
      <c r="C1357" s="107" t="e">
        <f>+VLOOKUP(AA1357,#REF!,2,FALSE)</f>
        <v>#REF!</v>
      </c>
      <c r="D1357" s="107" t="e">
        <f>+VLOOKUP(AB1357,#REF!,2,FALSE)</f>
        <v>#REF!</v>
      </c>
      <c r="E1357" s="107" t="s">
        <v>2226</v>
      </c>
      <c r="F1357" s="107" t="s">
        <v>2212</v>
      </c>
      <c r="G1357" s="107" t="s">
        <v>2213</v>
      </c>
      <c r="H1357" s="107" t="s">
        <v>2255</v>
      </c>
      <c r="I1357" s="107" t="s">
        <v>1272</v>
      </c>
      <c r="J1357" s="107" t="s">
        <v>218</v>
      </c>
      <c r="K1357" s="107" t="s">
        <v>1390</v>
      </c>
      <c r="L1357" s="107" t="s">
        <v>2217</v>
      </c>
      <c r="M1357" t="s">
        <v>1354</v>
      </c>
      <c r="P1357" t="s">
        <v>1128</v>
      </c>
      <c r="Q1357" s="6" t="e">
        <f>+VLOOKUP(Y1357,#REF!,2,FALSE)</f>
        <v>#REF!</v>
      </c>
      <c r="R1357" t="s">
        <v>1484</v>
      </c>
      <c r="S1357" t="s">
        <v>84</v>
      </c>
      <c r="T1357">
        <v>2400</v>
      </c>
      <c r="U1357">
        <v>2400</v>
      </c>
      <c r="V1357">
        <v>2400</v>
      </c>
      <c r="W1357">
        <v>0</v>
      </c>
      <c r="X1357">
        <v>0</v>
      </c>
      <c r="Y1357" s="288">
        <v>5</v>
      </c>
      <c r="Z1357" s="6" t="str">
        <f t="shared" si="84"/>
        <v>59</v>
      </c>
      <c r="AA1357" s="107" t="str">
        <f t="shared" si="85"/>
        <v>2</v>
      </c>
      <c r="AB1357" s="107" t="str">
        <f t="shared" si="86"/>
        <v>27</v>
      </c>
      <c r="AC1357" s="107" t="str">
        <f t="shared" si="87"/>
        <v>271</v>
      </c>
    </row>
    <row r="1358" spans="1:29" x14ac:dyDescent="0.25">
      <c r="A1358" t="s">
        <v>215</v>
      </c>
      <c r="B1358" t="s">
        <v>1389</v>
      </c>
      <c r="C1358" s="107" t="e">
        <f>+VLOOKUP(AA1358,#REF!,2,FALSE)</f>
        <v>#REF!</v>
      </c>
      <c r="D1358" s="107" t="e">
        <f>+VLOOKUP(AB1358,#REF!,2,FALSE)</f>
        <v>#REF!</v>
      </c>
      <c r="E1358" s="107" t="s">
        <v>2226</v>
      </c>
      <c r="F1358" s="107" t="s">
        <v>2212</v>
      </c>
      <c r="G1358" s="107" t="s">
        <v>2213</v>
      </c>
      <c r="H1358" s="107" t="s">
        <v>2255</v>
      </c>
      <c r="I1358" s="107" t="s">
        <v>1272</v>
      </c>
      <c r="J1358" s="107" t="s">
        <v>218</v>
      </c>
      <c r="K1358" s="107" t="s">
        <v>1390</v>
      </c>
      <c r="L1358" s="107" t="s">
        <v>2217</v>
      </c>
      <c r="M1358" t="s">
        <v>1354</v>
      </c>
      <c r="P1358" t="s">
        <v>1147</v>
      </c>
      <c r="Q1358" s="6" t="e">
        <f>+VLOOKUP(Y1358,#REF!,2,FALSE)</f>
        <v>#REF!</v>
      </c>
      <c r="R1358" t="s">
        <v>1454</v>
      </c>
      <c r="S1358" t="s">
        <v>2</v>
      </c>
      <c r="T1358">
        <v>301821.51</v>
      </c>
      <c r="U1358">
        <v>301821.51</v>
      </c>
      <c r="V1358">
        <v>60364.302000000003</v>
      </c>
      <c r="W1358">
        <v>0</v>
      </c>
      <c r="X1358">
        <v>-241457.20800000001</v>
      </c>
      <c r="Y1358" s="288">
        <v>2</v>
      </c>
      <c r="Z1358" s="6" t="str">
        <f t="shared" si="84"/>
        <v>21</v>
      </c>
      <c r="AA1358" s="107" t="str">
        <f t="shared" si="85"/>
        <v>2</v>
      </c>
      <c r="AB1358" s="107" t="str">
        <f t="shared" si="86"/>
        <v>27</v>
      </c>
      <c r="AC1358" s="107" t="str">
        <f t="shared" si="87"/>
        <v>271</v>
      </c>
    </row>
    <row r="1359" spans="1:29" x14ac:dyDescent="0.25">
      <c r="A1359" t="s">
        <v>215</v>
      </c>
      <c r="B1359" t="s">
        <v>1389</v>
      </c>
      <c r="C1359" s="107" t="e">
        <f>+VLOOKUP(AA1359,#REF!,2,FALSE)</f>
        <v>#REF!</v>
      </c>
      <c r="D1359" s="107" t="e">
        <f>+VLOOKUP(AB1359,#REF!,2,FALSE)</f>
        <v>#REF!</v>
      </c>
      <c r="E1359" s="107" t="s">
        <v>2226</v>
      </c>
      <c r="F1359" s="107" t="s">
        <v>2212</v>
      </c>
      <c r="G1359" s="107" t="s">
        <v>2213</v>
      </c>
      <c r="H1359" s="107" t="s">
        <v>2255</v>
      </c>
      <c r="I1359" s="107" t="s">
        <v>1272</v>
      </c>
      <c r="J1359" s="107" t="s">
        <v>218</v>
      </c>
      <c r="K1359" s="107" t="s">
        <v>1390</v>
      </c>
      <c r="L1359" s="107" t="s">
        <v>2217</v>
      </c>
      <c r="M1359" t="s">
        <v>1354</v>
      </c>
      <c r="P1359" t="s">
        <v>1148</v>
      </c>
      <c r="Q1359" s="6" t="e">
        <f>+VLOOKUP(Y1359,#REF!,2,FALSE)</f>
        <v>#REF!</v>
      </c>
      <c r="R1359" t="s">
        <v>1454</v>
      </c>
      <c r="S1359" t="s">
        <v>51</v>
      </c>
      <c r="T1359">
        <v>35592.300000000003</v>
      </c>
      <c r="U1359">
        <v>35592.300000000003</v>
      </c>
      <c r="V1359">
        <v>35592.300000000003</v>
      </c>
      <c r="W1359">
        <v>0</v>
      </c>
      <c r="X1359">
        <v>0</v>
      </c>
      <c r="Y1359" s="288">
        <v>2</v>
      </c>
      <c r="Z1359" s="6" t="str">
        <f t="shared" si="84"/>
        <v>21</v>
      </c>
      <c r="AA1359" s="107" t="str">
        <f t="shared" si="85"/>
        <v>2</v>
      </c>
      <c r="AB1359" s="107" t="str">
        <f t="shared" si="86"/>
        <v>27</v>
      </c>
      <c r="AC1359" s="107" t="str">
        <f t="shared" si="87"/>
        <v>271</v>
      </c>
    </row>
    <row r="1360" spans="1:29" x14ac:dyDescent="0.25">
      <c r="A1360" t="s">
        <v>215</v>
      </c>
      <c r="B1360" t="s">
        <v>1389</v>
      </c>
      <c r="C1360" s="107" t="e">
        <f>+VLOOKUP(AA1360,#REF!,2,FALSE)</f>
        <v>#REF!</v>
      </c>
      <c r="D1360" s="107" t="e">
        <f>+VLOOKUP(AB1360,#REF!,2,FALSE)</f>
        <v>#REF!</v>
      </c>
      <c r="E1360" s="107" t="s">
        <v>2226</v>
      </c>
      <c r="F1360" s="107" t="s">
        <v>2212</v>
      </c>
      <c r="G1360" s="107" t="s">
        <v>2213</v>
      </c>
      <c r="H1360" s="107" t="s">
        <v>2255</v>
      </c>
      <c r="I1360" s="107" t="s">
        <v>1272</v>
      </c>
      <c r="J1360" s="107" t="s">
        <v>218</v>
      </c>
      <c r="K1360" s="107" t="s">
        <v>1390</v>
      </c>
      <c r="L1360" s="107" t="s">
        <v>2217</v>
      </c>
      <c r="M1360" t="s">
        <v>1354</v>
      </c>
      <c r="P1360" t="s">
        <v>1149</v>
      </c>
      <c r="Q1360" s="6" t="e">
        <f>+VLOOKUP(Y1360,#REF!,2,FALSE)</f>
        <v>#REF!</v>
      </c>
      <c r="R1360" t="s">
        <v>1454</v>
      </c>
      <c r="S1360" t="s">
        <v>3</v>
      </c>
      <c r="T1360">
        <v>190000</v>
      </c>
      <c r="U1360">
        <v>190000</v>
      </c>
      <c r="V1360">
        <v>57000</v>
      </c>
      <c r="W1360">
        <v>0</v>
      </c>
      <c r="X1360">
        <v>-133000</v>
      </c>
      <c r="Y1360" s="288">
        <v>2</v>
      </c>
      <c r="Z1360" s="6" t="str">
        <f t="shared" si="84"/>
        <v>21</v>
      </c>
      <c r="AA1360" s="107" t="str">
        <f t="shared" si="85"/>
        <v>2</v>
      </c>
      <c r="AB1360" s="107" t="str">
        <f t="shared" si="86"/>
        <v>27</v>
      </c>
      <c r="AC1360" s="107" t="str">
        <f t="shared" si="87"/>
        <v>271</v>
      </c>
    </row>
    <row r="1361" spans="1:29" x14ac:dyDescent="0.25">
      <c r="A1361" t="s">
        <v>215</v>
      </c>
      <c r="B1361" t="s">
        <v>1389</v>
      </c>
      <c r="C1361" s="107" t="e">
        <f>+VLOOKUP(AA1361,#REF!,2,FALSE)</f>
        <v>#REF!</v>
      </c>
      <c r="D1361" s="107" t="e">
        <f>+VLOOKUP(AB1361,#REF!,2,FALSE)</f>
        <v>#REF!</v>
      </c>
      <c r="E1361" s="107" t="s">
        <v>2226</v>
      </c>
      <c r="F1361" s="107" t="s">
        <v>2212</v>
      </c>
      <c r="G1361" s="107" t="s">
        <v>2213</v>
      </c>
      <c r="H1361" s="107" t="s">
        <v>2255</v>
      </c>
      <c r="I1361" s="107" t="s">
        <v>1272</v>
      </c>
      <c r="J1361" s="107" t="s">
        <v>218</v>
      </c>
      <c r="K1361" s="107" t="s">
        <v>1390</v>
      </c>
      <c r="L1361" s="107" t="s">
        <v>2217</v>
      </c>
      <c r="M1361" t="s">
        <v>1354</v>
      </c>
      <c r="P1361" t="s">
        <v>1150</v>
      </c>
      <c r="Q1361" s="6" t="e">
        <f>+VLOOKUP(Y1361,#REF!,2,FALSE)</f>
        <v>#REF!</v>
      </c>
      <c r="R1361" t="s">
        <v>1455</v>
      </c>
      <c r="S1361" t="s">
        <v>6</v>
      </c>
      <c r="T1361">
        <v>50000</v>
      </c>
      <c r="U1361">
        <v>50000</v>
      </c>
      <c r="V1361">
        <v>15000</v>
      </c>
      <c r="W1361">
        <v>0</v>
      </c>
      <c r="X1361">
        <v>-35000</v>
      </c>
      <c r="Y1361" s="288">
        <v>2</v>
      </c>
      <c r="Z1361" s="6" t="str">
        <f t="shared" si="84"/>
        <v>22</v>
      </c>
      <c r="AA1361" s="107" t="str">
        <f t="shared" si="85"/>
        <v>2</v>
      </c>
      <c r="AB1361" s="107" t="str">
        <f t="shared" si="86"/>
        <v>27</v>
      </c>
      <c r="AC1361" s="107" t="str">
        <f t="shared" si="87"/>
        <v>271</v>
      </c>
    </row>
    <row r="1362" spans="1:29" x14ac:dyDescent="0.25">
      <c r="A1362" t="s">
        <v>215</v>
      </c>
      <c r="B1362" t="s">
        <v>1389</v>
      </c>
      <c r="C1362" s="107" t="e">
        <f>+VLOOKUP(AA1362,#REF!,2,FALSE)</f>
        <v>#REF!</v>
      </c>
      <c r="D1362" s="107" t="e">
        <f>+VLOOKUP(AB1362,#REF!,2,FALSE)</f>
        <v>#REF!</v>
      </c>
      <c r="E1362" s="107" t="s">
        <v>2226</v>
      </c>
      <c r="F1362" s="107" t="s">
        <v>2212</v>
      </c>
      <c r="G1362" s="107" t="s">
        <v>2213</v>
      </c>
      <c r="H1362" s="107" t="s">
        <v>2255</v>
      </c>
      <c r="I1362" s="107" t="s">
        <v>1272</v>
      </c>
      <c r="J1362" s="107" t="s">
        <v>218</v>
      </c>
      <c r="K1362" s="107" t="s">
        <v>1390</v>
      </c>
      <c r="L1362" s="107" t="s">
        <v>2217</v>
      </c>
      <c r="M1362" t="s">
        <v>1354</v>
      </c>
      <c r="P1362" t="s">
        <v>1151</v>
      </c>
      <c r="Q1362" s="6" t="e">
        <f>+VLOOKUP(Y1362,#REF!,2,FALSE)</f>
        <v>#REF!</v>
      </c>
      <c r="R1362" t="s">
        <v>1457</v>
      </c>
      <c r="S1362" t="s">
        <v>69</v>
      </c>
      <c r="T1362">
        <v>15000</v>
      </c>
      <c r="U1362">
        <v>15000</v>
      </c>
      <c r="V1362">
        <v>1500</v>
      </c>
      <c r="W1362">
        <v>0</v>
      </c>
      <c r="X1362">
        <v>-13500</v>
      </c>
      <c r="Y1362" s="288">
        <v>2</v>
      </c>
      <c r="Z1362" s="6" t="str">
        <f t="shared" si="84"/>
        <v>25</v>
      </c>
      <c r="AA1362" s="107" t="str">
        <f t="shared" si="85"/>
        <v>2</v>
      </c>
      <c r="AB1362" s="107" t="str">
        <f t="shared" si="86"/>
        <v>27</v>
      </c>
      <c r="AC1362" s="107" t="str">
        <f t="shared" si="87"/>
        <v>271</v>
      </c>
    </row>
    <row r="1363" spans="1:29" x14ac:dyDescent="0.25">
      <c r="A1363" t="s">
        <v>215</v>
      </c>
      <c r="B1363" t="s">
        <v>1389</v>
      </c>
      <c r="C1363" s="107" t="e">
        <f>+VLOOKUP(AA1363,#REF!,2,FALSE)</f>
        <v>#REF!</v>
      </c>
      <c r="D1363" s="107" t="e">
        <f>+VLOOKUP(AB1363,#REF!,2,FALSE)</f>
        <v>#REF!</v>
      </c>
      <c r="E1363" s="107" t="s">
        <v>2226</v>
      </c>
      <c r="F1363" s="107" t="s">
        <v>2212</v>
      </c>
      <c r="G1363" s="107" t="s">
        <v>2213</v>
      </c>
      <c r="H1363" s="107" t="s">
        <v>2255</v>
      </c>
      <c r="I1363" s="107" t="s">
        <v>1272</v>
      </c>
      <c r="J1363" s="107" t="s">
        <v>218</v>
      </c>
      <c r="K1363" s="107" t="s">
        <v>1390</v>
      </c>
      <c r="L1363" s="107" t="s">
        <v>2217</v>
      </c>
      <c r="M1363" t="s">
        <v>1354</v>
      </c>
      <c r="P1363" t="s">
        <v>1152</v>
      </c>
      <c r="Q1363" s="6" t="e">
        <f>+VLOOKUP(Y1363,#REF!,2,FALSE)</f>
        <v>#REF!</v>
      </c>
      <c r="R1363" t="s">
        <v>1458</v>
      </c>
      <c r="S1363" t="s">
        <v>98</v>
      </c>
      <c r="T1363">
        <v>12000</v>
      </c>
      <c r="U1363">
        <v>12000</v>
      </c>
      <c r="V1363">
        <v>1200</v>
      </c>
      <c r="W1363">
        <v>0</v>
      </c>
      <c r="X1363">
        <v>-10800</v>
      </c>
      <c r="Y1363" s="288">
        <v>2</v>
      </c>
      <c r="Z1363" s="6" t="str">
        <f t="shared" si="84"/>
        <v>26</v>
      </c>
      <c r="AA1363" s="107" t="str">
        <f t="shared" si="85"/>
        <v>2</v>
      </c>
      <c r="AB1363" s="107" t="str">
        <f t="shared" si="86"/>
        <v>27</v>
      </c>
      <c r="AC1363" s="107" t="str">
        <f t="shared" si="87"/>
        <v>271</v>
      </c>
    </row>
    <row r="1364" spans="1:29" x14ac:dyDescent="0.25">
      <c r="A1364" t="s">
        <v>215</v>
      </c>
      <c r="B1364" t="s">
        <v>1389</v>
      </c>
      <c r="C1364" s="107" t="e">
        <f>+VLOOKUP(AA1364,#REF!,2,FALSE)</f>
        <v>#REF!</v>
      </c>
      <c r="D1364" s="107" t="e">
        <f>+VLOOKUP(AB1364,#REF!,2,FALSE)</f>
        <v>#REF!</v>
      </c>
      <c r="E1364" s="107" t="s">
        <v>2226</v>
      </c>
      <c r="F1364" s="107" t="s">
        <v>2212</v>
      </c>
      <c r="G1364" s="107" t="s">
        <v>2213</v>
      </c>
      <c r="H1364" s="107" t="s">
        <v>2255</v>
      </c>
      <c r="I1364" s="107" t="s">
        <v>1272</v>
      </c>
      <c r="J1364" s="107" t="s">
        <v>218</v>
      </c>
      <c r="K1364" s="107" t="s">
        <v>1390</v>
      </c>
      <c r="L1364" s="107" t="s">
        <v>2217</v>
      </c>
      <c r="M1364" t="s">
        <v>1354</v>
      </c>
      <c r="P1364" t="s">
        <v>1153</v>
      </c>
      <c r="Q1364" s="6" t="e">
        <f>+VLOOKUP(Y1364,#REF!,2,FALSE)</f>
        <v>#REF!</v>
      </c>
      <c r="R1364" t="s">
        <v>1459</v>
      </c>
      <c r="S1364" t="s">
        <v>8</v>
      </c>
      <c r="T1364">
        <v>50000</v>
      </c>
      <c r="U1364">
        <v>50000</v>
      </c>
      <c r="V1364">
        <v>0</v>
      </c>
      <c r="W1364">
        <v>0</v>
      </c>
      <c r="X1364">
        <v>-50000</v>
      </c>
      <c r="Y1364" s="288">
        <v>2</v>
      </c>
      <c r="Z1364" s="6" t="str">
        <f t="shared" si="84"/>
        <v>27</v>
      </c>
      <c r="AA1364" s="107" t="str">
        <f t="shared" si="85"/>
        <v>2</v>
      </c>
      <c r="AB1364" s="107" t="str">
        <f t="shared" si="86"/>
        <v>27</v>
      </c>
      <c r="AC1364" s="107" t="str">
        <f t="shared" si="87"/>
        <v>271</v>
      </c>
    </row>
    <row r="1365" spans="1:29" x14ac:dyDescent="0.25">
      <c r="A1365" t="s">
        <v>215</v>
      </c>
      <c r="B1365" t="s">
        <v>1389</v>
      </c>
      <c r="C1365" s="107" t="e">
        <f>+VLOOKUP(AA1365,#REF!,2,FALSE)</f>
        <v>#REF!</v>
      </c>
      <c r="D1365" s="107" t="e">
        <f>+VLOOKUP(AB1365,#REF!,2,FALSE)</f>
        <v>#REF!</v>
      </c>
      <c r="E1365" s="107" t="s">
        <v>2226</v>
      </c>
      <c r="F1365" s="107" t="s">
        <v>2212</v>
      </c>
      <c r="G1365" s="107" t="s">
        <v>2213</v>
      </c>
      <c r="H1365" s="107" t="s">
        <v>2255</v>
      </c>
      <c r="I1365" s="107" t="s">
        <v>1272</v>
      </c>
      <c r="J1365" s="107" t="s">
        <v>218</v>
      </c>
      <c r="K1365" s="107" t="s">
        <v>1390</v>
      </c>
      <c r="L1365" s="107" t="s">
        <v>2217</v>
      </c>
      <c r="M1365" t="s">
        <v>1354</v>
      </c>
      <c r="P1365" t="s">
        <v>1154</v>
      </c>
      <c r="Q1365" s="6" t="e">
        <f>+VLOOKUP(Y1365,#REF!,2,FALSE)</f>
        <v>#REF!</v>
      </c>
      <c r="R1365" t="s">
        <v>1461</v>
      </c>
      <c r="S1365" t="s">
        <v>10</v>
      </c>
      <c r="T1365">
        <v>10000</v>
      </c>
      <c r="U1365">
        <v>10000</v>
      </c>
      <c r="V1365">
        <v>1000</v>
      </c>
      <c r="W1365">
        <v>0</v>
      </c>
      <c r="X1365">
        <v>-9000</v>
      </c>
      <c r="Y1365" s="288">
        <v>2</v>
      </c>
      <c r="Z1365" s="6" t="str">
        <f t="shared" si="84"/>
        <v>29</v>
      </c>
      <c r="AA1365" s="107" t="str">
        <f t="shared" si="85"/>
        <v>2</v>
      </c>
      <c r="AB1365" s="107" t="str">
        <f t="shared" si="86"/>
        <v>27</v>
      </c>
      <c r="AC1365" s="107" t="str">
        <f t="shared" si="87"/>
        <v>271</v>
      </c>
    </row>
    <row r="1366" spans="1:29" x14ac:dyDescent="0.25">
      <c r="A1366" t="s">
        <v>215</v>
      </c>
      <c r="B1366" t="s">
        <v>1389</v>
      </c>
      <c r="C1366" s="107" t="e">
        <f>+VLOOKUP(AA1366,#REF!,2,FALSE)</f>
        <v>#REF!</v>
      </c>
      <c r="D1366" s="107" t="e">
        <f>+VLOOKUP(AB1366,#REF!,2,FALSE)</f>
        <v>#REF!</v>
      </c>
      <c r="E1366" s="107" t="s">
        <v>2226</v>
      </c>
      <c r="F1366" s="107" t="s">
        <v>2212</v>
      </c>
      <c r="G1366" s="107" t="s">
        <v>2213</v>
      </c>
      <c r="H1366" s="107" t="s">
        <v>2255</v>
      </c>
      <c r="I1366" s="107" t="s">
        <v>1272</v>
      </c>
      <c r="J1366" s="107" t="s">
        <v>218</v>
      </c>
      <c r="K1366" s="107" t="s">
        <v>1390</v>
      </c>
      <c r="L1366" s="107" t="s">
        <v>2217</v>
      </c>
      <c r="M1366" t="s">
        <v>1354</v>
      </c>
      <c r="P1366" t="s">
        <v>1154</v>
      </c>
      <c r="Q1366" s="6" t="e">
        <f>+VLOOKUP(Y1366,#REF!,2,FALSE)</f>
        <v>#REF!</v>
      </c>
      <c r="R1366" t="s">
        <v>1461</v>
      </c>
      <c r="S1366" t="s">
        <v>11</v>
      </c>
      <c r="T1366">
        <v>3000</v>
      </c>
      <c r="U1366">
        <v>3000</v>
      </c>
      <c r="V1366">
        <v>3000</v>
      </c>
      <c r="W1366">
        <v>0</v>
      </c>
      <c r="X1366">
        <v>0</v>
      </c>
      <c r="Y1366" s="288">
        <v>2</v>
      </c>
      <c r="Z1366" s="6" t="str">
        <f t="shared" si="84"/>
        <v>29</v>
      </c>
      <c r="AA1366" s="107" t="str">
        <f t="shared" si="85"/>
        <v>2</v>
      </c>
      <c r="AB1366" s="107" t="str">
        <f t="shared" si="86"/>
        <v>27</v>
      </c>
      <c r="AC1366" s="107" t="str">
        <f t="shared" si="87"/>
        <v>271</v>
      </c>
    </row>
    <row r="1367" spans="1:29" x14ac:dyDescent="0.25">
      <c r="A1367" t="s">
        <v>215</v>
      </c>
      <c r="B1367" t="s">
        <v>1389</v>
      </c>
      <c r="C1367" s="107" t="e">
        <f>+VLOOKUP(AA1367,#REF!,2,FALSE)</f>
        <v>#REF!</v>
      </c>
      <c r="D1367" s="107" t="e">
        <f>+VLOOKUP(AB1367,#REF!,2,FALSE)</f>
        <v>#REF!</v>
      </c>
      <c r="E1367" s="107" t="s">
        <v>2226</v>
      </c>
      <c r="F1367" s="107" t="s">
        <v>2212</v>
      </c>
      <c r="G1367" s="107" t="s">
        <v>2213</v>
      </c>
      <c r="H1367" s="107" t="s">
        <v>2255</v>
      </c>
      <c r="I1367" s="107" t="s">
        <v>1272</v>
      </c>
      <c r="J1367" s="107" t="s">
        <v>218</v>
      </c>
      <c r="K1367" s="107" t="s">
        <v>1390</v>
      </c>
      <c r="L1367" s="107" t="s">
        <v>2217</v>
      </c>
      <c r="M1367" t="s">
        <v>1354</v>
      </c>
      <c r="P1367" t="s">
        <v>1155</v>
      </c>
      <c r="Q1367" s="6" t="e">
        <f>+VLOOKUP(Y1367,#REF!,2,FALSE)</f>
        <v>#REF!</v>
      </c>
      <c r="R1367" t="s">
        <v>1461</v>
      </c>
      <c r="S1367" t="s">
        <v>53</v>
      </c>
      <c r="T1367">
        <v>30000</v>
      </c>
      <c r="U1367">
        <v>30000</v>
      </c>
      <c r="V1367">
        <v>3000</v>
      </c>
      <c r="W1367">
        <v>0</v>
      </c>
      <c r="X1367">
        <v>-27000</v>
      </c>
      <c r="Y1367" s="288">
        <v>2</v>
      </c>
      <c r="Z1367" s="6" t="str">
        <f t="shared" si="84"/>
        <v>29</v>
      </c>
      <c r="AA1367" s="107" t="str">
        <f t="shared" si="85"/>
        <v>2</v>
      </c>
      <c r="AB1367" s="107" t="str">
        <f t="shared" si="86"/>
        <v>27</v>
      </c>
      <c r="AC1367" s="107" t="str">
        <f t="shared" si="87"/>
        <v>271</v>
      </c>
    </row>
    <row r="1368" spans="1:29" x14ac:dyDescent="0.25">
      <c r="A1368" t="s">
        <v>215</v>
      </c>
      <c r="B1368" t="s">
        <v>1389</v>
      </c>
      <c r="C1368" s="107" t="e">
        <f>+VLOOKUP(AA1368,#REF!,2,FALSE)</f>
        <v>#REF!</v>
      </c>
      <c r="D1368" s="107" t="e">
        <f>+VLOOKUP(AB1368,#REF!,2,FALSE)</f>
        <v>#REF!</v>
      </c>
      <c r="E1368" s="107" t="s">
        <v>2226</v>
      </c>
      <c r="F1368" s="107" t="s">
        <v>2212</v>
      </c>
      <c r="G1368" s="107" t="s">
        <v>2213</v>
      </c>
      <c r="H1368" s="107" t="s">
        <v>2255</v>
      </c>
      <c r="I1368" s="107" t="s">
        <v>1272</v>
      </c>
      <c r="J1368" s="107" t="s">
        <v>218</v>
      </c>
      <c r="K1368" s="107" t="s">
        <v>1390</v>
      </c>
      <c r="L1368" s="107" t="s">
        <v>2217</v>
      </c>
      <c r="M1368" t="s">
        <v>1354</v>
      </c>
      <c r="P1368" t="s">
        <v>1162</v>
      </c>
      <c r="Q1368" s="6" t="e">
        <f>+VLOOKUP(Y1368,#REF!,2,FALSE)</f>
        <v>#REF!</v>
      </c>
      <c r="R1368" t="s">
        <v>1462</v>
      </c>
      <c r="S1368" t="s">
        <v>87</v>
      </c>
      <c r="T1368">
        <v>100000</v>
      </c>
      <c r="U1368">
        <v>100000</v>
      </c>
      <c r="V1368">
        <v>0</v>
      </c>
      <c r="W1368">
        <v>0</v>
      </c>
      <c r="X1368">
        <v>-100000</v>
      </c>
      <c r="Y1368" s="288">
        <v>3</v>
      </c>
      <c r="Z1368" s="6" t="str">
        <f t="shared" si="84"/>
        <v>31</v>
      </c>
      <c r="AA1368" s="107" t="str">
        <f t="shared" si="85"/>
        <v>2</v>
      </c>
      <c r="AB1368" s="107" t="str">
        <f t="shared" si="86"/>
        <v>27</v>
      </c>
      <c r="AC1368" s="107" t="str">
        <f t="shared" si="87"/>
        <v>271</v>
      </c>
    </row>
    <row r="1369" spans="1:29" x14ac:dyDescent="0.25">
      <c r="A1369" t="s">
        <v>215</v>
      </c>
      <c r="B1369" t="s">
        <v>1389</v>
      </c>
      <c r="C1369" s="107" t="e">
        <f>+VLOOKUP(AA1369,#REF!,2,FALSE)</f>
        <v>#REF!</v>
      </c>
      <c r="D1369" s="107" t="e">
        <f>+VLOOKUP(AB1369,#REF!,2,FALSE)</f>
        <v>#REF!</v>
      </c>
      <c r="E1369" s="107" t="s">
        <v>2226</v>
      </c>
      <c r="F1369" s="107" t="s">
        <v>2212</v>
      </c>
      <c r="G1369" s="107" t="s">
        <v>2213</v>
      </c>
      <c r="H1369" s="107" t="s">
        <v>2255</v>
      </c>
      <c r="I1369" s="107" t="s">
        <v>1272</v>
      </c>
      <c r="J1369" s="107" t="s">
        <v>218</v>
      </c>
      <c r="K1369" s="107" t="s">
        <v>1390</v>
      </c>
      <c r="L1369" s="107" t="s">
        <v>2217</v>
      </c>
      <c r="M1369" t="s">
        <v>1354</v>
      </c>
      <c r="P1369" t="s">
        <v>1156</v>
      </c>
      <c r="Q1369" s="6" t="e">
        <f>+VLOOKUP(Y1369,#REF!,2,FALSE)</f>
        <v>#REF!</v>
      </c>
      <c r="R1369" t="s">
        <v>1463</v>
      </c>
      <c r="S1369" t="s">
        <v>88</v>
      </c>
      <c r="T1369">
        <v>60000</v>
      </c>
      <c r="U1369">
        <v>60000</v>
      </c>
      <c r="V1369">
        <v>60000</v>
      </c>
      <c r="W1369">
        <v>0</v>
      </c>
      <c r="X1369">
        <v>0</v>
      </c>
      <c r="Y1369" s="288">
        <v>3</v>
      </c>
      <c r="Z1369" s="6" t="str">
        <f t="shared" si="84"/>
        <v>32</v>
      </c>
      <c r="AA1369" s="107" t="str">
        <f t="shared" si="85"/>
        <v>2</v>
      </c>
      <c r="AB1369" s="107" t="str">
        <f t="shared" si="86"/>
        <v>27</v>
      </c>
      <c r="AC1369" s="107" t="str">
        <f t="shared" si="87"/>
        <v>271</v>
      </c>
    </row>
    <row r="1370" spans="1:29" x14ac:dyDescent="0.25">
      <c r="A1370" t="s">
        <v>215</v>
      </c>
      <c r="B1370" t="s">
        <v>1389</v>
      </c>
      <c r="C1370" s="107" t="e">
        <f>+VLOOKUP(AA1370,#REF!,2,FALSE)</f>
        <v>#REF!</v>
      </c>
      <c r="D1370" s="107" t="e">
        <f>+VLOOKUP(AB1370,#REF!,2,FALSE)</f>
        <v>#REF!</v>
      </c>
      <c r="E1370" s="107" t="s">
        <v>2226</v>
      </c>
      <c r="F1370" s="107" t="s">
        <v>2212</v>
      </c>
      <c r="G1370" s="107" t="s">
        <v>2213</v>
      </c>
      <c r="H1370" s="107" t="s">
        <v>2255</v>
      </c>
      <c r="I1370" s="107" t="s">
        <v>1272</v>
      </c>
      <c r="J1370" s="107" t="s">
        <v>218</v>
      </c>
      <c r="K1370" s="107" t="s">
        <v>1390</v>
      </c>
      <c r="L1370" s="107" t="s">
        <v>2217</v>
      </c>
      <c r="M1370" t="s">
        <v>1354</v>
      </c>
      <c r="P1370" t="s">
        <v>1157</v>
      </c>
      <c r="Q1370" s="6" t="e">
        <f>+VLOOKUP(Y1370,#REF!,2,FALSE)</f>
        <v>#REF!</v>
      </c>
      <c r="R1370" t="s">
        <v>1463</v>
      </c>
      <c r="S1370" t="s">
        <v>60</v>
      </c>
      <c r="T1370">
        <v>100000</v>
      </c>
      <c r="U1370">
        <v>100000</v>
      </c>
      <c r="V1370">
        <v>100000</v>
      </c>
      <c r="W1370">
        <v>0</v>
      </c>
      <c r="X1370">
        <v>0</v>
      </c>
      <c r="Y1370" s="288">
        <v>3</v>
      </c>
      <c r="Z1370" s="6" t="str">
        <f t="shared" si="84"/>
        <v>32</v>
      </c>
      <c r="AA1370" s="107" t="str">
        <f t="shared" si="85"/>
        <v>2</v>
      </c>
      <c r="AB1370" s="107" t="str">
        <f t="shared" si="86"/>
        <v>27</v>
      </c>
      <c r="AC1370" s="107" t="str">
        <f t="shared" si="87"/>
        <v>271</v>
      </c>
    </row>
    <row r="1371" spans="1:29" x14ac:dyDescent="0.25">
      <c r="A1371" t="s">
        <v>215</v>
      </c>
      <c r="B1371" t="s">
        <v>1389</v>
      </c>
      <c r="C1371" s="107" t="e">
        <f>+VLOOKUP(AA1371,#REF!,2,FALSE)</f>
        <v>#REF!</v>
      </c>
      <c r="D1371" s="107" t="e">
        <f>+VLOOKUP(AB1371,#REF!,2,FALSE)</f>
        <v>#REF!</v>
      </c>
      <c r="E1371" s="107" t="s">
        <v>2226</v>
      </c>
      <c r="F1371" s="107" t="s">
        <v>2212</v>
      </c>
      <c r="G1371" s="107" t="s">
        <v>2213</v>
      </c>
      <c r="H1371" s="107" t="s">
        <v>2255</v>
      </c>
      <c r="I1371" s="107" t="s">
        <v>1272</v>
      </c>
      <c r="J1371" s="107" t="s">
        <v>218</v>
      </c>
      <c r="K1371" s="107" t="s">
        <v>1390</v>
      </c>
      <c r="L1371" s="107" t="s">
        <v>2217</v>
      </c>
      <c r="M1371" t="s">
        <v>1354</v>
      </c>
      <c r="P1371" t="s">
        <v>1163</v>
      </c>
      <c r="Q1371" s="6" t="e">
        <f>+VLOOKUP(Y1371,#REF!,2,FALSE)</f>
        <v>#REF!</v>
      </c>
      <c r="R1371" t="s">
        <v>1464</v>
      </c>
      <c r="S1371" t="s">
        <v>13</v>
      </c>
      <c r="T1371">
        <v>500000</v>
      </c>
      <c r="U1371">
        <v>500000</v>
      </c>
      <c r="V1371">
        <v>250000</v>
      </c>
      <c r="W1371">
        <v>0</v>
      </c>
      <c r="X1371">
        <v>-250000</v>
      </c>
      <c r="Y1371" s="288">
        <v>3</v>
      </c>
      <c r="Z1371" s="6" t="str">
        <f t="shared" si="84"/>
        <v>33</v>
      </c>
      <c r="AA1371" s="107" t="str">
        <f t="shared" si="85"/>
        <v>2</v>
      </c>
      <c r="AB1371" s="107" t="str">
        <f t="shared" si="86"/>
        <v>27</v>
      </c>
      <c r="AC1371" s="107" t="str">
        <f t="shared" si="87"/>
        <v>271</v>
      </c>
    </row>
    <row r="1372" spans="1:29" x14ac:dyDescent="0.25">
      <c r="A1372" t="s">
        <v>215</v>
      </c>
      <c r="B1372" t="s">
        <v>1389</v>
      </c>
      <c r="C1372" s="107" t="e">
        <f>+VLOOKUP(AA1372,#REF!,2,FALSE)</f>
        <v>#REF!</v>
      </c>
      <c r="D1372" s="107" t="e">
        <f>+VLOOKUP(AB1372,#REF!,2,FALSE)</f>
        <v>#REF!</v>
      </c>
      <c r="E1372" s="107" t="s">
        <v>2226</v>
      </c>
      <c r="F1372" s="107" t="s">
        <v>2212</v>
      </c>
      <c r="G1372" s="107" t="s">
        <v>2213</v>
      </c>
      <c r="H1372" s="107" t="s">
        <v>2255</v>
      </c>
      <c r="I1372" s="107" t="s">
        <v>1272</v>
      </c>
      <c r="J1372" s="107" t="s">
        <v>218</v>
      </c>
      <c r="K1372" s="107" t="s">
        <v>1390</v>
      </c>
      <c r="L1372" s="107" t="s">
        <v>2217</v>
      </c>
      <c r="M1372" t="s">
        <v>1354</v>
      </c>
      <c r="P1372" t="s">
        <v>1158</v>
      </c>
      <c r="Q1372" s="6" t="e">
        <f>+VLOOKUP(Y1372,#REF!,2,FALSE)</f>
        <v>#REF!</v>
      </c>
      <c r="R1372" t="s">
        <v>1464</v>
      </c>
      <c r="S1372" t="s">
        <v>45</v>
      </c>
      <c r="T1372">
        <v>180000</v>
      </c>
      <c r="U1372">
        <v>180000</v>
      </c>
      <c r="V1372">
        <v>18000</v>
      </c>
      <c r="W1372">
        <v>0</v>
      </c>
      <c r="X1372">
        <v>-162000</v>
      </c>
      <c r="Y1372" s="288">
        <v>3</v>
      </c>
      <c r="Z1372" s="6" t="str">
        <f t="shared" si="84"/>
        <v>33</v>
      </c>
      <c r="AA1372" s="107" t="str">
        <f t="shared" si="85"/>
        <v>2</v>
      </c>
      <c r="AB1372" s="107" t="str">
        <f t="shared" si="86"/>
        <v>27</v>
      </c>
      <c r="AC1372" s="107" t="str">
        <f t="shared" si="87"/>
        <v>271</v>
      </c>
    </row>
    <row r="1373" spans="1:29" x14ac:dyDescent="0.25">
      <c r="A1373" t="s">
        <v>215</v>
      </c>
      <c r="B1373" t="s">
        <v>1389</v>
      </c>
      <c r="C1373" s="107" t="e">
        <f>+VLOOKUP(AA1373,#REF!,2,FALSE)</f>
        <v>#REF!</v>
      </c>
      <c r="D1373" s="107" t="e">
        <f>+VLOOKUP(AB1373,#REF!,2,FALSE)</f>
        <v>#REF!</v>
      </c>
      <c r="E1373" s="107" t="s">
        <v>2226</v>
      </c>
      <c r="F1373" s="107" t="s">
        <v>2212</v>
      </c>
      <c r="G1373" s="107" t="s">
        <v>2213</v>
      </c>
      <c r="H1373" s="107" t="s">
        <v>2255</v>
      </c>
      <c r="I1373" s="107" t="s">
        <v>1272</v>
      </c>
      <c r="J1373" s="107" t="s">
        <v>218</v>
      </c>
      <c r="K1373" s="107" t="s">
        <v>1390</v>
      </c>
      <c r="L1373" s="107" t="s">
        <v>2217</v>
      </c>
      <c r="M1373" t="s">
        <v>1354</v>
      </c>
      <c r="P1373" t="s">
        <v>1159</v>
      </c>
      <c r="Q1373" s="6" t="e">
        <f>+VLOOKUP(Y1373,#REF!,2,FALSE)</f>
        <v>#REF!</v>
      </c>
      <c r="R1373" t="s">
        <v>1469</v>
      </c>
      <c r="S1373" t="s">
        <v>208</v>
      </c>
      <c r="T1373">
        <v>600000</v>
      </c>
      <c r="U1373">
        <v>600000</v>
      </c>
      <c r="V1373">
        <v>120000</v>
      </c>
      <c r="W1373">
        <v>0</v>
      </c>
      <c r="X1373">
        <v>-480000</v>
      </c>
      <c r="Y1373" s="288">
        <v>3</v>
      </c>
      <c r="Z1373" s="6" t="str">
        <f t="shared" si="84"/>
        <v>38</v>
      </c>
      <c r="AA1373" s="107" t="str">
        <f t="shared" si="85"/>
        <v>2</v>
      </c>
      <c r="AB1373" s="107" t="str">
        <f t="shared" si="86"/>
        <v>27</v>
      </c>
      <c r="AC1373" s="107" t="str">
        <f t="shared" si="87"/>
        <v>271</v>
      </c>
    </row>
    <row r="1374" spans="1:29" x14ac:dyDescent="0.25">
      <c r="A1374" t="s">
        <v>215</v>
      </c>
      <c r="B1374" t="s">
        <v>1389</v>
      </c>
      <c r="C1374" s="107" t="e">
        <f>+VLOOKUP(AA1374,#REF!,2,FALSE)</f>
        <v>#REF!</v>
      </c>
      <c r="D1374" s="107" t="e">
        <f>+VLOOKUP(AB1374,#REF!,2,FALSE)</f>
        <v>#REF!</v>
      </c>
      <c r="E1374" s="107" t="s">
        <v>2226</v>
      </c>
      <c r="F1374" s="107" t="s">
        <v>2212</v>
      </c>
      <c r="G1374" s="107" t="s">
        <v>2213</v>
      </c>
      <c r="H1374" s="107" t="s">
        <v>2255</v>
      </c>
      <c r="I1374" s="107" t="s">
        <v>1272</v>
      </c>
      <c r="J1374" s="107" t="s">
        <v>218</v>
      </c>
      <c r="K1374" s="107" t="s">
        <v>1390</v>
      </c>
      <c r="L1374" s="107" t="s">
        <v>2217</v>
      </c>
      <c r="M1374" t="s">
        <v>1354</v>
      </c>
      <c r="P1374" t="s">
        <v>1160</v>
      </c>
      <c r="Q1374" s="6" t="e">
        <f>+VLOOKUP(Y1374,#REF!,2,FALSE)</f>
        <v>#REF!</v>
      </c>
      <c r="R1374" t="s">
        <v>1476</v>
      </c>
      <c r="S1374" t="s">
        <v>15</v>
      </c>
      <c r="T1374">
        <v>50000</v>
      </c>
      <c r="U1374">
        <v>50000</v>
      </c>
      <c r="V1374">
        <v>0</v>
      </c>
      <c r="W1374">
        <v>0</v>
      </c>
      <c r="X1374">
        <v>-50000</v>
      </c>
      <c r="Y1374" s="288">
        <v>5</v>
      </c>
      <c r="Z1374" s="6" t="str">
        <f t="shared" si="84"/>
        <v>51</v>
      </c>
      <c r="AA1374" s="107" t="str">
        <f t="shared" si="85"/>
        <v>2</v>
      </c>
      <c r="AB1374" s="107" t="str">
        <f t="shared" si="86"/>
        <v>27</v>
      </c>
      <c r="AC1374" s="107" t="str">
        <f t="shared" si="87"/>
        <v>271</v>
      </c>
    </row>
    <row r="1375" spans="1:29" x14ac:dyDescent="0.25">
      <c r="A1375" t="s">
        <v>215</v>
      </c>
      <c r="B1375" t="s">
        <v>1389</v>
      </c>
      <c r="C1375" s="107" t="e">
        <f>+VLOOKUP(AA1375,#REF!,2,FALSE)</f>
        <v>#REF!</v>
      </c>
      <c r="D1375" s="107" t="e">
        <f>+VLOOKUP(AB1375,#REF!,2,FALSE)</f>
        <v>#REF!</v>
      </c>
      <c r="E1375" s="107" t="s">
        <v>2226</v>
      </c>
      <c r="F1375" s="107" t="s">
        <v>2212</v>
      </c>
      <c r="G1375" s="107" t="s">
        <v>2213</v>
      </c>
      <c r="H1375" s="107" t="s">
        <v>2255</v>
      </c>
      <c r="I1375" s="107" t="s">
        <v>1272</v>
      </c>
      <c r="J1375" s="107" t="s">
        <v>218</v>
      </c>
      <c r="K1375" s="107" t="s">
        <v>1390</v>
      </c>
      <c r="L1375" s="107" t="s">
        <v>2217</v>
      </c>
      <c r="M1375" t="s">
        <v>1354</v>
      </c>
      <c r="P1375" t="s">
        <v>1161</v>
      </c>
      <c r="Q1375" s="6" t="e">
        <f>+VLOOKUP(Y1375,#REF!,2,FALSE)</f>
        <v>#REF!</v>
      </c>
      <c r="R1375" t="s">
        <v>1477</v>
      </c>
      <c r="S1375" t="s">
        <v>80</v>
      </c>
      <c r="T1375">
        <v>10000</v>
      </c>
      <c r="U1375">
        <v>10000</v>
      </c>
      <c r="V1375">
        <v>10000</v>
      </c>
      <c r="W1375">
        <v>0</v>
      </c>
      <c r="X1375">
        <v>0</v>
      </c>
      <c r="Y1375" s="288">
        <v>5</v>
      </c>
      <c r="Z1375" s="6" t="str">
        <f t="shared" si="84"/>
        <v>52</v>
      </c>
      <c r="AA1375" s="107" t="str">
        <f t="shared" si="85"/>
        <v>2</v>
      </c>
      <c r="AB1375" s="107" t="str">
        <f t="shared" si="86"/>
        <v>27</v>
      </c>
      <c r="AC1375" s="107" t="str">
        <f t="shared" si="87"/>
        <v>271</v>
      </c>
    </row>
    <row r="1376" spans="1:29" x14ac:dyDescent="0.25">
      <c r="A1376" t="s">
        <v>215</v>
      </c>
      <c r="B1376" t="s">
        <v>1389</v>
      </c>
      <c r="C1376" s="107" t="e">
        <f>+VLOOKUP(AA1376,#REF!,2,FALSE)</f>
        <v>#REF!</v>
      </c>
      <c r="D1376" s="107" t="e">
        <f>+VLOOKUP(AB1376,#REF!,2,FALSE)</f>
        <v>#REF!</v>
      </c>
      <c r="E1376" s="107" t="s">
        <v>2226</v>
      </c>
      <c r="F1376" s="107" t="s">
        <v>2212</v>
      </c>
      <c r="G1376" s="107" t="s">
        <v>2213</v>
      </c>
      <c r="H1376" s="107" t="s">
        <v>2255</v>
      </c>
      <c r="I1376" s="107" t="s">
        <v>1272</v>
      </c>
      <c r="J1376" s="107" t="s">
        <v>218</v>
      </c>
      <c r="K1376" s="107" t="s">
        <v>1390</v>
      </c>
      <c r="L1376" s="107" t="s">
        <v>2217</v>
      </c>
      <c r="M1376" t="s">
        <v>1354</v>
      </c>
      <c r="P1376" t="s">
        <v>1164</v>
      </c>
      <c r="Q1376" s="6" t="e">
        <f>+VLOOKUP(Y1376,#REF!,2,FALSE)</f>
        <v>#REF!</v>
      </c>
      <c r="R1376" t="s">
        <v>1484</v>
      </c>
      <c r="S1376" t="s">
        <v>84</v>
      </c>
      <c r="T1376">
        <v>180000</v>
      </c>
      <c r="U1376">
        <v>180000</v>
      </c>
      <c r="V1376">
        <v>180000</v>
      </c>
      <c r="W1376">
        <v>0</v>
      </c>
      <c r="X1376">
        <v>0</v>
      </c>
      <c r="Y1376" s="288">
        <v>5</v>
      </c>
      <c r="Z1376" s="6" t="str">
        <f t="shared" si="84"/>
        <v>59</v>
      </c>
      <c r="AA1376" s="107" t="str">
        <f t="shared" si="85"/>
        <v>2</v>
      </c>
      <c r="AB1376" s="107" t="str">
        <f t="shared" si="86"/>
        <v>27</v>
      </c>
      <c r="AC1376" s="107" t="str">
        <f t="shared" si="87"/>
        <v>271</v>
      </c>
    </row>
    <row r="1377" spans="1:29" x14ac:dyDescent="0.25">
      <c r="A1377" t="s">
        <v>215</v>
      </c>
      <c r="B1377" t="s">
        <v>1389</v>
      </c>
      <c r="C1377" s="107" t="e">
        <f>+VLOOKUP(AA1377,#REF!,2,FALSE)</f>
        <v>#REF!</v>
      </c>
      <c r="D1377" s="107" t="e">
        <f>+VLOOKUP(AB1377,#REF!,2,FALSE)</f>
        <v>#REF!</v>
      </c>
      <c r="E1377" s="107" t="s">
        <v>2226</v>
      </c>
      <c r="F1377" s="107" t="s">
        <v>2212</v>
      </c>
      <c r="G1377" s="107" t="s">
        <v>2213</v>
      </c>
      <c r="H1377" s="107" t="s">
        <v>2255</v>
      </c>
      <c r="I1377" s="107" t="s">
        <v>1272</v>
      </c>
      <c r="J1377" s="107" t="s">
        <v>218</v>
      </c>
      <c r="K1377" s="107" t="s">
        <v>1390</v>
      </c>
      <c r="L1377" s="107" t="s">
        <v>2217</v>
      </c>
      <c r="M1377" t="s">
        <v>1354</v>
      </c>
      <c r="P1377" t="s">
        <v>240</v>
      </c>
      <c r="Q1377" s="6" t="e">
        <f>+VLOOKUP(Y1377,#REF!,2,FALSE)</f>
        <v>#REF!</v>
      </c>
      <c r="R1377" t="s">
        <v>1469</v>
      </c>
      <c r="S1377" t="s">
        <v>61</v>
      </c>
      <c r="T1377">
        <v>1450000</v>
      </c>
      <c r="U1377">
        <v>1450000</v>
      </c>
      <c r="V1377">
        <v>1450000</v>
      </c>
      <c r="W1377">
        <v>0</v>
      </c>
      <c r="X1377">
        <v>0</v>
      </c>
      <c r="Y1377" s="288">
        <v>3</v>
      </c>
      <c r="Z1377" s="6" t="str">
        <f t="shared" si="84"/>
        <v>38</v>
      </c>
      <c r="AA1377" s="107" t="str">
        <f t="shared" si="85"/>
        <v>2</v>
      </c>
      <c r="AB1377" s="107" t="str">
        <f t="shared" si="86"/>
        <v>27</v>
      </c>
      <c r="AC1377" s="107" t="str">
        <f t="shared" si="87"/>
        <v>271</v>
      </c>
    </row>
    <row r="1378" spans="1:29" x14ac:dyDescent="0.25">
      <c r="A1378" t="s">
        <v>215</v>
      </c>
      <c r="B1378" t="s">
        <v>1389</v>
      </c>
      <c r="C1378" s="107" t="e">
        <f>+VLOOKUP(AA1378,#REF!,2,FALSE)</f>
        <v>#REF!</v>
      </c>
      <c r="D1378" s="107" t="e">
        <f>+VLOOKUP(AB1378,#REF!,2,FALSE)</f>
        <v>#REF!</v>
      </c>
      <c r="E1378" s="107" t="s">
        <v>2226</v>
      </c>
      <c r="F1378" s="107" t="s">
        <v>2212</v>
      </c>
      <c r="G1378" s="107" t="s">
        <v>2213</v>
      </c>
      <c r="H1378" s="107" t="s">
        <v>2255</v>
      </c>
      <c r="I1378" s="107" t="s">
        <v>1272</v>
      </c>
      <c r="J1378" s="107" t="s">
        <v>218</v>
      </c>
      <c r="K1378" s="107" t="s">
        <v>1390</v>
      </c>
      <c r="L1378" s="107" t="s">
        <v>2217</v>
      </c>
      <c r="M1378" t="s">
        <v>1354</v>
      </c>
      <c r="P1378" t="s">
        <v>241</v>
      </c>
      <c r="Q1378" s="6" t="e">
        <f>+VLOOKUP(Y1378,#REF!,2,FALSE)</f>
        <v>#REF!</v>
      </c>
      <c r="R1378" t="s">
        <v>1469</v>
      </c>
      <c r="S1378" t="s">
        <v>61</v>
      </c>
      <c r="T1378">
        <v>4500000</v>
      </c>
      <c r="U1378">
        <v>4500000</v>
      </c>
      <c r="V1378">
        <v>4500000</v>
      </c>
      <c r="W1378">
        <v>0</v>
      </c>
      <c r="X1378">
        <v>0</v>
      </c>
      <c r="Y1378" s="288">
        <v>3</v>
      </c>
      <c r="Z1378" s="6" t="str">
        <f t="shared" si="84"/>
        <v>38</v>
      </c>
      <c r="AA1378" s="107" t="str">
        <f t="shared" si="85"/>
        <v>2</v>
      </c>
      <c r="AB1378" s="107" t="str">
        <f t="shared" si="86"/>
        <v>27</v>
      </c>
      <c r="AC1378" s="107" t="str">
        <f t="shared" si="87"/>
        <v>271</v>
      </c>
    </row>
    <row r="1379" spans="1:29" x14ac:dyDescent="0.25">
      <c r="A1379" t="s">
        <v>215</v>
      </c>
      <c r="B1379" t="s">
        <v>1389</v>
      </c>
      <c r="C1379" s="107" t="e">
        <f>+VLOOKUP(AA1379,#REF!,2,FALSE)</f>
        <v>#REF!</v>
      </c>
      <c r="D1379" s="107" t="e">
        <f>+VLOOKUP(AB1379,#REF!,2,FALSE)</f>
        <v>#REF!</v>
      </c>
      <c r="E1379" s="107" t="s">
        <v>2226</v>
      </c>
      <c r="F1379" s="107" t="s">
        <v>2212</v>
      </c>
      <c r="G1379" s="107" t="s">
        <v>2213</v>
      </c>
      <c r="H1379" s="107" t="s">
        <v>2255</v>
      </c>
      <c r="I1379" s="107" t="s">
        <v>1272</v>
      </c>
      <c r="J1379" s="107" t="s">
        <v>218</v>
      </c>
      <c r="K1379" s="107" t="s">
        <v>1390</v>
      </c>
      <c r="L1379" s="107" t="s">
        <v>2217</v>
      </c>
      <c r="M1379" t="s">
        <v>1354</v>
      </c>
      <c r="P1379" t="s">
        <v>242</v>
      </c>
      <c r="Q1379" s="6" t="e">
        <f>+VLOOKUP(Y1379,#REF!,2,FALSE)</f>
        <v>#REF!</v>
      </c>
      <c r="R1379" t="s">
        <v>1469</v>
      </c>
      <c r="S1379" t="s">
        <v>61</v>
      </c>
      <c r="T1379">
        <v>400000</v>
      </c>
      <c r="U1379">
        <v>400000</v>
      </c>
      <c r="V1379">
        <v>400000</v>
      </c>
      <c r="W1379">
        <v>0</v>
      </c>
      <c r="X1379">
        <v>0</v>
      </c>
      <c r="Y1379" s="288">
        <v>3</v>
      </c>
      <c r="Z1379" s="6" t="str">
        <f t="shared" si="84"/>
        <v>38</v>
      </c>
      <c r="AA1379" s="107" t="str">
        <f t="shared" si="85"/>
        <v>2</v>
      </c>
      <c r="AB1379" s="107" t="str">
        <f t="shared" si="86"/>
        <v>27</v>
      </c>
      <c r="AC1379" s="107" t="str">
        <f t="shared" si="87"/>
        <v>271</v>
      </c>
    </row>
    <row r="1380" spans="1:29" x14ac:dyDescent="0.25">
      <c r="A1380" t="s">
        <v>215</v>
      </c>
      <c r="B1380" t="s">
        <v>1389</v>
      </c>
      <c r="C1380" s="107" t="e">
        <f>+VLOOKUP(AA1380,#REF!,2,FALSE)</f>
        <v>#REF!</v>
      </c>
      <c r="D1380" s="107" t="e">
        <f>+VLOOKUP(AB1380,#REF!,2,FALSE)</f>
        <v>#REF!</v>
      </c>
      <c r="E1380" s="107" t="s">
        <v>2226</v>
      </c>
      <c r="F1380" s="107" t="s">
        <v>2212</v>
      </c>
      <c r="G1380" s="107" t="s">
        <v>2213</v>
      </c>
      <c r="H1380" s="107" t="s">
        <v>2255</v>
      </c>
      <c r="I1380" s="107" t="s">
        <v>1272</v>
      </c>
      <c r="J1380" s="107" t="s">
        <v>218</v>
      </c>
      <c r="K1380" s="107" t="s">
        <v>1390</v>
      </c>
      <c r="L1380" s="107" t="s">
        <v>2217</v>
      </c>
      <c r="M1380" t="s">
        <v>1354</v>
      </c>
      <c r="P1380" t="s">
        <v>2202</v>
      </c>
      <c r="Q1380" s="6" t="e">
        <f>+VLOOKUP(Y1380,#REF!,2,FALSE)</f>
        <v>#REF!</v>
      </c>
      <c r="R1380" t="s">
        <v>1474</v>
      </c>
      <c r="S1380" t="s">
        <v>62</v>
      </c>
      <c r="T1380">
        <v>0</v>
      </c>
      <c r="U1380">
        <v>3000000</v>
      </c>
      <c r="Y1380" s="289">
        <v>4</v>
      </c>
      <c r="Z1380" s="6" t="str">
        <f t="shared" si="84"/>
        <v>44</v>
      </c>
      <c r="AA1380" s="107" t="str">
        <f t="shared" si="85"/>
        <v>2</v>
      </c>
      <c r="AB1380" s="107" t="str">
        <f t="shared" si="86"/>
        <v>27</v>
      </c>
      <c r="AC1380" s="107" t="str">
        <f t="shared" si="87"/>
        <v>271</v>
      </c>
    </row>
    <row r="1381" spans="1:29" x14ac:dyDescent="0.25">
      <c r="A1381" t="s">
        <v>136</v>
      </c>
      <c r="B1381" t="s">
        <v>1396</v>
      </c>
      <c r="C1381" s="107" t="e">
        <f>+VLOOKUP(AA1381,#REF!,2,FALSE)</f>
        <v>#REF!</v>
      </c>
      <c r="D1381" s="107" t="e">
        <f>+VLOOKUP(AB1381,#REF!,2,FALSE)</f>
        <v>#REF!</v>
      </c>
      <c r="I1381" t="s">
        <v>1244</v>
      </c>
      <c r="J1381" t="s">
        <v>156</v>
      </c>
      <c r="K1381" t="s">
        <v>1397</v>
      </c>
      <c r="M1381" t="s">
        <v>1398</v>
      </c>
      <c r="Q1381" s="6" t="e">
        <f>+VLOOKUP(Y1381,#REF!,2,FALSE)</f>
        <v>#REF!</v>
      </c>
      <c r="R1381" t="s">
        <v>1488</v>
      </c>
      <c r="S1381" t="s">
        <v>127</v>
      </c>
      <c r="T1381">
        <v>41396469.219999999</v>
      </c>
      <c r="U1381">
        <v>41396469.219999999</v>
      </c>
      <c r="V1381">
        <v>41396469.219999999</v>
      </c>
      <c r="W1381">
        <v>0</v>
      </c>
      <c r="X1381">
        <v>0</v>
      </c>
      <c r="Y1381" s="288">
        <v>9</v>
      </c>
      <c r="Z1381" s="6" t="str">
        <f t="shared" si="84"/>
        <v>91</v>
      </c>
      <c r="AA1381" s="107" t="str">
        <f t="shared" si="85"/>
        <v>4</v>
      </c>
      <c r="AB1381" s="107" t="str">
        <f t="shared" si="86"/>
        <v>41</v>
      </c>
      <c r="AC1381" s="107" t="str">
        <f t="shared" si="87"/>
        <v>411</v>
      </c>
    </row>
    <row r="1382" spans="1:29" x14ac:dyDescent="0.25">
      <c r="A1382" t="s">
        <v>136</v>
      </c>
      <c r="B1382" t="s">
        <v>1396</v>
      </c>
      <c r="C1382" s="107" t="e">
        <f>+VLOOKUP(AA1382,#REF!,2,FALSE)</f>
        <v>#REF!</v>
      </c>
      <c r="D1382" s="107" t="e">
        <f>+VLOOKUP(AB1382,#REF!,2,FALSE)</f>
        <v>#REF!</v>
      </c>
      <c r="I1382" t="s">
        <v>1244</v>
      </c>
      <c r="J1382" t="s">
        <v>156</v>
      </c>
      <c r="K1382" t="s">
        <v>1397</v>
      </c>
      <c r="M1382" t="s">
        <v>1398</v>
      </c>
      <c r="Q1382" s="6" t="e">
        <f>+VLOOKUP(Y1382,#REF!,2,FALSE)</f>
        <v>#REF!</v>
      </c>
      <c r="R1382" t="s">
        <v>1489</v>
      </c>
      <c r="S1382" t="s">
        <v>128</v>
      </c>
      <c r="T1382">
        <v>72698141.579999998</v>
      </c>
      <c r="U1382">
        <v>72698141.579999998</v>
      </c>
      <c r="V1382">
        <v>72698141.579999998</v>
      </c>
      <c r="W1382">
        <v>0</v>
      </c>
      <c r="X1382">
        <v>0</v>
      </c>
      <c r="Y1382" s="288">
        <v>9</v>
      </c>
      <c r="Z1382" s="6" t="str">
        <f t="shared" si="84"/>
        <v>92</v>
      </c>
      <c r="AA1382" s="107" t="str">
        <f t="shared" si="85"/>
        <v>4</v>
      </c>
      <c r="AB1382" s="107" t="str">
        <f t="shared" si="86"/>
        <v>41</v>
      </c>
      <c r="AC1382" s="107" t="str">
        <f t="shared" si="87"/>
        <v>411</v>
      </c>
    </row>
    <row r="1383" spans="1:29" x14ac:dyDescent="0.25">
      <c r="A1383" t="s">
        <v>136</v>
      </c>
      <c r="B1383" t="s">
        <v>1396</v>
      </c>
      <c r="C1383" s="107" t="e">
        <f>+VLOOKUP(AA1383,#REF!,2,FALSE)</f>
        <v>#REF!</v>
      </c>
      <c r="D1383" s="107" t="e">
        <f>+VLOOKUP(AB1383,#REF!,2,FALSE)</f>
        <v>#REF!</v>
      </c>
      <c r="I1383" t="s">
        <v>1244</v>
      </c>
      <c r="J1383" t="s">
        <v>156</v>
      </c>
      <c r="K1383" t="s">
        <v>1397</v>
      </c>
      <c r="M1383" t="s">
        <v>1398</v>
      </c>
      <c r="Q1383" s="6" t="e">
        <f>+VLOOKUP(Y1383,#REF!,2,FALSE)</f>
        <v>#REF!</v>
      </c>
      <c r="R1383" t="s">
        <v>1490</v>
      </c>
      <c r="S1383" t="s">
        <v>129</v>
      </c>
      <c r="T1383">
        <v>1548486.4</v>
      </c>
      <c r="U1383">
        <v>1548486.4</v>
      </c>
      <c r="V1383">
        <v>1548486.4</v>
      </c>
      <c r="W1383">
        <v>0</v>
      </c>
      <c r="X1383">
        <v>0</v>
      </c>
      <c r="Y1383" s="288">
        <v>9</v>
      </c>
      <c r="Z1383" s="6" t="str">
        <f t="shared" si="84"/>
        <v>94</v>
      </c>
      <c r="AA1383" s="107" t="str">
        <f t="shared" si="85"/>
        <v>4</v>
      </c>
      <c r="AB1383" s="107" t="str">
        <f t="shared" si="86"/>
        <v>41</v>
      </c>
      <c r="AC1383" s="107" t="str">
        <f t="shared" si="87"/>
        <v>411</v>
      </c>
    </row>
    <row r="1384" spans="1:29" x14ac:dyDescent="0.25">
      <c r="A1384" t="s">
        <v>136</v>
      </c>
      <c r="B1384" t="s">
        <v>1392</v>
      </c>
      <c r="C1384" s="107" t="e">
        <f>+VLOOKUP(AA1384,#REF!,2,FALSE)</f>
        <v>#REF!</v>
      </c>
      <c r="D1384" s="107" t="e">
        <f>+VLOOKUP(AB1384,#REF!,2,FALSE)</f>
        <v>#REF!</v>
      </c>
      <c r="E1384" s="107" t="s">
        <v>2215</v>
      </c>
      <c r="F1384" s="107" t="s">
        <v>2212</v>
      </c>
      <c r="G1384" s="107" t="s">
        <v>2213</v>
      </c>
      <c r="H1384" s="107" t="s">
        <v>2214</v>
      </c>
      <c r="I1384" t="s">
        <v>20</v>
      </c>
      <c r="J1384" t="s">
        <v>20</v>
      </c>
      <c r="K1384" t="s">
        <v>1367</v>
      </c>
      <c r="L1384" s="107" t="s">
        <v>2217</v>
      </c>
      <c r="M1384" t="s">
        <v>1399</v>
      </c>
      <c r="Q1384" s="6" t="e">
        <f>+VLOOKUP(Y1384,#REF!,2,FALSE)</f>
        <v>#REF!</v>
      </c>
      <c r="R1384" t="s">
        <v>1472</v>
      </c>
      <c r="S1384" t="s">
        <v>125</v>
      </c>
      <c r="T1384">
        <v>429937666.66666669</v>
      </c>
      <c r="U1384">
        <v>429937666.66666669</v>
      </c>
      <c r="V1384">
        <v>429937666.66666669</v>
      </c>
      <c r="W1384">
        <v>0</v>
      </c>
      <c r="X1384">
        <v>0</v>
      </c>
      <c r="Y1384" s="288">
        <v>4</v>
      </c>
      <c r="Z1384" s="6" t="str">
        <f t="shared" si="84"/>
        <v>42</v>
      </c>
      <c r="AA1384" s="107" t="str">
        <f t="shared" si="85"/>
        <v>2</v>
      </c>
      <c r="AB1384" s="107" t="str">
        <f t="shared" si="86"/>
        <v>23</v>
      </c>
      <c r="AC1384" s="107" t="str">
        <f t="shared" si="87"/>
        <v>231</v>
      </c>
    </row>
    <row r="1385" spans="1:29" x14ac:dyDescent="0.25">
      <c r="A1385" t="s">
        <v>136</v>
      </c>
      <c r="B1385" t="s">
        <v>1393</v>
      </c>
      <c r="C1385" s="107" t="e">
        <f>+VLOOKUP(AA1385,#REF!,2,FALSE)</f>
        <v>#REF!</v>
      </c>
      <c r="D1385" s="107" t="e">
        <f>+VLOOKUP(AB1385,#REF!,2,FALSE)</f>
        <v>#REF!</v>
      </c>
      <c r="E1385" s="107" t="s">
        <v>2215</v>
      </c>
      <c r="F1385" s="107" t="s">
        <v>2212</v>
      </c>
      <c r="G1385" s="107" t="s">
        <v>2213</v>
      </c>
      <c r="H1385" s="107" t="s">
        <v>2214</v>
      </c>
      <c r="I1385" s="107" t="s">
        <v>20</v>
      </c>
      <c r="J1385" s="107" t="s">
        <v>20</v>
      </c>
      <c r="K1385" s="107" t="s">
        <v>1367</v>
      </c>
      <c r="L1385" s="107" t="s">
        <v>2217</v>
      </c>
      <c r="M1385" t="s">
        <v>1400</v>
      </c>
      <c r="Q1385" s="6" t="e">
        <f>+VLOOKUP(Y1385,#REF!,2,FALSE)</f>
        <v>#REF!</v>
      </c>
      <c r="R1385" t="s">
        <v>1472</v>
      </c>
      <c r="S1385" t="s">
        <v>125</v>
      </c>
      <c r="T1385">
        <v>295693643</v>
      </c>
      <c r="U1385">
        <v>295693643</v>
      </c>
      <c r="V1385">
        <v>295693643</v>
      </c>
      <c r="W1385">
        <v>0</v>
      </c>
      <c r="X1385">
        <v>0</v>
      </c>
      <c r="Y1385" s="288">
        <v>4</v>
      </c>
      <c r="Z1385" s="6" t="str">
        <f t="shared" si="84"/>
        <v>42</v>
      </c>
      <c r="AA1385" s="107" t="str">
        <f t="shared" si="85"/>
        <v>2</v>
      </c>
      <c r="AB1385" s="107" t="str">
        <f t="shared" si="86"/>
        <v>26</v>
      </c>
      <c r="AC1385" s="107" t="str">
        <f t="shared" si="87"/>
        <v>263</v>
      </c>
    </row>
    <row r="1386" spans="1:29" x14ac:dyDescent="0.25">
      <c r="A1386" t="s">
        <v>136</v>
      </c>
      <c r="B1386" t="s">
        <v>1394</v>
      </c>
      <c r="C1386" s="107" t="e">
        <f>+VLOOKUP(AA1386,#REF!,2,FALSE)</f>
        <v>#REF!</v>
      </c>
      <c r="D1386" s="107" t="e">
        <f>+VLOOKUP(AB1386,#REF!,2,FALSE)</f>
        <v>#REF!</v>
      </c>
      <c r="E1386" s="107" t="s">
        <v>2215</v>
      </c>
      <c r="F1386" s="107" t="s">
        <v>2212</v>
      </c>
      <c r="G1386" s="107" t="s">
        <v>2213</v>
      </c>
      <c r="H1386" s="107" t="s">
        <v>2214</v>
      </c>
      <c r="I1386" s="107" t="s">
        <v>20</v>
      </c>
      <c r="J1386" s="107" t="s">
        <v>20</v>
      </c>
      <c r="K1386" s="107" t="s">
        <v>1367</v>
      </c>
      <c r="L1386" s="107" t="s">
        <v>2217</v>
      </c>
      <c r="M1386" t="s">
        <v>1401</v>
      </c>
      <c r="Q1386" s="6" t="e">
        <f>+VLOOKUP(Y1386,#REF!,2,FALSE)</f>
        <v>#REF!</v>
      </c>
      <c r="R1386" t="s">
        <v>1472</v>
      </c>
      <c r="S1386" t="s">
        <v>125</v>
      </c>
      <c r="T1386">
        <v>111066666.666667</v>
      </c>
      <c r="U1386">
        <v>119066666.666667</v>
      </c>
      <c r="V1386">
        <v>111066666.66666667</v>
      </c>
      <c r="W1386">
        <v>8000000</v>
      </c>
      <c r="X1386">
        <v>-3.2782554626464844E-7</v>
      </c>
      <c r="Y1386" s="288">
        <v>4</v>
      </c>
      <c r="Z1386" s="6" t="str">
        <f t="shared" si="84"/>
        <v>42</v>
      </c>
      <c r="AA1386" s="107" t="str">
        <f t="shared" si="85"/>
        <v>2</v>
      </c>
      <c r="AB1386" s="107" t="str">
        <f t="shared" si="86"/>
        <v>24</v>
      </c>
      <c r="AC1386" s="107" t="str">
        <f t="shared" si="87"/>
        <v>241</v>
      </c>
    </row>
    <row r="1387" spans="1:29" x14ac:dyDescent="0.25">
      <c r="A1387" t="s">
        <v>136</v>
      </c>
      <c r="B1387" t="s">
        <v>1395</v>
      </c>
      <c r="C1387" s="107" t="e">
        <f>+VLOOKUP(AA1387,#REF!,2,FALSE)</f>
        <v>#REF!</v>
      </c>
      <c r="D1387" s="107" t="e">
        <f>+VLOOKUP(AB1387,#REF!,2,FALSE)</f>
        <v>#REF!</v>
      </c>
      <c r="E1387" s="107" t="s">
        <v>2215</v>
      </c>
      <c r="F1387" s="107" t="s">
        <v>2212</v>
      </c>
      <c r="G1387" s="107" t="s">
        <v>2213</v>
      </c>
      <c r="H1387" s="107" t="s">
        <v>2214</v>
      </c>
      <c r="I1387" s="107" t="s">
        <v>20</v>
      </c>
      <c r="J1387" s="107" t="s">
        <v>20</v>
      </c>
      <c r="K1387" s="107" t="s">
        <v>1367</v>
      </c>
      <c r="L1387" s="107" t="s">
        <v>2217</v>
      </c>
      <c r="M1387" t="s">
        <v>1402</v>
      </c>
      <c r="Q1387" s="6" t="e">
        <f>+VLOOKUP(Y1387,#REF!,2,FALSE)</f>
        <v>#REF!</v>
      </c>
      <c r="R1387" t="s">
        <v>1472</v>
      </c>
      <c r="S1387" t="s">
        <v>125</v>
      </c>
      <c r="T1387">
        <v>4000000</v>
      </c>
      <c r="U1387">
        <v>7000000</v>
      </c>
      <c r="V1387">
        <v>7000000</v>
      </c>
      <c r="W1387">
        <v>3000000</v>
      </c>
      <c r="X1387">
        <v>3000000</v>
      </c>
      <c r="Y1387" s="8">
        <v>4</v>
      </c>
      <c r="Z1387" s="6" t="str">
        <f t="shared" si="84"/>
        <v>42</v>
      </c>
      <c r="AA1387" s="107" t="str">
        <f t="shared" si="85"/>
        <v>2</v>
      </c>
      <c r="AB1387" s="107" t="str">
        <f t="shared" si="86"/>
        <v>26</v>
      </c>
      <c r="AC1387" s="107" t="str">
        <f t="shared" si="87"/>
        <v>268</v>
      </c>
    </row>
  </sheetData>
  <autoFilter ref="A1:AD1387" xr:uid="{00000000-0009-0000-0000-000011000000}">
    <sortState xmlns:xlrd2="http://schemas.microsoft.com/office/spreadsheetml/2017/richdata2" ref="A2:AD1387">
      <sortCondition ref="M1:M1387"/>
    </sortState>
  </autoFilter>
  <pageMargins left="0.7" right="0.7" top="0.75" bottom="0.75" header="0.3" footer="0.3"/>
  <pageSetup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3:Q15"/>
  <sheetViews>
    <sheetView topLeftCell="B3" workbookViewId="0">
      <selection activeCell="B12" sqref="B12"/>
    </sheetView>
  </sheetViews>
  <sheetFormatPr baseColWidth="10" defaultRowHeight="15" x14ac:dyDescent="0.25"/>
  <cols>
    <col min="1" max="1" width="15.140625" hidden="1" customWidth="1"/>
    <col min="3" max="4" width="15.140625" hidden="1" customWidth="1"/>
    <col min="5" max="5" width="0" style="11" hidden="1" customWidth="1"/>
    <col min="6" max="7" width="15.140625" style="11" hidden="1" customWidth="1"/>
    <col min="8" max="9" width="15.140625" style="11" bestFit="1" customWidth="1"/>
    <col min="10" max="11" width="11.42578125" style="11"/>
    <col min="12" max="12" width="15.140625" hidden="1" customWidth="1"/>
    <col min="13" max="14" width="15.140625" style="11" hidden="1" customWidth="1"/>
    <col min="15" max="17" width="15.140625" hidden="1" customWidth="1"/>
  </cols>
  <sheetData>
    <row r="3" spans="1:17" x14ac:dyDescent="0.25">
      <c r="B3" t="s">
        <v>1203</v>
      </c>
      <c r="H3" s="11" t="s">
        <v>1189</v>
      </c>
      <c r="I3" s="11" t="s">
        <v>1190</v>
      </c>
    </row>
    <row r="4" spans="1:17" x14ac:dyDescent="0.25">
      <c r="A4" s="1">
        <v>784620.9691191403</v>
      </c>
      <c r="B4" s="9">
        <f>+A4/$A$10</f>
        <v>1.0871301544042979E-3</v>
      </c>
      <c r="C4" s="9">
        <f t="shared" ref="C4:C9" si="0">+B4*$A$11</f>
        <v>675907.9536787105</v>
      </c>
      <c r="D4" s="9">
        <f t="shared" ref="D4:D9" si="1">+B4*$A$13</f>
        <v>400458.90778582485</v>
      </c>
      <c r="F4" s="1">
        <f>+B4*$E$5</f>
        <v>641106.06417849695</v>
      </c>
      <c r="G4" s="1">
        <f>+B4*$E$6</f>
        <v>255291.56501153548</v>
      </c>
      <c r="H4" s="9">
        <f t="shared" ref="H4:I9" si="2">+$B4*H$13</f>
        <v>657008.52834038867</v>
      </c>
      <c r="I4" s="9">
        <f t="shared" si="2"/>
        <v>271194.02917342819</v>
      </c>
      <c r="L4" s="1">
        <v>784620.9691191403</v>
      </c>
      <c r="M4" s="1">
        <f>+B4*$L$11</f>
        <v>611731.80740649288</v>
      </c>
      <c r="N4" s="1">
        <f>+B4*$M$11</f>
        <v>639344.91332836205</v>
      </c>
      <c r="O4" s="1">
        <v>400458.90778582485</v>
      </c>
      <c r="P4" s="9">
        <f>+B4*$O$11</f>
        <v>226482.61591877308</v>
      </c>
      <c r="Q4" s="9">
        <f>+B4*$P$11</f>
        <v>269454.62092638091</v>
      </c>
    </row>
    <row r="5" spans="1:17" x14ac:dyDescent="0.25">
      <c r="A5" s="1">
        <v>174456932.10631245</v>
      </c>
      <c r="B5" s="9">
        <f t="shared" ref="B5:B10" si="3">+A5/$A$10</f>
        <v>0.24171848446843783</v>
      </c>
      <c r="C5" s="9">
        <f t="shared" si="0"/>
        <v>150285083.65946865</v>
      </c>
      <c r="D5" s="9">
        <f t="shared" si="1"/>
        <v>89040231.190088674</v>
      </c>
      <c r="E5" s="11">
        <f>562703375.422142+E7</f>
        <v>589723375.42214203</v>
      </c>
      <c r="F5" s="1">
        <f t="shared" ref="F5:F10" si="4">+B5*$E$5</f>
        <v>142547040.56265175</v>
      </c>
      <c r="G5" s="1">
        <f t="shared" ref="G5:G10" si="5">+B5*$E$6</f>
        <v>56762927.550269105</v>
      </c>
      <c r="H5" s="9">
        <f t="shared" si="2"/>
        <v>146082881.71373492</v>
      </c>
      <c r="I5" s="9">
        <f t="shared" si="2"/>
        <v>60298768.701352492</v>
      </c>
      <c r="L5" s="1">
        <v>174456932.10631245</v>
      </c>
      <c r="M5" s="1">
        <f t="shared" ref="M5:M10" si="6">+B5*$L$11</f>
        <v>136015807.11231458</v>
      </c>
      <c r="N5" s="1">
        <f t="shared" ref="N5:N10" si="7">+B5*$M$11</f>
        <v>142155456.6178129</v>
      </c>
      <c r="O5" s="1">
        <v>89040231.190088674</v>
      </c>
      <c r="P5" s="9">
        <f t="shared" ref="P5:P10" si="8">+B5*$O$11</f>
        <v>50357387.711622372</v>
      </c>
      <c r="Q5" s="9">
        <f t="shared" ref="Q5:Q10" si="9">+B5*$P$11</f>
        <v>59912019.126202896</v>
      </c>
    </row>
    <row r="6" spans="1:17" x14ac:dyDescent="0.25">
      <c r="A6" s="1">
        <v>38192944.942378297</v>
      </c>
      <c r="B6" s="9">
        <f t="shared" si="3"/>
        <v>5.2918165288108526E-2</v>
      </c>
      <c r="C6" s="9">
        <f t="shared" si="0"/>
        <v>32901128.413567442</v>
      </c>
      <c r="D6" s="9">
        <f t="shared" si="1"/>
        <v>19493112.749611642</v>
      </c>
      <c r="E6" s="11">
        <f>207830727.468346+E8</f>
        <v>234830727.46834499</v>
      </c>
      <c r="F6" s="1">
        <f t="shared" si="4"/>
        <v>31207079.054850191</v>
      </c>
      <c r="G6" s="1">
        <f t="shared" si="5"/>
        <v>12426811.250896648</v>
      </c>
      <c r="H6" s="9">
        <f t="shared" si="2"/>
        <v>31981162.290052444</v>
      </c>
      <c r="I6" s="9">
        <f t="shared" si="2"/>
        <v>13200894.486098953</v>
      </c>
      <c r="L6" s="1">
        <v>38192944.942378297</v>
      </c>
      <c r="M6" s="1">
        <f t="shared" si="6"/>
        <v>29777230.228765495</v>
      </c>
      <c r="N6" s="1">
        <f t="shared" si="7"/>
        <v>31121351.627083454</v>
      </c>
      <c r="O6" s="1">
        <v>19493112.749611642</v>
      </c>
      <c r="P6" s="9">
        <f t="shared" si="8"/>
        <v>11024479.870710734</v>
      </c>
      <c r="Q6" s="9">
        <f t="shared" si="9"/>
        <v>13116225.421637958</v>
      </c>
    </row>
    <row r="7" spans="1:17" x14ac:dyDescent="0.25">
      <c r="A7" s="1">
        <v>262818315.38098544</v>
      </c>
      <c r="B7" s="9">
        <f t="shared" si="3"/>
        <v>0.36414743809507277</v>
      </c>
      <c r="C7" s="9">
        <f t="shared" si="0"/>
        <v>226403571.57147816</v>
      </c>
      <c r="D7" s="9">
        <f t="shared" si="1"/>
        <v>134138570.93538699</v>
      </c>
      <c r="E7">
        <v>27020000</v>
      </c>
      <c r="F7" s="1">
        <f t="shared" si="4"/>
        <v>214746256.34475183</v>
      </c>
      <c r="G7" s="1">
        <f t="shared" si="5"/>
        <v>85513007.793600067</v>
      </c>
      <c r="H7" s="9">
        <f t="shared" si="2"/>
        <v>220072979.70026824</v>
      </c>
      <c r="I7" s="9">
        <f t="shared" si="2"/>
        <v>90839731.149116844</v>
      </c>
      <c r="L7" s="1">
        <v>262818315.38098544</v>
      </c>
      <c r="M7" s="1">
        <f t="shared" si="6"/>
        <v>204906992.56742296</v>
      </c>
      <c r="N7" s="1">
        <f t="shared" si="7"/>
        <v>214156337.49503779</v>
      </c>
      <c r="O7" s="1">
        <v>134138570.93538699</v>
      </c>
      <c r="P7" s="9">
        <f t="shared" si="8"/>
        <v>75863100.683729425</v>
      </c>
      <c r="Q7" s="9">
        <f t="shared" si="9"/>
        <v>90257095.248164579</v>
      </c>
    </row>
    <row r="8" spans="1:17" x14ac:dyDescent="0.25">
      <c r="A8" s="1">
        <v>160097.45310153885</v>
      </c>
      <c r="B8" s="9">
        <f t="shared" si="3"/>
        <v>2.2182273449230583E-4</v>
      </c>
      <c r="C8" s="9">
        <f t="shared" si="0"/>
        <v>137915.17965230826</v>
      </c>
      <c r="D8" s="9">
        <f t="shared" si="1"/>
        <v>81711.36603742672</v>
      </c>
      <c r="E8" s="11">
        <v>26999999.999999002</v>
      </c>
      <c r="F8" s="1">
        <f t="shared" si="4"/>
        <v>130814.05173017221</v>
      </c>
      <c r="G8" s="1">
        <f t="shared" si="5"/>
        <v>52090.794109845723</v>
      </c>
      <c r="H8" s="9">
        <f t="shared" si="2"/>
        <v>134058.85923667508</v>
      </c>
      <c r="I8" s="9">
        <f t="shared" si="2"/>
        <v>55335.601616348817</v>
      </c>
      <c r="L8" s="1">
        <v>160097.45310153885</v>
      </c>
      <c r="M8" s="1">
        <f t="shared" si="6"/>
        <v>124820.40144419011</v>
      </c>
      <c r="N8" s="1">
        <f t="shared" si="7"/>
        <v>130454.69890029468</v>
      </c>
      <c r="O8" s="1">
        <v>81711.36603742672</v>
      </c>
      <c r="P8" s="9">
        <f t="shared" si="8"/>
        <v>46212.491645585673</v>
      </c>
      <c r="Q8" s="9">
        <f t="shared" si="9"/>
        <v>54980.685241161038</v>
      </c>
    </row>
    <row r="9" spans="1:17" x14ac:dyDescent="0.25">
      <c r="A9" s="1">
        <v>245323089.14810315</v>
      </c>
      <c r="B9" s="9">
        <f t="shared" si="3"/>
        <v>0.33990695925948428</v>
      </c>
      <c r="C9" s="9">
        <f t="shared" si="0"/>
        <v>211332393.22215471</v>
      </c>
      <c r="D9" s="9">
        <f t="shared" si="1"/>
        <v>125209266.89632794</v>
      </c>
      <c r="F9" s="1">
        <f t="shared" si="4"/>
        <v>200451079.34397957</v>
      </c>
      <c r="G9" s="1">
        <f t="shared" si="5"/>
        <v>79820598.514457792</v>
      </c>
      <c r="H9" s="9">
        <f t="shared" si="2"/>
        <v>205423214.66384238</v>
      </c>
      <c r="I9" s="9">
        <f t="shared" si="2"/>
        <v>84792733.834320933</v>
      </c>
      <c r="L9" s="1">
        <v>245323089.14810315</v>
      </c>
      <c r="M9" s="1">
        <f t="shared" si="6"/>
        <v>191266793.30478832</v>
      </c>
      <c r="N9" s="1">
        <f t="shared" si="7"/>
        <v>199900430.06997922</v>
      </c>
      <c r="O9" s="1">
        <v>125209266.89632794</v>
      </c>
      <c r="P9" s="9">
        <f t="shared" si="8"/>
        <v>70813064.093753636</v>
      </c>
      <c r="Q9" s="9">
        <f t="shared" si="9"/>
        <v>84248882.699505627</v>
      </c>
    </row>
    <row r="10" spans="1:17" x14ac:dyDescent="0.25">
      <c r="A10" s="1">
        <f>+SUM(A4:A9)</f>
        <v>721736000</v>
      </c>
      <c r="B10" s="9">
        <f t="shared" si="3"/>
        <v>1</v>
      </c>
      <c r="C10" s="9"/>
      <c r="F10" s="1">
        <f t="shared" si="4"/>
        <v>589723375.42214203</v>
      </c>
      <c r="G10" s="1">
        <f t="shared" si="5"/>
        <v>234830727.46834499</v>
      </c>
      <c r="H10" s="9">
        <f>+SUM(H4:H9)</f>
        <v>604351305.75547504</v>
      </c>
      <c r="I10" s="9">
        <f>+SUM(I4:I9)</f>
        <v>249458657.80167902</v>
      </c>
      <c r="L10" s="9">
        <f>+SUM(L4:L9)</f>
        <v>721736000</v>
      </c>
      <c r="M10" s="1">
        <f t="shared" si="6"/>
        <v>562703375.42214203</v>
      </c>
      <c r="N10" s="1">
        <f t="shared" si="7"/>
        <v>588103375.42214203</v>
      </c>
      <c r="O10" s="9">
        <f>+SUM(O4:O9)</f>
        <v>368363352.04523849</v>
      </c>
      <c r="P10" s="9">
        <f t="shared" si="8"/>
        <v>208330727.46738052</v>
      </c>
      <c r="Q10" s="9">
        <f t="shared" si="9"/>
        <v>247858657.8016786</v>
      </c>
    </row>
    <row r="11" spans="1:17" x14ac:dyDescent="0.25">
      <c r="A11" s="1">
        <f>+A10-100000000</f>
        <v>621736000</v>
      </c>
      <c r="L11" s="9">
        <f>+L10-L12-L13</f>
        <v>562703375.42214203</v>
      </c>
      <c r="M11" s="1">
        <f>+L11+L14-1000000</f>
        <v>588103375.42214203</v>
      </c>
      <c r="N11" s="1"/>
      <c r="O11" s="9">
        <f>+O10-L12-L13-1000000</f>
        <v>208330727.46738052</v>
      </c>
      <c r="P11" s="9">
        <f>+O11+M14+L15</f>
        <v>247858657.8016786</v>
      </c>
    </row>
    <row r="12" spans="1:17" x14ac:dyDescent="0.25">
      <c r="A12" s="1">
        <v>253426647.95476151</v>
      </c>
      <c r="L12" s="1">
        <v>152332624.57689285</v>
      </c>
    </row>
    <row r="13" spans="1:17" x14ac:dyDescent="0.25">
      <c r="A13" s="1">
        <f>+(A11-A12)+54000</f>
        <v>368363352.04523849</v>
      </c>
      <c r="B13" t="s">
        <v>1204</v>
      </c>
      <c r="H13" s="1">
        <v>604351305.75547504</v>
      </c>
      <c r="I13" s="1">
        <v>249458657.80167899</v>
      </c>
      <c r="L13">
        <v>6700000.0009651184</v>
      </c>
    </row>
    <row r="14" spans="1:17" x14ac:dyDescent="0.25">
      <c r="A14" s="1"/>
      <c r="L14" s="1">
        <v>26400000</v>
      </c>
      <c r="M14" s="1">
        <v>24900000.0009651</v>
      </c>
      <c r="N14" s="1"/>
    </row>
    <row r="15" spans="1:17" x14ac:dyDescent="0.25">
      <c r="L15" s="1">
        <v>14627930.333333001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6"/>
  <sheetViews>
    <sheetView workbookViewId="0">
      <selection activeCell="E5" sqref="E5"/>
    </sheetView>
  </sheetViews>
  <sheetFormatPr baseColWidth="10" defaultRowHeight="15" x14ac:dyDescent="0.25"/>
  <cols>
    <col min="1" max="1" width="1.28515625" customWidth="1"/>
    <col min="2" max="2" width="28.7109375" bestFit="1" customWidth="1"/>
    <col min="3" max="3" width="16.85546875" bestFit="1" customWidth="1"/>
    <col min="4" max="4" width="16.85546875" style="45" bestFit="1" customWidth="1"/>
    <col min="5" max="5" width="14.140625" bestFit="1" customWidth="1"/>
    <col min="6" max="6" width="30.7109375" customWidth="1"/>
  </cols>
  <sheetData>
    <row r="1" spans="2:6" ht="15.75" thickBot="1" x14ac:dyDescent="0.3"/>
    <row r="2" spans="2:6" ht="45" customHeight="1" thickBot="1" x14ac:dyDescent="0.3">
      <c r="B2" s="342" t="s">
        <v>1311</v>
      </c>
      <c r="C2" s="343"/>
      <c r="D2" s="343"/>
      <c r="E2" s="343"/>
      <c r="F2" s="344"/>
    </row>
    <row r="3" spans="2:6" x14ac:dyDescent="0.25">
      <c r="B3" s="7"/>
      <c r="C3" s="70">
        <v>2018</v>
      </c>
      <c r="D3" s="72" t="s">
        <v>1310</v>
      </c>
      <c r="E3" s="71">
        <v>2019</v>
      </c>
      <c r="F3" s="71" t="s">
        <v>1312</v>
      </c>
    </row>
    <row r="4" spans="2:6" ht="45" x14ac:dyDescent="0.25">
      <c r="B4" s="73" t="s">
        <v>1308</v>
      </c>
      <c r="C4" s="74">
        <v>2180880401.2399998</v>
      </c>
      <c r="D4" s="75">
        <f>+E4-C4</f>
        <v>97504875</v>
      </c>
      <c r="E4" s="76">
        <v>2278385276.2399998</v>
      </c>
      <c r="F4" s="77" t="s">
        <v>1313</v>
      </c>
    </row>
    <row r="5" spans="2:6" ht="45" x14ac:dyDescent="0.25">
      <c r="B5" s="73" t="s">
        <v>1309</v>
      </c>
      <c r="C5" s="74">
        <v>1069282098.76</v>
      </c>
      <c r="D5" s="75">
        <f>+E5-C5</f>
        <v>85163677.200000048</v>
      </c>
      <c r="E5" s="76">
        <v>1154445775.96</v>
      </c>
      <c r="F5" s="77" t="s">
        <v>1314</v>
      </c>
    </row>
    <row r="6" spans="2:6" ht="15.75" thickBot="1" x14ac:dyDescent="0.3">
      <c r="B6" s="78" t="s">
        <v>1213</v>
      </c>
      <c r="C6" s="79">
        <f>+SUM(C4:C5)</f>
        <v>3250162500</v>
      </c>
      <c r="D6" s="79">
        <f>+SUM(D4:D5)</f>
        <v>182668552.20000005</v>
      </c>
      <c r="E6" s="80">
        <f>+SUM(E4:E5)</f>
        <v>3432831052.1999998</v>
      </c>
      <c r="F6" s="80"/>
    </row>
  </sheetData>
  <mergeCells count="1">
    <mergeCell ref="B2:F2"/>
  </mergeCells>
  <pageMargins left="0.7" right="0.7" top="0.75" bottom="0.75" header="0.3" footer="0.3"/>
  <ignoredErrors>
    <ignoredError sqref="E6 C6" formulaRange="1"/>
  </ignoredError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21"/>
  <sheetViews>
    <sheetView workbookViewId="0">
      <selection activeCell="F13" sqref="F13"/>
    </sheetView>
  </sheetViews>
  <sheetFormatPr baseColWidth="10" defaultRowHeight="15" x14ac:dyDescent="0.25"/>
  <cols>
    <col min="1" max="1" width="46" bestFit="1" customWidth="1"/>
    <col min="2" max="4" width="15.28515625" bestFit="1" customWidth="1"/>
    <col min="5" max="5" width="13.85546875" bestFit="1" customWidth="1"/>
  </cols>
  <sheetData>
    <row r="1" spans="1:5" x14ac:dyDescent="0.25">
      <c r="A1" s="11"/>
      <c r="B1" s="11"/>
      <c r="C1" s="11"/>
      <c r="D1" s="11"/>
      <c r="E1" s="11"/>
    </row>
    <row r="2" spans="1:5" ht="23.25" x14ac:dyDescent="0.35">
      <c r="A2" s="373" t="s">
        <v>1205</v>
      </c>
      <c r="B2" s="373"/>
      <c r="C2" s="373"/>
      <c r="D2" s="373"/>
      <c r="E2" s="373"/>
    </row>
    <row r="3" spans="1:5" x14ac:dyDescent="0.25">
      <c r="A3" s="23"/>
      <c r="B3" s="24"/>
      <c r="C3" s="24"/>
      <c r="D3" s="24"/>
      <c r="E3" s="24"/>
    </row>
    <row r="4" spans="1:5" x14ac:dyDescent="0.25">
      <c r="A4" s="23"/>
      <c r="B4" s="24"/>
      <c r="C4" s="24"/>
      <c r="D4" s="24"/>
      <c r="E4" s="24"/>
    </row>
    <row r="5" spans="1:5" x14ac:dyDescent="0.25">
      <c r="A5" s="25" t="s">
        <v>36</v>
      </c>
      <c r="B5" s="26" t="s">
        <v>1206</v>
      </c>
      <c r="C5" s="26" t="s">
        <v>1207</v>
      </c>
      <c r="D5" s="26" t="s">
        <v>1208</v>
      </c>
      <c r="E5" s="26" t="s">
        <v>1209</v>
      </c>
    </row>
    <row r="6" spans="1:5" x14ac:dyDescent="0.25">
      <c r="A6" s="21" t="s">
        <v>1210</v>
      </c>
      <c r="B6" s="22">
        <v>0</v>
      </c>
      <c r="C6" s="22">
        <v>238553596.16999999</v>
      </c>
      <c r="D6" s="22">
        <v>238553596.16999999</v>
      </c>
      <c r="E6" s="22">
        <v>0</v>
      </c>
    </row>
    <row r="7" spans="1:5" x14ac:dyDescent="0.25">
      <c r="A7" s="21" t="s">
        <v>1211</v>
      </c>
      <c r="B7" s="22">
        <v>0</v>
      </c>
      <c r="C7" s="22">
        <v>157267492.03</v>
      </c>
      <c r="D7" s="22">
        <v>156750287.13</v>
      </c>
      <c r="E7" s="22">
        <v>517204.9</v>
      </c>
    </row>
    <row r="8" spans="1:5" x14ac:dyDescent="0.25">
      <c r="A8" s="23" t="s">
        <v>1212</v>
      </c>
      <c r="B8" s="22">
        <v>808434968.44000006</v>
      </c>
      <c r="C8" s="22">
        <v>454091037.76000011</v>
      </c>
      <c r="D8" s="22">
        <v>451909981.23000014</v>
      </c>
      <c r="E8" s="22">
        <v>2181056.5300000003</v>
      </c>
    </row>
    <row r="9" spans="1:5" ht="15.75" thickBot="1" x14ac:dyDescent="0.3">
      <c r="A9" s="27" t="s">
        <v>1213</v>
      </c>
      <c r="B9" s="28">
        <v>808434968.44000006</v>
      </c>
      <c r="C9" s="28">
        <v>849912125.96000004</v>
      </c>
      <c r="D9" s="28">
        <v>847213864.53000009</v>
      </c>
      <c r="E9" s="28">
        <v>2698261.43</v>
      </c>
    </row>
    <row r="10" spans="1:5" ht="15.75" thickTop="1" x14ac:dyDescent="0.25">
      <c r="A10" s="14"/>
      <c r="B10" s="14"/>
      <c r="C10" s="14"/>
      <c r="D10" s="14"/>
      <c r="E10" s="14"/>
    </row>
    <row r="11" spans="1:5" x14ac:dyDescent="0.25">
      <c r="A11" s="11"/>
      <c r="B11" s="11"/>
      <c r="C11" s="11"/>
      <c r="D11" s="11"/>
      <c r="E11" s="11"/>
    </row>
    <row r="12" spans="1:5" ht="23.25" x14ac:dyDescent="0.35">
      <c r="A12" s="374" t="s">
        <v>1214</v>
      </c>
      <c r="B12" s="374"/>
      <c r="C12" s="374"/>
      <c r="D12" s="374"/>
      <c r="E12" s="374"/>
    </row>
    <row r="13" spans="1:5" x14ac:dyDescent="0.25">
      <c r="A13" s="11"/>
      <c r="B13" s="11"/>
      <c r="C13" s="11"/>
      <c r="D13" s="11"/>
      <c r="E13" s="11"/>
    </row>
    <row r="14" spans="1:5" x14ac:dyDescent="0.25">
      <c r="A14" s="11"/>
      <c r="B14" s="11"/>
      <c r="C14" s="11"/>
      <c r="D14" s="11"/>
      <c r="E14" s="11"/>
    </row>
    <row r="15" spans="1:5" x14ac:dyDescent="0.25">
      <c r="A15" s="18" t="s">
        <v>36</v>
      </c>
      <c r="B15" s="15" t="s">
        <v>1206</v>
      </c>
      <c r="C15" s="15" t="s">
        <v>1207</v>
      </c>
      <c r="D15" s="15" t="s">
        <v>1208</v>
      </c>
      <c r="E15" s="15" t="s">
        <v>1209</v>
      </c>
    </row>
    <row r="16" spans="1:5" x14ac:dyDescent="0.25">
      <c r="A16" s="19" t="s">
        <v>1215</v>
      </c>
      <c r="B16" s="16">
        <v>0</v>
      </c>
      <c r="C16" s="16">
        <v>115869190.16999999</v>
      </c>
      <c r="D16" s="16">
        <v>49266741.079999998</v>
      </c>
      <c r="E16" s="16">
        <v>66602449.090000004</v>
      </c>
    </row>
    <row r="17" spans="1:5" x14ac:dyDescent="0.25">
      <c r="A17" s="19" t="s">
        <v>1216</v>
      </c>
      <c r="B17" s="16">
        <v>73861861</v>
      </c>
      <c r="C17" s="16">
        <v>111036632.3</v>
      </c>
      <c r="D17" s="16">
        <v>27355921.530000001</v>
      </c>
      <c r="E17" s="16">
        <v>83680710.769999996</v>
      </c>
    </row>
    <row r="18" spans="1:5" x14ac:dyDescent="0.25">
      <c r="A18" s="19" t="s">
        <v>1217</v>
      </c>
      <c r="B18" s="16">
        <v>248051379.91</v>
      </c>
      <c r="C18" s="16">
        <v>261473657.56</v>
      </c>
      <c r="D18" s="16">
        <v>158106968.65000001</v>
      </c>
      <c r="E18" s="16">
        <v>103366688.91</v>
      </c>
    </row>
    <row r="19" spans="1:5" x14ac:dyDescent="0.25">
      <c r="A19" s="21" t="s">
        <v>1218</v>
      </c>
      <c r="B19" s="22">
        <v>808434968.44000006</v>
      </c>
      <c r="C19" s="22">
        <v>849912125.96000004</v>
      </c>
      <c r="D19" s="22">
        <v>847213864.53000009</v>
      </c>
      <c r="E19" s="22">
        <v>2698261.43</v>
      </c>
    </row>
    <row r="20" spans="1:5" ht="15.75" thickBot="1" x14ac:dyDescent="0.3">
      <c r="A20" s="20" t="s">
        <v>1213</v>
      </c>
      <c r="B20" s="17">
        <v>1130348209.3499999</v>
      </c>
      <c r="C20" s="17">
        <v>1338291605.99</v>
      </c>
      <c r="D20" s="17">
        <v>1081943495.79</v>
      </c>
      <c r="E20" s="17">
        <v>256348110.20000002</v>
      </c>
    </row>
    <row r="21" spans="1:5" ht="15.75" thickTop="1" x14ac:dyDescent="0.25">
      <c r="A21" s="14"/>
      <c r="B21" s="14"/>
      <c r="C21" s="14"/>
      <c r="D21" s="14"/>
      <c r="E21" s="14"/>
    </row>
  </sheetData>
  <mergeCells count="2">
    <mergeCell ref="A2:E2"/>
    <mergeCell ref="A12:E1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10"/>
  <sheetViews>
    <sheetView workbookViewId="0">
      <selection activeCell="C17" sqref="C17"/>
    </sheetView>
  </sheetViews>
  <sheetFormatPr baseColWidth="10" defaultRowHeight="15" x14ac:dyDescent="0.25"/>
  <cols>
    <col min="1" max="1" width="54.85546875" bestFit="1" customWidth="1"/>
    <col min="2" max="2" width="15.28515625" bestFit="1" customWidth="1"/>
    <col min="3" max="3" width="18" bestFit="1" customWidth="1"/>
    <col min="4" max="4" width="17" bestFit="1" customWidth="1"/>
    <col min="5" max="5" width="11.85546875" bestFit="1" customWidth="1"/>
  </cols>
  <sheetData>
    <row r="1" spans="1:5" ht="23.25" x14ac:dyDescent="0.35">
      <c r="A1" s="375" t="s">
        <v>1219</v>
      </c>
      <c r="B1" s="375"/>
      <c r="C1" s="375"/>
      <c r="D1" s="375"/>
      <c r="E1" s="36"/>
    </row>
    <row r="4" spans="1:5" x14ac:dyDescent="0.25">
      <c r="A4" s="31" t="s">
        <v>36</v>
      </c>
      <c r="B4" s="31" t="s">
        <v>1206</v>
      </c>
      <c r="C4" s="31" t="s">
        <v>1220</v>
      </c>
      <c r="D4" s="31" t="s">
        <v>1221</v>
      </c>
      <c r="E4" s="29"/>
    </row>
    <row r="5" spans="1:5" x14ac:dyDescent="0.25">
      <c r="A5" s="32" t="s">
        <v>1222</v>
      </c>
      <c r="B5" s="33">
        <v>295094567</v>
      </c>
      <c r="C5" s="33">
        <v>237438567</v>
      </c>
      <c r="D5" s="33">
        <v>57656000</v>
      </c>
      <c r="E5" s="29"/>
    </row>
    <row r="6" spans="1:5" x14ac:dyDescent="0.25">
      <c r="A6" s="32" t="s">
        <v>1223</v>
      </c>
      <c r="B6" s="33">
        <v>146784638.24000001</v>
      </c>
      <c r="C6" s="33">
        <v>92287573.269999996</v>
      </c>
      <c r="D6" s="33">
        <f>+B6-C6</f>
        <v>54497064.970000014</v>
      </c>
      <c r="E6" s="29"/>
    </row>
    <row r="7" spans="1:5" x14ac:dyDescent="0.25">
      <c r="A7" s="32" t="s">
        <v>1224</v>
      </c>
      <c r="B7" s="33">
        <v>1216168580.22</v>
      </c>
      <c r="C7" s="33">
        <v>70492634.590000004</v>
      </c>
      <c r="D7" s="33">
        <v>1145675945.6300001</v>
      </c>
      <c r="E7" s="29"/>
    </row>
    <row r="8" spans="1:5" x14ac:dyDescent="0.25">
      <c r="A8" s="30"/>
      <c r="B8" s="30"/>
      <c r="C8" s="30"/>
      <c r="D8" s="30"/>
      <c r="E8" s="29"/>
    </row>
    <row r="9" spans="1:5" ht="15.75" thickBot="1" x14ac:dyDescent="0.3">
      <c r="A9" s="34" t="s">
        <v>1213</v>
      </c>
      <c r="B9" s="35">
        <f>+SUM(B5:B7)</f>
        <v>1658047785.46</v>
      </c>
      <c r="C9" s="35">
        <f>+SUM(C5:C7)</f>
        <v>400218774.86000001</v>
      </c>
      <c r="D9" s="35">
        <f>+SUM(D5:D7)</f>
        <v>1257829010.6000001</v>
      </c>
      <c r="E9" s="29"/>
    </row>
    <row r="10" spans="1:5" ht="15.75" thickTop="1" x14ac:dyDescent="0.25">
      <c r="A10" s="29"/>
      <c r="B10" s="29"/>
      <c r="C10" s="29"/>
      <c r="D10" s="29"/>
      <c r="E10" s="29"/>
    </row>
  </sheetData>
  <mergeCells count="1">
    <mergeCell ref="A1:D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4"/>
  <sheetViews>
    <sheetView workbookViewId="0"/>
  </sheetViews>
  <sheetFormatPr baseColWidth="10" defaultRowHeight="15" x14ac:dyDescent="0.25"/>
  <cols>
    <col min="1" max="1" width="37.28515625" bestFit="1" customWidth="1"/>
    <col min="2" max="3" width="14.7109375" bestFit="1" customWidth="1"/>
    <col min="4" max="4" width="14.140625" bestFit="1" customWidth="1"/>
  </cols>
  <sheetData>
    <row r="1" spans="1:4" ht="15.75" thickBot="1" x14ac:dyDescent="0.3"/>
    <row r="2" spans="1:4" ht="16.5" thickBot="1" x14ac:dyDescent="0.3">
      <c r="B2" s="44">
        <v>2018</v>
      </c>
      <c r="C2" s="43">
        <v>2019</v>
      </c>
    </row>
    <row r="3" spans="1:4" ht="15.75" thickBot="1" x14ac:dyDescent="0.3">
      <c r="A3" s="37" t="s">
        <v>1225</v>
      </c>
      <c r="B3" s="38">
        <v>1069282098.76</v>
      </c>
      <c r="C3" s="39">
        <v>1069282098.76</v>
      </c>
    </row>
    <row r="4" spans="1:4" ht="15.75" thickBot="1" x14ac:dyDescent="0.3">
      <c r="A4" s="40" t="s">
        <v>1227</v>
      </c>
      <c r="B4" s="41">
        <v>0</v>
      </c>
      <c r="C4" s="42">
        <v>85163677</v>
      </c>
      <c r="D4" s="1"/>
    </row>
  </sheetData>
  <pageMargins left="0.7" right="0.7" top="0.75" bottom="0.75" header="0.3" footer="0.3"/>
  <pageSetup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3:E28"/>
  <sheetViews>
    <sheetView topLeftCell="A7" workbookViewId="0">
      <selection activeCell="H13" sqref="H13"/>
    </sheetView>
  </sheetViews>
  <sheetFormatPr baseColWidth="10" defaultRowHeight="15" x14ac:dyDescent="0.25"/>
  <cols>
    <col min="2" max="2" width="71.85546875" bestFit="1" customWidth="1"/>
    <col min="3" max="5" width="16.85546875" bestFit="1" customWidth="1"/>
  </cols>
  <sheetData>
    <row r="13" spans="2:5" x14ac:dyDescent="0.25">
      <c r="B13" s="5" t="s">
        <v>144</v>
      </c>
      <c r="C13" s="1">
        <v>22573235.52</v>
      </c>
      <c r="D13" s="9">
        <f>+C13/$C$27</f>
        <v>6.4494958628586278E-3</v>
      </c>
      <c r="E13" s="9">
        <f>+D13*$D$28</f>
        <v>21590766.888012923</v>
      </c>
    </row>
    <row r="14" spans="2:5" x14ac:dyDescent="0.25">
      <c r="B14" s="5" t="s">
        <v>68</v>
      </c>
      <c r="C14" s="1">
        <v>1754159576.0999999</v>
      </c>
      <c r="D14" s="9">
        <f t="shared" ref="D14:D27" si="0">+C14/$C$27</f>
        <v>0.50118845031440107</v>
      </c>
      <c r="E14" s="9">
        <f t="shared" ref="E14:E27" si="1">+D14*$D$28</f>
        <v>1677812224.0559807</v>
      </c>
    </row>
    <row r="15" spans="2:5" x14ac:dyDescent="0.25">
      <c r="B15" s="5" t="s">
        <v>145</v>
      </c>
      <c r="C15" s="1">
        <v>8500000</v>
      </c>
      <c r="D15" s="9">
        <f t="shared" si="0"/>
        <v>2.4285714285719878E-3</v>
      </c>
      <c r="E15" s="9">
        <f t="shared" si="1"/>
        <v>8130049.340313172</v>
      </c>
    </row>
    <row r="16" spans="2:5" x14ac:dyDescent="0.25">
      <c r="B16" s="5" t="s">
        <v>146</v>
      </c>
      <c r="C16" s="1">
        <v>109997760</v>
      </c>
      <c r="D16" s="9">
        <f t="shared" si="0"/>
        <v>3.1427931428578665E-2</v>
      </c>
      <c r="E16" s="9">
        <f t="shared" si="1"/>
        <v>105210260.72046195</v>
      </c>
    </row>
    <row r="17" spans="2:5" x14ac:dyDescent="0.25">
      <c r="B17" s="5" t="s">
        <v>147</v>
      </c>
      <c r="C17" s="1">
        <v>345475824.48233163</v>
      </c>
      <c r="D17" s="9">
        <f t="shared" si="0"/>
        <v>9.8707378423546044E-2</v>
      </c>
      <c r="E17" s="9">
        <f t="shared" si="1"/>
        <v>330439470.46196812</v>
      </c>
    </row>
    <row r="18" spans="2:5" x14ac:dyDescent="0.25">
      <c r="B18" s="5" t="s">
        <v>148</v>
      </c>
      <c r="C18" s="1">
        <v>17439028.43</v>
      </c>
      <c r="D18" s="9">
        <f t="shared" si="0"/>
        <v>4.9825795514297187E-3</v>
      </c>
      <c r="E18" s="9">
        <f t="shared" si="1"/>
        <v>16680019.009767547</v>
      </c>
    </row>
    <row r="19" spans="2:5" x14ac:dyDescent="0.25">
      <c r="B19" s="5" t="s">
        <v>149</v>
      </c>
      <c r="C19" s="1">
        <v>105563142.66580065</v>
      </c>
      <c r="D19" s="9">
        <f t="shared" si="0"/>
        <v>3.0160897904521415E-2</v>
      </c>
      <c r="E19" s="9">
        <f t="shared" si="1"/>
        <v>100968653.92840914</v>
      </c>
    </row>
    <row r="20" spans="2:5" x14ac:dyDescent="0.25">
      <c r="B20" s="5" t="s">
        <v>150</v>
      </c>
      <c r="C20" s="1">
        <v>64685648.406821094</v>
      </c>
      <c r="D20" s="9">
        <f t="shared" si="0"/>
        <v>1.8481613830524567E-2</v>
      </c>
      <c r="E20" s="9">
        <f t="shared" si="1"/>
        <v>61870295.665600657</v>
      </c>
    </row>
    <row r="21" spans="2:5" x14ac:dyDescent="0.25">
      <c r="B21" s="5" t="s">
        <v>151</v>
      </c>
      <c r="C21" s="1">
        <v>351219596.36658901</v>
      </c>
      <c r="D21" s="9">
        <f t="shared" si="0"/>
        <v>0.10034845610476283</v>
      </c>
      <c r="E21" s="9">
        <f t="shared" si="1"/>
        <v>335933252.67591125</v>
      </c>
    </row>
    <row r="22" spans="2:5" x14ac:dyDescent="0.25">
      <c r="B22" s="5" t="s">
        <v>152</v>
      </c>
      <c r="C22" s="1">
        <v>65950000</v>
      </c>
      <c r="D22" s="9">
        <f t="shared" si="0"/>
        <v>1.8842857142861481E-2</v>
      </c>
      <c r="E22" s="9">
        <f t="shared" si="1"/>
        <v>63079618.116900429</v>
      </c>
    </row>
    <row r="23" spans="2:5" x14ac:dyDescent="0.25">
      <c r="B23" s="5" t="s">
        <v>153</v>
      </c>
      <c r="C23" s="1">
        <v>4000000</v>
      </c>
      <c r="D23" s="9">
        <f t="shared" si="0"/>
        <v>1.142857142857406E-3</v>
      </c>
      <c r="E23" s="9">
        <f t="shared" si="1"/>
        <v>3825905.5719120805</v>
      </c>
    </row>
    <row r="24" spans="2:5" x14ac:dyDescent="0.25">
      <c r="B24" s="5" t="s">
        <v>154</v>
      </c>
      <c r="C24" s="1">
        <v>512928459.40765148</v>
      </c>
      <c r="D24" s="9">
        <f t="shared" si="0"/>
        <v>0.14655098840221989</v>
      </c>
      <c r="E24" s="9">
        <f t="shared" si="1"/>
        <v>490603962.71000338</v>
      </c>
    </row>
    <row r="25" spans="2:5" x14ac:dyDescent="0.25">
      <c r="B25" s="5" t="s">
        <v>193</v>
      </c>
      <c r="C25" s="1">
        <v>87832440.030000001</v>
      </c>
      <c r="D25" s="9">
        <f t="shared" si="0"/>
        <v>2.5094982865720063E-2</v>
      </c>
      <c r="E25" s="9">
        <f t="shared" si="1"/>
        <v>84009655.426352665</v>
      </c>
    </row>
    <row r="26" spans="2:5" x14ac:dyDescent="0.25">
      <c r="B26" s="5" t="s">
        <v>155</v>
      </c>
      <c r="C26" s="1">
        <v>49675288.590000004</v>
      </c>
      <c r="D26" s="9">
        <f t="shared" si="0"/>
        <v>1.4192939597146126E-2</v>
      </c>
      <c r="E26" s="9">
        <f t="shared" si="1"/>
        <v>47513240.850705408</v>
      </c>
    </row>
    <row r="27" spans="2:5" x14ac:dyDescent="0.25">
      <c r="C27" s="9">
        <f>+SUM(C13:C26)</f>
        <v>3499999999.9991941</v>
      </c>
      <c r="D27" s="9">
        <f t="shared" si="0"/>
        <v>1</v>
      </c>
      <c r="E27" s="9">
        <f t="shared" si="1"/>
        <v>3347667375.4222999</v>
      </c>
    </row>
    <row r="28" spans="2:5" x14ac:dyDescent="0.25">
      <c r="D28" s="1">
        <v>3347667375.4222999</v>
      </c>
    </row>
  </sheetData>
  <pageMargins left="0.7" right="0.7" top="0.75" bottom="0.75" header="0.3" footer="0.3"/>
  <pageSetup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3:B664"/>
  <sheetViews>
    <sheetView workbookViewId="0">
      <selection activeCell="C9" sqref="C9"/>
    </sheetView>
  </sheetViews>
  <sheetFormatPr baseColWidth="10" defaultRowHeight="15" x14ac:dyDescent="0.25"/>
  <cols>
    <col min="1" max="1" width="231.140625" customWidth="1"/>
    <col min="2" max="2" width="18.140625" bestFit="1" customWidth="1"/>
  </cols>
  <sheetData>
    <row r="3" spans="1:2" x14ac:dyDescent="0.25">
      <c r="A3" s="2" t="s">
        <v>32</v>
      </c>
      <c r="B3" t="s">
        <v>1194</v>
      </c>
    </row>
    <row r="4" spans="1:2" x14ac:dyDescent="0.25">
      <c r="A4" s="10" t="s">
        <v>1324</v>
      </c>
      <c r="B4" s="3">
        <v>480000</v>
      </c>
    </row>
    <row r="5" spans="1:2" x14ac:dyDescent="0.25">
      <c r="A5" s="105" t="s">
        <v>2304</v>
      </c>
      <c r="B5" s="3">
        <v>284000</v>
      </c>
    </row>
    <row r="6" spans="1:2" x14ac:dyDescent="0.25">
      <c r="A6" s="106" t="s">
        <v>2539</v>
      </c>
      <c r="B6" s="3">
        <v>279750</v>
      </c>
    </row>
    <row r="7" spans="1:2" x14ac:dyDescent="0.25">
      <c r="A7" s="106" t="s">
        <v>2540</v>
      </c>
      <c r="B7" s="3">
        <v>4250</v>
      </c>
    </row>
    <row r="8" spans="1:2" x14ac:dyDescent="0.25">
      <c r="A8" s="105" t="s">
        <v>2363</v>
      </c>
      <c r="B8" s="3">
        <v>196000</v>
      </c>
    </row>
    <row r="9" spans="1:2" x14ac:dyDescent="0.25">
      <c r="A9" s="106" t="s">
        <v>2733</v>
      </c>
      <c r="B9" s="3">
        <v>179000</v>
      </c>
    </row>
    <row r="10" spans="1:2" x14ac:dyDescent="0.25">
      <c r="A10" s="106" t="s">
        <v>2734</v>
      </c>
      <c r="B10" s="3">
        <v>17000</v>
      </c>
    </row>
    <row r="11" spans="1:2" x14ac:dyDescent="0.25">
      <c r="A11" s="10" t="s">
        <v>1326</v>
      </c>
      <c r="B11" s="3">
        <v>79012025.030000001</v>
      </c>
    </row>
    <row r="12" spans="1:2" x14ac:dyDescent="0.25">
      <c r="A12" s="105" t="s">
        <v>2304</v>
      </c>
      <c r="B12" s="3">
        <v>7200</v>
      </c>
    </row>
    <row r="13" spans="1:2" x14ac:dyDescent="0.25">
      <c r="A13" s="106" t="s">
        <v>2539</v>
      </c>
      <c r="B13" s="3">
        <v>7200</v>
      </c>
    </row>
    <row r="14" spans="1:2" x14ac:dyDescent="0.25">
      <c r="A14" s="105" t="s">
        <v>2363</v>
      </c>
      <c r="B14" s="3">
        <v>2660000</v>
      </c>
    </row>
    <row r="15" spans="1:2" x14ac:dyDescent="0.25">
      <c r="A15" s="106" t="s">
        <v>2733</v>
      </c>
      <c r="B15" s="3">
        <v>2660000</v>
      </c>
    </row>
    <row r="16" spans="1:2" x14ac:dyDescent="0.25">
      <c r="A16" s="105" t="s">
        <v>2271</v>
      </c>
      <c r="B16" s="3">
        <v>53035104</v>
      </c>
    </row>
    <row r="17" spans="1:2" x14ac:dyDescent="0.25">
      <c r="A17" s="106" t="s">
        <v>2418</v>
      </c>
      <c r="B17" s="3">
        <v>52785104</v>
      </c>
    </row>
    <row r="18" spans="1:2" x14ac:dyDescent="0.25">
      <c r="A18" s="106" t="s">
        <v>2419</v>
      </c>
      <c r="B18" s="3">
        <v>250000</v>
      </c>
    </row>
    <row r="19" spans="1:2" x14ac:dyDescent="0.25">
      <c r="A19" s="105" t="s">
        <v>2307</v>
      </c>
      <c r="B19" s="3">
        <v>8285920.6299999999</v>
      </c>
    </row>
    <row r="20" spans="1:2" x14ac:dyDescent="0.25">
      <c r="A20" s="106" t="s">
        <v>2543</v>
      </c>
      <c r="B20" s="3">
        <v>122172.63</v>
      </c>
    </row>
    <row r="21" spans="1:2" x14ac:dyDescent="0.25">
      <c r="A21" s="106" t="s">
        <v>2544</v>
      </c>
      <c r="B21" s="3">
        <v>1000000</v>
      </c>
    </row>
    <row r="22" spans="1:2" x14ac:dyDescent="0.25">
      <c r="A22" s="106" t="s">
        <v>2545</v>
      </c>
      <c r="B22" s="3">
        <v>400000</v>
      </c>
    </row>
    <row r="23" spans="1:2" x14ac:dyDescent="0.25">
      <c r="A23" s="106" t="s">
        <v>2546</v>
      </c>
      <c r="B23" s="3">
        <v>628980</v>
      </c>
    </row>
    <row r="24" spans="1:2" x14ac:dyDescent="0.25">
      <c r="A24" s="106" t="s">
        <v>2547</v>
      </c>
      <c r="B24" s="3">
        <v>1572000</v>
      </c>
    </row>
    <row r="25" spans="1:2" x14ac:dyDescent="0.25">
      <c r="A25" s="106" t="s">
        <v>2548</v>
      </c>
      <c r="B25" s="3">
        <v>26448</v>
      </c>
    </row>
    <row r="26" spans="1:2" x14ac:dyDescent="0.25">
      <c r="A26" s="106" t="s">
        <v>2550</v>
      </c>
      <c r="B26" s="3">
        <v>1044000</v>
      </c>
    </row>
    <row r="27" spans="1:2" x14ac:dyDescent="0.25">
      <c r="A27" s="106" t="s">
        <v>2549</v>
      </c>
      <c r="B27" s="3">
        <v>700000</v>
      </c>
    </row>
    <row r="28" spans="1:2" x14ac:dyDescent="0.25">
      <c r="A28" s="106" t="s">
        <v>2551</v>
      </c>
      <c r="B28" s="3">
        <v>2792320</v>
      </c>
    </row>
    <row r="29" spans="1:2" x14ac:dyDescent="0.25">
      <c r="A29" s="105" t="s">
        <v>2373</v>
      </c>
      <c r="B29" s="3">
        <v>3437800.4000000004</v>
      </c>
    </row>
    <row r="30" spans="1:2" x14ac:dyDescent="0.25">
      <c r="A30" s="106" t="s">
        <v>2799</v>
      </c>
      <c r="B30" s="3">
        <v>292800</v>
      </c>
    </row>
    <row r="31" spans="1:2" x14ac:dyDescent="0.25">
      <c r="A31" s="106" t="s">
        <v>2800</v>
      </c>
      <c r="B31" s="3">
        <v>300000</v>
      </c>
    </row>
    <row r="32" spans="1:2" x14ac:dyDescent="0.25">
      <c r="A32" s="106" t="s">
        <v>2798</v>
      </c>
      <c r="B32" s="3">
        <v>1250000</v>
      </c>
    </row>
    <row r="33" spans="1:2" x14ac:dyDescent="0.25">
      <c r="A33" s="106" t="s">
        <v>2797</v>
      </c>
      <c r="B33" s="3">
        <v>1595000.4000000001</v>
      </c>
    </row>
    <row r="34" spans="1:2" x14ac:dyDescent="0.25">
      <c r="A34" s="105" t="s">
        <v>2347</v>
      </c>
      <c r="B34" s="3">
        <v>9986000</v>
      </c>
    </row>
    <row r="35" spans="1:2" x14ac:dyDescent="0.25">
      <c r="A35" s="106" t="s">
        <v>2688</v>
      </c>
      <c r="B35" s="3">
        <v>9956000</v>
      </c>
    </row>
    <row r="36" spans="1:2" x14ac:dyDescent="0.25">
      <c r="A36" s="106" t="s">
        <v>2687</v>
      </c>
      <c r="B36" s="3">
        <v>30000</v>
      </c>
    </row>
    <row r="37" spans="1:2" x14ac:dyDescent="0.25">
      <c r="A37" s="105" t="s">
        <v>2345</v>
      </c>
      <c r="B37" s="3">
        <v>1600000</v>
      </c>
    </row>
    <row r="38" spans="1:2" x14ac:dyDescent="0.25">
      <c r="A38" s="106" t="s">
        <v>2685</v>
      </c>
      <c r="B38" s="3">
        <v>100000</v>
      </c>
    </row>
    <row r="39" spans="1:2" x14ac:dyDescent="0.25">
      <c r="A39" s="106" t="s">
        <v>2684</v>
      </c>
      <c r="B39" s="3">
        <v>1500000</v>
      </c>
    </row>
    <row r="40" spans="1:2" x14ac:dyDescent="0.25">
      <c r="A40" s="10" t="s">
        <v>1325</v>
      </c>
      <c r="B40" s="3">
        <v>50000</v>
      </c>
    </row>
    <row r="41" spans="1:2" x14ac:dyDescent="0.25">
      <c r="A41" s="105" t="s">
        <v>2353</v>
      </c>
      <c r="B41" s="3">
        <v>50000</v>
      </c>
    </row>
    <row r="42" spans="1:2" x14ac:dyDescent="0.25">
      <c r="A42" s="106" t="s">
        <v>2707</v>
      </c>
      <c r="B42" s="3">
        <v>50000</v>
      </c>
    </row>
    <row r="43" spans="1:2" x14ac:dyDescent="0.25">
      <c r="A43" s="10" t="s">
        <v>1340</v>
      </c>
      <c r="B43" s="3">
        <v>62291884.339758292</v>
      </c>
    </row>
    <row r="44" spans="1:2" x14ac:dyDescent="0.25">
      <c r="A44" s="105" t="s">
        <v>2369</v>
      </c>
      <c r="B44" s="3">
        <v>29974200</v>
      </c>
    </row>
    <row r="45" spans="1:2" x14ac:dyDescent="0.25">
      <c r="A45" s="106" t="s">
        <v>2776</v>
      </c>
      <c r="B45" s="3">
        <v>29974200</v>
      </c>
    </row>
    <row r="46" spans="1:2" x14ac:dyDescent="0.25">
      <c r="A46" s="105" t="s">
        <v>2266</v>
      </c>
      <c r="B46" s="3">
        <v>22945684.339758292</v>
      </c>
    </row>
    <row r="47" spans="1:2" x14ac:dyDescent="0.25">
      <c r="A47" s="106" t="s">
        <v>2409</v>
      </c>
      <c r="B47" s="3">
        <v>22945684.339758292</v>
      </c>
    </row>
    <row r="48" spans="1:2" x14ac:dyDescent="0.25">
      <c r="A48" s="105" t="s">
        <v>2268</v>
      </c>
      <c r="B48" s="3">
        <v>9372000</v>
      </c>
    </row>
    <row r="49" spans="1:2" x14ac:dyDescent="0.25">
      <c r="A49" s="106" t="s">
        <v>2412</v>
      </c>
      <c r="B49" s="3">
        <v>9372000</v>
      </c>
    </row>
    <row r="50" spans="1:2" x14ac:dyDescent="0.25">
      <c r="A50" s="10" t="s">
        <v>1342</v>
      </c>
      <c r="B50" s="3">
        <v>642500</v>
      </c>
    </row>
    <row r="51" spans="1:2" x14ac:dyDescent="0.25">
      <c r="A51" s="105" t="s">
        <v>2302</v>
      </c>
      <c r="B51" s="3">
        <v>510000</v>
      </c>
    </row>
    <row r="52" spans="1:2" x14ac:dyDescent="0.25">
      <c r="A52" s="106" t="s">
        <v>2536</v>
      </c>
      <c r="B52" s="3">
        <v>510000</v>
      </c>
    </row>
    <row r="53" spans="1:2" x14ac:dyDescent="0.25">
      <c r="A53" s="105" t="s">
        <v>2300</v>
      </c>
      <c r="B53" s="3">
        <v>132500</v>
      </c>
    </row>
    <row r="54" spans="1:2" x14ac:dyDescent="0.25">
      <c r="A54" s="106" t="s">
        <v>2522</v>
      </c>
      <c r="B54" s="3">
        <v>105000</v>
      </c>
    </row>
    <row r="55" spans="1:2" x14ac:dyDescent="0.25">
      <c r="A55" s="106" t="s">
        <v>2520</v>
      </c>
      <c r="B55" s="3">
        <v>19500</v>
      </c>
    </row>
    <row r="56" spans="1:2" x14ac:dyDescent="0.25">
      <c r="A56" s="106" t="s">
        <v>2521</v>
      </c>
      <c r="B56" s="3">
        <v>8000</v>
      </c>
    </row>
    <row r="57" spans="1:2" x14ac:dyDescent="0.25">
      <c r="A57" s="10" t="s">
        <v>1341</v>
      </c>
      <c r="B57" s="3">
        <v>8685000</v>
      </c>
    </row>
    <row r="58" spans="1:2" x14ac:dyDescent="0.25">
      <c r="A58" s="105" t="s">
        <v>2259</v>
      </c>
      <c r="B58" s="3">
        <v>7162000</v>
      </c>
    </row>
    <row r="59" spans="1:2" x14ac:dyDescent="0.25">
      <c r="A59" s="106" t="s">
        <v>2385</v>
      </c>
      <c r="B59" s="3">
        <v>7162000</v>
      </c>
    </row>
    <row r="60" spans="1:2" x14ac:dyDescent="0.25">
      <c r="A60" s="105" t="s">
        <v>2272</v>
      </c>
      <c r="B60" s="3">
        <v>1480000</v>
      </c>
    </row>
    <row r="61" spans="1:2" x14ac:dyDescent="0.25">
      <c r="A61" s="106" t="s">
        <v>2421</v>
      </c>
      <c r="B61" s="3">
        <v>880000</v>
      </c>
    </row>
    <row r="62" spans="1:2" x14ac:dyDescent="0.25">
      <c r="A62" s="106" t="s">
        <v>2420</v>
      </c>
      <c r="B62" s="3">
        <v>500000</v>
      </c>
    </row>
    <row r="63" spans="1:2" x14ac:dyDescent="0.25">
      <c r="A63" s="106" t="s">
        <v>2422</v>
      </c>
      <c r="B63" s="3">
        <v>100000</v>
      </c>
    </row>
    <row r="64" spans="1:2" x14ac:dyDescent="0.25">
      <c r="A64" s="105" t="s">
        <v>2287</v>
      </c>
      <c r="B64" s="3">
        <v>43000</v>
      </c>
    </row>
    <row r="65" spans="1:2" x14ac:dyDescent="0.25">
      <c r="A65" s="106" t="s">
        <v>2485</v>
      </c>
      <c r="B65" s="3">
        <v>43000</v>
      </c>
    </row>
    <row r="66" spans="1:2" x14ac:dyDescent="0.25">
      <c r="A66" s="10" t="s">
        <v>1358</v>
      </c>
      <c r="B66" s="3">
        <v>3008060</v>
      </c>
    </row>
    <row r="67" spans="1:2" x14ac:dyDescent="0.25">
      <c r="A67" s="105" t="s">
        <v>2288</v>
      </c>
      <c r="B67" s="3">
        <v>974060</v>
      </c>
    </row>
    <row r="68" spans="1:2" x14ac:dyDescent="0.25">
      <c r="A68" s="106" t="s">
        <v>2486</v>
      </c>
      <c r="B68" s="3">
        <v>974060</v>
      </c>
    </row>
    <row r="69" spans="1:2" x14ac:dyDescent="0.25">
      <c r="A69" s="105" t="s">
        <v>2314</v>
      </c>
      <c r="B69" s="3">
        <v>552000</v>
      </c>
    </row>
    <row r="70" spans="1:2" x14ac:dyDescent="0.25">
      <c r="A70" s="106" t="s">
        <v>2581</v>
      </c>
      <c r="B70" s="3">
        <v>2000</v>
      </c>
    </row>
    <row r="71" spans="1:2" x14ac:dyDescent="0.25">
      <c r="A71" s="106" t="s">
        <v>2582</v>
      </c>
      <c r="B71" s="3">
        <v>550000</v>
      </c>
    </row>
    <row r="72" spans="1:2" x14ac:dyDescent="0.25">
      <c r="A72" s="105" t="s">
        <v>2365</v>
      </c>
      <c r="B72" s="3">
        <v>1482000</v>
      </c>
    </row>
    <row r="73" spans="1:2" x14ac:dyDescent="0.25">
      <c r="A73" s="106" t="s">
        <v>2736</v>
      </c>
      <c r="B73" s="3">
        <v>1482000</v>
      </c>
    </row>
    <row r="74" spans="1:2" x14ac:dyDescent="0.25">
      <c r="A74" s="10" t="s">
        <v>1357</v>
      </c>
      <c r="B74" s="3">
        <v>3048848</v>
      </c>
    </row>
    <row r="75" spans="1:2" x14ac:dyDescent="0.25">
      <c r="A75" s="105" t="s">
        <v>2262</v>
      </c>
      <c r="B75" s="3">
        <v>48848</v>
      </c>
    </row>
    <row r="76" spans="1:2" x14ac:dyDescent="0.25">
      <c r="A76" s="106" t="s">
        <v>2390</v>
      </c>
      <c r="B76" s="3">
        <v>47720</v>
      </c>
    </row>
    <row r="77" spans="1:2" x14ac:dyDescent="0.25">
      <c r="A77" s="106" t="s">
        <v>2391</v>
      </c>
      <c r="B77" s="3">
        <v>1128</v>
      </c>
    </row>
    <row r="78" spans="1:2" x14ac:dyDescent="0.25">
      <c r="A78" s="105" t="s">
        <v>2333</v>
      </c>
      <c r="B78" s="3">
        <v>3000000</v>
      </c>
    </row>
    <row r="79" spans="1:2" x14ac:dyDescent="0.25">
      <c r="A79" s="106" t="s">
        <v>2640</v>
      </c>
      <c r="B79" s="3">
        <v>3000000</v>
      </c>
    </row>
    <row r="80" spans="1:2" x14ac:dyDescent="0.25">
      <c r="A80" s="10" t="s">
        <v>1356</v>
      </c>
      <c r="B80" s="3">
        <v>11021605.772</v>
      </c>
    </row>
    <row r="81" spans="1:2" x14ac:dyDescent="0.25">
      <c r="A81" s="105" t="s">
        <v>2294</v>
      </c>
      <c r="B81" s="3">
        <v>2576299.9479999999</v>
      </c>
    </row>
    <row r="82" spans="1:2" x14ac:dyDescent="0.25">
      <c r="A82" s="106" t="s">
        <v>2503</v>
      </c>
      <c r="B82" s="3">
        <v>192301.94800000003</v>
      </c>
    </row>
    <row r="83" spans="1:2" x14ac:dyDescent="0.25">
      <c r="A83" s="106" t="s">
        <v>2502</v>
      </c>
      <c r="B83" s="3">
        <v>3998</v>
      </c>
    </row>
    <row r="84" spans="1:2" x14ac:dyDescent="0.25">
      <c r="A84" s="106" t="s">
        <v>2501</v>
      </c>
      <c r="B84" s="3">
        <v>2380000</v>
      </c>
    </row>
    <row r="85" spans="1:2" x14ac:dyDescent="0.25">
      <c r="A85" s="105" t="s">
        <v>2279</v>
      </c>
      <c r="B85" s="3">
        <v>109985.60000000001</v>
      </c>
    </row>
    <row r="86" spans="1:2" x14ac:dyDescent="0.25">
      <c r="A86" s="106" t="s">
        <v>2456</v>
      </c>
      <c r="B86" s="3">
        <v>109985.60000000001</v>
      </c>
    </row>
    <row r="87" spans="1:2" x14ac:dyDescent="0.25">
      <c r="A87" s="105" t="s">
        <v>2306</v>
      </c>
      <c r="B87" s="3">
        <v>1728832.0720000002</v>
      </c>
    </row>
    <row r="88" spans="1:2" x14ac:dyDescent="0.25">
      <c r="A88" s="106" t="s">
        <v>2542</v>
      </c>
      <c r="B88" s="3">
        <v>228832.07200000004</v>
      </c>
    </row>
    <row r="89" spans="1:2" x14ac:dyDescent="0.25">
      <c r="A89" s="106" t="s">
        <v>3030</v>
      </c>
      <c r="B89" s="3">
        <v>1500000</v>
      </c>
    </row>
    <row r="90" spans="1:2" x14ac:dyDescent="0.25">
      <c r="A90" s="105" t="s">
        <v>2376</v>
      </c>
      <c r="B90" s="3">
        <v>503166.74400000001</v>
      </c>
    </row>
    <row r="91" spans="1:2" x14ac:dyDescent="0.25">
      <c r="A91" s="106" t="s">
        <v>2814</v>
      </c>
      <c r="B91" s="3">
        <v>20720</v>
      </c>
    </row>
    <row r="92" spans="1:2" x14ac:dyDescent="0.25">
      <c r="A92" s="106" t="s">
        <v>2813</v>
      </c>
      <c r="B92" s="3">
        <v>482446.74400000001</v>
      </c>
    </row>
    <row r="93" spans="1:2" x14ac:dyDescent="0.25">
      <c r="A93" s="105" t="s">
        <v>2366</v>
      </c>
      <c r="B93" s="3">
        <v>6014602.716</v>
      </c>
    </row>
    <row r="94" spans="1:2" x14ac:dyDescent="0.25">
      <c r="A94" s="106" t="s">
        <v>2737</v>
      </c>
      <c r="B94" s="3">
        <v>6014602.716</v>
      </c>
    </row>
    <row r="95" spans="1:2" x14ac:dyDescent="0.25">
      <c r="A95" s="105" t="s">
        <v>2346</v>
      </c>
      <c r="B95" s="3">
        <v>88718.69200000001</v>
      </c>
    </row>
    <row r="96" spans="1:2" x14ac:dyDescent="0.25">
      <c r="A96" s="106" t="s">
        <v>2686</v>
      </c>
      <c r="B96" s="3">
        <v>88718.69200000001</v>
      </c>
    </row>
    <row r="97" spans="1:2" x14ac:dyDescent="0.25">
      <c r="A97" s="10" t="s">
        <v>1338</v>
      </c>
      <c r="B97" s="3">
        <v>1168316.97</v>
      </c>
    </row>
    <row r="98" spans="1:2" x14ac:dyDescent="0.25">
      <c r="A98" s="105" t="s">
        <v>2364</v>
      </c>
      <c r="B98" s="3">
        <v>1168316.97</v>
      </c>
    </row>
    <row r="99" spans="1:2" x14ac:dyDescent="0.25">
      <c r="A99" s="106" t="s">
        <v>2735</v>
      </c>
      <c r="B99" s="3">
        <v>1168316.97</v>
      </c>
    </row>
    <row r="100" spans="1:2" x14ac:dyDescent="0.25">
      <c r="A100" s="10" t="s">
        <v>1336</v>
      </c>
      <c r="B100" s="3">
        <v>559616.64</v>
      </c>
    </row>
    <row r="101" spans="1:2" x14ac:dyDescent="0.25">
      <c r="A101" s="105" t="s">
        <v>2331</v>
      </c>
      <c r="B101" s="3">
        <v>150000</v>
      </c>
    </row>
    <row r="102" spans="1:2" x14ac:dyDescent="0.25">
      <c r="A102" s="106" t="s">
        <v>2637</v>
      </c>
      <c r="B102" s="3">
        <v>150000</v>
      </c>
    </row>
    <row r="103" spans="1:2" x14ac:dyDescent="0.25">
      <c r="A103" s="105" t="s">
        <v>2323</v>
      </c>
      <c r="B103" s="3">
        <v>88740</v>
      </c>
    </row>
    <row r="104" spans="1:2" x14ac:dyDescent="0.25">
      <c r="A104" s="106" t="s">
        <v>2604</v>
      </c>
      <c r="B104" s="3">
        <v>88740</v>
      </c>
    </row>
    <row r="105" spans="1:2" x14ac:dyDescent="0.25">
      <c r="A105" s="105" t="s">
        <v>2280</v>
      </c>
      <c r="B105" s="3">
        <v>320876.64</v>
      </c>
    </row>
    <row r="106" spans="1:2" x14ac:dyDescent="0.25">
      <c r="A106" s="106" t="s">
        <v>2457</v>
      </c>
      <c r="B106" s="3">
        <v>320876.64</v>
      </c>
    </row>
    <row r="107" spans="1:2" x14ac:dyDescent="0.25">
      <c r="A107" s="10" t="s">
        <v>1337</v>
      </c>
      <c r="B107" s="3">
        <v>110610680.90000004</v>
      </c>
    </row>
    <row r="108" spans="1:2" x14ac:dyDescent="0.25">
      <c r="A108" s="105" t="s">
        <v>2318</v>
      </c>
      <c r="B108" s="3">
        <v>1004153.26</v>
      </c>
    </row>
    <row r="109" spans="1:2" x14ac:dyDescent="0.25">
      <c r="A109" s="106" t="s">
        <v>2588</v>
      </c>
      <c r="B109" s="3">
        <v>300000</v>
      </c>
    </row>
    <row r="110" spans="1:2" x14ac:dyDescent="0.25">
      <c r="A110" s="106" t="s">
        <v>2589</v>
      </c>
      <c r="B110" s="3">
        <v>669868.81999999995</v>
      </c>
    </row>
    <row r="111" spans="1:2" x14ac:dyDescent="0.25">
      <c r="A111" s="106" t="s">
        <v>2590</v>
      </c>
      <c r="B111" s="3">
        <v>34284.44</v>
      </c>
    </row>
    <row r="112" spans="1:2" x14ac:dyDescent="0.25">
      <c r="A112" s="105" t="s">
        <v>2320</v>
      </c>
      <c r="B112" s="3">
        <v>98289.01</v>
      </c>
    </row>
    <row r="113" spans="1:2" x14ac:dyDescent="0.25">
      <c r="A113" s="106" t="s">
        <v>2592</v>
      </c>
      <c r="B113" s="3">
        <v>96756</v>
      </c>
    </row>
    <row r="114" spans="1:2" x14ac:dyDescent="0.25">
      <c r="A114" s="106" t="s">
        <v>2593</v>
      </c>
      <c r="B114" s="3">
        <v>1240.01</v>
      </c>
    </row>
    <row r="115" spans="1:2" x14ac:dyDescent="0.25">
      <c r="A115" s="106" t="s">
        <v>2594</v>
      </c>
      <c r="B115" s="3">
        <v>184</v>
      </c>
    </row>
    <row r="116" spans="1:2" x14ac:dyDescent="0.25">
      <c r="A116" s="106" t="s">
        <v>2595</v>
      </c>
      <c r="B116" s="3">
        <v>109</v>
      </c>
    </row>
    <row r="117" spans="1:2" x14ac:dyDescent="0.25">
      <c r="A117" s="105" t="s">
        <v>2322</v>
      </c>
      <c r="B117" s="3">
        <v>102261143.62</v>
      </c>
    </row>
    <row r="118" spans="1:2" x14ac:dyDescent="0.25">
      <c r="A118" s="106" t="s">
        <v>2599</v>
      </c>
      <c r="B118" s="3">
        <v>846</v>
      </c>
    </row>
    <row r="119" spans="1:2" x14ac:dyDescent="0.25">
      <c r="A119" s="106" t="s">
        <v>2600</v>
      </c>
      <c r="B119" s="3">
        <v>58176454.280000001</v>
      </c>
    </row>
    <row r="120" spans="1:2" x14ac:dyDescent="0.25">
      <c r="A120" s="106" t="s">
        <v>2601</v>
      </c>
      <c r="B120" s="3">
        <v>502889.2</v>
      </c>
    </row>
    <row r="121" spans="1:2" x14ac:dyDescent="0.25">
      <c r="A121" s="106" t="s">
        <v>2602</v>
      </c>
      <c r="B121" s="3">
        <v>7038574.1400000006</v>
      </c>
    </row>
    <row r="122" spans="1:2" x14ac:dyDescent="0.25">
      <c r="A122" s="106" t="s">
        <v>2603</v>
      </c>
      <c r="B122" s="3">
        <v>36542380</v>
      </c>
    </row>
    <row r="123" spans="1:2" x14ac:dyDescent="0.25">
      <c r="A123" s="105" t="s">
        <v>2357</v>
      </c>
      <c r="B123" s="3">
        <v>1900885.19</v>
      </c>
    </row>
    <row r="124" spans="1:2" x14ac:dyDescent="0.25">
      <c r="A124" s="106" t="s">
        <v>2713</v>
      </c>
      <c r="B124" s="3">
        <v>1847043.93</v>
      </c>
    </row>
    <row r="125" spans="1:2" x14ac:dyDescent="0.25">
      <c r="A125" s="106" t="s">
        <v>2714</v>
      </c>
      <c r="B125" s="3">
        <v>53185.86</v>
      </c>
    </row>
    <row r="126" spans="1:2" x14ac:dyDescent="0.25">
      <c r="A126" s="106" t="s">
        <v>2715</v>
      </c>
      <c r="B126" s="3">
        <v>655.4</v>
      </c>
    </row>
    <row r="127" spans="1:2" x14ac:dyDescent="0.25">
      <c r="A127" s="105" t="s">
        <v>2359</v>
      </c>
      <c r="B127" s="3">
        <v>5346209.82</v>
      </c>
    </row>
    <row r="128" spans="1:2" x14ac:dyDescent="0.25">
      <c r="A128" s="106" t="s">
        <v>2720</v>
      </c>
      <c r="B128" s="3">
        <v>118204</v>
      </c>
    </row>
    <row r="129" spans="1:2" x14ac:dyDescent="0.25">
      <c r="A129" s="106" t="s">
        <v>2721</v>
      </c>
      <c r="B129" s="3">
        <v>10846</v>
      </c>
    </row>
    <row r="130" spans="1:2" x14ac:dyDescent="0.25">
      <c r="A130" s="106" t="s">
        <v>2722</v>
      </c>
      <c r="B130" s="3">
        <v>100000</v>
      </c>
    </row>
    <row r="131" spans="1:2" x14ac:dyDescent="0.25">
      <c r="A131" s="106" t="s">
        <v>2723</v>
      </c>
      <c r="B131" s="3">
        <v>5458.2</v>
      </c>
    </row>
    <row r="132" spans="1:2" x14ac:dyDescent="0.25">
      <c r="A132" s="106" t="s">
        <v>2724</v>
      </c>
      <c r="B132" s="3">
        <v>17999.8</v>
      </c>
    </row>
    <row r="133" spans="1:2" x14ac:dyDescent="0.25">
      <c r="A133" s="106" t="s">
        <v>2725</v>
      </c>
      <c r="B133" s="3">
        <v>12000</v>
      </c>
    </row>
    <row r="134" spans="1:2" x14ac:dyDescent="0.25">
      <c r="A134" s="106" t="s">
        <v>2726</v>
      </c>
      <c r="B134" s="3">
        <v>5081701.82</v>
      </c>
    </row>
    <row r="135" spans="1:2" x14ac:dyDescent="0.25">
      <c r="A135" s="10" t="s">
        <v>1335</v>
      </c>
      <c r="B135" s="3">
        <v>332000</v>
      </c>
    </row>
    <row r="136" spans="1:2" x14ac:dyDescent="0.25">
      <c r="A136" s="105" t="s">
        <v>2260</v>
      </c>
      <c r="B136" s="3">
        <v>69000</v>
      </c>
    </row>
    <row r="137" spans="1:2" x14ac:dyDescent="0.25">
      <c r="A137" s="106" t="s">
        <v>2386</v>
      </c>
      <c r="B137" s="3">
        <v>69000</v>
      </c>
    </row>
    <row r="138" spans="1:2" x14ac:dyDescent="0.25">
      <c r="A138" s="105" t="s">
        <v>2281</v>
      </c>
      <c r="B138" s="3">
        <v>83000</v>
      </c>
    </row>
    <row r="139" spans="1:2" x14ac:dyDescent="0.25">
      <c r="A139" s="106" t="s">
        <v>2459</v>
      </c>
      <c r="B139" s="3">
        <v>15000</v>
      </c>
    </row>
    <row r="140" spans="1:2" x14ac:dyDescent="0.25">
      <c r="A140" s="106" t="s">
        <v>2460</v>
      </c>
      <c r="B140" s="3">
        <v>15000</v>
      </c>
    </row>
    <row r="141" spans="1:2" x14ac:dyDescent="0.25">
      <c r="A141" s="106" t="s">
        <v>2458</v>
      </c>
      <c r="B141" s="3">
        <v>50000</v>
      </c>
    </row>
    <row r="142" spans="1:2" x14ac:dyDescent="0.25">
      <c r="A142" s="106" t="s">
        <v>2462</v>
      </c>
      <c r="B142" s="3">
        <v>3000</v>
      </c>
    </row>
    <row r="143" spans="1:2" x14ac:dyDescent="0.25">
      <c r="A143" s="105" t="s">
        <v>2261</v>
      </c>
      <c r="B143" s="3">
        <v>165000</v>
      </c>
    </row>
    <row r="144" spans="1:2" x14ac:dyDescent="0.25">
      <c r="A144" s="106" t="s">
        <v>2389</v>
      </c>
      <c r="B144" s="3">
        <v>165000</v>
      </c>
    </row>
    <row r="145" spans="1:2" x14ac:dyDescent="0.25">
      <c r="A145" s="105" t="s">
        <v>2354</v>
      </c>
      <c r="B145" s="3">
        <v>15000</v>
      </c>
    </row>
    <row r="146" spans="1:2" x14ac:dyDescent="0.25">
      <c r="A146" s="106" t="s">
        <v>2708</v>
      </c>
      <c r="B146" s="3">
        <v>15000</v>
      </c>
    </row>
    <row r="147" spans="1:2" x14ac:dyDescent="0.25">
      <c r="A147" s="10" t="s">
        <v>1343</v>
      </c>
      <c r="B147" s="3">
        <v>625098411.13967764</v>
      </c>
    </row>
    <row r="148" spans="1:2" x14ac:dyDescent="0.25">
      <c r="A148" s="105" t="s">
        <v>2281</v>
      </c>
      <c r="B148" s="3">
        <v>15080</v>
      </c>
    </row>
    <row r="149" spans="1:2" x14ac:dyDescent="0.25">
      <c r="A149" s="106" t="s">
        <v>2461</v>
      </c>
      <c r="B149" s="3">
        <v>15080</v>
      </c>
    </row>
    <row r="150" spans="1:2" x14ac:dyDescent="0.25">
      <c r="A150" s="105" t="s">
        <v>2354</v>
      </c>
      <c r="B150" s="3">
        <v>8500</v>
      </c>
    </row>
    <row r="151" spans="1:2" x14ac:dyDescent="0.25">
      <c r="A151" s="106" t="s">
        <v>2708</v>
      </c>
      <c r="B151" s="3">
        <v>8500</v>
      </c>
    </row>
    <row r="152" spans="1:2" x14ac:dyDescent="0.25">
      <c r="A152" s="105" t="s">
        <v>2309</v>
      </c>
      <c r="B152" s="3">
        <v>282097056.4596777</v>
      </c>
    </row>
    <row r="153" spans="1:2" x14ac:dyDescent="0.25">
      <c r="A153" s="106" t="s">
        <v>2555</v>
      </c>
      <c r="B153" s="3">
        <v>262847579.11967772</v>
      </c>
    </row>
    <row r="154" spans="1:2" x14ac:dyDescent="0.25">
      <c r="A154" s="106" t="s">
        <v>2556</v>
      </c>
      <c r="B154" s="3">
        <v>8361000</v>
      </c>
    </row>
    <row r="155" spans="1:2" x14ac:dyDescent="0.25">
      <c r="A155" s="106" t="s">
        <v>2557</v>
      </c>
      <c r="B155" s="3">
        <v>4325000</v>
      </c>
    </row>
    <row r="156" spans="1:2" x14ac:dyDescent="0.25">
      <c r="A156" s="106" t="s">
        <v>2558</v>
      </c>
      <c r="B156" s="3">
        <v>6563477.3399999999</v>
      </c>
    </row>
    <row r="157" spans="1:2" x14ac:dyDescent="0.25">
      <c r="A157" s="105" t="s">
        <v>2310</v>
      </c>
      <c r="B157" s="3">
        <v>2085000</v>
      </c>
    </row>
    <row r="158" spans="1:2" x14ac:dyDescent="0.25">
      <c r="A158" s="106" t="s">
        <v>2559</v>
      </c>
      <c r="B158" s="3">
        <v>370000</v>
      </c>
    </row>
    <row r="159" spans="1:2" x14ac:dyDescent="0.25">
      <c r="A159" s="106" t="s">
        <v>2560</v>
      </c>
      <c r="B159" s="3">
        <v>341000</v>
      </c>
    </row>
    <row r="160" spans="1:2" x14ac:dyDescent="0.25">
      <c r="A160" s="106" t="s">
        <v>2561</v>
      </c>
      <c r="B160" s="3">
        <v>315000</v>
      </c>
    </row>
    <row r="161" spans="1:2" x14ac:dyDescent="0.25">
      <c r="A161" s="106" t="s">
        <v>2562</v>
      </c>
      <c r="B161" s="3">
        <v>280000</v>
      </c>
    </row>
    <row r="162" spans="1:2" x14ac:dyDescent="0.25">
      <c r="A162" s="106" t="s">
        <v>2563</v>
      </c>
      <c r="B162" s="3">
        <v>220000</v>
      </c>
    </row>
    <row r="163" spans="1:2" x14ac:dyDescent="0.25">
      <c r="A163" s="106" t="s">
        <v>2564</v>
      </c>
      <c r="B163" s="3">
        <v>175000</v>
      </c>
    </row>
    <row r="164" spans="1:2" x14ac:dyDescent="0.25">
      <c r="A164" s="106" t="s">
        <v>2565</v>
      </c>
      <c r="B164" s="3">
        <v>384000</v>
      </c>
    </row>
    <row r="165" spans="1:2" x14ac:dyDescent="0.25">
      <c r="A165" s="105" t="s">
        <v>2337</v>
      </c>
      <c r="B165" s="3">
        <v>99242500</v>
      </c>
    </row>
    <row r="166" spans="1:2" x14ac:dyDescent="0.25">
      <c r="A166" s="106" t="s">
        <v>2649</v>
      </c>
      <c r="B166" s="3">
        <v>121000</v>
      </c>
    </row>
    <row r="167" spans="1:2" x14ac:dyDescent="0.25">
      <c r="A167" s="106" t="s">
        <v>2650</v>
      </c>
      <c r="B167" s="3">
        <v>121000</v>
      </c>
    </row>
    <row r="168" spans="1:2" x14ac:dyDescent="0.25">
      <c r="A168" s="106" t="s">
        <v>2651</v>
      </c>
      <c r="B168" s="3">
        <v>521000</v>
      </c>
    </row>
    <row r="169" spans="1:2" x14ac:dyDescent="0.25">
      <c r="A169" s="106" t="s">
        <v>2652</v>
      </c>
      <c r="B169" s="3">
        <v>108500</v>
      </c>
    </row>
    <row r="170" spans="1:2" x14ac:dyDescent="0.25">
      <c r="A170" s="106" t="s">
        <v>2653</v>
      </c>
      <c r="B170" s="3">
        <v>45266000</v>
      </c>
    </row>
    <row r="171" spans="1:2" x14ac:dyDescent="0.25">
      <c r="A171" s="106" t="s">
        <v>2654</v>
      </c>
      <c r="B171" s="3">
        <v>33765000</v>
      </c>
    </row>
    <row r="172" spans="1:2" x14ac:dyDescent="0.25">
      <c r="A172" s="106" t="s">
        <v>2655</v>
      </c>
      <c r="B172" s="3">
        <v>10200000</v>
      </c>
    </row>
    <row r="173" spans="1:2" x14ac:dyDescent="0.25">
      <c r="A173" s="106" t="s">
        <v>2656</v>
      </c>
      <c r="B173" s="3">
        <v>1750000</v>
      </c>
    </row>
    <row r="174" spans="1:2" x14ac:dyDescent="0.25">
      <c r="A174" s="106" t="s">
        <v>2657</v>
      </c>
      <c r="B174" s="3">
        <v>1575000</v>
      </c>
    </row>
    <row r="175" spans="1:2" x14ac:dyDescent="0.25">
      <c r="A175" s="106" t="s">
        <v>2658</v>
      </c>
      <c r="B175" s="3">
        <v>1675000</v>
      </c>
    </row>
    <row r="176" spans="1:2" x14ac:dyDescent="0.25">
      <c r="A176" s="106" t="s">
        <v>2659</v>
      </c>
      <c r="B176" s="3">
        <v>2022000</v>
      </c>
    </row>
    <row r="177" spans="1:2" x14ac:dyDescent="0.25">
      <c r="A177" s="106" t="s">
        <v>2660</v>
      </c>
      <c r="B177" s="3">
        <v>1018000</v>
      </c>
    </row>
    <row r="178" spans="1:2" x14ac:dyDescent="0.25">
      <c r="A178" s="106" t="s">
        <v>2661</v>
      </c>
      <c r="B178" s="3">
        <v>1100000</v>
      </c>
    </row>
    <row r="179" spans="1:2" x14ac:dyDescent="0.25">
      <c r="A179" s="105" t="s">
        <v>2367</v>
      </c>
      <c r="B179" s="3">
        <v>204575507.37</v>
      </c>
    </row>
    <row r="180" spans="1:2" x14ac:dyDescent="0.25">
      <c r="A180" s="106" t="s">
        <v>2738</v>
      </c>
      <c r="B180" s="3">
        <v>814500</v>
      </c>
    </row>
    <row r="181" spans="1:2" x14ac:dyDescent="0.25">
      <c r="A181" s="106" t="s">
        <v>2739</v>
      </c>
      <c r="B181" s="3">
        <v>1595000</v>
      </c>
    </row>
    <row r="182" spans="1:2" x14ac:dyDescent="0.25">
      <c r="A182" s="106" t="s">
        <v>2740</v>
      </c>
      <c r="B182" s="3">
        <v>73210800</v>
      </c>
    </row>
    <row r="183" spans="1:2" x14ac:dyDescent="0.25">
      <c r="A183" s="106" t="s">
        <v>2741</v>
      </c>
      <c r="B183" s="3">
        <v>60794600</v>
      </c>
    </row>
    <row r="184" spans="1:2" x14ac:dyDescent="0.25">
      <c r="A184" s="106" t="s">
        <v>2742</v>
      </c>
      <c r="B184" s="3">
        <v>11493799.120000001</v>
      </c>
    </row>
    <row r="185" spans="1:2" x14ac:dyDescent="0.25">
      <c r="A185" s="106" t="s">
        <v>2743</v>
      </c>
      <c r="B185" s="3">
        <v>625000</v>
      </c>
    </row>
    <row r="186" spans="1:2" x14ac:dyDescent="0.25">
      <c r="A186" s="106" t="s">
        <v>2744</v>
      </c>
      <c r="B186" s="3">
        <v>11845000</v>
      </c>
    </row>
    <row r="187" spans="1:2" x14ac:dyDescent="0.25">
      <c r="A187" s="106" t="s">
        <v>2745</v>
      </c>
      <c r="B187" s="3">
        <v>11775161.279999999</v>
      </c>
    </row>
    <row r="188" spans="1:2" x14ac:dyDescent="0.25">
      <c r="A188" s="106" t="s">
        <v>2746</v>
      </c>
      <c r="B188" s="3">
        <v>5330293.9399999995</v>
      </c>
    </row>
    <row r="189" spans="1:2" x14ac:dyDescent="0.25">
      <c r="A189" s="106" t="s">
        <v>2747</v>
      </c>
      <c r="B189" s="3">
        <v>2493000</v>
      </c>
    </row>
    <row r="190" spans="1:2" x14ac:dyDescent="0.25">
      <c r="A190" s="106" t="s">
        <v>2748</v>
      </c>
      <c r="B190" s="3">
        <v>3858251.91</v>
      </c>
    </row>
    <row r="191" spans="1:2" x14ac:dyDescent="0.25">
      <c r="A191" s="106" t="s">
        <v>2749</v>
      </c>
      <c r="B191" s="3">
        <v>11675000</v>
      </c>
    </row>
    <row r="192" spans="1:2" x14ac:dyDescent="0.25">
      <c r="A192" s="106" t="s">
        <v>2750</v>
      </c>
      <c r="B192" s="3">
        <v>1755000</v>
      </c>
    </row>
    <row r="193" spans="1:2" x14ac:dyDescent="0.25">
      <c r="A193" s="106" t="s">
        <v>2751</v>
      </c>
      <c r="B193" s="3">
        <v>418000</v>
      </c>
    </row>
    <row r="194" spans="1:2" x14ac:dyDescent="0.25">
      <c r="A194" s="106" t="s">
        <v>2752</v>
      </c>
      <c r="B194" s="3">
        <v>779000</v>
      </c>
    </row>
    <row r="195" spans="1:2" x14ac:dyDescent="0.25">
      <c r="A195" s="106" t="s">
        <v>2753</v>
      </c>
      <c r="B195" s="3">
        <v>554880</v>
      </c>
    </row>
    <row r="196" spans="1:2" x14ac:dyDescent="0.25">
      <c r="A196" s="106" t="s">
        <v>2754</v>
      </c>
      <c r="B196" s="3">
        <v>492000</v>
      </c>
    </row>
    <row r="197" spans="1:2" x14ac:dyDescent="0.25">
      <c r="A197" s="106" t="s">
        <v>2755</v>
      </c>
      <c r="B197" s="3">
        <v>666000</v>
      </c>
    </row>
    <row r="198" spans="1:2" x14ac:dyDescent="0.25">
      <c r="A198" s="106" t="s">
        <v>2756</v>
      </c>
      <c r="B198" s="3">
        <v>735000</v>
      </c>
    </row>
    <row r="199" spans="1:2" x14ac:dyDescent="0.25">
      <c r="A199" s="106" t="s">
        <v>2757</v>
      </c>
      <c r="B199" s="3">
        <v>1395000</v>
      </c>
    </row>
    <row r="200" spans="1:2" x14ac:dyDescent="0.25">
      <c r="A200" s="106" t="s">
        <v>2758</v>
      </c>
      <c r="B200" s="3">
        <v>840621.12</v>
      </c>
    </row>
    <row r="201" spans="1:2" x14ac:dyDescent="0.25">
      <c r="A201" s="106" t="s">
        <v>2759</v>
      </c>
      <c r="B201" s="3">
        <v>645000</v>
      </c>
    </row>
    <row r="202" spans="1:2" x14ac:dyDescent="0.25">
      <c r="A202" s="106" t="s">
        <v>2760</v>
      </c>
      <c r="B202" s="3">
        <v>459600</v>
      </c>
    </row>
    <row r="203" spans="1:2" x14ac:dyDescent="0.25">
      <c r="A203" s="106" t="s">
        <v>2761</v>
      </c>
      <c r="B203" s="3">
        <v>325000</v>
      </c>
    </row>
    <row r="204" spans="1:2" x14ac:dyDescent="0.25">
      <c r="A204" s="105" t="s">
        <v>2370</v>
      </c>
      <c r="B204" s="3">
        <v>529667.31000000006</v>
      </c>
    </row>
    <row r="205" spans="1:2" x14ac:dyDescent="0.25">
      <c r="A205" s="106" t="s">
        <v>2777</v>
      </c>
      <c r="B205" s="3">
        <v>220000</v>
      </c>
    </row>
    <row r="206" spans="1:2" x14ac:dyDescent="0.25">
      <c r="A206" s="106" t="s">
        <v>2778</v>
      </c>
      <c r="B206" s="3">
        <v>169302.39999999999</v>
      </c>
    </row>
    <row r="207" spans="1:2" x14ac:dyDescent="0.25">
      <c r="A207" s="106" t="s">
        <v>2779</v>
      </c>
      <c r="B207" s="3">
        <v>140364.91</v>
      </c>
    </row>
    <row r="208" spans="1:2" x14ac:dyDescent="0.25">
      <c r="A208" s="105" t="s">
        <v>2264</v>
      </c>
      <c r="B208" s="3">
        <v>36545100</v>
      </c>
    </row>
    <row r="209" spans="1:2" x14ac:dyDescent="0.25">
      <c r="A209" s="106" t="s">
        <v>2393</v>
      </c>
      <c r="B209" s="3">
        <v>64000</v>
      </c>
    </row>
    <row r="210" spans="1:2" x14ac:dyDescent="0.25">
      <c r="A210" s="106" t="s">
        <v>2394</v>
      </c>
      <c r="B210" s="3">
        <v>305000</v>
      </c>
    </row>
    <row r="211" spans="1:2" x14ac:dyDescent="0.25">
      <c r="A211" s="106" t="s">
        <v>2395</v>
      </c>
      <c r="B211" s="3">
        <v>1700000</v>
      </c>
    </row>
    <row r="212" spans="1:2" x14ac:dyDescent="0.25">
      <c r="A212" s="106" t="s">
        <v>2396</v>
      </c>
      <c r="B212" s="3">
        <v>7000</v>
      </c>
    </row>
    <row r="213" spans="1:2" x14ac:dyDescent="0.25">
      <c r="A213" s="106" t="s">
        <v>2397</v>
      </c>
      <c r="B213" s="3">
        <v>12001500</v>
      </c>
    </row>
    <row r="214" spans="1:2" x14ac:dyDescent="0.25">
      <c r="A214" s="106" t="s">
        <v>2398</v>
      </c>
      <c r="B214" s="3">
        <v>140500</v>
      </c>
    </row>
    <row r="215" spans="1:2" x14ac:dyDescent="0.25">
      <c r="A215" s="106" t="s">
        <v>2399</v>
      </c>
      <c r="B215" s="3">
        <v>17749000</v>
      </c>
    </row>
    <row r="216" spans="1:2" x14ac:dyDescent="0.25">
      <c r="A216" s="106" t="s">
        <v>2400</v>
      </c>
      <c r="B216" s="3">
        <v>1013000</v>
      </c>
    </row>
    <row r="217" spans="1:2" x14ac:dyDescent="0.25">
      <c r="A217" s="106" t="s">
        <v>2401</v>
      </c>
      <c r="B217" s="3">
        <v>20000</v>
      </c>
    </row>
    <row r="218" spans="1:2" x14ac:dyDescent="0.25">
      <c r="A218" s="106" t="s">
        <v>2402</v>
      </c>
      <c r="B218" s="3">
        <v>2002000</v>
      </c>
    </row>
    <row r="219" spans="1:2" x14ac:dyDescent="0.25">
      <c r="A219" s="106" t="s">
        <v>2403</v>
      </c>
      <c r="B219" s="3">
        <v>938600</v>
      </c>
    </row>
    <row r="220" spans="1:2" x14ac:dyDescent="0.25">
      <c r="A220" s="106" t="s">
        <v>2404</v>
      </c>
      <c r="B220" s="3">
        <v>51000</v>
      </c>
    </row>
    <row r="221" spans="1:2" x14ac:dyDescent="0.25">
      <c r="A221" s="106" t="s">
        <v>2405</v>
      </c>
      <c r="B221" s="3">
        <v>200000</v>
      </c>
    </row>
    <row r="222" spans="1:2" x14ac:dyDescent="0.25">
      <c r="A222" s="106" t="s">
        <v>2406</v>
      </c>
      <c r="B222" s="3">
        <v>353500</v>
      </c>
    </row>
    <row r="223" spans="1:2" x14ac:dyDescent="0.25">
      <c r="A223" s="10" t="s">
        <v>1344</v>
      </c>
      <c r="B223" s="3">
        <v>83709732.770000011</v>
      </c>
    </row>
    <row r="224" spans="1:2" x14ac:dyDescent="0.25">
      <c r="A224" s="105" t="s">
        <v>2264</v>
      </c>
      <c r="B224" s="3">
        <v>10700000</v>
      </c>
    </row>
    <row r="225" spans="1:2" x14ac:dyDescent="0.25">
      <c r="A225" s="106" t="s">
        <v>2393</v>
      </c>
      <c r="B225" s="3">
        <v>1700000</v>
      </c>
    </row>
    <row r="226" spans="1:2" x14ac:dyDescent="0.25">
      <c r="A226" s="106" t="s">
        <v>2394</v>
      </c>
      <c r="B226" s="3">
        <v>150000</v>
      </c>
    </row>
    <row r="227" spans="1:2" x14ac:dyDescent="0.25">
      <c r="A227" s="106" t="s">
        <v>2395</v>
      </c>
      <c r="B227" s="3">
        <v>150000</v>
      </c>
    </row>
    <row r="228" spans="1:2" x14ac:dyDescent="0.25">
      <c r="A228" s="106" t="s">
        <v>2396</v>
      </c>
      <c r="B228" s="3">
        <v>50000</v>
      </c>
    </row>
    <row r="229" spans="1:2" x14ac:dyDescent="0.25">
      <c r="A229" s="106" t="s">
        <v>2397</v>
      </c>
      <c r="B229" s="3">
        <v>50000</v>
      </c>
    </row>
    <row r="230" spans="1:2" x14ac:dyDescent="0.25">
      <c r="A230" s="106" t="s">
        <v>2398</v>
      </c>
      <c r="B230" s="3">
        <v>1500000</v>
      </c>
    </row>
    <row r="231" spans="1:2" x14ac:dyDescent="0.25">
      <c r="A231" s="106" t="s">
        <v>2399</v>
      </c>
      <c r="B231" s="3">
        <v>100000</v>
      </c>
    </row>
    <row r="232" spans="1:2" x14ac:dyDescent="0.25">
      <c r="A232" s="106" t="s">
        <v>2400</v>
      </c>
      <c r="B232" s="3">
        <v>350000</v>
      </c>
    </row>
    <row r="233" spans="1:2" x14ac:dyDescent="0.25">
      <c r="A233" s="106" t="s">
        <v>2401</v>
      </c>
      <c r="B233" s="3">
        <v>450000</v>
      </c>
    </row>
    <row r="234" spans="1:2" x14ac:dyDescent="0.25">
      <c r="A234" s="106" t="s">
        <v>2402</v>
      </c>
      <c r="B234" s="3">
        <v>350000</v>
      </c>
    </row>
    <row r="235" spans="1:2" x14ac:dyDescent="0.25">
      <c r="A235" s="106" t="s">
        <v>2403</v>
      </c>
      <c r="B235" s="3">
        <v>100000</v>
      </c>
    </row>
    <row r="236" spans="1:2" x14ac:dyDescent="0.25">
      <c r="A236" s="106" t="s">
        <v>2404</v>
      </c>
      <c r="B236" s="3">
        <v>1200000</v>
      </c>
    </row>
    <row r="237" spans="1:2" x14ac:dyDescent="0.25">
      <c r="A237" s="106" t="s">
        <v>2405</v>
      </c>
      <c r="B237" s="3">
        <v>1500000</v>
      </c>
    </row>
    <row r="238" spans="1:2" x14ac:dyDescent="0.25">
      <c r="A238" s="106" t="s">
        <v>2406</v>
      </c>
      <c r="B238" s="3">
        <v>3050000</v>
      </c>
    </row>
    <row r="239" spans="1:2" x14ac:dyDescent="0.25">
      <c r="A239" s="105" t="s">
        <v>2311</v>
      </c>
      <c r="B239" s="3">
        <v>72029732.770000011</v>
      </c>
    </row>
    <row r="240" spans="1:2" x14ac:dyDescent="0.25">
      <c r="A240" s="106" t="s">
        <v>2566</v>
      </c>
      <c r="B240" s="3">
        <v>570000</v>
      </c>
    </row>
    <row r="241" spans="1:2" x14ac:dyDescent="0.25">
      <c r="A241" s="106" t="s">
        <v>2567</v>
      </c>
      <c r="B241" s="3">
        <v>3962576.07</v>
      </c>
    </row>
    <row r="242" spans="1:2" x14ac:dyDescent="0.25">
      <c r="A242" s="106" t="s">
        <v>2568</v>
      </c>
      <c r="B242" s="3">
        <v>4503752.78</v>
      </c>
    </row>
    <row r="243" spans="1:2" x14ac:dyDescent="0.25">
      <c r="A243" s="106" t="s">
        <v>2569</v>
      </c>
      <c r="B243" s="3">
        <v>29500000</v>
      </c>
    </row>
    <row r="244" spans="1:2" x14ac:dyDescent="0.25">
      <c r="A244" s="106" t="s">
        <v>2570</v>
      </c>
      <c r="B244" s="3">
        <v>490296</v>
      </c>
    </row>
    <row r="245" spans="1:2" x14ac:dyDescent="0.25">
      <c r="A245" s="106" t="s">
        <v>2571</v>
      </c>
      <c r="B245" s="3">
        <v>3197160.2</v>
      </c>
    </row>
    <row r="246" spans="1:2" x14ac:dyDescent="0.25">
      <c r="A246" s="106" t="s">
        <v>2572</v>
      </c>
      <c r="B246" s="3">
        <v>10456137.699999999</v>
      </c>
    </row>
    <row r="247" spans="1:2" x14ac:dyDescent="0.25">
      <c r="A247" s="106" t="s">
        <v>2573</v>
      </c>
      <c r="B247" s="3">
        <v>3212129.77</v>
      </c>
    </row>
    <row r="248" spans="1:2" x14ac:dyDescent="0.25">
      <c r="A248" s="106" t="s">
        <v>2574</v>
      </c>
      <c r="B248" s="3">
        <v>553176.25</v>
      </c>
    </row>
    <row r="249" spans="1:2" x14ac:dyDescent="0.25">
      <c r="A249" s="106" t="s">
        <v>2575</v>
      </c>
      <c r="B249" s="3">
        <v>786983.52</v>
      </c>
    </row>
    <row r="250" spans="1:2" x14ac:dyDescent="0.25">
      <c r="A250" s="106" t="s">
        <v>2576</v>
      </c>
      <c r="B250" s="3">
        <v>10437524.619999999</v>
      </c>
    </row>
    <row r="251" spans="1:2" x14ac:dyDescent="0.25">
      <c r="A251" s="106" t="s">
        <v>2577</v>
      </c>
      <c r="B251" s="3">
        <v>2109995.8600000003</v>
      </c>
    </row>
    <row r="252" spans="1:2" x14ac:dyDescent="0.25">
      <c r="A252" s="106" t="s">
        <v>2578</v>
      </c>
      <c r="B252" s="3">
        <v>2250000</v>
      </c>
    </row>
    <row r="253" spans="1:2" x14ac:dyDescent="0.25">
      <c r="A253" s="105" t="s">
        <v>2350</v>
      </c>
      <c r="B253" s="3">
        <v>980000</v>
      </c>
    </row>
    <row r="254" spans="1:2" x14ac:dyDescent="0.25">
      <c r="A254" s="106" t="s">
        <v>2694</v>
      </c>
      <c r="B254" s="3">
        <v>500000</v>
      </c>
    </row>
    <row r="255" spans="1:2" x14ac:dyDescent="0.25">
      <c r="A255" s="106" t="s">
        <v>2695</v>
      </c>
      <c r="B255" s="3">
        <v>50000</v>
      </c>
    </row>
    <row r="256" spans="1:2" x14ac:dyDescent="0.25">
      <c r="A256" s="106" t="s">
        <v>2696</v>
      </c>
      <c r="B256" s="3">
        <v>60000</v>
      </c>
    </row>
    <row r="257" spans="1:2" x14ac:dyDescent="0.25">
      <c r="A257" s="106" t="s">
        <v>2697</v>
      </c>
      <c r="B257" s="3">
        <v>20000</v>
      </c>
    </row>
    <row r="258" spans="1:2" x14ac:dyDescent="0.25">
      <c r="A258" s="106" t="s">
        <v>2698</v>
      </c>
      <c r="B258" s="3">
        <v>350000</v>
      </c>
    </row>
    <row r="259" spans="1:2" x14ac:dyDescent="0.25">
      <c r="A259" s="10" t="s">
        <v>1346</v>
      </c>
      <c r="B259" s="3">
        <v>445000</v>
      </c>
    </row>
    <row r="260" spans="1:2" x14ac:dyDescent="0.25">
      <c r="A260" s="105" t="s">
        <v>2265</v>
      </c>
      <c r="B260" s="3">
        <v>220000</v>
      </c>
    </row>
    <row r="261" spans="1:2" x14ac:dyDescent="0.25">
      <c r="A261" s="106" t="s">
        <v>2407</v>
      </c>
      <c r="B261" s="3">
        <v>200000</v>
      </c>
    </row>
    <row r="262" spans="1:2" x14ac:dyDescent="0.25">
      <c r="A262" s="106" t="s">
        <v>2408</v>
      </c>
      <c r="B262" s="3">
        <v>20000</v>
      </c>
    </row>
    <row r="263" spans="1:2" x14ac:dyDescent="0.25">
      <c r="A263" s="105" t="s">
        <v>2313</v>
      </c>
      <c r="B263" s="3">
        <v>25000</v>
      </c>
    </row>
    <row r="264" spans="1:2" x14ac:dyDescent="0.25">
      <c r="A264" s="106" t="s">
        <v>2580</v>
      </c>
      <c r="B264" s="3">
        <v>25000</v>
      </c>
    </row>
    <row r="265" spans="1:2" x14ac:dyDescent="0.25">
      <c r="A265" s="105" t="s">
        <v>2372</v>
      </c>
      <c r="B265" s="3">
        <v>200000</v>
      </c>
    </row>
    <row r="266" spans="1:2" x14ac:dyDescent="0.25">
      <c r="A266" s="106" t="s">
        <v>2795</v>
      </c>
      <c r="B266" s="3">
        <v>100000</v>
      </c>
    </row>
    <row r="267" spans="1:2" x14ac:dyDescent="0.25">
      <c r="A267" s="106" t="s">
        <v>2796</v>
      </c>
      <c r="B267" s="3">
        <v>100000</v>
      </c>
    </row>
    <row r="268" spans="1:2" x14ac:dyDescent="0.25">
      <c r="A268" s="10" t="s">
        <v>1359</v>
      </c>
      <c r="B268" s="3">
        <v>8755000</v>
      </c>
    </row>
    <row r="269" spans="1:2" x14ac:dyDescent="0.25">
      <c r="A269" s="105" t="s">
        <v>2269</v>
      </c>
      <c r="B269" s="3">
        <v>1348000</v>
      </c>
    </row>
    <row r="270" spans="1:2" x14ac:dyDescent="0.25">
      <c r="A270" s="106" t="s">
        <v>2413</v>
      </c>
      <c r="B270" s="3">
        <v>810000</v>
      </c>
    </row>
    <row r="271" spans="1:2" x14ac:dyDescent="0.25">
      <c r="A271" s="106" t="s">
        <v>2414</v>
      </c>
      <c r="B271" s="3">
        <v>163000</v>
      </c>
    </row>
    <row r="272" spans="1:2" x14ac:dyDescent="0.25">
      <c r="A272" s="106" t="s">
        <v>2415</v>
      </c>
      <c r="B272" s="3">
        <v>205000</v>
      </c>
    </row>
    <row r="273" spans="1:2" x14ac:dyDescent="0.25">
      <c r="A273" s="106" t="s">
        <v>2416</v>
      </c>
      <c r="B273" s="3">
        <v>170000</v>
      </c>
    </row>
    <row r="274" spans="1:2" x14ac:dyDescent="0.25">
      <c r="A274" s="105" t="s">
        <v>2328</v>
      </c>
      <c r="B274" s="3">
        <v>7407000</v>
      </c>
    </row>
    <row r="275" spans="1:2" x14ac:dyDescent="0.25">
      <c r="A275" s="106" t="s">
        <v>2624</v>
      </c>
      <c r="B275" s="3">
        <v>5085000</v>
      </c>
    </row>
    <row r="276" spans="1:2" x14ac:dyDescent="0.25">
      <c r="A276" s="106" t="s">
        <v>2625</v>
      </c>
      <c r="B276" s="3">
        <v>43000</v>
      </c>
    </row>
    <row r="277" spans="1:2" x14ac:dyDescent="0.25">
      <c r="A277" s="106" t="s">
        <v>2626</v>
      </c>
      <c r="B277" s="3">
        <v>88000</v>
      </c>
    </row>
    <row r="278" spans="1:2" x14ac:dyDescent="0.25">
      <c r="A278" s="106" t="s">
        <v>2627</v>
      </c>
      <c r="B278" s="3">
        <v>2191000</v>
      </c>
    </row>
    <row r="279" spans="1:2" x14ac:dyDescent="0.25">
      <c r="A279" s="10" t="s">
        <v>1345</v>
      </c>
      <c r="B279" s="3">
        <v>8203393</v>
      </c>
    </row>
    <row r="280" spans="1:2" x14ac:dyDescent="0.25">
      <c r="A280" s="105" t="s">
        <v>2311</v>
      </c>
      <c r="B280" s="3">
        <v>8081400</v>
      </c>
    </row>
    <row r="281" spans="1:2" x14ac:dyDescent="0.25">
      <c r="A281" s="106" t="s">
        <v>2566</v>
      </c>
      <c r="B281" s="3">
        <v>20000</v>
      </c>
    </row>
    <row r="282" spans="1:2" x14ac:dyDescent="0.25">
      <c r="A282" s="106" t="s">
        <v>2568</v>
      </c>
      <c r="B282" s="3">
        <v>100000</v>
      </c>
    </row>
    <row r="283" spans="1:2" x14ac:dyDescent="0.25">
      <c r="A283" s="106" t="s">
        <v>2569</v>
      </c>
      <c r="B283" s="3">
        <v>96000</v>
      </c>
    </row>
    <row r="284" spans="1:2" x14ac:dyDescent="0.25">
      <c r="A284" s="106" t="s">
        <v>2570</v>
      </c>
      <c r="B284" s="3">
        <v>121800</v>
      </c>
    </row>
    <row r="285" spans="1:2" x14ac:dyDescent="0.25">
      <c r="A285" s="106" t="s">
        <v>2571</v>
      </c>
      <c r="B285" s="3">
        <v>243600</v>
      </c>
    </row>
    <row r="286" spans="1:2" x14ac:dyDescent="0.25">
      <c r="A286" s="106" t="s">
        <v>2572</v>
      </c>
      <c r="B286" s="3">
        <v>7500000</v>
      </c>
    </row>
    <row r="287" spans="1:2" x14ac:dyDescent="0.25">
      <c r="A287" s="106" t="s">
        <v>2573</v>
      </c>
      <c r="B287" s="3">
        <v>0</v>
      </c>
    </row>
    <row r="288" spans="1:2" x14ac:dyDescent="0.25">
      <c r="A288" s="106" t="s">
        <v>2574</v>
      </c>
      <c r="B288" s="3">
        <v>0</v>
      </c>
    </row>
    <row r="289" spans="1:2" x14ac:dyDescent="0.25">
      <c r="A289" s="105" t="s">
        <v>2350</v>
      </c>
      <c r="B289" s="3">
        <v>121993</v>
      </c>
    </row>
    <row r="290" spans="1:2" x14ac:dyDescent="0.25">
      <c r="A290" s="106" t="s">
        <v>2696</v>
      </c>
      <c r="B290" s="3">
        <v>0</v>
      </c>
    </row>
    <row r="291" spans="1:2" x14ac:dyDescent="0.25">
      <c r="A291" s="106" t="s">
        <v>2697</v>
      </c>
      <c r="B291" s="3">
        <v>121993</v>
      </c>
    </row>
    <row r="292" spans="1:2" x14ac:dyDescent="0.25">
      <c r="A292" s="105" t="s">
        <v>2312</v>
      </c>
      <c r="B292" s="3">
        <v>0</v>
      </c>
    </row>
    <row r="293" spans="1:2" x14ac:dyDescent="0.25">
      <c r="A293" s="106" t="s">
        <v>2579</v>
      </c>
      <c r="B293" s="3">
        <v>0</v>
      </c>
    </row>
    <row r="294" spans="1:2" x14ac:dyDescent="0.25">
      <c r="A294" s="10" t="s">
        <v>1332</v>
      </c>
      <c r="B294" s="3">
        <v>179152744.93999994</v>
      </c>
    </row>
    <row r="295" spans="1:2" x14ac:dyDescent="0.25">
      <c r="A295" s="105" t="s">
        <v>2375</v>
      </c>
      <c r="B295" s="3">
        <v>136209766.59</v>
      </c>
    </row>
    <row r="296" spans="1:2" x14ac:dyDescent="0.25">
      <c r="A296" s="106" t="s">
        <v>2811</v>
      </c>
      <c r="B296" s="3">
        <v>27686745.829999998</v>
      </c>
    </row>
    <row r="297" spans="1:2" x14ac:dyDescent="0.25">
      <c r="A297" s="106" t="s">
        <v>2806</v>
      </c>
      <c r="B297" s="3">
        <v>12660732</v>
      </c>
    </row>
    <row r="298" spans="1:2" x14ac:dyDescent="0.25">
      <c r="A298" s="106" t="s">
        <v>2807</v>
      </c>
      <c r="B298" s="3">
        <v>4309458.5600000005</v>
      </c>
    </row>
    <row r="299" spans="1:2" x14ac:dyDescent="0.25">
      <c r="A299" s="106" t="s">
        <v>2808</v>
      </c>
      <c r="B299" s="3">
        <v>13799400</v>
      </c>
    </row>
    <row r="300" spans="1:2" x14ac:dyDescent="0.25">
      <c r="A300" s="106" t="s">
        <v>2809</v>
      </c>
      <c r="B300" s="3">
        <v>6657700</v>
      </c>
    </row>
    <row r="301" spans="1:2" x14ac:dyDescent="0.25">
      <c r="A301" s="106" t="s">
        <v>2810</v>
      </c>
      <c r="B301" s="3">
        <v>15051000</v>
      </c>
    </row>
    <row r="302" spans="1:2" x14ac:dyDescent="0.25">
      <c r="A302" s="106" t="s">
        <v>2812</v>
      </c>
      <c r="B302" s="3">
        <v>56044730.200000003</v>
      </c>
    </row>
    <row r="303" spans="1:2" x14ac:dyDescent="0.25">
      <c r="A303" s="105" t="s">
        <v>2303</v>
      </c>
      <c r="B303" s="3">
        <v>2342171</v>
      </c>
    </row>
    <row r="304" spans="1:2" x14ac:dyDescent="0.25">
      <c r="A304" s="106" t="s">
        <v>2537</v>
      </c>
      <c r="B304" s="3">
        <v>1975800</v>
      </c>
    </row>
    <row r="305" spans="1:2" x14ac:dyDescent="0.25">
      <c r="A305" s="106" t="s">
        <v>2538</v>
      </c>
      <c r="B305" s="3">
        <v>366371</v>
      </c>
    </row>
    <row r="306" spans="1:2" x14ac:dyDescent="0.25">
      <c r="A306" s="105" t="s">
        <v>2374</v>
      </c>
      <c r="B306" s="3">
        <v>40600807.350000001</v>
      </c>
    </row>
    <row r="307" spans="1:2" x14ac:dyDescent="0.25">
      <c r="A307" s="106" t="s">
        <v>2801</v>
      </c>
      <c r="B307" s="3">
        <v>1256626.67</v>
      </c>
    </row>
    <row r="308" spans="1:2" x14ac:dyDescent="0.25">
      <c r="A308" s="106" t="s">
        <v>2802</v>
      </c>
      <c r="B308" s="3">
        <v>1392266.67</v>
      </c>
    </row>
    <row r="309" spans="1:2" x14ac:dyDescent="0.25">
      <c r="A309" s="106" t="s">
        <v>2803</v>
      </c>
      <c r="B309" s="3">
        <v>3821780.67</v>
      </c>
    </row>
    <row r="310" spans="1:2" x14ac:dyDescent="0.25">
      <c r="A310" s="106" t="s">
        <v>2804</v>
      </c>
      <c r="B310" s="3">
        <v>13113466.67</v>
      </c>
    </row>
    <row r="311" spans="1:2" x14ac:dyDescent="0.25">
      <c r="A311" s="106" t="s">
        <v>2805</v>
      </c>
      <c r="B311" s="3">
        <v>21016666.670000002</v>
      </c>
    </row>
    <row r="312" spans="1:2" x14ac:dyDescent="0.25">
      <c r="A312" s="10" t="s">
        <v>1334</v>
      </c>
      <c r="B312" s="3">
        <v>3939291454.5397582</v>
      </c>
    </row>
    <row r="313" spans="1:2" x14ac:dyDescent="0.25">
      <c r="A313" s="105" t="s">
        <v>2275</v>
      </c>
      <c r="B313" s="3">
        <v>487347532.48000002</v>
      </c>
    </row>
    <row r="314" spans="1:2" x14ac:dyDescent="0.25">
      <c r="A314" s="106" t="s">
        <v>2430</v>
      </c>
      <c r="B314" s="3">
        <v>29428948</v>
      </c>
    </row>
    <row r="315" spans="1:2" x14ac:dyDescent="0.25">
      <c r="A315" s="106" t="s">
        <v>2431</v>
      </c>
      <c r="B315" s="3">
        <v>113577760</v>
      </c>
    </row>
    <row r="316" spans="1:2" x14ac:dyDescent="0.25">
      <c r="A316" s="106" t="s">
        <v>2432</v>
      </c>
      <c r="B316" s="3">
        <v>344340824.48000002</v>
      </c>
    </row>
    <row r="317" spans="1:2" x14ac:dyDescent="0.25">
      <c r="A317" s="105" t="s">
        <v>2276</v>
      </c>
      <c r="B317" s="3">
        <v>3250228413.7200003</v>
      </c>
    </row>
    <row r="318" spans="1:2" x14ac:dyDescent="0.25">
      <c r="A318" s="106" t="s">
        <v>2433</v>
      </c>
      <c r="B318" s="3">
        <v>19647868.43</v>
      </c>
    </row>
    <row r="319" spans="1:2" x14ac:dyDescent="0.25">
      <c r="A319" s="106" t="s">
        <v>2434</v>
      </c>
      <c r="B319" s="3">
        <v>93425288.700000003</v>
      </c>
    </row>
    <row r="320" spans="1:2" x14ac:dyDescent="0.25">
      <c r="A320" s="106" t="s">
        <v>2435</v>
      </c>
      <c r="B320" s="3">
        <v>61668890.68</v>
      </c>
    </row>
    <row r="321" spans="1:2" x14ac:dyDescent="0.25">
      <c r="A321" s="106" t="s">
        <v>2436</v>
      </c>
      <c r="B321" s="3">
        <v>344755329.47000003</v>
      </c>
    </row>
    <row r="322" spans="1:2" x14ac:dyDescent="0.25">
      <c r="A322" s="106" t="s">
        <v>2437</v>
      </c>
      <c r="B322" s="3">
        <v>57966000</v>
      </c>
    </row>
    <row r="323" spans="1:2" x14ac:dyDescent="0.25">
      <c r="A323" s="106" t="s">
        <v>2438</v>
      </c>
      <c r="B323" s="3">
        <v>6290000</v>
      </c>
    </row>
    <row r="324" spans="1:2" x14ac:dyDescent="0.25">
      <c r="A324" s="106" t="s">
        <v>2439</v>
      </c>
      <c r="B324" s="3">
        <v>514371624.44</v>
      </c>
    </row>
    <row r="325" spans="1:2" x14ac:dyDescent="0.25">
      <c r="A325" s="106" t="s">
        <v>2440</v>
      </c>
      <c r="B325" s="3">
        <v>99029875</v>
      </c>
    </row>
    <row r="326" spans="1:2" x14ac:dyDescent="0.25">
      <c r="A326" s="106" t="s">
        <v>2441</v>
      </c>
      <c r="B326" s="3">
        <v>51567726.640000001</v>
      </c>
    </row>
    <row r="327" spans="1:2" x14ac:dyDescent="0.25">
      <c r="A327" s="106" t="s">
        <v>2442</v>
      </c>
      <c r="B327" s="3">
        <v>162635590</v>
      </c>
    </row>
    <row r="328" spans="1:2" x14ac:dyDescent="0.25">
      <c r="A328" s="106" t="s">
        <v>2443</v>
      </c>
      <c r="B328" s="3">
        <v>106676235.52</v>
      </c>
    </row>
    <row r="329" spans="1:2" x14ac:dyDescent="0.25">
      <c r="A329" s="106" t="s">
        <v>2444</v>
      </c>
      <c r="B329" s="3">
        <v>1732193984.8399999</v>
      </c>
    </row>
    <row r="330" spans="1:2" x14ac:dyDescent="0.25">
      <c r="A330" s="105" t="s">
        <v>2277</v>
      </c>
      <c r="B330" s="3">
        <v>201715508.33975831</v>
      </c>
    </row>
    <row r="331" spans="1:2" x14ac:dyDescent="0.25">
      <c r="A331" s="106" t="s">
        <v>2445</v>
      </c>
      <c r="B331" s="3">
        <v>3075449</v>
      </c>
    </row>
    <row r="332" spans="1:2" x14ac:dyDescent="0.25">
      <c r="A332" s="106" t="s">
        <v>2446</v>
      </c>
      <c r="B332" s="3">
        <v>7950423</v>
      </c>
    </row>
    <row r="333" spans="1:2" x14ac:dyDescent="0.25">
      <c r="A333" s="106" t="s">
        <v>2447</v>
      </c>
      <c r="B333" s="3">
        <v>15287900</v>
      </c>
    </row>
    <row r="334" spans="1:2" x14ac:dyDescent="0.25">
      <c r="A334" s="106" t="s">
        <v>2448</v>
      </c>
      <c r="B334" s="3">
        <v>46700000</v>
      </c>
    </row>
    <row r="335" spans="1:2" x14ac:dyDescent="0.25">
      <c r="A335" s="106" t="s">
        <v>2449</v>
      </c>
      <c r="B335" s="3">
        <v>22770000</v>
      </c>
    </row>
    <row r="336" spans="1:2" x14ac:dyDescent="0.25">
      <c r="A336" s="106" t="s">
        <v>2450</v>
      </c>
      <c r="B336" s="3">
        <v>45641736.339758299</v>
      </c>
    </row>
    <row r="337" spans="1:2" x14ac:dyDescent="0.25">
      <c r="A337" s="106" t="s">
        <v>2451</v>
      </c>
      <c r="B337" s="3">
        <v>38300000</v>
      </c>
    </row>
    <row r="338" spans="1:2" x14ac:dyDescent="0.25">
      <c r="A338" s="106" t="s">
        <v>2452</v>
      </c>
      <c r="B338" s="3">
        <v>19450000</v>
      </c>
    </row>
    <row r="339" spans="1:2" x14ac:dyDescent="0.25">
      <c r="A339" s="106" t="s">
        <v>2453</v>
      </c>
      <c r="B339" s="3">
        <v>2540000</v>
      </c>
    </row>
    <row r="340" spans="1:2" x14ac:dyDescent="0.25">
      <c r="A340" s="10" t="s">
        <v>1333</v>
      </c>
      <c r="B340" s="3">
        <v>8148000</v>
      </c>
    </row>
    <row r="341" spans="1:2" x14ac:dyDescent="0.25">
      <c r="A341" s="105" t="s">
        <v>2324</v>
      </c>
      <c r="B341" s="3">
        <v>6253000</v>
      </c>
    </row>
    <row r="342" spans="1:2" x14ac:dyDescent="0.25">
      <c r="A342" s="106" t="s">
        <v>2605</v>
      </c>
      <c r="B342" s="3">
        <v>5468000</v>
      </c>
    </row>
    <row r="343" spans="1:2" x14ac:dyDescent="0.25">
      <c r="A343" s="106" t="s">
        <v>2606</v>
      </c>
      <c r="B343" s="3">
        <v>785000</v>
      </c>
    </row>
    <row r="344" spans="1:2" x14ac:dyDescent="0.25">
      <c r="A344" s="105" t="s">
        <v>2332</v>
      </c>
      <c r="B344" s="3">
        <v>1895000</v>
      </c>
    </row>
    <row r="345" spans="1:2" x14ac:dyDescent="0.25">
      <c r="A345" s="106" t="s">
        <v>2638</v>
      </c>
      <c r="B345" s="3">
        <v>1300000</v>
      </c>
    </row>
    <row r="346" spans="1:2" x14ac:dyDescent="0.25">
      <c r="A346" s="106" t="s">
        <v>2639</v>
      </c>
      <c r="B346" s="3">
        <v>595000</v>
      </c>
    </row>
    <row r="347" spans="1:2" x14ac:dyDescent="0.25">
      <c r="A347" s="10" t="s">
        <v>1349</v>
      </c>
      <c r="B347" s="3">
        <v>19280268.990000002</v>
      </c>
    </row>
    <row r="348" spans="1:2" x14ac:dyDescent="0.25">
      <c r="A348" s="105" t="s">
        <v>2263</v>
      </c>
      <c r="B348" s="3">
        <v>158184</v>
      </c>
    </row>
    <row r="349" spans="1:2" x14ac:dyDescent="0.25">
      <c r="A349" s="106" t="s">
        <v>2392</v>
      </c>
      <c r="B349" s="3">
        <v>158184</v>
      </c>
    </row>
    <row r="350" spans="1:2" x14ac:dyDescent="0.25">
      <c r="A350" s="105" t="s">
        <v>2295</v>
      </c>
      <c r="B350" s="3">
        <v>558330</v>
      </c>
    </row>
    <row r="351" spans="1:2" x14ac:dyDescent="0.25">
      <c r="A351" s="106" t="s">
        <v>2504</v>
      </c>
      <c r="B351" s="3">
        <v>251580</v>
      </c>
    </row>
    <row r="352" spans="1:2" x14ac:dyDescent="0.25">
      <c r="A352" s="106" t="s">
        <v>2505</v>
      </c>
      <c r="B352" s="3">
        <v>306750</v>
      </c>
    </row>
    <row r="353" spans="1:2" x14ac:dyDescent="0.25">
      <c r="A353" s="105" t="s">
        <v>2296</v>
      </c>
      <c r="B353" s="3">
        <v>1336150</v>
      </c>
    </row>
    <row r="354" spans="1:2" x14ac:dyDescent="0.25">
      <c r="A354" s="106" t="s">
        <v>2506</v>
      </c>
      <c r="B354" s="3">
        <v>584500</v>
      </c>
    </row>
    <row r="355" spans="1:2" x14ac:dyDescent="0.25">
      <c r="A355" s="106" t="s">
        <v>2507</v>
      </c>
      <c r="B355" s="3">
        <v>751650</v>
      </c>
    </row>
    <row r="356" spans="1:2" x14ac:dyDescent="0.25">
      <c r="A356" s="105" t="s">
        <v>2298</v>
      </c>
      <c r="B356" s="3">
        <v>167600</v>
      </c>
    </row>
    <row r="357" spans="1:2" x14ac:dyDescent="0.25">
      <c r="A357" s="106" t="s">
        <v>2517</v>
      </c>
      <c r="B357" s="3">
        <v>167600</v>
      </c>
    </row>
    <row r="358" spans="1:2" x14ac:dyDescent="0.25">
      <c r="A358" s="105" t="s">
        <v>2299</v>
      </c>
      <c r="B358" s="3">
        <v>1713806.99</v>
      </c>
    </row>
    <row r="359" spans="1:2" x14ac:dyDescent="0.25">
      <c r="A359" s="106" t="s">
        <v>2518</v>
      </c>
      <c r="B359" s="3">
        <v>144740.99</v>
      </c>
    </row>
    <row r="360" spans="1:2" x14ac:dyDescent="0.25">
      <c r="A360" s="106" t="s">
        <v>2519</v>
      </c>
      <c r="B360" s="3">
        <v>1569066</v>
      </c>
    </row>
    <row r="361" spans="1:2" x14ac:dyDescent="0.25">
      <c r="A361" s="105" t="s">
        <v>2341</v>
      </c>
      <c r="B361" s="3">
        <v>2859090</v>
      </c>
    </row>
    <row r="362" spans="1:2" x14ac:dyDescent="0.25">
      <c r="A362" s="106" t="s">
        <v>2670</v>
      </c>
      <c r="B362" s="3">
        <v>1965090</v>
      </c>
    </row>
    <row r="363" spans="1:2" x14ac:dyDescent="0.25">
      <c r="A363" s="106" t="s">
        <v>2671</v>
      </c>
      <c r="B363" s="3">
        <v>894000</v>
      </c>
    </row>
    <row r="364" spans="1:2" x14ac:dyDescent="0.25">
      <c r="A364" s="105" t="s">
        <v>2342</v>
      </c>
      <c r="B364" s="3">
        <v>5657598</v>
      </c>
    </row>
    <row r="365" spans="1:2" x14ac:dyDescent="0.25">
      <c r="A365" s="106" t="s">
        <v>2672</v>
      </c>
      <c r="B365" s="3">
        <v>2354190</v>
      </c>
    </row>
    <row r="366" spans="1:2" x14ac:dyDescent="0.25">
      <c r="A366" s="106" t="s">
        <v>2673</v>
      </c>
      <c r="B366" s="3">
        <v>3303408</v>
      </c>
    </row>
    <row r="367" spans="1:2" x14ac:dyDescent="0.25">
      <c r="A367" s="105" t="s">
        <v>2361</v>
      </c>
      <c r="B367" s="3">
        <v>6829510</v>
      </c>
    </row>
    <row r="368" spans="1:2" x14ac:dyDescent="0.25">
      <c r="A368" s="106" t="s">
        <v>2730</v>
      </c>
      <c r="B368" s="3">
        <v>3106000</v>
      </c>
    </row>
    <row r="369" spans="1:2" x14ac:dyDescent="0.25">
      <c r="A369" s="106" t="s">
        <v>2731</v>
      </c>
      <c r="B369" s="3">
        <v>3723510</v>
      </c>
    </row>
    <row r="370" spans="1:2" x14ac:dyDescent="0.25">
      <c r="A370" s="10" t="s">
        <v>1348</v>
      </c>
      <c r="B370" s="3">
        <v>123425798.75999999</v>
      </c>
    </row>
    <row r="371" spans="1:2" x14ac:dyDescent="0.25">
      <c r="A371" s="105" t="s">
        <v>2282</v>
      </c>
      <c r="B371" s="3">
        <v>4260000</v>
      </c>
    </row>
    <row r="372" spans="1:2" x14ac:dyDescent="0.25">
      <c r="A372" s="106" t="s">
        <v>2463</v>
      </c>
      <c r="B372" s="3">
        <v>1010000</v>
      </c>
    </row>
    <row r="373" spans="1:2" x14ac:dyDescent="0.25">
      <c r="A373" s="106" t="s">
        <v>2464</v>
      </c>
      <c r="B373" s="3">
        <v>3250000</v>
      </c>
    </row>
    <row r="374" spans="1:2" x14ac:dyDescent="0.25">
      <c r="A374" s="105" t="s">
        <v>2283</v>
      </c>
      <c r="B374" s="3">
        <v>44520000</v>
      </c>
    </row>
    <row r="375" spans="1:2" x14ac:dyDescent="0.25">
      <c r="A375" s="106" t="s">
        <v>2465</v>
      </c>
      <c r="B375" s="3">
        <v>12700000</v>
      </c>
    </row>
    <row r="376" spans="1:2" x14ac:dyDescent="0.25">
      <c r="A376" s="106" t="s">
        <v>2466</v>
      </c>
      <c r="B376" s="3">
        <v>2875000</v>
      </c>
    </row>
    <row r="377" spans="1:2" x14ac:dyDescent="0.25">
      <c r="A377" s="106" t="s">
        <v>2467</v>
      </c>
      <c r="B377" s="3">
        <v>25595000</v>
      </c>
    </row>
    <row r="378" spans="1:2" x14ac:dyDescent="0.25">
      <c r="A378" s="106" t="s">
        <v>2468</v>
      </c>
      <c r="B378" s="3">
        <v>3350000</v>
      </c>
    </row>
    <row r="379" spans="1:2" x14ac:dyDescent="0.25">
      <c r="A379" s="105" t="s">
        <v>2285</v>
      </c>
      <c r="B379" s="3">
        <v>35723548.759999998</v>
      </c>
    </row>
    <row r="380" spans="1:2" x14ac:dyDescent="0.25">
      <c r="A380" s="106" t="s">
        <v>2471</v>
      </c>
      <c r="B380" s="3">
        <v>2825000</v>
      </c>
    </row>
    <row r="381" spans="1:2" x14ac:dyDescent="0.25">
      <c r="A381" s="106" t="s">
        <v>2472</v>
      </c>
      <c r="B381" s="3">
        <v>8673548.7599999998</v>
      </c>
    </row>
    <row r="382" spans="1:2" x14ac:dyDescent="0.25">
      <c r="A382" s="106" t="s">
        <v>2473</v>
      </c>
      <c r="B382" s="3">
        <v>4315000</v>
      </c>
    </row>
    <row r="383" spans="1:2" x14ac:dyDescent="0.25">
      <c r="A383" s="106" t="s">
        <v>2474</v>
      </c>
      <c r="B383" s="3">
        <v>2100000</v>
      </c>
    </row>
    <row r="384" spans="1:2" x14ac:dyDescent="0.25">
      <c r="A384" s="106" t="s">
        <v>2475</v>
      </c>
      <c r="B384" s="3">
        <v>5800000</v>
      </c>
    </row>
    <row r="385" spans="1:2" x14ac:dyDescent="0.25">
      <c r="A385" s="106" t="s">
        <v>2476</v>
      </c>
      <c r="B385" s="3">
        <v>12010000</v>
      </c>
    </row>
    <row r="386" spans="1:2" x14ac:dyDescent="0.25">
      <c r="A386" s="105" t="s">
        <v>2286</v>
      </c>
      <c r="B386" s="3">
        <v>38822250</v>
      </c>
    </row>
    <row r="387" spans="1:2" x14ac:dyDescent="0.25">
      <c r="A387" s="106" t="s">
        <v>2477</v>
      </c>
      <c r="B387" s="3">
        <v>30000</v>
      </c>
    </row>
    <row r="388" spans="1:2" x14ac:dyDescent="0.25">
      <c r="A388" s="106" t="s">
        <v>2478</v>
      </c>
      <c r="B388" s="3">
        <v>5900000</v>
      </c>
    </row>
    <row r="389" spans="1:2" x14ac:dyDescent="0.25">
      <c r="A389" s="106" t="s">
        <v>2479</v>
      </c>
      <c r="B389" s="3">
        <v>880000</v>
      </c>
    </row>
    <row r="390" spans="1:2" x14ac:dyDescent="0.25">
      <c r="A390" s="106" t="s">
        <v>2480</v>
      </c>
      <c r="B390" s="3">
        <v>620000</v>
      </c>
    </row>
    <row r="391" spans="1:2" x14ac:dyDescent="0.25">
      <c r="A391" s="106" t="s">
        <v>2481</v>
      </c>
      <c r="B391" s="3">
        <v>600000</v>
      </c>
    </row>
    <row r="392" spans="1:2" x14ac:dyDescent="0.25">
      <c r="A392" s="106" t="s">
        <v>2482</v>
      </c>
      <c r="B392" s="3">
        <v>12362250</v>
      </c>
    </row>
    <row r="393" spans="1:2" x14ac:dyDescent="0.25">
      <c r="A393" s="106" t="s">
        <v>2483</v>
      </c>
      <c r="B393" s="3">
        <v>1130000</v>
      </c>
    </row>
    <row r="394" spans="1:2" x14ac:dyDescent="0.25">
      <c r="A394" s="106" t="s">
        <v>2484</v>
      </c>
      <c r="B394" s="3">
        <v>17300000</v>
      </c>
    </row>
    <row r="395" spans="1:2" x14ac:dyDescent="0.25">
      <c r="A395" s="105" t="s">
        <v>2316</v>
      </c>
      <c r="B395" s="3">
        <v>100000</v>
      </c>
    </row>
    <row r="396" spans="1:2" x14ac:dyDescent="0.25">
      <c r="A396" s="106" t="s">
        <v>2585</v>
      </c>
      <c r="B396" s="3">
        <v>100000</v>
      </c>
    </row>
    <row r="397" spans="1:2" x14ac:dyDescent="0.25">
      <c r="A397" s="10" t="s">
        <v>1350</v>
      </c>
      <c r="B397" s="3">
        <v>4693000</v>
      </c>
    </row>
    <row r="398" spans="1:2" x14ac:dyDescent="0.25">
      <c r="A398" s="105" t="s">
        <v>2285</v>
      </c>
      <c r="B398" s="3">
        <v>1013000</v>
      </c>
    </row>
    <row r="399" spans="1:2" x14ac:dyDescent="0.25">
      <c r="A399" s="106" t="s">
        <v>2474</v>
      </c>
      <c r="B399" s="3">
        <v>618000</v>
      </c>
    </row>
    <row r="400" spans="1:2" x14ac:dyDescent="0.25">
      <c r="A400" s="106" t="s">
        <v>2475</v>
      </c>
      <c r="B400" s="3">
        <v>145000</v>
      </c>
    </row>
    <row r="401" spans="1:2" x14ac:dyDescent="0.25">
      <c r="A401" s="106" t="s">
        <v>2476</v>
      </c>
      <c r="B401" s="3">
        <v>250000</v>
      </c>
    </row>
    <row r="402" spans="1:2" x14ac:dyDescent="0.25">
      <c r="A402" s="105" t="s">
        <v>2348</v>
      </c>
      <c r="B402" s="3">
        <v>860000</v>
      </c>
    </row>
    <row r="403" spans="1:2" x14ac:dyDescent="0.25">
      <c r="A403" s="106" t="s">
        <v>2689</v>
      </c>
      <c r="B403" s="3">
        <v>530000</v>
      </c>
    </row>
    <row r="404" spans="1:2" x14ac:dyDescent="0.25">
      <c r="A404" s="106" t="s">
        <v>2690</v>
      </c>
      <c r="B404" s="3">
        <v>250000</v>
      </c>
    </row>
    <row r="405" spans="1:2" x14ac:dyDescent="0.25">
      <c r="A405" s="106" t="s">
        <v>2691</v>
      </c>
      <c r="B405" s="3">
        <v>80000</v>
      </c>
    </row>
    <row r="406" spans="1:2" x14ac:dyDescent="0.25">
      <c r="A406" s="105" t="s">
        <v>2349</v>
      </c>
      <c r="B406" s="3">
        <v>295000</v>
      </c>
    </row>
    <row r="407" spans="1:2" x14ac:dyDescent="0.25">
      <c r="A407" s="106" t="s">
        <v>2692</v>
      </c>
      <c r="B407" s="3">
        <v>205000</v>
      </c>
    </row>
    <row r="408" spans="1:2" x14ac:dyDescent="0.25">
      <c r="A408" s="106" t="s">
        <v>2693</v>
      </c>
      <c r="B408" s="3">
        <v>90000</v>
      </c>
    </row>
    <row r="409" spans="1:2" x14ac:dyDescent="0.25">
      <c r="A409" s="105" t="s">
        <v>2352</v>
      </c>
      <c r="B409" s="3">
        <v>1580000</v>
      </c>
    </row>
    <row r="410" spans="1:2" x14ac:dyDescent="0.25">
      <c r="A410" s="106" t="s">
        <v>2706</v>
      </c>
      <c r="B410" s="3">
        <v>1580000</v>
      </c>
    </row>
    <row r="411" spans="1:2" x14ac:dyDescent="0.25">
      <c r="A411" s="105" t="s">
        <v>2355</v>
      </c>
      <c r="B411" s="3">
        <v>500000</v>
      </c>
    </row>
    <row r="412" spans="1:2" x14ac:dyDescent="0.25">
      <c r="A412" s="106" t="s">
        <v>2709</v>
      </c>
      <c r="B412" s="3">
        <v>410000</v>
      </c>
    </row>
    <row r="413" spans="1:2" x14ac:dyDescent="0.25">
      <c r="A413" s="106" t="s">
        <v>2710</v>
      </c>
      <c r="B413" s="3">
        <v>90000</v>
      </c>
    </row>
    <row r="414" spans="1:2" x14ac:dyDescent="0.25">
      <c r="A414" s="105" t="s">
        <v>2356</v>
      </c>
      <c r="B414" s="3">
        <v>445000</v>
      </c>
    </row>
    <row r="415" spans="1:2" x14ac:dyDescent="0.25">
      <c r="A415" s="106" t="s">
        <v>2711</v>
      </c>
      <c r="B415" s="3">
        <v>115000</v>
      </c>
    </row>
    <row r="416" spans="1:2" x14ac:dyDescent="0.25">
      <c r="A416" s="106" t="s">
        <v>2712</v>
      </c>
      <c r="B416" s="3">
        <v>330000</v>
      </c>
    </row>
    <row r="417" spans="1:2" x14ac:dyDescent="0.25">
      <c r="A417" s="10" t="s">
        <v>1347</v>
      </c>
      <c r="B417" s="3">
        <v>43371109.109999999</v>
      </c>
    </row>
    <row r="418" spans="1:2" x14ac:dyDescent="0.25">
      <c r="A418" s="105" t="s">
        <v>2343</v>
      </c>
      <c r="B418" s="3">
        <v>1383042.2</v>
      </c>
    </row>
    <row r="419" spans="1:2" x14ac:dyDescent="0.25">
      <c r="A419" s="106" t="s">
        <v>2674</v>
      </c>
      <c r="B419" s="3">
        <v>736362.2</v>
      </c>
    </row>
    <row r="420" spans="1:2" x14ac:dyDescent="0.25">
      <c r="A420" s="106" t="s">
        <v>2675</v>
      </c>
      <c r="B420" s="3">
        <v>646680</v>
      </c>
    </row>
    <row r="421" spans="1:2" x14ac:dyDescent="0.25">
      <c r="A421" s="105" t="s">
        <v>2284</v>
      </c>
      <c r="B421" s="3">
        <v>240000</v>
      </c>
    </row>
    <row r="422" spans="1:2" x14ac:dyDescent="0.25">
      <c r="A422" s="106" t="s">
        <v>2469</v>
      </c>
      <c r="B422" s="3">
        <v>40000</v>
      </c>
    </row>
    <row r="423" spans="1:2" x14ac:dyDescent="0.25">
      <c r="A423" s="106" t="s">
        <v>2470</v>
      </c>
      <c r="B423" s="3">
        <v>200000</v>
      </c>
    </row>
    <row r="424" spans="1:2" x14ac:dyDescent="0.25">
      <c r="A424" s="105" t="s">
        <v>2297</v>
      </c>
      <c r="B424" s="3">
        <v>32931038</v>
      </c>
    </row>
    <row r="425" spans="1:2" x14ac:dyDescent="0.25">
      <c r="A425" s="106" t="s">
        <v>2508</v>
      </c>
      <c r="B425" s="3">
        <v>172000</v>
      </c>
    </row>
    <row r="426" spans="1:2" x14ac:dyDescent="0.25">
      <c r="A426" s="106" t="s">
        <v>2509</v>
      </c>
      <c r="B426" s="3">
        <v>1086158</v>
      </c>
    </row>
    <row r="427" spans="1:2" x14ac:dyDescent="0.25">
      <c r="A427" s="106" t="s">
        <v>2510</v>
      </c>
      <c r="B427" s="3">
        <v>14944600</v>
      </c>
    </row>
    <row r="428" spans="1:2" x14ac:dyDescent="0.25">
      <c r="A428" s="106" t="s">
        <v>2511</v>
      </c>
      <c r="B428" s="3">
        <v>2547980</v>
      </c>
    </row>
    <row r="429" spans="1:2" x14ac:dyDescent="0.25">
      <c r="A429" s="106" t="s">
        <v>2512</v>
      </c>
      <c r="B429" s="3">
        <v>45000</v>
      </c>
    </row>
    <row r="430" spans="1:2" x14ac:dyDescent="0.25">
      <c r="A430" s="106" t="s">
        <v>2513</v>
      </c>
      <c r="B430" s="3">
        <v>6300</v>
      </c>
    </row>
    <row r="431" spans="1:2" x14ac:dyDescent="0.25">
      <c r="A431" s="106" t="s">
        <v>2514</v>
      </c>
      <c r="B431" s="3">
        <v>34500</v>
      </c>
    </row>
    <row r="432" spans="1:2" x14ac:dyDescent="0.25">
      <c r="A432" s="106" t="s">
        <v>2515</v>
      </c>
      <c r="B432" s="3">
        <v>44500</v>
      </c>
    </row>
    <row r="433" spans="1:2" x14ac:dyDescent="0.25">
      <c r="A433" s="106" t="s">
        <v>2516</v>
      </c>
      <c r="B433" s="3">
        <v>14050000</v>
      </c>
    </row>
    <row r="434" spans="1:2" x14ac:dyDescent="0.25">
      <c r="A434" s="105" t="s">
        <v>2301</v>
      </c>
      <c r="B434" s="3">
        <v>7964800</v>
      </c>
    </row>
    <row r="435" spans="1:2" x14ac:dyDescent="0.25">
      <c r="A435" s="106" t="s">
        <v>2523</v>
      </c>
      <c r="B435" s="3">
        <v>250000</v>
      </c>
    </row>
    <row r="436" spans="1:2" x14ac:dyDescent="0.25">
      <c r="A436" s="106" t="s">
        <v>2524</v>
      </c>
      <c r="B436" s="3">
        <v>335000</v>
      </c>
    </row>
    <row r="437" spans="1:2" x14ac:dyDescent="0.25">
      <c r="A437" s="106" t="s">
        <v>2525</v>
      </c>
      <c r="B437" s="3">
        <v>20000</v>
      </c>
    </row>
    <row r="438" spans="1:2" x14ac:dyDescent="0.25">
      <c r="A438" s="106" t="s">
        <v>2526</v>
      </c>
      <c r="B438" s="3">
        <v>4384800</v>
      </c>
    </row>
    <row r="439" spans="1:2" x14ac:dyDescent="0.25">
      <c r="A439" s="106" t="s">
        <v>2527</v>
      </c>
      <c r="B439" s="3">
        <v>30000</v>
      </c>
    </row>
    <row r="440" spans="1:2" x14ac:dyDescent="0.25">
      <c r="A440" s="106" t="s">
        <v>2528</v>
      </c>
      <c r="B440" s="3">
        <v>25000</v>
      </c>
    </row>
    <row r="441" spans="1:2" x14ac:dyDescent="0.25">
      <c r="A441" s="106" t="s">
        <v>2529</v>
      </c>
      <c r="B441" s="3">
        <v>30000</v>
      </c>
    </row>
    <row r="442" spans="1:2" x14ac:dyDescent="0.25">
      <c r="A442" s="106" t="s">
        <v>2530</v>
      </c>
      <c r="B442" s="3">
        <v>5000</v>
      </c>
    </row>
    <row r="443" spans="1:2" x14ac:dyDescent="0.25">
      <c r="A443" s="106" t="s">
        <v>2531</v>
      </c>
      <c r="B443" s="3">
        <v>30000</v>
      </c>
    </row>
    <row r="444" spans="1:2" x14ac:dyDescent="0.25">
      <c r="A444" s="106" t="s">
        <v>2532</v>
      </c>
      <c r="B444" s="3">
        <v>80000</v>
      </c>
    </row>
    <row r="445" spans="1:2" x14ac:dyDescent="0.25">
      <c r="A445" s="106" t="s">
        <v>2533</v>
      </c>
      <c r="B445" s="3">
        <v>145000</v>
      </c>
    </row>
    <row r="446" spans="1:2" x14ac:dyDescent="0.25">
      <c r="A446" s="106" t="s">
        <v>2534</v>
      </c>
      <c r="B446" s="3">
        <v>2000000</v>
      </c>
    </row>
    <row r="447" spans="1:2" x14ac:dyDescent="0.25">
      <c r="A447" s="106" t="s">
        <v>2535</v>
      </c>
      <c r="B447" s="3">
        <v>600000</v>
      </c>
    </row>
    <row r="448" spans="1:2" x14ac:dyDescent="0.25">
      <c r="A448" s="106" t="s">
        <v>3058</v>
      </c>
      <c r="B448" s="3">
        <v>30000</v>
      </c>
    </row>
    <row r="449" spans="1:2" x14ac:dyDescent="0.25">
      <c r="A449" s="105" t="s">
        <v>2315</v>
      </c>
      <c r="B449" s="3">
        <v>548900</v>
      </c>
    </row>
    <row r="450" spans="1:2" x14ac:dyDescent="0.25">
      <c r="A450" s="106" t="s">
        <v>2583</v>
      </c>
      <c r="B450" s="3">
        <v>547250</v>
      </c>
    </row>
    <row r="451" spans="1:2" x14ac:dyDescent="0.25">
      <c r="A451" s="106" t="s">
        <v>2584</v>
      </c>
      <c r="B451" s="3">
        <v>1650</v>
      </c>
    </row>
    <row r="452" spans="1:2" x14ac:dyDescent="0.25">
      <c r="A452" s="105" t="s">
        <v>2326</v>
      </c>
      <c r="B452" s="3">
        <v>79200</v>
      </c>
    </row>
    <row r="453" spans="1:2" x14ac:dyDescent="0.25">
      <c r="A453" s="106" t="s">
        <v>2609</v>
      </c>
      <c r="B453" s="3">
        <v>77000</v>
      </c>
    </row>
    <row r="454" spans="1:2" x14ac:dyDescent="0.25">
      <c r="A454" s="106" t="s">
        <v>2610</v>
      </c>
      <c r="B454" s="3">
        <v>2200</v>
      </c>
    </row>
    <row r="455" spans="1:2" x14ac:dyDescent="0.25">
      <c r="A455" s="105" t="s">
        <v>2334</v>
      </c>
      <c r="B455" s="3">
        <v>224128.91</v>
      </c>
    </row>
    <row r="456" spans="1:2" x14ac:dyDescent="0.25">
      <c r="A456" s="106" t="s">
        <v>2641</v>
      </c>
      <c r="B456" s="3">
        <v>223217.5</v>
      </c>
    </row>
    <row r="457" spans="1:2" x14ac:dyDescent="0.25">
      <c r="A457" s="106" t="s">
        <v>2642</v>
      </c>
      <c r="B457" s="3">
        <v>911.41</v>
      </c>
    </row>
    <row r="458" spans="1:2" x14ac:dyDescent="0.25">
      <c r="A458" s="10" t="s">
        <v>1355</v>
      </c>
      <c r="B458" s="3">
        <v>162112542</v>
      </c>
    </row>
    <row r="459" spans="1:2" x14ac:dyDescent="0.25">
      <c r="A459" s="105" t="s">
        <v>2290</v>
      </c>
      <c r="B459" s="3">
        <v>1932542</v>
      </c>
    </row>
    <row r="460" spans="1:2" x14ac:dyDescent="0.25">
      <c r="A460" s="106" t="s">
        <v>2489</v>
      </c>
      <c r="B460" s="3">
        <v>1932542</v>
      </c>
    </row>
    <row r="461" spans="1:2" x14ac:dyDescent="0.25">
      <c r="A461" s="105" t="s">
        <v>2379</v>
      </c>
      <c r="B461" s="3">
        <v>50000</v>
      </c>
    </row>
    <row r="462" spans="1:2" x14ac:dyDescent="0.25">
      <c r="A462" s="106" t="s">
        <v>2819</v>
      </c>
      <c r="B462" s="3">
        <v>50000</v>
      </c>
    </row>
    <row r="463" spans="1:2" x14ac:dyDescent="0.25">
      <c r="A463" s="105" t="s">
        <v>2380</v>
      </c>
      <c r="B463" s="3">
        <v>160130000</v>
      </c>
    </row>
    <row r="464" spans="1:2" x14ac:dyDescent="0.25">
      <c r="A464" s="106" t="s">
        <v>2820</v>
      </c>
      <c r="B464" s="3">
        <v>160130000</v>
      </c>
    </row>
    <row r="465" spans="1:2" x14ac:dyDescent="0.25">
      <c r="A465" s="10" t="s">
        <v>1331</v>
      </c>
      <c r="B465" s="3">
        <v>2184800</v>
      </c>
    </row>
    <row r="466" spans="1:2" x14ac:dyDescent="0.25">
      <c r="A466" s="105" t="s">
        <v>2257</v>
      </c>
      <c r="B466" s="3">
        <v>2091300</v>
      </c>
    </row>
    <row r="467" spans="1:2" x14ac:dyDescent="0.25">
      <c r="A467" s="106" t="s">
        <v>2381</v>
      </c>
      <c r="B467" s="3">
        <v>88000</v>
      </c>
    </row>
    <row r="468" spans="1:2" x14ac:dyDescent="0.25">
      <c r="A468" s="106" t="s">
        <v>2382</v>
      </c>
      <c r="B468" s="3">
        <v>2003300</v>
      </c>
    </row>
    <row r="469" spans="1:2" x14ac:dyDescent="0.25">
      <c r="A469" s="105" t="s">
        <v>2258</v>
      </c>
      <c r="B469" s="3">
        <v>93500</v>
      </c>
    </row>
    <row r="470" spans="1:2" x14ac:dyDescent="0.25">
      <c r="A470" s="106" t="s">
        <v>2383</v>
      </c>
      <c r="B470" s="3">
        <v>88000</v>
      </c>
    </row>
    <row r="471" spans="1:2" x14ac:dyDescent="0.25">
      <c r="A471" s="106" t="s">
        <v>2384</v>
      </c>
      <c r="B471" s="3">
        <v>5500</v>
      </c>
    </row>
    <row r="472" spans="1:2" x14ac:dyDescent="0.25">
      <c r="A472" s="10" t="s">
        <v>1330</v>
      </c>
      <c r="B472" s="3">
        <v>771950</v>
      </c>
    </row>
    <row r="473" spans="1:2" x14ac:dyDescent="0.25">
      <c r="A473" s="105" t="s">
        <v>2270</v>
      </c>
      <c r="B473" s="3">
        <v>2400</v>
      </c>
    </row>
    <row r="474" spans="1:2" x14ac:dyDescent="0.25">
      <c r="A474" s="106" t="s">
        <v>2417</v>
      </c>
      <c r="B474" s="3">
        <v>2400</v>
      </c>
    </row>
    <row r="475" spans="1:2" x14ac:dyDescent="0.25">
      <c r="A475" s="105" t="s">
        <v>2289</v>
      </c>
      <c r="B475" s="3">
        <v>6000</v>
      </c>
    </row>
    <row r="476" spans="1:2" x14ac:dyDescent="0.25">
      <c r="A476" s="106" t="s">
        <v>2487</v>
      </c>
      <c r="B476" s="3">
        <v>5250</v>
      </c>
    </row>
    <row r="477" spans="1:2" x14ac:dyDescent="0.25">
      <c r="A477" s="106" t="s">
        <v>2488</v>
      </c>
      <c r="B477" s="3">
        <v>750</v>
      </c>
    </row>
    <row r="478" spans="1:2" x14ac:dyDescent="0.25">
      <c r="A478" s="105" t="s">
        <v>2305</v>
      </c>
      <c r="B478" s="3">
        <v>10500</v>
      </c>
    </row>
    <row r="479" spans="1:2" x14ac:dyDescent="0.25">
      <c r="A479" s="106" t="s">
        <v>2541</v>
      </c>
      <c r="B479" s="3">
        <v>10500</v>
      </c>
    </row>
    <row r="480" spans="1:2" x14ac:dyDescent="0.25">
      <c r="A480" s="105" t="s">
        <v>2344</v>
      </c>
      <c r="B480" s="3">
        <v>753050</v>
      </c>
    </row>
    <row r="481" spans="1:2" x14ac:dyDescent="0.25">
      <c r="A481" s="106" t="s">
        <v>2676</v>
      </c>
      <c r="B481" s="3">
        <v>9800</v>
      </c>
    </row>
    <row r="482" spans="1:2" x14ac:dyDescent="0.25">
      <c r="A482" s="106" t="s">
        <v>2677</v>
      </c>
      <c r="B482" s="3">
        <v>24450</v>
      </c>
    </row>
    <row r="483" spans="1:2" x14ac:dyDescent="0.25">
      <c r="A483" s="106" t="s">
        <v>2678</v>
      </c>
      <c r="B483" s="3">
        <v>58800</v>
      </c>
    </row>
    <row r="484" spans="1:2" x14ac:dyDescent="0.25">
      <c r="A484" s="106" t="s">
        <v>2679</v>
      </c>
      <c r="B484" s="3">
        <v>100000</v>
      </c>
    </row>
    <row r="485" spans="1:2" x14ac:dyDescent="0.25">
      <c r="A485" s="106" t="s">
        <v>2680</v>
      </c>
      <c r="B485" s="3">
        <v>211000</v>
      </c>
    </row>
    <row r="486" spans="1:2" x14ac:dyDescent="0.25">
      <c r="A486" s="106" t="s">
        <v>2681</v>
      </c>
      <c r="B486" s="3">
        <v>208500</v>
      </c>
    </row>
    <row r="487" spans="1:2" x14ac:dyDescent="0.25">
      <c r="A487" s="106" t="s">
        <v>2682</v>
      </c>
      <c r="B487" s="3">
        <v>102500</v>
      </c>
    </row>
    <row r="488" spans="1:2" x14ac:dyDescent="0.25">
      <c r="A488" s="106" t="s">
        <v>2683</v>
      </c>
      <c r="B488" s="3">
        <v>38000</v>
      </c>
    </row>
    <row r="489" spans="1:2" x14ac:dyDescent="0.25">
      <c r="A489" s="10" t="s">
        <v>1329</v>
      </c>
      <c r="B489" s="3">
        <v>18711500</v>
      </c>
    </row>
    <row r="490" spans="1:2" x14ac:dyDescent="0.25">
      <c r="A490" s="105" t="s">
        <v>2321</v>
      </c>
      <c r="B490" s="3">
        <v>584000</v>
      </c>
    </row>
    <row r="491" spans="1:2" x14ac:dyDescent="0.25">
      <c r="A491" s="106" t="s">
        <v>2596</v>
      </c>
      <c r="B491" s="3">
        <v>80000</v>
      </c>
    </row>
    <row r="492" spans="1:2" x14ac:dyDescent="0.25">
      <c r="A492" s="106" t="s">
        <v>2597</v>
      </c>
      <c r="B492" s="3">
        <v>500000</v>
      </c>
    </row>
    <row r="493" spans="1:2" x14ac:dyDescent="0.25">
      <c r="A493" s="106" t="s">
        <v>2598</v>
      </c>
      <c r="B493" s="3">
        <v>4000</v>
      </c>
    </row>
    <row r="494" spans="1:2" x14ac:dyDescent="0.25">
      <c r="A494" s="105" t="s">
        <v>2351</v>
      </c>
      <c r="B494" s="3">
        <v>4595800</v>
      </c>
    </row>
    <row r="495" spans="1:2" x14ac:dyDescent="0.25">
      <c r="A495" s="106" t="s">
        <v>2699</v>
      </c>
      <c r="B495" s="3">
        <v>30000</v>
      </c>
    </row>
    <row r="496" spans="1:2" x14ac:dyDescent="0.25">
      <c r="A496" s="106" t="s">
        <v>2700</v>
      </c>
      <c r="B496" s="3">
        <v>250000</v>
      </c>
    </row>
    <row r="497" spans="1:2" x14ac:dyDescent="0.25">
      <c r="A497" s="106" t="s">
        <v>2701</v>
      </c>
      <c r="B497" s="3">
        <v>40000</v>
      </c>
    </row>
    <row r="498" spans="1:2" x14ac:dyDescent="0.25">
      <c r="A498" s="106" t="s">
        <v>2702</v>
      </c>
      <c r="B498" s="3">
        <v>70000</v>
      </c>
    </row>
    <row r="499" spans="1:2" x14ac:dyDescent="0.25">
      <c r="A499" s="106" t="s">
        <v>2703</v>
      </c>
      <c r="B499" s="3">
        <v>100000</v>
      </c>
    </row>
    <row r="500" spans="1:2" x14ac:dyDescent="0.25">
      <c r="A500" s="106" t="s">
        <v>2704</v>
      </c>
      <c r="B500" s="3">
        <v>3580000</v>
      </c>
    </row>
    <row r="501" spans="1:2" x14ac:dyDescent="0.25">
      <c r="A501" s="106" t="s">
        <v>2705</v>
      </c>
      <c r="B501" s="3">
        <v>450800</v>
      </c>
    </row>
    <row r="502" spans="1:2" x14ac:dyDescent="0.25">
      <c r="A502" s="106" t="s">
        <v>3056</v>
      </c>
      <c r="B502" s="3">
        <v>75000</v>
      </c>
    </row>
    <row r="503" spans="1:2" x14ac:dyDescent="0.25">
      <c r="A503" s="105" t="s">
        <v>2371</v>
      </c>
      <c r="B503" s="3">
        <v>13531700</v>
      </c>
    </row>
    <row r="504" spans="1:2" x14ac:dyDescent="0.25">
      <c r="A504" s="106" t="s">
        <v>2780</v>
      </c>
      <c r="B504" s="3">
        <v>2000000</v>
      </c>
    </row>
    <row r="505" spans="1:2" x14ac:dyDescent="0.25">
      <c r="A505" s="106" t="s">
        <v>2781</v>
      </c>
      <c r="B505" s="3">
        <v>2250000</v>
      </c>
    </row>
    <row r="506" spans="1:2" x14ac:dyDescent="0.25">
      <c r="A506" s="106" t="s">
        <v>2782</v>
      </c>
      <c r="B506" s="3">
        <v>100000</v>
      </c>
    </row>
    <row r="507" spans="1:2" x14ac:dyDescent="0.25">
      <c r="A507" s="106" t="s">
        <v>2783</v>
      </c>
      <c r="B507" s="3">
        <v>20000</v>
      </c>
    </row>
    <row r="508" spans="1:2" x14ac:dyDescent="0.25">
      <c r="A508" s="106" t="s">
        <v>2784</v>
      </c>
      <c r="B508" s="3">
        <v>2404700</v>
      </c>
    </row>
    <row r="509" spans="1:2" x14ac:dyDescent="0.25">
      <c r="A509" s="106" t="s">
        <v>2785</v>
      </c>
      <c r="B509" s="3">
        <v>2000000</v>
      </c>
    </row>
    <row r="510" spans="1:2" x14ac:dyDescent="0.25">
      <c r="A510" s="106" t="s">
        <v>2786</v>
      </c>
      <c r="B510" s="3">
        <v>300000</v>
      </c>
    </row>
    <row r="511" spans="1:2" x14ac:dyDescent="0.25">
      <c r="A511" s="106" t="s">
        <v>2787</v>
      </c>
      <c r="B511" s="3">
        <v>10000</v>
      </c>
    </row>
    <row r="512" spans="1:2" x14ac:dyDescent="0.25">
      <c r="A512" s="106" t="s">
        <v>2788</v>
      </c>
      <c r="B512" s="3">
        <v>2000</v>
      </c>
    </row>
    <row r="513" spans="1:2" x14ac:dyDescent="0.25">
      <c r="A513" s="106" t="s">
        <v>2789</v>
      </c>
      <c r="B513" s="3">
        <v>350000</v>
      </c>
    </row>
    <row r="514" spans="1:2" x14ac:dyDescent="0.25">
      <c r="A514" s="106" t="s">
        <v>2790</v>
      </c>
      <c r="B514" s="3">
        <v>100000</v>
      </c>
    </row>
    <row r="515" spans="1:2" x14ac:dyDescent="0.25">
      <c r="A515" s="106" t="s">
        <v>2791</v>
      </c>
      <c r="B515" s="3">
        <v>100000</v>
      </c>
    </row>
    <row r="516" spans="1:2" x14ac:dyDescent="0.25">
      <c r="A516" s="106" t="s">
        <v>2792</v>
      </c>
      <c r="B516" s="3">
        <v>100000</v>
      </c>
    </row>
    <row r="517" spans="1:2" x14ac:dyDescent="0.25">
      <c r="A517" s="106" t="s">
        <v>2793</v>
      </c>
      <c r="B517" s="3">
        <v>3000000</v>
      </c>
    </row>
    <row r="518" spans="1:2" x14ac:dyDescent="0.25">
      <c r="A518" s="106" t="s">
        <v>2794</v>
      </c>
      <c r="B518" s="3">
        <v>735000</v>
      </c>
    </row>
    <row r="519" spans="1:2" x14ac:dyDescent="0.25">
      <c r="A519" s="106" t="s">
        <v>3057</v>
      </c>
      <c r="B519" s="3">
        <v>60000</v>
      </c>
    </row>
    <row r="520" spans="1:2" x14ac:dyDescent="0.25">
      <c r="A520" s="10" t="s">
        <v>1328</v>
      </c>
      <c r="B520" s="3">
        <v>20334000</v>
      </c>
    </row>
    <row r="521" spans="1:2" x14ac:dyDescent="0.25">
      <c r="A521" s="105" t="s">
        <v>2291</v>
      </c>
      <c r="B521" s="3">
        <v>120000</v>
      </c>
    </row>
    <row r="522" spans="1:2" x14ac:dyDescent="0.25">
      <c r="A522" s="106" t="s">
        <v>2490</v>
      </c>
      <c r="B522" s="3">
        <v>30000</v>
      </c>
    </row>
    <row r="523" spans="1:2" x14ac:dyDescent="0.25">
      <c r="A523" s="106" t="s">
        <v>2491</v>
      </c>
      <c r="B523" s="3">
        <v>70000</v>
      </c>
    </row>
    <row r="524" spans="1:2" x14ac:dyDescent="0.25">
      <c r="A524" s="106" t="s">
        <v>2492</v>
      </c>
      <c r="B524" s="3">
        <v>10000</v>
      </c>
    </row>
    <row r="525" spans="1:2" x14ac:dyDescent="0.25">
      <c r="A525" s="106" t="s">
        <v>2493</v>
      </c>
      <c r="B525" s="3">
        <v>10000</v>
      </c>
    </row>
    <row r="526" spans="1:2" x14ac:dyDescent="0.25">
      <c r="A526" s="105" t="s">
        <v>2293</v>
      </c>
      <c r="B526" s="3">
        <v>200000</v>
      </c>
    </row>
    <row r="527" spans="1:2" x14ac:dyDescent="0.25">
      <c r="A527" s="106" t="s">
        <v>2496</v>
      </c>
      <c r="B527" s="3">
        <v>10000</v>
      </c>
    </row>
    <row r="528" spans="1:2" x14ac:dyDescent="0.25">
      <c r="A528" s="106" t="s">
        <v>2497</v>
      </c>
      <c r="B528" s="3">
        <v>10000</v>
      </c>
    </row>
    <row r="529" spans="1:2" x14ac:dyDescent="0.25">
      <c r="A529" s="106" t="s">
        <v>2498</v>
      </c>
      <c r="B529" s="3">
        <v>10000</v>
      </c>
    </row>
    <row r="530" spans="1:2" x14ac:dyDescent="0.25">
      <c r="A530" s="106" t="s">
        <v>2499</v>
      </c>
      <c r="B530" s="3">
        <v>90000</v>
      </c>
    </row>
    <row r="531" spans="1:2" x14ac:dyDescent="0.25">
      <c r="A531" s="106" t="s">
        <v>2500</v>
      </c>
      <c r="B531" s="3">
        <v>80000</v>
      </c>
    </row>
    <row r="532" spans="1:2" x14ac:dyDescent="0.25">
      <c r="A532" s="105" t="s">
        <v>2330</v>
      </c>
      <c r="B532" s="3">
        <v>9891000</v>
      </c>
    </row>
    <row r="533" spans="1:2" x14ac:dyDescent="0.25">
      <c r="A533" s="106" t="s">
        <v>2633</v>
      </c>
      <c r="B533" s="3">
        <v>120000</v>
      </c>
    </row>
    <row r="534" spans="1:2" x14ac:dyDescent="0.25">
      <c r="A534" s="106" t="s">
        <v>2634</v>
      </c>
      <c r="B534" s="3">
        <v>9500000</v>
      </c>
    </row>
    <row r="535" spans="1:2" x14ac:dyDescent="0.25">
      <c r="A535" s="106" t="s">
        <v>2635</v>
      </c>
      <c r="B535" s="3">
        <v>96000</v>
      </c>
    </row>
    <row r="536" spans="1:2" x14ac:dyDescent="0.25">
      <c r="A536" s="106" t="s">
        <v>2636</v>
      </c>
      <c r="B536" s="3">
        <v>175000</v>
      </c>
    </row>
    <row r="537" spans="1:2" x14ac:dyDescent="0.25">
      <c r="A537" s="105" t="s">
        <v>2358</v>
      </c>
      <c r="B537" s="3">
        <v>388000</v>
      </c>
    </row>
    <row r="538" spans="1:2" x14ac:dyDescent="0.25">
      <c r="A538" s="106" t="s">
        <v>2716</v>
      </c>
      <c r="B538" s="3">
        <v>60000</v>
      </c>
    </row>
    <row r="539" spans="1:2" x14ac:dyDescent="0.25">
      <c r="A539" s="106" t="s">
        <v>2717</v>
      </c>
      <c r="B539" s="3">
        <v>120000</v>
      </c>
    </row>
    <row r="540" spans="1:2" x14ac:dyDescent="0.25">
      <c r="A540" s="106" t="s">
        <v>2718</v>
      </c>
      <c r="B540" s="3">
        <v>175000</v>
      </c>
    </row>
    <row r="541" spans="1:2" x14ac:dyDescent="0.25">
      <c r="A541" s="106" t="s">
        <v>2719</v>
      </c>
      <c r="B541" s="3">
        <v>33000</v>
      </c>
    </row>
    <row r="542" spans="1:2" x14ac:dyDescent="0.25">
      <c r="A542" s="105" t="s">
        <v>2360</v>
      </c>
      <c r="B542" s="3">
        <v>1969000</v>
      </c>
    </row>
    <row r="543" spans="1:2" x14ac:dyDescent="0.25">
      <c r="A543" s="106" t="s">
        <v>2727</v>
      </c>
      <c r="B543" s="3">
        <v>125000</v>
      </c>
    </row>
    <row r="544" spans="1:2" x14ac:dyDescent="0.25">
      <c r="A544" s="106" t="s">
        <v>2728</v>
      </c>
      <c r="B544" s="3">
        <v>1389000</v>
      </c>
    </row>
    <row r="545" spans="1:2" x14ac:dyDescent="0.25">
      <c r="A545" s="106" t="s">
        <v>2729</v>
      </c>
      <c r="B545" s="3">
        <v>455000</v>
      </c>
    </row>
    <row r="546" spans="1:2" x14ac:dyDescent="0.25">
      <c r="A546" s="105" t="s">
        <v>2368</v>
      </c>
      <c r="B546" s="3">
        <v>7766000</v>
      </c>
    </row>
    <row r="547" spans="1:2" x14ac:dyDescent="0.25">
      <c r="A547" s="106" t="s">
        <v>2762</v>
      </c>
      <c r="B547" s="3">
        <v>350000</v>
      </c>
    </row>
    <row r="548" spans="1:2" x14ac:dyDescent="0.25">
      <c r="A548" s="106" t="s">
        <v>2763</v>
      </c>
      <c r="B548" s="3">
        <v>2545000</v>
      </c>
    </row>
    <row r="549" spans="1:2" x14ac:dyDescent="0.25">
      <c r="A549" s="106" t="s">
        <v>2764</v>
      </c>
      <c r="B549" s="3">
        <v>1000000</v>
      </c>
    </row>
    <row r="550" spans="1:2" x14ac:dyDescent="0.25">
      <c r="A550" s="106" t="s">
        <v>2765</v>
      </c>
      <c r="B550" s="3">
        <v>45000</v>
      </c>
    </row>
    <row r="551" spans="1:2" x14ac:dyDescent="0.25">
      <c r="A551" s="106" t="s">
        <v>2766</v>
      </c>
      <c r="B551" s="3">
        <v>30000</v>
      </c>
    </row>
    <row r="552" spans="1:2" x14ac:dyDescent="0.25">
      <c r="A552" s="106" t="s">
        <v>2767</v>
      </c>
      <c r="B552" s="3">
        <v>20000</v>
      </c>
    </row>
    <row r="553" spans="1:2" x14ac:dyDescent="0.25">
      <c r="A553" s="106" t="s">
        <v>2768</v>
      </c>
      <c r="B553" s="3">
        <v>2076000</v>
      </c>
    </row>
    <row r="554" spans="1:2" x14ac:dyDescent="0.25">
      <c r="A554" s="106" t="s">
        <v>2769</v>
      </c>
      <c r="B554" s="3">
        <v>1300000</v>
      </c>
    </row>
    <row r="555" spans="1:2" x14ac:dyDescent="0.25">
      <c r="A555" s="106" t="s">
        <v>2770</v>
      </c>
      <c r="B555" s="3">
        <v>75000</v>
      </c>
    </row>
    <row r="556" spans="1:2" x14ac:dyDescent="0.25">
      <c r="A556" s="106" t="s">
        <v>2771</v>
      </c>
      <c r="B556" s="3">
        <v>40000</v>
      </c>
    </row>
    <row r="557" spans="1:2" x14ac:dyDescent="0.25">
      <c r="A557" s="106" t="s">
        <v>2772</v>
      </c>
      <c r="B557" s="3">
        <v>150000</v>
      </c>
    </row>
    <row r="558" spans="1:2" x14ac:dyDescent="0.25">
      <c r="A558" s="106" t="s">
        <v>2773</v>
      </c>
      <c r="B558" s="3">
        <v>100000</v>
      </c>
    </row>
    <row r="559" spans="1:2" x14ac:dyDescent="0.25">
      <c r="A559" s="106" t="s">
        <v>2774</v>
      </c>
      <c r="B559" s="3">
        <v>25000</v>
      </c>
    </row>
    <row r="560" spans="1:2" x14ac:dyDescent="0.25">
      <c r="A560" s="106" t="s">
        <v>2775</v>
      </c>
      <c r="B560" s="3">
        <v>10000</v>
      </c>
    </row>
    <row r="561" spans="1:2" x14ac:dyDescent="0.25">
      <c r="A561" s="10" t="s">
        <v>1339</v>
      </c>
      <c r="B561" s="3">
        <v>616642505.75547481</v>
      </c>
    </row>
    <row r="562" spans="1:2" x14ac:dyDescent="0.25">
      <c r="A562" s="105" t="s">
        <v>2327</v>
      </c>
      <c r="B562" s="3">
        <v>10513500</v>
      </c>
    </row>
    <row r="563" spans="1:2" x14ac:dyDescent="0.25">
      <c r="A563" s="106" t="s">
        <v>2611</v>
      </c>
      <c r="B563" s="3">
        <v>2107800</v>
      </c>
    </row>
    <row r="564" spans="1:2" x14ac:dyDescent="0.25">
      <c r="A564" s="106" t="s">
        <v>2612</v>
      </c>
      <c r="B564" s="3">
        <v>116300</v>
      </c>
    </row>
    <row r="565" spans="1:2" x14ac:dyDescent="0.25">
      <c r="A565" s="106" t="s">
        <v>2613</v>
      </c>
      <c r="B565" s="3">
        <v>810200</v>
      </c>
    </row>
    <row r="566" spans="1:2" x14ac:dyDescent="0.25">
      <c r="A566" s="106" t="s">
        <v>2614</v>
      </c>
      <c r="B566" s="3">
        <v>614500</v>
      </c>
    </row>
    <row r="567" spans="1:2" x14ac:dyDescent="0.25">
      <c r="A567" s="106" t="s">
        <v>2615</v>
      </c>
      <c r="B567" s="3">
        <v>113000</v>
      </c>
    </row>
    <row r="568" spans="1:2" x14ac:dyDescent="0.25">
      <c r="A568" s="106" t="s">
        <v>2616</v>
      </c>
      <c r="B568" s="3">
        <v>73900</v>
      </c>
    </row>
    <row r="569" spans="1:2" x14ac:dyDescent="0.25">
      <c r="A569" s="106" t="s">
        <v>2617</v>
      </c>
      <c r="B569" s="3">
        <v>5019200</v>
      </c>
    </row>
    <row r="570" spans="1:2" x14ac:dyDescent="0.25">
      <c r="A570" s="106" t="s">
        <v>2618</v>
      </c>
      <c r="B570" s="3">
        <v>189800</v>
      </c>
    </row>
    <row r="571" spans="1:2" x14ac:dyDescent="0.25">
      <c r="A571" s="106" t="s">
        <v>2619</v>
      </c>
      <c r="B571" s="3">
        <v>66000</v>
      </c>
    </row>
    <row r="572" spans="1:2" x14ac:dyDescent="0.25">
      <c r="A572" s="106" t="s">
        <v>2620</v>
      </c>
      <c r="B572" s="3">
        <v>51500</v>
      </c>
    </row>
    <row r="573" spans="1:2" x14ac:dyDescent="0.25">
      <c r="A573" s="106" t="s">
        <v>2621</v>
      </c>
      <c r="B573" s="3">
        <v>237900</v>
      </c>
    </row>
    <row r="574" spans="1:2" x14ac:dyDescent="0.25">
      <c r="A574" s="106" t="s">
        <v>2622</v>
      </c>
      <c r="B574" s="3">
        <v>887000</v>
      </c>
    </row>
    <row r="575" spans="1:2" x14ac:dyDescent="0.25">
      <c r="A575" s="106" t="s">
        <v>2623</v>
      </c>
      <c r="B575" s="3">
        <v>226400</v>
      </c>
    </row>
    <row r="576" spans="1:2" x14ac:dyDescent="0.25">
      <c r="A576" s="105" t="s">
        <v>2335</v>
      </c>
      <c r="B576" s="3">
        <v>10285100</v>
      </c>
    </row>
    <row r="577" spans="1:2" x14ac:dyDescent="0.25">
      <c r="A577" s="106" t="s">
        <v>2643</v>
      </c>
      <c r="B577" s="3">
        <v>108300</v>
      </c>
    </row>
    <row r="578" spans="1:2" x14ac:dyDescent="0.25">
      <c r="A578" s="106" t="s">
        <v>2644</v>
      </c>
      <c r="B578" s="3">
        <v>149300</v>
      </c>
    </row>
    <row r="579" spans="1:2" x14ac:dyDescent="0.25">
      <c r="A579" s="106" t="s">
        <v>2645</v>
      </c>
      <c r="B579" s="3">
        <v>10027500</v>
      </c>
    </row>
    <row r="580" spans="1:2" x14ac:dyDescent="0.25">
      <c r="A580" s="105" t="s">
        <v>2377</v>
      </c>
      <c r="B580" s="3">
        <v>595843905.75547481</v>
      </c>
    </row>
    <row r="581" spans="1:2" x14ac:dyDescent="0.25">
      <c r="A581" s="106" t="s">
        <v>2815</v>
      </c>
      <c r="B581" s="3">
        <v>187500</v>
      </c>
    </row>
    <row r="582" spans="1:2" x14ac:dyDescent="0.25">
      <c r="A582" s="106" t="s">
        <v>2816</v>
      </c>
      <c r="B582" s="3">
        <v>595656405.75547481</v>
      </c>
    </row>
    <row r="583" spans="1:2" x14ac:dyDescent="0.25">
      <c r="A583" s="10" t="s">
        <v>1353</v>
      </c>
      <c r="B583" s="3">
        <v>5155000</v>
      </c>
    </row>
    <row r="584" spans="1:2" x14ac:dyDescent="0.25">
      <c r="A584" s="105" t="s">
        <v>2260</v>
      </c>
      <c r="B584" s="3">
        <v>10000</v>
      </c>
    </row>
    <row r="585" spans="1:2" x14ac:dyDescent="0.25">
      <c r="A585" s="106" t="s">
        <v>2387</v>
      </c>
      <c r="B585" s="3">
        <v>5000</v>
      </c>
    </row>
    <row r="586" spans="1:2" x14ac:dyDescent="0.25">
      <c r="A586" s="106" t="s">
        <v>2388</v>
      </c>
      <c r="B586" s="3">
        <v>5000</v>
      </c>
    </row>
    <row r="587" spans="1:2" x14ac:dyDescent="0.25">
      <c r="A587" s="105" t="s">
        <v>2267</v>
      </c>
      <c r="B587" s="3">
        <v>70000</v>
      </c>
    </row>
    <row r="588" spans="1:2" x14ac:dyDescent="0.25">
      <c r="A588" s="106" t="s">
        <v>2410</v>
      </c>
      <c r="B588" s="3">
        <v>15000</v>
      </c>
    </row>
    <row r="589" spans="1:2" x14ac:dyDescent="0.25">
      <c r="A589" s="106" t="s">
        <v>2411</v>
      </c>
      <c r="B589" s="3">
        <v>55000</v>
      </c>
    </row>
    <row r="590" spans="1:2" x14ac:dyDescent="0.25">
      <c r="A590" s="105" t="s">
        <v>2274</v>
      </c>
      <c r="B590" s="3">
        <v>75000</v>
      </c>
    </row>
    <row r="591" spans="1:2" x14ac:dyDescent="0.25">
      <c r="A591" s="106" t="s">
        <v>2428</v>
      </c>
      <c r="B591" s="3">
        <v>15000</v>
      </c>
    </row>
    <row r="592" spans="1:2" x14ac:dyDescent="0.25">
      <c r="A592" s="106" t="s">
        <v>2429</v>
      </c>
      <c r="B592" s="3">
        <v>60000</v>
      </c>
    </row>
    <row r="593" spans="1:2" x14ac:dyDescent="0.25">
      <c r="A593" s="105" t="s">
        <v>2292</v>
      </c>
      <c r="B593" s="3">
        <v>5000000</v>
      </c>
    </row>
    <row r="594" spans="1:2" x14ac:dyDescent="0.25">
      <c r="A594" s="106" t="s">
        <v>2494</v>
      </c>
      <c r="B594" s="3">
        <v>4700000</v>
      </c>
    </row>
    <row r="595" spans="1:2" x14ac:dyDescent="0.25">
      <c r="A595" s="106" t="s">
        <v>2495</v>
      </c>
      <c r="B595" s="3">
        <v>300000</v>
      </c>
    </row>
    <row r="596" spans="1:2" x14ac:dyDescent="0.25">
      <c r="A596" s="10" t="s">
        <v>1352</v>
      </c>
      <c r="B596" s="3">
        <v>14701869</v>
      </c>
    </row>
    <row r="597" spans="1:2" x14ac:dyDescent="0.25">
      <c r="A597" s="105" t="s">
        <v>2308</v>
      </c>
      <c r="B597" s="3">
        <v>205000</v>
      </c>
    </row>
    <row r="598" spans="1:2" x14ac:dyDescent="0.25">
      <c r="A598" s="106" t="s">
        <v>2552</v>
      </c>
      <c r="B598" s="3">
        <v>50000</v>
      </c>
    </row>
    <row r="599" spans="1:2" x14ac:dyDescent="0.25">
      <c r="A599" s="106" t="s">
        <v>2553</v>
      </c>
      <c r="B599" s="3">
        <v>25000</v>
      </c>
    </row>
    <row r="600" spans="1:2" x14ac:dyDescent="0.25">
      <c r="A600" s="106" t="s">
        <v>2554</v>
      </c>
      <c r="B600" s="3">
        <v>130000</v>
      </c>
    </row>
    <row r="601" spans="1:2" x14ac:dyDescent="0.25">
      <c r="A601" s="105" t="s">
        <v>2317</v>
      </c>
      <c r="B601" s="3">
        <v>110000</v>
      </c>
    </row>
    <row r="602" spans="1:2" x14ac:dyDescent="0.25">
      <c r="A602" s="106" t="s">
        <v>2586</v>
      </c>
      <c r="B602" s="3">
        <v>20000</v>
      </c>
    </row>
    <row r="603" spans="1:2" x14ac:dyDescent="0.25">
      <c r="A603" s="106" t="s">
        <v>2587</v>
      </c>
      <c r="B603" s="3">
        <v>90000</v>
      </c>
    </row>
    <row r="604" spans="1:2" x14ac:dyDescent="0.25">
      <c r="A604" s="105" t="s">
        <v>2319</v>
      </c>
      <c r="B604" s="3">
        <v>13518869</v>
      </c>
    </row>
    <row r="605" spans="1:2" x14ac:dyDescent="0.25">
      <c r="A605" s="106" t="s">
        <v>2591</v>
      </c>
      <c r="B605" s="3">
        <v>13518869</v>
      </c>
    </row>
    <row r="606" spans="1:2" x14ac:dyDescent="0.25">
      <c r="A606" s="105" t="s">
        <v>2338</v>
      </c>
      <c r="B606" s="3">
        <v>868000</v>
      </c>
    </row>
    <row r="607" spans="1:2" x14ac:dyDescent="0.25">
      <c r="A607" s="106" t="s">
        <v>2662</v>
      </c>
      <c r="B607" s="3">
        <v>400000</v>
      </c>
    </row>
    <row r="608" spans="1:2" x14ac:dyDescent="0.25">
      <c r="A608" s="106" t="s">
        <v>2663</v>
      </c>
      <c r="B608" s="3">
        <v>468000</v>
      </c>
    </row>
    <row r="609" spans="1:2" x14ac:dyDescent="0.25">
      <c r="A609" s="10" t="s">
        <v>1351</v>
      </c>
      <c r="B609" s="3">
        <v>29952844</v>
      </c>
    </row>
    <row r="610" spans="1:2" x14ac:dyDescent="0.25">
      <c r="A610" s="105" t="s">
        <v>2273</v>
      </c>
      <c r="B610" s="3">
        <v>8511436</v>
      </c>
    </row>
    <row r="611" spans="1:2" x14ac:dyDescent="0.25">
      <c r="A611" s="106" t="s">
        <v>2423</v>
      </c>
      <c r="B611" s="3">
        <v>1215000</v>
      </c>
    </row>
    <row r="612" spans="1:2" x14ac:dyDescent="0.25">
      <c r="A612" s="106" t="s">
        <v>2424</v>
      </c>
      <c r="B612" s="3">
        <v>931000</v>
      </c>
    </row>
    <row r="613" spans="1:2" x14ac:dyDescent="0.25">
      <c r="A613" s="106" t="s">
        <v>2425</v>
      </c>
      <c r="B613" s="3">
        <v>990730</v>
      </c>
    </row>
    <row r="614" spans="1:2" x14ac:dyDescent="0.25">
      <c r="A614" s="106" t="s">
        <v>2426</v>
      </c>
      <c r="B614" s="3">
        <v>2426895</v>
      </c>
    </row>
    <row r="615" spans="1:2" x14ac:dyDescent="0.25">
      <c r="A615" s="106" t="s">
        <v>2427</v>
      </c>
      <c r="B615" s="3">
        <v>2947811</v>
      </c>
    </row>
    <row r="616" spans="1:2" x14ac:dyDescent="0.25">
      <c r="A616" s="105" t="s">
        <v>2278</v>
      </c>
      <c r="B616" s="3">
        <v>1082472</v>
      </c>
    </row>
    <row r="617" spans="1:2" x14ac:dyDescent="0.25">
      <c r="A617" s="106" t="s">
        <v>2454</v>
      </c>
      <c r="B617" s="3">
        <v>703600</v>
      </c>
    </row>
    <row r="618" spans="1:2" x14ac:dyDescent="0.25">
      <c r="A618" s="106" t="s">
        <v>2455</v>
      </c>
      <c r="B618" s="3">
        <v>378872</v>
      </c>
    </row>
    <row r="619" spans="1:2" x14ac:dyDescent="0.25">
      <c r="A619" s="105" t="s">
        <v>2336</v>
      </c>
      <c r="B619" s="3">
        <v>16503496</v>
      </c>
    </row>
    <row r="620" spans="1:2" x14ac:dyDescent="0.25">
      <c r="A620" s="106" t="s">
        <v>2646</v>
      </c>
      <c r="B620" s="3">
        <v>2954100</v>
      </c>
    </row>
    <row r="621" spans="1:2" x14ac:dyDescent="0.25">
      <c r="A621" s="106" t="s">
        <v>2647</v>
      </c>
      <c r="B621" s="3">
        <v>5471816</v>
      </c>
    </row>
    <row r="622" spans="1:2" x14ac:dyDescent="0.25">
      <c r="A622" s="106" t="s">
        <v>2648</v>
      </c>
      <c r="B622" s="3">
        <v>8077580</v>
      </c>
    </row>
    <row r="623" spans="1:2" x14ac:dyDescent="0.25">
      <c r="A623" s="105" t="s">
        <v>2362</v>
      </c>
      <c r="B623" s="3">
        <v>3855440</v>
      </c>
    </row>
    <row r="624" spans="1:2" x14ac:dyDescent="0.25">
      <c r="A624" s="106" t="s">
        <v>2732</v>
      </c>
      <c r="B624" s="3">
        <v>3855440</v>
      </c>
    </row>
    <row r="625" spans="1:2" x14ac:dyDescent="0.25">
      <c r="A625" s="10" t="s">
        <v>1354</v>
      </c>
      <c r="B625" s="3">
        <v>23616114.809999999</v>
      </c>
    </row>
    <row r="626" spans="1:2" x14ac:dyDescent="0.25">
      <c r="A626" s="105" t="s">
        <v>2325</v>
      </c>
      <c r="B626" s="3">
        <v>2647892.2999999998</v>
      </c>
    </row>
    <row r="627" spans="1:2" x14ac:dyDescent="0.25">
      <c r="A627" s="106" t="s">
        <v>2607</v>
      </c>
      <c r="B627" s="3">
        <v>714592.3</v>
      </c>
    </row>
    <row r="628" spans="1:2" x14ac:dyDescent="0.25">
      <c r="A628" s="106" t="s">
        <v>2608</v>
      </c>
      <c r="B628" s="3">
        <v>1933300</v>
      </c>
    </row>
    <row r="629" spans="1:2" x14ac:dyDescent="0.25">
      <c r="A629" s="105" t="s">
        <v>2329</v>
      </c>
      <c r="B629" s="3">
        <v>14465562.539999999</v>
      </c>
    </row>
    <row r="630" spans="1:2" x14ac:dyDescent="0.25">
      <c r="A630" s="106" t="s">
        <v>2628</v>
      </c>
      <c r="B630" s="3">
        <v>865820</v>
      </c>
    </row>
    <row r="631" spans="1:2" x14ac:dyDescent="0.25">
      <c r="A631" s="106" t="s">
        <v>2629</v>
      </c>
      <c r="B631" s="3">
        <v>10243200</v>
      </c>
    </row>
    <row r="632" spans="1:2" x14ac:dyDescent="0.25">
      <c r="A632" s="106" t="s">
        <v>2630</v>
      </c>
      <c r="B632" s="3">
        <v>1889627.5</v>
      </c>
    </row>
    <row r="633" spans="1:2" x14ac:dyDescent="0.25">
      <c r="A633" s="106" t="s">
        <v>2631</v>
      </c>
      <c r="B633" s="3">
        <v>116862</v>
      </c>
    </row>
    <row r="634" spans="1:2" x14ac:dyDescent="0.25">
      <c r="A634" s="106" t="s">
        <v>2632</v>
      </c>
      <c r="B634" s="3">
        <v>1350053.04</v>
      </c>
    </row>
    <row r="635" spans="1:2" x14ac:dyDescent="0.25">
      <c r="A635" s="105" t="s">
        <v>2339</v>
      </c>
      <c r="B635" s="3">
        <v>2081891.56</v>
      </c>
    </row>
    <row r="636" spans="1:2" x14ac:dyDescent="0.25">
      <c r="A636" s="106" t="s">
        <v>2664</v>
      </c>
      <c r="B636" s="3">
        <v>381410</v>
      </c>
    </row>
    <row r="637" spans="1:2" x14ac:dyDescent="0.25">
      <c r="A637" s="106" t="s">
        <v>2665</v>
      </c>
      <c r="B637" s="3">
        <v>851881.56</v>
      </c>
    </row>
    <row r="638" spans="1:2" x14ac:dyDescent="0.25">
      <c r="A638" s="106" t="s">
        <v>2666</v>
      </c>
      <c r="B638" s="3">
        <v>848600</v>
      </c>
    </row>
    <row r="639" spans="1:2" x14ac:dyDescent="0.25">
      <c r="A639" s="105" t="s">
        <v>2340</v>
      </c>
      <c r="B639" s="3">
        <v>2141082.9</v>
      </c>
    </row>
    <row r="640" spans="1:2" x14ac:dyDescent="0.25">
      <c r="A640" s="106" t="s">
        <v>2667</v>
      </c>
      <c r="B640" s="3">
        <v>793000</v>
      </c>
    </row>
    <row r="641" spans="1:2" x14ac:dyDescent="0.25">
      <c r="A641" s="106" t="s">
        <v>2668</v>
      </c>
      <c r="B641" s="3">
        <v>226676</v>
      </c>
    </row>
    <row r="642" spans="1:2" x14ac:dyDescent="0.25">
      <c r="A642" s="106" t="s">
        <v>2669</v>
      </c>
      <c r="B642" s="3">
        <v>1121406.8999999999</v>
      </c>
    </row>
    <row r="643" spans="1:2" x14ac:dyDescent="0.25">
      <c r="A643" s="105" t="s">
        <v>2378</v>
      </c>
      <c r="B643" s="3">
        <v>2279685.5099999998</v>
      </c>
    </row>
    <row r="644" spans="1:2" x14ac:dyDescent="0.25">
      <c r="A644" s="106" t="s">
        <v>2817</v>
      </c>
      <c r="B644" s="3">
        <v>785484</v>
      </c>
    </row>
    <row r="645" spans="1:2" x14ac:dyDescent="0.25">
      <c r="A645" s="106" t="s">
        <v>2818</v>
      </c>
      <c r="B645" s="3">
        <v>1494201.51</v>
      </c>
    </row>
    <row r="646" spans="1:2" x14ac:dyDescent="0.25">
      <c r="A646" s="10" t="s">
        <v>1398</v>
      </c>
      <c r="B646" s="3">
        <v>115643097.2</v>
      </c>
    </row>
    <row r="647" spans="1:2" x14ac:dyDescent="0.25">
      <c r="A647" s="105" t="s">
        <v>3034</v>
      </c>
      <c r="B647" s="3">
        <v>115643097.2</v>
      </c>
    </row>
    <row r="648" spans="1:2" x14ac:dyDescent="0.25">
      <c r="A648" s="106" t="s">
        <v>3053</v>
      </c>
      <c r="B648" s="3">
        <v>115643097.2</v>
      </c>
    </row>
    <row r="649" spans="1:2" x14ac:dyDescent="0.25">
      <c r="A649" s="10" t="s">
        <v>1399</v>
      </c>
      <c r="B649" s="3">
        <v>429937666.66666669</v>
      </c>
    </row>
    <row r="650" spans="1:2" x14ac:dyDescent="0.25">
      <c r="A650" s="105" t="s">
        <v>3054</v>
      </c>
      <c r="B650" s="3">
        <v>429937666.66666669</v>
      </c>
    </row>
    <row r="651" spans="1:2" x14ac:dyDescent="0.25">
      <c r="A651" s="106" t="s">
        <v>3053</v>
      </c>
      <c r="B651" s="3">
        <v>429937666.66666669</v>
      </c>
    </row>
    <row r="652" spans="1:2" x14ac:dyDescent="0.25">
      <c r="A652" s="10" t="s">
        <v>1400</v>
      </c>
      <c r="B652" s="3">
        <v>295693643</v>
      </c>
    </row>
    <row r="653" spans="1:2" x14ac:dyDescent="0.25">
      <c r="A653" s="105" t="s">
        <v>3051</v>
      </c>
      <c r="B653" s="3">
        <v>295693643</v>
      </c>
    </row>
    <row r="654" spans="1:2" x14ac:dyDescent="0.25">
      <c r="A654" s="106" t="s">
        <v>3053</v>
      </c>
      <c r="B654" s="3">
        <v>295693643</v>
      </c>
    </row>
    <row r="655" spans="1:2" x14ac:dyDescent="0.25">
      <c r="A655" s="10" t="s">
        <v>1401</v>
      </c>
      <c r="B655" s="3">
        <v>119066666.666667</v>
      </c>
    </row>
    <row r="656" spans="1:2" x14ac:dyDescent="0.25">
      <c r="A656" s="105" t="s">
        <v>3052</v>
      </c>
      <c r="B656" s="3">
        <v>119066666.666667</v>
      </c>
    </row>
    <row r="657" spans="1:2" x14ac:dyDescent="0.25">
      <c r="A657" s="106" t="s">
        <v>3053</v>
      </c>
      <c r="B657" s="3">
        <v>119066666.666667</v>
      </c>
    </row>
    <row r="658" spans="1:2" x14ac:dyDescent="0.25">
      <c r="A658" s="10" t="s">
        <v>1402</v>
      </c>
      <c r="B658" s="3">
        <v>7000000</v>
      </c>
    </row>
    <row r="659" spans="1:2" x14ac:dyDescent="0.25">
      <c r="A659" s="105" t="s">
        <v>3055</v>
      </c>
      <c r="B659" s="3">
        <v>7000000</v>
      </c>
    </row>
    <row r="660" spans="1:2" x14ac:dyDescent="0.25">
      <c r="A660" s="106" t="s">
        <v>3053</v>
      </c>
      <c r="B660" s="3">
        <v>7000000</v>
      </c>
    </row>
    <row r="661" spans="1:2" x14ac:dyDescent="0.25">
      <c r="A661" s="10" t="s">
        <v>2821</v>
      </c>
      <c r="B661" s="3"/>
    </row>
    <row r="662" spans="1:2" x14ac:dyDescent="0.25">
      <c r="A662" s="105" t="s">
        <v>2821</v>
      </c>
      <c r="B662" s="3"/>
    </row>
    <row r="663" spans="1:2" x14ac:dyDescent="0.25">
      <c r="A663" s="106" t="s">
        <v>2821</v>
      </c>
      <c r="B663" s="3"/>
    </row>
    <row r="664" spans="1:2" x14ac:dyDescent="0.25">
      <c r="A664" s="10" t="s">
        <v>33</v>
      </c>
      <c r="B664" s="3">
        <v>7186008650.0000029</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3:B9"/>
  <sheetViews>
    <sheetView workbookViewId="0">
      <selection activeCell="C10" sqref="C10"/>
    </sheetView>
  </sheetViews>
  <sheetFormatPr baseColWidth="10" defaultRowHeight="15" x14ac:dyDescent="0.25"/>
  <cols>
    <col min="1" max="1" width="51.85546875" customWidth="1"/>
    <col min="2" max="2" width="18.140625" customWidth="1"/>
  </cols>
  <sheetData>
    <row r="3" spans="1:2" x14ac:dyDescent="0.25">
      <c r="A3" s="2" t="s">
        <v>32</v>
      </c>
      <c r="B3" t="s">
        <v>1194</v>
      </c>
    </row>
    <row r="4" spans="1:2" x14ac:dyDescent="0.25">
      <c r="A4" s="10" t="s">
        <v>2989</v>
      </c>
      <c r="B4" s="4">
        <v>5536052270.7111921</v>
      </c>
    </row>
    <row r="5" spans="1:2" x14ac:dyDescent="0.25">
      <c r="A5" s="10" t="s">
        <v>3033</v>
      </c>
      <c r="B5" s="4">
        <v>682615305.75547481</v>
      </c>
    </row>
    <row r="6" spans="1:2" x14ac:dyDescent="0.25">
      <c r="A6" s="10" t="s">
        <v>3032</v>
      </c>
      <c r="B6" s="4">
        <v>851697976.33333373</v>
      </c>
    </row>
    <row r="7" spans="1:2" x14ac:dyDescent="0.25">
      <c r="A7" s="10" t="s">
        <v>3031</v>
      </c>
      <c r="B7" s="4">
        <v>115643097.2</v>
      </c>
    </row>
    <row r="8" spans="1:2" x14ac:dyDescent="0.25">
      <c r="A8" s="10" t="s">
        <v>2821</v>
      </c>
      <c r="B8" s="4"/>
    </row>
    <row r="9" spans="1:2" x14ac:dyDescent="0.25">
      <c r="A9" s="10" t="s">
        <v>33</v>
      </c>
      <c r="B9" s="4">
        <v>7186008650.000001</v>
      </c>
    </row>
  </sheetData>
  <pageMargins left="0.7" right="0.7" top="0.75" bottom="0.75" header="0.3" footer="0.3"/>
  <pageSetup orientation="portrait" verticalDpi="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3:B184"/>
  <sheetViews>
    <sheetView topLeftCell="A22" workbookViewId="0">
      <selection activeCell="C9" sqref="C9"/>
    </sheetView>
  </sheetViews>
  <sheetFormatPr baseColWidth="10" defaultRowHeight="15" x14ac:dyDescent="0.25"/>
  <cols>
    <col min="1" max="1" width="184.5703125" customWidth="1"/>
    <col min="2" max="2" width="18.140625" customWidth="1"/>
  </cols>
  <sheetData>
    <row r="3" spans="1:2" x14ac:dyDescent="0.25">
      <c r="A3" s="2" t="s">
        <v>32</v>
      </c>
      <c r="B3" t="s">
        <v>1194</v>
      </c>
    </row>
    <row r="4" spans="1:2" x14ac:dyDescent="0.25">
      <c r="A4" s="10" t="s">
        <v>2990</v>
      </c>
      <c r="B4" s="4">
        <v>480000</v>
      </c>
    </row>
    <row r="5" spans="1:2" x14ac:dyDescent="0.25">
      <c r="A5" s="105" t="s">
        <v>2304</v>
      </c>
      <c r="B5" s="4">
        <v>284000</v>
      </c>
    </row>
    <row r="6" spans="1:2" x14ac:dyDescent="0.25">
      <c r="A6" s="105" t="s">
        <v>2363</v>
      </c>
      <c r="B6" s="4">
        <v>196000</v>
      </c>
    </row>
    <row r="7" spans="1:2" x14ac:dyDescent="0.25">
      <c r="A7" s="10" t="s">
        <v>2991</v>
      </c>
      <c r="B7" s="4">
        <v>79012025.030000001</v>
      </c>
    </row>
    <row r="8" spans="1:2" x14ac:dyDescent="0.25">
      <c r="A8" s="105" t="s">
        <v>2271</v>
      </c>
      <c r="B8" s="4">
        <v>53035104</v>
      </c>
    </row>
    <row r="9" spans="1:2" x14ac:dyDescent="0.25">
      <c r="A9" s="105" t="s">
        <v>2304</v>
      </c>
      <c r="B9" s="4">
        <v>7200</v>
      </c>
    </row>
    <row r="10" spans="1:2" x14ac:dyDescent="0.25">
      <c r="A10" s="105" t="s">
        <v>2307</v>
      </c>
      <c r="B10" s="4">
        <v>8285920.6299999999</v>
      </c>
    </row>
    <row r="11" spans="1:2" x14ac:dyDescent="0.25">
      <c r="A11" s="105" t="s">
        <v>2345</v>
      </c>
      <c r="B11" s="4">
        <v>1600000</v>
      </c>
    </row>
    <row r="12" spans="1:2" x14ac:dyDescent="0.25">
      <c r="A12" s="105" t="s">
        <v>2347</v>
      </c>
      <c r="B12" s="4">
        <v>9986000</v>
      </c>
    </row>
    <row r="13" spans="1:2" x14ac:dyDescent="0.25">
      <c r="A13" s="105" t="s">
        <v>2363</v>
      </c>
      <c r="B13" s="4">
        <v>2660000</v>
      </c>
    </row>
    <row r="14" spans="1:2" x14ac:dyDescent="0.25">
      <c r="A14" s="105" t="s">
        <v>2373</v>
      </c>
      <c r="B14" s="4">
        <v>3437800.4000000004</v>
      </c>
    </row>
    <row r="15" spans="1:2" x14ac:dyDescent="0.25">
      <c r="A15" s="10" t="s">
        <v>2992</v>
      </c>
      <c r="B15" s="4">
        <v>50000</v>
      </c>
    </row>
    <row r="16" spans="1:2" x14ac:dyDescent="0.25">
      <c r="A16" s="105" t="s">
        <v>2353</v>
      </c>
      <c r="B16" s="4">
        <v>50000</v>
      </c>
    </row>
    <row r="17" spans="1:2" x14ac:dyDescent="0.25">
      <c r="A17" s="10" t="s">
        <v>2993</v>
      </c>
      <c r="B17" s="4">
        <v>62291884.339758292</v>
      </c>
    </row>
    <row r="18" spans="1:2" x14ac:dyDescent="0.25">
      <c r="A18" s="105" t="s">
        <v>2266</v>
      </c>
      <c r="B18" s="4">
        <v>22945684.339758292</v>
      </c>
    </row>
    <row r="19" spans="1:2" x14ac:dyDescent="0.25">
      <c r="A19" s="105" t="s">
        <v>2268</v>
      </c>
      <c r="B19" s="4">
        <v>9372000</v>
      </c>
    </row>
    <row r="20" spans="1:2" x14ac:dyDescent="0.25">
      <c r="A20" s="105" t="s">
        <v>2369</v>
      </c>
      <c r="B20" s="4">
        <v>29974200</v>
      </c>
    </row>
    <row r="21" spans="1:2" x14ac:dyDescent="0.25">
      <c r="A21" s="10" t="s">
        <v>2994</v>
      </c>
      <c r="B21" s="4">
        <v>642500</v>
      </c>
    </row>
    <row r="22" spans="1:2" x14ac:dyDescent="0.25">
      <c r="A22" s="105" t="s">
        <v>2300</v>
      </c>
      <c r="B22" s="4">
        <v>132500</v>
      </c>
    </row>
    <row r="23" spans="1:2" x14ac:dyDescent="0.25">
      <c r="A23" s="105" t="s">
        <v>2302</v>
      </c>
      <c r="B23" s="4">
        <v>510000</v>
      </c>
    </row>
    <row r="24" spans="1:2" x14ac:dyDescent="0.25">
      <c r="A24" s="10" t="s">
        <v>2995</v>
      </c>
      <c r="B24" s="4">
        <v>8685000</v>
      </c>
    </row>
    <row r="25" spans="1:2" x14ac:dyDescent="0.25">
      <c r="A25" s="105" t="s">
        <v>2259</v>
      </c>
      <c r="B25" s="4">
        <v>7162000</v>
      </c>
    </row>
    <row r="26" spans="1:2" x14ac:dyDescent="0.25">
      <c r="A26" s="105" t="s">
        <v>2272</v>
      </c>
      <c r="B26" s="4">
        <v>1480000</v>
      </c>
    </row>
    <row r="27" spans="1:2" x14ac:dyDescent="0.25">
      <c r="A27" s="105" t="s">
        <v>2287</v>
      </c>
      <c r="B27" s="4">
        <v>43000</v>
      </c>
    </row>
    <row r="28" spans="1:2" x14ac:dyDescent="0.25">
      <c r="A28" s="10" t="s">
        <v>2996</v>
      </c>
      <c r="B28" s="4">
        <v>3008060</v>
      </c>
    </row>
    <row r="29" spans="1:2" x14ac:dyDescent="0.25">
      <c r="A29" s="105" t="s">
        <v>2288</v>
      </c>
      <c r="B29" s="4">
        <v>974060</v>
      </c>
    </row>
    <row r="30" spans="1:2" x14ac:dyDescent="0.25">
      <c r="A30" s="105" t="s">
        <v>2314</v>
      </c>
      <c r="B30" s="4">
        <v>552000</v>
      </c>
    </row>
    <row r="31" spans="1:2" x14ac:dyDescent="0.25">
      <c r="A31" s="105" t="s">
        <v>2365</v>
      </c>
      <c r="B31" s="4">
        <v>1482000</v>
      </c>
    </row>
    <row r="32" spans="1:2" x14ac:dyDescent="0.25">
      <c r="A32" s="10" t="s">
        <v>2997</v>
      </c>
      <c r="B32" s="4">
        <v>3048848</v>
      </c>
    </row>
    <row r="33" spans="1:2" x14ac:dyDescent="0.25">
      <c r="A33" s="105" t="s">
        <v>2262</v>
      </c>
      <c r="B33" s="4">
        <v>48848</v>
      </c>
    </row>
    <row r="34" spans="1:2" x14ac:dyDescent="0.25">
      <c r="A34" s="105" t="s">
        <v>2333</v>
      </c>
      <c r="B34" s="4">
        <v>3000000</v>
      </c>
    </row>
    <row r="35" spans="1:2" x14ac:dyDescent="0.25">
      <c r="A35" s="10" t="s">
        <v>2998</v>
      </c>
      <c r="B35" s="4">
        <v>11021605.772000002</v>
      </c>
    </row>
    <row r="36" spans="1:2" x14ac:dyDescent="0.25">
      <c r="A36" s="105" t="s">
        <v>2279</v>
      </c>
      <c r="B36" s="4">
        <v>109985.60000000001</v>
      </c>
    </row>
    <row r="37" spans="1:2" x14ac:dyDescent="0.25">
      <c r="A37" s="105" t="s">
        <v>2294</v>
      </c>
      <c r="B37" s="4">
        <v>2576299.9479999999</v>
      </c>
    </row>
    <row r="38" spans="1:2" x14ac:dyDescent="0.25">
      <c r="A38" s="105" t="s">
        <v>2306</v>
      </c>
      <c r="B38" s="4">
        <v>1728832.0720000002</v>
      </c>
    </row>
    <row r="39" spans="1:2" x14ac:dyDescent="0.25">
      <c r="A39" s="105" t="s">
        <v>2346</v>
      </c>
      <c r="B39" s="4">
        <v>88718.69200000001</v>
      </c>
    </row>
    <row r="40" spans="1:2" x14ac:dyDescent="0.25">
      <c r="A40" s="105" t="s">
        <v>2366</v>
      </c>
      <c r="B40" s="4">
        <v>6014602.716</v>
      </c>
    </row>
    <row r="41" spans="1:2" x14ac:dyDescent="0.25">
      <c r="A41" s="105" t="s">
        <v>2376</v>
      </c>
      <c r="B41" s="4">
        <v>503166.74400000001</v>
      </c>
    </row>
    <row r="42" spans="1:2" x14ac:dyDescent="0.25">
      <c r="A42" s="10" t="s">
        <v>2999</v>
      </c>
      <c r="B42" s="4">
        <v>1168316.97</v>
      </c>
    </row>
    <row r="43" spans="1:2" x14ac:dyDescent="0.25">
      <c r="A43" s="105" t="s">
        <v>2364</v>
      </c>
      <c r="B43" s="4">
        <v>1168316.97</v>
      </c>
    </row>
    <row r="44" spans="1:2" x14ac:dyDescent="0.25">
      <c r="A44" s="10" t="s">
        <v>3000</v>
      </c>
      <c r="B44" s="4">
        <v>559616.64</v>
      </c>
    </row>
    <row r="45" spans="1:2" x14ac:dyDescent="0.25">
      <c r="A45" s="105" t="s">
        <v>2280</v>
      </c>
      <c r="B45" s="4">
        <v>320876.64</v>
      </c>
    </row>
    <row r="46" spans="1:2" x14ac:dyDescent="0.25">
      <c r="A46" s="105" t="s">
        <v>2323</v>
      </c>
      <c r="B46" s="4">
        <v>88740</v>
      </c>
    </row>
    <row r="47" spans="1:2" x14ac:dyDescent="0.25">
      <c r="A47" s="105" t="s">
        <v>2331</v>
      </c>
      <c r="B47" s="4">
        <v>150000</v>
      </c>
    </row>
    <row r="48" spans="1:2" x14ac:dyDescent="0.25">
      <c r="A48" s="10" t="s">
        <v>3001</v>
      </c>
      <c r="B48" s="4">
        <v>110610680.90000001</v>
      </c>
    </row>
    <row r="49" spans="1:2" x14ac:dyDescent="0.25">
      <c r="A49" s="105" t="s">
        <v>2318</v>
      </c>
      <c r="B49" s="4">
        <v>1004153.26</v>
      </c>
    </row>
    <row r="50" spans="1:2" x14ac:dyDescent="0.25">
      <c r="A50" s="105" t="s">
        <v>2320</v>
      </c>
      <c r="B50" s="4">
        <v>98289.01</v>
      </c>
    </row>
    <row r="51" spans="1:2" x14ac:dyDescent="0.25">
      <c r="A51" s="105" t="s">
        <v>2322</v>
      </c>
      <c r="B51" s="4">
        <v>102261143.62</v>
      </c>
    </row>
    <row r="52" spans="1:2" x14ac:dyDescent="0.25">
      <c r="A52" s="105" t="s">
        <v>2357</v>
      </c>
      <c r="B52" s="4">
        <v>1900885.19</v>
      </c>
    </row>
    <row r="53" spans="1:2" x14ac:dyDescent="0.25">
      <c r="A53" s="105" t="s">
        <v>2359</v>
      </c>
      <c r="B53" s="4">
        <v>5346209.82</v>
      </c>
    </row>
    <row r="54" spans="1:2" x14ac:dyDescent="0.25">
      <c r="A54" s="10" t="s">
        <v>3002</v>
      </c>
      <c r="B54" s="4">
        <v>332000</v>
      </c>
    </row>
    <row r="55" spans="1:2" x14ac:dyDescent="0.25">
      <c r="A55" s="105" t="s">
        <v>2260</v>
      </c>
      <c r="B55" s="4">
        <v>69000</v>
      </c>
    </row>
    <row r="56" spans="1:2" x14ac:dyDescent="0.25">
      <c r="A56" s="105" t="s">
        <v>2261</v>
      </c>
      <c r="B56" s="4">
        <v>165000</v>
      </c>
    </row>
    <row r="57" spans="1:2" x14ac:dyDescent="0.25">
      <c r="A57" s="105" t="s">
        <v>2281</v>
      </c>
      <c r="B57" s="4">
        <v>83000</v>
      </c>
    </row>
    <row r="58" spans="1:2" x14ac:dyDescent="0.25">
      <c r="A58" s="105" t="s">
        <v>2354</v>
      </c>
      <c r="B58" s="4">
        <v>15000</v>
      </c>
    </row>
    <row r="59" spans="1:2" x14ac:dyDescent="0.25">
      <c r="A59" s="10" t="s">
        <v>3003</v>
      </c>
      <c r="B59" s="4">
        <v>625098411.13967764</v>
      </c>
    </row>
    <row r="60" spans="1:2" x14ac:dyDescent="0.25">
      <c r="A60" s="105" t="s">
        <v>2264</v>
      </c>
      <c r="B60" s="4">
        <v>36545100</v>
      </c>
    </row>
    <row r="61" spans="1:2" x14ac:dyDescent="0.25">
      <c r="A61" s="105" t="s">
        <v>2281</v>
      </c>
      <c r="B61" s="4">
        <v>15080</v>
      </c>
    </row>
    <row r="62" spans="1:2" x14ac:dyDescent="0.25">
      <c r="A62" s="105" t="s">
        <v>2309</v>
      </c>
      <c r="B62" s="4">
        <v>282097056.4596777</v>
      </c>
    </row>
    <row r="63" spans="1:2" x14ac:dyDescent="0.25">
      <c r="A63" s="105" t="s">
        <v>2310</v>
      </c>
      <c r="B63" s="4">
        <v>2085000</v>
      </c>
    </row>
    <row r="64" spans="1:2" x14ac:dyDescent="0.25">
      <c r="A64" s="105" t="s">
        <v>2337</v>
      </c>
      <c r="B64" s="4">
        <v>99242500</v>
      </c>
    </row>
    <row r="65" spans="1:2" x14ac:dyDescent="0.25">
      <c r="A65" s="105" t="s">
        <v>2354</v>
      </c>
      <c r="B65" s="4">
        <v>8500</v>
      </c>
    </row>
    <row r="66" spans="1:2" x14ac:dyDescent="0.25">
      <c r="A66" s="105" t="s">
        <v>2367</v>
      </c>
      <c r="B66" s="4">
        <v>204575507.37</v>
      </c>
    </row>
    <row r="67" spans="1:2" x14ac:dyDescent="0.25">
      <c r="A67" s="105" t="s">
        <v>2370</v>
      </c>
      <c r="B67" s="4">
        <v>529667.31000000006</v>
      </c>
    </row>
    <row r="68" spans="1:2" x14ac:dyDescent="0.25">
      <c r="A68" s="10" t="s">
        <v>3004</v>
      </c>
      <c r="B68" s="4">
        <v>83709732.769999996</v>
      </c>
    </row>
    <row r="69" spans="1:2" x14ac:dyDescent="0.25">
      <c r="A69" s="105" t="s">
        <v>2264</v>
      </c>
      <c r="B69" s="4">
        <v>10700000</v>
      </c>
    </row>
    <row r="70" spans="1:2" x14ac:dyDescent="0.25">
      <c r="A70" s="105" t="s">
        <v>2311</v>
      </c>
      <c r="B70" s="4">
        <v>72029732.769999996</v>
      </c>
    </row>
    <row r="71" spans="1:2" x14ac:dyDescent="0.25">
      <c r="A71" s="105" t="s">
        <v>2350</v>
      </c>
      <c r="B71" s="4">
        <v>980000</v>
      </c>
    </row>
    <row r="72" spans="1:2" x14ac:dyDescent="0.25">
      <c r="A72" s="10" t="s">
        <v>3005</v>
      </c>
      <c r="B72" s="4">
        <v>445000</v>
      </c>
    </row>
    <row r="73" spans="1:2" x14ac:dyDescent="0.25">
      <c r="A73" s="105" t="s">
        <v>2265</v>
      </c>
      <c r="B73" s="4">
        <v>220000</v>
      </c>
    </row>
    <row r="74" spans="1:2" x14ac:dyDescent="0.25">
      <c r="A74" s="105" t="s">
        <v>2313</v>
      </c>
      <c r="B74" s="4">
        <v>25000</v>
      </c>
    </row>
    <row r="75" spans="1:2" x14ac:dyDescent="0.25">
      <c r="A75" s="105" t="s">
        <v>2372</v>
      </c>
      <c r="B75" s="4">
        <v>200000</v>
      </c>
    </row>
    <row r="76" spans="1:2" x14ac:dyDescent="0.25">
      <c r="A76" s="10" t="s">
        <v>3006</v>
      </c>
      <c r="B76" s="4">
        <v>8755000</v>
      </c>
    </row>
    <row r="77" spans="1:2" x14ac:dyDescent="0.25">
      <c r="A77" s="105" t="s">
        <v>2269</v>
      </c>
      <c r="B77" s="4">
        <v>1348000</v>
      </c>
    </row>
    <row r="78" spans="1:2" x14ac:dyDescent="0.25">
      <c r="A78" s="105" t="s">
        <v>2328</v>
      </c>
      <c r="B78" s="4">
        <v>7407000</v>
      </c>
    </row>
    <row r="79" spans="1:2" x14ac:dyDescent="0.25">
      <c r="A79" s="10" t="s">
        <v>3007</v>
      </c>
      <c r="B79" s="4">
        <v>8203393</v>
      </c>
    </row>
    <row r="80" spans="1:2" x14ac:dyDescent="0.25">
      <c r="A80" s="105" t="s">
        <v>2311</v>
      </c>
      <c r="B80" s="4">
        <v>8081400</v>
      </c>
    </row>
    <row r="81" spans="1:2" x14ac:dyDescent="0.25">
      <c r="A81" s="105" t="s">
        <v>2312</v>
      </c>
      <c r="B81" s="4">
        <v>0</v>
      </c>
    </row>
    <row r="82" spans="1:2" x14ac:dyDescent="0.25">
      <c r="A82" s="105" t="s">
        <v>2350</v>
      </c>
      <c r="B82" s="4">
        <v>121993</v>
      </c>
    </row>
    <row r="83" spans="1:2" x14ac:dyDescent="0.25">
      <c r="A83" s="10" t="s">
        <v>3008</v>
      </c>
      <c r="B83" s="4">
        <v>179152744.94</v>
      </c>
    </row>
    <row r="84" spans="1:2" x14ac:dyDescent="0.25">
      <c r="A84" s="105" t="s">
        <v>2303</v>
      </c>
      <c r="B84" s="4">
        <v>2342171</v>
      </c>
    </row>
    <row r="85" spans="1:2" x14ac:dyDescent="0.25">
      <c r="A85" s="105" t="s">
        <v>2374</v>
      </c>
      <c r="B85" s="4">
        <v>40600807.350000009</v>
      </c>
    </row>
    <row r="86" spans="1:2" x14ac:dyDescent="0.25">
      <c r="A86" s="105" t="s">
        <v>2375</v>
      </c>
      <c r="B86" s="4">
        <v>136209766.59</v>
      </c>
    </row>
    <row r="87" spans="1:2" x14ac:dyDescent="0.25">
      <c r="A87" s="10" t="s">
        <v>3009</v>
      </c>
      <c r="B87" s="4">
        <v>3939291454.5397582</v>
      </c>
    </row>
    <row r="88" spans="1:2" x14ac:dyDescent="0.25">
      <c r="A88" s="105" t="s">
        <v>2275</v>
      </c>
      <c r="B88" s="4">
        <v>487347532.48000002</v>
      </c>
    </row>
    <row r="89" spans="1:2" x14ac:dyDescent="0.25">
      <c r="A89" s="105" t="s">
        <v>2276</v>
      </c>
      <c r="B89" s="4">
        <v>3250228413.7199998</v>
      </c>
    </row>
    <row r="90" spans="1:2" x14ac:dyDescent="0.25">
      <c r="A90" s="105" t="s">
        <v>2277</v>
      </c>
      <c r="B90" s="4">
        <v>201715508.33975831</v>
      </c>
    </row>
    <row r="91" spans="1:2" x14ac:dyDescent="0.25">
      <c r="A91" s="10" t="s">
        <v>3010</v>
      </c>
      <c r="B91" s="4">
        <v>8148000</v>
      </c>
    </row>
    <row r="92" spans="1:2" x14ac:dyDescent="0.25">
      <c r="A92" s="105" t="s">
        <v>2324</v>
      </c>
      <c r="B92" s="4">
        <v>6253000</v>
      </c>
    </row>
    <row r="93" spans="1:2" x14ac:dyDescent="0.25">
      <c r="A93" s="105" t="s">
        <v>2332</v>
      </c>
      <c r="B93" s="4">
        <v>1895000</v>
      </c>
    </row>
    <row r="94" spans="1:2" x14ac:dyDescent="0.25">
      <c r="A94" s="10" t="s">
        <v>3011</v>
      </c>
      <c r="B94" s="4">
        <v>19280268.990000002</v>
      </c>
    </row>
    <row r="95" spans="1:2" x14ac:dyDescent="0.25">
      <c r="A95" s="105" t="s">
        <v>2263</v>
      </c>
      <c r="B95" s="4">
        <v>158184</v>
      </c>
    </row>
    <row r="96" spans="1:2" x14ac:dyDescent="0.25">
      <c r="A96" s="105" t="s">
        <v>2295</v>
      </c>
      <c r="B96" s="4">
        <v>558330</v>
      </c>
    </row>
    <row r="97" spans="1:2" x14ac:dyDescent="0.25">
      <c r="A97" s="105" t="s">
        <v>2296</v>
      </c>
      <c r="B97" s="4">
        <v>1336150</v>
      </c>
    </row>
    <row r="98" spans="1:2" x14ac:dyDescent="0.25">
      <c r="A98" s="105" t="s">
        <v>2298</v>
      </c>
      <c r="B98" s="4">
        <v>167600</v>
      </c>
    </row>
    <row r="99" spans="1:2" x14ac:dyDescent="0.25">
      <c r="A99" s="105" t="s">
        <v>2299</v>
      </c>
      <c r="B99" s="4">
        <v>1713806.99</v>
      </c>
    </row>
    <row r="100" spans="1:2" x14ac:dyDescent="0.25">
      <c r="A100" s="105" t="s">
        <v>2341</v>
      </c>
      <c r="B100" s="4">
        <v>2859090</v>
      </c>
    </row>
    <row r="101" spans="1:2" x14ac:dyDescent="0.25">
      <c r="A101" s="105" t="s">
        <v>2342</v>
      </c>
      <c r="B101" s="4">
        <v>5657598</v>
      </c>
    </row>
    <row r="102" spans="1:2" x14ac:dyDescent="0.25">
      <c r="A102" s="105" t="s">
        <v>2361</v>
      </c>
      <c r="B102" s="4">
        <v>6829510</v>
      </c>
    </row>
    <row r="103" spans="1:2" x14ac:dyDescent="0.25">
      <c r="A103" s="10" t="s">
        <v>3012</v>
      </c>
      <c r="B103" s="4">
        <v>123425798.75999999</v>
      </c>
    </row>
    <row r="104" spans="1:2" x14ac:dyDescent="0.25">
      <c r="A104" s="105" t="s">
        <v>2282</v>
      </c>
      <c r="B104" s="4">
        <v>4260000</v>
      </c>
    </row>
    <row r="105" spans="1:2" x14ac:dyDescent="0.25">
      <c r="A105" s="105" t="s">
        <v>2283</v>
      </c>
      <c r="B105" s="4">
        <v>44520000</v>
      </c>
    </row>
    <row r="106" spans="1:2" x14ac:dyDescent="0.25">
      <c r="A106" s="105" t="s">
        <v>2285</v>
      </c>
      <c r="B106" s="4">
        <v>35723548.759999998</v>
      </c>
    </row>
    <row r="107" spans="1:2" x14ac:dyDescent="0.25">
      <c r="A107" s="105" t="s">
        <v>2286</v>
      </c>
      <c r="B107" s="4">
        <v>38822250</v>
      </c>
    </row>
    <row r="108" spans="1:2" x14ac:dyDescent="0.25">
      <c r="A108" s="105" t="s">
        <v>2316</v>
      </c>
      <c r="B108" s="4">
        <v>100000</v>
      </c>
    </row>
    <row r="109" spans="1:2" x14ac:dyDescent="0.25">
      <c r="A109" s="10" t="s">
        <v>3013</v>
      </c>
      <c r="B109" s="4">
        <v>4693000</v>
      </c>
    </row>
    <row r="110" spans="1:2" x14ac:dyDescent="0.25">
      <c r="A110" s="105" t="s">
        <v>2285</v>
      </c>
      <c r="B110" s="4">
        <v>1013000</v>
      </c>
    </row>
    <row r="111" spans="1:2" x14ac:dyDescent="0.25">
      <c r="A111" s="105" t="s">
        <v>2348</v>
      </c>
      <c r="B111" s="4">
        <v>860000</v>
      </c>
    </row>
    <row r="112" spans="1:2" x14ac:dyDescent="0.25">
      <c r="A112" s="105" t="s">
        <v>2349</v>
      </c>
      <c r="B112" s="4">
        <v>295000</v>
      </c>
    </row>
    <row r="113" spans="1:2" x14ac:dyDescent="0.25">
      <c r="A113" s="105" t="s">
        <v>2352</v>
      </c>
      <c r="B113" s="4">
        <v>1580000</v>
      </c>
    </row>
    <row r="114" spans="1:2" x14ac:dyDescent="0.25">
      <c r="A114" s="105" t="s">
        <v>2355</v>
      </c>
      <c r="B114" s="4">
        <v>500000</v>
      </c>
    </row>
    <row r="115" spans="1:2" x14ac:dyDescent="0.25">
      <c r="A115" s="105" t="s">
        <v>2356</v>
      </c>
      <c r="B115" s="4">
        <v>445000</v>
      </c>
    </row>
    <row r="116" spans="1:2" x14ac:dyDescent="0.25">
      <c r="A116" s="10" t="s">
        <v>3014</v>
      </c>
      <c r="B116" s="4">
        <v>43371109.109999999</v>
      </c>
    </row>
    <row r="117" spans="1:2" x14ac:dyDescent="0.25">
      <c r="A117" s="105" t="s">
        <v>2284</v>
      </c>
      <c r="B117" s="4">
        <v>240000</v>
      </c>
    </row>
    <row r="118" spans="1:2" x14ac:dyDescent="0.25">
      <c r="A118" s="105" t="s">
        <v>2297</v>
      </c>
      <c r="B118" s="4">
        <v>32931038</v>
      </c>
    </row>
    <row r="119" spans="1:2" x14ac:dyDescent="0.25">
      <c r="A119" s="105" t="s">
        <v>2301</v>
      </c>
      <c r="B119" s="4">
        <v>7964800</v>
      </c>
    </row>
    <row r="120" spans="1:2" x14ac:dyDescent="0.25">
      <c r="A120" s="105" t="s">
        <v>2315</v>
      </c>
      <c r="B120" s="4">
        <v>548900</v>
      </c>
    </row>
    <row r="121" spans="1:2" x14ac:dyDescent="0.25">
      <c r="A121" s="105" t="s">
        <v>2326</v>
      </c>
      <c r="B121" s="4">
        <v>79200</v>
      </c>
    </row>
    <row r="122" spans="1:2" x14ac:dyDescent="0.25">
      <c r="A122" s="105" t="s">
        <v>2334</v>
      </c>
      <c r="B122" s="4">
        <v>224128.91</v>
      </c>
    </row>
    <row r="123" spans="1:2" x14ac:dyDescent="0.25">
      <c r="A123" s="105" t="s">
        <v>2343</v>
      </c>
      <c r="B123" s="4">
        <v>1383042.2</v>
      </c>
    </row>
    <row r="124" spans="1:2" x14ac:dyDescent="0.25">
      <c r="A124" s="10" t="s">
        <v>3015</v>
      </c>
      <c r="B124" s="4">
        <v>162112542</v>
      </c>
    </row>
    <row r="125" spans="1:2" x14ac:dyDescent="0.25">
      <c r="A125" s="105" t="s">
        <v>2290</v>
      </c>
      <c r="B125" s="4">
        <v>1932542</v>
      </c>
    </row>
    <row r="126" spans="1:2" x14ac:dyDescent="0.25">
      <c r="A126" s="105" t="s">
        <v>2379</v>
      </c>
      <c r="B126" s="4">
        <v>50000</v>
      </c>
    </row>
    <row r="127" spans="1:2" x14ac:dyDescent="0.25">
      <c r="A127" s="105" t="s">
        <v>2380</v>
      </c>
      <c r="B127" s="4">
        <v>160130000</v>
      </c>
    </row>
    <row r="128" spans="1:2" x14ac:dyDescent="0.25">
      <c r="A128" s="10" t="s">
        <v>3016</v>
      </c>
      <c r="B128" s="4">
        <v>2184800</v>
      </c>
    </row>
    <row r="129" spans="1:2" x14ac:dyDescent="0.25">
      <c r="A129" s="105" t="s">
        <v>2257</v>
      </c>
      <c r="B129" s="4">
        <v>2091300</v>
      </c>
    </row>
    <row r="130" spans="1:2" x14ac:dyDescent="0.25">
      <c r="A130" s="105" t="s">
        <v>2258</v>
      </c>
      <c r="B130" s="4">
        <v>93500</v>
      </c>
    </row>
    <row r="131" spans="1:2" x14ac:dyDescent="0.25">
      <c r="A131" s="10" t="s">
        <v>3017</v>
      </c>
      <c r="B131" s="4">
        <v>771950</v>
      </c>
    </row>
    <row r="132" spans="1:2" x14ac:dyDescent="0.25">
      <c r="A132" s="105" t="s">
        <v>2270</v>
      </c>
      <c r="B132" s="4">
        <v>2400</v>
      </c>
    </row>
    <row r="133" spans="1:2" x14ac:dyDescent="0.25">
      <c r="A133" s="105" t="s">
        <v>2289</v>
      </c>
      <c r="B133" s="4">
        <v>6000</v>
      </c>
    </row>
    <row r="134" spans="1:2" x14ac:dyDescent="0.25">
      <c r="A134" s="105" t="s">
        <v>2305</v>
      </c>
      <c r="B134" s="4">
        <v>10500</v>
      </c>
    </row>
    <row r="135" spans="1:2" x14ac:dyDescent="0.25">
      <c r="A135" s="105" t="s">
        <v>2344</v>
      </c>
      <c r="B135" s="4">
        <v>753050</v>
      </c>
    </row>
    <row r="136" spans="1:2" x14ac:dyDescent="0.25">
      <c r="A136" s="10" t="s">
        <v>3018</v>
      </c>
      <c r="B136" s="4">
        <v>18711500</v>
      </c>
    </row>
    <row r="137" spans="1:2" x14ac:dyDescent="0.25">
      <c r="A137" s="105" t="s">
        <v>2321</v>
      </c>
      <c r="B137" s="4">
        <v>584000</v>
      </c>
    </row>
    <row r="138" spans="1:2" x14ac:dyDescent="0.25">
      <c r="A138" s="105" t="s">
        <v>2351</v>
      </c>
      <c r="B138" s="4">
        <v>4595800</v>
      </c>
    </row>
    <row r="139" spans="1:2" x14ac:dyDescent="0.25">
      <c r="A139" s="105" t="s">
        <v>2371</v>
      </c>
      <c r="B139" s="4">
        <v>13531700</v>
      </c>
    </row>
    <row r="140" spans="1:2" x14ac:dyDescent="0.25">
      <c r="A140" s="10" t="s">
        <v>3019</v>
      </c>
      <c r="B140" s="4">
        <v>20334000</v>
      </c>
    </row>
    <row r="141" spans="1:2" x14ac:dyDescent="0.25">
      <c r="A141" s="105" t="s">
        <v>2291</v>
      </c>
      <c r="B141" s="4">
        <v>120000</v>
      </c>
    </row>
    <row r="142" spans="1:2" x14ac:dyDescent="0.25">
      <c r="A142" s="105" t="s">
        <v>2293</v>
      </c>
      <c r="B142" s="4">
        <v>200000</v>
      </c>
    </row>
    <row r="143" spans="1:2" x14ac:dyDescent="0.25">
      <c r="A143" s="105" t="s">
        <v>2330</v>
      </c>
      <c r="B143" s="4">
        <v>9891000</v>
      </c>
    </row>
    <row r="144" spans="1:2" x14ac:dyDescent="0.25">
      <c r="A144" s="105" t="s">
        <v>2358</v>
      </c>
      <c r="B144" s="4">
        <v>388000</v>
      </c>
    </row>
    <row r="145" spans="1:2" x14ac:dyDescent="0.25">
      <c r="A145" s="105" t="s">
        <v>2360</v>
      </c>
      <c r="B145" s="4">
        <v>1969000</v>
      </c>
    </row>
    <row r="146" spans="1:2" x14ac:dyDescent="0.25">
      <c r="A146" s="105" t="s">
        <v>2368</v>
      </c>
      <c r="B146" s="4">
        <v>7766000</v>
      </c>
    </row>
    <row r="147" spans="1:2" x14ac:dyDescent="0.25">
      <c r="A147" s="10" t="s">
        <v>3020</v>
      </c>
      <c r="B147" s="4">
        <v>616642505.75547481</v>
      </c>
    </row>
    <row r="148" spans="1:2" x14ac:dyDescent="0.25">
      <c r="A148" s="105" t="s">
        <v>2327</v>
      </c>
      <c r="B148" s="4">
        <v>10513500</v>
      </c>
    </row>
    <row r="149" spans="1:2" x14ac:dyDescent="0.25">
      <c r="A149" s="105" t="s">
        <v>2335</v>
      </c>
      <c r="B149" s="4">
        <v>10285100</v>
      </c>
    </row>
    <row r="150" spans="1:2" x14ac:dyDescent="0.25">
      <c r="A150" s="105" t="s">
        <v>2377</v>
      </c>
      <c r="B150" s="4">
        <v>595843905.75547481</v>
      </c>
    </row>
    <row r="151" spans="1:2" x14ac:dyDescent="0.25">
      <c r="A151" s="10" t="s">
        <v>3021</v>
      </c>
      <c r="B151" s="4">
        <v>5155000</v>
      </c>
    </row>
    <row r="152" spans="1:2" x14ac:dyDescent="0.25">
      <c r="A152" s="105" t="s">
        <v>2260</v>
      </c>
      <c r="B152" s="4">
        <v>10000</v>
      </c>
    </row>
    <row r="153" spans="1:2" x14ac:dyDescent="0.25">
      <c r="A153" s="105" t="s">
        <v>2267</v>
      </c>
      <c r="B153" s="4">
        <v>70000</v>
      </c>
    </row>
    <row r="154" spans="1:2" x14ac:dyDescent="0.25">
      <c r="A154" s="105" t="s">
        <v>2274</v>
      </c>
      <c r="B154" s="4">
        <v>75000</v>
      </c>
    </row>
    <row r="155" spans="1:2" x14ac:dyDescent="0.25">
      <c r="A155" s="105" t="s">
        <v>2292</v>
      </c>
      <c r="B155" s="4">
        <v>5000000</v>
      </c>
    </row>
    <row r="156" spans="1:2" x14ac:dyDescent="0.25">
      <c r="A156" s="10" t="s">
        <v>3022</v>
      </c>
      <c r="B156" s="4">
        <v>14701869</v>
      </c>
    </row>
    <row r="157" spans="1:2" x14ac:dyDescent="0.25">
      <c r="A157" s="105" t="s">
        <v>2308</v>
      </c>
      <c r="B157" s="4">
        <v>205000</v>
      </c>
    </row>
    <row r="158" spans="1:2" x14ac:dyDescent="0.25">
      <c r="A158" s="105" t="s">
        <v>2317</v>
      </c>
      <c r="B158" s="4">
        <v>110000</v>
      </c>
    </row>
    <row r="159" spans="1:2" x14ac:dyDescent="0.25">
      <c r="A159" s="105" t="s">
        <v>2319</v>
      </c>
      <c r="B159" s="4">
        <v>13518869</v>
      </c>
    </row>
    <row r="160" spans="1:2" x14ac:dyDescent="0.25">
      <c r="A160" s="105" t="s">
        <v>2338</v>
      </c>
      <c r="B160" s="4">
        <v>868000</v>
      </c>
    </row>
    <row r="161" spans="1:2" x14ac:dyDescent="0.25">
      <c r="A161" s="10" t="s">
        <v>3023</v>
      </c>
      <c r="B161" s="4">
        <v>29952844</v>
      </c>
    </row>
    <row r="162" spans="1:2" x14ac:dyDescent="0.25">
      <c r="A162" s="105" t="s">
        <v>2273</v>
      </c>
      <c r="B162" s="4">
        <v>8511436</v>
      </c>
    </row>
    <row r="163" spans="1:2" x14ac:dyDescent="0.25">
      <c r="A163" s="105" t="s">
        <v>2278</v>
      </c>
      <c r="B163" s="4">
        <v>1082472</v>
      </c>
    </row>
    <row r="164" spans="1:2" x14ac:dyDescent="0.25">
      <c r="A164" s="105" t="s">
        <v>2336</v>
      </c>
      <c r="B164" s="4">
        <v>16503496</v>
      </c>
    </row>
    <row r="165" spans="1:2" x14ac:dyDescent="0.25">
      <c r="A165" s="105" t="s">
        <v>2362</v>
      </c>
      <c r="B165" s="4">
        <v>3855440</v>
      </c>
    </row>
    <row r="166" spans="1:2" x14ac:dyDescent="0.25">
      <c r="A166" s="10" t="s">
        <v>3024</v>
      </c>
      <c r="B166" s="4">
        <v>23616114.809999995</v>
      </c>
    </row>
    <row r="167" spans="1:2" x14ac:dyDescent="0.25">
      <c r="A167" s="105" t="s">
        <v>2325</v>
      </c>
      <c r="B167" s="4">
        <v>2647892.2999999998</v>
      </c>
    </row>
    <row r="168" spans="1:2" x14ac:dyDescent="0.25">
      <c r="A168" s="105" t="s">
        <v>2329</v>
      </c>
      <c r="B168" s="4">
        <v>14465562.539999999</v>
      </c>
    </row>
    <row r="169" spans="1:2" x14ac:dyDescent="0.25">
      <c r="A169" s="105" t="s">
        <v>2339</v>
      </c>
      <c r="B169" s="4">
        <v>2081891.56</v>
      </c>
    </row>
    <row r="170" spans="1:2" x14ac:dyDescent="0.25">
      <c r="A170" s="105" t="s">
        <v>2340</v>
      </c>
      <c r="B170" s="4">
        <v>2141082.9</v>
      </c>
    </row>
    <row r="171" spans="1:2" x14ac:dyDescent="0.25">
      <c r="A171" s="105" t="s">
        <v>2378</v>
      </c>
      <c r="B171" s="4">
        <v>2279685.5099999998</v>
      </c>
    </row>
    <row r="172" spans="1:2" x14ac:dyDescent="0.25">
      <c r="A172" s="10" t="s">
        <v>3025</v>
      </c>
      <c r="B172" s="4">
        <v>115643097.2</v>
      </c>
    </row>
    <row r="173" spans="1:2" x14ac:dyDescent="0.25">
      <c r="A173" s="105" t="s">
        <v>3034</v>
      </c>
      <c r="B173" s="4">
        <v>115643097.2</v>
      </c>
    </row>
    <row r="174" spans="1:2" x14ac:dyDescent="0.25">
      <c r="A174" s="10" t="s">
        <v>3026</v>
      </c>
      <c r="B174" s="4">
        <v>429937666.66666669</v>
      </c>
    </row>
    <row r="175" spans="1:2" x14ac:dyDescent="0.25">
      <c r="A175" s="105" t="s">
        <v>3054</v>
      </c>
      <c r="B175" s="4">
        <v>429937666.66666669</v>
      </c>
    </row>
    <row r="176" spans="1:2" x14ac:dyDescent="0.25">
      <c r="A176" s="10" t="s">
        <v>3027</v>
      </c>
      <c r="B176" s="4">
        <v>295693643</v>
      </c>
    </row>
    <row r="177" spans="1:2" x14ac:dyDescent="0.25">
      <c r="A177" s="105" t="s">
        <v>3051</v>
      </c>
      <c r="B177" s="4">
        <v>295693643</v>
      </c>
    </row>
    <row r="178" spans="1:2" x14ac:dyDescent="0.25">
      <c r="A178" s="10" t="s">
        <v>3028</v>
      </c>
      <c r="B178" s="4">
        <v>119066666.666667</v>
      </c>
    </row>
    <row r="179" spans="1:2" x14ac:dyDescent="0.25">
      <c r="A179" s="105" t="s">
        <v>3052</v>
      </c>
      <c r="B179" s="4">
        <v>119066666.666667</v>
      </c>
    </row>
    <row r="180" spans="1:2" x14ac:dyDescent="0.25">
      <c r="A180" s="10" t="s">
        <v>3029</v>
      </c>
      <c r="B180" s="4">
        <v>7000000</v>
      </c>
    </row>
    <row r="181" spans="1:2" x14ac:dyDescent="0.25">
      <c r="A181" s="105" t="s">
        <v>3055</v>
      </c>
      <c r="B181" s="4">
        <v>7000000</v>
      </c>
    </row>
    <row r="182" spans="1:2" x14ac:dyDescent="0.25">
      <c r="A182" s="10" t="s">
        <v>2821</v>
      </c>
      <c r="B182" s="4"/>
    </row>
    <row r="183" spans="1:2" x14ac:dyDescent="0.25">
      <c r="A183" s="105" t="s">
        <v>2821</v>
      </c>
      <c r="B183" s="4"/>
    </row>
    <row r="184" spans="1:2" x14ac:dyDescent="0.25">
      <c r="A184" s="10" t="s">
        <v>33</v>
      </c>
      <c r="B184" s="4">
        <v>7186008650.0000019</v>
      </c>
    </row>
  </sheetData>
  <pageMargins left="0.7" right="0.7" top="0.75" bottom="0.75" header="0.3" footer="0.3"/>
  <pageSetup orientation="portrait" verticalDpi="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3:B18"/>
  <sheetViews>
    <sheetView workbookViewId="0">
      <selection activeCell="B4" sqref="B4:B16"/>
    </sheetView>
  </sheetViews>
  <sheetFormatPr baseColWidth="10" defaultRowHeight="15" x14ac:dyDescent="0.25"/>
  <cols>
    <col min="1" max="1" width="78.28515625" customWidth="1"/>
    <col min="2" max="2" width="18.140625" customWidth="1"/>
  </cols>
  <sheetData>
    <row r="3" spans="1:2" x14ac:dyDescent="0.25">
      <c r="A3" s="2" t="s">
        <v>32</v>
      </c>
      <c r="B3" t="s">
        <v>1194</v>
      </c>
    </row>
    <row r="4" spans="1:2" x14ac:dyDescent="0.25">
      <c r="A4" s="10" t="s">
        <v>131</v>
      </c>
      <c r="B4" s="4">
        <v>530000</v>
      </c>
    </row>
    <row r="5" spans="1:2" x14ac:dyDescent="0.25">
      <c r="A5" s="10" t="s">
        <v>132</v>
      </c>
      <c r="B5" s="4">
        <v>79012025.030000001</v>
      </c>
    </row>
    <row r="6" spans="1:2" x14ac:dyDescent="0.25">
      <c r="A6" s="10" t="s">
        <v>1222</v>
      </c>
      <c r="B6" s="4">
        <v>62291884.339758292</v>
      </c>
    </row>
    <row r="7" spans="1:2" x14ac:dyDescent="0.25">
      <c r="A7" s="10" t="s">
        <v>1294</v>
      </c>
      <c r="B7" s="4">
        <v>9327500</v>
      </c>
    </row>
    <row r="8" spans="1:2" x14ac:dyDescent="0.25">
      <c r="A8" s="10" t="s">
        <v>1223</v>
      </c>
      <c r="B8" s="4">
        <v>25226513.772</v>
      </c>
    </row>
    <row r="9" spans="1:2" x14ac:dyDescent="0.25">
      <c r="A9" s="10" t="s">
        <v>1296</v>
      </c>
      <c r="B9" s="4">
        <v>1079679688.0433338</v>
      </c>
    </row>
    <row r="10" spans="1:2" x14ac:dyDescent="0.25">
      <c r="A10" s="10" t="s">
        <v>1298</v>
      </c>
      <c r="B10" s="4">
        <v>332000</v>
      </c>
    </row>
    <row r="11" spans="1:2" x14ac:dyDescent="0.25">
      <c r="A11" s="10" t="s">
        <v>1299</v>
      </c>
      <c r="B11" s="4">
        <v>726211536.90967774</v>
      </c>
    </row>
    <row r="12" spans="1:2" x14ac:dyDescent="0.25">
      <c r="A12" s="10" t="s">
        <v>1300</v>
      </c>
      <c r="B12" s="4">
        <v>4118444199.4797583</v>
      </c>
    </row>
    <row r="13" spans="1:2" x14ac:dyDescent="0.25">
      <c r="A13" s="10" t="s">
        <v>1302</v>
      </c>
      <c r="B13" s="4">
        <v>352882718.86000001</v>
      </c>
    </row>
    <row r="14" spans="1:2" x14ac:dyDescent="0.25">
      <c r="A14" s="10" t="s">
        <v>1304</v>
      </c>
      <c r="B14" s="4">
        <v>42002250</v>
      </c>
    </row>
    <row r="15" spans="1:2" x14ac:dyDescent="0.25">
      <c r="A15" s="10" t="s">
        <v>1224</v>
      </c>
      <c r="B15" s="4">
        <v>616642505.75547481</v>
      </c>
    </row>
    <row r="16" spans="1:2" x14ac:dyDescent="0.25">
      <c r="A16" s="10" t="s">
        <v>1306</v>
      </c>
      <c r="B16" s="4">
        <v>73425827.810000002</v>
      </c>
    </row>
    <row r="17" spans="1:2" x14ac:dyDescent="0.25">
      <c r="A17" s="10" t="s">
        <v>2821</v>
      </c>
      <c r="B17" s="4"/>
    </row>
    <row r="18" spans="1:2" x14ac:dyDescent="0.25">
      <c r="A18" s="10" t="s">
        <v>33</v>
      </c>
      <c r="B18" s="4">
        <v>7186008650.0000029</v>
      </c>
    </row>
  </sheetData>
  <pageMargins left="0.7" right="0.7" top="0.75" bottom="0.75" header="0.3" footer="0.3"/>
  <pageSetup orientation="portrait" verticalDpi="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3:B72"/>
  <sheetViews>
    <sheetView zoomScale="66" zoomScaleNormal="66" workbookViewId="0">
      <selection activeCell="A66" sqref="A66"/>
    </sheetView>
  </sheetViews>
  <sheetFormatPr baseColWidth="10" defaultRowHeight="15" x14ac:dyDescent="0.25"/>
  <cols>
    <col min="1" max="1" width="87.5703125" bestFit="1" customWidth="1"/>
    <col min="2" max="2" width="19.5703125" bestFit="1" customWidth="1"/>
  </cols>
  <sheetData>
    <row r="3" spans="1:2" x14ac:dyDescent="0.25">
      <c r="A3" s="2" t="s">
        <v>32</v>
      </c>
      <c r="B3" t="s">
        <v>1194</v>
      </c>
    </row>
    <row r="4" spans="1:2" x14ac:dyDescent="0.25">
      <c r="A4" s="10" t="s">
        <v>131</v>
      </c>
      <c r="B4" s="4">
        <v>530000</v>
      </c>
    </row>
    <row r="5" spans="1:2" x14ac:dyDescent="0.25">
      <c r="A5" s="105" t="s">
        <v>2958</v>
      </c>
      <c r="B5" s="4">
        <v>480000</v>
      </c>
    </row>
    <row r="6" spans="1:2" x14ac:dyDescent="0.25">
      <c r="A6" s="105" t="s">
        <v>2957</v>
      </c>
      <c r="B6" s="4">
        <v>50000</v>
      </c>
    </row>
    <row r="7" spans="1:2" x14ac:dyDescent="0.25">
      <c r="A7" s="10" t="s">
        <v>132</v>
      </c>
      <c r="B7" s="4">
        <v>79012025.030000001</v>
      </c>
    </row>
    <row r="8" spans="1:2" x14ac:dyDescent="0.25">
      <c r="A8" s="105" t="s">
        <v>2954</v>
      </c>
      <c r="B8" s="4">
        <v>55013400</v>
      </c>
    </row>
    <row r="9" spans="1:2" x14ac:dyDescent="0.25">
      <c r="A9" s="105" t="s">
        <v>2955</v>
      </c>
      <c r="B9" s="4">
        <v>8633000.4000000004</v>
      </c>
    </row>
    <row r="10" spans="1:2" x14ac:dyDescent="0.25">
      <c r="A10" s="105" t="s">
        <v>2827</v>
      </c>
      <c r="B10" s="4">
        <v>9951628.629999999</v>
      </c>
    </row>
    <row r="11" spans="1:2" x14ac:dyDescent="0.25">
      <c r="A11" s="105" t="s">
        <v>2953</v>
      </c>
      <c r="B11" s="4">
        <v>5413996</v>
      </c>
    </row>
    <row r="12" spans="1:2" x14ac:dyDescent="0.25">
      <c r="A12" s="10" t="s">
        <v>1222</v>
      </c>
      <c r="B12" s="4">
        <v>62291884.339758292</v>
      </c>
    </row>
    <row r="13" spans="1:2" x14ac:dyDescent="0.25">
      <c r="A13" s="105" t="s">
        <v>2959</v>
      </c>
      <c r="B13" s="4">
        <v>62291884.339758292</v>
      </c>
    </row>
    <row r="14" spans="1:2" x14ac:dyDescent="0.25">
      <c r="A14" s="10" t="s">
        <v>1294</v>
      </c>
      <c r="B14" s="4">
        <v>9327500</v>
      </c>
    </row>
    <row r="15" spans="1:2" x14ac:dyDescent="0.25">
      <c r="A15" s="105" t="s">
        <v>2828</v>
      </c>
      <c r="B15" s="4">
        <v>1333000</v>
      </c>
    </row>
    <row r="16" spans="1:2" x14ac:dyDescent="0.25">
      <c r="A16" s="105" t="s">
        <v>2829</v>
      </c>
      <c r="B16" s="4">
        <v>100000</v>
      </c>
    </row>
    <row r="17" spans="1:2" x14ac:dyDescent="0.25">
      <c r="A17" s="105" t="s">
        <v>167</v>
      </c>
      <c r="B17" s="4">
        <v>7187000</v>
      </c>
    </row>
    <row r="18" spans="1:2" x14ac:dyDescent="0.25">
      <c r="A18" s="105" t="s">
        <v>2960</v>
      </c>
      <c r="B18" s="4">
        <v>707500</v>
      </c>
    </row>
    <row r="19" spans="1:2" x14ac:dyDescent="0.25">
      <c r="A19" s="10" t="s">
        <v>1223</v>
      </c>
      <c r="B19" s="4">
        <v>25226513.772</v>
      </c>
    </row>
    <row r="20" spans="1:2" x14ac:dyDescent="0.25">
      <c r="A20" s="105" t="s">
        <v>2961</v>
      </c>
      <c r="B20" s="4">
        <v>11021605.772</v>
      </c>
    </row>
    <row r="21" spans="1:2" x14ac:dyDescent="0.25">
      <c r="A21" s="105" t="s">
        <v>2962</v>
      </c>
      <c r="B21" s="4">
        <v>6056908</v>
      </c>
    </row>
    <row r="22" spans="1:2" x14ac:dyDescent="0.25">
      <c r="A22" s="105" t="s">
        <v>2841</v>
      </c>
      <c r="B22" s="4">
        <v>8148000</v>
      </c>
    </row>
    <row r="23" spans="1:2" x14ac:dyDescent="0.25">
      <c r="A23" s="10" t="s">
        <v>1296</v>
      </c>
      <c r="B23" s="4">
        <v>1079679688.0433338</v>
      </c>
    </row>
    <row r="24" spans="1:2" x14ac:dyDescent="0.25">
      <c r="A24" s="105" t="s">
        <v>2844</v>
      </c>
      <c r="B24" s="4">
        <v>150000</v>
      </c>
    </row>
    <row r="25" spans="1:2" x14ac:dyDescent="0.25">
      <c r="A25" s="105" t="s">
        <v>2963</v>
      </c>
      <c r="B25" s="4">
        <v>1079529688.0433338</v>
      </c>
    </row>
    <row r="26" spans="1:2" x14ac:dyDescent="0.25">
      <c r="A26" s="10" t="s">
        <v>1298</v>
      </c>
      <c r="B26" s="4">
        <v>332000</v>
      </c>
    </row>
    <row r="27" spans="1:2" x14ac:dyDescent="0.25">
      <c r="A27" s="105" t="s">
        <v>2964</v>
      </c>
      <c r="B27" s="4">
        <v>332000</v>
      </c>
    </row>
    <row r="28" spans="1:2" x14ac:dyDescent="0.25">
      <c r="A28" s="10" t="s">
        <v>1299</v>
      </c>
      <c r="B28" s="4">
        <v>726211536.90967774</v>
      </c>
    </row>
    <row r="29" spans="1:2" x14ac:dyDescent="0.25">
      <c r="A29" s="105" t="s">
        <v>2851</v>
      </c>
      <c r="B29" s="4">
        <v>29217000</v>
      </c>
    </row>
    <row r="30" spans="1:2" x14ac:dyDescent="0.25">
      <c r="A30" s="105" t="s">
        <v>2852</v>
      </c>
      <c r="B30" s="4">
        <v>2986000</v>
      </c>
    </row>
    <row r="31" spans="1:2" x14ac:dyDescent="0.25">
      <c r="A31" s="105" t="s">
        <v>2853</v>
      </c>
      <c r="B31" s="4">
        <v>54831400</v>
      </c>
    </row>
    <row r="32" spans="1:2" x14ac:dyDescent="0.25">
      <c r="A32" s="105" t="s">
        <v>2854</v>
      </c>
      <c r="B32" s="4">
        <v>30881700</v>
      </c>
    </row>
    <row r="33" spans="1:2" x14ac:dyDescent="0.25">
      <c r="A33" s="105" t="s">
        <v>2855</v>
      </c>
      <c r="B33" s="4">
        <v>100000000</v>
      </c>
    </row>
    <row r="34" spans="1:2" x14ac:dyDescent="0.25">
      <c r="A34" s="105" t="s">
        <v>2857</v>
      </c>
      <c r="B34" s="4">
        <v>20430000</v>
      </c>
    </row>
    <row r="35" spans="1:2" x14ac:dyDescent="0.25">
      <c r="A35" s="105" t="s">
        <v>2965</v>
      </c>
      <c r="B35" s="4">
        <v>9200000</v>
      </c>
    </row>
    <row r="36" spans="1:2" x14ac:dyDescent="0.25">
      <c r="A36" s="105" t="s">
        <v>2968</v>
      </c>
      <c r="B36" s="4">
        <v>3265000</v>
      </c>
    </row>
    <row r="37" spans="1:2" x14ac:dyDescent="0.25">
      <c r="A37" s="105" t="s">
        <v>2970</v>
      </c>
      <c r="B37" s="4">
        <v>663200</v>
      </c>
    </row>
    <row r="38" spans="1:2" x14ac:dyDescent="0.25">
      <c r="A38" s="105" t="s">
        <v>2966</v>
      </c>
      <c r="B38" s="4">
        <v>376386532.01999998</v>
      </c>
    </row>
    <row r="39" spans="1:2" x14ac:dyDescent="0.25">
      <c r="A39" s="105" t="s">
        <v>2967</v>
      </c>
      <c r="B39" s="4">
        <v>90147311.889677718</v>
      </c>
    </row>
    <row r="40" spans="1:2" x14ac:dyDescent="0.25">
      <c r="A40" s="105" t="s">
        <v>2969</v>
      </c>
      <c r="B40" s="4">
        <v>8203393</v>
      </c>
    </row>
    <row r="41" spans="1:2" x14ac:dyDescent="0.25">
      <c r="A41" s="10" t="s">
        <v>1300</v>
      </c>
      <c r="B41" s="4">
        <v>4118444199.4797583</v>
      </c>
    </row>
    <row r="42" spans="1:2" x14ac:dyDescent="0.25">
      <c r="A42" s="105" t="s">
        <v>2863</v>
      </c>
      <c r="B42" s="4">
        <v>495284886.33975828</v>
      </c>
    </row>
    <row r="43" spans="1:2" x14ac:dyDescent="0.25">
      <c r="A43" s="105" t="s">
        <v>2864</v>
      </c>
      <c r="B43" s="4">
        <v>174152744.93999994</v>
      </c>
    </row>
    <row r="44" spans="1:2" x14ac:dyDescent="0.25">
      <c r="A44" s="105" t="s">
        <v>2973</v>
      </c>
      <c r="B44" s="4">
        <v>3446629568.1999998</v>
      </c>
    </row>
    <row r="45" spans="1:2" x14ac:dyDescent="0.25">
      <c r="A45" s="105" t="s">
        <v>2972</v>
      </c>
      <c r="B45" s="4">
        <v>1505000</v>
      </c>
    </row>
    <row r="46" spans="1:2" x14ac:dyDescent="0.25">
      <c r="A46" s="105" t="s">
        <v>2971</v>
      </c>
      <c r="B46" s="4">
        <v>872000</v>
      </c>
    </row>
    <row r="47" spans="1:2" x14ac:dyDescent="0.25">
      <c r="A47" s="10" t="s">
        <v>1302</v>
      </c>
      <c r="B47" s="4">
        <v>352882718.86000001</v>
      </c>
    </row>
    <row r="48" spans="1:2" x14ac:dyDescent="0.25">
      <c r="A48" s="105" t="s">
        <v>2978</v>
      </c>
      <c r="B48" s="4">
        <v>19280268.990000002</v>
      </c>
    </row>
    <row r="49" spans="1:2" x14ac:dyDescent="0.25">
      <c r="A49" s="105" t="s">
        <v>2975</v>
      </c>
      <c r="B49" s="4">
        <v>237168340.75999999</v>
      </c>
    </row>
    <row r="50" spans="1:2" x14ac:dyDescent="0.25">
      <c r="A50" s="105" t="s">
        <v>2976</v>
      </c>
      <c r="B50" s="4">
        <v>43371109.109999999</v>
      </c>
    </row>
    <row r="51" spans="1:2" x14ac:dyDescent="0.25">
      <c r="A51" s="105" t="s">
        <v>2977</v>
      </c>
      <c r="B51" s="4">
        <v>4693000</v>
      </c>
    </row>
    <row r="52" spans="1:2" x14ac:dyDescent="0.25">
      <c r="A52" s="105" t="s">
        <v>2974</v>
      </c>
      <c r="B52" s="4">
        <v>48370000</v>
      </c>
    </row>
    <row r="53" spans="1:2" x14ac:dyDescent="0.25">
      <c r="A53" s="10" t="s">
        <v>1304</v>
      </c>
      <c r="B53" s="4">
        <v>42002250</v>
      </c>
    </row>
    <row r="54" spans="1:2" x14ac:dyDescent="0.25">
      <c r="A54" s="105" t="s">
        <v>2981</v>
      </c>
      <c r="B54" s="4">
        <v>635450</v>
      </c>
    </row>
    <row r="55" spans="1:2" x14ac:dyDescent="0.25">
      <c r="A55" s="105" t="s">
        <v>2877</v>
      </c>
      <c r="B55" s="4">
        <v>18711500</v>
      </c>
    </row>
    <row r="56" spans="1:2" x14ac:dyDescent="0.25">
      <c r="A56" s="105" t="s">
        <v>2878</v>
      </c>
      <c r="B56" s="4">
        <v>10354000</v>
      </c>
    </row>
    <row r="57" spans="1:2" x14ac:dyDescent="0.25">
      <c r="A57" s="105" t="s">
        <v>2979</v>
      </c>
      <c r="B57" s="4">
        <v>2184800</v>
      </c>
    </row>
    <row r="58" spans="1:2" x14ac:dyDescent="0.25">
      <c r="A58" s="105" t="s">
        <v>2980</v>
      </c>
      <c r="B58" s="4">
        <v>136500</v>
      </c>
    </row>
    <row r="59" spans="1:2" x14ac:dyDescent="0.25">
      <c r="A59" s="105" t="s">
        <v>2982</v>
      </c>
      <c r="B59" s="4">
        <v>9980000</v>
      </c>
    </row>
    <row r="60" spans="1:2" x14ac:dyDescent="0.25">
      <c r="A60" s="10" t="s">
        <v>1224</v>
      </c>
      <c r="B60" s="4">
        <v>616642505.75547481</v>
      </c>
    </row>
    <row r="61" spans="1:2" x14ac:dyDescent="0.25">
      <c r="A61" s="105" t="s">
        <v>2825</v>
      </c>
      <c r="B61" s="4">
        <v>616642505.75547481</v>
      </c>
    </row>
    <row r="62" spans="1:2" x14ac:dyDescent="0.25">
      <c r="A62" s="10" t="s">
        <v>1306</v>
      </c>
      <c r="B62" s="4">
        <v>73425827.810000002</v>
      </c>
    </row>
    <row r="63" spans="1:2" x14ac:dyDescent="0.25">
      <c r="A63" s="105" t="s">
        <v>2987</v>
      </c>
      <c r="B63" s="4">
        <v>2477413.81</v>
      </c>
    </row>
    <row r="64" spans="1:2" x14ac:dyDescent="0.25">
      <c r="A64" s="105" t="s">
        <v>2986</v>
      </c>
      <c r="B64" s="4">
        <v>10505000</v>
      </c>
    </row>
    <row r="65" spans="1:2" x14ac:dyDescent="0.25">
      <c r="A65" s="105" t="s">
        <v>2984</v>
      </c>
      <c r="B65" s="4">
        <v>24524844</v>
      </c>
    </row>
    <row r="66" spans="1:2" x14ac:dyDescent="0.25">
      <c r="A66" s="105" t="s">
        <v>2983</v>
      </c>
      <c r="B66" s="4">
        <v>11778000</v>
      </c>
    </row>
    <row r="67" spans="1:2" x14ac:dyDescent="0.25">
      <c r="A67" s="105" t="s">
        <v>2985</v>
      </c>
      <c r="B67" s="4">
        <v>14788701</v>
      </c>
    </row>
    <row r="68" spans="1:2" x14ac:dyDescent="0.25">
      <c r="A68" s="105" t="s">
        <v>2988</v>
      </c>
      <c r="B68" s="4">
        <v>5155000</v>
      </c>
    </row>
    <row r="69" spans="1:2" x14ac:dyDescent="0.25">
      <c r="A69" s="105" t="s">
        <v>3059</v>
      </c>
      <c r="B69" s="4">
        <v>4196869</v>
      </c>
    </row>
    <row r="70" spans="1:2" x14ac:dyDescent="0.25">
      <c r="A70" s="10" t="s">
        <v>2821</v>
      </c>
      <c r="B70" s="4"/>
    </row>
    <row r="71" spans="1:2" x14ac:dyDescent="0.25">
      <c r="A71" s="105" t="s">
        <v>2821</v>
      </c>
      <c r="B71" s="4"/>
    </row>
    <row r="72" spans="1:2" x14ac:dyDescent="0.25">
      <c r="A72" s="10" t="s">
        <v>33</v>
      </c>
      <c r="B72" s="4">
        <v>7186008650.0000029</v>
      </c>
    </row>
  </sheetData>
  <pageMargins left="0.7" right="0.7" top="0.75" bottom="0.75" header="0.3" footer="0.3"/>
  <pageSetup orientation="portrait" verticalDpi="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3:B30"/>
  <sheetViews>
    <sheetView zoomScale="54" zoomScaleNormal="54" workbookViewId="0">
      <selection activeCell="A22" sqref="A4:A29"/>
      <pivotSelection pane="bottomRight" showHeader="1" axis="axisRow" activeRow="21" previousRow="21" click="1" r:id="rId1">
        <pivotArea dataOnly="0" labelOnly="1" fieldPosition="0">
          <references count="1">
            <reference field="27" count="0"/>
          </references>
        </pivotArea>
      </pivotSelection>
    </sheetView>
  </sheetViews>
  <sheetFormatPr baseColWidth="10" defaultRowHeight="15" x14ac:dyDescent="0.25"/>
  <cols>
    <col min="1" max="1" width="59.7109375" customWidth="1"/>
    <col min="2" max="2" width="20.85546875" bestFit="1" customWidth="1"/>
  </cols>
  <sheetData>
    <row r="3" spans="1:2" x14ac:dyDescent="0.25">
      <c r="A3" s="2" t="s">
        <v>32</v>
      </c>
      <c r="B3" t="s">
        <v>1194</v>
      </c>
    </row>
    <row r="4" spans="1:2" x14ac:dyDescent="0.25">
      <c r="A4" s="10" t="s">
        <v>1377</v>
      </c>
      <c r="B4" s="4">
        <v>332000</v>
      </c>
    </row>
    <row r="5" spans="1:2" x14ac:dyDescent="0.25">
      <c r="A5" s="10" t="s">
        <v>1366</v>
      </c>
      <c r="B5" s="4">
        <v>9327500</v>
      </c>
    </row>
    <row r="6" spans="1:2" x14ac:dyDescent="0.25">
      <c r="A6" s="10" t="s">
        <v>1362</v>
      </c>
      <c r="B6" s="4">
        <v>480000</v>
      </c>
    </row>
    <row r="7" spans="1:2" x14ac:dyDescent="0.25">
      <c r="A7" s="10" t="s">
        <v>1363</v>
      </c>
      <c r="B7" s="4">
        <v>79012025.030000001</v>
      </c>
    </row>
    <row r="8" spans="1:2" x14ac:dyDescent="0.25">
      <c r="A8" s="10" t="s">
        <v>1373</v>
      </c>
      <c r="B8" s="4">
        <v>4121493047.4797583</v>
      </c>
    </row>
    <row r="9" spans="1:2" x14ac:dyDescent="0.25">
      <c r="A9" s="10" t="s">
        <v>1376</v>
      </c>
      <c r="B9" s="4">
        <v>111170297.54000002</v>
      </c>
    </row>
    <row r="10" spans="1:2" x14ac:dyDescent="0.25">
      <c r="A10" s="10" t="s">
        <v>1365</v>
      </c>
      <c r="B10" s="4">
        <v>62291884.339758292</v>
      </c>
    </row>
    <row r="11" spans="1:2" x14ac:dyDescent="0.25">
      <c r="A11" s="10" t="s">
        <v>1374</v>
      </c>
      <c r="B11" s="4">
        <v>11021605.772</v>
      </c>
    </row>
    <row r="12" spans="1:2" x14ac:dyDescent="0.25">
      <c r="A12" s="10" t="s">
        <v>1370</v>
      </c>
      <c r="B12" s="4">
        <v>4176376.9699999997</v>
      </c>
    </row>
    <row r="13" spans="1:2" x14ac:dyDescent="0.25">
      <c r="A13" s="10" t="s">
        <v>1364</v>
      </c>
      <c r="B13" s="4">
        <v>50000</v>
      </c>
    </row>
    <row r="14" spans="1:2" x14ac:dyDescent="0.25">
      <c r="A14" s="10" t="s">
        <v>1383</v>
      </c>
      <c r="B14" s="4">
        <v>8148000</v>
      </c>
    </row>
    <row r="15" spans="1:2" x14ac:dyDescent="0.25">
      <c r="A15" s="10" t="s">
        <v>1386</v>
      </c>
      <c r="B15" s="4">
        <v>20334000</v>
      </c>
    </row>
    <row r="16" spans="1:2" x14ac:dyDescent="0.25">
      <c r="A16" s="10" t="s">
        <v>1380</v>
      </c>
      <c r="B16" s="4">
        <v>83709732.769999996</v>
      </c>
    </row>
    <row r="17" spans="1:2" x14ac:dyDescent="0.25">
      <c r="A17" s="10" t="s">
        <v>1379</v>
      </c>
      <c r="B17" s="4">
        <v>1272164166.8951526</v>
      </c>
    </row>
    <row r="18" spans="1:2" x14ac:dyDescent="0.25">
      <c r="A18" s="10" t="s">
        <v>1381</v>
      </c>
      <c r="B18" s="4">
        <v>445000</v>
      </c>
    </row>
    <row r="19" spans="1:2" x14ac:dyDescent="0.25">
      <c r="A19" s="10" t="s">
        <v>1382</v>
      </c>
      <c r="B19" s="4">
        <v>8203393</v>
      </c>
    </row>
    <row r="20" spans="1:2" x14ac:dyDescent="0.25">
      <c r="A20" s="10" t="s">
        <v>1392</v>
      </c>
      <c r="B20" s="4">
        <v>429937666.66666669</v>
      </c>
    </row>
    <row r="21" spans="1:2" x14ac:dyDescent="0.25">
      <c r="A21" s="10" t="s">
        <v>1394</v>
      </c>
      <c r="B21" s="4">
        <v>119066666.666667</v>
      </c>
    </row>
    <row r="22" spans="1:2" x14ac:dyDescent="0.25">
      <c r="A22" s="10" t="s">
        <v>1387</v>
      </c>
      <c r="B22" s="4">
        <v>35107844</v>
      </c>
    </row>
    <row r="23" spans="1:2" x14ac:dyDescent="0.25">
      <c r="A23" s="10" t="s">
        <v>1388</v>
      </c>
      <c r="B23" s="4">
        <v>14701869</v>
      </c>
    </row>
    <row r="24" spans="1:2" x14ac:dyDescent="0.25">
      <c r="A24" s="10" t="s">
        <v>1393</v>
      </c>
      <c r="B24" s="4">
        <v>295693643</v>
      </c>
    </row>
    <row r="25" spans="1:2" x14ac:dyDescent="0.25">
      <c r="A25" s="10" t="s">
        <v>1395</v>
      </c>
      <c r="B25" s="4">
        <v>311818609.75</v>
      </c>
    </row>
    <row r="26" spans="1:2" x14ac:dyDescent="0.25">
      <c r="A26" s="10" t="s">
        <v>1389</v>
      </c>
      <c r="B26" s="4">
        <v>23616114.809999999</v>
      </c>
    </row>
    <row r="27" spans="1:2" x14ac:dyDescent="0.25">
      <c r="A27" s="10" t="s">
        <v>1384</v>
      </c>
      <c r="B27" s="4">
        <v>48064109.109999999</v>
      </c>
    </row>
    <row r="28" spans="1:2" x14ac:dyDescent="0.25">
      <c r="A28" s="10" t="s">
        <v>1396</v>
      </c>
      <c r="B28" s="4">
        <v>115643097.2</v>
      </c>
    </row>
    <row r="29" spans="1:2" x14ac:dyDescent="0.25">
      <c r="A29" s="10" t="s">
        <v>2821</v>
      </c>
      <c r="B29" s="4"/>
    </row>
    <row r="30" spans="1:2" x14ac:dyDescent="0.25">
      <c r="A30" s="10" t="s">
        <v>33</v>
      </c>
      <c r="B30" s="4">
        <v>7186008650.0000048</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D6"/>
  <sheetViews>
    <sheetView workbookViewId="0">
      <selection activeCell="H2" sqref="H2"/>
    </sheetView>
  </sheetViews>
  <sheetFormatPr baseColWidth="10" defaultRowHeight="15" x14ac:dyDescent="0.25"/>
  <cols>
    <col min="1" max="1" width="2.7109375" customWidth="1"/>
    <col min="2" max="2" width="39.85546875" bestFit="1" customWidth="1"/>
    <col min="3" max="3" width="23.28515625" bestFit="1" customWidth="1"/>
    <col min="4" max="4" width="28.42578125" bestFit="1" customWidth="1"/>
  </cols>
  <sheetData>
    <row r="1" spans="2:4" ht="15.75" thickBot="1" x14ac:dyDescent="0.3"/>
    <row r="2" spans="2:4" ht="48.75" customHeight="1" thickBot="1" x14ac:dyDescent="0.3">
      <c r="B2" s="345" t="s">
        <v>1319</v>
      </c>
      <c r="C2" s="346"/>
      <c r="D2" s="347"/>
    </row>
    <row r="3" spans="2:4" ht="24" thickBot="1" x14ac:dyDescent="0.3">
      <c r="B3" s="85" t="s">
        <v>1320</v>
      </c>
      <c r="C3" s="86" t="s">
        <v>1317</v>
      </c>
      <c r="D3" s="87" t="s">
        <v>1318</v>
      </c>
    </row>
    <row r="4" spans="2:4" ht="23.25" x14ac:dyDescent="0.25">
      <c r="B4" s="88" t="s">
        <v>1315</v>
      </c>
      <c r="C4" s="89">
        <v>808434968.44000006</v>
      </c>
      <c r="D4" s="90">
        <v>849912125.96000004</v>
      </c>
    </row>
    <row r="5" spans="2:4" ht="24" thickBot="1" x14ac:dyDescent="0.3">
      <c r="B5" s="91" t="s">
        <v>1316</v>
      </c>
      <c r="C5" s="92">
        <v>321913240.90999985</v>
      </c>
      <c r="D5" s="93">
        <v>488379480.02999997</v>
      </c>
    </row>
    <row r="6" spans="2:4" ht="24" thickBot="1" x14ac:dyDescent="0.3">
      <c r="B6" s="94" t="s">
        <v>1213</v>
      </c>
      <c r="C6" s="95">
        <f>+SUM(C4:C5)</f>
        <v>1130348209.3499999</v>
      </c>
      <c r="D6" s="96">
        <f>+SUM(D4:D5)</f>
        <v>1338291605.99</v>
      </c>
    </row>
  </sheetData>
  <mergeCells count="1">
    <mergeCell ref="B2:D2"/>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3:B72"/>
  <sheetViews>
    <sheetView topLeftCell="A50" workbookViewId="0">
      <selection activeCell="A56" sqref="A56"/>
    </sheetView>
  </sheetViews>
  <sheetFormatPr baseColWidth="10" defaultRowHeight="15" x14ac:dyDescent="0.25"/>
  <cols>
    <col min="1" max="1" width="84.140625" bestFit="1" customWidth="1"/>
    <col min="2" max="2" width="18.140625" customWidth="1"/>
  </cols>
  <sheetData>
    <row r="3" spans="1:2" x14ac:dyDescent="0.25">
      <c r="A3" s="2" t="s">
        <v>32</v>
      </c>
      <c r="B3" t="s">
        <v>1194</v>
      </c>
    </row>
    <row r="4" spans="1:2" x14ac:dyDescent="0.25">
      <c r="A4" s="10" t="s">
        <v>131</v>
      </c>
      <c r="B4" s="4">
        <v>530000</v>
      </c>
    </row>
    <row r="5" spans="1:2" x14ac:dyDescent="0.25">
      <c r="A5" s="105" t="s">
        <v>2958</v>
      </c>
      <c r="B5" s="4">
        <v>480000</v>
      </c>
    </row>
    <row r="6" spans="1:2" x14ac:dyDescent="0.25">
      <c r="A6" s="105" t="s">
        <v>2957</v>
      </c>
      <c r="B6" s="4">
        <v>50000</v>
      </c>
    </row>
    <row r="7" spans="1:2" x14ac:dyDescent="0.25">
      <c r="A7" s="10" t="s">
        <v>132</v>
      </c>
      <c r="B7" s="4">
        <v>79012025.030000001</v>
      </c>
    </row>
    <row r="8" spans="1:2" x14ac:dyDescent="0.25">
      <c r="A8" s="105" t="s">
        <v>2954</v>
      </c>
      <c r="B8" s="4">
        <v>55013400</v>
      </c>
    </row>
    <row r="9" spans="1:2" x14ac:dyDescent="0.25">
      <c r="A9" s="105" t="s">
        <v>2955</v>
      </c>
      <c r="B9" s="4">
        <v>8633000.4000000004</v>
      </c>
    </row>
    <row r="10" spans="1:2" x14ac:dyDescent="0.25">
      <c r="A10" s="105" t="s">
        <v>2827</v>
      </c>
      <c r="B10" s="4">
        <v>9951628.629999999</v>
      </c>
    </row>
    <row r="11" spans="1:2" x14ac:dyDescent="0.25">
      <c r="A11" s="105" t="s">
        <v>2953</v>
      </c>
      <c r="B11" s="4">
        <v>5413996</v>
      </c>
    </row>
    <row r="12" spans="1:2" x14ac:dyDescent="0.25">
      <c r="A12" s="10" t="s">
        <v>1222</v>
      </c>
      <c r="B12" s="4">
        <v>62291884.339758292</v>
      </c>
    </row>
    <row r="13" spans="1:2" x14ac:dyDescent="0.25">
      <c r="A13" s="105" t="s">
        <v>2959</v>
      </c>
      <c r="B13" s="4">
        <v>62291884.339758292</v>
      </c>
    </row>
    <row r="14" spans="1:2" x14ac:dyDescent="0.25">
      <c r="A14" s="10" t="s">
        <v>1294</v>
      </c>
      <c r="B14" s="4">
        <v>9327500</v>
      </c>
    </row>
    <row r="15" spans="1:2" x14ac:dyDescent="0.25">
      <c r="A15" s="105" t="s">
        <v>2828</v>
      </c>
      <c r="B15" s="4">
        <v>1333000</v>
      </c>
    </row>
    <row r="16" spans="1:2" x14ac:dyDescent="0.25">
      <c r="A16" s="105" t="s">
        <v>2829</v>
      </c>
      <c r="B16" s="4">
        <v>100000</v>
      </c>
    </row>
    <row r="17" spans="1:2" x14ac:dyDescent="0.25">
      <c r="A17" s="105" t="s">
        <v>167</v>
      </c>
      <c r="B17" s="4">
        <v>7187000</v>
      </c>
    </row>
    <row r="18" spans="1:2" x14ac:dyDescent="0.25">
      <c r="A18" s="105" t="s">
        <v>2960</v>
      </c>
      <c r="B18" s="4">
        <v>707500</v>
      </c>
    </row>
    <row r="19" spans="1:2" x14ac:dyDescent="0.25">
      <c r="A19" s="10" t="s">
        <v>1223</v>
      </c>
      <c r="B19" s="4">
        <v>25226513.772</v>
      </c>
    </row>
    <row r="20" spans="1:2" x14ac:dyDescent="0.25">
      <c r="A20" s="105" t="s">
        <v>2961</v>
      </c>
      <c r="B20" s="4">
        <v>11021605.772</v>
      </c>
    </row>
    <row r="21" spans="1:2" x14ac:dyDescent="0.25">
      <c r="A21" s="105" t="s">
        <v>2962</v>
      </c>
      <c r="B21" s="4">
        <v>6056908</v>
      </c>
    </row>
    <row r="22" spans="1:2" x14ac:dyDescent="0.25">
      <c r="A22" s="105" t="s">
        <v>2841</v>
      </c>
      <c r="B22" s="4">
        <v>8148000</v>
      </c>
    </row>
    <row r="23" spans="1:2" x14ac:dyDescent="0.25">
      <c r="A23" s="10" t="s">
        <v>1296</v>
      </c>
      <c r="B23" s="4">
        <v>1079679688.0433338</v>
      </c>
    </row>
    <row r="24" spans="1:2" x14ac:dyDescent="0.25">
      <c r="A24" s="105" t="s">
        <v>2844</v>
      </c>
      <c r="B24" s="4">
        <v>150000</v>
      </c>
    </row>
    <row r="25" spans="1:2" x14ac:dyDescent="0.25">
      <c r="A25" s="105" t="s">
        <v>2963</v>
      </c>
      <c r="B25" s="4">
        <v>1079529688.0433338</v>
      </c>
    </row>
    <row r="26" spans="1:2" x14ac:dyDescent="0.25">
      <c r="A26" s="10" t="s">
        <v>1298</v>
      </c>
      <c r="B26" s="4">
        <v>332000</v>
      </c>
    </row>
    <row r="27" spans="1:2" x14ac:dyDescent="0.25">
      <c r="A27" s="105" t="s">
        <v>2964</v>
      </c>
      <c r="B27" s="4">
        <v>332000</v>
      </c>
    </row>
    <row r="28" spans="1:2" x14ac:dyDescent="0.25">
      <c r="A28" s="10" t="s">
        <v>1299</v>
      </c>
      <c r="B28" s="4">
        <v>726211536.90967774</v>
      </c>
    </row>
    <row r="29" spans="1:2" x14ac:dyDescent="0.25">
      <c r="A29" s="105" t="s">
        <v>2851</v>
      </c>
      <c r="B29" s="4">
        <v>29217000</v>
      </c>
    </row>
    <row r="30" spans="1:2" x14ac:dyDescent="0.25">
      <c r="A30" s="105" t="s">
        <v>2852</v>
      </c>
      <c r="B30" s="4">
        <v>2986000</v>
      </c>
    </row>
    <row r="31" spans="1:2" x14ac:dyDescent="0.25">
      <c r="A31" s="105" t="s">
        <v>2853</v>
      </c>
      <c r="B31" s="4">
        <v>54831400</v>
      </c>
    </row>
    <row r="32" spans="1:2" x14ac:dyDescent="0.25">
      <c r="A32" s="105" t="s">
        <v>2854</v>
      </c>
      <c r="B32" s="4">
        <v>30881700</v>
      </c>
    </row>
    <row r="33" spans="1:2" x14ac:dyDescent="0.25">
      <c r="A33" s="105" t="s">
        <v>2855</v>
      </c>
      <c r="B33" s="4">
        <v>100000000</v>
      </c>
    </row>
    <row r="34" spans="1:2" x14ac:dyDescent="0.25">
      <c r="A34" s="105" t="s">
        <v>2857</v>
      </c>
      <c r="B34" s="4">
        <v>20430000</v>
      </c>
    </row>
    <row r="35" spans="1:2" x14ac:dyDescent="0.25">
      <c r="A35" s="105" t="s">
        <v>2965</v>
      </c>
      <c r="B35" s="4">
        <v>9200000</v>
      </c>
    </row>
    <row r="36" spans="1:2" x14ac:dyDescent="0.25">
      <c r="A36" s="105" t="s">
        <v>2968</v>
      </c>
      <c r="B36" s="4">
        <v>3265000</v>
      </c>
    </row>
    <row r="37" spans="1:2" x14ac:dyDescent="0.25">
      <c r="A37" s="105" t="s">
        <v>2970</v>
      </c>
      <c r="B37" s="4">
        <v>663200</v>
      </c>
    </row>
    <row r="38" spans="1:2" x14ac:dyDescent="0.25">
      <c r="A38" s="105" t="s">
        <v>2966</v>
      </c>
      <c r="B38" s="4">
        <v>376386532.01999998</v>
      </c>
    </row>
    <row r="39" spans="1:2" x14ac:dyDescent="0.25">
      <c r="A39" s="105" t="s">
        <v>2967</v>
      </c>
      <c r="B39" s="4">
        <v>90147311.889677718</v>
      </c>
    </row>
    <row r="40" spans="1:2" x14ac:dyDescent="0.25">
      <c r="A40" s="105" t="s">
        <v>2969</v>
      </c>
      <c r="B40" s="4">
        <v>8203393</v>
      </c>
    </row>
    <row r="41" spans="1:2" x14ac:dyDescent="0.25">
      <c r="A41" s="10" t="s">
        <v>1300</v>
      </c>
      <c r="B41" s="4">
        <v>4118444199.4797583</v>
      </c>
    </row>
    <row r="42" spans="1:2" x14ac:dyDescent="0.25">
      <c r="A42" s="105" t="s">
        <v>2863</v>
      </c>
      <c r="B42" s="4">
        <v>495284886.33975828</v>
      </c>
    </row>
    <row r="43" spans="1:2" x14ac:dyDescent="0.25">
      <c r="A43" s="105" t="s">
        <v>2864</v>
      </c>
      <c r="B43" s="4">
        <v>174152744.93999994</v>
      </c>
    </row>
    <row r="44" spans="1:2" x14ac:dyDescent="0.25">
      <c r="A44" s="105" t="s">
        <v>2973</v>
      </c>
      <c r="B44" s="4">
        <v>3446629568.1999998</v>
      </c>
    </row>
    <row r="45" spans="1:2" x14ac:dyDescent="0.25">
      <c r="A45" s="105" t="s">
        <v>2972</v>
      </c>
      <c r="B45" s="4">
        <v>1505000</v>
      </c>
    </row>
    <row r="46" spans="1:2" x14ac:dyDescent="0.25">
      <c r="A46" s="105" t="s">
        <v>2971</v>
      </c>
      <c r="B46" s="4">
        <v>872000</v>
      </c>
    </row>
    <row r="47" spans="1:2" x14ac:dyDescent="0.25">
      <c r="A47" s="10" t="s">
        <v>1302</v>
      </c>
      <c r="B47" s="4">
        <v>352882718.86000001</v>
      </c>
    </row>
    <row r="48" spans="1:2" x14ac:dyDescent="0.25">
      <c r="A48" s="105" t="s">
        <v>2978</v>
      </c>
      <c r="B48" s="4">
        <v>19280268.990000002</v>
      </c>
    </row>
    <row r="49" spans="1:2" x14ac:dyDescent="0.25">
      <c r="A49" s="105" t="s">
        <v>2975</v>
      </c>
      <c r="B49" s="4">
        <v>237168340.75999999</v>
      </c>
    </row>
    <row r="50" spans="1:2" x14ac:dyDescent="0.25">
      <c r="A50" s="105" t="s">
        <v>2976</v>
      </c>
      <c r="B50" s="4">
        <v>43371109.109999999</v>
      </c>
    </row>
    <row r="51" spans="1:2" x14ac:dyDescent="0.25">
      <c r="A51" s="105" t="s">
        <v>2977</v>
      </c>
      <c r="B51" s="4">
        <v>4693000</v>
      </c>
    </row>
    <row r="52" spans="1:2" x14ac:dyDescent="0.25">
      <c r="A52" s="105" t="s">
        <v>2974</v>
      </c>
      <c r="B52" s="4">
        <v>48370000</v>
      </c>
    </row>
    <row r="53" spans="1:2" x14ac:dyDescent="0.25">
      <c r="A53" s="10" t="s">
        <v>1304</v>
      </c>
      <c r="B53" s="4">
        <v>42002250</v>
      </c>
    </row>
    <row r="54" spans="1:2" x14ac:dyDescent="0.25">
      <c r="A54" s="105" t="s">
        <v>2981</v>
      </c>
      <c r="B54" s="4">
        <v>635450</v>
      </c>
    </row>
    <row r="55" spans="1:2" x14ac:dyDescent="0.25">
      <c r="A55" s="105" t="s">
        <v>2877</v>
      </c>
      <c r="B55" s="4">
        <v>18711500</v>
      </c>
    </row>
    <row r="56" spans="1:2" x14ac:dyDescent="0.25">
      <c r="A56" s="105" t="s">
        <v>2878</v>
      </c>
      <c r="B56" s="4">
        <v>10354000</v>
      </c>
    </row>
    <row r="57" spans="1:2" x14ac:dyDescent="0.25">
      <c r="A57" s="105" t="s">
        <v>2979</v>
      </c>
      <c r="B57" s="4">
        <v>2184800</v>
      </c>
    </row>
    <row r="58" spans="1:2" x14ac:dyDescent="0.25">
      <c r="A58" s="105" t="s">
        <v>2980</v>
      </c>
      <c r="B58" s="4">
        <v>136500</v>
      </c>
    </row>
    <row r="59" spans="1:2" x14ac:dyDescent="0.25">
      <c r="A59" s="105" t="s">
        <v>2982</v>
      </c>
      <c r="B59" s="4">
        <v>9980000</v>
      </c>
    </row>
    <row r="60" spans="1:2" x14ac:dyDescent="0.25">
      <c r="A60" s="10" t="s">
        <v>1224</v>
      </c>
      <c r="B60" s="4">
        <v>616642505.75547481</v>
      </c>
    </row>
    <row r="61" spans="1:2" x14ac:dyDescent="0.25">
      <c r="A61" s="105" t="s">
        <v>2825</v>
      </c>
      <c r="B61" s="4">
        <v>616642505.75547481</v>
      </c>
    </row>
    <row r="62" spans="1:2" x14ac:dyDescent="0.25">
      <c r="A62" s="10" t="s">
        <v>1306</v>
      </c>
      <c r="B62" s="4">
        <v>73425827.810000002</v>
      </c>
    </row>
    <row r="63" spans="1:2" x14ac:dyDescent="0.25">
      <c r="A63" s="105" t="s">
        <v>2987</v>
      </c>
      <c r="B63" s="4">
        <v>2477413.81</v>
      </c>
    </row>
    <row r="64" spans="1:2" x14ac:dyDescent="0.25">
      <c r="A64" s="105" t="s">
        <v>2986</v>
      </c>
      <c r="B64" s="4">
        <v>10505000</v>
      </c>
    </row>
    <row r="65" spans="1:2" x14ac:dyDescent="0.25">
      <c r="A65" s="105" t="s">
        <v>2984</v>
      </c>
      <c r="B65" s="4">
        <v>24524844</v>
      </c>
    </row>
    <row r="66" spans="1:2" x14ac:dyDescent="0.25">
      <c r="A66" s="105" t="s">
        <v>2983</v>
      </c>
      <c r="B66" s="4">
        <v>11778000</v>
      </c>
    </row>
    <row r="67" spans="1:2" x14ac:dyDescent="0.25">
      <c r="A67" s="105" t="s">
        <v>2985</v>
      </c>
      <c r="B67" s="4">
        <v>14788701</v>
      </c>
    </row>
    <row r="68" spans="1:2" x14ac:dyDescent="0.25">
      <c r="A68" s="105" t="s">
        <v>2988</v>
      </c>
      <c r="B68" s="4">
        <v>5155000</v>
      </c>
    </row>
    <row r="69" spans="1:2" x14ac:dyDescent="0.25">
      <c r="A69" s="105" t="s">
        <v>3059</v>
      </c>
      <c r="B69" s="4">
        <v>4196869</v>
      </c>
    </row>
    <row r="70" spans="1:2" x14ac:dyDescent="0.25">
      <c r="A70" s="10" t="s">
        <v>2821</v>
      </c>
      <c r="B70" s="4"/>
    </row>
    <row r="71" spans="1:2" x14ac:dyDescent="0.25">
      <c r="A71" s="105" t="s">
        <v>2821</v>
      </c>
      <c r="B71" s="4"/>
    </row>
    <row r="72" spans="1:2" x14ac:dyDescent="0.25">
      <c r="A72" s="10" t="s">
        <v>33</v>
      </c>
      <c r="B72" s="4">
        <v>7186008650.0000029</v>
      </c>
    </row>
  </sheetData>
  <pageMargins left="0.7" right="0.7" top="0.75" bottom="0.75" header="0.3" footer="0.3"/>
  <pageSetup scale="80"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F1388"/>
  <sheetViews>
    <sheetView workbookViewId="0">
      <selection activeCell="K811" sqref="K811"/>
    </sheetView>
  </sheetViews>
  <sheetFormatPr baseColWidth="10" defaultRowHeight="15" x14ac:dyDescent="0.25"/>
  <cols>
    <col min="2" max="2" width="10.85546875" style="107"/>
    <col min="3" max="3" width="11.140625" bestFit="1" customWidth="1"/>
    <col min="4" max="5" width="10.85546875" style="107"/>
  </cols>
  <sheetData>
    <row r="2" spans="1:6" x14ac:dyDescent="0.25">
      <c r="A2" t="str">
        <f>+MID(F2,1,3)</f>
        <v>211</v>
      </c>
      <c r="B2" s="291" t="s">
        <v>2990</v>
      </c>
      <c r="C2" t="str">
        <f>+CONCATENATE(A2,B2)</f>
        <v>21101</v>
      </c>
      <c r="D2" s="107" t="str">
        <f>+MID(F2,5,999)</f>
        <v>MATERIALES, UTILES Y EQUIPOS MENORES DE OFICINA</v>
      </c>
      <c r="E2" s="107" t="str">
        <f>+CONCATENATE(C2," ",D2)</f>
        <v>21101 MATERIALES, UTILES Y EQUIPOS MENORES DE OFICINA</v>
      </c>
      <c r="F2" s="107" t="s">
        <v>2</v>
      </c>
    </row>
    <row r="3" spans="1:6" x14ac:dyDescent="0.25">
      <c r="A3" s="107" t="str">
        <f t="shared" ref="A3:A66" si="0">+MID(F3,1,3)</f>
        <v>214</v>
      </c>
      <c r="B3" s="291" t="s">
        <v>2990</v>
      </c>
      <c r="C3" s="107" t="str">
        <f t="shared" ref="C3:C66" si="1">+CONCATENATE(A3,B3)</f>
        <v>21401</v>
      </c>
      <c r="D3" s="107" t="str">
        <f t="shared" ref="D3:D66" si="2">+MID(F3,5,999)</f>
        <v>MATERIALES, UTILES Y EQUIPOS MENORES DE TECNOLOGIAS DE LA INFORMACION Y COMUNICACIONES</v>
      </c>
      <c r="E3" s="107" t="str">
        <f>+CONCATENATE(C3," ",D3)</f>
        <v>21401 MATERIALES, UTILES Y EQUIPOS MENORES DE TECNOLOGIAS DE LA INFORMACION Y COMUNICACIONES</v>
      </c>
      <c r="F3" s="107" t="s">
        <v>51</v>
      </c>
    </row>
    <row r="4" spans="1:6" x14ac:dyDescent="0.25">
      <c r="A4" s="107" t="str">
        <f t="shared" si="0"/>
        <v>221</v>
      </c>
      <c r="B4" s="291" t="s">
        <v>2990</v>
      </c>
      <c r="C4" s="107" t="str">
        <f t="shared" si="1"/>
        <v>22101</v>
      </c>
      <c r="D4" s="107" t="str">
        <f t="shared" si="2"/>
        <v>PRODUCTOS ALIMENTICIOS PARA PERSONAS</v>
      </c>
      <c r="E4" s="107" t="str">
        <f>+CONCATENATE(C4," ",D4)</f>
        <v>22101 PRODUCTOS ALIMENTICIOS PARA PERSONAS</v>
      </c>
      <c r="F4" s="107" t="s">
        <v>6</v>
      </c>
    </row>
    <row r="5" spans="1:6" x14ac:dyDescent="0.25">
      <c r="A5" s="107" t="str">
        <f t="shared" si="0"/>
        <v>246</v>
      </c>
      <c r="B5" s="291" t="s">
        <v>2990</v>
      </c>
      <c r="C5" s="107" t="str">
        <f t="shared" si="1"/>
        <v>24601</v>
      </c>
      <c r="D5" s="107" t="str">
        <f t="shared" si="2"/>
        <v>MATERIAL ELECTRICO Y ELECTRONICO</v>
      </c>
      <c r="E5" s="107" t="str">
        <f t="shared" ref="E5:E68" si="3">+CONCATENATE(C5," ",D5)</f>
        <v>24601 MATERIAL ELECTRICO Y ELECTRONICO</v>
      </c>
      <c r="F5" s="107" t="s">
        <v>52</v>
      </c>
    </row>
    <row r="6" spans="1:6" x14ac:dyDescent="0.25">
      <c r="A6" s="107" t="str">
        <f t="shared" si="0"/>
        <v>292</v>
      </c>
      <c r="B6" s="291" t="s">
        <v>2990</v>
      </c>
      <c r="C6" s="107" t="str">
        <f t="shared" si="1"/>
        <v>29201</v>
      </c>
      <c r="D6" s="107" t="str">
        <f t="shared" si="2"/>
        <v>REFACCIONES Y ACCESORIOS MENORES DE EDIFICIOS</v>
      </c>
      <c r="E6" s="107" t="str">
        <f t="shared" si="3"/>
        <v>29201 REFACCIONES Y ACCESORIOS MENORES DE EDIFICIOS</v>
      </c>
      <c r="F6" s="107" t="s">
        <v>11</v>
      </c>
    </row>
    <row r="7" spans="1:6" x14ac:dyDescent="0.25">
      <c r="A7" s="107" t="str">
        <f t="shared" si="0"/>
        <v>293</v>
      </c>
      <c r="B7" s="291" t="s">
        <v>2990</v>
      </c>
      <c r="C7" s="107" t="str">
        <f t="shared" si="1"/>
        <v>29301</v>
      </c>
      <c r="D7" s="107" t="str">
        <f t="shared" si="2"/>
        <v>REFACCIONES Y ACCESORIOS MENORES DE MOBILIARIO Y EQUIPO DE ADMINISTRACION, EDUCACIONAL Y RECREATIVO</v>
      </c>
      <c r="E7" s="107" t="str">
        <f t="shared" si="3"/>
        <v>29301 REFACCIONES Y ACCESORIOS MENORES DE MOBILIARIO Y EQUIPO DE ADMINISTRACION, EDUCACIONAL Y RECREATIVO</v>
      </c>
      <c r="F7" s="107" t="s">
        <v>53</v>
      </c>
    </row>
    <row r="8" spans="1:6" x14ac:dyDescent="0.25">
      <c r="A8" s="107" t="str">
        <f t="shared" si="0"/>
        <v>294</v>
      </c>
      <c r="B8" s="291" t="s">
        <v>2990</v>
      </c>
      <c r="C8" s="107" t="str">
        <f t="shared" si="1"/>
        <v>29401</v>
      </c>
      <c r="D8" s="107" t="str">
        <f t="shared" si="2"/>
        <v>REFACCIONES Y ACCESORIOS MENORES DE EQUIPO DE COMPUTO Y TECNOLOGIAS DE LA INFORMACION</v>
      </c>
      <c r="E8" s="107" t="str">
        <f t="shared" si="3"/>
        <v>29401 REFACCIONES Y ACCESORIOS MENORES DE EQUIPO DE COMPUTO Y TECNOLOGIAS DE LA INFORMACION</v>
      </c>
      <c r="F8" s="107" t="s">
        <v>54</v>
      </c>
    </row>
    <row r="9" spans="1:6" x14ac:dyDescent="0.25">
      <c r="A9" s="107" t="str">
        <f t="shared" si="0"/>
        <v>296</v>
      </c>
      <c r="B9" s="291" t="s">
        <v>2990</v>
      </c>
      <c r="C9" s="107" t="str">
        <f t="shared" si="1"/>
        <v>29601</v>
      </c>
      <c r="D9" s="107" t="str">
        <f t="shared" si="2"/>
        <v>REFACCIONES Y ACCESORIOS MENORES DE EQUIPO DE TRANSPORTE</v>
      </c>
      <c r="E9" s="107" t="str">
        <f t="shared" si="3"/>
        <v>29601 REFACCIONES Y ACCESORIOS MENORES DE EQUIPO DE TRANSPORTE</v>
      </c>
      <c r="F9" s="107" t="s">
        <v>55</v>
      </c>
    </row>
    <row r="10" spans="1:6" x14ac:dyDescent="0.25">
      <c r="A10" s="107" t="str">
        <f t="shared" si="0"/>
        <v>318</v>
      </c>
      <c r="B10" s="291" t="s">
        <v>2990</v>
      </c>
      <c r="C10" s="107" t="str">
        <f t="shared" si="1"/>
        <v>31801</v>
      </c>
      <c r="D10" s="107" t="str">
        <f t="shared" si="2"/>
        <v>SERVICIOS POSTALES Y TELEGRAFICOS</v>
      </c>
      <c r="E10" s="107" t="str">
        <f t="shared" si="3"/>
        <v>31801 SERVICIOS POSTALES Y TELEGRAFICOS</v>
      </c>
      <c r="F10" s="107" t="s">
        <v>12</v>
      </c>
    </row>
    <row r="11" spans="1:6" x14ac:dyDescent="0.25">
      <c r="A11" s="107" t="str">
        <f t="shared" si="0"/>
        <v>371</v>
      </c>
      <c r="B11" s="291" t="s">
        <v>2990</v>
      </c>
      <c r="C11" s="107" t="str">
        <f t="shared" si="1"/>
        <v>37101</v>
      </c>
      <c r="D11" s="107" t="str">
        <f t="shared" si="2"/>
        <v>PASAJES AEREOS</v>
      </c>
      <c r="E11" s="107" t="str">
        <f t="shared" si="3"/>
        <v>37101 PASAJES AEREOS</v>
      </c>
      <c r="F11" s="107" t="s">
        <v>56</v>
      </c>
    </row>
    <row r="12" spans="1:6" x14ac:dyDescent="0.25">
      <c r="A12" s="107" t="str">
        <f t="shared" si="0"/>
        <v>375</v>
      </c>
      <c r="B12" s="291" t="s">
        <v>2990</v>
      </c>
      <c r="C12" s="107" t="str">
        <f t="shared" si="1"/>
        <v>37501</v>
      </c>
      <c r="D12" s="107" t="str">
        <f t="shared" si="2"/>
        <v>VIATICOS EN EL PAIS</v>
      </c>
      <c r="E12" s="107" t="str">
        <f t="shared" si="3"/>
        <v>37501 VIATICOS EN EL PAIS</v>
      </c>
      <c r="F12" s="107" t="s">
        <v>57</v>
      </c>
    </row>
    <row r="13" spans="1:6" x14ac:dyDescent="0.25">
      <c r="A13" s="107" t="str">
        <f t="shared" si="0"/>
        <v>211</v>
      </c>
      <c r="B13" s="291" t="s">
        <v>2990</v>
      </c>
      <c r="C13" s="107" t="str">
        <f t="shared" si="1"/>
        <v>21101</v>
      </c>
      <c r="D13" s="107" t="str">
        <f t="shared" si="2"/>
        <v>MATERIALES, UTILES Y EQUIPOS MENORES DE OFICINA</v>
      </c>
      <c r="E13" s="107" t="str">
        <f t="shared" si="3"/>
        <v>21101 MATERIALES, UTILES Y EQUIPOS MENORES DE OFICINA</v>
      </c>
      <c r="F13" s="107" t="s">
        <v>2</v>
      </c>
    </row>
    <row r="14" spans="1:6" x14ac:dyDescent="0.25">
      <c r="A14" s="107" t="str">
        <f t="shared" si="0"/>
        <v>211</v>
      </c>
      <c r="B14" s="291" t="s">
        <v>2990</v>
      </c>
      <c r="C14" s="107" t="str">
        <f t="shared" si="1"/>
        <v>21101</v>
      </c>
      <c r="D14" s="107" t="str">
        <f t="shared" si="2"/>
        <v>MATERIALES, UTILES Y EQUIPOS MENORES DE OFICINA</v>
      </c>
      <c r="E14" s="107" t="str">
        <f t="shared" si="3"/>
        <v>21101 MATERIALES, UTILES Y EQUIPOS MENORES DE OFICINA</v>
      </c>
      <c r="F14" s="107" t="s">
        <v>2</v>
      </c>
    </row>
    <row r="15" spans="1:6" x14ac:dyDescent="0.25">
      <c r="A15" s="107" t="str">
        <f t="shared" si="0"/>
        <v>215</v>
      </c>
      <c r="B15" s="291" t="s">
        <v>2990</v>
      </c>
      <c r="C15" s="107" t="str">
        <f t="shared" si="1"/>
        <v>21501</v>
      </c>
      <c r="D15" s="107" t="str">
        <f t="shared" si="2"/>
        <v>MATERIAL IMPRESO E INFORMACION DIGITAL</v>
      </c>
      <c r="E15" s="107" t="str">
        <f t="shared" si="3"/>
        <v>21501 MATERIAL IMPRESO E INFORMACION DIGITAL</v>
      </c>
      <c r="F15" s="107" t="s">
        <v>3</v>
      </c>
    </row>
    <row r="16" spans="1:6" x14ac:dyDescent="0.25">
      <c r="A16" s="107" t="str">
        <f t="shared" si="0"/>
        <v>221</v>
      </c>
      <c r="B16" s="291" t="s">
        <v>2990</v>
      </c>
      <c r="C16" s="107" t="str">
        <f t="shared" si="1"/>
        <v>22101</v>
      </c>
      <c r="D16" s="107" t="str">
        <f t="shared" si="2"/>
        <v>PRODUCTOS ALIMENTICIOS PARA PERSONAS</v>
      </c>
      <c r="E16" s="107" t="str">
        <f t="shared" si="3"/>
        <v>22101 PRODUCTOS ALIMENTICIOS PARA PERSONAS</v>
      </c>
      <c r="F16" s="107" t="s">
        <v>6</v>
      </c>
    </row>
    <row r="17" spans="1:6" x14ac:dyDescent="0.25">
      <c r="A17" s="107" t="str">
        <f t="shared" si="0"/>
        <v>223</v>
      </c>
      <c r="B17" s="291" t="s">
        <v>2990</v>
      </c>
      <c r="C17" s="107" t="str">
        <f t="shared" si="1"/>
        <v>22301</v>
      </c>
      <c r="D17" s="107" t="str">
        <f t="shared" si="2"/>
        <v>UTENSILIOS PARA EL SERVICIO DE ALIMENTACION</v>
      </c>
      <c r="E17" s="107" t="str">
        <f t="shared" si="3"/>
        <v>22301 UTENSILIOS PARA EL SERVICIO DE ALIMENTACION</v>
      </c>
      <c r="F17" s="107" t="s">
        <v>7</v>
      </c>
    </row>
    <row r="18" spans="1:6" x14ac:dyDescent="0.25">
      <c r="A18" s="107" t="str">
        <f t="shared" si="0"/>
        <v>246</v>
      </c>
      <c r="B18" s="291" t="s">
        <v>2990</v>
      </c>
      <c r="C18" s="107" t="str">
        <f t="shared" si="1"/>
        <v>24601</v>
      </c>
      <c r="D18" s="107" t="str">
        <f t="shared" si="2"/>
        <v>MATERIAL ELECTRICO Y ELECTRONICO</v>
      </c>
      <c r="E18" s="107" t="str">
        <f t="shared" si="3"/>
        <v>24601 MATERIAL ELECTRICO Y ELECTRONICO</v>
      </c>
      <c r="F18" s="107" t="s">
        <v>52</v>
      </c>
    </row>
    <row r="19" spans="1:6" x14ac:dyDescent="0.25">
      <c r="A19" s="107" t="str">
        <f t="shared" si="0"/>
        <v>247</v>
      </c>
      <c r="B19" s="291" t="s">
        <v>2990</v>
      </c>
      <c r="C19" s="107" t="str">
        <f t="shared" si="1"/>
        <v>24701</v>
      </c>
      <c r="D19" s="107" t="str">
        <f t="shared" si="2"/>
        <v>ARTICULOS METALICOS PARA LA CONSTRUCCION</v>
      </c>
      <c r="E19" s="107" t="str">
        <f t="shared" si="3"/>
        <v>24701 ARTICULOS METALICOS PARA LA CONSTRUCCION</v>
      </c>
      <c r="F19" s="107" t="s">
        <v>58</v>
      </c>
    </row>
    <row r="20" spans="1:6" x14ac:dyDescent="0.25">
      <c r="A20" s="107" t="str">
        <f t="shared" si="0"/>
        <v>249</v>
      </c>
      <c r="B20" s="291" t="s">
        <v>2990</v>
      </c>
      <c r="C20" s="107" t="str">
        <f t="shared" si="1"/>
        <v>24901</v>
      </c>
      <c r="D20" s="107" t="str">
        <f t="shared" si="2"/>
        <v>OTROS MATERIALES Y ARTICULOS DE CONSTRUCCION Y REPARACION</v>
      </c>
      <c r="E20" s="107" t="str">
        <f t="shared" si="3"/>
        <v>24901 OTROS MATERIALES Y ARTICULOS DE CONSTRUCCION Y REPARACION</v>
      </c>
      <c r="F20" s="107" t="s">
        <v>59</v>
      </c>
    </row>
    <row r="21" spans="1:6" x14ac:dyDescent="0.25">
      <c r="A21" s="107" t="str">
        <f t="shared" si="0"/>
        <v>274</v>
      </c>
      <c r="B21" s="291" t="s">
        <v>2990</v>
      </c>
      <c r="C21" s="107" t="str">
        <f t="shared" si="1"/>
        <v>27401</v>
      </c>
      <c r="D21" s="107" t="str">
        <f t="shared" si="2"/>
        <v>PRODUCTOS TEXTILES</v>
      </c>
      <c r="E21" s="107" t="str">
        <f t="shared" si="3"/>
        <v>27401 PRODUCTOS TEXTILES</v>
      </c>
      <c r="F21" s="107" t="s">
        <v>9</v>
      </c>
    </row>
    <row r="22" spans="1:6" x14ac:dyDescent="0.25">
      <c r="A22" s="107" t="str">
        <f t="shared" si="0"/>
        <v>275</v>
      </c>
      <c r="B22" s="291" t="s">
        <v>2990</v>
      </c>
      <c r="C22" s="107" t="str">
        <f t="shared" si="1"/>
        <v>27501</v>
      </c>
      <c r="D22" s="107" t="str">
        <f t="shared" si="2"/>
        <v>BLANCOS Y OTROS PRODUCTOS TEXTILES, EXCEPTO PRENDAS DE VESTIR</v>
      </c>
      <c r="E22" s="107" t="str">
        <f t="shared" si="3"/>
        <v>27501 BLANCOS Y OTROS PRODUCTOS TEXTILES, EXCEPTO PRENDAS DE VESTIR</v>
      </c>
      <c r="F22" s="107" t="s">
        <v>43</v>
      </c>
    </row>
    <row r="23" spans="1:6" x14ac:dyDescent="0.25">
      <c r="A23" s="107" t="str">
        <f t="shared" si="0"/>
        <v>329</v>
      </c>
      <c r="B23" s="291" t="s">
        <v>2990</v>
      </c>
      <c r="C23" s="107" t="str">
        <f t="shared" si="1"/>
        <v>32901</v>
      </c>
      <c r="D23" s="107" t="str">
        <f t="shared" si="2"/>
        <v>OTROS ARRENDAMIENTOS</v>
      </c>
      <c r="E23" s="107" t="str">
        <f t="shared" si="3"/>
        <v>32901 OTROS ARRENDAMIENTOS</v>
      </c>
      <c r="F23" s="107" t="s">
        <v>60</v>
      </c>
    </row>
    <row r="24" spans="1:6" x14ac:dyDescent="0.25">
      <c r="A24" s="107" t="str">
        <f t="shared" si="0"/>
        <v>381</v>
      </c>
      <c r="B24" s="291" t="s">
        <v>2990</v>
      </c>
      <c r="C24" s="107" t="str">
        <f t="shared" si="1"/>
        <v>38101</v>
      </c>
      <c r="D24" s="107" t="str">
        <f t="shared" si="2"/>
        <v>GASTOS DE CEREMONIAL</v>
      </c>
      <c r="E24" s="107" t="str">
        <f t="shared" si="3"/>
        <v>38101 GASTOS DE CEREMONIAL</v>
      </c>
      <c r="F24" s="107" t="s">
        <v>37</v>
      </c>
    </row>
    <row r="25" spans="1:6" x14ac:dyDescent="0.25">
      <c r="A25" s="107" t="str">
        <f t="shared" si="0"/>
        <v>512</v>
      </c>
      <c r="B25" s="291" t="s">
        <v>2990</v>
      </c>
      <c r="C25" s="107" t="str">
        <f t="shared" si="1"/>
        <v>51201</v>
      </c>
      <c r="D25" s="107" t="str">
        <f t="shared" si="2"/>
        <v>MUEBLES, EXCEPTO DE OFICINA Y ESTANTERIA</v>
      </c>
      <c r="E25" s="107" t="str">
        <f t="shared" si="3"/>
        <v>51201 MUEBLES, EXCEPTO DE OFICINA Y ESTANTERIA</v>
      </c>
      <c r="F25" s="107" t="s">
        <v>16</v>
      </c>
    </row>
    <row r="26" spans="1:6" x14ac:dyDescent="0.25">
      <c r="A26" s="107" t="str">
        <f t="shared" si="0"/>
        <v>519</v>
      </c>
      <c r="B26" s="291" t="s">
        <v>2990</v>
      </c>
      <c r="C26" s="107" t="str">
        <f t="shared" si="1"/>
        <v>51901</v>
      </c>
      <c r="D26" s="107" t="str">
        <f t="shared" si="2"/>
        <v>OTROS MOBILIARIOS Y EQUIPOS DE ADMINISTRACION</v>
      </c>
      <c r="E26" s="107" t="str">
        <f t="shared" si="3"/>
        <v>51901 OTROS MOBILIARIOS Y EQUIPOS DE ADMINISTRACION</v>
      </c>
      <c r="F26" s="107" t="s">
        <v>17</v>
      </c>
    </row>
    <row r="27" spans="1:6" x14ac:dyDescent="0.25">
      <c r="A27" s="107" t="str">
        <f t="shared" si="0"/>
        <v>511</v>
      </c>
      <c r="B27" s="291" t="s">
        <v>2990</v>
      </c>
      <c r="C27" s="107" t="str">
        <f t="shared" si="1"/>
        <v>51101</v>
      </c>
      <c r="D27" s="107" t="str">
        <f t="shared" si="2"/>
        <v>MUEBLES DE OFICINA Y ESTANTERIA</v>
      </c>
      <c r="E27" s="107" t="str">
        <f t="shared" si="3"/>
        <v>51101 MUEBLES DE OFICINA Y ESTANTERIA</v>
      </c>
      <c r="F27" s="107" t="s">
        <v>15</v>
      </c>
    </row>
    <row r="28" spans="1:6" x14ac:dyDescent="0.25">
      <c r="A28" s="107" t="str">
        <f t="shared" si="0"/>
        <v>382</v>
      </c>
      <c r="B28" s="291" t="s">
        <v>2990</v>
      </c>
      <c r="C28" s="107" t="str">
        <f t="shared" si="1"/>
        <v>38201</v>
      </c>
      <c r="D28" s="107" t="str">
        <f t="shared" si="2"/>
        <v>GASTOS DE ORDEN SOCIAL Y CULTURAL</v>
      </c>
      <c r="E28" s="107" t="str">
        <f t="shared" si="3"/>
        <v>38201 GASTOS DE ORDEN SOCIAL Y CULTURAL</v>
      </c>
      <c r="F28" s="107" t="s">
        <v>61</v>
      </c>
    </row>
    <row r="29" spans="1:6" x14ac:dyDescent="0.25">
      <c r="A29" s="107" t="str">
        <f t="shared" si="0"/>
        <v>382</v>
      </c>
      <c r="B29" s="291" t="s">
        <v>2990</v>
      </c>
      <c r="C29" s="107" t="str">
        <f t="shared" si="1"/>
        <v>38201</v>
      </c>
      <c r="D29" s="107" t="str">
        <f t="shared" si="2"/>
        <v>GASTOS DE ORDEN SOCIAL Y CULTURAL</v>
      </c>
      <c r="E29" s="107" t="str">
        <f t="shared" si="3"/>
        <v>38201 GASTOS DE ORDEN SOCIAL Y CULTURAL</v>
      </c>
      <c r="F29" s="107" t="s">
        <v>61</v>
      </c>
    </row>
    <row r="30" spans="1:6" x14ac:dyDescent="0.25">
      <c r="A30" s="107" t="str">
        <f t="shared" si="0"/>
        <v>382</v>
      </c>
      <c r="B30" s="291" t="s">
        <v>2990</v>
      </c>
      <c r="C30" s="107" t="str">
        <f t="shared" si="1"/>
        <v>38201</v>
      </c>
      <c r="D30" s="107" t="str">
        <f t="shared" si="2"/>
        <v>GASTOS DE ORDEN SOCIAL Y CULTURAL</v>
      </c>
      <c r="E30" s="107" t="str">
        <f t="shared" si="3"/>
        <v>38201 GASTOS DE ORDEN SOCIAL Y CULTURAL</v>
      </c>
      <c r="F30" s="107" t="s">
        <v>61</v>
      </c>
    </row>
    <row r="31" spans="1:6" x14ac:dyDescent="0.25">
      <c r="A31" s="107" t="str">
        <f t="shared" si="0"/>
        <v>382</v>
      </c>
      <c r="B31" s="291" t="s">
        <v>2990</v>
      </c>
      <c r="C31" s="107" t="str">
        <f t="shared" si="1"/>
        <v>38201</v>
      </c>
      <c r="D31" s="107" t="str">
        <f t="shared" si="2"/>
        <v>GASTOS DE ORDEN SOCIAL Y CULTURAL</v>
      </c>
      <c r="E31" s="107" t="str">
        <f t="shared" si="3"/>
        <v>38201 GASTOS DE ORDEN SOCIAL Y CULTURAL</v>
      </c>
      <c r="F31" s="107" t="s">
        <v>61</v>
      </c>
    </row>
    <row r="32" spans="1:6" x14ac:dyDescent="0.25">
      <c r="A32" s="107" t="str">
        <f t="shared" si="0"/>
        <v>382</v>
      </c>
      <c r="B32" s="291" t="s">
        <v>2990</v>
      </c>
      <c r="C32" s="107" t="str">
        <f t="shared" si="1"/>
        <v>38201</v>
      </c>
      <c r="D32" s="107" t="str">
        <f t="shared" si="2"/>
        <v>GASTOS DE ORDEN SOCIAL Y CULTURAL</v>
      </c>
      <c r="E32" s="107" t="str">
        <f t="shared" si="3"/>
        <v>38201 GASTOS DE ORDEN SOCIAL Y CULTURAL</v>
      </c>
      <c r="F32" s="107" t="s">
        <v>61</v>
      </c>
    </row>
    <row r="33" spans="1:6" x14ac:dyDescent="0.25">
      <c r="A33" s="107" t="str">
        <f t="shared" si="0"/>
        <v>382</v>
      </c>
      <c r="B33" s="291" t="s">
        <v>2990</v>
      </c>
      <c r="C33" s="107" t="str">
        <f t="shared" si="1"/>
        <v>38201</v>
      </c>
      <c r="D33" s="107" t="str">
        <f t="shared" si="2"/>
        <v>GASTOS DE ORDEN SOCIAL Y CULTURAL</v>
      </c>
      <c r="E33" s="107" t="str">
        <f t="shared" si="3"/>
        <v>38201 GASTOS DE ORDEN SOCIAL Y CULTURAL</v>
      </c>
      <c r="F33" s="107" t="s">
        <v>61</v>
      </c>
    </row>
    <row r="34" spans="1:6" x14ac:dyDescent="0.25">
      <c r="A34" s="107" t="str">
        <f t="shared" si="0"/>
        <v>382</v>
      </c>
      <c r="B34" s="291" t="s">
        <v>2990</v>
      </c>
      <c r="C34" s="107" t="str">
        <f t="shared" si="1"/>
        <v>38201</v>
      </c>
      <c r="D34" s="107" t="str">
        <f t="shared" si="2"/>
        <v>GASTOS DE ORDEN SOCIAL Y CULTURAL</v>
      </c>
      <c r="E34" s="107" t="str">
        <f t="shared" si="3"/>
        <v>38201 GASTOS DE ORDEN SOCIAL Y CULTURAL</v>
      </c>
      <c r="F34" s="107" t="s">
        <v>61</v>
      </c>
    </row>
    <row r="35" spans="1:6" x14ac:dyDescent="0.25">
      <c r="A35" s="107" t="str">
        <f t="shared" si="0"/>
        <v>382</v>
      </c>
      <c r="B35" s="291" t="s">
        <v>2990</v>
      </c>
      <c r="C35" s="107" t="str">
        <f t="shared" si="1"/>
        <v>38201</v>
      </c>
      <c r="D35" s="107" t="str">
        <f t="shared" si="2"/>
        <v>GASTOS DE ORDEN SOCIAL Y CULTURAL</v>
      </c>
      <c r="E35" s="107" t="str">
        <f t="shared" si="3"/>
        <v>38201 GASTOS DE ORDEN SOCIAL Y CULTURAL</v>
      </c>
      <c r="F35" s="107" t="s">
        <v>61</v>
      </c>
    </row>
    <row r="36" spans="1:6" x14ac:dyDescent="0.25">
      <c r="A36" s="107" t="str">
        <f t="shared" si="0"/>
        <v>382</v>
      </c>
      <c r="B36" s="291" t="s">
        <v>2990</v>
      </c>
      <c r="C36" s="107" t="str">
        <f t="shared" si="1"/>
        <v>38201</v>
      </c>
      <c r="D36" s="107" t="str">
        <f t="shared" si="2"/>
        <v>GASTOS DE ORDEN SOCIAL Y CULTURAL</v>
      </c>
      <c r="E36" s="107" t="str">
        <f t="shared" si="3"/>
        <v>38201 GASTOS DE ORDEN SOCIAL Y CULTURAL</v>
      </c>
      <c r="F36" s="107" t="s">
        <v>61</v>
      </c>
    </row>
    <row r="37" spans="1:6" x14ac:dyDescent="0.25">
      <c r="A37" s="107" t="str">
        <f t="shared" si="0"/>
        <v>382</v>
      </c>
      <c r="B37" s="291" t="s">
        <v>2990</v>
      </c>
      <c r="C37" s="107" t="str">
        <f t="shared" si="1"/>
        <v>38201</v>
      </c>
      <c r="D37" s="107" t="str">
        <f t="shared" si="2"/>
        <v>GASTOS DE ORDEN SOCIAL Y CULTURAL</v>
      </c>
      <c r="E37" s="107" t="str">
        <f t="shared" si="3"/>
        <v>38201 GASTOS DE ORDEN SOCIAL Y CULTURAL</v>
      </c>
      <c r="F37" s="107" t="s">
        <v>61</v>
      </c>
    </row>
    <row r="38" spans="1:6" x14ac:dyDescent="0.25">
      <c r="A38" s="107" t="str">
        <f t="shared" si="0"/>
        <v>382</v>
      </c>
      <c r="B38" s="291" t="s">
        <v>2990</v>
      </c>
      <c r="C38" s="107" t="str">
        <f t="shared" si="1"/>
        <v>38201</v>
      </c>
      <c r="D38" s="107" t="str">
        <f t="shared" si="2"/>
        <v>GASTOS DE ORDEN SOCIAL Y CULTURAL</v>
      </c>
      <c r="E38" s="107" t="str">
        <f t="shared" si="3"/>
        <v>38201 GASTOS DE ORDEN SOCIAL Y CULTURAL</v>
      </c>
      <c r="F38" s="107" t="s">
        <v>61</v>
      </c>
    </row>
    <row r="39" spans="1:6" x14ac:dyDescent="0.25">
      <c r="A39" s="107" t="str">
        <f t="shared" si="0"/>
        <v>382</v>
      </c>
      <c r="B39" s="291" t="s">
        <v>2990</v>
      </c>
      <c r="C39" s="107" t="str">
        <f t="shared" si="1"/>
        <v>38201</v>
      </c>
      <c r="D39" s="107" t="str">
        <f t="shared" si="2"/>
        <v>GASTOS DE ORDEN SOCIAL Y CULTURAL</v>
      </c>
      <c r="E39" s="107" t="str">
        <f t="shared" si="3"/>
        <v>38201 GASTOS DE ORDEN SOCIAL Y CULTURAL</v>
      </c>
      <c r="F39" s="107" t="s">
        <v>61</v>
      </c>
    </row>
    <row r="40" spans="1:6" x14ac:dyDescent="0.25">
      <c r="A40" s="107" t="str">
        <f t="shared" si="0"/>
        <v>382</v>
      </c>
      <c r="B40" s="291" t="s">
        <v>2990</v>
      </c>
      <c r="C40" s="107" t="str">
        <f t="shared" si="1"/>
        <v>38201</v>
      </c>
      <c r="D40" s="107" t="str">
        <f t="shared" si="2"/>
        <v>GASTOS DE ORDEN SOCIAL Y CULTURAL</v>
      </c>
      <c r="E40" s="107" t="str">
        <f t="shared" si="3"/>
        <v>38201 GASTOS DE ORDEN SOCIAL Y CULTURAL</v>
      </c>
      <c r="F40" s="107" t="s">
        <v>61</v>
      </c>
    </row>
    <row r="41" spans="1:6" x14ac:dyDescent="0.25">
      <c r="A41" s="107" t="str">
        <f t="shared" si="0"/>
        <v>215</v>
      </c>
      <c r="B41" s="291" t="s">
        <v>2990</v>
      </c>
      <c r="C41" s="107" t="str">
        <f t="shared" si="1"/>
        <v>21501</v>
      </c>
      <c r="D41" s="107" t="str">
        <f t="shared" si="2"/>
        <v>MATERIAL IMPRESO E INFORMACION DIGITAL</v>
      </c>
      <c r="E41" s="107" t="str">
        <f t="shared" si="3"/>
        <v>21501 MATERIAL IMPRESO E INFORMACION DIGITAL</v>
      </c>
      <c r="F41" s="107" t="s">
        <v>3</v>
      </c>
    </row>
    <row r="42" spans="1:6" x14ac:dyDescent="0.25">
      <c r="A42" s="107" t="str">
        <f t="shared" si="0"/>
        <v>336</v>
      </c>
      <c r="B42" s="291" t="s">
        <v>2990</v>
      </c>
      <c r="C42" s="107" t="str">
        <f t="shared" si="1"/>
        <v>33601</v>
      </c>
      <c r="D42" s="107" t="str">
        <f t="shared" si="2"/>
        <v>SERVICIOS DE APOYO ADMINISTRATIVO, TRADUCCION, FOTOCOPIADO E IMPRESION</v>
      </c>
      <c r="E42" s="107" t="str">
        <f t="shared" si="3"/>
        <v>33601 SERVICIOS DE APOYO ADMINISTRATIVO, TRADUCCION, FOTOCOPIADO E IMPRESION</v>
      </c>
      <c r="F42" s="107" t="s">
        <v>45</v>
      </c>
    </row>
    <row r="43" spans="1:6" x14ac:dyDescent="0.25">
      <c r="A43" s="107" t="str">
        <f t="shared" si="0"/>
        <v>339</v>
      </c>
      <c r="B43" s="291" t="s">
        <v>2990</v>
      </c>
      <c r="C43" s="107" t="str">
        <f t="shared" si="1"/>
        <v>33901</v>
      </c>
      <c r="D43" s="107" t="str">
        <f t="shared" si="2"/>
        <v>SERVICIOS PROFESIONALES, CIENTIFICOS Y TECNICOS INTEGRALES</v>
      </c>
      <c r="E43" s="107" t="str">
        <f t="shared" si="3"/>
        <v>33901 SERVICIOS PROFESIONALES, CIENTIFICOS Y TECNICOS INTEGRALES</v>
      </c>
      <c r="F43" s="107" t="s">
        <v>71</v>
      </c>
    </row>
    <row r="44" spans="1:6" x14ac:dyDescent="0.25">
      <c r="A44" s="107" t="str">
        <f t="shared" si="0"/>
        <v>361</v>
      </c>
      <c r="B44" s="291" t="s">
        <v>2990</v>
      </c>
      <c r="C44" s="107" t="str">
        <f t="shared" si="1"/>
        <v>36101</v>
      </c>
      <c r="D44" s="107" t="str">
        <f t="shared" si="2"/>
        <v>DIFUSION POR RADIO, TELEVISION Y OTROS MEDIOS DE MENSAJES SOBRE PROGRAMAS Y ACTIVIDADES GUBERNAMENTALES</v>
      </c>
      <c r="E44" s="107" t="str">
        <f t="shared" si="3"/>
        <v>36101 DIFUSION POR RADIO, TELEVISION Y OTROS MEDIOS DE MENSAJES SOBRE PROGRAMAS Y ACTIVIDADES GUBERNAMENTALES</v>
      </c>
      <c r="F44" s="107" t="s">
        <v>114</v>
      </c>
    </row>
    <row r="45" spans="1:6" x14ac:dyDescent="0.25">
      <c r="A45" s="107" t="str">
        <f t="shared" si="0"/>
        <v>363</v>
      </c>
      <c r="B45" s="291" t="s">
        <v>2990</v>
      </c>
      <c r="C45" s="107" t="str">
        <f t="shared" si="1"/>
        <v>36301</v>
      </c>
      <c r="D45" s="107" t="str">
        <f t="shared" si="2"/>
        <v>SERVICIOS DE CREATIVIDAD, PREPRODUCCION Y PRODUCCION DE PUBLICIDAD, EXCEPTO INTERNET</v>
      </c>
      <c r="E45" s="107" t="str">
        <f t="shared" si="3"/>
        <v>36301 SERVICIOS DE CREATIVIDAD, PREPRODUCCION Y PRODUCCION DE PUBLICIDAD, EXCEPTO INTERNET</v>
      </c>
      <c r="F45" s="107" t="s">
        <v>115</v>
      </c>
    </row>
    <row r="46" spans="1:6" x14ac:dyDescent="0.25">
      <c r="A46" s="107" t="str">
        <f t="shared" si="0"/>
        <v>364</v>
      </c>
      <c r="B46" s="291" t="s">
        <v>2990</v>
      </c>
      <c r="C46" s="107" t="str">
        <f t="shared" si="1"/>
        <v>36401</v>
      </c>
      <c r="D46" s="107" t="str">
        <f t="shared" si="2"/>
        <v>SERVICIOS DE REVELADO DE FOTOGRAFIAS</v>
      </c>
      <c r="E46" s="107" t="str">
        <f t="shared" si="3"/>
        <v>36401 SERVICIOS DE REVELADO DE FOTOGRAFIAS</v>
      </c>
      <c r="F46" s="107" t="s">
        <v>116</v>
      </c>
    </row>
    <row r="47" spans="1:6" x14ac:dyDescent="0.25">
      <c r="A47" s="107" t="str">
        <f t="shared" si="0"/>
        <v>366</v>
      </c>
      <c r="B47" s="291" t="s">
        <v>2990</v>
      </c>
      <c r="C47" s="107" t="str">
        <f t="shared" si="1"/>
        <v>36601</v>
      </c>
      <c r="D47" s="107" t="str">
        <f t="shared" si="2"/>
        <v>SERVICIO DE CREACION Y DIFUSION DE CONTENIDO EXCLUSIVAMENTE A TRAVES DE INTERNET</v>
      </c>
      <c r="E47" s="107" t="str">
        <f t="shared" si="3"/>
        <v>36601 SERVICIO DE CREACION Y DIFUSION DE CONTENIDO EXCLUSIVAMENTE A TRAVES DE INTERNET</v>
      </c>
      <c r="F47" s="107" t="s">
        <v>117</v>
      </c>
    </row>
    <row r="48" spans="1:6" x14ac:dyDescent="0.25">
      <c r="A48" s="107" t="str">
        <f t="shared" si="0"/>
        <v>369</v>
      </c>
      <c r="B48" s="291" t="s">
        <v>2990</v>
      </c>
      <c r="C48" s="107" t="str">
        <f t="shared" si="1"/>
        <v>36901</v>
      </c>
      <c r="D48" s="107" t="str">
        <f t="shared" si="2"/>
        <v>OTROS SERVICIOS DE INFORMACION</v>
      </c>
      <c r="E48" s="107" t="str">
        <f t="shared" si="3"/>
        <v>36901 OTROS SERVICIOS DE INFORMACION</v>
      </c>
      <c r="F48" s="107" t="s">
        <v>118</v>
      </c>
    </row>
    <row r="49" spans="1:6" x14ac:dyDescent="0.25">
      <c r="A49" s="107" t="str">
        <f t="shared" si="0"/>
        <v>523</v>
      </c>
      <c r="B49" s="291" t="s">
        <v>2990</v>
      </c>
      <c r="C49" s="107" t="str">
        <f t="shared" si="1"/>
        <v>52301</v>
      </c>
      <c r="D49" s="107" t="str">
        <f t="shared" si="2"/>
        <v>CAMARAS FOTOGRAFICAS Y DE VIDEO</v>
      </c>
      <c r="E49" s="107" t="str">
        <f t="shared" si="3"/>
        <v>52301 CAMARAS FOTOGRAFICAS Y DE VIDEO</v>
      </c>
      <c r="F49" s="107" t="s">
        <v>106</v>
      </c>
    </row>
    <row r="50" spans="1:6" x14ac:dyDescent="0.25">
      <c r="A50" s="107" t="str">
        <f t="shared" si="0"/>
        <v>382</v>
      </c>
      <c r="B50" s="291" t="s">
        <v>2990</v>
      </c>
      <c r="C50" s="107" t="str">
        <f t="shared" si="1"/>
        <v>38201</v>
      </c>
      <c r="D50" s="107" t="str">
        <f t="shared" si="2"/>
        <v>GASTOS DE ORDEN SOCIAL Y CULTURAL</v>
      </c>
      <c r="E50" s="107" t="str">
        <f t="shared" si="3"/>
        <v>38201 GASTOS DE ORDEN SOCIAL Y CULTURAL</v>
      </c>
      <c r="F50" s="107" t="s">
        <v>61</v>
      </c>
    </row>
    <row r="51" spans="1:6" x14ac:dyDescent="0.25">
      <c r="A51" s="107" t="str">
        <f t="shared" si="0"/>
        <v>339</v>
      </c>
      <c r="B51" s="291" t="s">
        <v>2990</v>
      </c>
      <c r="C51" s="107" t="str">
        <f t="shared" si="1"/>
        <v>33901</v>
      </c>
      <c r="D51" s="107" t="str">
        <f t="shared" si="2"/>
        <v>SERVICIOS PROFESIONALES, CIENTIFICOS Y TECNICOS INTEGRALES</v>
      </c>
      <c r="E51" s="107" t="str">
        <f t="shared" si="3"/>
        <v>33901 SERVICIOS PROFESIONALES, CIENTIFICOS Y TECNICOS INTEGRALES</v>
      </c>
      <c r="F51" s="107" t="s">
        <v>71</v>
      </c>
    </row>
    <row r="52" spans="1:6" x14ac:dyDescent="0.25">
      <c r="A52" s="107" t="str">
        <f t="shared" si="0"/>
        <v>339</v>
      </c>
      <c r="B52" s="291" t="s">
        <v>2990</v>
      </c>
      <c r="C52" s="107" t="str">
        <f t="shared" si="1"/>
        <v>33901</v>
      </c>
      <c r="D52" s="107" t="str">
        <f t="shared" si="2"/>
        <v>SERVICIOS PROFESIONALES, CIENTIFICOS Y TECNICOS INTEGRALES</v>
      </c>
      <c r="E52" s="107" t="str">
        <f t="shared" si="3"/>
        <v>33901 SERVICIOS PROFESIONALES, CIENTIFICOS Y TECNICOS INTEGRALES</v>
      </c>
      <c r="F52" s="107" t="s">
        <v>71</v>
      </c>
    </row>
    <row r="53" spans="1:6" x14ac:dyDescent="0.25">
      <c r="A53" s="107" t="str">
        <f t="shared" si="0"/>
        <v>339</v>
      </c>
      <c r="B53" s="291" t="s">
        <v>2990</v>
      </c>
      <c r="C53" s="107" t="str">
        <f t="shared" si="1"/>
        <v>33901</v>
      </c>
      <c r="D53" s="107" t="str">
        <f t="shared" si="2"/>
        <v>SERVICIOS PROFESIONALES, CIENTIFICOS Y TECNICOS INTEGRALES</v>
      </c>
      <c r="E53" s="107" t="str">
        <f t="shared" si="3"/>
        <v>33901 SERVICIOS PROFESIONALES, CIENTIFICOS Y TECNICOS INTEGRALES</v>
      </c>
      <c r="F53" s="107" t="s">
        <v>71</v>
      </c>
    </row>
    <row r="54" spans="1:6" x14ac:dyDescent="0.25">
      <c r="A54" s="107" t="str">
        <f t="shared" si="0"/>
        <v>339</v>
      </c>
      <c r="B54" s="291" t="s">
        <v>2990</v>
      </c>
      <c r="C54" s="107" t="str">
        <f t="shared" si="1"/>
        <v>33901</v>
      </c>
      <c r="D54" s="107" t="str">
        <f t="shared" si="2"/>
        <v>SERVICIOS PROFESIONALES, CIENTIFICOS Y TECNICOS INTEGRALES</v>
      </c>
      <c r="E54" s="107" t="str">
        <f t="shared" si="3"/>
        <v>33901 SERVICIOS PROFESIONALES, CIENTIFICOS Y TECNICOS INTEGRALES</v>
      </c>
      <c r="F54" s="107" t="s">
        <v>71</v>
      </c>
    </row>
    <row r="55" spans="1:6" x14ac:dyDescent="0.25">
      <c r="A55" s="107" t="str">
        <f t="shared" si="0"/>
        <v>336</v>
      </c>
      <c r="B55" s="291" t="s">
        <v>2990</v>
      </c>
      <c r="C55" s="107" t="str">
        <f t="shared" si="1"/>
        <v>33601</v>
      </c>
      <c r="D55" s="107" t="str">
        <f t="shared" si="2"/>
        <v>SERVICIOS DE APOYO ADMINISTRATIVO, TRADUCCION, FOTOCOPIADO E IMPRESION</v>
      </c>
      <c r="E55" s="107" t="str">
        <f t="shared" si="3"/>
        <v>33601 SERVICIOS DE APOYO ADMINISTRATIVO, TRADUCCION, FOTOCOPIADO E IMPRESION</v>
      </c>
      <c r="F55" s="107" t="s">
        <v>45</v>
      </c>
    </row>
    <row r="56" spans="1:6" x14ac:dyDescent="0.25">
      <c r="A56" s="107" t="str">
        <f t="shared" si="0"/>
        <v>211</v>
      </c>
      <c r="B56" s="291" t="s">
        <v>2990</v>
      </c>
      <c r="C56" s="107" t="str">
        <f t="shared" si="1"/>
        <v>21101</v>
      </c>
      <c r="D56" s="107" t="str">
        <f t="shared" si="2"/>
        <v>MATERIALES, UTILES Y EQUIPOS MENORES DE OFICINA</v>
      </c>
      <c r="E56" s="107" t="str">
        <f t="shared" si="3"/>
        <v>21101 MATERIALES, UTILES Y EQUIPOS MENORES DE OFICINA</v>
      </c>
      <c r="F56" s="107" t="s">
        <v>2</v>
      </c>
    </row>
    <row r="57" spans="1:6" x14ac:dyDescent="0.25">
      <c r="A57" s="107" t="str">
        <f t="shared" si="0"/>
        <v>371</v>
      </c>
      <c r="B57" s="291" t="s">
        <v>2990</v>
      </c>
      <c r="C57" s="107" t="str">
        <f t="shared" si="1"/>
        <v>37101</v>
      </c>
      <c r="D57" s="107" t="str">
        <f t="shared" si="2"/>
        <v>PASAJES AEREOS</v>
      </c>
      <c r="E57" s="107" t="str">
        <f t="shared" si="3"/>
        <v>37101 PASAJES AEREOS</v>
      </c>
      <c r="F57" s="107" t="s">
        <v>56</v>
      </c>
    </row>
    <row r="58" spans="1:6" x14ac:dyDescent="0.25">
      <c r="A58" s="107" t="str">
        <f t="shared" si="0"/>
        <v>375</v>
      </c>
      <c r="B58" s="291" t="s">
        <v>2990</v>
      </c>
      <c r="C58" s="107" t="str">
        <f t="shared" si="1"/>
        <v>37501</v>
      </c>
      <c r="D58" s="107" t="str">
        <f t="shared" si="2"/>
        <v>VIATICOS EN EL PAIS</v>
      </c>
      <c r="E58" s="107" t="str">
        <f t="shared" si="3"/>
        <v>37501 VIATICOS EN EL PAIS</v>
      </c>
      <c r="F58" s="107" t="s">
        <v>57</v>
      </c>
    </row>
    <row r="59" spans="1:6" x14ac:dyDescent="0.25">
      <c r="A59" s="107" t="str">
        <f t="shared" si="0"/>
        <v>221</v>
      </c>
      <c r="B59" s="291" t="s">
        <v>2990</v>
      </c>
      <c r="C59" s="107" t="str">
        <f t="shared" si="1"/>
        <v>22101</v>
      </c>
      <c r="D59" s="107" t="str">
        <f t="shared" si="2"/>
        <v>PRODUCTOS ALIMENTICIOS PARA PERSONAS</v>
      </c>
      <c r="E59" s="107" t="str">
        <f t="shared" si="3"/>
        <v>22101 PRODUCTOS ALIMENTICIOS PARA PERSONAS</v>
      </c>
      <c r="F59" s="107" t="s">
        <v>6</v>
      </c>
    </row>
    <row r="60" spans="1:6" x14ac:dyDescent="0.25">
      <c r="A60" s="107" t="str">
        <f t="shared" si="0"/>
        <v>223</v>
      </c>
      <c r="B60" s="291" t="s">
        <v>2990</v>
      </c>
      <c r="C60" s="107" t="str">
        <f t="shared" si="1"/>
        <v>22301</v>
      </c>
      <c r="D60" s="107" t="str">
        <f t="shared" si="2"/>
        <v>UTENSILIOS PARA EL SERVICIO DE ALIMENTACION</v>
      </c>
      <c r="E60" s="107" t="str">
        <f t="shared" si="3"/>
        <v>22301 UTENSILIOS PARA EL SERVICIO DE ALIMENTACION</v>
      </c>
      <c r="F60" s="107" t="s">
        <v>7</v>
      </c>
    </row>
    <row r="61" spans="1:6" x14ac:dyDescent="0.25">
      <c r="A61" s="107" t="str">
        <f t="shared" si="0"/>
        <v>336</v>
      </c>
      <c r="B61" s="291" t="s">
        <v>2990</v>
      </c>
      <c r="C61" s="107" t="str">
        <f t="shared" si="1"/>
        <v>33601</v>
      </c>
      <c r="D61" s="107" t="str">
        <f t="shared" si="2"/>
        <v>SERVICIOS DE APOYO ADMINISTRATIVO, TRADUCCION, FOTOCOPIADO E IMPRESION</v>
      </c>
      <c r="E61" s="107" t="str">
        <f t="shared" si="3"/>
        <v>33601 SERVICIOS DE APOYO ADMINISTRATIVO, TRADUCCION, FOTOCOPIADO E IMPRESION</v>
      </c>
      <c r="F61" s="107" t="s">
        <v>45</v>
      </c>
    </row>
    <row r="62" spans="1:6" x14ac:dyDescent="0.25">
      <c r="A62" s="107" t="str">
        <f t="shared" si="0"/>
        <v>347</v>
      </c>
      <c r="B62" s="291" t="s">
        <v>2990</v>
      </c>
      <c r="C62" s="107" t="str">
        <f t="shared" si="1"/>
        <v>34701</v>
      </c>
      <c r="D62" s="107" t="str">
        <f t="shared" si="2"/>
        <v>FLETES Y MANIOBRAS</v>
      </c>
      <c r="E62" s="107" t="str">
        <f t="shared" si="3"/>
        <v>34701 FLETES Y MANIOBRAS</v>
      </c>
      <c r="F62" s="107" t="s">
        <v>90</v>
      </c>
    </row>
    <row r="63" spans="1:6" x14ac:dyDescent="0.25">
      <c r="A63" s="107" t="str">
        <f t="shared" si="0"/>
        <v>339</v>
      </c>
      <c r="B63" s="291" t="s">
        <v>2990</v>
      </c>
      <c r="C63" s="107" t="str">
        <f t="shared" si="1"/>
        <v>33901</v>
      </c>
      <c r="D63" s="107" t="str">
        <f t="shared" si="2"/>
        <v>SERVICIOS PROFESIONALES, CIENTIFICOS Y TECNICOS INTEGRALES</v>
      </c>
      <c r="E63" s="107" t="str">
        <f t="shared" si="3"/>
        <v>33901 SERVICIOS PROFESIONALES, CIENTIFICOS Y TECNICOS INTEGRALES</v>
      </c>
      <c r="F63" s="107" t="s">
        <v>71</v>
      </c>
    </row>
    <row r="64" spans="1:6" x14ac:dyDescent="0.25">
      <c r="A64" s="107" t="str">
        <f t="shared" si="0"/>
        <v>351</v>
      </c>
      <c r="B64" s="291" t="s">
        <v>2990</v>
      </c>
      <c r="C64" s="107" t="str">
        <f t="shared" si="1"/>
        <v>35101</v>
      </c>
      <c r="D64" s="107" t="str">
        <f t="shared" si="2"/>
        <v>CONSERVACION Y MANTENIMIENTO MENOR DE INMUEBLES</v>
      </c>
      <c r="E64" s="107" t="str">
        <f t="shared" si="3"/>
        <v>35101 CONSERVACION Y MANTENIMIENTO MENOR DE INMUEBLES</v>
      </c>
      <c r="F64" s="107" t="s">
        <v>99</v>
      </c>
    </row>
    <row r="65" spans="1:6" x14ac:dyDescent="0.25">
      <c r="A65" s="107" t="str">
        <f t="shared" si="0"/>
        <v>515</v>
      </c>
      <c r="B65" s="291" t="s">
        <v>2990</v>
      </c>
      <c r="C65" s="107" t="str">
        <f t="shared" si="1"/>
        <v>51501</v>
      </c>
      <c r="D65" s="107" t="str">
        <f t="shared" si="2"/>
        <v>EQUIPO DE COMPUTO Y DE TECNOLOGIAS DE LA INFORMACION</v>
      </c>
      <c r="E65" s="107" t="str">
        <f t="shared" si="3"/>
        <v>51501 EQUIPO DE COMPUTO Y DE TECNOLOGIAS DE LA INFORMACION</v>
      </c>
      <c r="F65" s="107" t="s">
        <v>73</v>
      </c>
    </row>
    <row r="66" spans="1:6" x14ac:dyDescent="0.25">
      <c r="A66" s="107" t="str">
        <f t="shared" si="0"/>
        <v>212</v>
      </c>
      <c r="B66" s="291" t="s">
        <v>2990</v>
      </c>
      <c r="C66" s="107" t="str">
        <f t="shared" si="1"/>
        <v>21201</v>
      </c>
      <c r="D66" s="107" t="str">
        <f t="shared" si="2"/>
        <v>MATERIALES Y UTILES DE IMPRESION Y REPRODUCCION</v>
      </c>
      <c r="E66" s="107" t="str">
        <f t="shared" si="3"/>
        <v>21201 MATERIALES Y UTILES DE IMPRESION Y REPRODUCCION</v>
      </c>
      <c r="F66" s="107" t="s">
        <v>41</v>
      </c>
    </row>
    <row r="67" spans="1:6" x14ac:dyDescent="0.25">
      <c r="A67" s="107" t="str">
        <f t="shared" ref="A67:A130" si="4">+MID(F67,1,3)</f>
        <v>335</v>
      </c>
      <c r="B67" s="291" t="s">
        <v>2990</v>
      </c>
      <c r="C67" s="107" t="str">
        <f t="shared" ref="C67:C130" si="5">+CONCATENATE(A67,B67)</f>
        <v>33501</v>
      </c>
      <c r="D67" s="107" t="str">
        <f t="shared" ref="D67:D130" si="6">+MID(F67,5,999)</f>
        <v>SERVICIOS DE INVESTIGACION CIENTIFICA Y DESARROLLO</v>
      </c>
      <c r="E67" s="107" t="str">
        <f t="shared" si="3"/>
        <v>33501 SERVICIOS DE INVESTIGACION CIENTIFICA Y DESARROLLO</v>
      </c>
      <c r="F67" s="107" t="s">
        <v>159</v>
      </c>
    </row>
    <row r="68" spans="1:6" x14ac:dyDescent="0.25">
      <c r="A68" s="107" t="str">
        <f t="shared" si="4"/>
        <v>515</v>
      </c>
      <c r="B68" s="291" t="s">
        <v>2990</v>
      </c>
      <c r="C68" s="107" t="str">
        <f t="shared" si="5"/>
        <v>51501</v>
      </c>
      <c r="D68" s="107" t="str">
        <f t="shared" si="6"/>
        <v>EQUIPO DE COMPUTO Y DE TECNOLOGIAS DE LA INFORMACION</v>
      </c>
      <c r="E68" s="107" t="str">
        <f t="shared" si="3"/>
        <v>51501 EQUIPO DE COMPUTO Y DE TECNOLOGIAS DE LA INFORMACION</v>
      </c>
      <c r="F68" s="107" t="s">
        <v>73</v>
      </c>
    </row>
    <row r="69" spans="1:6" x14ac:dyDescent="0.25">
      <c r="A69" s="107" t="str">
        <f t="shared" si="4"/>
        <v>339</v>
      </c>
      <c r="B69" s="291" t="s">
        <v>2990</v>
      </c>
      <c r="C69" s="107" t="str">
        <f t="shared" si="5"/>
        <v>33901</v>
      </c>
      <c r="D69" s="107" t="str">
        <f t="shared" si="6"/>
        <v>SERVICIOS PROFESIONALES, CIENTIFICOS Y TECNICOS INTEGRALES</v>
      </c>
      <c r="E69" s="107" t="str">
        <f t="shared" ref="E69:E132" si="7">+CONCATENATE(C69," ",D69)</f>
        <v>33901 SERVICIOS PROFESIONALES, CIENTIFICOS Y TECNICOS INTEGRALES</v>
      </c>
      <c r="F69" s="107" t="s">
        <v>71</v>
      </c>
    </row>
    <row r="70" spans="1:6" x14ac:dyDescent="0.25">
      <c r="A70" s="107" t="str">
        <f t="shared" si="4"/>
        <v>481</v>
      </c>
      <c r="B70" s="291" t="s">
        <v>2990</v>
      </c>
      <c r="C70" s="107" t="str">
        <f t="shared" si="5"/>
        <v>48101</v>
      </c>
      <c r="D70" s="107" t="str">
        <f t="shared" si="6"/>
        <v>DONATIVOS A INSTITUCIONES SIN FINES DE LUCRO</v>
      </c>
      <c r="E70" s="107" t="str">
        <f t="shared" si="7"/>
        <v>48101 DONATIVOS A INSTITUCIONES SIN FINES DE LUCRO</v>
      </c>
      <c r="F70" s="107" t="s">
        <v>206</v>
      </c>
    </row>
    <row r="71" spans="1:6" x14ac:dyDescent="0.25">
      <c r="A71" s="107" t="str">
        <f t="shared" si="4"/>
        <v>339</v>
      </c>
      <c r="B71" s="291" t="s">
        <v>2990</v>
      </c>
      <c r="C71" s="107" t="str">
        <f t="shared" si="5"/>
        <v>33901</v>
      </c>
      <c r="D71" s="107" t="str">
        <f t="shared" si="6"/>
        <v>SERVICIOS PROFESIONALES, CIENTIFICOS Y TECNICOS INTEGRALES</v>
      </c>
      <c r="E71" s="107" t="str">
        <f t="shared" si="7"/>
        <v>33901 SERVICIOS PROFESIONALES, CIENTIFICOS Y TECNICOS INTEGRALES</v>
      </c>
      <c r="F71" s="107" t="s">
        <v>71</v>
      </c>
    </row>
    <row r="72" spans="1:6" x14ac:dyDescent="0.25">
      <c r="A72" s="107" t="str">
        <f t="shared" si="4"/>
        <v>339</v>
      </c>
      <c r="B72" s="291" t="s">
        <v>2990</v>
      </c>
      <c r="C72" s="107" t="str">
        <f t="shared" si="5"/>
        <v>33901</v>
      </c>
      <c r="D72" s="107" t="str">
        <f t="shared" si="6"/>
        <v>SERVICIOS PROFESIONALES, CIENTIFICOS Y TECNICOS INTEGRALES</v>
      </c>
      <c r="E72" s="107" t="str">
        <f t="shared" si="7"/>
        <v>33901 SERVICIOS PROFESIONALES, CIENTIFICOS Y TECNICOS INTEGRALES</v>
      </c>
      <c r="F72" s="107" t="s">
        <v>71</v>
      </c>
    </row>
    <row r="73" spans="1:6" x14ac:dyDescent="0.25">
      <c r="A73" s="107" t="str">
        <f t="shared" si="4"/>
        <v>339</v>
      </c>
      <c r="B73" s="291" t="s">
        <v>2990</v>
      </c>
      <c r="C73" s="107" t="str">
        <f t="shared" si="5"/>
        <v>33901</v>
      </c>
      <c r="D73" s="107" t="str">
        <f t="shared" si="6"/>
        <v>SERVICIOS PROFESIONALES, CIENTIFICOS Y TECNICOS INTEGRALES</v>
      </c>
      <c r="E73" s="107" t="str">
        <f t="shared" si="7"/>
        <v>33901 SERVICIOS PROFESIONALES, CIENTIFICOS Y TECNICOS INTEGRALES</v>
      </c>
      <c r="F73" s="107" t="s">
        <v>71</v>
      </c>
    </row>
    <row r="74" spans="1:6" x14ac:dyDescent="0.25">
      <c r="A74" s="107" t="str">
        <f t="shared" si="4"/>
        <v>339</v>
      </c>
      <c r="B74" s="291" t="s">
        <v>2990</v>
      </c>
      <c r="C74" s="107" t="str">
        <f t="shared" si="5"/>
        <v>33901</v>
      </c>
      <c r="D74" s="107" t="str">
        <f t="shared" si="6"/>
        <v>SERVICIOS PROFESIONALES, CIENTIFICOS Y TECNICOS INTEGRALES</v>
      </c>
      <c r="E74" s="107" t="str">
        <f t="shared" si="7"/>
        <v>33901 SERVICIOS PROFESIONALES, CIENTIFICOS Y TECNICOS INTEGRALES</v>
      </c>
      <c r="F74" s="107" t="s">
        <v>71</v>
      </c>
    </row>
    <row r="75" spans="1:6" x14ac:dyDescent="0.25">
      <c r="A75" s="107" t="str">
        <f t="shared" si="4"/>
        <v>339</v>
      </c>
      <c r="B75" s="291" t="s">
        <v>2990</v>
      </c>
      <c r="C75" s="107" t="str">
        <f t="shared" si="5"/>
        <v>33901</v>
      </c>
      <c r="D75" s="107" t="str">
        <f t="shared" si="6"/>
        <v>SERVICIOS PROFESIONALES, CIENTIFICOS Y TECNICOS INTEGRALES</v>
      </c>
      <c r="E75" s="107" t="str">
        <f t="shared" si="7"/>
        <v>33901 SERVICIOS PROFESIONALES, CIENTIFICOS Y TECNICOS INTEGRALES</v>
      </c>
      <c r="F75" s="107" t="s">
        <v>71</v>
      </c>
    </row>
    <row r="76" spans="1:6" x14ac:dyDescent="0.25">
      <c r="A76" s="107" t="str">
        <f t="shared" si="4"/>
        <v>339</v>
      </c>
      <c r="B76" s="291" t="s">
        <v>2990</v>
      </c>
      <c r="C76" s="107" t="str">
        <f t="shared" si="5"/>
        <v>33901</v>
      </c>
      <c r="D76" s="107" t="str">
        <f t="shared" si="6"/>
        <v>SERVICIOS PROFESIONALES, CIENTIFICOS Y TECNICOS INTEGRALES</v>
      </c>
      <c r="E76" s="107" t="str">
        <f t="shared" si="7"/>
        <v>33901 SERVICIOS PROFESIONALES, CIENTIFICOS Y TECNICOS INTEGRALES</v>
      </c>
      <c r="F76" s="107" t="s">
        <v>71</v>
      </c>
    </row>
    <row r="77" spans="1:6" x14ac:dyDescent="0.25">
      <c r="A77" s="107" t="str">
        <f t="shared" si="4"/>
        <v>144</v>
      </c>
      <c r="B77" s="291" t="s">
        <v>2990</v>
      </c>
      <c r="C77" s="107" t="str">
        <f t="shared" si="5"/>
        <v>14401</v>
      </c>
      <c r="D77" s="107" t="str">
        <f t="shared" si="6"/>
        <v>APORTACIONES PARA SEGUROS</v>
      </c>
      <c r="E77" s="107" t="str">
        <f t="shared" si="7"/>
        <v>14401 APORTACIONES PARA SEGUROS</v>
      </c>
      <c r="F77" s="107" t="s">
        <v>152</v>
      </c>
    </row>
    <row r="78" spans="1:6" x14ac:dyDescent="0.25">
      <c r="A78" s="107" t="str">
        <f t="shared" si="4"/>
        <v>211</v>
      </c>
      <c r="B78" s="291" t="s">
        <v>2990</v>
      </c>
      <c r="C78" s="107" t="str">
        <f t="shared" si="5"/>
        <v>21101</v>
      </c>
      <c r="D78" s="107" t="str">
        <f t="shared" si="6"/>
        <v>MATERIALES, UTILES Y EQUIPOS MENORES DE OFICINA</v>
      </c>
      <c r="E78" s="107" t="str">
        <f t="shared" si="7"/>
        <v>21101 MATERIALES, UTILES Y EQUIPOS MENORES DE OFICINA</v>
      </c>
      <c r="F78" s="107" t="s">
        <v>2</v>
      </c>
    </row>
    <row r="79" spans="1:6" x14ac:dyDescent="0.25">
      <c r="A79" s="107" t="str">
        <f t="shared" si="4"/>
        <v>214</v>
      </c>
      <c r="B79" s="291" t="s">
        <v>2990</v>
      </c>
      <c r="C79" s="107" t="str">
        <f t="shared" si="5"/>
        <v>21401</v>
      </c>
      <c r="D79" s="107" t="str">
        <f t="shared" si="6"/>
        <v>MATERIALES, UTILES Y EQUIPOS MENORES DE TECNOLOGIAS DE LA INFORMACION Y COMUNICACIONES</v>
      </c>
      <c r="E79" s="107" t="str">
        <f t="shared" si="7"/>
        <v>21401 MATERIALES, UTILES Y EQUIPOS MENORES DE TECNOLOGIAS DE LA INFORMACION Y COMUNICACIONES</v>
      </c>
      <c r="F79" s="107" t="s">
        <v>51</v>
      </c>
    </row>
    <row r="80" spans="1:6" x14ac:dyDescent="0.25">
      <c r="A80" s="107" t="str">
        <f t="shared" si="4"/>
        <v>215</v>
      </c>
      <c r="B80" s="291" t="s">
        <v>2990</v>
      </c>
      <c r="C80" s="107" t="str">
        <f t="shared" si="5"/>
        <v>21501</v>
      </c>
      <c r="D80" s="107" t="str">
        <f t="shared" si="6"/>
        <v>MATERIAL IMPRESO E INFORMACION DIGITAL</v>
      </c>
      <c r="E80" s="107" t="str">
        <f t="shared" si="7"/>
        <v>21501 MATERIAL IMPRESO E INFORMACION DIGITAL</v>
      </c>
      <c r="F80" s="107" t="s">
        <v>3</v>
      </c>
    </row>
    <row r="81" spans="1:6" x14ac:dyDescent="0.25">
      <c r="A81" s="107" t="str">
        <f t="shared" si="4"/>
        <v>216</v>
      </c>
      <c r="B81" s="291" t="s">
        <v>2990</v>
      </c>
      <c r="C81" s="107" t="str">
        <f t="shared" si="5"/>
        <v>21601</v>
      </c>
      <c r="D81" s="107" t="str">
        <f t="shared" si="6"/>
        <v>MATERIAL DE LIMPIEZA</v>
      </c>
      <c r="E81" s="107" t="str">
        <f t="shared" si="7"/>
        <v>21601 MATERIAL DE LIMPIEZA</v>
      </c>
      <c r="F81" s="107" t="s">
        <v>4</v>
      </c>
    </row>
    <row r="82" spans="1:6" x14ac:dyDescent="0.25">
      <c r="A82" s="107" t="str">
        <f t="shared" si="4"/>
        <v>217</v>
      </c>
      <c r="B82" s="291" t="s">
        <v>2990</v>
      </c>
      <c r="C82" s="107" t="str">
        <f t="shared" si="5"/>
        <v>21701</v>
      </c>
      <c r="D82" s="107" t="str">
        <f t="shared" si="6"/>
        <v>MATERIALES Y UTILES DE ENSEÑANZA</v>
      </c>
      <c r="E82" s="107" t="str">
        <f t="shared" si="7"/>
        <v>21701 MATERIALES Y UTILES DE ENSEÑANZA</v>
      </c>
      <c r="F82" s="107" t="s">
        <v>5</v>
      </c>
    </row>
    <row r="83" spans="1:6" x14ac:dyDescent="0.25">
      <c r="A83" s="107" t="str">
        <f t="shared" si="4"/>
        <v>222</v>
      </c>
      <c r="B83" s="291" t="s">
        <v>2990</v>
      </c>
      <c r="C83" s="107" t="str">
        <f t="shared" si="5"/>
        <v>22201</v>
      </c>
      <c r="D83" s="107" t="str">
        <f t="shared" si="6"/>
        <v>PRODUCTOS ALIMENTICIOS PARA ANIMALES</v>
      </c>
      <c r="E83" s="107" t="str">
        <f t="shared" si="7"/>
        <v>22201 PRODUCTOS ALIMENTICIOS PARA ANIMALES</v>
      </c>
      <c r="F83" s="107" t="s">
        <v>74</v>
      </c>
    </row>
    <row r="84" spans="1:6" x14ac:dyDescent="0.25">
      <c r="A84" s="107" t="str">
        <f t="shared" si="4"/>
        <v>241</v>
      </c>
      <c r="B84" s="291" t="s">
        <v>2990</v>
      </c>
      <c r="C84" s="107" t="str">
        <f t="shared" si="5"/>
        <v>24101</v>
      </c>
      <c r="D84" s="107" t="str">
        <f t="shared" si="6"/>
        <v>PRODUCTOS MINERALES NO METALICOS</v>
      </c>
      <c r="E84" s="107" t="str">
        <f t="shared" si="7"/>
        <v>24101 PRODUCTOS MINERALES NO METALICOS</v>
      </c>
      <c r="F84" s="107" t="s">
        <v>92</v>
      </c>
    </row>
    <row r="85" spans="1:6" x14ac:dyDescent="0.25">
      <c r="A85" s="107" t="str">
        <f t="shared" si="4"/>
        <v>242</v>
      </c>
      <c r="B85" s="291" t="s">
        <v>2990</v>
      </c>
      <c r="C85" s="107" t="str">
        <f t="shared" si="5"/>
        <v>24201</v>
      </c>
      <c r="D85" s="107" t="str">
        <f t="shared" si="6"/>
        <v>CEMENTO Y PRODUCTOS DE CONCRETO</v>
      </c>
      <c r="E85" s="107" t="str">
        <f t="shared" si="7"/>
        <v>24201 CEMENTO Y PRODUCTOS DE CONCRETO</v>
      </c>
      <c r="F85" s="107" t="s">
        <v>93</v>
      </c>
    </row>
    <row r="86" spans="1:6" x14ac:dyDescent="0.25">
      <c r="A86" s="107" t="str">
        <f t="shared" si="4"/>
        <v>243</v>
      </c>
      <c r="B86" s="291" t="s">
        <v>2990</v>
      </c>
      <c r="C86" s="107" t="str">
        <f t="shared" si="5"/>
        <v>24301</v>
      </c>
      <c r="D86" s="107" t="str">
        <f t="shared" si="6"/>
        <v>CAL, YESO Y PRODUCTOS DE YESO</v>
      </c>
      <c r="E86" s="107" t="str">
        <f t="shared" si="7"/>
        <v>24301 CAL, YESO Y PRODUCTOS DE YESO</v>
      </c>
      <c r="F86" s="107" t="s">
        <v>94</v>
      </c>
    </row>
    <row r="87" spans="1:6" x14ac:dyDescent="0.25">
      <c r="A87" s="107" t="str">
        <f t="shared" si="4"/>
        <v>244</v>
      </c>
      <c r="B87" s="291" t="s">
        <v>2990</v>
      </c>
      <c r="C87" s="107" t="str">
        <f t="shared" si="5"/>
        <v>24401</v>
      </c>
      <c r="D87" s="107" t="str">
        <f t="shared" si="6"/>
        <v>MADERA Y PRODUCTOS DE MADERA</v>
      </c>
      <c r="E87" s="107" t="str">
        <f t="shared" si="7"/>
        <v>24401 MADERA Y PRODUCTOS DE MADERA</v>
      </c>
      <c r="F87" s="107" t="s">
        <v>95</v>
      </c>
    </row>
    <row r="88" spans="1:6" x14ac:dyDescent="0.25">
      <c r="A88" s="107" t="str">
        <f t="shared" si="4"/>
        <v>245</v>
      </c>
      <c r="B88" s="291" t="s">
        <v>2990</v>
      </c>
      <c r="C88" s="107" t="str">
        <f t="shared" si="5"/>
        <v>24501</v>
      </c>
      <c r="D88" s="107" t="str">
        <f t="shared" si="6"/>
        <v>VIDRIO Y PRODUCTOS DE VIDRIO</v>
      </c>
      <c r="E88" s="107" t="str">
        <f t="shared" si="7"/>
        <v>24501 VIDRIO Y PRODUCTOS DE VIDRIO</v>
      </c>
      <c r="F88" s="107" t="s">
        <v>96</v>
      </c>
    </row>
    <row r="89" spans="1:6" x14ac:dyDescent="0.25">
      <c r="A89" s="107" t="str">
        <f t="shared" si="4"/>
        <v>246</v>
      </c>
      <c r="B89" s="291" t="s">
        <v>2990</v>
      </c>
      <c r="C89" s="107" t="str">
        <f t="shared" si="5"/>
        <v>24601</v>
      </c>
      <c r="D89" s="107" t="str">
        <f t="shared" si="6"/>
        <v>MATERIAL ELECTRICO Y ELECTRONICO</v>
      </c>
      <c r="E89" s="107" t="str">
        <f t="shared" si="7"/>
        <v>24601 MATERIAL ELECTRICO Y ELECTRONICO</v>
      </c>
      <c r="F89" s="107" t="s">
        <v>52</v>
      </c>
    </row>
    <row r="90" spans="1:6" x14ac:dyDescent="0.25">
      <c r="A90" s="107" t="str">
        <f t="shared" si="4"/>
        <v>247</v>
      </c>
      <c r="B90" s="291" t="s">
        <v>2990</v>
      </c>
      <c r="C90" s="107" t="str">
        <f t="shared" si="5"/>
        <v>24701</v>
      </c>
      <c r="D90" s="107" t="str">
        <f t="shared" si="6"/>
        <v>ARTICULOS METALICOS PARA LA CONSTRUCCION</v>
      </c>
      <c r="E90" s="107" t="str">
        <f t="shared" si="7"/>
        <v>24701 ARTICULOS METALICOS PARA LA CONSTRUCCION</v>
      </c>
      <c r="F90" s="107" t="s">
        <v>58</v>
      </c>
    </row>
    <row r="91" spans="1:6" x14ac:dyDescent="0.25">
      <c r="A91" s="107" t="str">
        <f t="shared" si="4"/>
        <v>249</v>
      </c>
      <c r="B91" s="291" t="s">
        <v>2990</v>
      </c>
      <c r="C91" s="107" t="str">
        <f t="shared" si="5"/>
        <v>24901</v>
      </c>
      <c r="D91" s="107" t="str">
        <f t="shared" si="6"/>
        <v>OTROS MATERIALES Y ARTICULOS DE CONSTRUCCION Y REPARACION</v>
      </c>
      <c r="E91" s="107" t="str">
        <f t="shared" si="7"/>
        <v>24901 OTROS MATERIALES Y ARTICULOS DE CONSTRUCCION Y REPARACION</v>
      </c>
      <c r="F91" s="107" t="s">
        <v>59</v>
      </c>
    </row>
    <row r="92" spans="1:6" x14ac:dyDescent="0.25">
      <c r="A92" s="107" t="str">
        <f t="shared" si="4"/>
        <v>253</v>
      </c>
      <c r="B92" s="291" t="s">
        <v>2990</v>
      </c>
      <c r="C92" s="107" t="str">
        <f t="shared" si="5"/>
        <v>25301</v>
      </c>
      <c r="D92" s="107" t="str">
        <f t="shared" si="6"/>
        <v>MEDICINAS Y PRODUCTOS FARMACEUTICOS</v>
      </c>
      <c r="E92" s="107" t="str">
        <f t="shared" si="7"/>
        <v>25301 MEDICINAS Y PRODUCTOS FARMACEUTICOS</v>
      </c>
      <c r="F92" s="107" t="s">
        <v>75</v>
      </c>
    </row>
    <row r="93" spans="1:6" x14ac:dyDescent="0.25">
      <c r="A93" s="107" t="str">
        <f t="shared" si="4"/>
        <v>254</v>
      </c>
      <c r="B93" s="291" t="s">
        <v>2990</v>
      </c>
      <c r="C93" s="107" t="str">
        <f t="shared" si="5"/>
        <v>25401</v>
      </c>
      <c r="D93" s="107" t="str">
        <f t="shared" si="6"/>
        <v>MATERIALES, ACCESORIOS Y SUMINISTROS MEDICOS</v>
      </c>
      <c r="E93" s="107" t="str">
        <f t="shared" si="7"/>
        <v>25401 MATERIALES, ACCESORIOS Y SUMINISTROS MEDICOS</v>
      </c>
      <c r="F93" s="107" t="s">
        <v>42</v>
      </c>
    </row>
    <row r="94" spans="1:6" x14ac:dyDescent="0.25">
      <c r="A94" s="107" t="str">
        <f t="shared" si="4"/>
        <v>255</v>
      </c>
      <c r="B94" s="291" t="s">
        <v>2990</v>
      </c>
      <c r="C94" s="107" t="str">
        <f t="shared" si="5"/>
        <v>25501</v>
      </c>
      <c r="D94" s="107" t="str">
        <f t="shared" si="6"/>
        <v>MATERIALES, ACCESORIOS Y SUMINISTROS DE LABORATORIO</v>
      </c>
      <c r="E94" s="107" t="str">
        <f t="shared" si="7"/>
        <v>25501 MATERIALES, ACCESORIOS Y SUMINISTROS DE LABORATORIO</v>
      </c>
      <c r="F94" s="107" t="s">
        <v>76</v>
      </c>
    </row>
    <row r="95" spans="1:6" x14ac:dyDescent="0.25">
      <c r="A95" s="107" t="str">
        <f t="shared" si="4"/>
        <v>256</v>
      </c>
      <c r="B95" s="291" t="s">
        <v>2990</v>
      </c>
      <c r="C95" s="107" t="str">
        <f t="shared" si="5"/>
        <v>25601</v>
      </c>
      <c r="D95" s="107" t="str">
        <f t="shared" si="6"/>
        <v>FIBRAS SINTETICAS, HULES, PLASTICOS Y DERIVADOS</v>
      </c>
      <c r="E95" s="107" t="str">
        <f t="shared" si="7"/>
        <v>25601 FIBRAS SINTETICAS, HULES, PLASTICOS Y DERIVADOS</v>
      </c>
      <c r="F95" s="107" t="s">
        <v>69</v>
      </c>
    </row>
    <row r="96" spans="1:6" x14ac:dyDescent="0.25">
      <c r="A96" s="107" t="str">
        <f t="shared" si="4"/>
        <v>261</v>
      </c>
      <c r="B96" s="291" t="s">
        <v>2990</v>
      </c>
      <c r="C96" s="107" t="str">
        <f t="shared" si="5"/>
        <v>26101</v>
      </c>
      <c r="D96" s="107" t="str">
        <f t="shared" si="6"/>
        <v>COMBUSTIBLES, LUBRICANTES Y ADITIVOS</v>
      </c>
      <c r="E96" s="107" t="str">
        <f t="shared" si="7"/>
        <v>26101 COMBUSTIBLES, LUBRICANTES Y ADITIVOS</v>
      </c>
      <c r="F96" s="107" t="s">
        <v>98</v>
      </c>
    </row>
    <row r="97" spans="1:6" x14ac:dyDescent="0.25">
      <c r="A97" s="107" t="str">
        <f t="shared" si="4"/>
        <v>272</v>
      </c>
      <c r="B97" s="291" t="s">
        <v>2990</v>
      </c>
      <c r="C97" s="107" t="str">
        <f t="shared" si="5"/>
        <v>27201</v>
      </c>
      <c r="D97" s="107" t="str">
        <f t="shared" si="6"/>
        <v>PRENDAS DE SEGURIDAD Y PROTECCION PERSONAL</v>
      </c>
      <c r="E97" s="107" t="str">
        <f t="shared" si="7"/>
        <v>27201 PRENDAS DE SEGURIDAD Y PROTECCION PERSONAL</v>
      </c>
      <c r="F97" s="107" t="s">
        <v>67</v>
      </c>
    </row>
    <row r="98" spans="1:6" x14ac:dyDescent="0.25">
      <c r="A98" s="107" t="str">
        <f t="shared" si="4"/>
        <v>273</v>
      </c>
      <c r="B98" s="291" t="s">
        <v>2990</v>
      </c>
      <c r="C98" s="107" t="str">
        <f t="shared" si="5"/>
        <v>27301</v>
      </c>
      <c r="D98" s="107" t="str">
        <f t="shared" si="6"/>
        <v>ARTICULOS DEPORTIVOS</v>
      </c>
      <c r="E98" s="107" t="str">
        <f t="shared" si="7"/>
        <v>27301 ARTICULOS DEPORTIVOS</v>
      </c>
      <c r="F98" s="107" t="s">
        <v>89</v>
      </c>
    </row>
    <row r="99" spans="1:6" x14ac:dyDescent="0.25">
      <c r="A99" s="107" t="str">
        <f t="shared" si="4"/>
        <v>283</v>
      </c>
      <c r="B99" s="291" t="s">
        <v>2990</v>
      </c>
      <c r="C99" s="107" t="str">
        <f t="shared" si="5"/>
        <v>28301</v>
      </c>
      <c r="D99" s="107" t="str">
        <f t="shared" si="6"/>
        <v>PRENDAS DE PROTECCION PARA SEGURIDAD PUBLICA Y NACIONAL</v>
      </c>
      <c r="E99" s="107" t="str">
        <f t="shared" si="7"/>
        <v>28301 PRENDAS DE PROTECCION PARA SEGURIDAD PUBLICA Y NACIONAL</v>
      </c>
      <c r="F99" s="107" t="s">
        <v>158</v>
      </c>
    </row>
    <row r="100" spans="1:6" x14ac:dyDescent="0.25">
      <c r="A100" s="107" t="str">
        <f t="shared" si="4"/>
        <v>291</v>
      </c>
      <c r="B100" s="291" t="s">
        <v>2990</v>
      </c>
      <c r="C100" s="107" t="str">
        <f t="shared" si="5"/>
        <v>29101</v>
      </c>
      <c r="D100" s="107" t="str">
        <f t="shared" si="6"/>
        <v>HERRAMIENTAS MENORES</v>
      </c>
      <c r="E100" s="107" t="str">
        <f t="shared" si="7"/>
        <v>29101 HERRAMIENTAS MENORES</v>
      </c>
      <c r="F100" s="107" t="s">
        <v>10</v>
      </c>
    </row>
    <row r="101" spans="1:6" x14ac:dyDescent="0.25">
      <c r="A101" s="107" t="str">
        <f t="shared" si="4"/>
        <v>292</v>
      </c>
      <c r="B101" s="291" t="s">
        <v>2990</v>
      </c>
      <c r="C101" s="107" t="str">
        <f t="shared" si="5"/>
        <v>29201</v>
      </c>
      <c r="D101" s="107" t="str">
        <f t="shared" si="6"/>
        <v>REFACCIONES Y ACCESORIOS MENORES DE EDIFICIOS</v>
      </c>
      <c r="E101" s="107" t="str">
        <f t="shared" si="7"/>
        <v>29201 REFACCIONES Y ACCESORIOS MENORES DE EDIFICIOS</v>
      </c>
      <c r="F101" s="107" t="s">
        <v>11</v>
      </c>
    </row>
    <row r="102" spans="1:6" x14ac:dyDescent="0.25">
      <c r="A102" s="107" t="str">
        <f t="shared" si="4"/>
        <v>293</v>
      </c>
      <c r="B102" s="291" t="s">
        <v>2990</v>
      </c>
      <c r="C102" s="107" t="str">
        <f t="shared" si="5"/>
        <v>29301</v>
      </c>
      <c r="D102" s="107" t="str">
        <f t="shared" si="6"/>
        <v>REFACCIONES Y ACCESORIOS MENORES DE MOBILIARIO Y EQUIPO DE ADMINISTRACION, EDUCACIONAL Y RECREATIVO</v>
      </c>
      <c r="E102" s="107" t="str">
        <f t="shared" si="7"/>
        <v>29301 REFACCIONES Y ACCESORIOS MENORES DE MOBILIARIO Y EQUIPO DE ADMINISTRACION, EDUCACIONAL Y RECREATIVO</v>
      </c>
      <c r="F102" s="107" t="s">
        <v>53</v>
      </c>
    </row>
    <row r="103" spans="1:6" x14ac:dyDescent="0.25">
      <c r="A103" s="107" t="str">
        <f t="shared" si="4"/>
        <v>294</v>
      </c>
      <c r="B103" s="291" t="s">
        <v>2990</v>
      </c>
      <c r="C103" s="107" t="str">
        <f t="shared" si="5"/>
        <v>29401</v>
      </c>
      <c r="D103" s="107" t="str">
        <f t="shared" si="6"/>
        <v>REFACCIONES Y ACCESORIOS MENORES DE EQUIPO DE COMPUTO Y TECNOLOGIAS DE LA INFORMACION</v>
      </c>
      <c r="E103" s="107" t="str">
        <f t="shared" si="7"/>
        <v>29401 REFACCIONES Y ACCESORIOS MENORES DE EQUIPO DE COMPUTO Y TECNOLOGIAS DE LA INFORMACION</v>
      </c>
      <c r="F103" s="107" t="s">
        <v>54</v>
      </c>
    </row>
    <row r="104" spans="1:6" x14ac:dyDescent="0.25">
      <c r="A104" s="107" t="str">
        <f t="shared" si="4"/>
        <v>298</v>
      </c>
      <c r="B104" s="291" t="s">
        <v>2990</v>
      </c>
      <c r="C104" s="107" t="str">
        <f t="shared" si="5"/>
        <v>29801</v>
      </c>
      <c r="D104" s="107" t="str">
        <f t="shared" si="6"/>
        <v>REFACCIONES Y ACCESORIOS MENORES DE MAQUINARIA Y OTROS EQUIPOS</v>
      </c>
      <c r="E104" s="107" t="str">
        <f t="shared" si="7"/>
        <v>29801 REFACCIONES Y ACCESORIOS MENORES DE MAQUINARIA Y OTROS EQUIPOS</v>
      </c>
      <c r="F104" s="107" t="s">
        <v>77</v>
      </c>
    </row>
    <row r="105" spans="1:6" x14ac:dyDescent="0.25">
      <c r="A105" s="107" t="str">
        <f t="shared" si="4"/>
        <v>316</v>
      </c>
      <c r="B105" s="291" t="s">
        <v>2990</v>
      </c>
      <c r="C105" s="107" t="str">
        <f t="shared" si="5"/>
        <v>31601</v>
      </c>
      <c r="D105" s="107" t="str">
        <f t="shared" si="6"/>
        <v>SERVICIOS DE TELECOMUNICACIONES Y SATELITES</v>
      </c>
      <c r="E105" s="107" t="str">
        <f t="shared" si="7"/>
        <v>31601 SERVICIOS DE TELECOMUNICACIONES Y SATELITES</v>
      </c>
      <c r="F105" s="107" t="s">
        <v>70</v>
      </c>
    </row>
    <row r="106" spans="1:6" x14ac:dyDescent="0.25">
      <c r="A106" s="107" t="str">
        <f t="shared" si="4"/>
        <v>317</v>
      </c>
      <c r="B106" s="291" t="s">
        <v>2990</v>
      </c>
      <c r="C106" s="107" t="str">
        <f t="shared" si="5"/>
        <v>31701</v>
      </c>
      <c r="D106" s="107" t="str">
        <f t="shared" si="6"/>
        <v>SERVICIOS DE ACCESO DE INTERNET, REDES Y PROCESAMIENTO DE INFORMACION</v>
      </c>
      <c r="E106" s="107" t="str">
        <f t="shared" si="7"/>
        <v>31701 SERVICIOS DE ACCESO DE INTERNET, REDES Y PROCESAMIENTO DE INFORMACION</v>
      </c>
      <c r="F106" s="107" t="s">
        <v>87</v>
      </c>
    </row>
    <row r="107" spans="1:6" x14ac:dyDescent="0.25">
      <c r="A107" s="107" t="str">
        <f t="shared" si="4"/>
        <v>318</v>
      </c>
      <c r="B107" s="291" t="s">
        <v>2990</v>
      </c>
      <c r="C107" s="107" t="str">
        <f t="shared" si="5"/>
        <v>31801</v>
      </c>
      <c r="D107" s="107" t="str">
        <f t="shared" si="6"/>
        <v>SERVICIOS POSTALES Y TELEGRAFICOS</v>
      </c>
      <c r="E107" s="107" t="str">
        <f t="shared" si="7"/>
        <v>31801 SERVICIOS POSTALES Y TELEGRAFICOS</v>
      </c>
      <c r="F107" s="107" t="s">
        <v>12</v>
      </c>
    </row>
    <row r="108" spans="1:6" x14ac:dyDescent="0.25">
      <c r="A108" s="107" t="str">
        <f t="shared" si="4"/>
        <v>334</v>
      </c>
      <c r="B108" s="291" t="s">
        <v>2990</v>
      </c>
      <c r="C108" s="107" t="str">
        <f t="shared" si="5"/>
        <v>33401</v>
      </c>
      <c r="D108" s="107" t="str">
        <f t="shared" si="6"/>
        <v>SERVICIOS DE CAPACITACION</v>
      </c>
      <c r="E108" s="107" t="str">
        <f t="shared" si="7"/>
        <v>33401 SERVICIOS DE CAPACITACION</v>
      </c>
      <c r="F108" s="107" t="s">
        <v>13</v>
      </c>
    </row>
    <row r="109" spans="1:6" x14ac:dyDescent="0.25">
      <c r="A109" s="107" t="str">
        <f t="shared" si="4"/>
        <v>335</v>
      </c>
      <c r="B109" s="291" t="s">
        <v>2990</v>
      </c>
      <c r="C109" s="107" t="str">
        <f t="shared" si="5"/>
        <v>33501</v>
      </c>
      <c r="D109" s="107" t="str">
        <f t="shared" si="6"/>
        <v>SERVICIOS DE INVESTIGACION CIENTIFICA Y DESARROLLO</v>
      </c>
      <c r="E109" s="107" t="str">
        <f t="shared" si="7"/>
        <v>33501 SERVICIOS DE INVESTIGACION CIENTIFICA Y DESARROLLO</v>
      </c>
      <c r="F109" s="107" t="s">
        <v>159</v>
      </c>
    </row>
    <row r="110" spans="1:6" x14ac:dyDescent="0.25">
      <c r="A110" s="107" t="str">
        <f t="shared" si="4"/>
        <v>336</v>
      </c>
      <c r="B110" s="291" t="s">
        <v>2990</v>
      </c>
      <c r="C110" s="107" t="str">
        <f t="shared" si="5"/>
        <v>33601</v>
      </c>
      <c r="D110" s="107" t="str">
        <f t="shared" si="6"/>
        <v>SERVICIOS DE APOYO ADMINISTRATIVO, TRADUCCION, FOTOCOPIADO E IMPRESION</v>
      </c>
      <c r="E110" s="107" t="str">
        <f t="shared" si="7"/>
        <v>33601 SERVICIOS DE APOYO ADMINISTRATIVO, TRADUCCION, FOTOCOPIADO E IMPRESION</v>
      </c>
      <c r="F110" s="107" t="s">
        <v>45</v>
      </c>
    </row>
    <row r="111" spans="1:6" x14ac:dyDescent="0.25">
      <c r="A111" s="107" t="str">
        <f t="shared" si="4"/>
        <v>338</v>
      </c>
      <c r="B111" s="291" t="s">
        <v>2990</v>
      </c>
      <c r="C111" s="107" t="str">
        <f t="shared" si="5"/>
        <v>33801</v>
      </c>
      <c r="D111" s="107" t="str">
        <f t="shared" si="6"/>
        <v>SERVICIOS DE VIGILANCIA</v>
      </c>
      <c r="E111" s="107" t="str">
        <f t="shared" si="7"/>
        <v>33801 SERVICIOS DE VIGILANCIA</v>
      </c>
      <c r="F111" s="107" t="s">
        <v>165</v>
      </c>
    </row>
    <row r="112" spans="1:6" x14ac:dyDescent="0.25">
      <c r="A112" s="107" t="str">
        <f t="shared" si="4"/>
        <v>347</v>
      </c>
      <c r="B112" s="291" t="s">
        <v>2990</v>
      </c>
      <c r="C112" s="107" t="str">
        <f t="shared" si="5"/>
        <v>34701</v>
      </c>
      <c r="D112" s="107" t="str">
        <f t="shared" si="6"/>
        <v>FLETES Y MANIOBRAS</v>
      </c>
      <c r="E112" s="107" t="str">
        <f t="shared" si="7"/>
        <v>34701 FLETES Y MANIOBRAS</v>
      </c>
      <c r="F112" s="107" t="s">
        <v>90</v>
      </c>
    </row>
    <row r="113" spans="1:6" x14ac:dyDescent="0.25">
      <c r="A113" s="107" t="str">
        <f t="shared" si="4"/>
        <v>352</v>
      </c>
      <c r="B113" s="291" t="s">
        <v>2990</v>
      </c>
      <c r="C113" s="107" t="str">
        <f t="shared" si="5"/>
        <v>35201</v>
      </c>
      <c r="D113" s="107" t="str">
        <f t="shared" si="6"/>
        <v>INSTALACION, REPARACION Y MANTENIMIENTO DE MOBILIARIO Y EQUIPO DE ADMINISTRACION, EDUCACIONAL Y RECREATIVO</v>
      </c>
      <c r="E113" s="107" t="str">
        <f t="shared" si="7"/>
        <v>35201 INSTALACION, REPARACION Y MANTENIMIENTO DE MOBILIARIO Y EQUIPO DE ADMINISTRACION, EDUCACIONAL Y RECREATIVO</v>
      </c>
      <c r="F113" s="107" t="s">
        <v>100</v>
      </c>
    </row>
    <row r="114" spans="1:6" x14ac:dyDescent="0.25">
      <c r="A114" s="107" t="str">
        <f t="shared" si="4"/>
        <v>355</v>
      </c>
      <c r="B114" s="291" t="s">
        <v>2990</v>
      </c>
      <c r="C114" s="107" t="str">
        <f t="shared" si="5"/>
        <v>35501</v>
      </c>
      <c r="D114" s="107" t="str">
        <f t="shared" si="6"/>
        <v>REPARACION Y MANTENIMIENTO DE EQUIPO DE TRANSPORTE</v>
      </c>
      <c r="E114" s="107" t="str">
        <f t="shared" si="7"/>
        <v>35501 REPARACION Y MANTENIMIENTO DE EQUIPO DE TRANSPORTE</v>
      </c>
      <c r="F114" s="107" t="s">
        <v>104</v>
      </c>
    </row>
    <row r="115" spans="1:6" x14ac:dyDescent="0.25">
      <c r="A115" s="107" t="str">
        <f t="shared" si="4"/>
        <v>371</v>
      </c>
      <c r="B115" s="291" t="s">
        <v>2990</v>
      </c>
      <c r="C115" s="107" t="str">
        <f t="shared" si="5"/>
        <v>37101</v>
      </c>
      <c r="D115" s="107" t="str">
        <f t="shared" si="6"/>
        <v>PASAJES AEREOS</v>
      </c>
      <c r="E115" s="107" t="str">
        <f t="shared" si="7"/>
        <v>37101 PASAJES AEREOS</v>
      </c>
      <c r="F115" s="107" t="s">
        <v>56</v>
      </c>
    </row>
    <row r="116" spans="1:6" x14ac:dyDescent="0.25">
      <c r="A116" s="107" t="str">
        <f t="shared" si="4"/>
        <v>372</v>
      </c>
      <c r="B116" s="291" t="s">
        <v>2990</v>
      </c>
      <c r="C116" s="107" t="str">
        <f t="shared" si="5"/>
        <v>37201</v>
      </c>
      <c r="D116" s="107" t="str">
        <f t="shared" si="6"/>
        <v>PASAJES TERRESTRES</v>
      </c>
      <c r="E116" s="107" t="str">
        <f t="shared" si="7"/>
        <v>37201 PASAJES TERRESTRES</v>
      </c>
      <c r="F116" s="107" t="s">
        <v>14</v>
      </c>
    </row>
    <row r="117" spans="1:6" x14ac:dyDescent="0.25">
      <c r="A117" s="107" t="str">
        <f t="shared" si="4"/>
        <v>375</v>
      </c>
      <c r="B117" s="291" t="s">
        <v>2990</v>
      </c>
      <c r="C117" s="107" t="str">
        <f t="shared" si="5"/>
        <v>37501</v>
      </c>
      <c r="D117" s="107" t="str">
        <f t="shared" si="6"/>
        <v>VIATICOS EN EL PAIS</v>
      </c>
      <c r="E117" s="107" t="str">
        <f t="shared" si="7"/>
        <v>37501 VIATICOS EN EL PAIS</v>
      </c>
      <c r="F117" s="107" t="s">
        <v>57</v>
      </c>
    </row>
    <row r="118" spans="1:6" x14ac:dyDescent="0.25">
      <c r="A118" s="107" t="str">
        <f t="shared" si="4"/>
        <v>376</v>
      </c>
      <c r="B118" s="291" t="s">
        <v>2990</v>
      </c>
      <c r="C118" s="107" t="str">
        <f t="shared" si="5"/>
        <v>37601</v>
      </c>
      <c r="D118" s="107" t="str">
        <f t="shared" si="6"/>
        <v>VIATICOS EN EL EXTRANJERO</v>
      </c>
      <c r="E118" s="107" t="str">
        <f t="shared" si="7"/>
        <v>37601 VIATICOS EN EL EXTRANJERO</v>
      </c>
      <c r="F118" s="107" t="s">
        <v>111</v>
      </c>
    </row>
    <row r="119" spans="1:6" x14ac:dyDescent="0.25">
      <c r="A119" s="107" t="str">
        <f t="shared" si="4"/>
        <v>382</v>
      </c>
      <c r="B119" s="291" t="s">
        <v>2990</v>
      </c>
      <c r="C119" s="107" t="str">
        <f t="shared" si="5"/>
        <v>38201</v>
      </c>
      <c r="D119" s="107" t="str">
        <f t="shared" si="6"/>
        <v>GASTOS DE ORDEN SOCIAL Y CULTURAL</v>
      </c>
      <c r="E119" s="107" t="str">
        <f t="shared" si="7"/>
        <v>38201 GASTOS DE ORDEN SOCIAL Y CULTURAL</v>
      </c>
      <c r="F119" s="107" t="s">
        <v>61</v>
      </c>
    </row>
    <row r="120" spans="1:6" x14ac:dyDescent="0.25">
      <c r="A120" s="107" t="str">
        <f t="shared" si="4"/>
        <v>392</v>
      </c>
      <c r="B120" s="291" t="s">
        <v>2990</v>
      </c>
      <c r="C120" s="107" t="str">
        <f t="shared" si="5"/>
        <v>39201</v>
      </c>
      <c r="D120" s="107" t="str">
        <f t="shared" si="6"/>
        <v>IMPUESTOS Y DERECHOS</v>
      </c>
      <c r="E120" s="107" t="str">
        <f t="shared" si="7"/>
        <v>39201 IMPUESTOS Y DERECHOS</v>
      </c>
      <c r="F120" s="107" t="s">
        <v>105</v>
      </c>
    </row>
    <row r="121" spans="1:6" x14ac:dyDescent="0.25">
      <c r="A121" s="107" t="str">
        <f t="shared" si="4"/>
        <v>511</v>
      </c>
      <c r="B121" s="291" t="s">
        <v>2990</v>
      </c>
      <c r="C121" s="107" t="str">
        <f t="shared" si="5"/>
        <v>51101</v>
      </c>
      <c r="D121" s="107" t="str">
        <f t="shared" si="6"/>
        <v>MUEBLES DE OFICINA Y ESTANTERIA</v>
      </c>
      <c r="E121" s="107" t="str">
        <f t="shared" si="7"/>
        <v>51101 MUEBLES DE OFICINA Y ESTANTERIA</v>
      </c>
      <c r="F121" s="107" t="s">
        <v>15</v>
      </c>
    </row>
    <row r="122" spans="1:6" x14ac:dyDescent="0.25">
      <c r="A122" s="107" t="str">
        <f t="shared" si="4"/>
        <v>512</v>
      </c>
      <c r="B122" s="291" t="s">
        <v>2990</v>
      </c>
      <c r="C122" s="107" t="str">
        <f t="shared" si="5"/>
        <v>51201</v>
      </c>
      <c r="D122" s="107" t="str">
        <f t="shared" si="6"/>
        <v>MUEBLES, EXCEPTO DE OFICINA Y ESTANTERIA</v>
      </c>
      <c r="E122" s="107" t="str">
        <f t="shared" si="7"/>
        <v>51201 MUEBLES, EXCEPTO DE OFICINA Y ESTANTERIA</v>
      </c>
      <c r="F122" s="107" t="s">
        <v>16</v>
      </c>
    </row>
    <row r="123" spans="1:6" x14ac:dyDescent="0.25">
      <c r="A123" s="107" t="str">
        <f t="shared" si="4"/>
        <v>515</v>
      </c>
      <c r="B123" s="291" t="s">
        <v>2990</v>
      </c>
      <c r="C123" s="107" t="str">
        <f t="shared" si="5"/>
        <v>51501</v>
      </c>
      <c r="D123" s="107" t="str">
        <f t="shared" si="6"/>
        <v>EQUIPO DE COMPUTO Y DE TECNOLOGIAS DE LA INFORMACION</v>
      </c>
      <c r="E123" s="107" t="str">
        <f t="shared" si="7"/>
        <v>51501 EQUIPO DE COMPUTO Y DE TECNOLOGIAS DE LA INFORMACION</v>
      </c>
      <c r="F123" s="107" t="s">
        <v>73</v>
      </c>
    </row>
    <row r="124" spans="1:6" x14ac:dyDescent="0.25">
      <c r="A124" s="107" t="str">
        <f t="shared" si="4"/>
        <v>519</v>
      </c>
      <c r="B124" s="291" t="s">
        <v>2990</v>
      </c>
      <c r="C124" s="107" t="str">
        <f t="shared" si="5"/>
        <v>51901</v>
      </c>
      <c r="D124" s="107" t="str">
        <f t="shared" si="6"/>
        <v>OTROS MOBILIARIOS Y EQUIPOS DE ADMINISTRACION</v>
      </c>
      <c r="E124" s="107" t="str">
        <f t="shared" si="7"/>
        <v>51901 OTROS MOBILIARIOS Y EQUIPOS DE ADMINISTRACION</v>
      </c>
      <c r="F124" s="107" t="s">
        <v>17</v>
      </c>
    </row>
    <row r="125" spans="1:6" x14ac:dyDescent="0.25">
      <c r="A125" s="107" t="str">
        <f t="shared" si="4"/>
        <v>523</v>
      </c>
      <c r="B125" s="291" t="s">
        <v>2990</v>
      </c>
      <c r="C125" s="107" t="str">
        <f t="shared" si="5"/>
        <v>52301</v>
      </c>
      <c r="D125" s="107" t="str">
        <f t="shared" si="6"/>
        <v>CAMARAS FOTOGRAFICAS Y DE VIDEO</v>
      </c>
      <c r="E125" s="107" t="str">
        <f t="shared" si="7"/>
        <v>52301 CAMARAS FOTOGRAFICAS Y DE VIDEO</v>
      </c>
      <c r="F125" s="107" t="s">
        <v>106</v>
      </c>
    </row>
    <row r="126" spans="1:6" x14ac:dyDescent="0.25">
      <c r="A126" s="107" t="str">
        <f t="shared" si="4"/>
        <v>529</v>
      </c>
      <c r="B126" s="291" t="s">
        <v>2990</v>
      </c>
      <c r="C126" s="107" t="str">
        <f t="shared" si="5"/>
        <v>52901</v>
      </c>
      <c r="D126" s="107" t="str">
        <f t="shared" si="6"/>
        <v>OTRO MOBILIARIO Y EQUIPO EDUCACIONAL Y RECREATIVO</v>
      </c>
      <c r="E126" s="107" t="str">
        <f t="shared" si="7"/>
        <v>52901 OTRO MOBILIARIO Y EQUIPO EDUCACIONAL Y RECREATIVO</v>
      </c>
      <c r="F126" s="107" t="s">
        <v>63</v>
      </c>
    </row>
    <row r="127" spans="1:6" x14ac:dyDescent="0.25">
      <c r="A127" s="107" t="str">
        <f t="shared" si="4"/>
        <v>531</v>
      </c>
      <c r="B127" s="291" t="s">
        <v>2990</v>
      </c>
      <c r="C127" s="107" t="str">
        <f t="shared" si="5"/>
        <v>53101</v>
      </c>
      <c r="D127" s="107" t="str">
        <f t="shared" si="6"/>
        <v>EQUIPO MEDICO Y DE LABORATORIO</v>
      </c>
      <c r="E127" s="107" t="str">
        <f t="shared" si="7"/>
        <v>53101 EQUIPO MEDICO Y DE LABORATORIO</v>
      </c>
      <c r="F127" s="107" t="s">
        <v>18</v>
      </c>
    </row>
    <row r="128" spans="1:6" x14ac:dyDescent="0.25">
      <c r="A128" s="107" t="str">
        <f t="shared" si="4"/>
        <v>549</v>
      </c>
      <c r="B128" s="291" t="s">
        <v>2990</v>
      </c>
      <c r="C128" s="107" t="str">
        <f t="shared" si="5"/>
        <v>54901</v>
      </c>
      <c r="D128" s="107" t="str">
        <f t="shared" si="6"/>
        <v>OTROS EQUIPOS DE TRANSPORTE</v>
      </c>
      <c r="E128" s="107" t="str">
        <f t="shared" si="7"/>
        <v>54901 OTROS EQUIPOS DE TRANSPORTE</v>
      </c>
      <c r="F128" s="107" t="s">
        <v>162</v>
      </c>
    </row>
    <row r="129" spans="1:6" x14ac:dyDescent="0.25">
      <c r="A129" s="107" t="str">
        <f t="shared" si="4"/>
        <v>551</v>
      </c>
      <c r="B129" s="291" t="s">
        <v>2990</v>
      </c>
      <c r="C129" s="107" t="str">
        <f t="shared" si="5"/>
        <v>55101</v>
      </c>
      <c r="D129" s="107" t="str">
        <f t="shared" si="6"/>
        <v>EQUIPO DE DEFENSA Y SEGURIDAD</v>
      </c>
      <c r="E129" s="107" t="str">
        <f t="shared" si="7"/>
        <v>55101 EQUIPO DE DEFENSA Y SEGURIDAD</v>
      </c>
      <c r="F129" s="107" t="s">
        <v>49</v>
      </c>
    </row>
    <row r="130" spans="1:6" x14ac:dyDescent="0.25">
      <c r="A130" s="107" t="str">
        <f t="shared" si="4"/>
        <v>561</v>
      </c>
      <c r="B130" s="291" t="s">
        <v>2990</v>
      </c>
      <c r="C130" s="107" t="str">
        <f t="shared" si="5"/>
        <v>56101</v>
      </c>
      <c r="D130" s="107" t="str">
        <f t="shared" si="6"/>
        <v>MAQUINARIA Y EQUIPO AGROPECUARIO</v>
      </c>
      <c r="E130" s="107" t="str">
        <f t="shared" si="7"/>
        <v>56101 MAQUINARIA Y EQUIPO AGROPECUARIO</v>
      </c>
      <c r="F130" s="107" t="s">
        <v>163</v>
      </c>
    </row>
    <row r="131" spans="1:6" x14ac:dyDescent="0.25">
      <c r="A131" s="107" t="str">
        <f t="shared" ref="A131:A194" si="8">+MID(F131,1,3)</f>
        <v>562</v>
      </c>
      <c r="B131" s="291" t="s">
        <v>2990</v>
      </c>
      <c r="C131" s="107" t="str">
        <f t="shared" ref="C131:C194" si="9">+CONCATENATE(A131,B131)</f>
        <v>56201</v>
      </c>
      <c r="D131" s="107" t="str">
        <f t="shared" ref="D131:D194" si="10">+MID(F131,5,999)</f>
        <v>MAQUINARIA Y EQUIPO INDUSTRIAL</v>
      </c>
      <c r="E131" s="107" t="str">
        <f t="shared" si="7"/>
        <v>56201 MAQUINARIA Y EQUIPO INDUSTRIAL</v>
      </c>
      <c r="F131" s="107" t="s">
        <v>102</v>
      </c>
    </row>
    <row r="132" spans="1:6" x14ac:dyDescent="0.25">
      <c r="A132" s="107" t="str">
        <f t="shared" si="8"/>
        <v>563</v>
      </c>
      <c r="B132" s="291" t="s">
        <v>2990</v>
      </c>
      <c r="C132" s="107" t="str">
        <f t="shared" si="9"/>
        <v>56301</v>
      </c>
      <c r="D132" s="107" t="str">
        <f t="shared" si="10"/>
        <v>MAQUINARIA Y EQUIPO DE CONSTRUCCION</v>
      </c>
      <c r="E132" s="107" t="str">
        <f t="shared" si="7"/>
        <v>56301 MAQUINARIA Y EQUIPO DE CONSTRUCCION</v>
      </c>
      <c r="F132" s="107" t="s">
        <v>164</v>
      </c>
    </row>
    <row r="133" spans="1:6" x14ac:dyDescent="0.25">
      <c r="A133" s="107" t="str">
        <f t="shared" si="8"/>
        <v>564</v>
      </c>
      <c r="B133" s="291" t="s">
        <v>2990</v>
      </c>
      <c r="C133" s="107" t="str">
        <f t="shared" si="9"/>
        <v>56401</v>
      </c>
      <c r="D133" s="107" t="str">
        <f t="shared" si="10"/>
        <v>SISTEMAS DE AIRE ACONDICIONADO, CALEFACCION Y DE REFRIGERACION INDUSTRIAL Y COMERCIAL</v>
      </c>
      <c r="E133" s="107" t="str">
        <f t="shared" ref="E133:E196" si="11">+CONCATENATE(C133," ",D133)</f>
        <v>56401 SISTEMAS DE AIRE ACONDICIONADO, CALEFACCION Y DE REFRIGERACION INDUSTRIAL Y COMERCIAL</v>
      </c>
      <c r="F133" s="107" t="s">
        <v>103</v>
      </c>
    </row>
    <row r="134" spans="1:6" x14ac:dyDescent="0.25">
      <c r="A134" s="107" t="str">
        <f t="shared" si="8"/>
        <v>567</v>
      </c>
      <c r="B134" s="291" t="s">
        <v>2990</v>
      </c>
      <c r="C134" s="107" t="str">
        <f t="shared" si="9"/>
        <v>56701</v>
      </c>
      <c r="D134" s="107" t="str">
        <f t="shared" si="10"/>
        <v>HERRAMIENTAS Y MAQUINAS¿HERRAMIENTA</v>
      </c>
      <c r="E134" s="107" t="str">
        <f t="shared" si="11"/>
        <v>56701 HERRAMIENTAS Y MAQUINAS¿HERRAMIENTA</v>
      </c>
      <c r="F134" s="107" t="s">
        <v>50</v>
      </c>
    </row>
    <row r="135" spans="1:6" x14ac:dyDescent="0.25">
      <c r="A135" s="107" t="str">
        <f t="shared" si="8"/>
        <v>577</v>
      </c>
      <c r="B135" s="291" t="s">
        <v>2990</v>
      </c>
      <c r="C135" s="107" t="str">
        <f t="shared" si="9"/>
        <v>57701</v>
      </c>
      <c r="D135" s="107" t="str">
        <f t="shared" si="10"/>
        <v>ESPECIES MENORES Y DE ZOOLOGICO</v>
      </c>
      <c r="E135" s="107" t="str">
        <f t="shared" si="11"/>
        <v>57701 ESPECIES MENORES Y DE ZOOLOGICO</v>
      </c>
      <c r="F135" s="107" t="s">
        <v>166</v>
      </c>
    </row>
    <row r="136" spans="1:6" x14ac:dyDescent="0.25">
      <c r="A136" s="107" t="str">
        <f t="shared" si="8"/>
        <v>325</v>
      </c>
      <c r="B136" s="291" t="s">
        <v>2990</v>
      </c>
      <c r="C136" s="107" t="str">
        <f t="shared" si="9"/>
        <v>32501</v>
      </c>
      <c r="D136" s="107" t="str">
        <f t="shared" si="10"/>
        <v>ARRENDAMIENTO DE EQUIPO DE TRANSPORTE</v>
      </c>
      <c r="E136" s="107" t="str">
        <f t="shared" si="11"/>
        <v>32501 ARRENDAMIENTO DE EQUIPO DE TRANSPORTE</v>
      </c>
      <c r="F136" s="107" t="s">
        <v>66</v>
      </c>
    </row>
    <row r="137" spans="1:6" x14ac:dyDescent="0.25">
      <c r="A137" s="107" t="str">
        <f t="shared" si="8"/>
        <v>221</v>
      </c>
      <c r="B137" s="291" t="s">
        <v>2990</v>
      </c>
      <c r="C137" s="107" t="str">
        <f t="shared" si="9"/>
        <v>22101</v>
      </c>
      <c r="D137" s="107" t="str">
        <f t="shared" si="10"/>
        <v>PRODUCTOS ALIMENTICIOS PARA PERSONAS</v>
      </c>
      <c r="E137" s="107" t="str">
        <f t="shared" si="11"/>
        <v>22101 PRODUCTOS ALIMENTICIOS PARA PERSONAS</v>
      </c>
      <c r="F137" s="107" t="s">
        <v>6</v>
      </c>
    </row>
    <row r="138" spans="1:6" x14ac:dyDescent="0.25">
      <c r="A138" s="107" t="str">
        <f t="shared" si="8"/>
        <v>271</v>
      </c>
      <c r="B138" s="291" t="s">
        <v>2990</v>
      </c>
      <c r="C138" s="107" t="str">
        <f t="shared" si="9"/>
        <v>27101</v>
      </c>
      <c r="D138" s="107" t="str">
        <f t="shared" si="10"/>
        <v>VESTUARIO Y UNIFORMES</v>
      </c>
      <c r="E138" s="107" t="str">
        <f t="shared" si="11"/>
        <v>27101 VESTUARIO Y UNIFORMES</v>
      </c>
      <c r="F138" s="107" t="s">
        <v>8</v>
      </c>
    </row>
    <row r="139" spans="1:6" x14ac:dyDescent="0.25">
      <c r="A139" s="107" t="str">
        <f t="shared" si="8"/>
        <v>275</v>
      </c>
      <c r="B139" s="291" t="s">
        <v>2990</v>
      </c>
      <c r="C139" s="107" t="str">
        <f t="shared" si="9"/>
        <v>27501</v>
      </c>
      <c r="D139" s="107" t="str">
        <f t="shared" si="10"/>
        <v>BLANCOS Y OTROS PRODUCTOS TEXTILES, EXCEPTO PRENDAS DE VESTIR</v>
      </c>
      <c r="E139" s="107" t="str">
        <f t="shared" si="11"/>
        <v>27501 BLANCOS Y OTROS PRODUCTOS TEXTILES, EXCEPTO PRENDAS DE VESTIR</v>
      </c>
      <c r="F139" s="107" t="s">
        <v>43</v>
      </c>
    </row>
    <row r="140" spans="1:6" x14ac:dyDescent="0.25">
      <c r="A140" s="107" t="str">
        <f t="shared" si="8"/>
        <v>216</v>
      </c>
      <c r="B140" s="291" t="s">
        <v>2990</v>
      </c>
      <c r="C140" s="107" t="str">
        <f t="shared" si="9"/>
        <v>21601</v>
      </c>
      <c r="D140" s="107" t="str">
        <f t="shared" si="10"/>
        <v>MATERIAL DE LIMPIEZA</v>
      </c>
      <c r="E140" s="107" t="str">
        <f t="shared" si="11"/>
        <v>21601 MATERIAL DE LIMPIEZA</v>
      </c>
      <c r="F140" s="107" t="s">
        <v>4</v>
      </c>
    </row>
    <row r="141" spans="1:6" x14ac:dyDescent="0.25">
      <c r="A141" s="107" t="str">
        <f t="shared" si="8"/>
        <v>223</v>
      </c>
      <c r="B141" s="291" t="s">
        <v>2990</v>
      </c>
      <c r="C141" s="107" t="str">
        <f t="shared" si="9"/>
        <v>22301</v>
      </c>
      <c r="D141" s="107" t="str">
        <f t="shared" si="10"/>
        <v>UTENSILIOS PARA EL SERVICIO DE ALIMENTACION</v>
      </c>
      <c r="E141" s="107" t="str">
        <f t="shared" si="11"/>
        <v>22301 UTENSILIOS PARA EL SERVICIO DE ALIMENTACION</v>
      </c>
      <c r="F141" s="107" t="s">
        <v>7</v>
      </c>
    </row>
    <row r="142" spans="1:6" x14ac:dyDescent="0.25">
      <c r="A142" s="107" t="str">
        <f t="shared" si="8"/>
        <v>254</v>
      </c>
      <c r="B142" s="291" t="s">
        <v>2990</v>
      </c>
      <c r="C142" s="107" t="str">
        <f t="shared" si="9"/>
        <v>25401</v>
      </c>
      <c r="D142" s="107" t="str">
        <f t="shared" si="10"/>
        <v>MATERIALES, ACCESORIOS Y SUMINISTROS MEDICOS</v>
      </c>
      <c r="E142" s="107" t="str">
        <f t="shared" si="11"/>
        <v>25401 MATERIALES, ACCESORIOS Y SUMINISTROS MEDICOS</v>
      </c>
      <c r="F142" s="107" t="s">
        <v>42</v>
      </c>
    </row>
    <row r="143" spans="1:6" x14ac:dyDescent="0.25">
      <c r="A143" s="107" t="str">
        <f t="shared" si="8"/>
        <v>551</v>
      </c>
      <c r="B143" s="291" t="s">
        <v>2990</v>
      </c>
      <c r="C143" s="107" t="str">
        <f t="shared" si="9"/>
        <v>55101</v>
      </c>
      <c r="D143" s="107" t="str">
        <f t="shared" si="10"/>
        <v>EQUIPO DE DEFENSA Y SEGURIDAD</v>
      </c>
      <c r="E143" s="107" t="str">
        <f t="shared" si="11"/>
        <v>55101 EQUIPO DE DEFENSA Y SEGURIDAD</v>
      </c>
      <c r="F143" s="107" t="s">
        <v>49</v>
      </c>
    </row>
    <row r="144" spans="1:6" x14ac:dyDescent="0.25">
      <c r="A144" s="107" t="str">
        <f t="shared" si="8"/>
        <v>291</v>
      </c>
      <c r="B144" s="291" t="s">
        <v>2990</v>
      </c>
      <c r="C144" s="107" t="str">
        <f t="shared" si="9"/>
        <v>29101</v>
      </c>
      <c r="D144" s="107" t="str">
        <f t="shared" si="10"/>
        <v>HERRAMIENTAS MENORES</v>
      </c>
      <c r="E144" s="107" t="str">
        <f t="shared" si="11"/>
        <v>29101 HERRAMIENTAS MENORES</v>
      </c>
      <c r="F144" s="107" t="s">
        <v>10</v>
      </c>
    </row>
    <row r="145" spans="1:6" x14ac:dyDescent="0.25">
      <c r="A145" s="107" t="str">
        <f t="shared" si="8"/>
        <v>567</v>
      </c>
      <c r="B145" s="291" t="s">
        <v>2990</v>
      </c>
      <c r="C145" s="107" t="str">
        <f t="shared" si="9"/>
        <v>56701</v>
      </c>
      <c r="D145" s="107" t="str">
        <f t="shared" si="10"/>
        <v>HERRAMIENTAS Y MAQUINAS¿HERRAMIENTA</v>
      </c>
      <c r="E145" s="107" t="str">
        <f t="shared" si="11"/>
        <v>56701 HERRAMIENTAS Y MAQUINAS¿HERRAMIENTA</v>
      </c>
      <c r="F145" s="107" t="s">
        <v>50</v>
      </c>
    </row>
    <row r="146" spans="1:6" x14ac:dyDescent="0.25">
      <c r="A146" s="107" t="str">
        <f t="shared" si="8"/>
        <v>531</v>
      </c>
      <c r="B146" s="291" t="s">
        <v>2990</v>
      </c>
      <c r="C146" s="107" t="str">
        <f t="shared" si="9"/>
        <v>53101</v>
      </c>
      <c r="D146" s="107" t="str">
        <f t="shared" si="10"/>
        <v>EQUIPO MEDICO Y DE LABORATORIO</v>
      </c>
      <c r="E146" s="107" t="str">
        <f t="shared" si="11"/>
        <v>53101 EQUIPO MEDICO Y DE LABORATORIO</v>
      </c>
      <c r="F146" s="107" t="s">
        <v>18</v>
      </c>
    </row>
    <row r="147" spans="1:6" x14ac:dyDescent="0.25">
      <c r="A147" s="107" t="str">
        <f t="shared" si="8"/>
        <v>292</v>
      </c>
      <c r="B147" s="291" t="s">
        <v>2990</v>
      </c>
      <c r="C147" s="107" t="str">
        <f t="shared" si="9"/>
        <v>29201</v>
      </c>
      <c r="D147" s="107" t="str">
        <f t="shared" si="10"/>
        <v>REFACCIONES Y ACCESORIOS MENORES DE EDIFICIOS</v>
      </c>
      <c r="E147" s="107" t="str">
        <f t="shared" si="11"/>
        <v>29201 REFACCIONES Y ACCESORIOS MENORES DE EDIFICIOS</v>
      </c>
      <c r="F147" s="107" t="s">
        <v>11</v>
      </c>
    </row>
    <row r="148" spans="1:6" x14ac:dyDescent="0.25">
      <c r="A148" s="107" t="str">
        <f t="shared" si="8"/>
        <v>217</v>
      </c>
      <c r="B148" s="291" t="s">
        <v>2990</v>
      </c>
      <c r="C148" s="107" t="str">
        <f t="shared" si="9"/>
        <v>21701</v>
      </c>
      <c r="D148" s="107" t="str">
        <f t="shared" si="10"/>
        <v>MATERIALES Y UTILES DE ENSEÑANZA</v>
      </c>
      <c r="E148" s="107" t="str">
        <f t="shared" si="11"/>
        <v>21701 MATERIALES Y UTILES DE ENSEÑANZA</v>
      </c>
      <c r="F148" s="107" t="s">
        <v>5</v>
      </c>
    </row>
    <row r="149" spans="1:6" x14ac:dyDescent="0.25">
      <c r="A149" s="107" t="str">
        <f t="shared" si="8"/>
        <v>532</v>
      </c>
      <c r="B149" s="291" t="s">
        <v>2990</v>
      </c>
      <c r="C149" s="107" t="str">
        <f t="shared" si="9"/>
        <v>53201</v>
      </c>
      <c r="D149" s="107" t="str">
        <f t="shared" si="10"/>
        <v>INSTRUMENTAL MEDICO Y DE LABORATORIO</v>
      </c>
      <c r="E149" s="107" t="str">
        <f t="shared" si="11"/>
        <v>53201 INSTRUMENTAL MEDICO Y DE LABORATORIO</v>
      </c>
      <c r="F149" s="107" t="s">
        <v>19</v>
      </c>
    </row>
    <row r="150" spans="1:6" x14ac:dyDescent="0.25">
      <c r="A150" s="107" t="str">
        <f t="shared" si="8"/>
        <v>331</v>
      </c>
      <c r="B150" s="291" t="s">
        <v>2990</v>
      </c>
      <c r="C150" s="107" t="str">
        <f t="shared" si="9"/>
        <v>33101</v>
      </c>
      <c r="D150" s="107" t="str">
        <f t="shared" si="10"/>
        <v>SERVICIOS LEGALES, DE CONTABILIDAD, AUDITORIA Y RELACIONADOS</v>
      </c>
      <c r="E150" s="107" t="str">
        <f t="shared" si="11"/>
        <v>33101 SERVICIOS LEGALES, DE CONTABILIDAD, AUDITORIA Y RELACIONADOS</v>
      </c>
      <c r="F150" s="107" t="s">
        <v>44</v>
      </c>
    </row>
    <row r="151" spans="1:6" x14ac:dyDescent="0.25">
      <c r="A151" s="107" t="str">
        <f t="shared" si="8"/>
        <v>396</v>
      </c>
      <c r="B151" s="291" t="s">
        <v>2990</v>
      </c>
      <c r="C151" s="107" t="str">
        <f t="shared" si="9"/>
        <v>39601</v>
      </c>
      <c r="D151" s="107" t="str">
        <f t="shared" si="10"/>
        <v>OTROS GASTOS POR RESPONSABILIDADES</v>
      </c>
      <c r="E151" s="107" t="str">
        <f t="shared" si="11"/>
        <v>39601 OTROS GASTOS POR RESPONSABILIDADES</v>
      </c>
      <c r="F151" s="107" t="s">
        <v>48</v>
      </c>
    </row>
    <row r="152" spans="1:6" x14ac:dyDescent="0.25">
      <c r="A152" s="107" t="str">
        <f t="shared" si="8"/>
        <v>211</v>
      </c>
      <c r="B152" s="291" t="s">
        <v>2990</v>
      </c>
      <c r="C152" s="107" t="str">
        <f t="shared" si="9"/>
        <v>21101</v>
      </c>
      <c r="D152" s="107" t="str">
        <f t="shared" si="10"/>
        <v>MATERIALES, UTILES Y EQUIPOS MENORES DE OFICINA</v>
      </c>
      <c r="E152" s="107" t="str">
        <f t="shared" si="11"/>
        <v>21101 MATERIALES, UTILES Y EQUIPOS MENORES DE OFICINA</v>
      </c>
      <c r="F152" s="107" t="s">
        <v>2</v>
      </c>
    </row>
    <row r="153" spans="1:6" x14ac:dyDescent="0.25">
      <c r="A153" s="107" t="str">
        <f t="shared" si="8"/>
        <v>394</v>
      </c>
      <c r="B153" s="291" t="s">
        <v>2990</v>
      </c>
      <c r="C153" s="107" t="str">
        <f t="shared" si="9"/>
        <v>39401</v>
      </c>
      <c r="D153" s="107" t="str">
        <f t="shared" si="10"/>
        <v>SENTENCIAS Y RESOLUCIONES POR AUTORIDAD COMPETENTE</v>
      </c>
      <c r="E153" s="107" t="str">
        <f t="shared" si="11"/>
        <v>39401 SENTENCIAS Y RESOLUCIONES POR AUTORIDAD COMPETENTE</v>
      </c>
      <c r="F153" s="107" t="s">
        <v>46</v>
      </c>
    </row>
    <row r="154" spans="1:6" x14ac:dyDescent="0.25">
      <c r="A154" s="107" t="str">
        <f t="shared" si="8"/>
        <v>395</v>
      </c>
      <c r="B154" s="291" t="s">
        <v>2990</v>
      </c>
      <c r="C154" s="107" t="str">
        <f t="shared" si="9"/>
        <v>39501</v>
      </c>
      <c r="D154" s="107" t="str">
        <f t="shared" si="10"/>
        <v>PENAS, MULTAS, ACCESORIOS Y ACTUALIZACIONES</v>
      </c>
      <c r="E154" s="107" t="str">
        <f t="shared" si="11"/>
        <v>39501 PENAS, MULTAS, ACCESORIOS Y ACTUALIZACIONES</v>
      </c>
      <c r="F154" s="107" t="s">
        <v>47</v>
      </c>
    </row>
    <row r="155" spans="1:6" x14ac:dyDescent="0.25">
      <c r="A155" s="107" t="str">
        <f t="shared" si="8"/>
        <v>519</v>
      </c>
      <c r="B155" s="291" t="s">
        <v>2990</v>
      </c>
      <c r="C155" s="107" t="str">
        <f t="shared" si="9"/>
        <v>51901</v>
      </c>
      <c r="D155" s="107" t="str">
        <f t="shared" si="10"/>
        <v>OTROS MOBILIARIOS Y EQUIPOS DE ADMINISTRACION</v>
      </c>
      <c r="E155" s="107" t="str">
        <f t="shared" si="11"/>
        <v>51901 OTROS MOBILIARIOS Y EQUIPOS DE ADMINISTRACION</v>
      </c>
      <c r="F155" s="107" t="s">
        <v>17</v>
      </c>
    </row>
    <row r="156" spans="1:6" x14ac:dyDescent="0.25">
      <c r="A156" s="107" t="str">
        <f t="shared" si="8"/>
        <v>334</v>
      </c>
      <c r="B156" s="291" t="s">
        <v>2990</v>
      </c>
      <c r="C156" s="107" t="str">
        <f t="shared" si="9"/>
        <v>33401</v>
      </c>
      <c r="D156" s="107" t="str">
        <f t="shared" si="10"/>
        <v>SERVICIOS DE CAPACITACION</v>
      </c>
      <c r="E156" s="107" t="str">
        <f t="shared" si="11"/>
        <v>33401 SERVICIOS DE CAPACITACION</v>
      </c>
      <c r="F156" s="107" t="s">
        <v>13</v>
      </c>
    </row>
    <row r="157" spans="1:6" x14ac:dyDescent="0.25">
      <c r="A157" s="107" t="str">
        <f t="shared" si="8"/>
        <v>336</v>
      </c>
      <c r="B157" s="291" t="s">
        <v>2990</v>
      </c>
      <c r="C157" s="107" t="str">
        <f t="shared" si="9"/>
        <v>33601</v>
      </c>
      <c r="D157" s="107" t="str">
        <f t="shared" si="10"/>
        <v>SERVICIOS DE APOYO ADMINISTRATIVO, TRADUCCION, FOTOCOPIADO E IMPRESION</v>
      </c>
      <c r="E157" s="107" t="str">
        <f t="shared" si="11"/>
        <v>33601 SERVICIOS DE APOYO ADMINISTRATIVO, TRADUCCION, FOTOCOPIADO E IMPRESION</v>
      </c>
      <c r="F157" s="107" t="s">
        <v>45</v>
      </c>
    </row>
    <row r="158" spans="1:6" x14ac:dyDescent="0.25">
      <c r="A158" s="107" t="str">
        <f t="shared" si="8"/>
        <v>215</v>
      </c>
      <c r="B158" s="291" t="s">
        <v>2990</v>
      </c>
      <c r="C158" s="107" t="str">
        <f t="shared" si="9"/>
        <v>21501</v>
      </c>
      <c r="D158" s="107" t="str">
        <f t="shared" si="10"/>
        <v>MATERIAL IMPRESO E INFORMACION DIGITAL</v>
      </c>
      <c r="E158" s="107" t="str">
        <f t="shared" si="11"/>
        <v>21501 MATERIAL IMPRESO E INFORMACION DIGITAL</v>
      </c>
      <c r="F158" s="107" t="s">
        <v>3</v>
      </c>
    </row>
    <row r="159" spans="1:6" x14ac:dyDescent="0.25">
      <c r="A159" s="107" t="str">
        <f t="shared" si="8"/>
        <v>512</v>
      </c>
      <c r="B159" s="291" t="s">
        <v>2990</v>
      </c>
      <c r="C159" s="107" t="str">
        <f t="shared" si="9"/>
        <v>51201</v>
      </c>
      <c r="D159" s="107" t="str">
        <f t="shared" si="10"/>
        <v>MUEBLES, EXCEPTO DE OFICINA Y ESTANTERIA</v>
      </c>
      <c r="E159" s="107" t="str">
        <f t="shared" si="11"/>
        <v>51201 MUEBLES, EXCEPTO DE OFICINA Y ESTANTERIA</v>
      </c>
      <c r="F159" s="107" t="s">
        <v>16</v>
      </c>
    </row>
    <row r="160" spans="1:6" x14ac:dyDescent="0.25">
      <c r="A160" s="107" t="str">
        <f t="shared" si="8"/>
        <v>212</v>
      </c>
      <c r="B160" s="291" t="s">
        <v>2990</v>
      </c>
      <c r="C160" s="107" t="str">
        <f t="shared" si="9"/>
        <v>21201</v>
      </c>
      <c r="D160" s="107" t="str">
        <f t="shared" si="10"/>
        <v>MATERIALES Y UTILES DE IMPRESION Y REPRODUCCION</v>
      </c>
      <c r="E160" s="107" t="str">
        <f t="shared" si="11"/>
        <v>21201 MATERIALES Y UTILES DE IMPRESION Y REPRODUCCION</v>
      </c>
      <c r="F160" s="107" t="s">
        <v>41</v>
      </c>
    </row>
    <row r="161" spans="1:6" x14ac:dyDescent="0.25">
      <c r="A161" s="107" t="str">
        <f t="shared" si="8"/>
        <v>274</v>
      </c>
      <c r="B161" s="291" t="s">
        <v>2990</v>
      </c>
      <c r="C161" s="107" t="str">
        <f t="shared" si="9"/>
        <v>27401</v>
      </c>
      <c r="D161" s="107" t="str">
        <f t="shared" si="10"/>
        <v>PRODUCTOS TEXTILES</v>
      </c>
      <c r="E161" s="107" t="str">
        <f t="shared" si="11"/>
        <v>27401 PRODUCTOS TEXTILES</v>
      </c>
      <c r="F161" s="107" t="s">
        <v>9</v>
      </c>
    </row>
    <row r="162" spans="1:6" x14ac:dyDescent="0.25">
      <c r="A162" s="107" t="str">
        <f t="shared" si="8"/>
        <v>372</v>
      </c>
      <c r="B162" s="291" t="s">
        <v>2990</v>
      </c>
      <c r="C162" s="107" t="str">
        <f t="shared" si="9"/>
        <v>37201</v>
      </c>
      <c r="D162" s="107" t="str">
        <f t="shared" si="10"/>
        <v>PASAJES TERRESTRES</v>
      </c>
      <c r="E162" s="107" t="str">
        <f t="shared" si="11"/>
        <v>37201 PASAJES TERRESTRES</v>
      </c>
      <c r="F162" s="107" t="s">
        <v>14</v>
      </c>
    </row>
    <row r="163" spans="1:6" x14ac:dyDescent="0.25">
      <c r="A163" s="107" t="str">
        <f t="shared" si="8"/>
        <v>318</v>
      </c>
      <c r="B163" s="291" t="s">
        <v>2990</v>
      </c>
      <c r="C163" s="107" t="str">
        <f t="shared" si="9"/>
        <v>31801</v>
      </c>
      <c r="D163" s="107" t="str">
        <f t="shared" si="10"/>
        <v>SERVICIOS POSTALES Y TELEGRAFICOS</v>
      </c>
      <c r="E163" s="107" t="str">
        <f t="shared" si="11"/>
        <v>31801 SERVICIOS POSTALES Y TELEGRAFICOS</v>
      </c>
      <c r="F163" s="107" t="s">
        <v>12</v>
      </c>
    </row>
    <row r="164" spans="1:6" x14ac:dyDescent="0.25">
      <c r="A164" s="107" t="str">
        <f t="shared" si="8"/>
        <v>211</v>
      </c>
      <c r="B164" s="291" t="s">
        <v>2990</v>
      </c>
      <c r="C164" s="107" t="str">
        <f t="shared" si="9"/>
        <v>21101</v>
      </c>
      <c r="D164" s="107" t="str">
        <f t="shared" si="10"/>
        <v>MATERIALES, UTILES Y EQUIPOS MENORES DE OFICINA</v>
      </c>
      <c r="E164" s="107" t="str">
        <f t="shared" si="11"/>
        <v>21101 MATERIALES, UTILES Y EQUIPOS MENORES DE OFICINA</v>
      </c>
      <c r="F164" s="107" t="s">
        <v>2</v>
      </c>
    </row>
    <row r="165" spans="1:6" x14ac:dyDescent="0.25">
      <c r="A165" s="107" t="str">
        <f t="shared" si="8"/>
        <v>212</v>
      </c>
      <c r="B165" s="291" t="s">
        <v>2990</v>
      </c>
      <c r="C165" s="107" t="str">
        <f t="shared" si="9"/>
        <v>21201</v>
      </c>
      <c r="D165" s="107" t="str">
        <f t="shared" si="10"/>
        <v>MATERIALES Y UTILES DE IMPRESION Y REPRODUCCION</v>
      </c>
      <c r="E165" s="107" t="str">
        <f t="shared" si="11"/>
        <v>21201 MATERIALES Y UTILES DE IMPRESION Y REPRODUCCION</v>
      </c>
      <c r="F165" s="107" t="s">
        <v>41</v>
      </c>
    </row>
    <row r="166" spans="1:6" x14ac:dyDescent="0.25">
      <c r="A166" s="107" t="str">
        <f t="shared" si="8"/>
        <v>214</v>
      </c>
      <c r="B166" s="291" t="s">
        <v>2990</v>
      </c>
      <c r="C166" s="107" t="str">
        <f t="shared" si="9"/>
        <v>21401</v>
      </c>
      <c r="D166" s="107" t="str">
        <f t="shared" si="10"/>
        <v>MATERIALES, UTILES Y EQUIPOS MENORES DE TECNOLOGIAS DE LA INFORMACION Y COMUNICACIONES</v>
      </c>
      <c r="E166" s="107" t="str">
        <f t="shared" si="11"/>
        <v>21401 MATERIALES, UTILES Y EQUIPOS MENORES DE TECNOLOGIAS DE LA INFORMACION Y COMUNICACIONES</v>
      </c>
      <c r="F166" s="107" t="s">
        <v>51</v>
      </c>
    </row>
    <row r="167" spans="1:6" x14ac:dyDescent="0.25">
      <c r="A167" s="107" t="str">
        <f t="shared" si="8"/>
        <v>215</v>
      </c>
      <c r="B167" s="291" t="s">
        <v>2990</v>
      </c>
      <c r="C167" s="107" t="str">
        <f t="shared" si="9"/>
        <v>21501</v>
      </c>
      <c r="D167" s="107" t="str">
        <f t="shared" si="10"/>
        <v>MATERIAL IMPRESO E INFORMACION DIGITAL</v>
      </c>
      <c r="E167" s="107" t="str">
        <f t="shared" si="11"/>
        <v>21501 MATERIAL IMPRESO E INFORMACION DIGITAL</v>
      </c>
      <c r="F167" s="107" t="s">
        <v>3</v>
      </c>
    </row>
    <row r="168" spans="1:6" x14ac:dyDescent="0.25">
      <c r="A168" s="107" t="str">
        <f t="shared" si="8"/>
        <v>216</v>
      </c>
      <c r="B168" s="291" t="s">
        <v>2990</v>
      </c>
      <c r="C168" s="107" t="str">
        <f t="shared" si="9"/>
        <v>21601</v>
      </c>
      <c r="D168" s="107" t="str">
        <f t="shared" si="10"/>
        <v>MATERIAL DE LIMPIEZA</v>
      </c>
      <c r="E168" s="107" t="str">
        <f t="shared" si="11"/>
        <v>21601 MATERIAL DE LIMPIEZA</v>
      </c>
      <c r="F168" s="107" t="s">
        <v>4</v>
      </c>
    </row>
    <row r="169" spans="1:6" x14ac:dyDescent="0.25">
      <c r="A169" s="107" t="str">
        <f t="shared" si="8"/>
        <v>221</v>
      </c>
      <c r="B169" s="291" t="s">
        <v>2990</v>
      </c>
      <c r="C169" s="107" t="str">
        <f t="shared" si="9"/>
        <v>22101</v>
      </c>
      <c r="D169" s="107" t="str">
        <f t="shared" si="10"/>
        <v>PRODUCTOS ALIMENTICIOS PARA PERSONAS</v>
      </c>
      <c r="E169" s="107" t="str">
        <f t="shared" si="11"/>
        <v>22101 PRODUCTOS ALIMENTICIOS PARA PERSONAS</v>
      </c>
      <c r="F169" s="107" t="s">
        <v>6</v>
      </c>
    </row>
    <row r="170" spans="1:6" x14ac:dyDescent="0.25">
      <c r="A170" s="107" t="str">
        <f t="shared" si="8"/>
        <v>254</v>
      </c>
      <c r="B170" s="291" t="s">
        <v>2990</v>
      </c>
      <c r="C170" s="107" t="str">
        <f t="shared" si="9"/>
        <v>25401</v>
      </c>
      <c r="D170" s="107" t="str">
        <f t="shared" si="10"/>
        <v>MATERIALES, ACCESORIOS Y SUMINISTROS MEDICOS</v>
      </c>
      <c r="E170" s="107" t="str">
        <f t="shared" si="11"/>
        <v>25401 MATERIALES, ACCESORIOS Y SUMINISTROS MEDICOS</v>
      </c>
      <c r="F170" s="107" t="s">
        <v>42</v>
      </c>
    </row>
    <row r="171" spans="1:6" x14ac:dyDescent="0.25">
      <c r="A171" s="107" t="str">
        <f t="shared" si="8"/>
        <v>271</v>
      </c>
      <c r="B171" s="291" t="s">
        <v>2990</v>
      </c>
      <c r="C171" s="107" t="str">
        <f t="shared" si="9"/>
        <v>27101</v>
      </c>
      <c r="D171" s="107" t="str">
        <f t="shared" si="10"/>
        <v>VESTUARIO Y UNIFORMES</v>
      </c>
      <c r="E171" s="107" t="str">
        <f t="shared" si="11"/>
        <v>27101 VESTUARIO Y UNIFORMES</v>
      </c>
      <c r="F171" s="107" t="s">
        <v>8</v>
      </c>
    </row>
    <row r="172" spans="1:6" x14ac:dyDescent="0.25">
      <c r="A172" s="107" t="str">
        <f t="shared" si="8"/>
        <v>272</v>
      </c>
      <c r="B172" s="291" t="s">
        <v>2990</v>
      </c>
      <c r="C172" s="107" t="str">
        <f t="shared" si="9"/>
        <v>27201</v>
      </c>
      <c r="D172" s="107" t="str">
        <f t="shared" si="10"/>
        <v>PRENDAS DE SEGURIDAD Y PROTECCION PERSONAL</v>
      </c>
      <c r="E172" s="107" t="str">
        <f t="shared" si="11"/>
        <v>27201 PRENDAS DE SEGURIDAD Y PROTECCION PERSONAL</v>
      </c>
      <c r="F172" s="107" t="s">
        <v>67</v>
      </c>
    </row>
    <row r="173" spans="1:6" x14ac:dyDescent="0.25">
      <c r="A173" s="107" t="str">
        <f t="shared" si="8"/>
        <v>291</v>
      </c>
      <c r="B173" s="291" t="s">
        <v>2990</v>
      </c>
      <c r="C173" s="107" t="str">
        <f t="shared" si="9"/>
        <v>29101</v>
      </c>
      <c r="D173" s="107" t="str">
        <f t="shared" si="10"/>
        <v>HERRAMIENTAS MENORES</v>
      </c>
      <c r="E173" s="107" t="str">
        <f t="shared" si="11"/>
        <v>29101 HERRAMIENTAS MENORES</v>
      </c>
      <c r="F173" s="107" t="s">
        <v>10</v>
      </c>
    </row>
    <row r="174" spans="1:6" x14ac:dyDescent="0.25">
      <c r="A174" s="107" t="str">
        <f t="shared" si="8"/>
        <v>292</v>
      </c>
      <c r="B174" s="291" t="s">
        <v>2990</v>
      </c>
      <c r="C174" s="107" t="str">
        <f t="shared" si="9"/>
        <v>29201</v>
      </c>
      <c r="D174" s="107" t="str">
        <f t="shared" si="10"/>
        <v>REFACCIONES Y ACCESORIOS MENORES DE EDIFICIOS</v>
      </c>
      <c r="E174" s="107" t="str">
        <f t="shared" si="11"/>
        <v>29201 REFACCIONES Y ACCESORIOS MENORES DE EDIFICIOS</v>
      </c>
      <c r="F174" s="107" t="s">
        <v>11</v>
      </c>
    </row>
    <row r="175" spans="1:6" x14ac:dyDescent="0.25">
      <c r="A175" s="107" t="str">
        <f t="shared" si="8"/>
        <v>293</v>
      </c>
      <c r="B175" s="291" t="s">
        <v>2990</v>
      </c>
      <c r="C175" s="107" t="str">
        <f t="shared" si="9"/>
        <v>29301</v>
      </c>
      <c r="D175" s="107" t="str">
        <f t="shared" si="10"/>
        <v>REFACCIONES Y ACCESORIOS MENORES DE MOBILIARIO Y EQUIPO DE ADMINISTRACION, EDUCACIONAL Y RECREATIVO</v>
      </c>
      <c r="E175" s="107" t="str">
        <f t="shared" si="11"/>
        <v>29301 REFACCIONES Y ACCESORIOS MENORES DE MOBILIARIO Y EQUIPO DE ADMINISTRACION, EDUCACIONAL Y RECREATIVO</v>
      </c>
      <c r="F175" s="107" t="s">
        <v>53</v>
      </c>
    </row>
    <row r="176" spans="1:6" x14ac:dyDescent="0.25">
      <c r="A176" s="107" t="str">
        <f t="shared" si="8"/>
        <v>296</v>
      </c>
      <c r="B176" s="291" t="s">
        <v>2990</v>
      </c>
      <c r="C176" s="107" t="str">
        <f t="shared" si="9"/>
        <v>29601</v>
      </c>
      <c r="D176" s="107" t="str">
        <f t="shared" si="10"/>
        <v>REFACCIONES Y ACCESORIOS MENORES DE EQUIPO DE TRANSPORTE</v>
      </c>
      <c r="E176" s="107" t="str">
        <f t="shared" si="11"/>
        <v>29601 REFACCIONES Y ACCESORIOS MENORES DE EQUIPO DE TRANSPORTE</v>
      </c>
      <c r="F176" s="107" t="s">
        <v>55</v>
      </c>
    </row>
    <row r="177" spans="1:6" x14ac:dyDescent="0.25">
      <c r="A177" s="107" t="str">
        <f t="shared" si="8"/>
        <v>355</v>
      </c>
      <c r="B177" s="291" t="s">
        <v>2990</v>
      </c>
      <c r="C177" s="107" t="str">
        <f t="shared" si="9"/>
        <v>35501</v>
      </c>
      <c r="D177" s="107" t="str">
        <f t="shared" si="10"/>
        <v>REPARACION Y MANTENIMIENTO DE EQUIPO DE TRANSPORTE</v>
      </c>
      <c r="E177" s="107" t="str">
        <f t="shared" si="11"/>
        <v>35501 REPARACION Y MANTENIMIENTO DE EQUIPO DE TRANSPORTE</v>
      </c>
      <c r="F177" s="107" t="s">
        <v>104</v>
      </c>
    </row>
    <row r="178" spans="1:6" x14ac:dyDescent="0.25">
      <c r="A178" s="107" t="str">
        <f t="shared" si="8"/>
        <v>339</v>
      </c>
      <c r="B178" s="291" t="s">
        <v>2990</v>
      </c>
      <c r="C178" s="107" t="str">
        <f t="shared" si="9"/>
        <v>33901</v>
      </c>
      <c r="D178" s="107" t="str">
        <f t="shared" si="10"/>
        <v>SERVICIOS PROFESIONALES, CIENTIFICOS Y TECNICOS INTEGRALES</v>
      </c>
      <c r="E178" s="107" t="str">
        <f t="shared" si="11"/>
        <v>33901 SERVICIOS PROFESIONALES, CIENTIFICOS Y TECNICOS INTEGRALES</v>
      </c>
      <c r="F178" s="107" t="s">
        <v>71</v>
      </c>
    </row>
    <row r="179" spans="1:6" x14ac:dyDescent="0.25">
      <c r="A179" s="107" t="str">
        <f t="shared" si="8"/>
        <v>382</v>
      </c>
      <c r="B179" s="291" t="s">
        <v>2990</v>
      </c>
      <c r="C179" s="107" t="str">
        <f t="shared" si="9"/>
        <v>38201</v>
      </c>
      <c r="D179" s="107" t="str">
        <f t="shared" si="10"/>
        <v>GASTOS DE ORDEN SOCIAL Y CULTURAL</v>
      </c>
      <c r="E179" s="107" t="str">
        <f t="shared" si="11"/>
        <v>38201 GASTOS DE ORDEN SOCIAL Y CULTURAL</v>
      </c>
      <c r="F179" s="107" t="s">
        <v>61</v>
      </c>
    </row>
    <row r="180" spans="1:6" x14ac:dyDescent="0.25">
      <c r="A180" s="107" t="str">
        <f t="shared" si="8"/>
        <v>211</v>
      </c>
      <c r="B180" s="291" t="s">
        <v>2990</v>
      </c>
      <c r="C180" s="107" t="str">
        <f t="shared" si="9"/>
        <v>21101</v>
      </c>
      <c r="D180" s="107" t="str">
        <f t="shared" si="10"/>
        <v>MATERIALES, UTILES Y EQUIPOS MENORES DE OFICINA</v>
      </c>
      <c r="E180" s="107" t="str">
        <f t="shared" si="11"/>
        <v>21101 MATERIALES, UTILES Y EQUIPOS MENORES DE OFICINA</v>
      </c>
      <c r="F180" s="107" t="s">
        <v>2</v>
      </c>
    </row>
    <row r="181" spans="1:6" x14ac:dyDescent="0.25">
      <c r="A181" s="107" t="str">
        <f t="shared" si="8"/>
        <v>214</v>
      </c>
      <c r="B181" s="291" t="s">
        <v>2990</v>
      </c>
      <c r="C181" s="107" t="str">
        <f t="shared" si="9"/>
        <v>21401</v>
      </c>
      <c r="D181" s="107" t="str">
        <f t="shared" si="10"/>
        <v>MATERIALES, UTILES Y EQUIPOS MENORES DE TECNOLOGIAS DE LA INFORMACION Y COMUNICACIONES</v>
      </c>
      <c r="E181" s="107" t="str">
        <f t="shared" si="11"/>
        <v>21401 MATERIALES, UTILES Y EQUIPOS MENORES DE TECNOLOGIAS DE LA INFORMACION Y COMUNICACIONES</v>
      </c>
      <c r="F181" s="107" t="s">
        <v>51</v>
      </c>
    </row>
    <row r="182" spans="1:6" x14ac:dyDescent="0.25">
      <c r="A182" s="107" t="str">
        <f t="shared" si="8"/>
        <v>355</v>
      </c>
      <c r="B182" s="291" t="s">
        <v>2990</v>
      </c>
      <c r="C182" s="107" t="str">
        <f t="shared" si="9"/>
        <v>35501</v>
      </c>
      <c r="D182" s="107" t="str">
        <f t="shared" si="10"/>
        <v>REPARACION Y MANTENIMIENTO DE EQUIPO DE TRANSPORTE</v>
      </c>
      <c r="E182" s="107" t="str">
        <f t="shared" si="11"/>
        <v>35501 REPARACION Y MANTENIMIENTO DE EQUIPO DE TRANSPORTE</v>
      </c>
      <c r="F182" s="107" t="s">
        <v>104</v>
      </c>
    </row>
    <row r="183" spans="1:6" x14ac:dyDescent="0.25">
      <c r="A183" s="107" t="str">
        <f t="shared" si="8"/>
        <v>382</v>
      </c>
      <c r="B183" s="291" t="s">
        <v>2990</v>
      </c>
      <c r="C183" s="107" t="str">
        <f t="shared" si="9"/>
        <v>38201</v>
      </c>
      <c r="D183" s="107" t="str">
        <f t="shared" si="10"/>
        <v>GASTOS DE ORDEN SOCIAL Y CULTURAL</v>
      </c>
      <c r="E183" s="107" t="str">
        <f t="shared" si="11"/>
        <v>38201 GASTOS DE ORDEN SOCIAL Y CULTURAL</v>
      </c>
      <c r="F183" s="107" t="s">
        <v>61</v>
      </c>
    </row>
    <row r="184" spans="1:6" x14ac:dyDescent="0.25">
      <c r="A184" s="107" t="str">
        <f t="shared" si="8"/>
        <v>211</v>
      </c>
      <c r="B184" s="291" t="s">
        <v>2990</v>
      </c>
      <c r="C184" s="107" t="str">
        <f t="shared" si="9"/>
        <v>21101</v>
      </c>
      <c r="D184" s="107" t="str">
        <f t="shared" si="10"/>
        <v>MATERIALES, UTILES Y EQUIPOS MENORES DE OFICINA</v>
      </c>
      <c r="E184" s="107" t="str">
        <f t="shared" si="11"/>
        <v>21101 MATERIALES, UTILES Y EQUIPOS MENORES DE OFICINA</v>
      </c>
      <c r="F184" s="107" t="s">
        <v>2</v>
      </c>
    </row>
    <row r="185" spans="1:6" x14ac:dyDescent="0.25">
      <c r="A185" s="107" t="str">
        <f t="shared" si="8"/>
        <v>212</v>
      </c>
      <c r="B185" s="291" t="s">
        <v>2990</v>
      </c>
      <c r="C185" s="107" t="str">
        <f t="shared" si="9"/>
        <v>21201</v>
      </c>
      <c r="D185" s="107" t="str">
        <f t="shared" si="10"/>
        <v>MATERIALES Y UTILES DE IMPRESION Y REPRODUCCION</v>
      </c>
      <c r="E185" s="107" t="str">
        <f t="shared" si="11"/>
        <v>21201 MATERIALES Y UTILES DE IMPRESION Y REPRODUCCION</v>
      </c>
      <c r="F185" s="107" t="s">
        <v>41</v>
      </c>
    </row>
    <row r="186" spans="1:6" x14ac:dyDescent="0.25">
      <c r="A186" s="107" t="str">
        <f t="shared" si="8"/>
        <v>214</v>
      </c>
      <c r="B186" s="291" t="s">
        <v>2990</v>
      </c>
      <c r="C186" s="107" t="str">
        <f t="shared" si="9"/>
        <v>21401</v>
      </c>
      <c r="D186" s="107" t="str">
        <f t="shared" si="10"/>
        <v>MATERIALES, UTILES Y EQUIPOS MENORES DE TECNOLOGIAS DE LA INFORMACION Y COMUNICACIONES</v>
      </c>
      <c r="E186" s="107" t="str">
        <f t="shared" si="11"/>
        <v>21401 MATERIALES, UTILES Y EQUIPOS MENORES DE TECNOLOGIAS DE LA INFORMACION Y COMUNICACIONES</v>
      </c>
      <c r="F186" s="107" t="s">
        <v>51</v>
      </c>
    </row>
    <row r="187" spans="1:6" x14ac:dyDescent="0.25">
      <c r="A187" s="107" t="str">
        <f t="shared" si="8"/>
        <v>215</v>
      </c>
      <c r="B187" s="291" t="s">
        <v>2990</v>
      </c>
      <c r="C187" s="107" t="str">
        <f t="shared" si="9"/>
        <v>21501</v>
      </c>
      <c r="D187" s="107" t="str">
        <f t="shared" si="10"/>
        <v>MATERIAL IMPRESO E INFORMACION DIGITAL</v>
      </c>
      <c r="E187" s="107" t="str">
        <f t="shared" si="11"/>
        <v>21501 MATERIAL IMPRESO E INFORMACION DIGITAL</v>
      </c>
      <c r="F187" s="107" t="s">
        <v>3</v>
      </c>
    </row>
    <row r="188" spans="1:6" x14ac:dyDescent="0.25">
      <c r="A188" s="107" t="str">
        <f t="shared" si="8"/>
        <v>216</v>
      </c>
      <c r="B188" s="291" t="s">
        <v>2990</v>
      </c>
      <c r="C188" s="107" t="str">
        <f t="shared" si="9"/>
        <v>21601</v>
      </c>
      <c r="D188" s="107" t="str">
        <f t="shared" si="10"/>
        <v>MATERIAL DE LIMPIEZA</v>
      </c>
      <c r="E188" s="107" t="str">
        <f t="shared" si="11"/>
        <v>21601 MATERIAL DE LIMPIEZA</v>
      </c>
      <c r="F188" s="107" t="s">
        <v>4</v>
      </c>
    </row>
    <row r="189" spans="1:6" x14ac:dyDescent="0.25">
      <c r="A189" s="107" t="str">
        <f t="shared" si="8"/>
        <v>218</v>
      </c>
      <c r="B189" s="291" t="s">
        <v>2990</v>
      </c>
      <c r="C189" s="107" t="str">
        <f t="shared" si="9"/>
        <v>21801</v>
      </c>
      <c r="D189" s="107" t="str">
        <f t="shared" si="10"/>
        <v>MATERIALES PARA EL REGISTRO E IDENTIFICACION DE BIENES Y PERSONAS</v>
      </c>
      <c r="E189" s="107" t="str">
        <f t="shared" si="11"/>
        <v>21801 MATERIALES PARA EL REGISTRO E IDENTIFICACION DE BIENES Y PERSONAS</v>
      </c>
      <c r="F189" s="107" t="s">
        <v>79</v>
      </c>
    </row>
    <row r="190" spans="1:6" x14ac:dyDescent="0.25">
      <c r="A190" s="107" t="str">
        <f t="shared" si="8"/>
        <v>221</v>
      </c>
      <c r="B190" s="291" t="s">
        <v>2990</v>
      </c>
      <c r="C190" s="107" t="str">
        <f t="shared" si="9"/>
        <v>22101</v>
      </c>
      <c r="D190" s="107" t="str">
        <f t="shared" si="10"/>
        <v>PRODUCTOS ALIMENTICIOS PARA PERSONAS</v>
      </c>
      <c r="E190" s="107" t="str">
        <f t="shared" si="11"/>
        <v>22101 PRODUCTOS ALIMENTICIOS PARA PERSONAS</v>
      </c>
      <c r="F190" s="107" t="s">
        <v>6</v>
      </c>
    </row>
    <row r="191" spans="1:6" x14ac:dyDescent="0.25">
      <c r="A191" s="107" t="str">
        <f t="shared" si="8"/>
        <v>222</v>
      </c>
      <c r="B191" s="291" t="s">
        <v>2990</v>
      </c>
      <c r="C191" s="107" t="str">
        <f t="shared" si="9"/>
        <v>22201</v>
      </c>
      <c r="D191" s="107" t="str">
        <f t="shared" si="10"/>
        <v>PRODUCTOS ALIMENTICIOS PARA ANIMALES</v>
      </c>
      <c r="E191" s="107" t="str">
        <f t="shared" si="11"/>
        <v>22201 PRODUCTOS ALIMENTICIOS PARA ANIMALES</v>
      </c>
      <c r="F191" s="107" t="s">
        <v>74</v>
      </c>
    </row>
    <row r="192" spans="1:6" x14ac:dyDescent="0.25">
      <c r="A192" s="107" t="str">
        <f t="shared" si="8"/>
        <v>223</v>
      </c>
      <c r="B192" s="291" t="s">
        <v>2990</v>
      </c>
      <c r="C192" s="107" t="str">
        <f t="shared" si="9"/>
        <v>22301</v>
      </c>
      <c r="D192" s="107" t="str">
        <f t="shared" si="10"/>
        <v>UTENSILIOS PARA EL SERVICIO DE ALIMENTACION</v>
      </c>
      <c r="E192" s="107" t="str">
        <f t="shared" si="11"/>
        <v>22301 UTENSILIOS PARA EL SERVICIO DE ALIMENTACION</v>
      </c>
      <c r="F192" s="107" t="s">
        <v>7</v>
      </c>
    </row>
    <row r="193" spans="1:6" x14ac:dyDescent="0.25">
      <c r="A193" s="107" t="str">
        <f t="shared" si="8"/>
        <v>242</v>
      </c>
      <c r="B193" s="291" t="s">
        <v>2990</v>
      </c>
      <c r="C193" s="107" t="str">
        <f t="shared" si="9"/>
        <v>24201</v>
      </c>
      <c r="D193" s="107" t="str">
        <f t="shared" si="10"/>
        <v>CEMENTO Y PRODUCTOS DE CONCRETO</v>
      </c>
      <c r="E193" s="107" t="str">
        <f t="shared" si="11"/>
        <v>24201 CEMENTO Y PRODUCTOS DE CONCRETO</v>
      </c>
      <c r="F193" s="107" t="s">
        <v>93</v>
      </c>
    </row>
    <row r="194" spans="1:6" x14ac:dyDescent="0.25">
      <c r="A194" s="107" t="str">
        <f t="shared" si="8"/>
        <v>243</v>
      </c>
      <c r="B194" s="291" t="s">
        <v>2990</v>
      </c>
      <c r="C194" s="107" t="str">
        <f t="shared" si="9"/>
        <v>24301</v>
      </c>
      <c r="D194" s="107" t="str">
        <f t="shared" si="10"/>
        <v>CAL, YESO Y PRODUCTOS DE YESO</v>
      </c>
      <c r="E194" s="107" t="str">
        <f t="shared" si="11"/>
        <v>24301 CAL, YESO Y PRODUCTOS DE YESO</v>
      </c>
      <c r="F194" s="107" t="s">
        <v>94</v>
      </c>
    </row>
    <row r="195" spans="1:6" x14ac:dyDescent="0.25">
      <c r="A195" s="107" t="str">
        <f t="shared" ref="A195:A258" si="12">+MID(F195,1,3)</f>
        <v>244</v>
      </c>
      <c r="B195" s="291" t="s">
        <v>2990</v>
      </c>
      <c r="C195" s="107" t="str">
        <f t="shared" ref="C195:C258" si="13">+CONCATENATE(A195,B195)</f>
        <v>24401</v>
      </c>
      <c r="D195" s="107" t="str">
        <f t="shared" ref="D195:D258" si="14">+MID(F195,5,999)</f>
        <v>MADERA Y PRODUCTOS DE MADERA</v>
      </c>
      <c r="E195" s="107" t="str">
        <f t="shared" si="11"/>
        <v>24401 MADERA Y PRODUCTOS DE MADERA</v>
      </c>
      <c r="F195" s="107" t="s">
        <v>95</v>
      </c>
    </row>
    <row r="196" spans="1:6" x14ac:dyDescent="0.25">
      <c r="A196" s="107" t="str">
        <f t="shared" si="12"/>
        <v>245</v>
      </c>
      <c r="B196" s="291" t="s">
        <v>2990</v>
      </c>
      <c r="C196" s="107" t="str">
        <f t="shared" si="13"/>
        <v>24501</v>
      </c>
      <c r="D196" s="107" t="str">
        <f t="shared" si="14"/>
        <v>VIDRIO Y PRODUCTOS DE VIDRIO</v>
      </c>
      <c r="E196" s="107" t="str">
        <f t="shared" si="11"/>
        <v>24501 VIDRIO Y PRODUCTOS DE VIDRIO</v>
      </c>
      <c r="F196" s="107" t="s">
        <v>96</v>
      </c>
    </row>
    <row r="197" spans="1:6" x14ac:dyDescent="0.25">
      <c r="A197" s="107" t="str">
        <f t="shared" si="12"/>
        <v>246</v>
      </c>
      <c r="B197" s="291" t="s">
        <v>2990</v>
      </c>
      <c r="C197" s="107" t="str">
        <f t="shared" si="13"/>
        <v>24601</v>
      </c>
      <c r="D197" s="107" t="str">
        <f t="shared" si="14"/>
        <v>MATERIAL ELECTRICO Y ELECTRONICO</v>
      </c>
      <c r="E197" s="107" t="str">
        <f t="shared" ref="E197:E260" si="15">+CONCATENATE(C197," ",D197)</f>
        <v>24601 MATERIAL ELECTRICO Y ELECTRONICO</v>
      </c>
      <c r="F197" s="107" t="s">
        <v>52</v>
      </c>
    </row>
    <row r="198" spans="1:6" x14ac:dyDescent="0.25">
      <c r="A198" s="107" t="str">
        <f t="shared" si="12"/>
        <v>247</v>
      </c>
      <c r="B198" s="291" t="s">
        <v>2990</v>
      </c>
      <c r="C198" s="107" t="str">
        <f t="shared" si="13"/>
        <v>24701</v>
      </c>
      <c r="D198" s="107" t="str">
        <f t="shared" si="14"/>
        <v>ARTICULOS METALICOS PARA LA CONSTRUCCION</v>
      </c>
      <c r="E198" s="107" t="str">
        <f t="shared" si="15"/>
        <v>24701 ARTICULOS METALICOS PARA LA CONSTRUCCION</v>
      </c>
      <c r="F198" s="107" t="s">
        <v>58</v>
      </c>
    </row>
    <row r="199" spans="1:6" x14ac:dyDescent="0.25">
      <c r="A199" s="107" t="str">
        <f t="shared" si="12"/>
        <v>248</v>
      </c>
      <c r="B199" s="291" t="s">
        <v>2990</v>
      </c>
      <c r="C199" s="107" t="str">
        <f t="shared" si="13"/>
        <v>24801</v>
      </c>
      <c r="D199" s="107" t="str">
        <f t="shared" si="14"/>
        <v>MATERIALES COMPLEMENTARIOS</v>
      </c>
      <c r="E199" s="107" t="str">
        <f t="shared" si="15"/>
        <v>24801 MATERIALES COMPLEMENTARIOS</v>
      </c>
      <c r="F199" s="107" t="s">
        <v>97</v>
      </c>
    </row>
    <row r="200" spans="1:6" x14ac:dyDescent="0.25">
      <c r="A200" s="107" t="str">
        <f t="shared" si="12"/>
        <v>249</v>
      </c>
      <c r="B200" s="291" t="s">
        <v>2990</v>
      </c>
      <c r="C200" s="107" t="str">
        <f t="shared" si="13"/>
        <v>24901</v>
      </c>
      <c r="D200" s="107" t="str">
        <f t="shared" si="14"/>
        <v>OTROS MATERIALES Y ARTICULOS DE CONSTRUCCION Y REPARACION</v>
      </c>
      <c r="E200" s="107" t="str">
        <f t="shared" si="15"/>
        <v>24901 OTROS MATERIALES Y ARTICULOS DE CONSTRUCCION Y REPARACION</v>
      </c>
      <c r="F200" s="107" t="s">
        <v>59</v>
      </c>
    </row>
    <row r="201" spans="1:6" x14ac:dyDescent="0.25">
      <c r="A201" s="107" t="str">
        <f t="shared" si="12"/>
        <v>251</v>
      </c>
      <c r="B201" s="291" t="s">
        <v>2990</v>
      </c>
      <c r="C201" s="107" t="str">
        <f t="shared" si="13"/>
        <v>25101</v>
      </c>
      <c r="D201" s="107" t="str">
        <f t="shared" si="14"/>
        <v>PRODUCTOS QUIMICOS BASICOS</v>
      </c>
      <c r="E201" s="107" t="str">
        <f t="shared" si="15"/>
        <v>25101 PRODUCTOS QUIMICOS BASICOS</v>
      </c>
      <c r="F201" s="107" t="s">
        <v>186</v>
      </c>
    </row>
    <row r="202" spans="1:6" x14ac:dyDescent="0.25">
      <c r="A202" s="107" t="str">
        <f t="shared" si="12"/>
        <v>253</v>
      </c>
      <c r="B202" s="291" t="s">
        <v>2990</v>
      </c>
      <c r="C202" s="107" t="str">
        <f t="shared" si="13"/>
        <v>25301</v>
      </c>
      <c r="D202" s="107" t="str">
        <f t="shared" si="14"/>
        <v>MEDICINAS Y PRODUCTOS FARMACEUTICOS</v>
      </c>
      <c r="E202" s="107" t="str">
        <f t="shared" si="15"/>
        <v>25301 MEDICINAS Y PRODUCTOS FARMACEUTICOS</v>
      </c>
      <c r="F202" s="107" t="s">
        <v>75</v>
      </c>
    </row>
    <row r="203" spans="1:6" x14ac:dyDescent="0.25">
      <c r="A203" s="107" t="str">
        <f t="shared" si="12"/>
        <v>254</v>
      </c>
      <c r="B203" s="291" t="s">
        <v>2990</v>
      </c>
      <c r="C203" s="107" t="str">
        <f t="shared" si="13"/>
        <v>25401</v>
      </c>
      <c r="D203" s="107" t="str">
        <f t="shared" si="14"/>
        <v>MATERIALES, ACCESORIOS Y SUMINISTROS MEDICOS</v>
      </c>
      <c r="E203" s="107" t="str">
        <f t="shared" si="15"/>
        <v>25401 MATERIALES, ACCESORIOS Y SUMINISTROS MEDICOS</v>
      </c>
      <c r="F203" s="107" t="s">
        <v>42</v>
      </c>
    </row>
    <row r="204" spans="1:6" x14ac:dyDescent="0.25">
      <c r="A204" s="107" t="str">
        <f t="shared" si="12"/>
        <v>256</v>
      </c>
      <c r="B204" s="291" t="s">
        <v>2990</v>
      </c>
      <c r="C204" s="107" t="str">
        <f t="shared" si="13"/>
        <v>25601</v>
      </c>
      <c r="D204" s="107" t="str">
        <f t="shared" si="14"/>
        <v>FIBRAS SINTETICAS, HULES, PLASTICOS Y DERIVADOS</v>
      </c>
      <c r="E204" s="107" t="str">
        <f t="shared" si="15"/>
        <v>25601 FIBRAS SINTETICAS, HULES, PLASTICOS Y DERIVADOS</v>
      </c>
      <c r="F204" s="107" t="s">
        <v>69</v>
      </c>
    </row>
    <row r="205" spans="1:6" x14ac:dyDescent="0.25">
      <c r="A205" s="107" t="str">
        <f t="shared" si="12"/>
        <v>259</v>
      </c>
      <c r="B205" s="291" t="s">
        <v>2990</v>
      </c>
      <c r="C205" s="107" t="str">
        <f t="shared" si="13"/>
        <v>25901</v>
      </c>
      <c r="D205" s="107" t="str">
        <f t="shared" si="14"/>
        <v>OTROS PRODUCTOS QUIMICOS</v>
      </c>
      <c r="E205" s="107" t="str">
        <f t="shared" si="15"/>
        <v>25901 OTROS PRODUCTOS QUIMICOS</v>
      </c>
      <c r="F205" s="107" t="s">
        <v>184</v>
      </c>
    </row>
    <row r="206" spans="1:6" x14ac:dyDescent="0.25">
      <c r="A206" s="107" t="str">
        <f t="shared" si="12"/>
        <v>261</v>
      </c>
      <c r="B206" s="291" t="s">
        <v>2990</v>
      </c>
      <c r="C206" s="107" t="str">
        <f t="shared" si="13"/>
        <v>26101</v>
      </c>
      <c r="D206" s="107" t="str">
        <f t="shared" si="14"/>
        <v>COMBUSTIBLES, LUBRICANTES Y ADITIVOS</v>
      </c>
      <c r="E206" s="107" t="str">
        <f t="shared" si="15"/>
        <v>26101 COMBUSTIBLES, LUBRICANTES Y ADITIVOS</v>
      </c>
      <c r="F206" s="107" t="s">
        <v>98</v>
      </c>
    </row>
    <row r="207" spans="1:6" x14ac:dyDescent="0.25">
      <c r="A207" s="107" t="str">
        <f t="shared" si="12"/>
        <v>271</v>
      </c>
      <c r="B207" s="291" t="s">
        <v>2990</v>
      </c>
      <c r="C207" s="107" t="str">
        <f t="shared" si="13"/>
        <v>27101</v>
      </c>
      <c r="D207" s="107" t="str">
        <f t="shared" si="14"/>
        <v>VESTUARIO Y UNIFORMES</v>
      </c>
      <c r="E207" s="107" t="str">
        <f t="shared" si="15"/>
        <v>27101 VESTUARIO Y UNIFORMES</v>
      </c>
      <c r="F207" s="107" t="s">
        <v>8</v>
      </c>
    </row>
    <row r="208" spans="1:6" x14ac:dyDescent="0.25">
      <c r="A208" s="107" t="str">
        <f t="shared" si="12"/>
        <v>272</v>
      </c>
      <c r="B208" s="291" t="s">
        <v>2990</v>
      </c>
      <c r="C208" s="107" t="str">
        <f t="shared" si="13"/>
        <v>27201</v>
      </c>
      <c r="D208" s="107" t="str">
        <f t="shared" si="14"/>
        <v>PRENDAS DE SEGURIDAD Y PROTECCION PERSONAL</v>
      </c>
      <c r="E208" s="107" t="str">
        <f t="shared" si="15"/>
        <v>27201 PRENDAS DE SEGURIDAD Y PROTECCION PERSONAL</v>
      </c>
      <c r="F208" s="107" t="s">
        <v>67</v>
      </c>
    </row>
    <row r="209" spans="1:6" x14ac:dyDescent="0.25">
      <c r="A209" s="107" t="str">
        <f t="shared" si="12"/>
        <v>273</v>
      </c>
      <c r="B209" s="291" t="s">
        <v>2990</v>
      </c>
      <c r="C209" s="107" t="str">
        <f t="shared" si="13"/>
        <v>27301</v>
      </c>
      <c r="D209" s="107" t="str">
        <f t="shared" si="14"/>
        <v>ARTICULOS DEPORTIVOS</v>
      </c>
      <c r="E209" s="107" t="str">
        <f t="shared" si="15"/>
        <v>27301 ARTICULOS DEPORTIVOS</v>
      </c>
      <c r="F209" s="107" t="s">
        <v>89</v>
      </c>
    </row>
    <row r="210" spans="1:6" x14ac:dyDescent="0.25">
      <c r="A210" s="107" t="str">
        <f t="shared" si="12"/>
        <v>274</v>
      </c>
      <c r="B210" s="291" t="s">
        <v>2990</v>
      </c>
      <c r="C210" s="107" t="str">
        <f t="shared" si="13"/>
        <v>27401</v>
      </c>
      <c r="D210" s="107" t="str">
        <f t="shared" si="14"/>
        <v>PRODUCTOS TEXTILES</v>
      </c>
      <c r="E210" s="107" t="str">
        <f t="shared" si="15"/>
        <v>27401 PRODUCTOS TEXTILES</v>
      </c>
      <c r="F210" s="107" t="s">
        <v>9</v>
      </c>
    </row>
    <row r="211" spans="1:6" x14ac:dyDescent="0.25">
      <c r="A211" s="107" t="str">
        <f t="shared" si="12"/>
        <v>275</v>
      </c>
      <c r="B211" s="291" t="s">
        <v>2990</v>
      </c>
      <c r="C211" s="107" t="str">
        <f t="shared" si="13"/>
        <v>27501</v>
      </c>
      <c r="D211" s="107" t="str">
        <f t="shared" si="14"/>
        <v>BLANCOS Y OTROS PRODUCTOS TEXTILES, EXCEPTO PRENDAS DE VESTIR</v>
      </c>
      <c r="E211" s="107" t="str">
        <f t="shared" si="15"/>
        <v>27501 BLANCOS Y OTROS PRODUCTOS TEXTILES, EXCEPTO PRENDAS DE VESTIR</v>
      </c>
      <c r="F211" s="107" t="s">
        <v>43</v>
      </c>
    </row>
    <row r="212" spans="1:6" x14ac:dyDescent="0.25">
      <c r="A212" s="107" t="str">
        <f t="shared" si="12"/>
        <v>291</v>
      </c>
      <c r="B212" s="291" t="s">
        <v>2990</v>
      </c>
      <c r="C212" s="107" t="str">
        <f t="shared" si="13"/>
        <v>29101</v>
      </c>
      <c r="D212" s="107" t="str">
        <f t="shared" si="14"/>
        <v>HERRAMIENTAS MENORES</v>
      </c>
      <c r="E212" s="107" t="str">
        <f t="shared" si="15"/>
        <v>29101 HERRAMIENTAS MENORES</v>
      </c>
      <c r="F212" s="107" t="s">
        <v>10</v>
      </c>
    </row>
    <row r="213" spans="1:6" x14ac:dyDescent="0.25">
      <c r="A213" s="107" t="str">
        <f t="shared" si="12"/>
        <v>292</v>
      </c>
      <c r="B213" s="291" t="s">
        <v>2990</v>
      </c>
      <c r="C213" s="107" t="str">
        <f t="shared" si="13"/>
        <v>29201</v>
      </c>
      <c r="D213" s="107" t="str">
        <f t="shared" si="14"/>
        <v>REFACCIONES Y ACCESORIOS MENORES DE EDIFICIOS</v>
      </c>
      <c r="E213" s="107" t="str">
        <f t="shared" si="15"/>
        <v>29201 REFACCIONES Y ACCESORIOS MENORES DE EDIFICIOS</v>
      </c>
      <c r="F213" s="107" t="s">
        <v>11</v>
      </c>
    </row>
    <row r="214" spans="1:6" x14ac:dyDescent="0.25">
      <c r="A214" s="107" t="str">
        <f t="shared" si="12"/>
        <v>293</v>
      </c>
      <c r="B214" s="291" t="s">
        <v>2990</v>
      </c>
      <c r="C214" s="107" t="str">
        <f t="shared" si="13"/>
        <v>29301</v>
      </c>
      <c r="D214" s="107" t="str">
        <f t="shared" si="14"/>
        <v>REFACCIONES Y ACCESORIOS MENORES DE MOBILIARIO Y EQUIPO DE ADMINISTRACION, EDUCACIONAL Y RECREATIVO</v>
      </c>
      <c r="E214" s="107" t="str">
        <f t="shared" si="15"/>
        <v>29301 REFACCIONES Y ACCESORIOS MENORES DE MOBILIARIO Y EQUIPO DE ADMINISTRACION, EDUCACIONAL Y RECREATIVO</v>
      </c>
      <c r="F214" s="107" t="s">
        <v>53</v>
      </c>
    </row>
    <row r="215" spans="1:6" x14ac:dyDescent="0.25">
      <c r="A215" s="107" t="str">
        <f t="shared" si="12"/>
        <v>294</v>
      </c>
      <c r="B215" s="291" t="s">
        <v>2990</v>
      </c>
      <c r="C215" s="107" t="str">
        <f t="shared" si="13"/>
        <v>29401</v>
      </c>
      <c r="D215" s="107" t="str">
        <f t="shared" si="14"/>
        <v>REFACCIONES Y ACCESORIOS MENORES DE EQUIPO DE COMPUTO Y TECNOLOGIAS DE LA INFORMACION</v>
      </c>
      <c r="E215" s="107" t="str">
        <f t="shared" si="15"/>
        <v>29401 REFACCIONES Y ACCESORIOS MENORES DE EQUIPO DE COMPUTO Y TECNOLOGIAS DE LA INFORMACION</v>
      </c>
      <c r="F215" s="107" t="s">
        <v>54</v>
      </c>
    </row>
    <row r="216" spans="1:6" x14ac:dyDescent="0.25">
      <c r="A216" s="107" t="str">
        <f t="shared" si="12"/>
        <v>296</v>
      </c>
      <c r="B216" s="291" t="s">
        <v>2990</v>
      </c>
      <c r="C216" s="107" t="str">
        <f t="shared" si="13"/>
        <v>29601</v>
      </c>
      <c r="D216" s="107" t="str">
        <f t="shared" si="14"/>
        <v>REFACCIONES Y ACCESORIOS MENORES DE EQUIPO DE TRANSPORTE</v>
      </c>
      <c r="E216" s="107" t="str">
        <f t="shared" si="15"/>
        <v>29601 REFACCIONES Y ACCESORIOS MENORES DE EQUIPO DE TRANSPORTE</v>
      </c>
      <c r="F216" s="107" t="s">
        <v>55</v>
      </c>
    </row>
    <row r="217" spans="1:6" x14ac:dyDescent="0.25">
      <c r="A217" s="107" t="str">
        <f t="shared" si="12"/>
        <v>298</v>
      </c>
      <c r="B217" s="291" t="s">
        <v>2990</v>
      </c>
      <c r="C217" s="107" t="str">
        <f t="shared" si="13"/>
        <v>29801</v>
      </c>
      <c r="D217" s="107" t="str">
        <f t="shared" si="14"/>
        <v>REFACCIONES Y ACCESORIOS MENORES DE MAQUINARIA Y OTROS EQUIPOS</v>
      </c>
      <c r="E217" s="107" t="str">
        <f t="shared" si="15"/>
        <v>29801 REFACCIONES Y ACCESORIOS MENORES DE MAQUINARIA Y OTROS EQUIPOS</v>
      </c>
      <c r="F217" s="107" t="s">
        <v>77</v>
      </c>
    </row>
    <row r="218" spans="1:6" x14ac:dyDescent="0.25">
      <c r="A218" s="107" t="str">
        <f t="shared" si="12"/>
        <v>299</v>
      </c>
      <c r="B218" s="291" t="s">
        <v>2990</v>
      </c>
      <c r="C218" s="107" t="str">
        <f t="shared" si="13"/>
        <v>29901</v>
      </c>
      <c r="D218" s="107" t="str">
        <f t="shared" si="14"/>
        <v>REFACCIONES Y ACCESORIOS MENORES OTROS BIENES MUEBLES</v>
      </c>
      <c r="E218" s="107" t="str">
        <f t="shared" si="15"/>
        <v>29901 REFACCIONES Y ACCESORIOS MENORES OTROS BIENES MUEBLES</v>
      </c>
      <c r="F218" s="107" t="s">
        <v>226</v>
      </c>
    </row>
    <row r="219" spans="1:6" x14ac:dyDescent="0.25">
      <c r="A219" s="107" t="str">
        <f t="shared" si="12"/>
        <v>312</v>
      </c>
      <c r="B219" s="291" t="s">
        <v>2990</v>
      </c>
      <c r="C219" s="107" t="str">
        <f t="shared" si="13"/>
        <v>31201</v>
      </c>
      <c r="D219" s="107" t="str">
        <f t="shared" si="14"/>
        <v>GAS</v>
      </c>
      <c r="E219" s="107" t="str">
        <f t="shared" si="15"/>
        <v>31201 GAS</v>
      </c>
      <c r="F219" s="107" t="s">
        <v>191</v>
      </c>
    </row>
    <row r="220" spans="1:6" x14ac:dyDescent="0.25">
      <c r="A220" s="107" t="str">
        <f t="shared" si="12"/>
        <v>334</v>
      </c>
      <c r="B220" s="291" t="s">
        <v>2990</v>
      </c>
      <c r="C220" s="107" t="str">
        <f t="shared" si="13"/>
        <v>33401</v>
      </c>
      <c r="D220" s="107" t="str">
        <f t="shared" si="14"/>
        <v>SERVICIOS DE CAPACITACION</v>
      </c>
      <c r="E220" s="107" t="str">
        <f t="shared" si="15"/>
        <v>33401 SERVICIOS DE CAPACITACION</v>
      </c>
      <c r="F220" s="107" t="s">
        <v>13</v>
      </c>
    </row>
    <row r="221" spans="1:6" x14ac:dyDescent="0.25">
      <c r="A221" s="107" t="str">
        <f t="shared" si="12"/>
        <v>382</v>
      </c>
      <c r="B221" s="291" t="s">
        <v>2990</v>
      </c>
      <c r="C221" s="107" t="str">
        <f t="shared" si="13"/>
        <v>38201</v>
      </c>
      <c r="D221" s="107" t="str">
        <f t="shared" si="14"/>
        <v>GASTOS DE ORDEN SOCIAL Y CULTURAL</v>
      </c>
      <c r="E221" s="107" t="str">
        <f t="shared" si="15"/>
        <v>38201 GASTOS DE ORDEN SOCIAL Y CULTURAL</v>
      </c>
      <c r="F221" s="107" t="s">
        <v>61</v>
      </c>
    </row>
    <row r="222" spans="1:6" x14ac:dyDescent="0.25">
      <c r="A222" s="107" t="str">
        <f t="shared" si="12"/>
        <v>298</v>
      </c>
      <c r="B222" s="291" t="s">
        <v>2990</v>
      </c>
      <c r="C222" s="107" t="str">
        <f t="shared" si="13"/>
        <v>29801</v>
      </c>
      <c r="D222" s="107" t="str">
        <f t="shared" si="14"/>
        <v>REFACCIONES Y ACCESORIOS MENORES DE MAQUINARIA Y OTROS EQUIPOS</v>
      </c>
      <c r="E222" s="107" t="str">
        <f t="shared" si="15"/>
        <v>29801 REFACCIONES Y ACCESORIOS MENORES DE MAQUINARIA Y OTROS EQUIPOS</v>
      </c>
      <c r="F222" s="107" t="s">
        <v>77</v>
      </c>
    </row>
    <row r="223" spans="1:6" x14ac:dyDescent="0.25">
      <c r="A223" s="107" t="str">
        <f t="shared" si="12"/>
        <v>247</v>
      </c>
      <c r="B223" s="291" t="s">
        <v>2990</v>
      </c>
      <c r="C223" s="107" t="str">
        <f t="shared" si="13"/>
        <v>24701</v>
      </c>
      <c r="D223" s="107" t="str">
        <f t="shared" si="14"/>
        <v>ARTICULOS METALICOS PARA LA CONSTRUCCION</v>
      </c>
      <c r="E223" s="107" t="str">
        <f t="shared" si="15"/>
        <v>24701 ARTICULOS METALICOS PARA LA CONSTRUCCION</v>
      </c>
      <c r="F223" s="107" t="s">
        <v>58</v>
      </c>
    </row>
    <row r="224" spans="1:6" x14ac:dyDescent="0.25">
      <c r="A224" s="107" t="str">
        <f t="shared" si="12"/>
        <v>329</v>
      </c>
      <c r="B224" s="291" t="s">
        <v>2990</v>
      </c>
      <c r="C224" s="107" t="str">
        <f t="shared" si="13"/>
        <v>32901</v>
      </c>
      <c r="D224" s="107" t="str">
        <f t="shared" si="14"/>
        <v>OTROS ARRENDAMIENTOS</v>
      </c>
      <c r="E224" s="107" t="str">
        <f t="shared" si="15"/>
        <v>32901 OTROS ARRENDAMIENTOS</v>
      </c>
      <c r="F224" s="107" t="s">
        <v>60</v>
      </c>
    </row>
    <row r="225" spans="1:6" x14ac:dyDescent="0.25">
      <c r="A225" s="107" t="str">
        <f t="shared" si="12"/>
        <v>221</v>
      </c>
      <c r="B225" s="291" t="s">
        <v>2990</v>
      </c>
      <c r="C225" s="107" t="str">
        <f t="shared" si="13"/>
        <v>22101</v>
      </c>
      <c r="D225" s="107" t="str">
        <f t="shared" si="14"/>
        <v>PRODUCTOS ALIMENTICIOS PARA PERSONAS</v>
      </c>
      <c r="E225" s="107" t="str">
        <f t="shared" si="15"/>
        <v>22101 PRODUCTOS ALIMENTICIOS PARA PERSONAS</v>
      </c>
      <c r="F225" s="107" t="s">
        <v>6</v>
      </c>
    </row>
    <row r="226" spans="1:6" x14ac:dyDescent="0.25">
      <c r="A226" s="107" t="str">
        <f t="shared" si="12"/>
        <v>272</v>
      </c>
      <c r="B226" s="291" t="s">
        <v>2990</v>
      </c>
      <c r="C226" s="107" t="str">
        <f t="shared" si="13"/>
        <v>27201</v>
      </c>
      <c r="D226" s="107" t="str">
        <f t="shared" si="14"/>
        <v>PRENDAS DE SEGURIDAD Y PROTECCION PERSONAL</v>
      </c>
      <c r="E226" s="107" t="str">
        <f t="shared" si="15"/>
        <v>27201 PRENDAS DE SEGURIDAD Y PROTECCION PERSONAL</v>
      </c>
      <c r="F226" s="107" t="s">
        <v>67</v>
      </c>
    </row>
    <row r="227" spans="1:6" x14ac:dyDescent="0.25">
      <c r="A227" s="107" t="str">
        <f t="shared" si="12"/>
        <v>291</v>
      </c>
      <c r="B227" s="291" t="s">
        <v>2990</v>
      </c>
      <c r="C227" s="107" t="str">
        <f t="shared" si="13"/>
        <v>29101</v>
      </c>
      <c r="D227" s="107" t="str">
        <f t="shared" si="14"/>
        <v>HERRAMIENTAS MENORES</v>
      </c>
      <c r="E227" s="107" t="str">
        <f t="shared" si="15"/>
        <v>29101 HERRAMIENTAS MENORES</v>
      </c>
      <c r="F227" s="107" t="s">
        <v>10</v>
      </c>
    </row>
    <row r="228" spans="1:6" x14ac:dyDescent="0.25">
      <c r="A228" s="107" t="str">
        <f t="shared" si="12"/>
        <v>339</v>
      </c>
      <c r="B228" s="291" t="s">
        <v>2990</v>
      </c>
      <c r="C228" s="107" t="str">
        <f t="shared" si="13"/>
        <v>33901</v>
      </c>
      <c r="D228" s="107" t="str">
        <f t="shared" si="14"/>
        <v>SERVICIOS PROFESIONALES, CIENTIFICOS Y TECNICOS INTEGRALES</v>
      </c>
      <c r="E228" s="107" t="str">
        <f t="shared" si="15"/>
        <v>33901 SERVICIOS PROFESIONALES, CIENTIFICOS Y TECNICOS INTEGRALES</v>
      </c>
      <c r="F228" s="107" t="s">
        <v>71</v>
      </c>
    </row>
    <row r="229" spans="1:6" x14ac:dyDescent="0.25">
      <c r="A229" s="107" t="str">
        <f t="shared" si="12"/>
        <v>791</v>
      </c>
      <c r="B229" s="291" t="s">
        <v>2990</v>
      </c>
      <c r="C229" s="107" t="str">
        <f t="shared" si="13"/>
        <v>79101</v>
      </c>
      <c r="D229" s="107" t="str">
        <f t="shared" si="14"/>
        <v>CONTINGENCIAS POR FENOMENOS NATURALES</v>
      </c>
      <c r="E229" s="107" t="str">
        <f t="shared" si="15"/>
        <v>79101 CONTINGENCIAS POR FENOMENOS NATURALES</v>
      </c>
      <c r="F229" s="107" t="s">
        <v>1201</v>
      </c>
    </row>
    <row r="230" spans="1:6" x14ac:dyDescent="0.25">
      <c r="A230" s="107" t="str">
        <f t="shared" si="12"/>
        <v>214</v>
      </c>
      <c r="B230" s="291" t="s">
        <v>2990</v>
      </c>
      <c r="C230" s="107" t="str">
        <f t="shared" si="13"/>
        <v>21401</v>
      </c>
      <c r="D230" s="107" t="str">
        <f t="shared" si="14"/>
        <v>MATERIALES, UTILES Y EQUIPOS MENORES DE TECNOLOGIAS DE LA INFORMACION Y COMUNICACIONES</v>
      </c>
      <c r="E230" s="107" t="str">
        <f t="shared" si="15"/>
        <v>21401 MATERIALES, UTILES Y EQUIPOS MENORES DE TECNOLOGIAS DE LA INFORMACION Y COMUNICACIONES</v>
      </c>
      <c r="F230" s="107" t="s">
        <v>51</v>
      </c>
    </row>
    <row r="231" spans="1:6" x14ac:dyDescent="0.25">
      <c r="A231" s="107" t="str">
        <f t="shared" si="12"/>
        <v>215</v>
      </c>
      <c r="B231" s="291" t="s">
        <v>2990</v>
      </c>
      <c r="C231" s="107" t="str">
        <f t="shared" si="13"/>
        <v>21501</v>
      </c>
      <c r="D231" s="107" t="str">
        <f t="shared" si="14"/>
        <v>MATERIAL IMPRESO E INFORMACION DIGITAL</v>
      </c>
      <c r="E231" s="107" t="str">
        <f t="shared" si="15"/>
        <v>21501 MATERIAL IMPRESO E INFORMACION DIGITAL</v>
      </c>
      <c r="F231" s="107" t="s">
        <v>3</v>
      </c>
    </row>
    <row r="232" spans="1:6" x14ac:dyDescent="0.25">
      <c r="A232" s="107" t="str">
        <f t="shared" si="12"/>
        <v>221</v>
      </c>
      <c r="B232" s="291" t="s">
        <v>2990</v>
      </c>
      <c r="C232" s="107" t="str">
        <f t="shared" si="13"/>
        <v>22101</v>
      </c>
      <c r="D232" s="107" t="str">
        <f t="shared" si="14"/>
        <v>PRODUCTOS ALIMENTICIOS PARA PERSONAS</v>
      </c>
      <c r="E232" s="107" t="str">
        <f t="shared" si="15"/>
        <v>22101 PRODUCTOS ALIMENTICIOS PARA PERSONAS</v>
      </c>
      <c r="F232" s="107" t="s">
        <v>6</v>
      </c>
    </row>
    <row r="233" spans="1:6" x14ac:dyDescent="0.25">
      <c r="A233" s="107" t="str">
        <f t="shared" si="12"/>
        <v>223</v>
      </c>
      <c r="B233" s="291" t="s">
        <v>2990</v>
      </c>
      <c r="C233" s="107" t="str">
        <f t="shared" si="13"/>
        <v>22301</v>
      </c>
      <c r="D233" s="107" t="str">
        <f t="shared" si="14"/>
        <v>UTENSILIOS PARA EL SERVICIO DE ALIMENTACION</v>
      </c>
      <c r="E233" s="107" t="str">
        <f t="shared" si="15"/>
        <v>22301 UTENSILIOS PARA EL SERVICIO DE ALIMENTACION</v>
      </c>
      <c r="F233" s="107" t="s">
        <v>7</v>
      </c>
    </row>
    <row r="234" spans="1:6" x14ac:dyDescent="0.25">
      <c r="A234" s="107" t="str">
        <f t="shared" si="12"/>
        <v>246</v>
      </c>
      <c r="B234" s="291" t="s">
        <v>2990</v>
      </c>
      <c r="C234" s="107" t="str">
        <f t="shared" si="13"/>
        <v>24601</v>
      </c>
      <c r="D234" s="107" t="str">
        <f t="shared" si="14"/>
        <v>MATERIAL ELECTRICO Y ELECTRONICO</v>
      </c>
      <c r="E234" s="107" t="str">
        <f t="shared" si="15"/>
        <v>24601 MATERIAL ELECTRICO Y ELECTRONICO</v>
      </c>
      <c r="F234" s="107" t="s">
        <v>52</v>
      </c>
    </row>
    <row r="235" spans="1:6" x14ac:dyDescent="0.25">
      <c r="A235" s="107" t="str">
        <f t="shared" si="12"/>
        <v>256</v>
      </c>
      <c r="B235" s="291" t="s">
        <v>2990</v>
      </c>
      <c r="C235" s="107" t="str">
        <f t="shared" si="13"/>
        <v>25601</v>
      </c>
      <c r="D235" s="107" t="str">
        <f t="shared" si="14"/>
        <v>FIBRAS SINTETICAS, HULES, PLASTICOS Y DERIVADOS</v>
      </c>
      <c r="E235" s="107" t="str">
        <f t="shared" si="15"/>
        <v>25601 FIBRAS SINTETICAS, HULES, PLASTICOS Y DERIVADOS</v>
      </c>
      <c r="F235" s="107" t="s">
        <v>69</v>
      </c>
    </row>
    <row r="236" spans="1:6" x14ac:dyDescent="0.25">
      <c r="A236" s="107" t="str">
        <f t="shared" si="12"/>
        <v>271</v>
      </c>
      <c r="B236" s="291" t="s">
        <v>2990</v>
      </c>
      <c r="C236" s="107" t="str">
        <f t="shared" si="13"/>
        <v>27101</v>
      </c>
      <c r="D236" s="107" t="str">
        <f t="shared" si="14"/>
        <v>VESTUARIO Y UNIFORMES</v>
      </c>
      <c r="E236" s="107" t="str">
        <f t="shared" si="15"/>
        <v>27101 VESTUARIO Y UNIFORMES</v>
      </c>
      <c r="F236" s="107" t="s">
        <v>8</v>
      </c>
    </row>
    <row r="237" spans="1:6" x14ac:dyDescent="0.25">
      <c r="A237" s="107" t="str">
        <f t="shared" si="12"/>
        <v>272</v>
      </c>
      <c r="B237" s="291" t="s">
        <v>2990</v>
      </c>
      <c r="C237" s="107" t="str">
        <f t="shared" si="13"/>
        <v>27201</v>
      </c>
      <c r="D237" s="107" t="str">
        <f t="shared" si="14"/>
        <v>PRENDAS DE SEGURIDAD Y PROTECCION PERSONAL</v>
      </c>
      <c r="E237" s="107" t="str">
        <f t="shared" si="15"/>
        <v>27201 PRENDAS DE SEGURIDAD Y PROTECCION PERSONAL</v>
      </c>
      <c r="F237" s="107" t="s">
        <v>67</v>
      </c>
    </row>
    <row r="238" spans="1:6" x14ac:dyDescent="0.25">
      <c r="A238" s="107" t="str">
        <f t="shared" si="12"/>
        <v>273</v>
      </c>
      <c r="B238" s="291" t="s">
        <v>2990</v>
      </c>
      <c r="C238" s="107" t="str">
        <f t="shared" si="13"/>
        <v>27301</v>
      </c>
      <c r="D238" s="107" t="str">
        <f t="shared" si="14"/>
        <v>ARTICULOS DEPORTIVOS</v>
      </c>
      <c r="E238" s="107" t="str">
        <f t="shared" si="15"/>
        <v>27301 ARTICULOS DEPORTIVOS</v>
      </c>
      <c r="F238" s="107" t="s">
        <v>89</v>
      </c>
    </row>
    <row r="239" spans="1:6" x14ac:dyDescent="0.25">
      <c r="A239" s="107" t="str">
        <f t="shared" si="12"/>
        <v>274</v>
      </c>
      <c r="B239" s="291" t="s">
        <v>2990</v>
      </c>
      <c r="C239" s="107" t="str">
        <f t="shared" si="13"/>
        <v>27401</v>
      </c>
      <c r="D239" s="107" t="str">
        <f t="shared" si="14"/>
        <v>PRODUCTOS TEXTILES</v>
      </c>
      <c r="E239" s="107" t="str">
        <f t="shared" si="15"/>
        <v>27401 PRODUCTOS TEXTILES</v>
      </c>
      <c r="F239" s="107" t="s">
        <v>9</v>
      </c>
    </row>
    <row r="240" spans="1:6" x14ac:dyDescent="0.25">
      <c r="A240" s="107" t="str">
        <f t="shared" si="12"/>
        <v>293</v>
      </c>
      <c r="B240" s="291" t="s">
        <v>2990</v>
      </c>
      <c r="C240" s="107" t="str">
        <f t="shared" si="13"/>
        <v>29301</v>
      </c>
      <c r="D240" s="107" t="str">
        <f t="shared" si="14"/>
        <v>REFACCIONES Y ACCESORIOS MENORES DE MOBILIARIO Y EQUIPO DE ADMINISTRACION, EDUCACIONAL Y RECREATIVO</v>
      </c>
      <c r="E240" s="107" t="str">
        <f t="shared" si="15"/>
        <v>29301 REFACCIONES Y ACCESORIOS MENORES DE MOBILIARIO Y EQUIPO DE ADMINISTRACION, EDUCACIONAL Y RECREATIVO</v>
      </c>
      <c r="F240" s="107" t="s">
        <v>53</v>
      </c>
    </row>
    <row r="241" spans="1:6" x14ac:dyDescent="0.25">
      <c r="A241" s="107" t="str">
        <f t="shared" si="12"/>
        <v>294</v>
      </c>
      <c r="B241" s="291" t="s">
        <v>2990</v>
      </c>
      <c r="C241" s="107" t="str">
        <f t="shared" si="13"/>
        <v>29401</v>
      </c>
      <c r="D241" s="107" t="str">
        <f t="shared" si="14"/>
        <v>REFACCIONES Y ACCESORIOS MENORES DE EQUIPO DE COMPUTO Y TECNOLOGIAS DE LA INFORMACION</v>
      </c>
      <c r="E241" s="107" t="str">
        <f t="shared" si="15"/>
        <v>29401 REFACCIONES Y ACCESORIOS MENORES DE EQUIPO DE COMPUTO Y TECNOLOGIAS DE LA INFORMACION</v>
      </c>
      <c r="F241" s="107" t="s">
        <v>54</v>
      </c>
    </row>
    <row r="242" spans="1:6" x14ac:dyDescent="0.25">
      <c r="A242" s="107" t="str">
        <f t="shared" si="12"/>
        <v>296</v>
      </c>
      <c r="B242" s="291" t="s">
        <v>2990</v>
      </c>
      <c r="C242" s="107" t="str">
        <f t="shared" si="13"/>
        <v>29601</v>
      </c>
      <c r="D242" s="107" t="str">
        <f t="shared" si="14"/>
        <v>REFACCIONES Y ACCESORIOS MENORES DE EQUIPO DE TRANSPORTE</v>
      </c>
      <c r="E242" s="107" t="str">
        <f t="shared" si="15"/>
        <v>29601 REFACCIONES Y ACCESORIOS MENORES DE EQUIPO DE TRANSPORTE</v>
      </c>
      <c r="F242" s="107" t="s">
        <v>55</v>
      </c>
    </row>
    <row r="243" spans="1:6" x14ac:dyDescent="0.25">
      <c r="A243" s="107" t="str">
        <f t="shared" si="12"/>
        <v>298</v>
      </c>
      <c r="B243" s="291" t="s">
        <v>2990</v>
      </c>
      <c r="C243" s="107" t="str">
        <f t="shared" si="13"/>
        <v>29801</v>
      </c>
      <c r="D243" s="107" t="str">
        <f t="shared" si="14"/>
        <v>REFACCIONES Y ACCESORIOS MENORES DE MAQUINARIA Y OTROS EQUIPOS</v>
      </c>
      <c r="E243" s="107" t="str">
        <f t="shared" si="15"/>
        <v>29801 REFACCIONES Y ACCESORIOS MENORES DE MAQUINARIA Y OTROS EQUIPOS</v>
      </c>
      <c r="F243" s="107" t="s">
        <v>77</v>
      </c>
    </row>
    <row r="244" spans="1:6" x14ac:dyDescent="0.25">
      <c r="A244" s="107" t="str">
        <f t="shared" si="12"/>
        <v>317</v>
      </c>
      <c r="B244" s="291" t="s">
        <v>2990</v>
      </c>
      <c r="C244" s="107" t="str">
        <f t="shared" si="13"/>
        <v>31701</v>
      </c>
      <c r="D244" s="107" t="str">
        <f t="shared" si="14"/>
        <v>SERVICIOS DE ACCESO DE INTERNET, REDES Y PROCESAMIENTO DE INFORMACION</v>
      </c>
      <c r="E244" s="107" t="str">
        <f t="shared" si="15"/>
        <v>31701 SERVICIOS DE ACCESO DE INTERNET, REDES Y PROCESAMIENTO DE INFORMACION</v>
      </c>
      <c r="F244" s="107" t="s">
        <v>87</v>
      </c>
    </row>
    <row r="245" spans="1:6" x14ac:dyDescent="0.25">
      <c r="A245" s="107" t="str">
        <f t="shared" si="12"/>
        <v>325</v>
      </c>
      <c r="B245" s="291" t="s">
        <v>2990</v>
      </c>
      <c r="C245" s="107" t="str">
        <f t="shared" si="13"/>
        <v>32501</v>
      </c>
      <c r="D245" s="107" t="str">
        <f t="shared" si="14"/>
        <v>ARRENDAMIENTO DE EQUIPO DE TRANSPORTE</v>
      </c>
      <c r="E245" s="107" t="str">
        <f t="shared" si="15"/>
        <v>32501 ARRENDAMIENTO DE EQUIPO DE TRANSPORTE</v>
      </c>
      <c r="F245" s="107" t="s">
        <v>66</v>
      </c>
    </row>
    <row r="246" spans="1:6" x14ac:dyDescent="0.25">
      <c r="A246" s="107" t="str">
        <f t="shared" si="12"/>
        <v>336</v>
      </c>
      <c r="B246" s="291" t="s">
        <v>2990</v>
      </c>
      <c r="C246" s="107" t="str">
        <f t="shared" si="13"/>
        <v>33601</v>
      </c>
      <c r="D246" s="107" t="str">
        <f t="shared" si="14"/>
        <v>SERVICIOS DE APOYO ADMINISTRATIVO, TRADUCCION, FOTOCOPIADO E IMPRESION</v>
      </c>
      <c r="E246" s="107" t="str">
        <f t="shared" si="15"/>
        <v>33601 SERVICIOS DE APOYO ADMINISTRATIVO, TRADUCCION, FOTOCOPIADO E IMPRESION</v>
      </c>
      <c r="F246" s="107" t="s">
        <v>45</v>
      </c>
    </row>
    <row r="247" spans="1:6" x14ac:dyDescent="0.25">
      <c r="A247" s="107" t="str">
        <f t="shared" si="12"/>
        <v>339</v>
      </c>
      <c r="B247" s="291" t="s">
        <v>2990</v>
      </c>
      <c r="C247" s="107" t="str">
        <f t="shared" si="13"/>
        <v>33901</v>
      </c>
      <c r="D247" s="107" t="str">
        <f t="shared" si="14"/>
        <v>SERVICIOS PROFESIONALES, CIENTIFICOS Y TECNICOS INTEGRALES</v>
      </c>
      <c r="E247" s="107" t="str">
        <f t="shared" si="15"/>
        <v>33901 SERVICIOS PROFESIONALES, CIENTIFICOS Y TECNICOS INTEGRALES</v>
      </c>
      <c r="F247" s="107" t="s">
        <v>71</v>
      </c>
    </row>
    <row r="248" spans="1:6" x14ac:dyDescent="0.25">
      <c r="A248" s="107" t="str">
        <f t="shared" si="12"/>
        <v>347</v>
      </c>
      <c r="B248" s="291" t="s">
        <v>2990</v>
      </c>
      <c r="C248" s="107" t="str">
        <f t="shared" si="13"/>
        <v>34701</v>
      </c>
      <c r="D248" s="107" t="str">
        <f t="shared" si="14"/>
        <v>FLETES Y MANIOBRAS</v>
      </c>
      <c r="E248" s="107" t="str">
        <f t="shared" si="15"/>
        <v>34701 FLETES Y MANIOBRAS</v>
      </c>
      <c r="F248" s="107" t="s">
        <v>90</v>
      </c>
    </row>
    <row r="249" spans="1:6" x14ac:dyDescent="0.25">
      <c r="A249" s="107" t="str">
        <f t="shared" si="12"/>
        <v>515</v>
      </c>
      <c r="B249" s="291" t="s">
        <v>2990</v>
      </c>
      <c r="C249" s="107" t="str">
        <f t="shared" si="13"/>
        <v>51501</v>
      </c>
      <c r="D249" s="107" t="str">
        <f t="shared" si="14"/>
        <v>EQUIPO DE COMPUTO Y DE TECNOLOGIAS DE LA INFORMACION</v>
      </c>
      <c r="E249" s="107" t="str">
        <f t="shared" si="15"/>
        <v>51501 EQUIPO DE COMPUTO Y DE TECNOLOGIAS DE LA INFORMACION</v>
      </c>
      <c r="F249" s="107" t="s">
        <v>73</v>
      </c>
    </row>
    <row r="250" spans="1:6" x14ac:dyDescent="0.25">
      <c r="A250" s="107" t="str">
        <f t="shared" si="12"/>
        <v>519</v>
      </c>
      <c r="B250" s="291" t="s">
        <v>2990</v>
      </c>
      <c r="C250" s="107" t="str">
        <f t="shared" si="13"/>
        <v>51901</v>
      </c>
      <c r="D250" s="107" t="str">
        <f t="shared" si="14"/>
        <v>OTROS MOBILIARIOS Y EQUIPOS DE ADMINISTRACION</v>
      </c>
      <c r="E250" s="107" t="str">
        <f t="shared" si="15"/>
        <v>51901 OTROS MOBILIARIOS Y EQUIPOS DE ADMINISTRACION</v>
      </c>
      <c r="F250" s="107" t="s">
        <v>17</v>
      </c>
    </row>
    <row r="251" spans="1:6" x14ac:dyDescent="0.25">
      <c r="A251" s="107" t="str">
        <f t="shared" si="12"/>
        <v>566</v>
      </c>
      <c r="B251" s="291" t="s">
        <v>2990</v>
      </c>
      <c r="C251" s="107" t="str">
        <f t="shared" si="13"/>
        <v>56601</v>
      </c>
      <c r="D251" s="107" t="str">
        <f t="shared" si="14"/>
        <v>EQUIPOS DE GENERACION ELECTRICA, APARATOS Y ACCESORIOS ELECTRICOS</v>
      </c>
      <c r="E251" s="107" t="str">
        <f t="shared" si="15"/>
        <v>56601 EQUIPOS DE GENERACION ELECTRICA, APARATOS Y ACCESORIOS ELECTRICOS</v>
      </c>
      <c r="F251" s="107" t="s">
        <v>91</v>
      </c>
    </row>
    <row r="252" spans="1:6" x14ac:dyDescent="0.25">
      <c r="A252" s="107" t="str">
        <f t="shared" si="12"/>
        <v>567</v>
      </c>
      <c r="B252" s="291" t="s">
        <v>2990</v>
      </c>
      <c r="C252" s="107" t="str">
        <f t="shared" si="13"/>
        <v>56701</v>
      </c>
      <c r="D252" s="107" t="str">
        <f t="shared" si="14"/>
        <v>HERRAMIENTAS Y MAQUINAS¿HERRAMIENTA</v>
      </c>
      <c r="E252" s="107" t="str">
        <f t="shared" si="15"/>
        <v>56701 HERRAMIENTAS Y MAQUINAS¿HERRAMIENTA</v>
      </c>
      <c r="F252" s="107" t="s">
        <v>50</v>
      </c>
    </row>
    <row r="253" spans="1:6" x14ac:dyDescent="0.25">
      <c r="A253" s="107" t="str">
        <f t="shared" si="12"/>
        <v>597</v>
      </c>
      <c r="B253" s="291" t="s">
        <v>2990</v>
      </c>
      <c r="C253" s="107" t="str">
        <f t="shared" si="13"/>
        <v>59701</v>
      </c>
      <c r="D253" s="107" t="str">
        <f t="shared" si="14"/>
        <v>LICENCIAS INFORMATICAS E INTELECTUALES</v>
      </c>
      <c r="E253" s="107" t="str">
        <f t="shared" si="15"/>
        <v>59701 LICENCIAS INFORMATICAS E INTELECTUALES</v>
      </c>
      <c r="F253" s="107" t="s">
        <v>86</v>
      </c>
    </row>
    <row r="254" spans="1:6" x14ac:dyDescent="0.25">
      <c r="A254" s="107" t="str">
        <f t="shared" si="12"/>
        <v>597</v>
      </c>
      <c r="B254" s="291" t="s">
        <v>2990</v>
      </c>
      <c r="C254" s="107" t="str">
        <f t="shared" si="13"/>
        <v>59701</v>
      </c>
      <c r="D254" s="107" t="str">
        <f t="shared" si="14"/>
        <v>LICENCIAS INFORMATICAS E INTELECTUALES</v>
      </c>
      <c r="E254" s="107" t="str">
        <f t="shared" si="15"/>
        <v>59701 LICENCIAS INFORMATICAS E INTELECTUALES</v>
      </c>
      <c r="F254" s="107" t="s">
        <v>86</v>
      </c>
    </row>
    <row r="255" spans="1:6" x14ac:dyDescent="0.25">
      <c r="A255" s="107" t="str">
        <f t="shared" si="12"/>
        <v>339</v>
      </c>
      <c r="B255" s="291" t="s">
        <v>2990</v>
      </c>
      <c r="C255" s="107" t="str">
        <f t="shared" si="13"/>
        <v>33901</v>
      </c>
      <c r="D255" s="107" t="str">
        <f t="shared" si="14"/>
        <v>SERVICIOS PROFESIONALES, CIENTIFICOS Y TECNICOS INTEGRALES</v>
      </c>
      <c r="E255" s="107" t="str">
        <f t="shared" si="15"/>
        <v>33901 SERVICIOS PROFESIONALES, CIENTIFICOS Y TECNICOS INTEGRALES</v>
      </c>
      <c r="F255" s="107" t="s">
        <v>71</v>
      </c>
    </row>
    <row r="256" spans="1:6" x14ac:dyDescent="0.25">
      <c r="A256" s="107" t="str">
        <f t="shared" si="12"/>
        <v>271</v>
      </c>
      <c r="B256" s="291" t="s">
        <v>2990</v>
      </c>
      <c r="C256" s="107" t="str">
        <f t="shared" si="13"/>
        <v>27101</v>
      </c>
      <c r="D256" s="107" t="str">
        <f t="shared" si="14"/>
        <v>VESTUARIO Y UNIFORMES</v>
      </c>
      <c r="E256" s="107" t="str">
        <f t="shared" si="15"/>
        <v>27101 VESTUARIO Y UNIFORMES</v>
      </c>
      <c r="F256" s="107" t="s">
        <v>8</v>
      </c>
    </row>
    <row r="257" spans="1:6" x14ac:dyDescent="0.25">
      <c r="A257" s="107" t="str">
        <f t="shared" si="12"/>
        <v>347</v>
      </c>
      <c r="B257" s="291" t="s">
        <v>2990</v>
      </c>
      <c r="C257" s="107" t="str">
        <f t="shared" si="13"/>
        <v>34701</v>
      </c>
      <c r="D257" s="107" t="str">
        <f t="shared" si="14"/>
        <v>FLETES Y MANIOBRAS</v>
      </c>
      <c r="E257" s="107" t="str">
        <f t="shared" si="15"/>
        <v>34701 FLETES Y MANIOBRAS</v>
      </c>
      <c r="F257" s="107" t="s">
        <v>90</v>
      </c>
    </row>
    <row r="258" spans="1:6" x14ac:dyDescent="0.25">
      <c r="A258" s="107" t="str">
        <f t="shared" si="12"/>
        <v>382</v>
      </c>
      <c r="B258" s="291" t="s">
        <v>2990</v>
      </c>
      <c r="C258" s="107" t="str">
        <f t="shared" si="13"/>
        <v>38201</v>
      </c>
      <c r="D258" s="107" t="str">
        <f t="shared" si="14"/>
        <v>GASTOS DE ORDEN SOCIAL Y CULTURAL</v>
      </c>
      <c r="E258" s="107" t="str">
        <f t="shared" si="15"/>
        <v>38201 GASTOS DE ORDEN SOCIAL Y CULTURAL</v>
      </c>
      <c r="F258" s="107" t="s">
        <v>61</v>
      </c>
    </row>
    <row r="259" spans="1:6" x14ac:dyDescent="0.25">
      <c r="A259" s="107" t="str">
        <f t="shared" ref="A259:A322" si="16">+MID(F259,1,3)</f>
        <v>394</v>
      </c>
      <c r="B259" s="291" t="s">
        <v>2990</v>
      </c>
      <c r="C259" s="107" t="str">
        <f t="shared" ref="C259:C322" si="17">+CONCATENATE(A259,B259)</f>
        <v>39401</v>
      </c>
      <c r="D259" s="107" t="str">
        <f t="shared" ref="D259:D322" si="18">+MID(F259,5,999)</f>
        <v>SENTENCIAS Y RESOLUCIONES POR AUTORIDAD COMPETENTE</v>
      </c>
      <c r="E259" s="107" t="str">
        <f t="shared" si="15"/>
        <v>39401 SENTENCIAS Y RESOLUCIONES POR AUTORIDAD COMPETENTE</v>
      </c>
      <c r="F259" s="107" t="s">
        <v>46</v>
      </c>
    </row>
    <row r="260" spans="1:6" x14ac:dyDescent="0.25">
      <c r="A260" s="107" t="str">
        <f t="shared" si="16"/>
        <v>334</v>
      </c>
      <c r="B260" s="291" t="s">
        <v>2990</v>
      </c>
      <c r="C260" s="107" t="str">
        <f t="shared" si="17"/>
        <v>33401</v>
      </c>
      <c r="D260" s="107" t="str">
        <f t="shared" si="18"/>
        <v>SERVICIOS DE CAPACITACION</v>
      </c>
      <c r="E260" s="107" t="str">
        <f t="shared" si="15"/>
        <v>33401 SERVICIOS DE CAPACITACION</v>
      </c>
      <c r="F260" s="107" t="s">
        <v>13</v>
      </c>
    </row>
    <row r="261" spans="1:6" x14ac:dyDescent="0.25">
      <c r="A261" s="107" t="str">
        <f t="shared" si="16"/>
        <v>211</v>
      </c>
      <c r="B261" s="291" t="s">
        <v>2990</v>
      </c>
      <c r="C261" s="107" t="str">
        <f t="shared" si="17"/>
        <v>21101</v>
      </c>
      <c r="D261" s="107" t="str">
        <f t="shared" si="18"/>
        <v>MATERIALES, UTILES Y EQUIPOS MENORES DE OFICINA</v>
      </c>
      <c r="E261" s="107" t="str">
        <f t="shared" ref="E261:E324" si="19">+CONCATENATE(C261," ",D261)</f>
        <v>21101 MATERIALES, UTILES Y EQUIPOS MENORES DE OFICINA</v>
      </c>
      <c r="F261" s="107" t="s">
        <v>2</v>
      </c>
    </row>
    <row r="262" spans="1:6" x14ac:dyDescent="0.25">
      <c r="A262" s="107" t="str">
        <f t="shared" si="16"/>
        <v>214</v>
      </c>
      <c r="B262" s="291" t="s">
        <v>2990</v>
      </c>
      <c r="C262" s="107" t="str">
        <f t="shared" si="17"/>
        <v>21401</v>
      </c>
      <c r="D262" s="107" t="str">
        <f t="shared" si="18"/>
        <v>MATERIALES, UTILES Y EQUIPOS MENORES DE TECNOLOGIAS DE LA INFORMACION Y COMUNICACIONES</v>
      </c>
      <c r="E262" s="107" t="str">
        <f t="shared" si="19"/>
        <v>21401 MATERIALES, UTILES Y EQUIPOS MENORES DE TECNOLOGIAS DE LA INFORMACION Y COMUNICACIONES</v>
      </c>
      <c r="F262" s="107" t="s">
        <v>51</v>
      </c>
    </row>
    <row r="263" spans="1:6" x14ac:dyDescent="0.25">
      <c r="A263" s="107" t="str">
        <f t="shared" si="16"/>
        <v>215</v>
      </c>
      <c r="B263" s="291" t="s">
        <v>2990</v>
      </c>
      <c r="C263" s="107" t="str">
        <f t="shared" si="17"/>
        <v>21501</v>
      </c>
      <c r="D263" s="107" t="str">
        <f t="shared" si="18"/>
        <v>MATERIAL IMPRESO E INFORMACION DIGITAL</v>
      </c>
      <c r="E263" s="107" t="str">
        <f t="shared" si="19"/>
        <v>21501 MATERIAL IMPRESO E INFORMACION DIGITAL</v>
      </c>
      <c r="F263" s="107" t="s">
        <v>3</v>
      </c>
    </row>
    <row r="264" spans="1:6" x14ac:dyDescent="0.25">
      <c r="A264" s="107" t="str">
        <f t="shared" si="16"/>
        <v>291</v>
      </c>
      <c r="B264" s="291" t="s">
        <v>2990</v>
      </c>
      <c r="C264" s="107" t="str">
        <f t="shared" si="17"/>
        <v>29101</v>
      </c>
      <c r="D264" s="107" t="str">
        <f t="shared" si="18"/>
        <v>HERRAMIENTAS MENORES</v>
      </c>
      <c r="E264" s="107" t="str">
        <f t="shared" si="19"/>
        <v>29101 HERRAMIENTAS MENORES</v>
      </c>
      <c r="F264" s="107" t="s">
        <v>10</v>
      </c>
    </row>
    <row r="265" spans="1:6" x14ac:dyDescent="0.25">
      <c r="A265" s="107" t="str">
        <f t="shared" si="16"/>
        <v>292</v>
      </c>
      <c r="B265" s="291" t="s">
        <v>2990</v>
      </c>
      <c r="C265" s="107" t="str">
        <f t="shared" si="17"/>
        <v>29201</v>
      </c>
      <c r="D265" s="107" t="str">
        <f t="shared" si="18"/>
        <v>REFACCIONES Y ACCESORIOS MENORES DE EDIFICIOS</v>
      </c>
      <c r="E265" s="107" t="str">
        <f t="shared" si="19"/>
        <v>29201 REFACCIONES Y ACCESORIOS MENORES DE EDIFICIOS</v>
      </c>
      <c r="F265" s="107" t="s">
        <v>11</v>
      </c>
    </row>
    <row r="266" spans="1:6" x14ac:dyDescent="0.25">
      <c r="A266" s="107" t="str">
        <f t="shared" si="16"/>
        <v>293</v>
      </c>
      <c r="B266" s="291" t="s">
        <v>2990</v>
      </c>
      <c r="C266" s="107" t="str">
        <f t="shared" si="17"/>
        <v>29301</v>
      </c>
      <c r="D266" s="107" t="str">
        <f t="shared" si="18"/>
        <v>REFACCIONES Y ACCESORIOS MENORES DE MOBILIARIO Y EQUIPO DE ADMINISTRACION, EDUCACIONAL Y RECREATIVO</v>
      </c>
      <c r="E266" s="107" t="str">
        <f t="shared" si="19"/>
        <v>29301 REFACCIONES Y ACCESORIOS MENORES DE MOBILIARIO Y EQUIPO DE ADMINISTRACION, EDUCACIONAL Y RECREATIVO</v>
      </c>
      <c r="F266" s="107" t="s">
        <v>53</v>
      </c>
    </row>
    <row r="267" spans="1:6" x14ac:dyDescent="0.25">
      <c r="A267" s="107" t="str">
        <f t="shared" si="16"/>
        <v>318</v>
      </c>
      <c r="B267" s="291" t="s">
        <v>2990</v>
      </c>
      <c r="C267" s="107" t="str">
        <f t="shared" si="17"/>
        <v>31801</v>
      </c>
      <c r="D267" s="107" t="str">
        <f t="shared" si="18"/>
        <v>SERVICIOS POSTALES Y TELEGRAFICOS</v>
      </c>
      <c r="E267" s="107" t="str">
        <f t="shared" si="19"/>
        <v>31801 SERVICIOS POSTALES Y TELEGRAFICOS</v>
      </c>
      <c r="F267" s="107" t="s">
        <v>12</v>
      </c>
    </row>
    <row r="268" spans="1:6" x14ac:dyDescent="0.25">
      <c r="A268" s="107" t="str">
        <f t="shared" si="16"/>
        <v>331</v>
      </c>
      <c r="B268" s="291" t="s">
        <v>2990</v>
      </c>
      <c r="C268" s="107" t="str">
        <f t="shared" si="17"/>
        <v>33101</v>
      </c>
      <c r="D268" s="107" t="str">
        <f t="shared" si="18"/>
        <v>SERVICIOS LEGALES, DE CONTABILIDAD, AUDITORIA Y RELACIONADOS</v>
      </c>
      <c r="E268" s="107" t="str">
        <f t="shared" si="19"/>
        <v>33101 SERVICIOS LEGALES, DE CONTABILIDAD, AUDITORIA Y RELACIONADOS</v>
      </c>
      <c r="F268" s="107" t="s">
        <v>44</v>
      </c>
    </row>
    <row r="269" spans="1:6" x14ac:dyDescent="0.25">
      <c r="A269" s="107" t="str">
        <f t="shared" si="16"/>
        <v>336</v>
      </c>
      <c r="B269" s="291" t="s">
        <v>2990</v>
      </c>
      <c r="C269" s="107" t="str">
        <f t="shared" si="17"/>
        <v>33601</v>
      </c>
      <c r="D269" s="107" t="str">
        <f t="shared" si="18"/>
        <v>SERVICIOS DE APOYO ADMINISTRATIVO, TRADUCCION, FOTOCOPIADO E IMPRESION</v>
      </c>
      <c r="E269" s="107" t="str">
        <f t="shared" si="19"/>
        <v>33601 SERVICIOS DE APOYO ADMINISTRATIVO, TRADUCCION, FOTOCOPIADO E IMPRESION</v>
      </c>
      <c r="F269" s="107" t="s">
        <v>45</v>
      </c>
    </row>
    <row r="270" spans="1:6" x14ac:dyDescent="0.25">
      <c r="A270" s="107" t="str">
        <f t="shared" si="16"/>
        <v>341</v>
      </c>
      <c r="B270" s="291" t="s">
        <v>2990</v>
      </c>
      <c r="C270" s="107" t="str">
        <f t="shared" si="17"/>
        <v>34101</v>
      </c>
      <c r="D270" s="107" t="str">
        <f t="shared" si="18"/>
        <v>SERVICIOS FINANCIEROS Y BANCARIOS</v>
      </c>
      <c r="E270" s="107" t="str">
        <f t="shared" si="19"/>
        <v>34101 SERVICIOS FINANCIEROS Y BANCARIOS</v>
      </c>
      <c r="F270" s="107" t="s">
        <v>107</v>
      </c>
    </row>
    <row r="271" spans="1:6" x14ac:dyDescent="0.25">
      <c r="A271" s="107" t="str">
        <f t="shared" si="16"/>
        <v>342</v>
      </c>
      <c r="B271" s="291" t="s">
        <v>2990</v>
      </c>
      <c r="C271" s="107" t="str">
        <f t="shared" si="17"/>
        <v>34201</v>
      </c>
      <c r="D271" s="107" t="str">
        <f t="shared" si="18"/>
        <v>SERVICIOS DE COBRANZA, INVESTIGACION CREDITICIA Y SIMILAR</v>
      </c>
      <c r="E271" s="107" t="str">
        <f t="shared" si="19"/>
        <v>34201 SERVICIOS DE COBRANZA, INVESTIGACION CREDITICIA Y SIMILAR</v>
      </c>
      <c r="F271" s="107" t="s">
        <v>122</v>
      </c>
    </row>
    <row r="272" spans="1:6" x14ac:dyDescent="0.25">
      <c r="A272" s="107" t="str">
        <f t="shared" si="16"/>
        <v>343</v>
      </c>
      <c r="B272" s="291" t="s">
        <v>2990</v>
      </c>
      <c r="C272" s="107" t="str">
        <f t="shared" si="17"/>
        <v>34301</v>
      </c>
      <c r="D272" s="107" t="str">
        <f t="shared" si="18"/>
        <v>SERVICIOS DE RECAUDACION, TRASLADO Y CUSTODIA DE VALORES</v>
      </c>
      <c r="E272" s="107" t="str">
        <f t="shared" si="19"/>
        <v>34301 SERVICIOS DE RECAUDACION, TRASLADO Y CUSTODIA DE VALORES</v>
      </c>
      <c r="F272" s="107" t="s">
        <v>123</v>
      </c>
    </row>
    <row r="273" spans="1:6" x14ac:dyDescent="0.25">
      <c r="A273" s="107" t="str">
        <f t="shared" si="16"/>
        <v>344</v>
      </c>
      <c r="B273" s="291" t="s">
        <v>2990</v>
      </c>
      <c r="C273" s="107" t="str">
        <f t="shared" si="17"/>
        <v>34401</v>
      </c>
      <c r="D273" s="107" t="str">
        <f t="shared" si="18"/>
        <v>SEGUROS DE RESPONSABILIDAD PATRIMONIAL Y FIANZAS</v>
      </c>
      <c r="E273" s="107" t="str">
        <f t="shared" si="19"/>
        <v>34401 SEGUROS DE RESPONSABILIDAD PATRIMONIAL Y FIANZAS</v>
      </c>
      <c r="F273" s="107" t="s">
        <v>124</v>
      </c>
    </row>
    <row r="274" spans="1:6" x14ac:dyDescent="0.25">
      <c r="A274" s="107" t="str">
        <f t="shared" si="16"/>
        <v>351</v>
      </c>
      <c r="B274" s="291" t="s">
        <v>2990</v>
      </c>
      <c r="C274" s="107" t="str">
        <f t="shared" si="17"/>
        <v>35101</v>
      </c>
      <c r="D274" s="107" t="str">
        <f t="shared" si="18"/>
        <v>CONSERVACION Y MANTENIMIENTO MENOR DE INMUEBLES</v>
      </c>
      <c r="E274" s="107" t="str">
        <f t="shared" si="19"/>
        <v>35101 CONSERVACION Y MANTENIMIENTO MENOR DE INMUEBLES</v>
      </c>
      <c r="F274" s="107" t="s">
        <v>99</v>
      </c>
    </row>
    <row r="275" spans="1:6" x14ac:dyDescent="0.25">
      <c r="A275" s="107" t="str">
        <f t="shared" si="16"/>
        <v>352</v>
      </c>
      <c r="B275" s="291" t="s">
        <v>2990</v>
      </c>
      <c r="C275" s="107" t="str">
        <f t="shared" si="17"/>
        <v>35201</v>
      </c>
      <c r="D275" s="107" t="str">
        <f t="shared" si="18"/>
        <v>INSTALACION, REPARACION Y MANTENIMIENTO DE MOBILIARIO Y EQUIPO DE ADMINISTRACION, EDUCACIONAL Y RECREATIVO</v>
      </c>
      <c r="E275" s="107" t="str">
        <f t="shared" si="19"/>
        <v>35201 INSTALACION, REPARACION Y MANTENIMIENTO DE MOBILIARIO Y EQUIPO DE ADMINISTRACION, EDUCACIONAL Y RECREATIVO</v>
      </c>
      <c r="F275" s="107" t="s">
        <v>100</v>
      </c>
    </row>
    <row r="276" spans="1:6" x14ac:dyDescent="0.25">
      <c r="A276" s="107" t="str">
        <f t="shared" si="16"/>
        <v>353</v>
      </c>
      <c r="B276" s="291" t="s">
        <v>2990</v>
      </c>
      <c r="C276" s="107" t="str">
        <f t="shared" si="17"/>
        <v>35301</v>
      </c>
      <c r="D276" s="107" t="str">
        <f t="shared" si="18"/>
        <v>INSTALACION, REPARACION Y MANTENIMIENTO DE EQUIPO DE COMPUTO Y TECNOLOGIA DE LA INFORMACION</v>
      </c>
      <c r="E276" s="107" t="str">
        <f t="shared" si="19"/>
        <v>35301 INSTALACION, REPARACION Y MANTENIMIENTO DE EQUIPO DE COMPUTO Y TECNOLOGIA DE LA INFORMACION</v>
      </c>
      <c r="F276" s="107" t="s">
        <v>72</v>
      </c>
    </row>
    <row r="277" spans="1:6" x14ac:dyDescent="0.25">
      <c r="A277" s="107" t="str">
        <f t="shared" si="16"/>
        <v>371</v>
      </c>
      <c r="B277" s="291" t="s">
        <v>2990</v>
      </c>
      <c r="C277" s="107" t="str">
        <f t="shared" si="17"/>
        <v>37101</v>
      </c>
      <c r="D277" s="107" t="str">
        <f t="shared" si="18"/>
        <v>PASAJES AEREOS</v>
      </c>
      <c r="E277" s="107" t="str">
        <f t="shared" si="19"/>
        <v>37101 PASAJES AEREOS</v>
      </c>
      <c r="F277" s="107" t="s">
        <v>56</v>
      </c>
    </row>
    <row r="278" spans="1:6" x14ac:dyDescent="0.25">
      <c r="A278" s="107" t="str">
        <f t="shared" si="16"/>
        <v>372</v>
      </c>
      <c r="B278" s="291" t="s">
        <v>2990</v>
      </c>
      <c r="C278" s="107" t="str">
        <f t="shared" si="17"/>
        <v>37201</v>
      </c>
      <c r="D278" s="107" t="str">
        <f t="shared" si="18"/>
        <v>PASAJES TERRESTRES</v>
      </c>
      <c r="E278" s="107" t="str">
        <f t="shared" si="19"/>
        <v>37201 PASAJES TERRESTRES</v>
      </c>
      <c r="F278" s="107" t="s">
        <v>14</v>
      </c>
    </row>
    <row r="279" spans="1:6" x14ac:dyDescent="0.25">
      <c r="A279" s="107" t="str">
        <f t="shared" si="16"/>
        <v>375</v>
      </c>
      <c r="B279" s="291" t="s">
        <v>2990</v>
      </c>
      <c r="C279" s="107" t="str">
        <f t="shared" si="17"/>
        <v>37501</v>
      </c>
      <c r="D279" s="107" t="str">
        <f t="shared" si="18"/>
        <v>VIATICOS EN EL PAIS</v>
      </c>
      <c r="E279" s="107" t="str">
        <f t="shared" si="19"/>
        <v>37501 VIATICOS EN EL PAIS</v>
      </c>
      <c r="F279" s="107" t="s">
        <v>57</v>
      </c>
    </row>
    <row r="280" spans="1:6" x14ac:dyDescent="0.25">
      <c r="A280" s="107" t="str">
        <f t="shared" si="16"/>
        <v>379</v>
      </c>
      <c r="B280" s="291" t="s">
        <v>2990</v>
      </c>
      <c r="C280" s="107" t="str">
        <f t="shared" si="17"/>
        <v>37901</v>
      </c>
      <c r="D280" s="107" t="str">
        <f t="shared" si="18"/>
        <v>OTROS SERVICIOS DE TRASLADO Y HOSPEDAJE</v>
      </c>
      <c r="E280" s="107" t="str">
        <f t="shared" si="19"/>
        <v>37901 OTROS SERVICIOS DE TRASLADO Y HOSPEDAJE</v>
      </c>
      <c r="F280" s="107" t="s">
        <v>119</v>
      </c>
    </row>
    <row r="281" spans="1:6" x14ac:dyDescent="0.25">
      <c r="A281" s="107" t="str">
        <f t="shared" si="16"/>
        <v>395</v>
      </c>
      <c r="B281" s="291" t="s">
        <v>2990</v>
      </c>
      <c r="C281" s="107" t="str">
        <f t="shared" si="17"/>
        <v>39501</v>
      </c>
      <c r="D281" s="107" t="str">
        <f t="shared" si="18"/>
        <v>PENAS, MULTAS, ACCESORIOS Y ACTUALIZACIONES</v>
      </c>
      <c r="E281" s="107" t="str">
        <f t="shared" si="19"/>
        <v>39501 PENAS, MULTAS, ACCESORIOS Y ACTUALIZACIONES</v>
      </c>
      <c r="F281" s="107" t="s">
        <v>47</v>
      </c>
    </row>
    <row r="282" spans="1:6" x14ac:dyDescent="0.25">
      <c r="A282" s="107" t="str">
        <f t="shared" si="16"/>
        <v>396</v>
      </c>
      <c r="B282" s="291" t="s">
        <v>2990</v>
      </c>
      <c r="C282" s="107" t="str">
        <f t="shared" si="17"/>
        <v>39601</v>
      </c>
      <c r="D282" s="107" t="str">
        <f t="shared" si="18"/>
        <v>OTROS GASTOS POR RESPONSABILIDADES</v>
      </c>
      <c r="E282" s="107" t="str">
        <f t="shared" si="19"/>
        <v>39601 OTROS GASTOS POR RESPONSABILIDADES</v>
      </c>
      <c r="F282" s="107" t="s">
        <v>48</v>
      </c>
    </row>
    <row r="283" spans="1:6" x14ac:dyDescent="0.25">
      <c r="A283" s="107" t="str">
        <f t="shared" si="16"/>
        <v>484</v>
      </c>
      <c r="B283" s="291" t="s">
        <v>2990</v>
      </c>
      <c r="C283" s="107" t="str">
        <f t="shared" si="17"/>
        <v>48401</v>
      </c>
      <c r="D283" s="107" t="str">
        <f t="shared" si="18"/>
        <v>DONATIVOS A FIDEICOMISOS ESTATALES</v>
      </c>
      <c r="E283" s="107" t="str">
        <f t="shared" si="19"/>
        <v>48401 DONATIVOS A FIDEICOMISOS ESTATALES</v>
      </c>
      <c r="F283" s="107" t="s">
        <v>126</v>
      </c>
    </row>
    <row r="284" spans="1:6" x14ac:dyDescent="0.25">
      <c r="A284" s="107" t="str">
        <f t="shared" si="16"/>
        <v>519</v>
      </c>
      <c r="B284" s="291" t="s">
        <v>2990</v>
      </c>
      <c r="C284" s="107" t="str">
        <f t="shared" si="17"/>
        <v>51901</v>
      </c>
      <c r="D284" s="107" t="str">
        <f t="shared" si="18"/>
        <v>OTROS MOBILIARIOS Y EQUIPOS DE ADMINISTRACION</v>
      </c>
      <c r="E284" s="107" t="str">
        <f t="shared" si="19"/>
        <v>51901 OTROS MOBILIARIOS Y EQUIPOS DE ADMINISTRACION</v>
      </c>
      <c r="F284" s="107" t="s">
        <v>17</v>
      </c>
    </row>
    <row r="285" spans="1:6" x14ac:dyDescent="0.25">
      <c r="A285" s="107" t="str">
        <f t="shared" si="16"/>
        <v>911</v>
      </c>
      <c r="B285" s="291" t="s">
        <v>2990</v>
      </c>
      <c r="C285" s="107" t="str">
        <f t="shared" si="17"/>
        <v>91101</v>
      </c>
      <c r="D285" s="107" t="str">
        <f t="shared" si="18"/>
        <v>AMORTIZACION DE LA DEUDA INTERNA CON INSTITUCIONES DE CREDITO</v>
      </c>
      <c r="E285" s="107" t="str">
        <f t="shared" si="19"/>
        <v>91101 AMORTIZACION DE LA DEUDA INTERNA CON INSTITUCIONES DE CREDITO</v>
      </c>
      <c r="F285" s="107" t="s">
        <v>127</v>
      </c>
    </row>
    <row r="286" spans="1:6" x14ac:dyDescent="0.25">
      <c r="A286" s="107" t="str">
        <f t="shared" si="16"/>
        <v>921</v>
      </c>
      <c r="B286" s="291" t="s">
        <v>2990</v>
      </c>
      <c r="C286" s="107" t="str">
        <f t="shared" si="17"/>
        <v>92101</v>
      </c>
      <c r="D286" s="107" t="str">
        <f t="shared" si="18"/>
        <v>INTERESES DE LA DEUDA INTERNA CON INSTITUCIONES DE CRÉDITO</v>
      </c>
      <c r="E286" s="107" t="str">
        <f t="shared" si="19"/>
        <v>92101 INTERESES DE LA DEUDA INTERNA CON INSTITUCIONES DE CRÉDITO</v>
      </c>
      <c r="F286" s="107" t="s">
        <v>128</v>
      </c>
    </row>
    <row r="287" spans="1:6" x14ac:dyDescent="0.25">
      <c r="A287" s="107" t="str">
        <f t="shared" si="16"/>
        <v>941</v>
      </c>
      <c r="B287" s="291" t="s">
        <v>2990</v>
      </c>
      <c r="C287" s="107" t="str">
        <f t="shared" si="17"/>
        <v>94101</v>
      </c>
      <c r="D287" s="107" t="str">
        <f t="shared" si="18"/>
        <v>GASTOS DE LA DEUDA PÚBLICA INTERNA</v>
      </c>
      <c r="E287" s="107" t="str">
        <f t="shared" si="19"/>
        <v>94101 GASTOS DE LA DEUDA PÚBLICA INTERNA</v>
      </c>
      <c r="F287" s="107" t="s">
        <v>129</v>
      </c>
    </row>
    <row r="288" spans="1:6" x14ac:dyDescent="0.25">
      <c r="A288" s="107" t="str">
        <f t="shared" si="16"/>
        <v>421</v>
      </c>
      <c r="B288" s="291" t="s">
        <v>2990</v>
      </c>
      <c r="C288" s="107" t="str">
        <f t="shared" si="17"/>
        <v>42101</v>
      </c>
      <c r="D288" s="107" t="str">
        <f t="shared" si="18"/>
        <v>TRANSFERENCIAS OTORGADAS A ENTIDADES PARAESTATALES NO EMPRESARIALES Y NO FINANCIERAS</v>
      </c>
      <c r="E288" s="107" t="str">
        <f t="shared" si="19"/>
        <v>42101 TRANSFERENCIAS OTORGADAS A ENTIDADES PARAESTATALES NO EMPRESARIALES Y NO FINANCIERAS</v>
      </c>
      <c r="F288" s="107" t="s">
        <v>125</v>
      </c>
    </row>
    <row r="289" spans="1:6" x14ac:dyDescent="0.25">
      <c r="A289" s="107" t="str">
        <f t="shared" si="16"/>
        <v>421</v>
      </c>
      <c r="B289" s="291" t="s">
        <v>2990</v>
      </c>
      <c r="C289" s="107" t="str">
        <f t="shared" si="17"/>
        <v>42101</v>
      </c>
      <c r="D289" s="107" t="str">
        <f t="shared" si="18"/>
        <v>TRANSFERENCIAS OTORGADAS A ENTIDADES PARAESTATALES NO EMPRESARIALES Y NO FINANCIERAS</v>
      </c>
      <c r="E289" s="107" t="str">
        <f t="shared" si="19"/>
        <v>42101 TRANSFERENCIAS OTORGADAS A ENTIDADES PARAESTATALES NO EMPRESARIALES Y NO FINANCIERAS</v>
      </c>
      <c r="F289" s="107" t="s">
        <v>125</v>
      </c>
    </row>
    <row r="290" spans="1:6" x14ac:dyDescent="0.25">
      <c r="A290" s="107" t="str">
        <f t="shared" si="16"/>
        <v>421</v>
      </c>
      <c r="B290" s="291" t="s">
        <v>2990</v>
      </c>
      <c r="C290" s="107" t="str">
        <f t="shared" si="17"/>
        <v>42101</v>
      </c>
      <c r="D290" s="107" t="str">
        <f t="shared" si="18"/>
        <v>TRANSFERENCIAS OTORGADAS A ENTIDADES PARAESTATALES NO EMPRESARIALES Y NO FINANCIERAS</v>
      </c>
      <c r="E290" s="107" t="str">
        <f t="shared" si="19"/>
        <v>42101 TRANSFERENCIAS OTORGADAS A ENTIDADES PARAESTATALES NO EMPRESARIALES Y NO FINANCIERAS</v>
      </c>
      <c r="F290" s="107" t="s">
        <v>125</v>
      </c>
    </row>
    <row r="291" spans="1:6" x14ac:dyDescent="0.25">
      <c r="A291" s="107" t="str">
        <f t="shared" si="16"/>
        <v>421</v>
      </c>
      <c r="B291" s="291" t="s">
        <v>2990</v>
      </c>
      <c r="C291" s="107" t="str">
        <f t="shared" si="17"/>
        <v>42101</v>
      </c>
      <c r="D291" s="107" t="str">
        <f t="shared" si="18"/>
        <v>TRANSFERENCIAS OTORGADAS A ENTIDADES PARAESTATALES NO EMPRESARIALES Y NO FINANCIERAS</v>
      </c>
      <c r="E291" s="107" t="str">
        <f t="shared" si="19"/>
        <v>42101 TRANSFERENCIAS OTORGADAS A ENTIDADES PARAESTATALES NO EMPRESARIALES Y NO FINANCIERAS</v>
      </c>
      <c r="F291" s="107" t="s">
        <v>125</v>
      </c>
    </row>
    <row r="292" spans="1:6" x14ac:dyDescent="0.25">
      <c r="A292" s="107" t="str">
        <f t="shared" si="16"/>
        <v>211</v>
      </c>
      <c r="B292" s="291" t="s">
        <v>2990</v>
      </c>
      <c r="C292" s="107" t="str">
        <f t="shared" si="17"/>
        <v>21101</v>
      </c>
      <c r="D292" s="107" t="str">
        <f t="shared" si="18"/>
        <v>MATERIALES, UTILES Y EQUIPOS MENORES DE OFICINA</v>
      </c>
      <c r="E292" s="107" t="str">
        <f t="shared" si="19"/>
        <v>21101 MATERIALES, UTILES Y EQUIPOS MENORES DE OFICINA</v>
      </c>
      <c r="F292" s="107" t="s">
        <v>2</v>
      </c>
    </row>
    <row r="293" spans="1:6" x14ac:dyDescent="0.25">
      <c r="A293" s="107" t="str">
        <f t="shared" si="16"/>
        <v>214</v>
      </c>
      <c r="B293" s="291" t="s">
        <v>2990</v>
      </c>
      <c r="C293" s="107" t="str">
        <f t="shared" si="17"/>
        <v>21401</v>
      </c>
      <c r="D293" s="107" t="str">
        <f t="shared" si="18"/>
        <v>MATERIALES, UTILES Y EQUIPOS MENORES DE TECNOLOGIAS DE LA INFORMACION Y COMUNICACIONES</v>
      </c>
      <c r="E293" s="107" t="str">
        <f t="shared" si="19"/>
        <v>21401 MATERIALES, UTILES Y EQUIPOS MENORES DE TECNOLOGIAS DE LA INFORMACION Y COMUNICACIONES</v>
      </c>
      <c r="F293" s="107" t="s">
        <v>51</v>
      </c>
    </row>
    <row r="294" spans="1:6" x14ac:dyDescent="0.25">
      <c r="A294" s="107" t="str">
        <f t="shared" si="16"/>
        <v>211</v>
      </c>
      <c r="B294" s="291" t="s">
        <v>2990</v>
      </c>
      <c r="C294" s="107" t="str">
        <f t="shared" si="17"/>
        <v>21101</v>
      </c>
      <c r="D294" s="107" t="str">
        <f t="shared" si="18"/>
        <v>MATERIALES, UTILES Y EQUIPOS MENORES DE OFICINA</v>
      </c>
      <c r="E294" s="107" t="str">
        <f t="shared" si="19"/>
        <v>21101 MATERIALES, UTILES Y EQUIPOS MENORES DE OFICINA</v>
      </c>
      <c r="F294" s="107" t="s">
        <v>2</v>
      </c>
    </row>
    <row r="295" spans="1:6" x14ac:dyDescent="0.25">
      <c r="A295" s="107" t="str">
        <f t="shared" si="16"/>
        <v>318</v>
      </c>
      <c r="B295" s="291" t="s">
        <v>2990</v>
      </c>
      <c r="C295" s="107" t="str">
        <f t="shared" si="17"/>
        <v>31801</v>
      </c>
      <c r="D295" s="107" t="str">
        <f t="shared" si="18"/>
        <v>SERVICIOS POSTALES Y TELEGRAFICOS</v>
      </c>
      <c r="E295" s="107" t="str">
        <f t="shared" si="19"/>
        <v>31801 SERVICIOS POSTALES Y TELEGRAFICOS</v>
      </c>
      <c r="F295" s="107" t="s">
        <v>12</v>
      </c>
    </row>
    <row r="296" spans="1:6" x14ac:dyDescent="0.25">
      <c r="A296" s="107" t="str">
        <f t="shared" si="16"/>
        <v>332</v>
      </c>
      <c r="B296" s="291" t="s">
        <v>2990</v>
      </c>
      <c r="C296" s="107" t="str">
        <f t="shared" si="17"/>
        <v>33201</v>
      </c>
      <c r="D296" s="107" t="str">
        <f t="shared" si="18"/>
        <v>SERVICIOS DE DISEÑO, ARQUITECTURA, INGENIERIA Y ACTIVIDADES RELACIONADAS</v>
      </c>
      <c r="E296" s="107" t="str">
        <f t="shared" si="19"/>
        <v>33201 SERVICIOS DE DISEÑO, ARQUITECTURA, INGENIERIA Y ACTIVIDADES RELACIONADAS</v>
      </c>
      <c r="F296" s="107" t="s">
        <v>112</v>
      </c>
    </row>
    <row r="297" spans="1:6" x14ac:dyDescent="0.25">
      <c r="A297" s="107" t="str">
        <f t="shared" si="16"/>
        <v>334</v>
      </c>
      <c r="B297" s="291" t="s">
        <v>2990</v>
      </c>
      <c r="C297" s="107" t="str">
        <f t="shared" si="17"/>
        <v>33401</v>
      </c>
      <c r="D297" s="107" t="str">
        <f t="shared" si="18"/>
        <v>SERVICIOS DE CAPACITACION</v>
      </c>
      <c r="E297" s="107" t="str">
        <f t="shared" si="19"/>
        <v>33401 SERVICIOS DE CAPACITACION</v>
      </c>
      <c r="F297" s="107" t="s">
        <v>13</v>
      </c>
    </row>
    <row r="298" spans="1:6" x14ac:dyDescent="0.25">
      <c r="A298" s="107" t="str">
        <f t="shared" si="16"/>
        <v>336</v>
      </c>
      <c r="B298" s="291" t="s">
        <v>2990</v>
      </c>
      <c r="C298" s="107" t="str">
        <f t="shared" si="17"/>
        <v>33601</v>
      </c>
      <c r="D298" s="107" t="str">
        <f t="shared" si="18"/>
        <v>SERVICIOS DE APOYO ADMINISTRATIVO, TRADUCCION, FOTOCOPIADO E IMPRESION</v>
      </c>
      <c r="E298" s="107" t="str">
        <f t="shared" si="19"/>
        <v>33601 SERVICIOS DE APOYO ADMINISTRATIVO, TRADUCCION, FOTOCOPIADO E IMPRESION</v>
      </c>
      <c r="F298" s="107" t="s">
        <v>45</v>
      </c>
    </row>
    <row r="299" spans="1:6" x14ac:dyDescent="0.25">
      <c r="A299" s="107" t="str">
        <f t="shared" si="16"/>
        <v>371</v>
      </c>
      <c r="B299" s="291" t="s">
        <v>2990</v>
      </c>
      <c r="C299" s="107" t="str">
        <f t="shared" si="17"/>
        <v>37101</v>
      </c>
      <c r="D299" s="107" t="str">
        <f t="shared" si="18"/>
        <v>PASAJES AEREOS</v>
      </c>
      <c r="E299" s="107" t="str">
        <f t="shared" si="19"/>
        <v>37101 PASAJES AEREOS</v>
      </c>
      <c r="F299" s="107" t="s">
        <v>56</v>
      </c>
    </row>
    <row r="300" spans="1:6" x14ac:dyDescent="0.25">
      <c r="A300" s="107" t="str">
        <f t="shared" si="16"/>
        <v>372</v>
      </c>
      <c r="B300" s="291" t="s">
        <v>2990</v>
      </c>
      <c r="C300" s="107" t="str">
        <f t="shared" si="17"/>
        <v>37201</v>
      </c>
      <c r="D300" s="107" t="str">
        <f t="shared" si="18"/>
        <v>PASAJES TERRESTRES</v>
      </c>
      <c r="E300" s="107" t="str">
        <f t="shared" si="19"/>
        <v>37201 PASAJES TERRESTRES</v>
      </c>
      <c r="F300" s="107" t="s">
        <v>14</v>
      </c>
    </row>
    <row r="301" spans="1:6" x14ac:dyDescent="0.25">
      <c r="A301" s="107" t="str">
        <f t="shared" si="16"/>
        <v>315</v>
      </c>
      <c r="B301" s="291" t="s">
        <v>2990</v>
      </c>
      <c r="C301" s="107" t="str">
        <f t="shared" si="17"/>
        <v>31501</v>
      </c>
      <c r="D301" s="107" t="str">
        <f t="shared" si="18"/>
        <v>TELEFONIA CELULAR</v>
      </c>
      <c r="E301" s="107" t="str">
        <f t="shared" si="19"/>
        <v>31501 TELEFONIA CELULAR</v>
      </c>
      <c r="F301" s="107" t="s">
        <v>113</v>
      </c>
    </row>
    <row r="302" spans="1:6" x14ac:dyDescent="0.25">
      <c r="A302" s="107" t="str">
        <f t="shared" si="16"/>
        <v>566</v>
      </c>
      <c r="B302" s="291" t="s">
        <v>2990</v>
      </c>
      <c r="C302" s="107" t="str">
        <f t="shared" si="17"/>
        <v>56601</v>
      </c>
      <c r="D302" s="107" t="str">
        <f t="shared" si="18"/>
        <v>EQUIPOS DE GENERACION ELECTRICA, APARATOS Y ACCESORIOS ELECTRICOS</v>
      </c>
      <c r="E302" s="107" t="str">
        <f t="shared" si="19"/>
        <v>56601 EQUIPOS DE GENERACION ELECTRICA, APARATOS Y ACCESORIOS ELECTRICOS</v>
      </c>
      <c r="F302" s="107" t="s">
        <v>91</v>
      </c>
    </row>
    <row r="303" spans="1:6" x14ac:dyDescent="0.25">
      <c r="A303" s="107" t="str">
        <f t="shared" si="16"/>
        <v>562</v>
      </c>
      <c r="B303" s="291" t="s">
        <v>2990</v>
      </c>
      <c r="C303" s="107" t="str">
        <f t="shared" si="17"/>
        <v>56201</v>
      </c>
      <c r="D303" s="107" t="str">
        <f t="shared" si="18"/>
        <v>MAQUINARIA Y EQUIPO INDUSTRIAL</v>
      </c>
      <c r="E303" s="107" t="str">
        <f t="shared" si="19"/>
        <v>56201 MAQUINARIA Y EQUIPO INDUSTRIAL</v>
      </c>
      <c r="F303" s="107" t="s">
        <v>102</v>
      </c>
    </row>
    <row r="304" spans="1:6" x14ac:dyDescent="0.25">
      <c r="A304" s="107" t="str">
        <f t="shared" si="16"/>
        <v>392</v>
      </c>
      <c r="B304" s="291" t="s">
        <v>2990</v>
      </c>
      <c r="C304" s="107" t="str">
        <f t="shared" si="17"/>
        <v>39201</v>
      </c>
      <c r="D304" s="107" t="str">
        <f t="shared" si="18"/>
        <v>IMPUESTOS Y DERECHOS</v>
      </c>
      <c r="E304" s="107" t="str">
        <f t="shared" si="19"/>
        <v>39201 IMPUESTOS Y DERECHOS</v>
      </c>
      <c r="F304" s="107" t="s">
        <v>105</v>
      </c>
    </row>
    <row r="305" spans="1:6" x14ac:dyDescent="0.25">
      <c r="A305" s="107" t="str">
        <f t="shared" si="16"/>
        <v>339</v>
      </c>
      <c r="B305" s="291" t="s">
        <v>2990</v>
      </c>
      <c r="C305" s="107" t="str">
        <f t="shared" si="17"/>
        <v>33901</v>
      </c>
      <c r="D305" s="107" t="str">
        <f t="shared" si="18"/>
        <v>SERVICIOS PROFESIONALES, CIENTIFICOS Y TECNICOS INTEGRALES</v>
      </c>
      <c r="E305" s="107" t="str">
        <f t="shared" si="19"/>
        <v>33901 SERVICIOS PROFESIONALES, CIENTIFICOS Y TECNICOS INTEGRALES</v>
      </c>
      <c r="F305" s="107" t="s">
        <v>71</v>
      </c>
    </row>
    <row r="306" spans="1:6" x14ac:dyDescent="0.25">
      <c r="A306" s="107" t="str">
        <f t="shared" si="16"/>
        <v>357</v>
      </c>
      <c r="B306" s="291" t="s">
        <v>2990</v>
      </c>
      <c r="C306" s="107" t="str">
        <f t="shared" si="17"/>
        <v>35701</v>
      </c>
      <c r="D306" s="107" t="str">
        <f t="shared" si="18"/>
        <v>INSTALACION, REPARACION Y MANTENIMIENTO DE MAQUINARIA, OTROS EQUIPOS Y HERRAMIENTA</v>
      </c>
      <c r="E306" s="107" t="str">
        <f t="shared" si="19"/>
        <v>35701 INSTALACION, REPARACION Y MANTENIMIENTO DE MAQUINARIA, OTROS EQUIPOS Y HERRAMIENTA</v>
      </c>
      <c r="F306" s="107" t="s">
        <v>81</v>
      </c>
    </row>
    <row r="307" spans="1:6" x14ac:dyDescent="0.25">
      <c r="A307" s="107" t="str">
        <f t="shared" si="16"/>
        <v>358</v>
      </c>
      <c r="B307" s="291" t="s">
        <v>2990</v>
      </c>
      <c r="C307" s="107" t="str">
        <f t="shared" si="17"/>
        <v>35801</v>
      </c>
      <c r="D307" s="107" t="str">
        <f t="shared" si="18"/>
        <v>SERVICIOS DE LIMPIEZA Y MANEJO DE DESECHOS</v>
      </c>
      <c r="E307" s="107" t="str">
        <f t="shared" si="19"/>
        <v>35801 SERVICIOS DE LIMPIEZA Y MANEJO DE DESECHOS</v>
      </c>
      <c r="F307" s="107" t="s">
        <v>65</v>
      </c>
    </row>
    <row r="308" spans="1:6" x14ac:dyDescent="0.25">
      <c r="A308" s="107" t="str">
        <f t="shared" si="16"/>
        <v>247</v>
      </c>
      <c r="B308" s="291" t="s">
        <v>2990</v>
      </c>
      <c r="C308" s="107" t="str">
        <f t="shared" si="17"/>
        <v>24701</v>
      </c>
      <c r="D308" s="107" t="str">
        <f t="shared" si="18"/>
        <v>ARTICULOS METALICOS PARA LA CONSTRUCCION</v>
      </c>
      <c r="E308" s="107" t="str">
        <f t="shared" si="19"/>
        <v>24701 ARTICULOS METALICOS PARA LA CONSTRUCCION</v>
      </c>
      <c r="F308" s="107" t="s">
        <v>58</v>
      </c>
    </row>
    <row r="309" spans="1:6" x14ac:dyDescent="0.25">
      <c r="A309" s="107" t="str">
        <f t="shared" si="16"/>
        <v>259</v>
      </c>
      <c r="B309" s="291" t="s">
        <v>2990</v>
      </c>
      <c r="C309" s="107" t="str">
        <f t="shared" si="17"/>
        <v>25901</v>
      </c>
      <c r="D309" s="107" t="str">
        <f t="shared" si="18"/>
        <v>OTROS PRODUCTOS QUIMICOS</v>
      </c>
      <c r="E309" s="107" t="str">
        <f t="shared" si="19"/>
        <v>25901 OTROS PRODUCTOS QUIMICOS</v>
      </c>
      <c r="F309" s="107" t="s">
        <v>184</v>
      </c>
    </row>
    <row r="310" spans="1:6" x14ac:dyDescent="0.25">
      <c r="A310" s="107" t="str">
        <f t="shared" si="16"/>
        <v>246</v>
      </c>
      <c r="B310" s="291" t="s">
        <v>2990</v>
      </c>
      <c r="C310" s="107" t="str">
        <f t="shared" si="17"/>
        <v>24601</v>
      </c>
      <c r="D310" s="107" t="str">
        <f t="shared" si="18"/>
        <v>MATERIAL ELECTRICO Y ELECTRONICO</v>
      </c>
      <c r="E310" s="107" t="str">
        <f t="shared" si="19"/>
        <v>24601 MATERIAL ELECTRICO Y ELECTRONICO</v>
      </c>
      <c r="F310" s="107" t="s">
        <v>52</v>
      </c>
    </row>
    <row r="311" spans="1:6" x14ac:dyDescent="0.25">
      <c r="A311" s="107" t="str">
        <f t="shared" si="16"/>
        <v>256</v>
      </c>
      <c r="B311" s="291" t="s">
        <v>2990</v>
      </c>
      <c r="C311" s="107" t="str">
        <f t="shared" si="17"/>
        <v>25601</v>
      </c>
      <c r="D311" s="107" t="str">
        <f t="shared" si="18"/>
        <v>FIBRAS SINTETICAS, HULES, PLASTICOS Y DERIVADOS</v>
      </c>
      <c r="E311" s="107" t="str">
        <f t="shared" si="19"/>
        <v>25601 FIBRAS SINTETICAS, HULES, PLASTICOS Y DERIVADOS</v>
      </c>
      <c r="F311" s="107" t="s">
        <v>69</v>
      </c>
    </row>
    <row r="312" spans="1:6" x14ac:dyDescent="0.25">
      <c r="A312" s="107" t="str">
        <f t="shared" si="16"/>
        <v>271</v>
      </c>
      <c r="B312" s="291" t="s">
        <v>2990</v>
      </c>
      <c r="C312" s="107" t="str">
        <f t="shared" si="17"/>
        <v>27101</v>
      </c>
      <c r="D312" s="107" t="str">
        <f t="shared" si="18"/>
        <v>VESTUARIO Y UNIFORMES</v>
      </c>
      <c r="E312" s="107" t="str">
        <f t="shared" si="19"/>
        <v>27101 VESTUARIO Y UNIFORMES</v>
      </c>
      <c r="F312" s="107" t="s">
        <v>8</v>
      </c>
    </row>
    <row r="313" spans="1:6" x14ac:dyDescent="0.25">
      <c r="A313" s="107" t="str">
        <f t="shared" si="16"/>
        <v>272</v>
      </c>
      <c r="B313" s="291" t="s">
        <v>2990</v>
      </c>
      <c r="C313" s="107" t="str">
        <f t="shared" si="17"/>
        <v>27201</v>
      </c>
      <c r="D313" s="107" t="str">
        <f t="shared" si="18"/>
        <v>PRENDAS DE SEGURIDAD Y PROTECCION PERSONAL</v>
      </c>
      <c r="E313" s="107" t="str">
        <f t="shared" si="19"/>
        <v>27201 PRENDAS DE SEGURIDAD Y PROTECCION PERSONAL</v>
      </c>
      <c r="F313" s="107" t="s">
        <v>67</v>
      </c>
    </row>
    <row r="314" spans="1:6" x14ac:dyDescent="0.25">
      <c r="A314" s="107" t="str">
        <f t="shared" si="16"/>
        <v>242</v>
      </c>
      <c r="B314" s="291" t="s">
        <v>2990</v>
      </c>
      <c r="C314" s="107" t="str">
        <f t="shared" si="17"/>
        <v>24201</v>
      </c>
      <c r="D314" s="107" t="str">
        <f t="shared" si="18"/>
        <v>CEMENTO Y PRODUCTOS DE CONCRETO</v>
      </c>
      <c r="E314" s="107" t="str">
        <f t="shared" si="19"/>
        <v>24201 CEMENTO Y PRODUCTOS DE CONCRETO</v>
      </c>
      <c r="F314" s="107" t="s">
        <v>93</v>
      </c>
    </row>
    <row r="315" spans="1:6" x14ac:dyDescent="0.25">
      <c r="A315" s="107" t="str">
        <f t="shared" si="16"/>
        <v>569</v>
      </c>
      <c r="B315" s="291" t="s">
        <v>2990</v>
      </c>
      <c r="C315" s="107" t="str">
        <f t="shared" si="17"/>
        <v>56901</v>
      </c>
      <c r="D315" s="107" t="str">
        <f t="shared" si="18"/>
        <v>OTROS EQUIPOS</v>
      </c>
      <c r="E315" s="107" t="str">
        <f t="shared" si="19"/>
        <v>56901 OTROS EQUIPOS</v>
      </c>
      <c r="F315" s="107" t="s">
        <v>78</v>
      </c>
    </row>
    <row r="316" spans="1:6" x14ac:dyDescent="0.25">
      <c r="A316" s="107" t="str">
        <f t="shared" si="16"/>
        <v>567</v>
      </c>
      <c r="B316" s="291" t="s">
        <v>2990</v>
      </c>
      <c r="C316" s="107" t="str">
        <f t="shared" si="17"/>
        <v>56701</v>
      </c>
      <c r="D316" s="107" t="str">
        <f t="shared" si="18"/>
        <v>HERRAMIENTAS Y MAQUINAS¿HERRAMIENTA</v>
      </c>
      <c r="E316" s="107" t="str">
        <f t="shared" si="19"/>
        <v>56701 HERRAMIENTAS Y MAQUINAS¿HERRAMIENTA</v>
      </c>
      <c r="F316" s="107" t="s">
        <v>50</v>
      </c>
    </row>
    <row r="317" spans="1:6" x14ac:dyDescent="0.25">
      <c r="A317" s="107" t="str">
        <f t="shared" si="16"/>
        <v>298</v>
      </c>
      <c r="B317" s="291" t="s">
        <v>2990</v>
      </c>
      <c r="C317" s="107" t="str">
        <f t="shared" si="17"/>
        <v>29801</v>
      </c>
      <c r="D317" s="107" t="str">
        <f t="shared" si="18"/>
        <v>REFACCIONES Y ACCESORIOS MENORES DE MAQUINARIA Y OTROS EQUIPOS</v>
      </c>
      <c r="E317" s="107" t="str">
        <f t="shared" si="19"/>
        <v>29801 REFACCIONES Y ACCESORIOS MENORES DE MAQUINARIA Y OTROS EQUIPOS</v>
      </c>
      <c r="F317" s="107" t="s">
        <v>77</v>
      </c>
    </row>
    <row r="318" spans="1:6" x14ac:dyDescent="0.25">
      <c r="A318" s="107" t="str">
        <f t="shared" si="16"/>
        <v>325</v>
      </c>
      <c r="B318" s="291" t="s">
        <v>2990</v>
      </c>
      <c r="C318" s="107" t="str">
        <f t="shared" si="17"/>
        <v>32501</v>
      </c>
      <c r="D318" s="107" t="str">
        <f t="shared" si="18"/>
        <v>ARRENDAMIENTO DE EQUIPO DE TRANSPORTE</v>
      </c>
      <c r="E318" s="107" t="str">
        <f t="shared" si="19"/>
        <v>32501 ARRENDAMIENTO DE EQUIPO DE TRANSPORTE</v>
      </c>
      <c r="F318" s="107" t="s">
        <v>66</v>
      </c>
    </row>
    <row r="319" spans="1:6" x14ac:dyDescent="0.25">
      <c r="A319" s="107" t="str">
        <f t="shared" si="16"/>
        <v>296</v>
      </c>
      <c r="B319" s="291" t="s">
        <v>2990</v>
      </c>
      <c r="C319" s="107" t="str">
        <f t="shared" si="17"/>
        <v>29601</v>
      </c>
      <c r="D319" s="107" t="str">
        <f t="shared" si="18"/>
        <v>REFACCIONES Y ACCESORIOS MENORES DE EQUIPO DE TRANSPORTE</v>
      </c>
      <c r="E319" s="107" t="str">
        <f t="shared" si="19"/>
        <v>29601 REFACCIONES Y ACCESORIOS MENORES DE EQUIPO DE TRANSPORTE</v>
      </c>
      <c r="F319" s="107" t="s">
        <v>55</v>
      </c>
    </row>
    <row r="320" spans="1:6" x14ac:dyDescent="0.25">
      <c r="A320" s="107" t="str">
        <f t="shared" si="16"/>
        <v>355</v>
      </c>
      <c r="B320" s="291" t="s">
        <v>2990</v>
      </c>
      <c r="C320" s="107" t="str">
        <f t="shared" si="17"/>
        <v>35501</v>
      </c>
      <c r="D320" s="107" t="str">
        <f t="shared" si="18"/>
        <v>REPARACION Y MANTENIMIENTO DE EQUIPO DE TRANSPORTE</v>
      </c>
      <c r="E320" s="107" t="str">
        <f t="shared" si="19"/>
        <v>35501 REPARACION Y MANTENIMIENTO DE EQUIPO DE TRANSPORTE</v>
      </c>
      <c r="F320" s="107" t="s">
        <v>104</v>
      </c>
    </row>
    <row r="321" spans="1:6" x14ac:dyDescent="0.25">
      <c r="A321" s="107" t="str">
        <f t="shared" si="16"/>
        <v>511</v>
      </c>
      <c r="B321" s="291" t="s">
        <v>2990</v>
      </c>
      <c r="C321" s="107" t="str">
        <f t="shared" si="17"/>
        <v>51101</v>
      </c>
      <c r="D321" s="107" t="str">
        <f t="shared" si="18"/>
        <v>MUEBLES DE OFICINA Y ESTANTERIA</v>
      </c>
      <c r="E321" s="107" t="str">
        <f t="shared" si="19"/>
        <v>51101 MUEBLES DE OFICINA Y ESTANTERIA</v>
      </c>
      <c r="F321" s="107" t="s">
        <v>15</v>
      </c>
    </row>
    <row r="322" spans="1:6" x14ac:dyDescent="0.25">
      <c r="A322" s="107" t="str">
        <f t="shared" si="16"/>
        <v>515</v>
      </c>
      <c r="B322" s="291" t="s">
        <v>2990</v>
      </c>
      <c r="C322" s="107" t="str">
        <f t="shared" si="17"/>
        <v>51501</v>
      </c>
      <c r="D322" s="107" t="str">
        <f t="shared" si="18"/>
        <v>EQUIPO DE COMPUTO Y DE TECNOLOGIAS DE LA INFORMACION</v>
      </c>
      <c r="E322" s="107" t="str">
        <f t="shared" si="19"/>
        <v>51501 EQUIPO DE COMPUTO Y DE TECNOLOGIAS DE LA INFORMACION</v>
      </c>
      <c r="F322" s="107" t="s">
        <v>73</v>
      </c>
    </row>
    <row r="323" spans="1:6" x14ac:dyDescent="0.25">
      <c r="A323" s="107" t="str">
        <f t="shared" ref="A323:A386" si="20">+MID(F323,1,3)</f>
        <v>292</v>
      </c>
      <c r="B323" s="291" t="s">
        <v>2990</v>
      </c>
      <c r="C323" s="107" t="str">
        <f t="shared" ref="C323:C386" si="21">+CONCATENATE(A323,B323)</f>
        <v>29201</v>
      </c>
      <c r="D323" s="107" t="str">
        <f t="shared" ref="D323:D386" si="22">+MID(F323,5,999)</f>
        <v>REFACCIONES Y ACCESORIOS MENORES DE EDIFICIOS</v>
      </c>
      <c r="E323" s="107" t="str">
        <f t="shared" si="19"/>
        <v>29201 REFACCIONES Y ACCESORIOS MENORES DE EDIFICIOS</v>
      </c>
      <c r="F323" s="107" t="s">
        <v>11</v>
      </c>
    </row>
    <row r="324" spans="1:6" x14ac:dyDescent="0.25">
      <c r="A324" s="107" t="str">
        <f t="shared" si="20"/>
        <v>291</v>
      </c>
      <c r="B324" s="291" t="s">
        <v>2990</v>
      </c>
      <c r="C324" s="107" t="str">
        <f t="shared" si="21"/>
        <v>29101</v>
      </c>
      <c r="D324" s="107" t="str">
        <f t="shared" si="22"/>
        <v>HERRAMIENTAS MENORES</v>
      </c>
      <c r="E324" s="107" t="str">
        <f t="shared" si="19"/>
        <v>29101 HERRAMIENTAS MENORES</v>
      </c>
      <c r="F324" s="107" t="s">
        <v>10</v>
      </c>
    </row>
    <row r="325" spans="1:6" x14ac:dyDescent="0.25">
      <c r="A325" s="107" t="str">
        <f t="shared" si="20"/>
        <v>249</v>
      </c>
      <c r="B325" s="291" t="s">
        <v>2990</v>
      </c>
      <c r="C325" s="107" t="str">
        <f t="shared" si="21"/>
        <v>24901</v>
      </c>
      <c r="D325" s="107" t="str">
        <f t="shared" si="22"/>
        <v>OTROS MATERIALES Y ARTICULOS DE CONSTRUCCION Y REPARACION</v>
      </c>
      <c r="E325" s="107" t="str">
        <f t="shared" ref="E325:E388" si="23">+CONCATENATE(C325," ",D325)</f>
        <v>24901 OTROS MATERIALES Y ARTICULOS DE CONSTRUCCION Y REPARACION</v>
      </c>
      <c r="F325" s="107" t="s">
        <v>59</v>
      </c>
    </row>
    <row r="326" spans="1:6" x14ac:dyDescent="0.25">
      <c r="A326" s="107" t="str">
        <f t="shared" si="20"/>
        <v>211</v>
      </c>
      <c r="B326" s="291" t="s">
        <v>2990</v>
      </c>
      <c r="C326" s="107" t="str">
        <f t="shared" si="21"/>
        <v>21101</v>
      </c>
      <c r="D326" s="107" t="str">
        <f t="shared" si="22"/>
        <v>MATERIALES, UTILES Y EQUIPOS MENORES DE OFICINA</v>
      </c>
      <c r="E326" s="107" t="str">
        <f t="shared" si="23"/>
        <v>21101 MATERIALES, UTILES Y EQUIPOS MENORES DE OFICINA</v>
      </c>
      <c r="F326" s="107" t="s">
        <v>2</v>
      </c>
    </row>
    <row r="327" spans="1:6" x14ac:dyDescent="0.25">
      <c r="A327" s="107" t="str">
        <f t="shared" si="20"/>
        <v>241</v>
      </c>
      <c r="B327" s="291" t="s">
        <v>2990</v>
      </c>
      <c r="C327" s="107" t="str">
        <f t="shared" si="21"/>
        <v>24101</v>
      </c>
      <c r="D327" s="107" t="str">
        <f t="shared" si="22"/>
        <v>PRODUCTOS MINERALES NO METALICOS</v>
      </c>
      <c r="E327" s="107" t="str">
        <f t="shared" si="23"/>
        <v>24101 PRODUCTOS MINERALES NO METALICOS</v>
      </c>
      <c r="F327" s="107" t="s">
        <v>92</v>
      </c>
    </row>
    <row r="328" spans="1:6" x14ac:dyDescent="0.25">
      <c r="A328" s="107" t="str">
        <f t="shared" si="20"/>
        <v>216</v>
      </c>
      <c r="B328" s="291" t="s">
        <v>2990</v>
      </c>
      <c r="C328" s="107" t="str">
        <f t="shared" si="21"/>
        <v>21601</v>
      </c>
      <c r="D328" s="107" t="str">
        <f t="shared" si="22"/>
        <v>MATERIAL DE LIMPIEZA</v>
      </c>
      <c r="E328" s="107" t="str">
        <f t="shared" si="23"/>
        <v>21601 MATERIAL DE LIMPIEZA</v>
      </c>
      <c r="F328" s="107" t="s">
        <v>4</v>
      </c>
    </row>
    <row r="329" spans="1:6" x14ac:dyDescent="0.25">
      <c r="A329" s="107" t="str">
        <f t="shared" si="20"/>
        <v>519</v>
      </c>
      <c r="B329" s="291" t="s">
        <v>2990</v>
      </c>
      <c r="C329" s="107" t="str">
        <f t="shared" si="21"/>
        <v>51901</v>
      </c>
      <c r="D329" s="107" t="str">
        <f t="shared" si="22"/>
        <v>OTROS MOBILIARIOS Y EQUIPOS DE ADMINISTRACION</v>
      </c>
      <c r="E329" s="107" t="str">
        <f t="shared" si="23"/>
        <v>51901 OTROS MOBILIARIOS Y EQUIPOS DE ADMINISTRACION</v>
      </c>
      <c r="F329" s="107" t="s">
        <v>17</v>
      </c>
    </row>
    <row r="330" spans="1:6" x14ac:dyDescent="0.25">
      <c r="A330" s="107" t="str">
        <f t="shared" si="20"/>
        <v>261</v>
      </c>
      <c r="B330" s="291" t="s">
        <v>2990</v>
      </c>
      <c r="C330" s="107" t="str">
        <f t="shared" si="21"/>
        <v>26101</v>
      </c>
      <c r="D330" s="107" t="str">
        <f t="shared" si="22"/>
        <v>COMBUSTIBLES, LUBRICANTES Y ADITIVOS</v>
      </c>
      <c r="E330" s="107" t="str">
        <f t="shared" si="23"/>
        <v>26101 COMBUSTIBLES, LUBRICANTES Y ADITIVOS</v>
      </c>
      <c r="F330" s="107" t="s">
        <v>98</v>
      </c>
    </row>
    <row r="331" spans="1:6" x14ac:dyDescent="0.25">
      <c r="A331" s="107" t="str">
        <f t="shared" si="20"/>
        <v>215</v>
      </c>
      <c r="B331" s="291" t="s">
        <v>2990</v>
      </c>
      <c r="C331" s="107" t="str">
        <f t="shared" si="21"/>
        <v>21501</v>
      </c>
      <c r="D331" s="107" t="str">
        <f t="shared" si="22"/>
        <v>MATERIAL IMPRESO E INFORMACION DIGITAL</v>
      </c>
      <c r="E331" s="107" t="str">
        <f t="shared" si="23"/>
        <v>21501 MATERIAL IMPRESO E INFORMACION DIGITAL</v>
      </c>
      <c r="F331" s="107" t="s">
        <v>3</v>
      </c>
    </row>
    <row r="332" spans="1:6" x14ac:dyDescent="0.25">
      <c r="A332" s="107" t="str">
        <f t="shared" si="20"/>
        <v>243</v>
      </c>
      <c r="B332" s="291" t="s">
        <v>2990</v>
      </c>
      <c r="C332" s="107" t="str">
        <f t="shared" si="21"/>
        <v>24301</v>
      </c>
      <c r="D332" s="107" t="str">
        <f t="shared" si="22"/>
        <v>CAL, YESO Y PRODUCTOS DE YESO</v>
      </c>
      <c r="E332" s="107" t="str">
        <f t="shared" si="23"/>
        <v>24301 CAL, YESO Y PRODUCTOS DE YESO</v>
      </c>
      <c r="F332" s="107" t="s">
        <v>94</v>
      </c>
    </row>
    <row r="333" spans="1:6" x14ac:dyDescent="0.25">
      <c r="A333" s="107" t="str">
        <f t="shared" si="20"/>
        <v>254</v>
      </c>
      <c r="B333" s="291" t="s">
        <v>2990</v>
      </c>
      <c r="C333" s="107" t="str">
        <f t="shared" si="21"/>
        <v>25401</v>
      </c>
      <c r="D333" s="107" t="str">
        <f t="shared" si="22"/>
        <v>MATERIALES, ACCESORIOS Y SUMINISTROS MEDICOS</v>
      </c>
      <c r="E333" s="107" t="str">
        <f t="shared" si="23"/>
        <v>25401 MATERIALES, ACCESORIOS Y SUMINISTROS MEDICOS</v>
      </c>
      <c r="F333" s="107" t="s">
        <v>42</v>
      </c>
    </row>
    <row r="334" spans="1:6" x14ac:dyDescent="0.25">
      <c r="A334" s="107" t="str">
        <f t="shared" si="20"/>
        <v>255</v>
      </c>
      <c r="B334" s="291" t="s">
        <v>2990</v>
      </c>
      <c r="C334" s="107" t="str">
        <f t="shared" si="21"/>
        <v>25501</v>
      </c>
      <c r="D334" s="107" t="str">
        <f t="shared" si="22"/>
        <v>MATERIALES, ACCESORIOS Y SUMINISTROS DE LABORATORIO</v>
      </c>
      <c r="E334" s="107" t="str">
        <f t="shared" si="23"/>
        <v>25501 MATERIALES, ACCESORIOS Y SUMINISTROS DE LABORATORIO</v>
      </c>
      <c r="F334" s="107" t="s">
        <v>76</v>
      </c>
    </row>
    <row r="335" spans="1:6" x14ac:dyDescent="0.25">
      <c r="A335" s="107" t="str">
        <f t="shared" si="20"/>
        <v>246</v>
      </c>
      <c r="B335" s="291" t="s">
        <v>2990</v>
      </c>
      <c r="C335" s="107" t="str">
        <f t="shared" si="21"/>
        <v>24601</v>
      </c>
      <c r="D335" s="107" t="str">
        <f t="shared" si="22"/>
        <v>MATERIAL ELECTRICO Y ELECTRONICO</v>
      </c>
      <c r="E335" s="107" t="str">
        <f t="shared" si="23"/>
        <v>24601 MATERIAL ELECTRICO Y ELECTRONICO</v>
      </c>
      <c r="F335" s="107" t="s">
        <v>52</v>
      </c>
    </row>
    <row r="336" spans="1:6" x14ac:dyDescent="0.25">
      <c r="A336" s="107" t="str">
        <f t="shared" si="20"/>
        <v>246</v>
      </c>
      <c r="B336" s="291" t="s">
        <v>2990</v>
      </c>
      <c r="C336" s="107" t="str">
        <f t="shared" si="21"/>
        <v>24601</v>
      </c>
      <c r="D336" s="107" t="str">
        <f t="shared" si="22"/>
        <v>MATERIAL ELECTRICO Y ELECTRONICO</v>
      </c>
      <c r="E336" s="107" t="str">
        <f t="shared" si="23"/>
        <v>24601 MATERIAL ELECTRICO Y ELECTRONICO</v>
      </c>
      <c r="F336" s="107" t="s">
        <v>52</v>
      </c>
    </row>
    <row r="337" spans="1:6" x14ac:dyDescent="0.25">
      <c r="A337" s="107" t="str">
        <f t="shared" si="20"/>
        <v>247</v>
      </c>
      <c r="B337" s="291" t="s">
        <v>2990</v>
      </c>
      <c r="C337" s="107" t="str">
        <f t="shared" si="21"/>
        <v>24701</v>
      </c>
      <c r="D337" s="107" t="str">
        <f t="shared" si="22"/>
        <v>ARTICULOS METALICOS PARA LA CONSTRUCCION</v>
      </c>
      <c r="E337" s="107" t="str">
        <f t="shared" si="23"/>
        <v>24701 ARTICULOS METALICOS PARA LA CONSTRUCCION</v>
      </c>
      <c r="F337" s="107" t="s">
        <v>58</v>
      </c>
    </row>
    <row r="338" spans="1:6" x14ac:dyDescent="0.25">
      <c r="A338" s="107" t="str">
        <f t="shared" si="20"/>
        <v>122</v>
      </c>
      <c r="B338" s="291" t="s">
        <v>2990</v>
      </c>
      <c r="C338" s="107" t="str">
        <f t="shared" si="21"/>
        <v>12201</v>
      </c>
      <c r="D338" s="107" t="str">
        <f t="shared" si="22"/>
        <v>SUELDOS BASE AL PERSONAL EVENTUAL</v>
      </c>
      <c r="E338" s="107" t="str">
        <f t="shared" si="23"/>
        <v>12201 SUELDOS BASE AL PERSONAL EVENTUAL</v>
      </c>
      <c r="F338" s="107" t="s">
        <v>146</v>
      </c>
    </row>
    <row r="339" spans="1:6" x14ac:dyDescent="0.25">
      <c r="A339" s="107" t="str">
        <f t="shared" si="20"/>
        <v>334</v>
      </c>
      <c r="B339" s="291" t="s">
        <v>2990</v>
      </c>
      <c r="C339" s="107" t="str">
        <f t="shared" si="21"/>
        <v>33401</v>
      </c>
      <c r="D339" s="107" t="str">
        <f t="shared" si="22"/>
        <v>SERVICIOS DE CAPACITACION</v>
      </c>
      <c r="E339" s="107" t="str">
        <f t="shared" si="23"/>
        <v>33401 SERVICIOS DE CAPACITACION</v>
      </c>
      <c r="F339" s="107" t="s">
        <v>13</v>
      </c>
    </row>
    <row r="340" spans="1:6" x14ac:dyDescent="0.25">
      <c r="A340" s="107" t="str">
        <f t="shared" si="20"/>
        <v>271</v>
      </c>
      <c r="B340" s="291" t="s">
        <v>2990</v>
      </c>
      <c r="C340" s="107" t="str">
        <f t="shared" si="21"/>
        <v>27101</v>
      </c>
      <c r="D340" s="107" t="str">
        <f t="shared" si="22"/>
        <v>VESTUARIO Y UNIFORMES</v>
      </c>
      <c r="E340" s="107" t="str">
        <f t="shared" si="23"/>
        <v>27101 VESTUARIO Y UNIFORMES</v>
      </c>
      <c r="F340" s="107" t="s">
        <v>8</v>
      </c>
    </row>
    <row r="341" spans="1:6" x14ac:dyDescent="0.25">
      <c r="A341" s="107" t="str">
        <f t="shared" si="20"/>
        <v>272</v>
      </c>
      <c r="B341" s="291" t="s">
        <v>2990</v>
      </c>
      <c r="C341" s="107" t="str">
        <f t="shared" si="21"/>
        <v>27201</v>
      </c>
      <c r="D341" s="107" t="str">
        <f t="shared" si="22"/>
        <v>PRENDAS DE SEGURIDAD Y PROTECCION PERSONAL</v>
      </c>
      <c r="E341" s="107" t="str">
        <f t="shared" si="23"/>
        <v>27201 PRENDAS DE SEGURIDAD Y PROTECCION PERSONAL</v>
      </c>
      <c r="F341" s="107" t="s">
        <v>67</v>
      </c>
    </row>
    <row r="342" spans="1:6" x14ac:dyDescent="0.25">
      <c r="A342" s="107" t="str">
        <f t="shared" si="20"/>
        <v>245</v>
      </c>
      <c r="B342" s="291" t="s">
        <v>2990</v>
      </c>
      <c r="C342" s="107" t="str">
        <f t="shared" si="21"/>
        <v>24501</v>
      </c>
      <c r="D342" s="107" t="str">
        <f t="shared" si="22"/>
        <v>VIDRIO Y PRODUCTOS DE VIDRIO</v>
      </c>
      <c r="E342" s="107" t="str">
        <f t="shared" si="23"/>
        <v>24501 VIDRIO Y PRODUCTOS DE VIDRIO</v>
      </c>
      <c r="F342" s="107" t="s">
        <v>96</v>
      </c>
    </row>
    <row r="343" spans="1:6" x14ac:dyDescent="0.25">
      <c r="A343" s="107" t="str">
        <f t="shared" si="20"/>
        <v>291</v>
      </c>
      <c r="B343" s="291" t="s">
        <v>2990</v>
      </c>
      <c r="C343" s="107" t="str">
        <f t="shared" si="21"/>
        <v>29101</v>
      </c>
      <c r="D343" s="107" t="str">
        <f t="shared" si="22"/>
        <v>HERRAMIENTAS MENORES</v>
      </c>
      <c r="E343" s="107" t="str">
        <f t="shared" si="23"/>
        <v>29101 HERRAMIENTAS MENORES</v>
      </c>
      <c r="F343" s="107" t="s">
        <v>10</v>
      </c>
    </row>
    <row r="344" spans="1:6" x14ac:dyDescent="0.25">
      <c r="A344" s="107" t="str">
        <f t="shared" si="20"/>
        <v>566</v>
      </c>
      <c r="B344" s="291" t="s">
        <v>2990</v>
      </c>
      <c r="C344" s="107" t="str">
        <f t="shared" si="21"/>
        <v>56601</v>
      </c>
      <c r="D344" s="107" t="str">
        <f t="shared" si="22"/>
        <v>EQUIPOS DE GENERACION ELECTRICA, APARATOS Y ACCESORIOS ELECTRICOS</v>
      </c>
      <c r="E344" s="107" t="str">
        <f t="shared" si="23"/>
        <v>56601 EQUIPOS DE GENERACION ELECTRICA, APARATOS Y ACCESORIOS ELECTRICOS</v>
      </c>
      <c r="F344" s="107" t="s">
        <v>91</v>
      </c>
    </row>
    <row r="345" spans="1:6" x14ac:dyDescent="0.25">
      <c r="A345" s="107" t="str">
        <f t="shared" si="20"/>
        <v>296</v>
      </c>
      <c r="B345" s="291" t="s">
        <v>2990</v>
      </c>
      <c r="C345" s="107" t="str">
        <f t="shared" si="21"/>
        <v>29601</v>
      </c>
      <c r="D345" s="107" t="str">
        <f t="shared" si="22"/>
        <v>REFACCIONES Y ACCESORIOS MENORES DE EQUIPO DE TRANSPORTE</v>
      </c>
      <c r="E345" s="107" t="str">
        <f t="shared" si="23"/>
        <v>29601 REFACCIONES Y ACCESORIOS MENORES DE EQUIPO DE TRANSPORTE</v>
      </c>
      <c r="F345" s="107" t="s">
        <v>55</v>
      </c>
    </row>
    <row r="346" spans="1:6" x14ac:dyDescent="0.25">
      <c r="A346" s="107" t="str">
        <f t="shared" si="20"/>
        <v>357</v>
      </c>
      <c r="B346" s="291" t="s">
        <v>2990</v>
      </c>
      <c r="C346" s="107" t="str">
        <f t="shared" si="21"/>
        <v>35701</v>
      </c>
      <c r="D346" s="107" t="str">
        <f t="shared" si="22"/>
        <v>INSTALACION, REPARACION Y MANTENIMIENTO DE MAQUINARIA, OTROS EQUIPOS Y HERRAMIENTA</v>
      </c>
      <c r="E346" s="107" t="str">
        <f t="shared" si="23"/>
        <v>35701 INSTALACION, REPARACION Y MANTENIMIENTO DE MAQUINARIA, OTROS EQUIPOS Y HERRAMIENTA</v>
      </c>
      <c r="F346" s="107" t="s">
        <v>81</v>
      </c>
    </row>
    <row r="347" spans="1:6" x14ac:dyDescent="0.25">
      <c r="A347" s="107" t="str">
        <f t="shared" si="20"/>
        <v>567</v>
      </c>
      <c r="B347" s="291" t="s">
        <v>2990</v>
      </c>
      <c r="C347" s="107" t="str">
        <f t="shared" si="21"/>
        <v>56701</v>
      </c>
      <c r="D347" s="107" t="str">
        <f t="shared" si="22"/>
        <v>HERRAMIENTAS Y MAQUINAS¿HERRAMIENTA</v>
      </c>
      <c r="E347" s="107" t="str">
        <f t="shared" si="23"/>
        <v>56701 HERRAMIENTAS Y MAQUINAS¿HERRAMIENTA</v>
      </c>
      <c r="F347" s="107" t="s">
        <v>50</v>
      </c>
    </row>
    <row r="348" spans="1:6" x14ac:dyDescent="0.25">
      <c r="A348" s="107" t="str">
        <f t="shared" si="20"/>
        <v>523</v>
      </c>
      <c r="B348" s="291" t="s">
        <v>2990</v>
      </c>
      <c r="C348" s="107" t="str">
        <f t="shared" si="21"/>
        <v>52301</v>
      </c>
      <c r="D348" s="107" t="str">
        <f t="shared" si="22"/>
        <v>CAMARAS FOTOGRAFICAS Y DE VIDEO</v>
      </c>
      <c r="E348" s="107" t="str">
        <f t="shared" si="23"/>
        <v>52301 CAMARAS FOTOGRAFICAS Y DE VIDEO</v>
      </c>
      <c r="F348" s="107" t="s">
        <v>106</v>
      </c>
    </row>
    <row r="349" spans="1:6" x14ac:dyDescent="0.25">
      <c r="A349" s="107" t="str">
        <f t="shared" si="20"/>
        <v>211</v>
      </c>
      <c r="B349" s="291" t="s">
        <v>2990</v>
      </c>
      <c r="C349" s="107" t="str">
        <f t="shared" si="21"/>
        <v>21101</v>
      </c>
      <c r="D349" s="107" t="str">
        <f t="shared" si="22"/>
        <v>MATERIALES, UTILES Y EQUIPOS MENORES DE OFICINA</v>
      </c>
      <c r="E349" s="107" t="str">
        <f t="shared" si="23"/>
        <v>21101 MATERIALES, UTILES Y EQUIPOS MENORES DE OFICINA</v>
      </c>
      <c r="F349" s="107" t="s">
        <v>2</v>
      </c>
    </row>
    <row r="350" spans="1:6" x14ac:dyDescent="0.25">
      <c r="A350" s="107" t="str">
        <f t="shared" si="20"/>
        <v>294</v>
      </c>
      <c r="B350" s="291" t="s">
        <v>2990</v>
      </c>
      <c r="C350" s="107" t="str">
        <f t="shared" si="21"/>
        <v>29401</v>
      </c>
      <c r="D350" s="107" t="str">
        <f t="shared" si="22"/>
        <v>REFACCIONES Y ACCESORIOS MENORES DE EQUIPO DE COMPUTO Y TECNOLOGIAS DE LA INFORMACION</v>
      </c>
      <c r="E350" s="107" t="str">
        <f t="shared" si="23"/>
        <v>29401 REFACCIONES Y ACCESORIOS MENORES DE EQUIPO DE COMPUTO Y TECNOLOGIAS DE LA INFORMACION</v>
      </c>
      <c r="F350" s="107" t="s">
        <v>54</v>
      </c>
    </row>
    <row r="351" spans="1:6" x14ac:dyDescent="0.25">
      <c r="A351" s="107" t="str">
        <f t="shared" si="20"/>
        <v>242</v>
      </c>
      <c r="B351" s="291" t="s">
        <v>2990</v>
      </c>
      <c r="C351" s="107" t="str">
        <f t="shared" si="21"/>
        <v>24201</v>
      </c>
      <c r="D351" s="107" t="str">
        <f t="shared" si="22"/>
        <v>CEMENTO Y PRODUCTOS DE CONCRETO</v>
      </c>
      <c r="E351" s="107" t="str">
        <f t="shared" si="23"/>
        <v>24201 CEMENTO Y PRODUCTOS DE CONCRETO</v>
      </c>
      <c r="F351" s="107" t="s">
        <v>93</v>
      </c>
    </row>
    <row r="352" spans="1:6" x14ac:dyDescent="0.25">
      <c r="A352" s="107" t="str">
        <f t="shared" si="20"/>
        <v>519</v>
      </c>
      <c r="B352" s="291" t="s">
        <v>2990</v>
      </c>
      <c r="C352" s="107" t="str">
        <f t="shared" si="21"/>
        <v>51901</v>
      </c>
      <c r="D352" s="107" t="str">
        <f t="shared" si="22"/>
        <v>OTROS MOBILIARIOS Y EQUIPOS DE ADMINISTRACION</v>
      </c>
      <c r="E352" s="107" t="str">
        <f t="shared" si="23"/>
        <v>51901 OTROS MOBILIARIOS Y EQUIPOS DE ADMINISTRACION</v>
      </c>
      <c r="F352" s="107" t="s">
        <v>17</v>
      </c>
    </row>
    <row r="353" spans="1:6" x14ac:dyDescent="0.25">
      <c r="A353" s="107" t="str">
        <f t="shared" si="20"/>
        <v>261</v>
      </c>
      <c r="B353" s="291" t="s">
        <v>2990</v>
      </c>
      <c r="C353" s="107" t="str">
        <f t="shared" si="21"/>
        <v>26101</v>
      </c>
      <c r="D353" s="107" t="str">
        <f t="shared" si="22"/>
        <v>COMBUSTIBLES, LUBRICANTES Y ADITIVOS</v>
      </c>
      <c r="E353" s="107" t="str">
        <f t="shared" si="23"/>
        <v>26101 COMBUSTIBLES, LUBRICANTES Y ADITIVOS</v>
      </c>
      <c r="F353" s="107" t="s">
        <v>98</v>
      </c>
    </row>
    <row r="354" spans="1:6" x14ac:dyDescent="0.25">
      <c r="A354" s="107" t="str">
        <f t="shared" si="20"/>
        <v>214</v>
      </c>
      <c r="B354" s="291" t="s">
        <v>2990</v>
      </c>
      <c r="C354" s="107" t="str">
        <f t="shared" si="21"/>
        <v>21401</v>
      </c>
      <c r="D354" s="107" t="str">
        <f t="shared" si="22"/>
        <v>MATERIALES, UTILES Y EQUIPOS MENORES DE TECNOLOGIAS DE LA INFORMACION Y COMUNICACIONES</v>
      </c>
      <c r="E354" s="107" t="str">
        <f t="shared" si="23"/>
        <v>21401 MATERIALES, UTILES Y EQUIPOS MENORES DE TECNOLOGIAS DE LA INFORMACION Y COMUNICACIONES</v>
      </c>
      <c r="F354" s="107" t="s">
        <v>51</v>
      </c>
    </row>
    <row r="355" spans="1:6" x14ac:dyDescent="0.25">
      <c r="A355" s="107" t="str">
        <f t="shared" si="20"/>
        <v>216</v>
      </c>
      <c r="B355" s="291" t="s">
        <v>2990</v>
      </c>
      <c r="C355" s="107" t="str">
        <f t="shared" si="21"/>
        <v>21601</v>
      </c>
      <c r="D355" s="107" t="str">
        <f t="shared" si="22"/>
        <v>MATERIAL DE LIMPIEZA</v>
      </c>
      <c r="E355" s="107" t="str">
        <f t="shared" si="23"/>
        <v>21601 MATERIAL DE LIMPIEZA</v>
      </c>
      <c r="F355" s="107" t="s">
        <v>4</v>
      </c>
    </row>
    <row r="356" spans="1:6" x14ac:dyDescent="0.25">
      <c r="A356" s="107" t="str">
        <f t="shared" si="20"/>
        <v>213</v>
      </c>
      <c r="B356" s="291" t="s">
        <v>2990</v>
      </c>
      <c r="C356" s="107" t="str">
        <f t="shared" si="21"/>
        <v>21301</v>
      </c>
      <c r="D356" s="107" t="str">
        <f t="shared" si="22"/>
        <v>MATERIAL ESTADISTICO Y GEOGRAFICO</v>
      </c>
      <c r="E356" s="107" t="str">
        <f t="shared" si="23"/>
        <v>21301 MATERIAL ESTADISTICO Y GEOGRAFICO</v>
      </c>
      <c r="F356" s="107" t="s">
        <v>185</v>
      </c>
    </row>
    <row r="357" spans="1:6" x14ac:dyDescent="0.25">
      <c r="A357" s="107" t="str">
        <f t="shared" si="20"/>
        <v>215</v>
      </c>
      <c r="B357" s="291" t="s">
        <v>2990</v>
      </c>
      <c r="C357" s="107" t="str">
        <f t="shared" si="21"/>
        <v>21501</v>
      </c>
      <c r="D357" s="107" t="str">
        <f t="shared" si="22"/>
        <v>MATERIAL IMPRESO E INFORMACION DIGITAL</v>
      </c>
      <c r="E357" s="107" t="str">
        <f t="shared" si="23"/>
        <v>21501 MATERIAL IMPRESO E INFORMACION DIGITAL</v>
      </c>
      <c r="F357" s="107" t="s">
        <v>3</v>
      </c>
    </row>
    <row r="358" spans="1:6" x14ac:dyDescent="0.25">
      <c r="A358" s="107" t="str">
        <f t="shared" si="20"/>
        <v>249</v>
      </c>
      <c r="B358" s="291" t="s">
        <v>2990</v>
      </c>
      <c r="C358" s="107" t="str">
        <f t="shared" si="21"/>
        <v>24901</v>
      </c>
      <c r="D358" s="107" t="str">
        <f t="shared" si="22"/>
        <v>OTROS MATERIALES Y ARTICULOS DE CONSTRUCCION Y REPARACION</v>
      </c>
      <c r="E358" s="107" t="str">
        <f t="shared" si="23"/>
        <v>24901 OTROS MATERIALES Y ARTICULOS DE CONSTRUCCION Y REPARACION</v>
      </c>
      <c r="F358" s="107" t="s">
        <v>59</v>
      </c>
    </row>
    <row r="359" spans="1:6" x14ac:dyDescent="0.25">
      <c r="A359" s="107" t="str">
        <f t="shared" si="20"/>
        <v>352</v>
      </c>
      <c r="B359" s="291" t="s">
        <v>2990</v>
      </c>
      <c r="C359" s="107" t="str">
        <f t="shared" si="21"/>
        <v>35201</v>
      </c>
      <c r="D359" s="107" t="str">
        <f t="shared" si="22"/>
        <v>INSTALACION, REPARACION Y MANTENIMIENTO DE MOBILIARIO Y EQUIPO DE ADMINISTRACION, EDUCACIONAL Y RECREATIVO</v>
      </c>
      <c r="E359" s="107" t="str">
        <f t="shared" si="23"/>
        <v>35201 INSTALACION, REPARACION Y MANTENIMIENTO DE MOBILIARIO Y EQUIPO DE ADMINISTRACION, EDUCACIONAL Y RECREATIVO</v>
      </c>
      <c r="F359" s="107" t="s">
        <v>100</v>
      </c>
    </row>
    <row r="360" spans="1:6" x14ac:dyDescent="0.25">
      <c r="A360" s="107" t="str">
        <f t="shared" si="20"/>
        <v>353</v>
      </c>
      <c r="B360" s="291" t="s">
        <v>2990</v>
      </c>
      <c r="C360" s="107" t="str">
        <f t="shared" si="21"/>
        <v>35301</v>
      </c>
      <c r="D360" s="107" t="str">
        <f t="shared" si="22"/>
        <v>INSTALACION, REPARACION Y MANTENIMIENTO DE EQUIPO DE COMPUTO Y TECNOLOGIA DE LA INFORMACION</v>
      </c>
      <c r="E360" s="107" t="str">
        <f t="shared" si="23"/>
        <v>35301 INSTALACION, REPARACION Y MANTENIMIENTO DE EQUIPO DE COMPUTO Y TECNOLOGIA DE LA INFORMACION</v>
      </c>
      <c r="F360" s="107" t="s">
        <v>72</v>
      </c>
    </row>
    <row r="361" spans="1:6" x14ac:dyDescent="0.25">
      <c r="A361" s="107" t="str">
        <f t="shared" si="20"/>
        <v>256</v>
      </c>
      <c r="B361" s="291" t="s">
        <v>2990</v>
      </c>
      <c r="C361" s="107" t="str">
        <f t="shared" si="21"/>
        <v>25601</v>
      </c>
      <c r="D361" s="107" t="str">
        <f t="shared" si="22"/>
        <v>FIBRAS SINTETICAS, HULES, PLASTICOS Y DERIVADOS</v>
      </c>
      <c r="E361" s="107" t="str">
        <f t="shared" si="23"/>
        <v>25601 FIBRAS SINTETICAS, HULES, PLASTICOS Y DERIVADOS</v>
      </c>
      <c r="F361" s="107" t="s">
        <v>69</v>
      </c>
    </row>
    <row r="362" spans="1:6" x14ac:dyDescent="0.25">
      <c r="A362" s="107" t="str">
        <f t="shared" si="20"/>
        <v>298</v>
      </c>
      <c r="B362" s="291" t="s">
        <v>2990</v>
      </c>
      <c r="C362" s="107" t="str">
        <f t="shared" si="21"/>
        <v>29801</v>
      </c>
      <c r="D362" s="107" t="str">
        <f t="shared" si="22"/>
        <v>REFACCIONES Y ACCESORIOS MENORES DE MAQUINARIA Y OTROS EQUIPOS</v>
      </c>
      <c r="E362" s="107" t="str">
        <f t="shared" si="23"/>
        <v>29801 REFACCIONES Y ACCESORIOS MENORES DE MAQUINARIA Y OTROS EQUIPOS</v>
      </c>
      <c r="F362" s="107" t="s">
        <v>77</v>
      </c>
    </row>
    <row r="363" spans="1:6" x14ac:dyDescent="0.25">
      <c r="A363" s="107" t="str">
        <f t="shared" si="20"/>
        <v>254</v>
      </c>
      <c r="B363" s="291" t="s">
        <v>2990</v>
      </c>
      <c r="C363" s="107" t="str">
        <f t="shared" si="21"/>
        <v>25401</v>
      </c>
      <c r="D363" s="107" t="str">
        <f t="shared" si="22"/>
        <v>MATERIALES, ACCESORIOS Y SUMINISTROS MEDICOS</v>
      </c>
      <c r="E363" s="107" t="str">
        <f t="shared" si="23"/>
        <v>25401 MATERIALES, ACCESORIOS Y SUMINISTROS MEDICOS</v>
      </c>
      <c r="F363" s="107" t="s">
        <v>42</v>
      </c>
    </row>
    <row r="364" spans="1:6" x14ac:dyDescent="0.25">
      <c r="A364" s="107" t="str">
        <f t="shared" si="20"/>
        <v>253</v>
      </c>
      <c r="B364" s="291" t="s">
        <v>2990</v>
      </c>
      <c r="C364" s="107" t="str">
        <f t="shared" si="21"/>
        <v>25301</v>
      </c>
      <c r="D364" s="107" t="str">
        <f t="shared" si="22"/>
        <v>MEDICINAS Y PRODUCTOS FARMACEUTICOS</v>
      </c>
      <c r="E364" s="107" t="str">
        <f t="shared" si="23"/>
        <v>25301 MEDICINAS Y PRODUCTOS FARMACEUTICOS</v>
      </c>
      <c r="F364" s="107" t="s">
        <v>75</v>
      </c>
    </row>
    <row r="365" spans="1:6" x14ac:dyDescent="0.25">
      <c r="A365" s="107" t="str">
        <f t="shared" si="20"/>
        <v>292</v>
      </c>
      <c r="B365" s="291" t="s">
        <v>2990</v>
      </c>
      <c r="C365" s="107" t="str">
        <f t="shared" si="21"/>
        <v>29201</v>
      </c>
      <c r="D365" s="107" t="str">
        <f t="shared" si="22"/>
        <v>REFACCIONES Y ACCESORIOS MENORES DE EDIFICIOS</v>
      </c>
      <c r="E365" s="107" t="str">
        <f t="shared" si="23"/>
        <v>29201 REFACCIONES Y ACCESORIOS MENORES DE EDIFICIOS</v>
      </c>
      <c r="F365" s="107" t="s">
        <v>11</v>
      </c>
    </row>
    <row r="366" spans="1:6" x14ac:dyDescent="0.25">
      <c r="A366" s="107" t="str">
        <f t="shared" si="20"/>
        <v>134</v>
      </c>
      <c r="B366" s="291" t="s">
        <v>2990</v>
      </c>
      <c r="C366" s="107" t="str">
        <f t="shared" si="21"/>
        <v>13401</v>
      </c>
      <c r="D366" s="107" t="str">
        <f t="shared" si="22"/>
        <v>COMPENSACIONES</v>
      </c>
      <c r="E366" s="107" t="str">
        <f t="shared" si="23"/>
        <v>13401 COMPENSACIONES</v>
      </c>
      <c r="F366" s="107" t="s">
        <v>39</v>
      </c>
    </row>
    <row r="367" spans="1:6" x14ac:dyDescent="0.25">
      <c r="A367" s="107" t="str">
        <f t="shared" si="20"/>
        <v>211</v>
      </c>
      <c r="B367" s="291" t="s">
        <v>2990</v>
      </c>
      <c r="C367" s="107" t="str">
        <f t="shared" si="21"/>
        <v>21101</v>
      </c>
      <c r="D367" s="107" t="str">
        <f t="shared" si="22"/>
        <v>MATERIALES, UTILES Y EQUIPOS MENORES DE OFICINA</v>
      </c>
      <c r="E367" s="107" t="str">
        <f t="shared" si="23"/>
        <v>21101 MATERIALES, UTILES Y EQUIPOS MENORES DE OFICINA</v>
      </c>
      <c r="F367" s="107" t="s">
        <v>2</v>
      </c>
    </row>
    <row r="368" spans="1:6" x14ac:dyDescent="0.25">
      <c r="A368" s="107" t="str">
        <f t="shared" si="20"/>
        <v>215</v>
      </c>
      <c r="B368" s="291" t="s">
        <v>2990</v>
      </c>
      <c r="C368" s="107" t="str">
        <f t="shared" si="21"/>
        <v>21501</v>
      </c>
      <c r="D368" s="107" t="str">
        <f t="shared" si="22"/>
        <v>MATERIAL IMPRESO E INFORMACION DIGITAL</v>
      </c>
      <c r="E368" s="107" t="str">
        <f t="shared" si="23"/>
        <v>21501 MATERIAL IMPRESO E INFORMACION DIGITAL</v>
      </c>
      <c r="F368" s="107" t="s">
        <v>3</v>
      </c>
    </row>
    <row r="369" spans="1:6" x14ac:dyDescent="0.25">
      <c r="A369" s="107" t="str">
        <f t="shared" si="20"/>
        <v>216</v>
      </c>
      <c r="B369" s="291" t="s">
        <v>2990</v>
      </c>
      <c r="C369" s="107" t="str">
        <f t="shared" si="21"/>
        <v>21601</v>
      </c>
      <c r="D369" s="107" t="str">
        <f t="shared" si="22"/>
        <v>MATERIAL DE LIMPIEZA</v>
      </c>
      <c r="E369" s="107" t="str">
        <f t="shared" si="23"/>
        <v>21601 MATERIAL DE LIMPIEZA</v>
      </c>
      <c r="F369" s="107" t="s">
        <v>4</v>
      </c>
    </row>
    <row r="370" spans="1:6" x14ac:dyDescent="0.25">
      <c r="A370" s="107" t="str">
        <f t="shared" si="20"/>
        <v>221</v>
      </c>
      <c r="B370" s="291" t="s">
        <v>2990</v>
      </c>
      <c r="C370" s="107" t="str">
        <f t="shared" si="21"/>
        <v>22101</v>
      </c>
      <c r="D370" s="107" t="str">
        <f t="shared" si="22"/>
        <v>PRODUCTOS ALIMENTICIOS PARA PERSONAS</v>
      </c>
      <c r="E370" s="107" t="str">
        <f t="shared" si="23"/>
        <v>22101 PRODUCTOS ALIMENTICIOS PARA PERSONAS</v>
      </c>
      <c r="F370" s="107" t="s">
        <v>6</v>
      </c>
    </row>
    <row r="371" spans="1:6" x14ac:dyDescent="0.25">
      <c r="A371" s="107" t="str">
        <f t="shared" si="20"/>
        <v>242</v>
      </c>
      <c r="B371" s="291" t="s">
        <v>2990</v>
      </c>
      <c r="C371" s="107" t="str">
        <f t="shared" si="21"/>
        <v>24201</v>
      </c>
      <c r="D371" s="107" t="str">
        <f t="shared" si="22"/>
        <v>CEMENTO Y PRODUCTOS DE CONCRETO</v>
      </c>
      <c r="E371" s="107" t="str">
        <f t="shared" si="23"/>
        <v>24201 CEMENTO Y PRODUCTOS DE CONCRETO</v>
      </c>
      <c r="F371" s="107" t="s">
        <v>93</v>
      </c>
    </row>
    <row r="372" spans="1:6" x14ac:dyDescent="0.25">
      <c r="A372" s="107" t="str">
        <f t="shared" si="20"/>
        <v>246</v>
      </c>
      <c r="B372" s="291" t="s">
        <v>2990</v>
      </c>
      <c r="C372" s="107" t="str">
        <f t="shared" si="21"/>
        <v>24601</v>
      </c>
      <c r="D372" s="107" t="str">
        <f t="shared" si="22"/>
        <v>MATERIAL ELECTRICO Y ELECTRONICO</v>
      </c>
      <c r="E372" s="107" t="str">
        <f t="shared" si="23"/>
        <v>24601 MATERIAL ELECTRICO Y ELECTRONICO</v>
      </c>
      <c r="F372" s="107" t="s">
        <v>52</v>
      </c>
    </row>
    <row r="373" spans="1:6" x14ac:dyDescent="0.25">
      <c r="A373" s="107" t="str">
        <f t="shared" si="20"/>
        <v>247</v>
      </c>
      <c r="B373" s="291" t="s">
        <v>2990</v>
      </c>
      <c r="C373" s="107" t="str">
        <f t="shared" si="21"/>
        <v>24701</v>
      </c>
      <c r="D373" s="107" t="str">
        <f t="shared" si="22"/>
        <v>ARTICULOS METALICOS PARA LA CONSTRUCCION</v>
      </c>
      <c r="E373" s="107" t="str">
        <f t="shared" si="23"/>
        <v>24701 ARTICULOS METALICOS PARA LA CONSTRUCCION</v>
      </c>
      <c r="F373" s="107" t="s">
        <v>58</v>
      </c>
    </row>
    <row r="374" spans="1:6" x14ac:dyDescent="0.25">
      <c r="A374" s="107" t="str">
        <f t="shared" si="20"/>
        <v>252</v>
      </c>
      <c r="B374" s="291" t="s">
        <v>2990</v>
      </c>
      <c r="C374" s="107" t="str">
        <f t="shared" si="21"/>
        <v>25201</v>
      </c>
      <c r="D374" s="107" t="str">
        <f t="shared" si="22"/>
        <v>FERTILIZANTES, PESTICIDAS Y OTROS AGROQUIMICOS</v>
      </c>
      <c r="E374" s="107" t="str">
        <f t="shared" si="23"/>
        <v>25201 FERTILIZANTES, PESTICIDAS Y OTROS AGROQUIMICOS</v>
      </c>
      <c r="F374" s="107" t="s">
        <v>190</v>
      </c>
    </row>
    <row r="375" spans="1:6" x14ac:dyDescent="0.25">
      <c r="A375" s="107" t="str">
        <f t="shared" si="20"/>
        <v>253</v>
      </c>
      <c r="B375" s="291" t="s">
        <v>2990</v>
      </c>
      <c r="C375" s="107" t="str">
        <f t="shared" si="21"/>
        <v>25301</v>
      </c>
      <c r="D375" s="107" t="str">
        <f t="shared" si="22"/>
        <v>MEDICINAS Y PRODUCTOS FARMACEUTICOS</v>
      </c>
      <c r="E375" s="107" t="str">
        <f t="shared" si="23"/>
        <v>25301 MEDICINAS Y PRODUCTOS FARMACEUTICOS</v>
      </c>
      <c r="F375" s="107" t="s">
        <v>75</v>
      </c>
    </row>
    <row r="376" spans="1:6" x14ac:dyDescent="0.25">
      <c r="A376" s="107" t="str">
        <f t="shared" si="20"/>
        <v>254</v>
      </c>
      <c r="B376" s="291" t="s">
        <v>2990</v>
      </c>
      <c r="C376" s="107" t="str">
        <f t="shared" si="21"/>
        <v>25401</v>
      </c>
      <c r="D376" s="107" t="str">
        <f t="shared" si="22"/>
        <v>MATERIALES, ACCESORIOS Y SUMINISTROS MEDICOS</v>
      </c>
      <c r="E376" s="107" t="str">
        <f t="shared" si="23"/>
        <v>25401 MATERIALES, ACCESORIOS Y SUMINISTROS MEDICOS</v>
      </c>
      <c r="F376" s="107" t="s">
        <v>42</v>
      </c>
    </row>
    <row r="377" spans="1:6" x14ac:dyDescent="0.25">
      <c r="A377" s="107" t="str">
        <f t="shared" si="20"/>
        <v>256</v>
      </c>
      <c r="B377" s="291" t="s">
        <v>2990</v>
      </c>
      <c r="C377" s="107" t="str">
        <f t="shared" si="21"/>
        <v>25601</v>
      </c>
      <c r="D377" s="107" t="str">
        <f t="shared" si="22"/>
        <v>FIBRAS SINTETICAS, HULES, PLASTICOS Y DERIVADOS</v>
      </c>
      <c r="E377" s="107" t="str">
        <f t="shared" si="23"/>
        <v>25601 FIBRAS SINTETICAS, HULES, PLASTICOS Y DERIVADOS</v>
      </c>
      <c r="F377" s="107" t="s">
        <v>69</v>
      </c>
    </row>
    <row r="378" spans="1:6" x14ac:dyDescent="0.25">
      <c r="A378" s="107" t="str">
        <f t="shared" si="20"/>
        <v>261</v>
      </c>
      <c r="B378" s="291" t="s">
        <v>2990</v>
      </c>
      <c r="C378" s="107" t="str">
        <f t="shared" si="21"/>
        <v>26101</v>
      </c>
      <c r="D378" s="107" t="str">
        <f t="shared" si="22"/>
        <v>COMBUSTIBLES, LUBRICANTES Y ADITIVOS</v>
      </c>
      <c r="E378" s="107" t="str">
        <f t="shared" si="23"/>
        <v>26101 COMBUSTIBLES, LUBRICANTES Y ADITIVOS</v>
      </c>
      <c r="F378" s="107" t="s">
        <v>98</v>
      </c>
    </row>
    <row r="379" spans="1:6" x14ac:dyDescent="0.25">
      <c r="A379" s="107" t="str">
        <f t="shared" si="20"/>
        <v>271</v>
      </c>
      <c r="B379" s="291" t="s">
        <v>2990</v>
      </c>
      <c r="C379" s="107" t="str">
        <f t="shared" si="21"/>
        <v>27101</v>
      </c>
      <c r="D379" s="107" t="str">
        <f t="shared" si="22"/>
        <v>VESTUARIO Y UNIFORMES</v>
      </c>
      <c r="E379" s="107" t="str">
        <f t="shared" si="23"/>
        <v>27101 VESTUARIO Y UNIFORMES</v>
      </c>
      <c r="F379" s="107" t="s">
        <v>8</v>
      </c>
    </row>
    <row r="380" spans="1:6" x14ac:dyDescent="0.25">
      <c r="A380" s="107" t="str">
        <f t="shared" si="20"/>
        <v>272</v>
      </c>
      <c r="B380" s="291" t="s">
        <v>2990</v>
      </c>
      <c r="C380" s="107" t="str">
        <f t="shared" si="21"/>
        <v>27201</v>
      </c>
      <c r="D380" s="107" t="str">
        <f t="shared" si="22"/>
        <v>PRENDAS DE SEGURIDAD Y PROTECCION PERSONAL</v>
      </c>
      <c r="E380" s="107" t="str">
        <f t="shared" si="23"/>
        <v>27201 PRENDAS DE SEGURIDAD Y PROTECCION PERSONAL</v>
      </c>
      <c r="F380" s="107" t="s">
        <v>67</v>
      </c>
    </row>
    <row r="381" spans="1:6" x14ac:dyDescent="0.25">
      <c r="A381" s="107" t="str">
        <f t="shared" si="20"/>
        <v>291</v>
      </c>
      <c r="B381" s="291" t="s">
        <v>2990</v>
      </c>
      <c r="C381" s="107" t="str">
        <f t="shared" si="21"/>
        <v>29101</v>
      </c>
      <c r="D381" s="107" t="str">
        <f t="shared" si="22"/>
        <v>HERRAMIENTAS MENORES</v>
      </c>
      <c r="E381" s="107" t="str">
        <f t="shared" si="23"/>
        <v>29101 HERRAMIENTAS MENORES</v>
      </c>
      <c r="F381" s="107" t="s">
        <v>10</v>
      </c>
    </row>
    <row r="382" spans="1:6" x14ac:dyDescent="0.25">
      <c r="A382" s="107" t="str">
        <f t="shared" si="20"/>
        <v>296</v>
      </c>
      <c r="B382" s="291" t="s">
        <v>2990</v>
      </c>
      <c r="C382" s="107" t="str">
        <f t="shared" si="21"/>
        <v>29601</v>
      </c>
      <c r="D382" s="107" t="str">
        <f t="shared" si="22"/>
        <v>REFACCIONES Y ACCESORIOS MENORES DE EQUIPO DE TRANSPORTE</v>
      </c>
      <c r="E382" s="107" t="str">
        <f t="shared" si="23"/>
        <v>29601 REFACCIONES Y ACCESORIOS MENORES DE EQUIPO DE TRANSPORTE</v>
      </c>
      <c r="F382" s="107" t="s">
        <v>55</v>
      </c>
    </row>
    <row r="383" spans="1:6" x14ac:dyDescent="0.25">
      <c r="A383" s="107" t="str">
        <f t="shared" si="20"/>
        <v>298</v>
      </c>
      <c r="B383" s="291" t="s">
        <v>2990</v>
      </c>
      <c r="C383" s="107" t="str">
        <f t="shared" si="21"/>
        <v>29801</v>
      </c>
      <c r="D383" s="107" t="str">
        <f t="shared" si="22"/>
        <v>REFACCIONES Y ACCESORIOS MENORES DE MAQUINARIA Y OTROS EQUIPOS</v>
      </c>
      <c r="E383" s="107" t="str">
        <f t="shared" si="23"/>
        <v>29801 REFACCIONES Y ACCESORIOS MENORES DE MAQUINARIA Y OTROS EQUIPOS</v>
      </c>
      <c r="F383" s="107" t="s">
        <v>77</v>
      </c>
    </row>
    <row r="384" spans="1:6" x14ac:dyDescent="0.25">
      <c r="A384" s="107" t="str">
        <f t="shared" si="20"/>
        <v>351</v>
      </c>
      <c r="B384" s="291" t="s">
        <v>2990</v>
      </c>
      <c r="C384" s="107" t="str">
        <f t="shared" si="21"/>
        <v>35101</v>
      </c>
      <c r="D384" s="107" t="str">
        <f t="shared" si="22"/>
        <v>CONSERVACION Y MANTENIMIENTO MENOR DE INMUEBLES</v>
      </c>
      <c r="E384" s="107" t="str">
        <f t="shared" si="23"/>
        <v>35101 CONSERVACION Y MANTENIMIENTO MENOR DE INMUEBLES</v>
      </c>
      <c r="F384" s="107" t="s">
        <v>99</v>
      </c>
    </row>
    <row r="385" spans="1:6" x14ac:dyDescent="0.25">
      <c r="A385" s="107" t="str">
        <f t="shared" si="20"/>
        <v>355</v>
      </c>
      <c r="B385" s="291" t="s">
        <v>2990</v>
      </c>
      <c r="C385" s="107" t="str">
        <f t="shared" si="21"/>
        <v>35501</v>
      </c>
      <c r="D385" s="107" t="str">
        <f t="shared" si="22"/>
        <v>REPARACION Y MANTENIMIENTO DE EQUIPO DE TRANSPORTE</v>
      </c>
      <c r="E385" s="107" t="str">
        <f t="shared" si="23"/>
        <v>35501 REPARACION Y MANTENIMIENTO DE EQUIPO DE TRANSPORTE</v>
      </c>
      <c r="F385" s="107" t="s">
        <v>104</v>
      </c>
    </row>
    <row r="386" spans="1:6" x14ac:dyDescent="0.25">
      <c r="A386" s="107" t="str">
        <f t="shared" si="20"/>
        <v>357</v>
      </c>
      <c r="B386" s="291" t="s">
        <v>2990</v>
      </c>
      <c r="C386" s="107" t="str">
        <f t="shared" si="21"/>
        <v>35701</v>
      </c>
      <c r="D386" s="107" t="str">
        <f t="shared" si="22"/>
        <v>INSTALACION, REPARACION Y MANTENIMIENTO DE MAQUINARIA, OTROS EQUIPOS Y HERRAMIENTA</v>
      </c>
      <c r="E386" s="107" t="str">
        <f t="shared" si="23"/>
        <v>35701 INSTALACION, REPARACION Y MANTENIMIENTO DE MAQUINARIA, OTROS EQUIPOS Y HERRAMIENTA</v>
      </c>
      <c r="F386" s="107" t="s">
        <v>81</v>
      </c>
    </row>
    <row r="387" spans="1:6" x14ac:dyDescent="0.25">
      <c r="A387" s="107" t="str">
        <f t="shared" ref="A387:A450" si="24">+MID(F387,1,3)</f>
        <v>566</v>
      </c>
      <c r="B387" s="291" t="s">
        <v>2990</v>
      </c>
      <c r="C387" s="107" t="str">
        <f t="shared" ref="C387:C450" si="25">+CONCATENATE(A387,B387)</f>
        <v>56601</v>
      </c>
      <c r="D387" s="107" t="str">
        <f t="shared" ref="D387:D450" si="26">+MID(F387,5,999)</f>
        <v>EQUIPOS DE GENERACION ELECTRICA, APARATOS Y ACCESORIOS ELECTRICOS</v>
      </c>
      <c r="E387" s="107" t="str">
        <f t="shared" si="23"/>
        <v>56601 EQUIPOS DE GENERACION ELECTRICA, APARATOS Y ACCESORIOS ELECTRICOS</v>
      </c>
      <c r="F387" s="107" t="s">
        <v>91</v>
      </c>
    </row>
    <row r="388" spans="1:6" x14ac:dyDescent="0.25">
      <c r="A388" s="107" t="str">
        <f t="shared" si="24"/>
        <v>567</v>
      </c>
      <c r="B388" s="291" t="s">
        <v>2990</v>
      </c>
      <c r="C388" s="107" t="str">
        <f t="shared" si="25"/>
        <v>56701</v>
      </c>
      <c r="D388" s="107" t="str">
        <f t="shared" si="26"/>
        <v>HERRAMIENTAS Y MAQUINAS¿HERRAMIENTA</v>
      </c>
      <c r="E388" s="107" t="str">
        <f t="shared" si="23"/>
        <v>56701 HERRAMIENTAS Y MAQUINAS¿HERRAMIENTA</v>
      </c>
      <c r="F388" s="107" t="s">
        <v>50</v>
      </c>
    </row>
    <row r="389" spans="1:6" x14ac:dyDescent="0.25">
      <c r="A389" s="107" t="str">
        <f t="shared" si="24"/>
        <v>511</v>
      </c>
      <c r="B389" s="291" t="s">
        <v>2990</v>
      </c>
      <c r="C389" s="107" t="str">
        <f t="shared" si="25"/>
        <v>51101</v>
      </c>
      <c r="D389" s="107" t="str">
        <f t="shared" si="26"/>
        <v>MUEBLES DE OFICINA Y ESTANTERIA</v>
      </c>
      <c r="E389" s="107" t="str">
        <f t="shared" ref="E389:E452" si="27">+CONCATENATE(C389," ",D389)</f>
        <v>51101 MUEBLES DE OFICINA Y ESTANTERIA</v>
      </c>
      <c r="F389" s="107" t="s">
        <v>15</v>
      </c>
    </row>
    <row r="390" spans="1:6" x14ac:dyDescent="0.25">
      <c r="A390" s="107" t="str">
        <f t="shared" si="24"/>
        <v>519</v>
      </c>
      <c r="B390" s="291" t="s">
        <v>2990</v>
      </c>
      <c r="C390" s="107" t="str">
        <f t="shared" si="25"/>
        <v>51901</v>
      </c>
      <c r="D390" s="107" t="str">
        <f t="shared" si="26"/>
        <v>OTROS MOBILIARIOS Y EQUIPOS DE ADMINISTRACION</v>
      </c>
      <c r="E390" s="107" t="str">
        <f t="shared" si="27"/>
        <v>51901 OTROS MOBILIARIOS Y EQUIPOS DE ADMINISTRACION</v>
      </c>
      <c r="F390" s="107" t="s">
        <v>17</v>
      </c>
    </row>
    <row r="391" spans="1:6" x14ac:dyDescent="0.25">
      <c r="A391" s="107" t="str">
        <f t="shared" si="24"/>
        <v>211</v>
      </c>
      <c r="B391" s="291" t="s">
        <v>2990</v>
      </c>
      <c r="C391" s="107" t="str">
        <f t="shared" si="25"/>
        <v>21101</v>
      </c>
      <c r="D391" s="107" t="str">
        <f t="shared" si="26"/>
        <v>MATERIALES, UTILES Y EQUIPOS MENORES DE OFICINA</v>
      </c>
      <c r="E391" s="107" t="str">
        <f t="shared" si="27"/>
        <v>21101 MATERIALES, UTILES Y EQUIPOS MENORES DE OFICINA</v>
      </c>
      <c r="F391" s="107" t="s">
        <v>2</v>
      </c>
    </row>
    <row r="392" spans="1:6" x14ac:dyDescent="0.25">
      <c r="A392" s="107" t="str">
        <f t="shared" si="24"/>
        <v>214</v>
      </c>
      <c r="B392" s="291" t="s">
        <v>2990</v>
      </c>
      <c r="C392" s="107" t="str">
        <f t="shared" si="25"/>
        <v>21401</v>
      </c>
      <c r="D392" s="107" t="str">
        <f t="shared" si="26"/>
        <v>MATERIALES, UTILES Y EQUIPOS MENORES DE TECNOLOGIAS DE LA INFORMACION Y COMUNICACIONES</v>
      </c>
      <c r="E392" s="107" t="str">
        <f t="shared" si="27"/>
        <v>21401 MATERIALES, UTILES Y EQUIPOS MENORES DE TECNOLOGIAS DE LA INFORMACION Y COMUNICACIONES</v>
      </c>
      <c r="F392" s="107" t="s">
        <v>51</v>
      </c>
    </row>
    <row r="393" spans="1:6" x14ac:dyDescent="0.25">
      <c r="A393" s="107" t="str">
        <f t="shared" si="24"/>
        <v>215</v>
      </c>
      <c r="B393" s="291" t="s">
        <v>2990</v>
      </c>
      <c r="C393" s="107" t="str">
        <f t="shared" si="25"/>
        <v>21501</v>
      </c>
      <c r="D393" s="107" t="str">
        <f t="shared" si="26"/>
        <v>MATERIAL IMPRESO E INFORMACION DIGITAL</v>
      </c>
      <c r="E393" s="107" t="str">
        <f t="shared" si="27"/>
        <v>21501 MATERIAL IMPRESO E INFORMACION DIGITAL</v>
      </c>
      <c r="F393" s="107" t="s">
        <v>3</v>
      </c>
    </row>
    <row r="394" spans="1:6" x14ac:dyDescent="0.25">
      <c r="A394" s="107" t="str">
        <f t="shared" si="24"/>
        <v>216</v>
      </c>
      <c r="B394" s="291" t="s">
        <v>2990</v>
      </c>
      <c r="C394" s="107" t="str">
        <f t="shared" si="25"/>
        <v>21601</v>
      </c>
      <c r="D394" s="107" t="str">
        <f t="shared" si="26"/>
        <v>MATERIAL DE LIMPIEZA</v>
      </c>
      <c r="E394" s="107" t="str">
        <f t="shared" si="27"/>
        <v>21601 MATERIAL DE LIMPIEZA</v>
      </c>
      <c r="F394" s="107" t="s">
        <v>4</v>
      </c>
    </row>
    <row r="395" spans="1:6" x14ac:dyDescent="0.25">
      <c r="A395" s="107" t="str">
        <f t="shared" si="24"/>
        <v>241</v>
      </c>
      <c r="B395" s="291" t="s">
        <v>2990</v>
      </c>
      <c r="C395" s="107" t="str">
        <f t="shared" si="25"/>
        <v>24101</v>
      </c>
      <c r="D395" s="107" t="str">
        <f t="shared" si="26"/>
        <v>PRODUCTOS MINERALES NO METALICOS</v>
      </c>
      <c r="E395" s="107" t="str">
        <f t="shared" si="27"/>
        <v>24101 PRODUCTOS MINERALES NO METALICOS</v>
      </c>
      <c r="F395" s="107" t="s">
        <v>92</v>
      </c>
    </row>
    <row r="396" spans="1:6" x14ac:dyDescent="0.25">
      <c r="A396" s="107" t="str">
        <f t="shared" si="24"/>
        <v>242</v>
      </c>
      <c r="B396" s="291" t="s">
        <v>2990</v>
      </c>
      <c r="C396" s="107" t="str">
        <f t="shared" si="25"/>
        <v>24201</v>
      </c>
      <c r="D396" s="107" t="str">
        <f t="shared" si="26"/>
        <v>CEMENTO Y PRODUCTOS DE CONCRETO</v>
      </c>
      <c r="E396" s="107" t="str">
        <f t="shared" si="27"/>
        <v>24201 CEMENTO Y PRODUCTOS DE CONCRETO</v>
      </c>
      <c r="F396" s="107" t="s">
        <v>93</v>
      </c>
    </row>
    <row r="397" spans="1:6" x14ac:dyDescent="0.25">
      <c r="A397" s="107" t="str">
        <f t="shared" si="24"/>
        <v>243</v>
      </c>
      <c r="B397" s="291" t="s">
        <v>2990</v>
      </c>
      <c r="C397" s="107" t="str">
        <f t="shared" si="25"/>
        <v>24301</v>
      </c>
      <c r="D397" s="107" t="str">
        <f t="shared" si="26"/>
        <v>CAL, YESO Y PRODUCTOS DE YESO</v>
      </c>
      <c r="E397" s="107" t="str">
        <f t="shared" si="27"/>
        <v>24301 CAL, YESO Y PRODUCTOS DE YESO</v>
      </c>
      <c r="F397" s="107" t="s">
        <v>94</v>
      </c>
    </row>
    <row r="398" spans="1:6" x14ac:dyDescent="0.25">
      <c r="A398" s="107" t="str">
        <f t="shared" si="24"/>
        <v>246</v>
      </c>
      <c r="B398" s="291" t="s">
        <v>2990</v>
      </c>
      <c r="C398" s="107" t="str">
        <f t="shared" si="25"/>
        <v>24601</v>
      </c>
      <c r="D398" s="107" t="str">
        <f t="shared" si="26"/>
        <v>MATERIAL ELECTRICO Y ELECTRONICO</v>
      </c>
      <c r="E398" s="107" t="str">
        <f t="shared" si="27"/>
        <v>24601 MATERIAL ELECTRICO Y ELECTRONICO</v>
      </c>
      <c r="F398" s="107" t="s">
        <v>52</v>
      </c>
    </row>
    <row r="399" spans="1:6" x14ac:dyDescent="0.25">
      <c r="A399" s="107" t="str">
        <f t="shared" si="24"/>
        <v>247</v>
      </c>
      <c r="B399" s="291" t="s">
        <v>2990</v>
      </c>
      <c r="C399" s="107" t="str">
        <f t="shared" si="25"/>
        <v>24701</v>
      </c>
      <c r="D399" s="107" t="str">
        <f t="shared" si="26"/>
        <v>ARTICULOS METALICOS PARA LA CONSTRUCCION</v>
      </c>
      <c r="E399" s="107" t="str">
        <f t="shared" si="27"/>
        <v>24701 ARTICULOS METALICOS PARA LA CONSTRUCCION</v>
      </c>
      <c r="F399" s="107" t="s">
        <v>58</v>
      </c>
    </row>
    <row r="400" spans="1:6" x14ac:dyDescent="0.25">
      <c r="A400" s="107" t="str">
        <f t="shared" si="24"/>
        <v>249</v>
      </c>
      <c r="B400" s="291" t="s">
        <v>2990</v>
      </c>
      <c r="C400" s="107" t="str">
        <f t="shared" si="25"/>
        <v>24901</v>
      </c>
      <c r="D400" s="107" t="str">
        <f t="shared" si="26"/>
        <v>OTROS MATERIALES Y ARTICULOS DE CONSTRUCCION Y REPARACION</v>
      </c>
      <c r="E400" s="107" t="str">
        <f t="shared" si="27"/>
        <v>24901 OTROS MATERIALES Y ARTICULOS DE CONSTRUCCION Y REPARACION</v>
      </c>
      <c r="F400" s="107" t="s">
        <v>59</v>
      </c>
    </row>
    <row r="401" spans="1:6" x14ac:dyDescent="0.25">
      <c r="A401" s="107" t="str">
        <f t="shared" si="24"/>
        <v>251</v>
      </c>
      <c r="B401" s="291" t="s">
        <v>2990</v>
      </c>
      <c r="C401" s="107" t="str">
        <f t="shared" si="25"/>
        <v>25101</v>
      </c>
      <c r="D401" s="107" t="str">
        <f t="shared" si="26"/>
        <v>PRODUCTOS QUIMICOS BASICOS</v>
      </c>
      <c r="E401" s="107" t="str">
        <f t="shared" si="27"/>
        <v>25101 PRODUCTOS QUIMICOS BASICOS</v>
      </c>
      <c r="F401" s="107" t="s">
        <v>186</v>
      </c>
    </row>
    <row r="402" spans="1:6" x14ac:dyDescent="0.25">
      <c r="A402" s="107" t="str">
        <f t="shared" si="24"/>
        <v>252</v>
      </c>
      <c r="B402" s="291" t="s">
        <v>2990</v>
      </c>
      <c r="C402" s="107" t="str">
        <f t="shared" si="25"/>
        <v>25201</v>
      </c>
      <c r="D402" s="107" t="str">
        <f t="shared" si="26"/>
        <v>FERTILIZANTES, PESTICIDAS Y OTROS AGROQUIMICOS</v>
      </c>
      <c r="E402" s="107" t="str">
        <f t="shared" si="27"/>
        <v>25201 FERTILIZANTES, PESTICIDAS Y OTROS AGROQUIMICOS</v>
      </c>
      <c r="F402" s="107" t="s">
        <v>190</v>
      </c>
    </row>
    <row r="403" spans="1:6" x14ac:dyDescent="0.25">
      <c r="A403" s="107" t="str">
        <f t="shared" si="24"/>
        <v>253</v>
      </c>
      <c r="B403" s="291" t="s">
        <v>2990</v>
      </c>
      <c r="C403" s="107" t="str">
        <f t="shared" si="25"/>
        <v>25301</v>
      </c>
      <c r="D403" s="107" t="str">
        <f t="shared" si="26"/>
        <v>MEDICINAS Y PRODUCTOS FARMACEUTICOS</v>
      </c>
      <c r="E403" s="107" t="str">
        <f t="shared" si="27"/>
        <v>25301 MEDICINAS Y PRODUCTOS FARMACEUTICOS</v>
      </c>
      <c r="F403" s="107" t="s">
        <v>75</v>
      </c>
    </row>
    <row r="404" spans="1:6" x14ac:dyDescent="0.25">
      <c r="A404" s="107" t="str">
        <f t="shared" si="24"/>
        <v>254</v>
      </c>
      <c r="B404" s="291" t="s">
        <v>2990</v>
      </c>
      <c r="C404" s="107" t="str">
        <f t="shared" si="25"/>
        <v>25401</v>
      </c>
      <c r="D404" s="107" t="str">
        <f t="shared" si="26"/>
        <v>MATERIALES, ACCESORIOS Y SUMINISTROS MEDICOS</v>
      </c>
      <c r="E404" s="107" t="str">
        <f t="shared" si="27"/>
        <v>25401 MATERIALES, ACCESORIOS Y SUMINISTROS MEDICOS</v>
      </c>
      <c r="F404" s="107" t="s">
        <v>42</v>
      </c>
    </row>
    <row r="405" spans="1:6" x14ac:dyDescent="0.25">
      <c r="A405" s="107" t="str">
        <f t="shared" si="24"/>
        <v>256</v>
      </c>
      <c r="B405" s="291" t="s">
        <v>2990</v>
      </c>
      <c r="C405" s="107" t="str">
        <f t="shared" si="25"/>
        <v>25601</v>
      </c>
      <c r="D405" s="107" t="str">
        <f t="shared" si="26"/>
        <v>FIBRAS SINTETICAS, HULES, PLASTICOS Y DERIVADOS</v>
      </c>
      <c r="E405" s="107" t="str">
        <f t="shared" si="27"/>
        <v>25601 FIBRAS SINTETICAS, HULES, PLASTICOS Y DERIVADOS</v>
      </c>
      <c r="F405" s="107" t="s">
        <v>69</v>
      </c>
    </row>
    <row r="406" spans="1:6" x14ac:dyDescent="0.25">
      <c r="A406" s="107" t="str">
        <f t="shared" si="24"/>
        <v>259</v>
      </c>
      <c r="B406" s="291" t="s">
        <v>2990</v>
      </c>
      <c r="C406" s="107" t="str">
        <f t="shared" si="25"/>
        <v>25901</v>
      </c>
      <c r="D406" s="107" t="str">
        <f t="shared" si="26"/>
        <v>OTROS PRODUCTOS QUIMICOS</v>
      </c>
      <c r="E406" s="107" t="str">
        <f t="shared" si="27"/>
        <v>25901 OTROS PRODUCTOS QUIMICOS</v>
      </c>
      <c r="F406" s="107" t="s">
        <v>184</v>
      </c>
    </row>
    <row r="407" spans="1:6" x14ac:dyDescent="0.25">
      <c r="A407" s="107" t="str">
        <f t="shared" si="24"/>
        <v>261</v>
      </c>
      <c r="B407" s="291" t="s">
        <v>2990</v>
      </c>
      <c r="C407" s="107" t="str">
        <f t="shared" si="25"/>
        <v>26101</v>
      </c>
      <c r="D407" s="107" t="str">
        <f t="shared" si="26"/>
        <v>COMBUSTIBLES, LUBRICANTES Y ADITIVOS</v>
      </c>
      <c r="E407" s="107" t="str">
        <f t="shared" si="27"/>
        <v>26101 COMBUSTIBLES, LUBRICANTES Y ADITIVOS</v>
      </c>
      <c r="F407" s="107" t="s">
        <v>98</v>
      </c>
    </row>
    <row r="408" spans="1:6" x14ac:dyDescent="0.25">
      <c r="A408" s="107" t="str">
        <f t="shared" si="24"/>
        <v>271</v>
      </c>
      <c r="B408" s="291" t="s">
        <v>2990</v>
      </c>
      <c r="C408" s="107" t="str">
        <f t="shared" si="25"/>
        <v>27101</v>
      </c>
      <c r="D408" s="107" t="str">
        <f t="shared" si="26"/>
        <v>VESTUARIO Y UNIFORMES</v>
      </c>
      <c r="E408" s="107" t="str">
        <f t="shared" si="27"/>
        <v>27101 VESTUARIO Y UNIFORMES</v>
      </c>
      <c r="F408" s="107" t="s">
        <v>8</v>
      </c>
    </row>
    <row r="409" spans="1:6" x14ac:dyDescent="0.25">
      <c r="A409" s="107" t="str">
        <f t="shared" si="24"/>
        <v>272</v>
      </c>
      <c r="B409" s="291" t="s">
        <v>2990</v>
      </c>
      <c r="C409" s="107" t="str">
        <f t="shared" si="25"/>
        <v>27201</v>
      </c>
      <c r="D409" s="107" t="str">
        <f t="shared" si="26"/>
        <v>PRENDAS DE SEGURIDAD Y PROTECCION PERSONAL</v>
      </c>
      <c r="E409" s="107" t="str">
        <f t="shared" si="27"/>
        <v>27201 PRENDAS DE SEGURIDAD Y PROTECCION PERSONAL</v>
      </c>
      <c r="F409" s="107" t="s">
        <v>67</v>
      </c>
    </row>
    <row r="410" spans="1:6" x14ac:dyDescent="0.25">
      <c r="A410" s="107" t="str">
        <f t="shared" si="24"/>
        <v>291</v>
      </c>
      <c r="B410" s="291" t="s">
        <v>2990</v>
      </c>
      <c r="C410" s="107" t="str">
        <f t="shared" si="25"/>
        <v>29101</v>
      </c>
      <c r="D410" s="107" t="str">
        <f t="shared" si="26"/>
        <v>HERRAMIENTAS MENORES</v>
      </c>
      <c r="E410" s="107" t="str">
        <f t="shared" si="27"/>
        <v>29101 HERRAMIENTAS MENORES</v>
      </c>
      <c r="F410" s="107" t="s">
        <v>10</v>
      </c>
    </row>
    <row r="411" spans="1:6" x14ac:dyDescent="0.25">
      <c r="A411" s="107" t="str">
        <f t="shared" si="24"/>
        <v>292</v>
      </c>
      <c r="B411" s="291" t="s">
        <v>2990</v>
      </c>
      <c r="C411" s="107" t="str">
        <f t="shared" si="25"/>
        <v>29201</v>
      </c>
      <c r="D411" s="107" t="str">
        <f t="shared" si="26"/>
        <v>REFACCIONES Y ACCESORIOS MENORES DE EDIFICIOS</v>
      </c>
      <c r="E411" s="107" t="str">
        <f t="shared" si="27"/>
        <v>29201 REFACCIONES Y ACCESORIOS MENORES DE EDIFICIOS</v>
      </c>
      <c r="F411" s="107" t="s">
        <v>11</v>
      </c>
    </row>
    <row r="412" spans="1:6" x14ac:dyDescent="0.25">
      <c r="A412" s="107" t="str">
        <f t="shared" si="24"/>
        <v>293</v>
      </c>
      <c r="B412" s="291" t="s">
        <v>2990</v>
      </c>
      <c r="C412" s="107" t="str">
        <f t="shared" si="25"/>
        <v>29301</v>
      </c>
      <c r="D412" s="107" t="str">
        <f t="shared" si="26"/>
        <v>REFACCIONES Y ACCESORIOS MENORES DE MOBILIARIO Y EQUIPO DE ADMINISTRACION, EDUCACIONAL Y RECREATIVO</v>
      </c>
      <c r="E412" s="107" t="str">
        <f t="shared" si="27"/>
        <v>29301 REFACCIONES Y ACCESORIOS MENORES DE MOBILIARIO Y EQUIPO DE ADMINISTRACION, EDUCACIONAL Y RECREATIVO</v>
      </c>
      <c r="F412" s="107" t="s">
        <v>53</v>
      </c>
    </row>
    <row r="413" spans="1:6" x14ac:dyDescent="0.25">
      <c r="A413" s="107" t="str">
        <f t="shared" si="24"/>
        <v>294</v>
      </c>
      <c r="B413" s="291" t="s">
        <v>2990</v>
      </c>
      <c r="C413" s="107" t="str">
        <f t="shared" si="25"/>
        <v>29401</v>
      </c>
      <c r="D413" s="107" t="str">
        <f t="shared" si="26"/>
        <v>REFACCIONES Y ACCESORIOS MENORES DE EQUIPO DE COMPUTO Y TECNOLOGIAS DE LA INFORMACION</v>
      </c>
      <c r="E413" s="107" t="str">
        <f t="shared" si="27"/>
        <v>29401 REFACCIONES Y ACCESORIOS MENORES DE EQUIPO DE COMPUTO Y TECNOLOGIAS DE LA INFORMACION</v>
      </c>
      <c r="F413" s="107" t="s">
        <v>54</v>
      </c>
    </row>
    <row r="414" spans="1:6" x14ac:dyDescent="0.25">
      <c r="A414" s="107" t="str">
        <f t="shared" si="24"/>
        <v>296</v>
      </c>
      <c r="B414" s="291" t="s">
        <v>2990</v>
      </c>
      <c r="C414" s="107" t="str">
        <f t="shared" si="25"/>
        <v>29601</v>
      </c>
      <c r="D414" s="107" t="str">
        <f t="shared" si="26"/>
        <v>REFACCIONES Y ACCESORIOS MENORES DE EQUIPO DE TRANSPORTE</v>
      </c>
      <c r="E414" s="107" t="str">
        <f t="shared" si="27"/>
        <v>29601 REFACCIONES Y ACCESORIOS MENORES DE EQUIPO DE TRANSPORTE</v>
      </c>
      <c r="F414" s="107" t="s">
        <v>55</v>
      </c>
    </row>
    <row r="415" spans="1:6" x14ac:dyDescent="0.25">
      <c r="A415" s="107" t="str">
        <f t="shared" si="24"/>
        <v>298</v>
      </c>
      <c r="B415" s="291" t="s">
        <v>2990</v>
      </c>
      <c r="C415" s="107" t="str">
        <f t="shared" si="25"/>
        <v>29801</v>
      </c>
      <c r="D415" s="107" t="str">
        <f t="shared" si="26"/>
        <v>REFACCIONES Y ACCESORIOS MENORES DE MAQUINARIA Y OTROS EQUIPOS</v>
      </c>
      <c r="E415" s="107" t="str">
        <f t="shared" si="27"/>
        <v>29801 REFACCIONES Y ACCESORIOS MENORES DE MAQUINARIA Y OTROS EQUIPOS</v>
      </c>
      <c r="F415" s="107" t="s">
        <v>77</v>
      </c>
    </row>
    <row r="416" spans="1:6" x14ac:dyDescent="0.25">
      <c r="A416" s="107" t="str">
        <f t="shared" si="24"/>
        <v>312</v>
      </c>
      <c r="B416" s="291" t="s">
        <v>2990</v>
      </c>
      <c r="C416" s="107" t="str">
        <f t="shared" si="25"/>
        <v>31201</v>
      </c>
      <c r="D416" s="107" t="str">
        <f t="shared" si="26"/>
        <v>GAS</v>
      </c>
      <c r="E416" s="107" t="str">
        <f t="shared" si="27"/>
        <v>31201 GAS</v>
      </c>
      <c r="F416" s="107" t="s">
        <v>191</v>
      </c>
    </row>
    <row r="417" spans="1:6" x14ac:dyDescent="0.25">
      <c r="A417" s="107" t="str">
        <f t="shared" si="24"/>
        <v>326</v>
      </c>
      <c r="B417" s="291" t="s">
        <v>2990</v>
      </c>
      <c r="C417" s="107" t="str">
        <f t="shared" si="25"/>
        <v>32601</v>
      </c>
      <c r="D417" s="107" t="str">
        <f t="shared" si="26"/>
        <v>ARRENDAMIENTO DE MAQUINARIA, OTROS EQUIPOS Y HERRAMIENTAS</v>
      </c>
      <c r="E417" s="107" t="str">
        <f t="shared" si="27"/>
        <v>32601 ARRENDAMIENTO DE MAQUINARIA, OTROS EQUIPOS Y HERRAMIENTAS</v>
      </c>
      <c r="F417" s="107" t="s">
        <v>188</v>
      </c>
    </row>
    <row r="418" spans="1:6" x14ac:dyDescent="0.25">
      <c r="A418" s="107" t="str">
        <f t="shared" si="24"/>
        <v>327</v>
      </c>
      <c r="B418" s="291" t="s">
        <v>2990</v>
      </c>
      <c r="C418" s="107" t="str">
        <f t="shared" si="25"/>
        <v>32701</v>
      </c>
      <c r="D418" s="107" t="str">
        <f t="shared" si="26"/>
        <v>ARRENDAMIENTO DE ACTIVOS INTANGIBLES</v>
      </c>
      <c r="E418" s="107" t="str">
        <f t="shared" si="27"/>
        <v>32701 ARRENDAMIENTO DE ACTIVOS INTANGIBLES</v>
      </c>
      <c r="F418" s="107" t="s">
        <v>83</v>
      </c>
    </row>
    <row r="419" spans="1:6" x14ac:dyDescent="0.25">
      <c r="A419" s="107" t="str">
        <f t="shared" si="24"/>
        <v>339</v>
      </c>
      <c r="B419" s="291" t="s">
        <v>2990</v>
      </c>
      <c r="C419" s="107" t="str">
        <f t="shared" si="25"/>
        <v>33901</v>
      </c>
      <c r="D419" s="107" t="str">
        <f t="shared" si="26"/>
        <v>SERVICIOS PROFESIONALES, CIENTIFICOS Y TECNICOS INTEGRALES</v>
      </c>
      <c r="E419" s="107" t="str">
        <f t="shared" si="27"/>
        <v>33901 SERVICIOS PROFESIONALES, CIENTIFICOS Y TECNICOS INTEGRALES</v>
      </c>
      <c r="F419" s="107" t="s">
        <v>71</v>
      </c>
    </row>
    <row r="420" spans="1:6" x14ac:dyDescent="0.25">
      <c r="A420" s="107" t="str">
        <f t="shared" si="24"/>
        <v>352</v>
      </c>
      <c r="B420" s="291" t="s">
        <v>2990</v>
      </c>
      <c r="C420" s="107" t="str">
        <f t="shared" si="25"/>
        <v>35201</v>
      </c>
      <c r="D420" s="107" t="str">
        <f t="shared" si="26"/>
        <v>INSTALACION, REPARACION Y MANTENIMIENTO DE MOBILIARIO Y EQUIPO DE ADMINISTRACION, EDUCACIONAL Y RECREATIVO</v>
      </c>
      <c r="E420" s="107" t="str">
        <f t="shared" si="27"/>
        <v>35201 INSTALACION, REPARACION Y MANTENIMIENTO DE MOBILIARIO Y EQUIPO DE ADMINISTRACION, EDUCACIONAL Y RECREATIVO</v>
      </c>
      <c r="F420" s="107" t="s">
        <v>100</v>
      </c>
    </row>
    <row r="421" spans="1:6" x14ac:dyDescent="0.25">
      <c r="A421" s="107" t="str">
        <f t="shared" si="24"/>
        <v>355</v>
      </c>
      <c r="B421" s="291" t="s">
        <v>2990</v>
      </c>
      <c r="C421" s="107" t="str">
        <f t="shared" si="25"/>
        <v>35501</v>
      </c>
      <c r="D421" s="107" t="str">
        <f t="shared" si="26"/>
        <v>REPARACION Y MANTENIMIENTO DE EQUIPO DE TRANSPORTE</v>
      </c>
      <c r="E421" s="107" t="str">
        <f t="shared" si="27"/>
        <v>35501 REPARACION Y MANTENIMIENTO DE EQUIPO DE TRANSPORTE</v>
      </c>
      <c r="F421" s="107" t="s">
        <v>104</v>
      </c>
    </row>
    <row r="422" spans="1:6" x14ac:dyDescent="0.25">
      <c r="A422" s="107" t="str">
        <f t="shared" si="24"/>
        <v>357</v>
      </c>
      <c r="B422" s="291" t="s">
        <v>2990</v>
      </c>
      <c r="C422" s="107" t="str">
        <f t="shared" si="25"/>
        <v>35701</v>
      </c>
      <c r="D422" s="107" t="str">
        <f t="shared" si="26"/>
        <v>INSTALACION, REPARACION Y MANTENIMIENTO DE MAQUINARIA, OTROS EQUIPOS Y HERRAMIENTA</v>
      </c>
      <c r="E422" s="107" t="str">
        <f t="shared" si="27"/>
        <v>35701 INSTALACION, REPARACION Y MANTENIMIENTO DE MAQUINARIA, OTROS EQUIPOS Y HERRAMIENTA</v>
      </c>
      <c r="F422" s="107" t="s">
        <v>81</v>
      </c>
    </row>
    <row r="423" spans="1:6" x14ac:dyDescent="0.25">
      <c r="A423" s="107" t="str">
        <f t="shared" si="24"/>
        <v>358</v>
      </c>
      <c r="B423" s="291" t="s">
        <v>2990</v>
      </c>
      <c r="C423" s="107" t="str">
        <f t="shared" si="25"/>
        <v>35801</v>
      </c>
      <c r="D423" s="107" t="str">
        <f t="shared" si="26"/>
        <v>SERVICIOS DE LIMPIEZA Y MANEJO DE DESECHOS</v>
      </c>
      <c r="E423" s="107" t="str">
        <f t="shared" si="27"/>
        <v>35801 SERVICIOS DE LIMPIEZA Y MANEJO DE DESECHOS</v>
      </c>
      <c r="F423" s="107" t="s">
        <v>65</v>
      </c>
    </row>
    <row r="424" spans="1:6" x14ac:dyDescent="0.25">
      <c r="A424" s="107" t="str">
        <f t="shared" si="24"/>
        <v>382</v>
      </c>
      <c r="B424" s="291" t="s">
        <v>2990</v>
      </c>
      <c r="C424" s="107" t="str">
        <f t="shared" si="25"/>
        <v>38201</v>
      </c>
      <c r="D424" s="107" t="str">
        <f t="shared" si="26"/>
        <v>GASTOS DE ORDEN SOCIAL Y CULTURAL</v>
      </c>
      <c r="E424" s="107" t="str">
        <f t="shared" si="27"/>
        <v>38201 GASTOS DE ORDEN SOCIAL Y CULTURAL</v>
      </c>
      <c r="F424" s="107" t="s">
        <v>61</v>
      </c>
    </row>
    <row r="425" spans="1:6" x14ac:dyDescent="0.25">
      <c r="A425" s="107" t="str">
        <f t="shared" si="24"/>
        <v>515</v>
      </c>
      <c r="B425" s="291" t="s">
        <v>2990</v>
      </c>
      <c r="C425" s="107" t="str">
        <f t="shared" si="25"/>
        <v>51501</v>
      </c>
      <c r="D425" s="107" t="str">
        <f t="shared" si="26"/>
        <v>EQUIPO DE COMPUTO Y DE TECNOLOGIAS DE LA INFORMACION</v>
      </c>
      <c r="E425" s="107" t="str">
        <f t="shared" si="27"/>
        <v>51501 EQUIPO DE COMPUTO Y DE TECNOLOGIAS DE LA INFORMACION</v>
      </c>
      <c r="F425" s="107" t="s">
        <v>73</v>
      </c>
    </row>
    <row r="426" spans="1:6" x14ac:dyDescent="0.25">
      <c r="A426" s="107" t="str">
        <f t="shared" si="24"/>
        <v>519</v>
      </c>
      <c r="B426" s="291" t="s">
        <v>2990</v>
      </c>
      <c r="C426" s="107" t="str">
        <f t="shared" si="25"/>
        <v>51901</v>
      </c>
      <c r="D426" s="107" t="str">
        <f t="shared" si="26"/>
        <v>OTROS MOBILIARIOS Y EQUIPOS DE ADMINISTRACION</v>
      </c>
      <c r="E426" s="107" t="str">
        <f t="shared" si="27"/>
        <v>51901 OTROS MOBILIARIOS Y EQUIPOS DE ADMINISTRACION</v>
      </c>
      <c r="F426" s="107" t="s">
        <v>17</v>
      </c>
    </row>
    <row r="427" spans="1:6" x14ac:dyDescent="0.25">
      <c r="A427" s="107" t="str">
        <f t="shared" si="24"/>
        <v>521</v>
      </c>
      <c r="B427" s="291" t="s">
        <v>2990</v>
      </c>
      <c r="C427" s="107" t="str">
        <f t="shared" si="25"/>
        <v>52101</v>
      </c>
      <c r="D427" s="107" t="str">
        <f t="shared" si="26"/>
        <v>EQUIPOS Y APARATOS AUDIOVISUALES</v>
      </c>
      <c r="E427" s="107" t="str">
        <f t="shared" si="27"/>
        <v>52101 EQUIPOS Y APARATOS AUDIOVISUALES</v>
      </c>
      <c r="F427" s="107" t="s">
        <v>80</v>
      </c>
    </row>
    <row r="428" spans="1:6" x14ac:dyDescent="0.25">
      <c r="A428" s="107" t="str">
        <f t="shared" si="24"/>
        <v>531</v>
      </c>
      <c r="B428" s="291" t="s">
        <v>2990</v>
      </c>
      <c r="C428" s="107" t="str">
        <f t="shared" si="25"/>
        <v>53101</v>
      </c>
      <c r="D428" s="107" t="str">
        <f t="shared" si="26"/>
        <v>EQUIPO MEDICO Y DE LABORATORIO</v>
      </c>
      <c r="E428" s="107" t="str">
        <f t="shared" si="27"/>
        <v>53101 EQUIPO MEDICO Y DE LABORATORIO</v>
      </c>
      <c r="F428" s="107" t="s">
        <v>18</v>
      </c>
    </row>
    <row r="429" spans="1:6" x14ac:dyDescent="0.25">
      <c r="A429" s="107" t="str">
        <f t="shared" si="24"/>
        <v>542</v>
      </c>
      <c r="B429" s="291" t="s">
        <v>2990</v>
      </c>
      <c r="C429" s="107" t="str">
        <f t="shared" si="25"/>
        <v>54201</v>
      </c>
      <c r="D429" s="107" t="str">
        <f t="shared" si="26"/>
        <v>CARROCERIAS Y REMOLQUES</v>
      </c>
      <c r="E429" s="107" t="str">
        <f t="shared" si="27"/>
        <v>54201 CARROCERIAS Y REMOLQUES</v>
      </c>
      <c r="F429" s="107" t="s">
        <v>161</v>
      </c>
    </row>
    <row r="430" spans="1:6" x14ac:dyDescent="0.25">
      <c r="A430" s="107" t="str">
        <f t="shared" si="24"/>
        <v>565</v>
      </c>
      <c r="B430" s="291" t="s">
        <v>2990</v>
      </c>
      <c r="C430" s="107" t="str">
        <f t="shared" si="25"/>
        <v>56501</v>
      </c>
      <c r="D430" s="107" t="str">
        <f t="shared" si="26"/>
        <v>EQUIPO DE COMUNICACION Y TELECOMUNICACION</v>
      </c>
      <c r="E430" s="107" t="str">
        <f t="shared" si="27"/>
        <v>56501 EQUIPO DE COMUNICACION Y TELECOMUNICACION</v>
      </c>
      <c r="F430" s="107" t="s">
        <v>82</v>
      </c>
    </row>
    <row r="431" spans="1:6" x14ac:dyDescent="0.25">
      <c r="A431" s="107" t="str">
        <f t="shared" si="24"/>
        <v>567</v>
      </c>
      <c r="B431" s="291" t="s">
        <v>2990</v>
      </c>
      <c r="C431" s="107" t="str">
        <f t="shared" si="25"/>
        <v>56701</v>
      </c>
      <c r="D431" s="107" t="str">
        <f t="shared" si="26"/>
        <v>HERRAMIENTAS Y MAQUINAS¿HERRAMIENTA</v>
      </c>
      <c r="E431" s="107" t="str">
        <f t="shared" si="27"/>
        <v>56701 HERRAMIENTAS Y MAQUINAS¿HERRAMIENTA</v>
      </c>
      <c r="F431" s="107" t="s">
        <v>50</v>
      </c>
    </row>
    <row r="432" spans="1:6" x14ac:dyDescent="0.25">
      <c r="A432" s="107" t="str">
        <f t="shared" si="24"/>
        <v>211</v>
      </c>
      <c r="B432" s="291" t="s">
        <v>2990</v>
      </c>
      <c r="C432" s="107" t="str">
        <f t="shared" si="25"/>
        <v>21101</v>
      </c>
      <c r="D432" s="107" t="str">
        <f t="shared" si="26"/>
        <v>MATERIALES, UTILES Y EQUIPOS MENORES DE OFICINA</v>
      </c>
      <c r="E432" s="107" t="str">
        <f t="shared" si="27"/>
        <v>21101 MATERIALES, UTILES Y EQUIPOS MENORES DE OFICINA</v>
      </c>
      <c r="F432" s="107" t="s">
        <v>2</v>
      </c>
    </row>
    <row r="433" spans="1:6" x14ac:dyDescent="0.25">
      <c r="A433" s="107" t="str">
        <f t="shared" si="24"/>
        <v>214</v>
      </c>
      <c r="B433" s="291" t="s">
        <v>2990</v>
      </c>
      <c r="C433" s="107" t="str">
        <f t="shared" si="25"/>
        <v>21401</v>
      </c>
      <c r="D433" s="107" t="str">
        <f t="shared" si="26"/>
        <v>MATERIALES, UTILES Y EQUIPOS MENORES DE TECNOLOGIAS DE LA INFORMACION Y COMUNICACIONES</v>
      </c>
      <c r="E433" s="107" t="str">
        <f t="shared" si="27"/>
        <v>21401 MATERIALES, UTILES Y EQUIPOS MENORES DE TECNOLOGIAS DE LA INFORMACION Y COMUNICACIONES</v>
      </c>
      <c r="F433" s="107" t="s">
        <v>51</v>
      </c>
    </row>
    <row r="434" spans="1:6" x14ac:dyDescent="0.25">
      <c r="A434" s="107" t="str">
        <f t="shared" si="24"/>
        <v>216</v>
      </c>
      <c r="B434" s="291" t="s">
        <v>2990</v>
      </c>
      <c r="C434" s="107" t="str">
        <f t="shared" si="25"/>
        <v>21601</v>
      </c>
      <c r="D434" s="107" t="str">
        <f t="shared" si="26"/>
        <v>MATERIAL DE LIMPIEZA</v>
      </c>
      <c r="E434" s="107" t="str">
        <f t="shared" si="27"/>
        <v>21601 MATERIAL DE LIMPIEZA</v>
      </c>
      <c r="F434" s="107" t="s">
        <v>4</v>
      </c>
    </row>
    <row r="435" spans="1:6" x14ac:dyDescent="0.25">
      <c r="A435" s="107" t="str">
        <f t="shared" si="24"/>
        <v>241</v>
      </c>
      <c r="B435" s="291" t="s">
        <v>2990</v>
      </c>
      <c r="C435" s="107" t="str">
        <f t="shared" si="25"/>
        <v>24101</v>
      </c>
      <c r="D435" s="107" t="str">
        <f t="shared" si="26"/>
        <v>PRODUCTOS MINERALES NO METALICOS</v>
      </c>
      <c r="E435" s="107" t="str">
        <f t="shared" si="27"/>
        <v>24101 PRODUCTOS MINERALES NO METALICOS</v>
      </c>
      <c r="F435" s="107" t="s">
        <v>92</v>
      </c>
    </row>
    <row r="436" spans="1:6" x14ac:dyDescent="0.25">
      <c r="A436" s="107" t="str">
        <f t="shared" si="24"/>
        <v>242</v>
      </c>
      <c r="B436" s="291" t="s">
        <v>2990</v>
      </c>
      <c r="C436" s="107" t="str">
        <f t="shared" si="25"/>
        <v>24201</v>
      </c>
      <c r="D436" s="107" t="str">
        <f t="shared" si="26"/>
        <v>CEMENTO Y PRODUCTOS DE CONCRETO</v>
      </c>
      <c r="E436" s="107" t="str">
        <f t="shared" si="27"/>
        <v>24201 CEMENTO Y PRODUCTOS DE CONCRETO</v>
      </c>
      <c r="F436" s="107" t="s">
        <v>93</v>
      </c>
    </row>
    <row r="437" spans="1:6" x14ac:dyDescent="0.25">
      <c r="A437" s="107" t="str">
        <f t="shared" si="24"/>
        <v>246</v>
      </c>
      <c r="B437" s="291" t="s">
        <v>2990</v>
      </c>
      <c r="C437" s="107" t="str">
        <f t="shared" si="25"/>
        <v>24601</v>
      </c>
      <c r="D437" s="107" t="str">
        <f t="shared" si="26"/>
        <v>MATERIAL ELECTRICO Y ELECTRONICO</v>
      </c>
      <c r="E437" s="107" t="str">
        <f t="shared" si="27"/>
        <v>24601 MATERIAL ELECTRICO Y ELECTRONICO</v>
      </c>
      <c r="F437" s="107" t="s">
        <v>52</v>
      </c>
    </row>
    <row r="438" spans="1:6" x14ac:dyDescent="0.25">
      <c r="A438" s="107" t="str">
        <f t="shared" si="24"/>
        <v>247</v>
      </c>
      <c r="B438" s="291" t="s">
        <v>2990</v>
      </c>
      <c r="C438" s="107" t="str">
        <f t="shared" si="25"/>
        <v>24701</v>
      </c>
      <c r="D438" s="107" t="str">
        <f t="shared" si="26"/>
        <v>ARTICULOS METALICOS PARA LA CONSTRUCCION</v>
      </c>
      <c r="E438" s="107" t="str">
        <f t="shared" si="27"/>
        <v>24701 ARTICULOS METALICOS PARA LA CONSTRUCCION</v>
      </c>
      <c r="F438" s="107" t="s">
        <v>58</v>
      </c>
    </row>
    <row r="439" spans="1:6" x14ac:dyDescent="0.25">
      <c r="A439" s="107" t="str">
        <f t="shared" si="24"/>
        <v>249</v>
      </c>
      <c r="B439" s="291" t="s">
        <v>2990</v>
      </c>
      <c r="C439" s="107" t="str">
        <f t="shared" si="25"/>
        <v>24901</v>
      </c>
      <c r="D439" s="107" t="str">
        <f t="shared" si="26"/>
        <v>OTROS MATERIALES Y ARTICULOS DE CONSTRUCCION Y REPARACION</v>
      </c>
      <c r="E439" s="107" t="str">
        <f t="shared" si="27"/>
        <v>24901 OTROS MATERIALES Y ARTICULOS DE CONSTRUCCION Y REPARACION</v>
      </c>
      <c r="F439" s="107" t="s">
        <v>59</v>
      </c>
    </row>
    <row r="440" spans="1:6" x14ac:dyDescent="0.25">
      <c r="A440" s="107" t="str">
        <f t="shared" si="24"/>
        <v>254</v>
      </c>
      <c r="B440" s="291" t="s">
        <v>2990</v>
      </c>
      <c r="C440" s="107" t="str">
        <f t="shared" si="25"/>
        <v>25401</v>
      </c>
      <c r="D440" s="107" t="str">
        <f t="shared" si="26"/>
        <v>MATERIALES, ACCESORIOS Y SUMINISTROS MEDICOS</v>
      </c>
      <c r="E440" s="107" t="str">
        <f t="shared" si="27"/>
        <v>25401 MATERIALES, ACCESORIOS Y SUMINISTROS MEDICOS</v>
      </c>
      <c r="F440" s="107" t="s">
        <v>42</v>
      </c>
    </row>
    <row r="441" spans="1:6" x14ac:dyDescent="0.25">
      <c r="A441" s="107" t="str">
        <f t="shared" si="24"/>
        <v>256</v>
      </c>
      <c r="B441" s="291" t="s">
        <v>2990</v>
      </c>
      <c r="C441" s="107" t="str">
        <f t="shared" si="25"/>
        <v>25601</v>
      </c>
      <c r="D441" s="107" t="str">
        <f t="shared" si="26"/>
        <v>FIBRAS SINTETICAS, HULES, PLASTICOS Y DERIVADOS</v>
      </c>
      <c r="E441" s="107" t="str">
        <f t="shared" si="27"/>
        <v>25601 FIBRAS SINTETICAS, HULES, PLASTICOS Y DERIVADOS</v>
      </c>
      <c r="F441" s="107" t="s">
        <v>69</v>
      </c>
    </row>
    <row r="442" spans="1:6" x14ac:dyDescent="0.25">
      <c r="A442" s="107" t="str">
        <f t="shared" si="24"/>
        <v>259</v>
      </c>
      <c r="B442" s="291" t="s">
        <v>2990</v>
      </c>
      <c r="C442" s="107" t="str">
        <f t="shared" si="25"/>
        <v>25901</v>
      </c>
      <c r="D442" s="107" t="str">
        <f t="shared" si="26"/>
        <v>OTROS PRODUCTOS QUIMICOS</v>
      </c>
      <c r="E442" s="107" t="str">
        <f t="shared" si="27"/>
        <v>25901 OTROS PRODUCTOS QUIMICOS</v>
      </c>
      <c r="F442" s="107" t="s">
        <v>184</v>
      </c>
    </row>
    <row r="443" spans="1:6" x14ac:dyDescent="0.25">
      <c r="A443" s="107" t="str">
        <f t="shared" si="24"/>
        <v>261</v>
      </c>
      <c r="B443" s="291" t="s">
        <v>2990</v>
      </c>
      <c r="C443" s="107" t="str">
        <f t="shared" si="25"/>
        <v>26101</v>
      </c>
      <c r="D443" s="107" t="str">
        <f t="shared" si="26"/>
        <v>COMBUSTIBLES, LUBRICANTES Y ADITIVOS</v>
      </c>
      <c r="E443" s="107" t="str">
        <f t="shared" si="27"/>
        <v>26101 COMBUSTIBLES, LUBRICANTES Y ADITIVOS</v>
      </c>
      <c r="F443" s="107" t="s">
        <v>98</v>
      </c>
    </row>
    <row r="444" spans="1:6" x14ac:dyDescent="0.25">
      <c r="A444" s="107" t="str">
        <f t="shared" si="24"/>
        <v>271</v>
      </c>
      <c r="B444" s="291" t="s">
        <v>2990</v>
      </c>
      <c r="C444" s="107" t="str">
        <f t="shared" si="25"/>
        <v>27101</v>
      </c>
      <c r="D444" s="107" t="str">
        <f t="shared" si="26"/>
        <v>VESTUARIO Y UNIFORMES</v>
      </c>
      <c r="E444" s="107" t="str">
        <f t="shared" si="27"/>
        <v>27101 VESTUARIO Y UNIFORMES</v>
      </c>
      <c r="F444" s="107" t="s">
        <v>8</v>
      </c>
    </row>
    <row r="445" spans="1:6" x14ac:dyDescent="0.25">
      <c r="A445" s="107" t="str">
        <f t="shared" si="24"/>
        <v>272</v>
      </c>
      <c r="B445" s="291" t="s">
        <v>2990</v>
      </c>
      <c r="C445" s="107" t="str">
        <f t="shared" si="25"/>
        <v>27201</v>
      </c>
      <c r="D445" s="107" t="str">
        <f t="shared" si="26"/>
        <v>PRENDAS DE SEGURIDAD Y PROTECCION PERSONAL</v>
      </c>
      <c r="E445" s="107" t="str">
        <f t="shared" si="27"/>
        <v>27201 PRENDAS DE SEGURIDAD Y PROTECCION PERSONAL</v>
      </c>
      <c r="F445" s="107" t="s">
        <v>67</v>
      </c>
    </row>
    <row r="446" spans="1:6" x14ac:dyDescent="0.25">
      <c r="A446" s="107" t="str">
        <f t="shared" si="24"/>
        <v>291</v>
      </c>
      <c r="B446" s="291" t="s">
        <v>2990</v>
      </c>
      <c r="C446" s="107" t="str">
        <f t="shared" si="25"/>
        <v>29101</v>
      </c>
      <c r="D446" s="107" t="str">
        <f t="shared" si="26"/>
        <v>HERRAMIENTAS MENORES</v>
      </c>
      <c r="E446" s="107" t="str">
        <f t="shared" si="27"/>
        <v>29101 HERRAMIENTAS MENORES</v>
      </c>
      <c r="F446" s="107" t="s">
        <v>10</v>
      </c>
    </row>
    <row r="447" spans="1:6" x14ac:dyDescent="0.25">
      <c r="A447" s="107" t="str">
        <f t="shared" si="24"/>
        <v>292</v>
      </c>
      <c r="B447" s="291" t="s">
        <v>2990</v>
      </c>
      <c r="C447" s="107" t="str">
        <f t="shared" si="25"/>
        <v>29201</v>
      </c>
      <c r="D447" s="107" t="str">
        <f t="shared" si="26"/>
        <v>REFACCIONES Y ACCESORIOS MENORES DE EDIFICIOS</v>
      </c>
      <c r="E447" s="107" t="str">
        <f t="shared" si="27"/>
        <v>29201 REFACCIONES Y ACCESORIOS MENORES DE EDIFICIOS</v>
      </c>
      <c r="F447" s="107" t="s">
        <v>11</v>
      </c>
    </row>
    <row r="448" spans="1:6" x14ac:dyDescent="0.25">
      <c r="A448" s="107" t="str">
        <f t="shared" si="24"/>
        <v>298</v>
      </c>
      <c r="B448" s="291" t="s">
        <v>2990</v>
      </c>
      <c r="C448" s="107" t="str">
        <f t="shared" si="25"/>
        <v>29801</v>
      </c>
      <c r="D448" s="107" t="str">
        <f t="shared" si="26"/>
        <v>REFACCIONES Y ACCESORIOS MENORES DE MAQUINARIA Y OTROS EQUIPOS</v>
      </c>
      <c r="E448" s="107" t="str">
        <f t="shared" si="27"/>
        <v>29801 REFACCIONES Y ACCESORIOS MENORES DE MAQUINARIA Y OTROS EQUIPOS</v>
      </c>
      <c r="F448" s="107" t="s">
        <v>77</v>
      </c>
    </row>
    <row r="449" spans="1:6" x14ac:dyDescent="0.25">
      <c r="A449" s="107" t="str">
        <f t="shared" si="24"/>
        <v>339</v>
      </c>
      <c r="B449" s="291" t="s">
        <v>2990</v>
      </c>
      <c r="C449" s="107" t="str">
        <f t="shared" si="25"/>
        <v>33901</v>
      </c>
      <c r="D449" s="107" t="str">
        <f t="shared" si="26"/>
        <v>SERVICIOS PROFESIONALES, CIENTIFICOS Y TECNICOS INTEGRALES</v>
      </c>
      <c r="E449" s="107" t="str">
        <f t="shared" si="27"/>
        <v>33901 SERVICIOS PROFESIONALES, CIENTIFICOS Y TECNICOS INTEGRALES</v>
      </c>
      <c r="F449" s="107" t="s">
        <v>71</v>
      </c>
    </row>
    <row r="450" spans="1:6" x14ac:dyDescent="0.25">
      <c r="A450" s="107" t="str">
        <f t="shared" si="24"/>
        <v>352</v>
      </c>
      <c r="B450" s="291" t="s">
        <v>2990</v>
      </c>
      <c r="C450" s="107" t="str">
        <f t="shared" si="25"/>
        <v>35201</v>
      </c>
      <c r="D450" s="107" t="str">
        <f t="shared" si="26"/>
        <v>INSTALACION, REPARACION Y MANTENIMIENTO DE MOBILIARIO Y EQUIPO DE ADMINISTRACION, EDUCACIONAL Y RECREATIVO</v>
      </c>
      <c r="E450" s="107" t="str">
        <f t="shared" si="27"/>
        <v>35201 INSTALACION, REPARACION Y MANTENIMIENTO DE MOBILIARIO Y EQUIPO DE ADMINISTRACION, EDUCACIONAL Y RECREATIVO</v>
      </c>
      <c r="F450" s="107" t="s">
        <v>100</v>
      </c>
    </row>
    <row r="451" spans="1:6" x14ac:dyDescent="0.25">
      <c r="A451" s="107" t="str">
        <f t="shared" ref="A451:A514" si="28">+MID(F451,1,3)</f>
        <v>357</v>
      </c>
      <c r="B451" s="291" t="s">
        <v>2990</v>
      </c>
      <c r="C451" s="107" t="str">
        <f t="shared" ref="C451:C514" si="29">+CONCATENATE(A451,B451)</f>
        <v>35701</v>
      </c>
      <c r="D451" s="107" t="str">
        <f t="shared" ref="D451:D514" si="30">+MID(F451,5,999)</f>
        <v>INSTALACION, REPARACION Y MANTENIMIENTO DE MAQUINARIA, OTROS EQUIPOS Y HERRAMIENTA</v>
      </c>
      <c r="E451" s="107" t="str">
        <f t="shared" si="27"/>
        <v>35701 INSTALACION, REPARACION Y MANTENIMIENTO DE MAQUINARIA, OTROS EQUIPOS Y HERRAMIENTA</v>
      </c>
      <c r="F451" s="107" t="s">
        <v>81</v>
      </c>
    </row>
    <row r="452" spans="1:6" x14ac:dyDescent="0.25">
      <c r="A452" s="107" t="str">
        <f t="shared" si="28"/>
        <v>358</v>
      </c>
      <c r="B452" s="291" t="s">
        <v>2990</v>
      </c>
      <c r="C452" s="107" t="str">
        <f t="shared" si="29"/>
        <v>35801</v>
      </c>
      <c r="D452" s="107" t="str">
        <f t="shared" si="30"/>
        <v>SERVICIOS DE LIMPIEZA Y MANEJO DE DESECHOS</v>
      </c>
      <c r="E452" s="107" t="str">
        <f t="shared" si="27"/>
        <v>35801 SERVICIOS DE LIMPIEZA Y MANEJO DE DESECHOS</v>
      </c>
      <c r="F452" s="107" t="s">
        <v>65</v>
      </c>
    </row>
    <row r="453" spans="1:6" x14ac:dyDescent="0.25">
      <c r="A453" s="107" t="str">
        <f t="shared" si="28"/>
        <v>511</v>
      </c>
      <c r="B453" s="291" t="s">
        <v>2990</v>
      </c>
      <c r="C453" s="107" t="str">
        <f t="shared" si="29"/>
        <v>51101</v>
      </c>
      <c r="D453" s="107" t="str">
        <f t="shared" si="30"/>
        <v>MUEBLES DE OFICINA Y ESTANTERIA</v>
      </c>
      <c r="E453" s="107" t="str">
        <f t="shared" ref="E453:E516" si="31">+CONCATENATE(C453," ",D453)</f>
        <v>51101 MUEBLES DE OFICINA Y ESTANTERIA</v>
      </c>
      <c r="F453" s="107" t="s">
        <v>15</v>
      </c>
    </row>
    <row r="454" spans="1:6" x14ac:dyDescent="0.25">
      <c r="A454" s="107" t="str">
        <f t="shared" si="28"/>
        <v>515</v>
      </c>
      <c r="B454" s="291" t="s">
        <v>2990</v>
      </c>
      <c r="C454" s="107" t="str">
        <f t="shared" si="29"/>
        <v>51501</v>
      </c>
      <c r="D454" s="107" t="str">
        <f t="shared" si="30"/>
        <v>EQUIPO DE COMPUTO Y DE TECNOLOGIAS DE LA INFORMACION</v>
      </c>
      <c r="E454" s="107" t="str">
        <f t="shared" si="31"/>
        <v>51501 EQUIPO DE COMPUTO Y DE TECNOLOGIAS DE LA INFORMACION</v>
      </c>
      <c r="F454" s="107" t="s">
        <v>73</v>
      </c>
    </row>
    <row r="455" spans="1:6" x14ac:dyDescent="0.25">
      <c r="A455" s="107" t="str">
        <f t="shared" si="28"/>
        <v>567</v>
      </c>
      <c r="B455" s="291" t="s">
        <v>2990</v>
      </c>
      <c r="C455" s="107" t="str">
        <f t="shared" si="29"/>
        <v>56701</v>
      </c>
      <c r="D455" s="107" t="str">
        <f t="shared" si="30"/>
        <v>HERRAMIENTAS Y MAQUINAS¿HERRAMIENTA</v>
      </c>
      <c r="E455" s="107" t="str">
        <f t="shared" si="31"/>
        <v>56701 HERRAMIENTAS Y MAQUINAS¿HERRAMIENTA</v>
      </c>
      <c r="F455" s="107" t="s">
        <v>50</v>
      </c>
    </row>
    <row r="456" spans="1:6" x14ac:dyDescent="0.25">
      <c r="A456" s="107" t="str">
        <f t="shared" si="28"/>
        <v>359</v>
      </c>
      <c r="B456" s="291" t="s">
        <v>2990</v>
      </c>
      <c r="C456" s="107" t="str">
        <f t="shared" si="29"/>
        <v>35901</v>
      </c>
      <c r="D456" s="107" t="str">
        <f t="shared" si="30"/>
        <v>SERVICIOS DE JARDINERIA Y FUMIGACION</v>
      </c>
      <c r="E456" s="107" t="str">
        <f t="shared" si="31"/>
        <v>35901 SERVICIOS DE JARDINERIA Y FUMIGACION</v>
      </c>
      <c r="F456" s="107" t="s">
        <v>101</v>
      </c>
    </row>
    <row r="457" spans="1:6" x14ac:dyDescent="0.25">
      <c r="A457" s="107" t="str">
        <f t="shared" si="28"/>
        <v>359</v>
      </c>
      <c r="B457" s="291" t="s">
        <v>2990</v>
      </c>
      <c r="C457" s="107" t="str">
        <f t="shared" si="29"/>
        <v>35901</v>
      </c>
      <c r="D457" s="107" t="str">
        <f t="shared" si="30"/>
        <v>SERVICIOS DE JARDINERIA Y FUMIGACION</v>
      </c>
      <c r="E457" s="107" t="str">
        <f t="shared" si="31"/>
        <v>35901 SERVICIOS DE JARDINERIA Y FUMIGACION</v>
      </c>
      <c r="F457" s="107" t="s">
        <v>101</v>
      </c>
    </row>
    <row r="458" spans="1:6" x14ac:dyDescent="0.25">
      <c r="A458" s="107" t="str">
        <f t="shared" si="28"/>
        <v>339</v>
      </c>
      <c r="B458" s="291" t="s">
        <v>2990</v>
      </c>
      <c r="C458" s="107" t="str">
        <f t="shared" si="29"/>
        <v>33901</v>
      </c>
      <c r="D458" s="107" t="str">
        <f t="shared" si="30"/>
        <v>SERVICIOS PROFESIONALES, CIENTIFICOS Y TECNICOS INTEGRALES</v>
      </c>
      <c r="E458" s="107" t="str">
        <f t="shared" si="31"/>
        <v>33901 SERVICIOS PROFESIONALES, CIENTIFICOS Y TECNICOS INTEGRALES</v>
      </c>
      <c r="F458" s="107" t="s">
        <v>71</v>
      </c>
    </row>
    <row r="459" spans="1:6" x14ac:dyDescent="0.25">
      <c r="A459" s="107" t="str">
        <f t="shared" si="28"/>
        <v>567</v>
      </c>
      <c r="B459" s="291" t="s">
        <v>2990</v>
      </c>
      <c r="C459" s="107" t="str">
        <f t="shared" si="29"/>
        <v>56701</v>
      </c>
      <c r="D459" s="107" t="str">
        <f t="shared" si="30"/>
        <v>HERRAMIENTAS Y MAQUINAS¿HERRAMIENTA</v>
      </c>
      <c r="E459" s="107" t="str">
        <f t="shared" si="31"/>
        <v>56701 HERRAMIENTAS Y MAQUINAS¿HERRAMIENTA</v>
      </c>
      <c r="F459" s="107" t="s">
        <v>50</v>
      </c>
    </row>
    <row r="460" spans="1:6" x14ac:dyDescent="0.25">
      <c r="A460" s="107" t="str">
        <f t="shared" si="28"/>
        <v>298</v>
      </c>
      <c r="B460" s="291" t="s">
        <v>2990</v>
      </c>
      <c r="C460" s="107" t="str">
        <f t="shared" si="29"/>
        <v>29801</v>
      </c>
      <c r="D460" s="107" t="str">
        <f t="shared" si="30"/>
        <v>REFACCIONES Y ACCESORIOS MENORES DE MAQUINARIA Y OTROS EQUIPOS</v>
      </c>
      <c r="E460" s="107" t="str">
        <f t="shared" si="31"/>
        <v>29801 REFACCIONES Y ACCESORIOS MENORES DE MAQUINARIA Y OTROS EQUIPOS</v>
      </c>
      <c r="F460" s="107" t="s">
        <v>77</v>
      </c>
    </row>
    <row r="461" spans="1:6" x14ac:dyDescent="0.25">
      <c r="A461" s="107" t="str">
        <f t="shared" si="28"/>
        <v>271</v>
      </c>
      <c r="B461" s="291" t="s">
        <v>2990</v>
      </c>
      <c r="C461" s="107" t="str">
        <f t="shared" si="29"/>
        <v>27101</v>
      </c>
      <c r="D461" s="107" t="str">
        <f t="shared" si="30"/>
        <v>VESTUARIO Y UNIFORMES</v>
      </c>
      <c r="E461" s="107" t="str">
        <f t="shared" si="31"/>
        <v>27101 VESTUARIO Y UNIFORMES</v>
      </c>
      <c r="F461" s="107" t="s">
        <v>8</v>
      </c>
    </row>
    <row r="462" spans="1:6" x14ac:dyDescent="0.25">
      <c r="A462" s="107" t="str">
        <f t="shared" si="28"/>
        <v>272</v>
      </c>
      <c r="B462" s="291" t="s">
        <v>2990</v>
      </c>
      <c r="C462" s="107" t="str">
        <f t="shared" si="29"/>
        <v>27201</v>
      </c>
      <c r="D462" s="107" t="str">
        <f t="shared" si="30"/>
        <v>PRENDAS DE SEGURIDAD Y PROTECCION PERSONAL</v>
      </c>
      <c r="E462" s="107" t="str">
        <f t="shared" si="31"/>
        <v>27201 PRENDAS DE SEGURIDAD Y PROTECCION PERSONAL</v>
      </c>
      <c r="F462" s="107" t="s">
        <v>67</v>
      </c>
    </row>
    <row r="463" spans="1:6" x14ac:dyDescent="0.25">
      <c r="A463" s="107" t="str">
        <f t="shared" si="28"/>
        <v>296</v>
      </c>
      <c r="B463" s="291" t="s">
        <v>2990</v>
      </c>
      <c r="C463" s="107" t="str">
        <f t="shared" si="29"/>
        <v>29601</v>
      </c>
      <c r="D463" s="107" t="str">
        <f t="shared" si="30"/>
        <v>REFACCIONES Y ACCESORIOS MENORES DE EQUIPO DE TRANSPORTE</v>
      </c>
      <c r="E463" s="107" t="str">
        <f t="shared" si="31"/>
        <v>29601 REFACCIONES Y ACCESORIOS MENORES DE EQUIPO DE TRANSPORTE</v>
      </c>
      <c r="F463" s="107" t="s">
        <v>55</v>
      </c>
    </row>
    <row r="464" spans="1:6" x14ac:dyDescent="0.25">
      <c r="A464" s="107" t="str">
        <f t="shared" si="28"/>
        <v>355</v>
      </c>
      <c r="B464" s="291" t="s">
        <v>2990</v>
      </c>
      <c r="C464" s="107" t="str">
        <f t="shared" si="29"/>
        <v>35501</v>
      </c>
      <c r="D464" s="107" t="str">
        <f t="shared" si="30"/>
        <v>REPARACION Y MANTENIMIENTO DE EQUIPO DE TRANSPORTE</v>
      </c>
      <c r="E464" s="107" t="str">
        <f t="shared" si="31"/>
        <v>35501 REPARACION Y MANTENIMIENTO DE EQUIPO DE TRANSPORTE</v>
      </c>
      <c r="F464" s="107" t="s">
        <v>104</v>
      </c>
    </row>
    <row r="465" spans="1:6" x14ac:dyDescent="0.25">
      <c r="A465" s="107" t="str">
        <f t="shared" si="28"/>
        <v>357</v>
      </c>
      <c r="B465" s="291" t="s">
        <v>2990</v>
      </c>
      <c r="C465" s="107" t="str">
        <f t="shared" si="29"/>
        <v>35701</v>
      </c>
      <c r="D465" s="107" t="str">
        <f t="shared" si="30"/>
        <v>INSTALACION, REPARACION Y MANTENIMIENTO DE MAQUINARIA, OTROS EQUIPOS Y HERRAMIENTA</v>
      </c>
      <c r="E465" s="107" t="str">
        <f t="shared" si="31"/>
        <v>35701 INSTALACION, REPARACION Y MANTENIMIENTO DE MAQUINARIA, OTROS EQUIPOS Y HERRAMIENTA</v>
      </c>
      <c r="F465" s="107" t="s">
        <v>81</v>
      </c>
    </row>
    <row r="466" spans="1:6" x14ac:dyDescent="0.25">
      <c r="A466" s="107" t="str">
        <f t="shared" si="28"/>
        <v>291</v>
      </c>
      <c r="B466" s="291" t="s">
        <v>2990</v>
      </c>
      <c r="C466" s="107" t="str">
        <f t="shared" si="29"/>
        <v>29101</v>
      </c>
      <c r="D466" s="107" t="str">
        <f t="shared" si="30"/>
        <v>HERRAMIENTAS MENORES</v>
      </c>
      <c r="E466" s="107" t="str">
        <f t="shared" si="31"/>
        <v>29101 HERRAMIENTAS MENORES</v>
      </c>
      <c r="F466" s="107" t="s">
        <v>10</v>
      </c>
    </row>
    <row r="467" spans="1:6" x14ac:dyDescent="0.25">
      <c r="A467" s="107" t="str">
        <f t="shared" si="28"/>
        <v>511</v>
      </c>
      <c r="B467" s="291" t="s">
        <v>2990</v>
      </c>
      <c r="C467" s="107" t="str">
        <f t="shared" si="29"/>
        <v>51101</v>
      </c>
      <c r="D467" s="107" t="str">
        <f t="shared" si="30"/>
        <v>MUEBLES DE OFICINA Y ESTANTERIA</v>
      </c>
      <c r="E467" s="107" t="str">
        <f t="shared" si="31"/>
        <v>51101 MUEBLES DE OFICINA Y ESTANTERIA</v>
      </c>
      <c r="F467" s="107" t="s">
        <v>15</v>
      </c>
    </row>
    <row r="468" spans="1:6" x14ac:dyDescent="0.25">
      <c r="A468" s="107" t="str">
        <f t="shared" si="28"/>
        <v>241</v>
      </c>
      <c r="B468" s="291" t="s">
        <v>2990</v>
      </c>
      <c r="C468" s="107" t="str">
        <f t="shared" si="29"/>
        <v>24101</v>
      </c>
      <c r="D468" s="107" t="str">
        <f t="shared" si="30"/>
        <v>PRODUCTOS MINERALES NO METALICOS</v>
      </c>
      <c r="E468" s="107" t="str">
        <f t="shared" si="31"/>
        <v>24101 PRODUCTOS MINERALES NO METALICOS</v>
      </c>
      <c r="F468" s="107" t="s">
        <v>92</v>
      </c>
    </row>
    <row r="469" spans="1:6" x14ac:dyDescent="0.25">
      <c r="A469" s="107" t="str">
        <f t="shared" si="28"/>
        <v>252</v>
      </c>
      <c r="B469" s="291" t="s">
        <v>2990</v>
      </c>
      <c r="C469" s="107" t="str">
        <f t="shared" si="29"/>
        <v>25201</v>
      </c>
      <c r="D469" s="107" t="str">
        <f t="shared" si="30"/>
        <v>FERTILIZANTES, PESTICIDAS Y OTROS AGROQUIMICOS</v>
      </c>
      <c r="E469" s="107" t="str">
        <f t="shared" si="31"/>
        <v>25201 FERTILIZANTES, PESTICIDAS Y OTROS AGROQUIMICOS</v>
      </c>
      <c r="F469" s="107" t="s">
        <v>190</v>
      </c>
    </row>
    <row r="470" spans="1:6" x14ac:dyDescent="0.25">
      <c r="A470" s="107" t="str">
        <f t="shared" si="28"/>
        <v>256</v>
      </c>
      <c r="B470" s="291" t="s">
        <v>2990</v>
      </c>
      <c r="C470" s="107" t="str">
        <f t="shared" si="29"/>
        <v>25601</v>
      </c>
      <c r="D470" s="107" t="str">
        <f t="shared" si="30"/>
        <v>FIBRAS SINTETICAS, HULES, PLASTICOS Y DERIVADOS</v>
      </c>
      <c r="E470" s="107" t="str">
        <f t="shared" si="31"/>
        <v>25601 FIBRAS SINTETICAS, HULES, PLASTICOS Y DERIVADOS</v>
      </c>
      <c r="F470" s="107" t="s">
        <v>69</v>
      </c>
    </row>
    <row r="471" spans="1:6" x14ac:dyDescent="0.25">
      <c r="A471" s="107" t="str">
        <f t="shared" si="28"/>
        <v>326</v>
      </c>
      <c r="B471" s="291" t="s">
        <v>2990</v>
      </c>
      <c r="C471" s="107" t="str">
        <f t="shared" si="29"/>
        <v>32601</v>
      </c>
      <c r="D471" s="107" t="str">
        <f t="shared" si="30"/>
        <v>ARRENDAMIENTO DE MAQUINARIA, OTROS EQUIPOS Y HERRAMIENTAS</v>
      </c>
      <c r="E471" s="107" t="str">
        <f t="shared" si="31"/>
        <v>32601 ARRENDAMIENTO DE MAQUINARIA, OTROS EQUIPOS Y HERRAMIENTAS</v>
      </c>
      <c r="F471" s="107" t="s">
        <v>188</v>
      </c>
    </row>
    <row r="472" spans="1:6" x14ac:dyDescent="0.25">
      <c r="A472" s="107" t="str">
        <f t="shared" si="28"/>
        <v>515</v>
      </c>
      <c r="B472" s="291" t="s">
        <v>2990</v>
      </c>
      <c r="C472" s="107" t="str">
        <f t="shared" si="29"/>
        <v>51501</v>
      </c>
      <c r="D472" s="107" t="str">
        <f t="shared" si="30"/>
        <v>EQUIPO DE COMPUTO Y DE TECNOLOGIAS DE LA INFORMACION</v>
      </c>
      <c r="E472" s="107" t="str">
        <f t="shared" si="31"/>
        <v>51501 EQUIPO DE COMPUTO Y DE TECNOLOGIAS DE LA INFORMACION</v>
      </c>
      <c r="F472" s="107" t="s">
        <v>73</v>
      </c>
    </row>
    <row r="473" spans="1:6" x14ac:dyDescent="0.25">
      <c r="A473" s="107" t="str">
        <f t="shared" si="28"/>
        <v>211</v>
      </c>
      <c r="B473" s="291" t="s">
        <v>2990</v>
      </c>
      <c r="C473" s="107" t="str">
        <f t="shared" si="29"/>
        <v>21101</v>
      </c>
      <c r="D473" s="107" t="str">
        <f t="shared" si="30"/>
        <v>MATERIALES, UTILES Y EQUIPOS MENORES DE OFICINA</v>
      </c>
      <c r="E473" s="107" t="str">
        <f t="shared" si="31"/>
        <v>21101 MATERIALES, UTILES Y EQUIPOS MENORES DE OFICINA</v>
      </c>
      <c r="F473" s="107" t="s">
        <v>2</v>
      </c>
    </row>
    <row r="474" spans="1:6" x14ac:dyDescent="0.25">
      <c r="A474" s="107" t="str">
        <f t="shared" si="28"/>
        <v>261</v>
      </c>
      <c r="B474" s="291" t="s">
        <v>2990</v>
      </c>
      <c r="C474" s="107" t="str">
        <f t="shared" si="29"/>
        <v>26101</v>
      </c>
      <c r="D474" s="107" t="str">
        <f t="shared" si="30"/>
        <v>COMBUSTIBLES, LUBRICANTES Y ADITIVOS</v>
      </c>
      <c r="E474" s="107" t="str">
        <f t="shared" si="31"/>
        <v>26101 COMBUSTIBLES, LUBRICANTES Y ADITIVOS</v>
      </c>
      <c r="F474" s="107" t="s">
        <v>98</v>
      </c>
    </row>
    <row r="475" spans="1:6" x14ac:dyDescent="0.25">
      <c r="A475" s="107" t="str">
        <f t="shared" si="28"/>
        <v>351</v>
      </c>
      <c r="B475" s="291" t="s">
        <v>2990</v>
      </c>
      <c r="C475" s="107" t="str">
        <f t="shared" si="29"/>
        <v>35101</v>
      </c>
      <c r="D475" s="107" t="str">
        <f t="shared" si="30"/>
        <v>CONSERVACION Y MANTENIMIENTO MENOR DE INMUEBLES</v>
      </c>
      <c r="E475" s="107" t="str">
        <f t="shared" si="31"/>
        <v>35101 CONSERVACION Y MANTENIMIENTO MENOR DE INMUEBLES</v>
      </c>
      <c r="F475" s="107" t="s">
        <v>99</v>
      </c>
    </row>
    <row r="476" spans="1:6" x14ac:dyDescent="0.25">
      <c r="A476" s="107" t="str">
        <f t="shared" si="28"/>
        <v>256</v>
      </c>
      <c r="B476" s="291" t="s">
        <v>2990</v>
      </c>
      <c r="C476" s="107" t="str">
        <f t="shared" si="29"/>
        <v>25601</v>
      </c>
      <c r="D476" s="107" t="str">
        <f t="shared" si="30"/>
        <v>FIBRAS SINTETICAS, HULES, PLASTICOS Y DERIVADOS</v>
      </c>
      <c r="E476" s="107" t="str">
        <f t="shared" si="31"/>
        <v>25601 FIBRAS SINTETICAS, HULES, PLASTICOS Y DERIVADOS</v>
      </c>
      <c r="F476" s="107" t="s">
        <v>69</v>
      </c>
    </row>
    <row r="477" spans="1:6" x14ac:dyDescent="0.25">
      <c r="A477" s="107" t="str">
        <f t="shared" si="28"/>
        <v>216</v>
      </c>
      <c r="B477" s="291" t="s">
        <v>2990</v>
      </c>
      <c r="C477" s="107" t="str">
        <f t="shared" si="29"/>
        <v>21601</v>
      </c>
      <c r="D477" s="107" t="str">
        <f t="shared" si="30"/>
        <v>MATERIAL DE LIMPIEZA</v>
      </c>
      <c r="E477" s="107" t="str">
        <f t="shared" si="31"/>
        <v>21601 MATERIAL DE LIMPIEZA</v>
      </c>
      <c r="F477" s="107" t="s">
        <v>4</v>
      </c>
    </row>
    <row r="478" spans="1:6" x14ac:dyDescent="0.25">
      <c r="A478" s="107" t="str">
        <f t="shared" si="28"/>
        <v>216</v>
      </c>
      <c r="B478" s="291" t="s">
        <v>2990</v>
      </c>
      <c r="C478" s="107" t="str">
        <f t="shared" si="29"/>
        <v>21601</v>
      </c>
      <c r="D478" s="107" t="str">
        <f t="shared" si="30"/>
        <v>MATERIAL DE LIMPIEZA</v>
      </c>
      <c r="E478" s="107" t="str">
        <f t="shared" si="31"/>
        <v>21601 MATERIAL DE LIMPIEZA</v>
      </c>
      <c r="F478" s="107" t="s">
        <v>4</v>
      </c>
    </row>
    <row r="479" spans="1:6" x14ac:dyDescent="0.25">
      <c r="A479" s="107" t="str">
        <f t="shared" si="28"/>
        <v>296</v>
      </c>
      <c r="B479" s="291" t="s">
        <v>2990</v>
      </c>
      <c r="C479" s="107" t="str">
        <f t="shared" si="29"/>
        <v>29601</v>
      </c>
      <c r="D479" s="107" t="str">
        <f t="shared" si="30"/>
        <v>REFACCIONES Y ACCESORIOS MENORES DE EQUIPO DE TRANSPORTE</v>
      </c>
      <c r="E479" s="107" t="str">
        <f t="shared" si="31"/>
        <v>29601 REFACCIONES Y ACCESORIOS MENORES DE EQUIPO DE TRANSPORTE</v>
      </c>
      <c r="F479" s="107" t="s">
        <v>55</v>
      </c>
    </row>
    <row r="480" spans="1:6" x14ac:dyDescent="0.25">
      <c r="A480" s="107" t="str">
        <f t="shared" si="28"/>
        <v>247</v>
      </c>
      <c r="B480" s="291" t="s">
        <v>2990</v>
      </c>
      <c r="C480" s="107" t="str">
        <f t="shared" si="29"/>
        <v>24701</v>
      </c>
      <c r="D480" s="107" t="str">
        <f t="shared" si="30"/>
        <v>ARTICULOS METALICOS PARA LA CONSTRUCCION</v>
      </c>
      <c r="E480" s="107" t="str">
        <f t="shared" si="31"/>
        <v>24701 ARTICULOS METALICOS PARA LA CONSTRUCCION</v>
      </c>
      <c r="F480" s="107" t="s">
        <v>58</v>
      </c>
    </row>
    <row r="481" spans="1:6" x14ac:dyDescent="0.25">
      <c r="A481" s="107" t="str">
        <f t="shared" si="28"/>
        <v>382</v>
      </c>
      <c r="B481" s="291" t="s">
        <v>2990</v>
      </c>
      <c r="C481" s="107" t="str">
        <f t="shared" si="29"/>
        <v>38201</v>
      </c>
      <c r="D481" s="107" t="str">
        <f t="shared" si="30"/>
        <v>GASTOS DE ORDEN SOCIAL Y CULTURAL</v>
      </c>
      <c r="E481" s="107" t="str">
        <f t="shared" si="31"/>
        <v>38201 GASTOS DE ORDEN SOCIAL Y CULTURAL</v>
      </c>
      <c r="F481" s="107" t="s">
        <v>61</v>
      </c>
    </row>
    <row r="482" spans="1:6" x14ac:dyDescent="0.25">
      <c r="A482" s="107" t="str">
        <f t="shared" si="28"/>
        <v>382</v>
      </c>
      <c r="B482" s="291" t="s">
        <v>2990</v>
      </c>
      <c r="C482" s="107" t="str">
        <f t="shared" si="29"/>
        <v>38201</v>
      </c>
      <c r="D482" s="107" t="str">
        <f t="shared" si="30"/>
        <v>GASTOS DE ORDEN SOCIAL Y CULTURAL</v>
      </c>
      <c r="E482" s="107" t="str">
        <f t="shared" si="31"/>
        <v>38201 GASTOS DE ORDEN SOCIAL Y CULTURAL</v>
      </c>
      <c r="F482" s="107" t="s">
        <v>61</v>
      </c>
    </row>
    <row r="483" spans="1:6" x14ac:dyDescent="0.25">
      <c r="A483" s="107" t="str">
        <f t="shared" si="28"/>
        <v>246</v>
      </c>
      <c r="B483" s="291" t="s">
        <v>2990</v>
      </c>
      <c r="C483" s="107" t="str">
        <f t="shared" si="29"/>
        <v>24601</v>
      </c>
      <c r="D483" s="107" t="str">
        <f t="shared" si="30"/>
        <v>MATERIAL ELECTRICO Y ELECTRONICO</v>
      </c>
      <c r="E483" s="107" t="str">
        <f t="shared" si="31"/>
        <v>24601 MATERIAL ELECTRICO Y ELECTRONICO</v>
      </c>
      <c r="F483" s="107" t="s">
        <v>52</v>
      </c>
    </row>
    <row r="484" spans="1:6" x14ac:dyDescent="0.25">
      <c r="A484" s="107" t="str">
        <f t="shared" si="28"/>
        <v>243</v>
      </c>
      <c r="B484" s="291" t="s">
        <v>2990</v>
      </c>
      <c r="C484" s="107" t="str">
        <f t="shared" si="29"/>
        <v>24301</v>
      </c>
      <c r="D484" s="107" t="str">
        <f t="shared" si="30"/>
        <v>CAL, YESO Y PRODUCTOS DE YESO</v>
      </c>
      <c r="E484" s="107" t="str">
        <f t="shared" si="31"/>
        <v>24301 CAL, YESO Y PRODUCTOS DE YESO</v>
      </c>
      <c r="F484" s="107" t="s">
        <v>94</v>
      </c>
    </row>
    <row r="485" spans="1:6" x14ac:dyDescent="0.25">
      <c r="A485" s="107" t="str">
        <f t="shared" si="28"/>
        <v>217</v>
      </c>
      <c r="B485" s="291" t="s">
        <v>2990</v>
      </c>
      <c r="C485" s="107" t="str">
        <f t="shared" si="29"/>
        <v>21701</v>
      </c>
      <c r="D485" s="107" t="str">
        <f t="shared" si="30"/>
        <v>MATERIALES Y UTILES DE ENSEÑANZA</v>
      </c>
      <c r="E485" s="107" t="str">
        <f t="shared" si="31"/>
        <v>21701 MATERIALES Y UTILES DE ENSEÑANZA</v>
      </c>
      <c r="F485" s="107" t="s">
        <v>5</v>
      </c>
    </row>
    <row r="486" spans="1:6" x14ac:dyDescent="0.25">
      <c r="A486" s="107" t="str">
        <f t="shared" si="28"/>
        <v>222</v>
      </c>
      <c r="B486" s="291" t="s">
        <v>2990</v>
      </c>
      <c r="C486" s="107" t="str">
        <f t="shared" si="29"/>
        <v>22201</v>
      </c>
      <c r="D486" s="107" t="str">
        <f t="shared" si="30"/>
        <v>PRODUCTOS ALIMENTICIOS PARA ANIMALES</v>
      </c>
      <c r="E486" s="107" t="str">
        <f t="shared" si="31"/>
        <v>22201 PRODUCTOS ALIMENTICIOS PARA ANIMALES</v>
      </c>
      <c r="F486" s="107" t="s">
        <v>74</v>
      </c>
    </row>
    <row r="487" spans="1:6" x14ac:dyDescent="0.25">
      <c r="A487" s="107" t="str">
        <f t="shared" si="28"/>
        <v>247</v>
      </c>
      <c r="B487" s="291" t="s">
        <v>2990</v>
      </c>
      <c r="C487" s="107" t="str">
        <f t="shared" si="29"/>
        <v>24701</v>
      </c>
      <c r="D487" s="107" t="str">
        <f t="shared" si="30"/>
        <v>ARTICULOS METALICOS PARA LA CONSTRUCCION</v>
      </c>
      <c r="E487" s="107" t="str">
        <f t="shared" si="31"/>
        <v>24701 ARTICULOS METALICOS PARA LA CONSTRUCCION</v>
      </c>
      <c r="F487" s="107" t="s">
        <v>58</v>
      </c>
    </row>
    <row r="488" spans="1:6" x14ac:dyDescent="0.25">
      <c r="A488" s="107" t="str">
        <f t="shared" si="28"/>
        <v>242</v>
      </c>
      <c r="B488" s="291" t="s">
        <v>2990</v>
      </c>
      <c r="C488" s="107" t="str">
        <f t="shared" si="29"/>
        <v>24201</v>
      </c>
      <c r="D488" s="107" t="str">
        <f t="shared" si="30"/>
        <v>CEMENTO Y PRODUCTOS DE CONCRETO</v>
      </c>
      <c r="E488" s="107" t="str">
        <f t="shared" si="31"/>
        <v>24201 CEMENTO Y PRODUCTOS DE CONCRETO</v>
      </c>
      <c r="F488" s="107" t="s">
        <v>93</v>
      </c>
    </row>
    <row r="489" spans="1:6" x14ac:dyDescent="0.25">
      <c r="A489" s="107" t="str">
        <f t="shared" si="28"/>
        <v>562</v>
      </c>
      <c r="B489" s="291" t="s">
        <v>2990</v>
      </c>
      <c r="C489" s="107" t="str">
        <f t="shared" si="29"/>
        <v>56201</v>
      </c>
      <c r="D489" s="107" t="str">
        <f t="shared" si="30"/>
        <v>MAQUINARIA Y EQUIPO INDUSTRIAL</v>
      </c>
      <c r="E489" s="107" t="str">
        <f t="shared" si="31"/>
        <v>56201 MAQUINARIA Y EQUIPO INDUSTRIAL</v>
      </c>
      <c r="F489" s="107" t="s">
        <v>102</v>
      </c>
    </row>
    <row r="490" spans="1:6" x14ac:dyDescent="0.25">
      <c r="A490" s="107" t="str">
        <f t="shared" si="28"/>
        <v>249</v>
      </c>
      <c r="B490" s="291" t="s">
        <v>2990</v>
      </c>
      <c r="C490" s="107" t="str">
        <f t="shared" si="29"/>
        <v>24901</v>
      </c>
      <c r="D490" s="107" t="str">
        <f t="shared" si="30"/>
        <v>OTROS MATERIALES Y ARTICULOS DE CONSTRUCCION Y REPARACION</v>
      </c>
      <c r="E490" s="107" t="str">
        <f t="shared" si="31"/>
        <v>24901 OTROS MATERIALES Y ARTICULOS DE CONSTRUCCION Y REPARACION</v>
      </c>
      <c r="F490" s="107" t="s">
        <v>59</v>
      </c>
    </row>
    <row r="491" spans="1:6" x14ac:dyDescent="0.25">
      <c r="A491" s="107" t="str">
        <f t="shared" si="28"/>
        <v>217</v>
      </c>
      <c r="B491" s="291" t="s">
        <v>2990</v>
      </c>
      <c r="C491" s="107" t="str">
        <f t="shared" si="29"/>
        <v>21701</v>
      </c>
      <c r="D491" s="107" t="str">
        <f t="shared" si="30"/>
        <v>MATERIALES Y UTILES DE ENSEÑANZA</v>
      </c>
      <c r="E491" s="107" t="str">
        <f t="shared" si="31"/>
        <v>21701 MATERIALES Y UTILES DE ENSEÑANZA</v>
      </c>
      <c r="F491" s="107" t="s">
        <v>5</v>
      </c>
    </row>
    <row r="492" spans="1:6" x14ac:dyDescent="0.25">
      <c r="A492" s="107" t="str">
        <f t="shared" si="28"/>
        <v>249</v>
      </c>
      <c r="B492" s="291" t="s">
        <v>2990</v>
      </c>
      <c r="C492" s="107" t="str">
        <f t="shared" si="29"/>
        <v>24901</v>
      </c>
      <c r="D492" s="107" t="str">
        <f t="shared" si="30"/>
        <v>OTROS MATERIALES Y ARTICULOS DE CONSTRUCCION Y REPARACION</v>
      </c>
      <c r="E492" s="107" t="str">
        <f t="shared" si="31"/>
        <v>24901 OTROS MATERIALES Y ARTICULOS DE CONSTRUCCION Y REPARACION</v>
      </c>
      <c r="F492" s="107" t="s">
        <v>59</v>
      </c>
    </row>
    <row r="493" spans="1:6" x14ac:dyDescent="0.25">
      <c r="A493" s="107" t="str">
        <f t="shared" si="28"/>
        <v>253</v>
      </c>
      <c r="B493" s="291" t="s">
        <v>2990</v>
      </c>
      <c r="C493" s="107" t="str">
        <f t="shared" si="29"/>
        <v>25301</v>
      </c>
      <c r="D493" s="107" t="str">
        <f t="shared" si="30"/>
        <v>MEDICINAS Y PRODUCTOS FARMACEUTICOS</v>
      </c>
      <c r="E493" s="107" t="str">
        <f t="shared" si="31"/>
        <v>25301 MEDICINAS Y PRODUCTOS FARMACEUTICOS</v>
      </c>
      <c r="F493" s="107" t="s">
        <v>75</v>
      </c>
    </row>
    <row r="494" spans="1:6" x14ac:dyDescent="0.25">
      <c r="A494" s="107" t="str">
        <f t="shared" si="28"/>
        <v>254</v>
      </c>
      <c r="B494" s="291" t="s">
        <v>2990</v>
      </c>
      <c r="C494" s="107" t="str">
        <f t="shared" si="29"/>
        <v>25401</v>
      </c>
      <c r="D494" s="107" t="str">
        <f t="shared" si="30"/>
        <v>MATERIALES, ACCESORIOS Y SUMINISTROS MEDICOS</v>
      </c>
      <c r="E494" s="107" t="str">
        <f t="shared" si="31"/>
        <v>25401 MATERIALES, ACCESORIOS Y SUMINISTROS MEDICOS</v>
      </c>
      <c r="F494" s="107" t="s">
        <v>42</v>
      </c>
    </row>
    <row r="495" spans="1:6" x14ac:dyDescent="0.25">
      <c r="A495" s="107" t="str">
        <f t="shared" si="28"/>
        <v>337</v>
      </c>
      <c r="B495" s="291" t="s">
        <v>2990</v>
      </c>
      <c r="C495" s="107" t="str">
        <f t="shared" si="29"/>
        <v>33701</v>
      </c>
      <c r="D495" s="107" t="str">
        <f t="shared" si="30"/>
        <v>SERVICIOS DE PROTECCION Y SEGURIDAD</v>
      </c>
      <c r="E495" s="107" t="str">
        <f t="shared" si="31"/>
        <v>33701 SERVICIOS DE PROTECCION Y SEGURIDAD</v>
      </c>
      <c r="F495" s="107" t="s">
        <v>192</v>
      </c>
    </row>
    <row r="496" spans="1:6" x14ac:dyDescent="0.25">
      <c r="A496" s="107" t="str">
        <f t="shared" si="28"/>
        <v>336</v>
      </c>
      <c r="B496" s="291" t="s">
        <v>2990</v>
      </c>
      <c r="C496" s="107" t="str">
        <f t="shared" si="29"/>
        <v>33601</v>
      </c>
      <c r="D496" s="107" t="str">
        <f t="shared" si="30"/>
        <v>SERVICIOS DE APOYO ADMINISTRATIVO, TRADUCCION, FOTOCOPIADO E IMPRESION</v>
      </c>
      <c r="E496" s="107" t="str">
        <f t="shared" si="31"/>
        <v>33601 SERVICIOS DE APOYO ADMINISTRATIVO, TRADUCCION, FOTOCOPIADO E IMPRESION</v>
      </c>
      <c r="F496" s="107" t="s">
        <v>45</v>
      </c>
    </row>
    <row r="497" spans="1:6" x14ac:dyDescent="0.25">
      <c r="A497" s="107" t="str">
        <f t="shared" si="28"/>
        <v>336</v>
      </c>
      <c r="B497" s="291" t="s">
        <v>2990</v>
      </c>
      <c r="C497" s="107" t="str">
        <f t="shared" si="29"/>
        <v>33601</v>
      </c>
      <c r="D497" s="107" t="str">
        <f t="shared" si="30"/>
        <v>SERVICIOS DE APOYO ADMINISTRATIVO, TRADUCCION, FOTOCOPIADO E IMPRESION</v>
      </c>
      <c r="E497" s="107" t="str">
        <f t="shared" si="31"/>
        <v>33601 SERVICIOS DE APOYO ADMINISTRATIVO, TRADUCCION, FOTOCOPIADO E IMPRESION</v>
      </c>
      <c r="F497" s="107" t="s">
        <v>45</v>
      </c>
    </row>
    <row r="498" spans="1:6" x14ac:dyDescent="0.25">
      <c r="A498" s="107" t="str">
        <f t="shared" si="28"/>
        <v>336</v>
      </c>
      <c r="B498" s="291" t="s">
        <v>2990</v>
      </c>
      <c r="C498" s="107" t="str">
        <f t="shared" si="29"/>
        <v>33601</v>
      </c>
      <c r="D498" s="107" t="str">
        <f t="shared" si="30"/>
        <v>SERVICIOS DE APOYO ADMINISTRATIVO, TRADUCCION, FOTOCOPIADO E IMPRESION</v>
      </c>
      <c r="E498" s="107" t="str">
        <f t="shared" si="31"/>
        <v>33601 SERVICIOS DE APOYO ADMINISTRATIVO, TRADUCCION, FOTOCOPIADO E IMPRESION</v>
      </c>
      <c r="F498" s="107" t="s">
        <v>45</v>
      </c>
    </row>
    <row r="499" spans="1:6" x14ac:dyDescent="0.25">
      <c r="A499" s="107" t="str">
        <f t="shared" si="28"/>
        <v>256</v>
      </c>
      <c r="B499" s="291" t="s">
        <v>2990</v>
      </c>
      <c r="C499" s="107" t="str">
        <f t="shared" si="29"/>
        <v>25601</v>
      </c>
      <c r="D499" s="107" t="str">
        <f t="shared" si="30"/>
        <v>FIBRAS SINTETICAS, HULES, PLASTICOS Y DERIVADOS</v>
      </c>
      <c r="E499" s="107" t="str">
        <f t="shared" si="31"/>
        <v>25601 FIBRAS SINTETICAS, HULES, PLASTICOS Y DERIVADOS</v>
      </c>
      <c r="F499" s="107" t="s">
        <v>69</v>
      </c>
    </row>
    <row r="500" spans="1:6" x14ac:dyDescent="0.25">
      <c r="A500" s="107" t="str">
        <f t="shared" si="28"/>
        <v>614</v>
      </c>
      <c r="B500" s="291" t="s">
        <v>2990</v>
      </c>
      <c r="C500" s="107" t="str">
        <f t="shared" si="29"/>
        <v>61401</v>
      </c>
      <c r="D500" s="107" t="str">
        <f t="shared" si="30"/>
        <v>DIVISION DE TERRENOS Y CONSTRUCCION DE OBRAS DE URBANIZACION</v>
      </c>
      <c r="E500" s="107" t="str">
        <f t="shared" si="31"/>
        <v>61401 DIVISION DE TERRENOS Y CONSTRUCCION DE OBRAS DE URBANIZACION</v>
      </c>
      <c r="F500" s="107" t="s">
        <v>141</v>
      </c>
    </row>
    <row r="501" spans="1:6" x14ac:dyDescent="0.25">
      <c r="A501" s="107" t="str">
        <f t="shared" si="28"/>
        <v>614</v>
      </c>
      <c r="B501" s="291" t="s">
        <v>2990</v>
      </c>
      <c r="C501" s="107" t="str">
        <f t="shared" si="29"/>
        <v>61401</v>
      </c>
      <c r="D501" s="107" t="str">
        <f t="shared" si="30"/>
        <v>DIVISION DE TERRENOS Y CONSTRUCCION DE OBRAS DE URBANIZACION</v>
      </c>
      <c r="E501" s="107" t="str">
        <f t="shared" si="31"/>
        <v>61401 DIVISION DE TERRENOS Y CONSTRUCCION DE OBRAS DE URBANIZACION</v>
      </c>
      <c r="F501" s="107" t="s">
        <v>141</v>
      </c>
    </row>
    <row r="502" spans="1:6" x14ac:dyDescent="0.25">
      <c r="A502" s="107" t="str">
        <f t="shared" si="28"/>
        <v>563</v>
      </c>
      <c r="B502" s="291" t="s">
        <v>2990</v>
      </c>
      <c r="C502" s="107" t="str">
        <f t="shared" si="29"/>
        <v>56301</v>
      </c>
      <c r="D502" s="107" t="str">
        <f t="shared" si="30"/>
        <v>MAQUINARIA Y EQUIPO DE CONSTRUCCION</v>
      </c>
      <c r="E502" s="107" t="str">
        <f t="shared" si="31"/>
        <v>56301 MAQUINARIA Y EQUIPO DE CONSTRUCCION</v>
      </c>
      <c r="F502" s="107" t="s">
        <v>164</v>
      </c>
    </row>
    <row r="503" spans="1:6" x14ac:dyDescent="0.25">
      <c r="A503" s="107" t="str">
        <f t="shared" si="28"/>
        <v>298</v>
      </c>
      <c r="B503" s="291" t="s">
        <v>2990</v>
      </c>
      <c r="C503" s="107" t="str">
        <f t="shared" si="29"/>
        <v>29801</v>
      </c>
      <c r="D503" s="107" t="str">
        <f t="shared" si="30"/>
        <v>REFACCIONES Y ACCESORIOS MENORES DE MAQUINARIA Y OTROS EQUIPOS</v>
      </c>
      <c r="E503" s="107" t="str">
        <f t="shared" si="31"/>
        <v>29801 REFACCIONES Y ACCESORIOS MENORES DE MAQUINARIA Y OTROS EQUIPOS</v>
      </c>
      <c r="F503" s="107" t="s">
        <v>77</v>
      </c>
    </row>
    <row r="504" spans="1:6" x14ac:dyDescent="0.25">
      <c r="A504" s="107" t="str">
        <f t="shared" si="28"/>
        <v>357</v>
      </c>
      <c r="B504" s="291" t="s">
        <v>2990</v>
      </c>
      <c r="C504" s="107" t="str">
        <f t="shared" si="29"/>
        <v>35701</v>
      </c>
      <c r="D504" s="107" t="str">
        <f t="shared" si="30"/>
        <v>INSTALACION, REPARACION Y MANTENIMIENTO DE MAQUINARIA, OTROS EQUIPOS Y HERRAMIENTA</v>
      </c>
      <c r="E504" s="107" t="str">
        <f t="shared" si="31"/>
        <v>35701 INSTALACION, REPARACION Y MANTENIMIENTO DE MAQUINARIA, OTROS EQUIPOS Y HERRAMIENTA</v>
      </c>
      <c r="F504" s="107" t="s">
        <v>81</v>
      </c>
    </row>
    <row r="505" spans="1:6" x14ac:dyDescent="0.25">
      <c r="A505" s="107" t="str">
        <f t="shared" si="28"/>
        <v>567</v>
      </c>
      <c r="B505" s="291" t="s">
        <v>2990</v>
      </c>
      <c r="C505" s="107" t="str">
        <f t="shared" si="29"/>
        <v>56701</v>
      </c>
      <c r="D505" s="107" t="str">
        <f t="shared" si="30"/>
        <v>HERRAMIENTAS Y MAQUINAS¿HERRAMIENTA</v>
      </c>
      <c r="E505" s="107" t="str">
        <f t="shared" si="31"/>
        <v>56701 HERRAMIENTAS Y MAQUINAS¿HERRAMIENTA</v>
      </c>
      <c r="F505" s="107" t="s">
        <v>50</v>
      </c>
    </row>
    <row r="506" spans="1:6" x14ac:dyDescent="0.25">
      <c r="A506" s="107" t="str">
        <f t="shared" si="28"/>
        <v>569</v>
      </c>
      <c r="B506" s="291" t="s">
        <v>2990</v>
      </c>
      <c r="C506" s="107" t="str">
        <f t="shared" si="29"/>
        <v>56901</v>
      </c>
      <c r="D506" s="107" t="str">
        <f t="shared" si="30"/>
        <v>OTROS EQUIPOS</v>
      </c>
      <c r="E506" s="107" t="str">
        <f t="shared" si="31"/>
        <v>56901 OTROS EQUIPOS</v>
      </c>
      <c r="F506" s="107" t="s">
        <v>78</v>
      </c>
    </row>
    <row r="507" spans="1:6" x14ac:dyDescent="0.25">
      <c r="A507" s="107" t="str">
        <f t="shared" si="28"/>
        <v>241</v>
      </c>
      <c r="B507" s="291" t="s">
        <v>2990</v>
      </c>
      <c r="C507" s="107" t="str">
        <f t="shared" si="29"/>
        <v>24101</v>
      </c>
      <c r="D507" s="107" t="str">
        <f t="shared" si="30"/>
        <v>PRODUCTOS MINERALES NO METALICOS</v>
      </c>
      <c r="E507" s="107" t="str">
        <f t="shared" si="31"/>
        <v>24101 PRODUCTOS MINERALES NO METALICOS</v>
      </c>
      <c r="F507" s="107" t="s">
        <v>92</v>
      </c>
    </row>
    <row r="508" spans="1:6" x14ac:dyDescent="0.25">
      <c r="A508" s="107" t="str">
        <f t="shared" si="28"/>
        <v>339</v>
      </c>
      <c r="B508" s="291" t="s">
        <v>2990</v>
      </c>
      <c r="C508" s="107" t="str">
        <f t="shared" si="29"/>
        <v>33901</v>
      </c>
      <c r="D508" s="107" t="str">
        <f t="shared" si="30"/>
        <v>SERVICIOS PROFESIONALES, CIENTIFICOS Y TECNICOS INTEGRALES</v>
      </c>
      <c r="E508" s="107" t="str">
        <f t="shared" si="31"/>
        <v>33901 SERVICIOS PROFESIONALES, CIENTIFICOS Y TECNICOS INTEGRALES</v>
      </c>
      <c r="F508" s="107" t="s">
        <v>71</v>
      </c>
    </row>
    <row r="509" spans="1:6" x14ac:dyDescent="0.25">
      <c r="A509" s="107" t="str">
        <f t="shared" si="28"/>
        <v>255</v>
      </c>
      <c r="B509" s="291" t="s">
        <v>2990</v>
      </c>
      <c r="C509" s="107" t="str">
        <f t="shared" si="29"/>
        <v>25501</v>
      </c>
      <c r="D509" s="107" t="str">
        <f t="shared" si="30"/>
        <v>MATERIALES, ACCESORIOS Y SUMINISTROS DE LABORATORIO</v>
      </c>
      <c r="E509" s="107" t="str">
        <f t="shared" si="31"/>
        <v>25501 MATERIALES, ACCESORIOS Y SUMINISTROS DE LABORATORIO</v>
      </c>
      <c r="F509" s="107" t="s">
        <v>76</v>
      </c>
    </row>
    <row r="510" spans="1:6" x14ac:dyDescent="0.25">
      <c r="A510" s="107" t="str">
        <f t="shared" si="28"/>
        <v>271</v>
      </c>
      <c r="B510" s="291" t="s">
        <v>2990</v>
      </c>
      <c r="C510" s="107" t="str">
        <f t="shared" si="29"/>
        <v>27101</v>
      </c>
      <c r="D510" s="107" t="str">
        <f t="shared" si="30"/>
        <v>VESTUARIO Y UNIFORMES</v>
      </c>
      <c r="E510" s="107" t="str">
        <f t="shared" si="31"/>
        <v>27101 VESTUARIO Y UNIFORMES</v>
      </c>
      <c r="F510" s="107" t="s">
        <v>8</v>
      </c>
    </row>
    <row r="511" spans="1:6" x14ac:dyDescent="0.25">
      <c r="A511" s="107" t="str">
        <f t="shared" si="28"/>
        <v>242</v>
      </c>
      <c r="B511" s="291" t="s">
        <v>2990</v>
      </c>
      <c r="C511" s="107" t="str">
        <f t="shared" si="29"/>
        <v>24201</v>
      </c>
      <c r="D511" s="107" t="str">
        <f t="shared" si="30"/>
        <v>CEMENTO Y PRODUCTOS DE CONCRETO</v>
      </c>
      <c r="E511" s="107" t="str">
        <f t="shared" si="31"/>
        <v>24201 CEMENTO Y PRODUCTOS DE CONCRETO</v>
      </c>
      <c r="F511" s="107" t="s">
        <v>93</v>
      </c>
    </row>
    <row r="512" spans="1:6" x14ac:dyDescent="0.25">
      <c r="A512" s="107" t="str">
        <f t="shared" si="28"/>
        <v>272</v>
      </c>
      <c r="B512" s="291" t="s">
        <v>2990</v>
      </c>
      <c r="C512" s="107" t="str">
        <f t="shared" si="29"/>
        <v>27201</v>
      </c>
      <c r="D512" s="107" t="str">
        <f t="shared" si="30"/>
        <v>PRENDAS DE SEGURIDAD Y PROTECCION PERSONAL</v>
      </c>
      <c r="E512" s="107" t="str">
        <f t="shared" si="31"/>
        <v>27201 PRENDAS DE SEGURIDAD Y PROTECCION PERSONAL</v>
      </c>
      <c r="F512" s="107" t="s">
        <v>67</v>
      </c>
    </row>
    <row r="513" spans="1:6" x14ac:dyDescent="0.25">
      <c r="A513" s="107" t="str">
        <f t="shared" si="28"/>
        <v>291</v>
      </c>
      <c r="B513" s="291" t="s">
        <v>2990</v>
      </c>
      <c r="C513" s="107" t="str">
        <f t="shared" si="29"/>
        <v>29101</v>
      </c>
      <c r="D513" s="107" t="str">
        <f t="shared" si="30"/>
        <v>HERRAMIENTAS MENORES</v>
      </c>
      <c r="E513" s="107" t="str">
        <f t="shared" si="31"/>
        <v>29101 HERRAMIENTAS MENORES</v>
      </c>
      <c r="F513" s="107" t="s">
        <v>10</v>
      </c>
    </row>
    <row r="514" spans="1:6" x14ac:dyDescent="0.25">
      <c r="A514" s="107" t="str">
        <f t="shared" si="28"/>
        <v>261</v>
      </c>
      <c r="B514" s="291" t="s">
        <v>2990</v>
      </c>
      <c r="C514" s="107" t="str">
        <f t="shared" si="29"/>
        <v>26101</v>
      </c>
      <c r="D514" s="107" t="str">
        <f t="shared" si="30"/>
        <v>COMBUSTIBLES, LUBRICANTES Y ADITIVOS</v>
      </c>
      <c r="E514" s="107" t="str">
        <f t="shared" si="31"/>
        <v>26101 COMBUSTIBLES, LUBRICANTES Y ADITIVOS</v>
      </c>
      <c r="F514" s="107" t="s">
        <v>98</v>
      </c>
    </row>
    <row r="515" spans="1:6" x14ac:dyDescent="0.25">
      <c r="A515" s="107" t="str">
        <f t="shared" ref="A515:A578" si="32">+MID(F515,1,3)</f>
        <v>216</v>
      </c>
      <c r="B515" s="291" t="s">
        <v>2990</v>
      </c>
      <c r="C515" s="107" t="str">
        <f t="shared" ref="C515:C578" si="33">+CONCATENATE(A515,B515)</f>
        <v>21601</v>
      </c>
      <c r="D515" s="107" t="str">
        <f t="shared" ref="D515:D578" si="34">+MID(F515,5,999)</f>
        <v>MATERIAL DE LIMPIEZA</v>
      </c>
      <c r="E515" s="107" t="str">
        <f t="shared" si="31"/>
        <v>21601 MATERIAL DE LIMPIEZA</v>
      </c>
      <c r="F515" s="107" t="s">
        <v>4</v>
      </c>
    </row>
    <row r="516" spans="1:6" x14ac:dyDescent="0.25">
      <c r="A516" s="107" t="str">
        <f t="shared" si="32"/>
        <v>247</v>
      </c>
      <c r="B516" s="291" t="s">
        <v>2990</v>
      </c>
      <c r="C516" s="107" t="str">
        <f t="shared" si="33"/>
        <v>24701</v>
      </c>
      <c r="D516" s="107" t="str">
        <f t="shared" si="34"/>
        <v>ARTICULOS METALICOS PARA LA CONSTRUCCION</v>
      </c>
      <c r="E516" s="107" t="str">
        <f t="shared" si="31"/>
        <v>24701 ARTICULOS METALICOS PARA LA CONSTRUCCION</v>
      </c>
      <c r="F516" s="107" t="s">
        <v>58</v>
      </c>
    </row>
    <row r="517" spans="1:6" x14ac:dyDescent="0.25">
      <c r="A517" s="107" t="str">
        <f t="shared" si="32"/>
        <v>515</v>
      </c>
      <c r="B517" s="291" t="s">
        <v>2990</v>
      </c>
      <c r="C517" s="107" t="str">
        <f t="shared" si="33"/>
        <v>51501</v>
      </c>
      <c r="D517" s="107" t="str">
        <f t="shared" si="34"/>
        <v>EQUIPO DE COMPUTO Y DE TECNOLOGIAS DE LA INFORMACION</v>
      </c>
      <c r="E517" s="107" t="str">
        <f t="shared" ref="E517:E580" si="35">+CONCATENATE(C517," ",D517)</f>
        <v>51501 EQUIPO DE COMPUTO Y DE TECNOLOGIAS DE LA INFORMACION</v>
      </c>
      <c r="F517" s="107" t="s">
        <v>73</v>
      </c>
    </row>
    <row r="518" spans="1:6" x14ac:dyDescent="0.25">
      <c r="A518" s="107" t="str">
        <f t="shared" si="32"/>
        <v>519</v>
      </c>
      <c r="B518" s="291" t="s">
        <v>2990</v>
      </c>
      <c r="C518" s="107" t="str">
        <f t="shared" si="33"/>
        <v>51901</v>
      </c>
      <c r="D518" s="107" t="str">
        <f t="shared" si="34"/>
        <v>OTROS MOBILIARIOS Y EQUIPOS DE ADMINISTRACION</v>
      </c>
      <c r="E518" s="107" t="str">
        <f t="shared" si="35"/>
        <v>51901 OTROS MOBILIARIOS Y EQUIPOS DE ADMINISTRACION</v>
      </c>
      <c r="F518" s="107" t="s">
        <v>17</v>
      </c>
    </row>
    <row r="519" spans="1:6" x14ac:dyDescent="0.25">
      <c r="A519" s="107" t="str">
        <f t="shared" si="32"/>
        <v>511</v>
      </c>
      <c r="B519" s="291" t="s">
        <v>2990</v>
      </c>
      <c r="C519" s="107" t="str">
        <f t="shared" si="33"/>
        <v>51101</v>
      </c>
      <c r="D519" s="107" t="str">
        <f t="shared" si="34"/>
        <v>MUEBLES DE OFICINA Y ESTANTERIA</v>
      </c>
      <c r="E519" s="107" t="str">
        <f t="shared" si="35"/>
        <v>51101 MUEBLES DE OFICINA Y ESTANTERIA</v>
      </c>
      <c r="F519" s="107" t="s">
        <v>15</v>
      </c>
    </row>
    <row r="520" spans="1:6" x14ac:dyDescent="0.25">
      <c r="A520" s="107" t="str">
        <f t="shared" si="32"/>
        <v>211</v>
      </c>
      <c r="B520" s="291" t="s">
        <v>2990</v>
      </c>
      <c r="C520" s="107" t="str">
        <f t="shared" si="33"/>
        <v>21101</v>
      </c>
      <c r="D520" s="107" t="str">
        <f t="shared" si="34"/>
        <v>MATERIALES, UTILES Y EQUIPOS MENORES DE OFICINA</v>
      </c>
      <c r="E520" s="107" t="str">
        <f t="shared" si="35"/>
        <v>21101 MATERIALES, UTILES Y EQUIPOS MENORES DE OFICINA</v>
      </c>
      <c r="F520" s="107" t="s">
        <v>2</v>
      </c>
    </row>
    <row r="521" spans="1:6" x14ac:dyDescent="0.25">
      <c r="A521" s="107" t="str">
        <f t="shared" si="32"/>
        <v>256</v>
      </c>
      <c r="B521" s="291" t="s">
        <v>2990</v>
      </c>
      <c r="C521" s="107" t="str">
        <f t="shared" si="33"/>
        <v>25601</v>
      </c>
      <c r="D521" s="107" t="str">
        <f t="shared" si="34"/>
        <v>FIBRAS SINTETICAS, HULES, PLASTICOS Y DERIVADOS</v>
      </c>
      <c r="E521" s="107" t="str">
        <f t="shared" si="35"/>
        <v>25601 FIBRAS SINTETICAS, HULES, PLASTICOS Y DERIVADOS</v>
      </c>
      <c r="F521" s="107" t="s">
        <v>69</v>
      </c>
    </row>
    <row r="522" spans="1:6" x14ac:dyDescent="0.25">
      <c r="A522" s="107" t="str">
        <f t="shared" si="32"/>
        <v>244</v>
      </c>
      <c r="B522" s="291" t="s">
        <v>2990</v>
      </c>
      <c r="C522" s="107" t="str">
        <f t="shared" si="33"/>
        <v>24401</v>
      </c>
      <c r="D522" s="107" t="str">
        <f t="shared" si="34"/>
        <v>MADERA Y PRODUCTOS DE MADERA</v>
      </c>
      <c r="E522" s="107" t="str">
        <f t="shared" si="35"/>
        <v>24401 MADERA Y PRODUCTOS DE MADERA</v>
      </c>
      <c r="F522" s="107" t="s">
        <v>95</v>
      </c>
    </row>
    <row r="523" spans="1:6" x14ac:dyDescent="0.25">
      <c r="A523" s="107" t="str">
        <f t="shared" si="32"/>
        <v>249</v>
      </c>
      <c r="B523" s="291" t="s">
        <v>2990</v>
      </c>
      <c r="C523" s="107" t="str">
        <f t="shared" si="33"/>
        <v>24901</v>
      </c>
      <c r="D523" s="107" t="str">
        <f t="shared" si="34"/>
        <v>OTROS MATERIALES Y ARTICULOS DE CONSTRUCCION Y REPARACION</v>
      </c>
      <c r="E523" s="107" t="str">
        <f t="shared" si="35"/>
        <v>24901 OTROS MATERIALES Y ARTICULOS DE CONSTRUCCION Y REPARACION</v>
      </c>
      <c r="F523" s="107" t="s">
        <v>59</v>
      </c>
    </row>
    <row r="524" spans="1:6" x14ac:dyDescent="0.25">
      <c r="A524" s="107" t="str">
        <f t="shared" si="32"/>
        <v>246</v>
      </c>
      <c r="B524" s="291" t="s">
        <v>2990</v>
      </c>
      <c r="C524" s="107" t="str">
        <f t="shared" si="33"/>
        <v>24601</v>
      </c>
      <c r="D524" s="107" t="str">
        <f t="shared" si="34"/>
        <v>MATERIAL ELECTRICO Y ELECTRONICO</v>
      </c>
      <c r="E524" s="107" t="str">
        <f t="shared" si="35"/>
        <v>24601 MATERIAL ELECTRICO Y ELECTRONICO</v>
      </c>
      <c r="F524" s="107" t="s">
        <v>52</v>
      </c>
    </row>
    <row r="525" spans="1:6" x14ac:dyDescent="0.25">
      <c r="A525" s="107" t="str">
        <f t="shared" si="32"/>
        <v>214</v>
      </c>
      <c r="B525" s="291" t="s">
        <v>2990</v>
      </c>
      <c r="C525" s="107" t="str">
        <f t="shared" si="33"/>
        <v>21401</v>
      </c>
      <c r="D525" s="107" t="str">
        <f t="shared" si="34"/>
        <v>MATERIALES, UTILES Y EQUIPOS MENORES DE TECNOLOGIAS DE LA INFORMACION Y COMUNICACIONES</v>
      </c>
      <c r="E525" s="107" t="str">
        <f t="shared" si="35"/>
        <v>21401 MATERIALES, UTILES Y EQUIPOS MENORES DE TECNOLOGIAS DE LA INFORMACION Y COMUNICACIONES</v>
      </c>
      <c r="F525" s="107" t="s">
        <v>51</v>
      </c>
    </row>
    <row r="526" spans="1:6" x14ac:dyDescent="0.25">
      <c r="A526" s="107" t="str">
        <f t="shared" si="32"/>
        <v>253</v>
      </c>
      <c r="B526" s="291" t="s">
        <v>2990</v>
      </c>
      <c r="C526" s="107" t="str">
        <f t="shared" si="33"/>
        <v>25301</v>
      </c>
      <c r="D526" s="107" t="str">
        <f t="shared" si="34"/>
        <v>MEDICINAS Y PRODUCTOS FARMACEUTICOS</v>
      </c>
      <c r="E526" s="107" t="str">
        <f t="shared" si="35"/>
        <v>25301 MEDICINAS Y PRODUCTOS FARMACEUTICOS</v>
      </c>
      <c r="F526" s="107" t="s">
        <v>75</v>
      </c>
    </row>
    <row r="527" spans="1:6" x14ac:dyDescent="0.25">
      <c r="A527" s="107" t="str">
        <f t="shared" si="32"/>
        <v>215</v>
      </c>
      <c r="B527" s="291" t="s">
        <v>2990</v>
      </c>
      <c r="C527" s="107" t="str">
        <f t="shared" si="33"/>
        <v>21501</v>
      </c>
      <c r="D527" s="107" t="str">
        <f t="shared" si="34"/>
        <v>MATERIAL IMPRESO E INFORMACION DIGITAL</v>
      </c>
      <c r="E527" s="107" t="str">
        <f t="shared" si="35"/>
        <v>21501 MATERIAL IMPRESO E INFORMACION DIGITAL</v>
      </c>
      <c r="F527" s="107" t="s">
        <v>3</v>
      </c>
    </row>
    <row r="528" spans="1:6" x14ac:dyDescent="0.25">
      <c r="A528" s="107" t="str">
        <f t="shared" si="32"/>
        <v>254</v>
      </c>
      <c r="B528" s="291" t="s">
        <v>2990</v>
      </c>
      <c r="C528" s="107" t="str">
        <f t="shared" si="33"/>
        <v>25401</v>
      </c>
      <c r="D528" s="107" t="str">
        <f t="shared" si="34"/>
        <v>MATERIALES, ACCESORIOS Y SUMINISTROS MEDICOS</v>
      </c>
      <c r="E528" s="107" t="str">
        <f t="shared" si="35"/>
        <v>25401 MATERIALES, ACCESORIOS Y SUMINISTROS MEDICOS</v>
      </c>
      <c r="F528" s="107" t="s">
        <v>42</v>
      </c>
    </row>
    <row r="529" spans="1:6" x14ac:dyDescent="0.25">
      <c r="A529" s="107" t="str">
        <f t="shared" si="32"/>
        <v>292</v>
      </c>
      <c r="B529" s="291" t="s">
        <v>2990</v>
      </c>
      <c r="C529" s="107" t="str">
        <f t="shared" si="33"/>
        <v>29201</v>
      </c>
      <c r="D529" s="107" t="str">
        <f t="shared" si="34"/>
        <v>REFACCIONES Y ACCESORIOS MENORES DE EDIFICIOS</v>
      </c>
      <c r="E529" s="107" t="str">
        <f t="shared" si="35"/>
        <v>29201 REFACCIONES Y ACCESORIOS MENORES DE EDIFICIOS</v>
      </c>
      <c r="F529" s="107" t="s">
        <v>11</v>
      </c>
    </row>
    <row r="530" spans="1:6" x14ac:dyDescent="0.25">
      <c r="A530" s="107" t="str">
        <f t="shared" si="32"/>
        <v>211</v>
      </c>
      <c r="B530" s="291" t="s">
        <v>2990</v>
      </c>
      <c r="C530" s="107" t="str">
        <f t="shared" si="33"/>
        <v>21101</v>
      </c>
      <c r="D530" s="107" t="str">
        <f t="shared" si="34"/>
        <v>MATERIALES, UTILES Y EQUIPOS MENORES DE OFICINA</v>
      </c>
      <c r="E530" s="107" t="str">
        <f t="shared" si="35"/>
        <v>21101 MATERIALES, UTILES Y EQUIPOS MENORES DE OFICINA</v>
      </c>
      <c r="F530" s="107" t="s">
        <v>2</v>
      </c>
    </row>
    <row r="531" spans="1:6" x14ac:dyDescent="0.25">
      <c r="A531" s="107" t="str">
        <f t="shared" si="32"/>
        <v>215</v>
      </c>
      <c r="B531" s="291" t="s">
        <v>2990</v>
      </c>
      <c r="C531" s="107" t="str">
        <f t="shared" si="33"/>
        <v>21501</v>
      </c>
      <c r="D531" s="107" t="str">
        <f t="shared" si="34"/>
        <v>MATERIAL IMPRESO E INFORMACION DIGITAL</v>
      </c>
      <c r="E531" s="107" t="str">
        <f t="shared" si="35"/>
        <v>21501 MATERIAL IMPRESO E INFORMACION DIGITAL</v>
      </c>
      <c r="F531" s="107" t="s">
        <v>3</v>
      </c>
    </row>
    <row r="532" spans="1:6" x14ac:dyDescent="0.25">
      <c r="A532" s="107" t="str">
        <f t="shared" si="32"/>
        <v>216</v>
      </c>
      <c r="B532" s="291" t="s">
        <v>2990</v>
      </c>
      <c r="C532" s="107" t="str">
        <f t="shared" si="33"/>
        <v>21601</v>
      </c>
      <c r="D532" s="107" t="str">
        <f t="shared" si="34"/>
        <v>MATERIAL DE LIMPIEZA</v>
      </c>
      <c r="E532" s="107" t="str">
        <f t="shared" si="35"/>
        <v>21601 MATERIAL DE LIMPIEZA</v>
      </c>
      <c r="F532" s="107" t="s">
        <v>4</v>
      </c>
    </row>
    <row r="533" spans="1:6" x14ac:dyDescent="0.25">
      <c r="A533" s="107" t="str">
        <f t="shared" si="32"/>
        <v>243</v>
      </c>
      <c r="B533" s="291" t="s">
        <v>2990</v>
      </c>
      <c r="C533" s="107" t="str">
        <f t="shared" si="33"/>
        <v>24301</v>
      </c>
      <c r="D533" s="107" t="str">
        <f t="shared" si="34"/>
        <v>CAL, YESO Y PRODUCTOS DE YESO</v>
      </c>
      <c r="E533" s="107" t="str">
        <f t="shared" si="35"/>
        <v>24301 CAL, YESO Y PRODUCTOS DE YESO</v>
      </c>
      <c r="F533" s="107" t="s">
        <v>94</v>
      </c>
    </row>
    <row r="534" spans="1:6" x14ac:dyDescent="0.25">
      <c r="A534" s="107" t="str">
        <f t="shared" si="32"/>
        <v>246</v>
      </c>
      <c r="B534" s="291" t="s">
        <v>2990</v>
      </c>
      <c r="C534" s="107" t="str">
        <f t="shared" si="33"/>
        <v>24601</v>
      </c>
      <c r="D534" s="107" t="str">
        <f t="shared" si="34"/>
        <v>MATERIAL ELECTRICO Y ELECTRONICO</v>
      </c>
      <c r="E534" s="107" t="str">
        <f t="shared" si="35"/>
        <v>24601 MATERIAL ELECTRICO Y ELECTRONICO</v>
      </c>
      <c r="F534" s="107" t="s">
        <v>52</v>
      </c>
    </row>
    <row r="535" spans="1:6" x14ac:dyDescent="0.25">
      <c r="A535" s="107" t="str">
        <f t="shared" si="32"/>
        <v>249</v>
      </c>
      <c r="B535" s="291" t="s">
        <v>2990</v>
      </c>
      <c r="C535" s="107" t="str">
        <f t="shared" si="33"/>
        <v>24901</v>
      </c>
      <c r="D535" s="107" t="str">
        <f t="shared" si="34"/>
        <v>OTROS MATERIALES Y ARTICULOS DE CONSTRUCCION Y REPARACION</v>
      </c>
      <c r="E535" s="107" t="str">
        <f t="shared" si="35"/>
        <v>24901 OTROS MATERIALES Y ARTICULOS DE CONSTRUCCION Y REPARACION</v>
      </c>
      <c r="F535" s="107" t="s">
        <v>59</v>
      </c>
    </row>
    <row r="536" spans="1:6" x14ac:dyDescent="0.25">
      <c r="A536" s="107" t="str">
        <f t="shared" si="32"/>
        <v>256</v>
      </c>
      <c r="B536" s="291" t="s">
        <v>2990</v>
      </c>
      <c r="C536" s="107" t="str">
        <f t="shared" si="33"/>
        <v>25601</v>
      </c>
      <c r="D536" s="107" t="str">
        <f t="shared" si="34"/>
        <v>FIBRAS SINTETICAS, HULES, PLASTICOS Y DERIVADOS</v>
      </c>
      <c r="E536" s="107" t="str">
        <f t="shared" si="35"/>
        <v>25601 FIBRAS SINTETICAS, HULES, PLASTICOS Y DERIVADOS</v>
      </c>
      <c r="F536" s="107" t="s">
        <v>69</v>
      </c>
    </row>
    <row r="537" spans="1:6" x14ac:dyDescent="0.25">
      <c r="A537" s="107" t="str">
        <f t="shared" si="32"/>
        <v>253</v>
      </c>
      <c r="B537" s="291" t="s">
        <v>2990</v>
      </c>
      <c r="C537" s="107" t="str">
        <f t="shared" si="33"/>
        <v>25301</v>
      </c>
      <c r="D537" s="107" t="str">
        <f t="shared" si="34"/>
        <v>MEDICINAS Y PRODUCTOS FARMACEUTICOS</v>
      </c>
      <c r="E537" s="107" t="str">
        <f t="shared" si="35"/>
        <v>25301 MEDICINAS Y PRODUCTOS FARMACEUTICOS</v>
      </c>
      <c r="F537" s="107" t="s">
        <v>75</v>
      </c>
    </row>
    <row r="538" spans="1:6" x14ac:dyDescent="0.25">
      <c r="A538" s="107" t="str">
        <f t="shared" si="32"/>
        <v>254</v>
      </c>
      <c r="B538" s="291" t="s">
        <v>2990</v>
      </c>
      <c r="C538" s="107" t="str">
        <f t="shared" si="33"/>
        <v>25401</v>
      </c>
      <c r="D538" s="107" t="str">
        <f t="shared" si="34"/>
        <v>MATERIALES, ACCESORIOS Y SUMINISTROS MEDICOS</v>
      </c>
      <c r="E538" s="107" t="str">
        <f t="shared" si="35"/>
        <v>25401 MATERIALES, ACCESORIOS Y SUMINISTROS MEDICOS</v>
      </c>
      <c r="F538" s="107" t="s">
        <v>42</v>
      </c>
    </row>
    <row r="539" spans="1:6" x14ac:dyDescent="0.25">
      <c r="A539" s="107" t="str">
        <f t="shared" si="32"/>
        <v>271</v>
      </c>
      <c r="B539" s="291" t="s">
        <v>2990</v>
      </c>
      <c r="C539" s="107" t="str">
        <f t="shared" si="33"/>
        <v>27101</v>
      </c>
      <c r="D539" s="107" t="str">
        <f t="shared" si="34"/>
        <v>VESTUARIO Y UNIFORMES</v>
      </c>
      <c r="E539" s="107" t="str">
        <f t="shared" si="35"/>
        <v>27101 VESTUARIO Y UNIFORMES</v>
      </c>
      <c r="F539" s="107" t="s">
        <v>8</v>
      </c>
    </row>
    <row r="540" spans="1:6" x14ac:dyDescent="0.25">
      <c r="A540" s="107" t="str">
        <f t="shared" si="32"/>
        <v>291</v>
      </c>
      <c r="B540" s="291" t="s">
        <v>2990</v>
      </c>
      <c r="C540" s="107" t="str">
        <f t="shared" si="33"/>
        <v>29101</v>
      </c>
      <c r="D540" s="107" t="str">
        <f t="shared" si="34"/>
        <v>HERRAMIENTAS MENORES</v>
      </c>
      <c r="E540" s="107" t="str">
        <f t="shared" si="35"/>
        <v>29101 HERRAMIENTAS MENORES</v>
      </c>
      <c r="F540" s="107" t="s">
        <v>10</v>
      </c>
    </row>
    <row r="541" spans="1:6" x14ac:dyDescent="0.25">
      <c r="A541" s="107" t="str">
        <f t="shared" si="32"/>
        <v>296</v>
      </c>
      <c r="B541" s="291" t="s">
        <v>2990</v>
      </c>
      <c r="C541" s="107" t="str">
        <f t="shared" si="33"/>
        <v>29601</v>
      </c>
      <c r="D541" s="107" t="str">
        <f t="shared" si="34"/>
        <v>REFACCIONES Y ACCESORIOS MENORES DE EQUIPO DE TRANSPORTE</v>
      </c>
      <c r="E541" s="107" t="str">
        <f t="shared" si="35"/>
        <v>29601 REFACCIONES Y ACCESORIOS MENORES DE EQUIPO DE TRANSPORTE</v>
      </c>
      <c r="F541" s="107" t="s">
        <v>55</v>
      </c>
    </row>
    <row r="542" spans="1:6" x14ac:dyDescent="0.25">
      <c r="A542" s="107" t="str">
        <f t="shared" si="32"/>
        <v>298</v>
      </c>
      <c r="B542" s="291" t="s">
        <v>2990</v>
      </c>
      <c r="C542" s="107" t="str">
        <f t="shared" si="33"/>
        <v>29801</v>
      </c>
      <c r="D542" s="107" t="str">
        <f t="shared" si="34"/>
        <v>REFACCIONES Y ACCESORIOS MENORES DE MAQUINARIA Y OTROS EQUIPOS</v>
      </c>
      <c r="E542" s="107" t="str">
        <f t="shared" si="35"/>
        <v>29801 REFACCIONES Y ACCESORIOS MENORES DE MAQUINARIA Y OTROS EQUIPOS</v>
      </c>
      <c r="F542" s="107" t="s">
        <v>77</v>
      </c>
    </row>
    <row r="543" spans="1:6" x14ac:dyDescent="0.25">
      <c r="A543" s="107" t="str">
        <f t="shared" si="32"/>
        <v>315</v>
      </c>
      <c r="B543" s="291" t="s">
        <v>2990</v>
      </c>
      <c r="C543" s="107" t="str">
        <f t="shared" si="33"/>
        <v>31501</v>
      </c>
      <c r="D543" s="107" t="str">
        <f t="shared" si="34"/>
        <v>TELEFONIA CELULAR</v>
      </c>
      <c r="E543" s="107" t="str">
        <f t="shared" si="35"/>
        <v>31501 TELEFONIA CELULAR</v>
      </c>
      <c r="F543" s="107" t="s">
        <v>113</v>
      </c>
    </row>
    <row r="544" spans="1:6" x14ac:dyDescent="0.25">
      <c r="A544" s="107" t="str">
        <f t="shared" si="32"/>
        <v>352</v>
      </c>
      <c r="B544" s="291" t="s">
        <v>2990</v>
      </c>
      <c r="C544" s="107" t="str">
        <f t="shared" si="33"/>
        <v>35201</v>
      </c>
      <c r="D544" s="107" t="str">
        <f t="shared" si="34"/>
        <v>INSTALACION, REPARACION Y MANTENIMIENTO DE MOBILIARIO Y EQUIPO DE ADMINISTRACION, EDUCACIONAL Y RECREATIVO</v>
      </c>
      <c r="E544" s="107" t="str">
        <f t="shared" si="35"/>
        <v>35201 INSTALACION, REPARACION Y MANTENIMIENTO DE MOBILIARIO Y EQUIPO DE ADMINISTRACION, EDUCACIONAL Y RECREATIVO</v>
      </c>
      <c r="F544" s="107" t="s">
        <v>100</v>
      </c>
    </row>
    <row r="545" spans="1:6" x14ac:dyDescent="0.25">
      <c r="A545" s="107" t="str">
        <f t="shared" si="32"/>
        <v>355</v>
      </c>
      <c r="B545" s="291" t="s">
        <v>2990</v>
      </c>
      <c r="C545" s="107" t="str">
        <f t="shared" si="33"/>
        <v>35501</v>
      </c>
      <c r="D545" s="107" t="str">
        <f t="shared" si="34"/>
        <v>REPARACION Y MANTENIMIENTO DE EQUIPO DE TRANSPORTE</v>
      </c>
      <c r="E545" s="107" t="str">
        <f t="shared" si="35"/>
        <v>35501 REPARACION Y MANTENIMIENTO DE EQUIPO DE TRANSPORTE</v>
      </c>
      <c r="F545" s="107" t="s">
        <v>104</v>
      </c>
    </row>
    <row r="546" spans="1:6" x14ac:dyDescent="0.25">
      <c r="A546" s="107" t="str">
        <f t="shared" si="32"/>
        <v>511</v>
      </c>
      <c r="B546" s="291" t="s">
        <v>2990</v>
      </c>
      <c r="C546" s="107" t="str">
        <f t="shared" si="33"/>
        <v>51101</v>
      </c>
      <c r="D546" s="107" t="str">
        <f t="shared" si="34"/>
        <v>MUEBLES DE OFICINA Y ESTANTERIA</v>
      </c>
      <c r="E546" s="107" t="str">
        <f t="shared" si="35"/>
        <v>51101 MUEBLES DE OFICINA Y ESTANTERIA</v>
      </c>
      <c r="F546" s="107" t="s">
        <v>15</v>
      </c>
    </row>
    <row r="547" spans="1:6" x14ac:dyDescent="0.25">
      <c r="A547" s="107" t="str">
        <f t="shared" si="32"/>
        <v>519</v>
      </c>
      <c r="B547" s="291" t="s">
        <v>2990</v>
      </c>
      <c r="C547" s="107" t="str">
        <f t="shared" si="33"/>
        <v>51901</v>
      </c>
      <c r="D547" s="107" t="str">
        <f t="shared" si="34"/>
        <v>OTROS MOBILIARIOS Y EQUIPOS DE ADMINISTRACION</v>
      </c>
      <c r="E547" s="107" t="str">
        <f t="shared" si="35"/>
        <v>51901 OTROS MOBILIARIOS Y EQUIPOS DE ADMINISTRACION</v>
      </c>
      <c r="F547" s="107" t="s">
        <v>17</v>
      </c>
    </row>
    <row r="548" spans="1:6" x14ac:dyDescent="0.25">
      <c r="A548" s="107" t="str">
        <f t="shared" si="32"/>
        <v>567</v>
      </c>
      <c r="B548" s="291" t="s">
        <v>2990</v>
      </c>
      <c r="C548" s="107" t="str">
        <f t="shared" si="33"/>
        <v>56701</v>
      </c>
      <c r="D548" s="107" t="str">
        <f t="shared" si="34"/>
        <v>HERRAMIENTAS Y MAQUINAS¿HERRAMIENTA</v>
      </c>
      <c r="E548" s="107" t="str">
        <f t="shared" si="35"/>
        <v>56701 HERRAMIENTAS Y MAQUINAS¿HERRAMIENTA</v>
      </c>
      <c r="F548" s="107" t="s">
        <v>50</v>
      </c>
    </row>
    <row r="549" spans="1:6" x14ac:dyDescent="0.25">
      <c r="A549" s="107" t="str">
        <f t="shared" si="32"/>
        <v>311</v>
      </c>
      <c r="B549" s="291" t="s">
        <v>2990</v>
      </c>
      <c r="C549" s="107" t="str">
        <f t="shared" si="33"/>
        <v>31101</v>
      </c>
      <c r="D549" s="107" t="str">
        <f t="shared" si="34"/>
        <v>ENERGIA ELECTRICA</v>
      </c>
      <c r="E549" s="107" t="str">
        <f t="shared" si="35"/>
        <v>31101 ENERGIA ELECTRICA</v>
      </c>
      <c r="F549" s="107" t="s">
        <v>209</v>
      </c>
    </row>
    <row r="550" spans="1:6" x14ac:dyDescent="0.25">
      <c r="A550" s="107" t="str">
        <f t="shared" si="32"/>
        <v>325</v>
      </c>
      <c r="B550" s="291" t="s">
        <v>2990</v>
      </c>
      <c r="C550" s="107" t="str">
        <f t="shared" si="33"/>
        <v>32501</v>
      </c>
      <c r="D550" s="107" t="str">
        <f t="shared" si="34"/>
        <v>ARRENDAMIENTO DE EQUIPO DE TRANSPORTE</v>
      </c>
      <c r="E550" s="107" t="str">
        <f t="shared" si="35"/>
        <v>32501 ARRENDAMIENTO DE EQUIPO DE TRANSPORTE</v>
      </c>
      <c r="F550" s="107" t="s">
        <v>66</v>
      </c>
    </row>
    <row r="551" spans="1:6" x14ac:dyDescent="0.25">
      <c r="A551" s="107" t="str">
        <f t="shared" si="32"/>
        <v>241</v>
      </c>
      <c r="B551" s="291" t="s">
        <v>2990</v>
      </c>
      <c r="C551" s="107" t="str">
        <f t="shared" si="33"/>
        <v>24101</v>
      </c>
      <c r="D551" s="107" t="str">
        <f t="shared" si="34"/>
        <v>PRODUCTOS MINERALES NO METALICOS</v>
      </c>
      <c r="E551" s="107" t="str">
        <f t="shared" si="35"/>
        <v>24101 PRODUCTOS MINERALES NO METALICOS</v>
      </c>
      <c r="F551" s="107" t="s">
        <v>92</v>
      </c>
    </row>
    <row r="552" spans="1:6" x14ac:dyDescent="0.25">
      <c r="A552" s="107" t="str">
        <f t="shared" si="32"/>
        <v>247</v>
      </c>
      <c r="B552" s="291" t="s">
        <v>2990</v>
      </c>
      <c r="C552" s="107" t="str">
        <f t="shared" si="33"/>
        <v>24701</v>
      </c>
      <c r="D552" s="107" t="str">
        <f t="shared" si="34"/>
        <v>ARTICULOS METALICOS PARA LA CONSTRUCCION</v>
      </c>
      <c r="E552" s="107" t="str">
        <f t="shared" si="35"/>
        <v>24701 ARTICULOS METALICOS PARA LA CONSTRUCCION</v>
      </c>
      <c r="F552" s="107" t="s">
        <v>58</v>
      </c>
    </row>
    <row r="553" spans="1:6" x14ac:dyDescent="0.25">
      <c r="A553" s="107" t="str">
        <f t="shared" si="32"/>
        <v>249</v>
      </c>
      <c r="B553" s="291" t="s">
        <v>2990</v>
      </c>
      <c r="C553" s="107" t="str">
        <f t="shared" si="33"/>
        <v>24901</v>
      </c>
      <c r="D553" s="107" t="str">
        <f t="shared" si="34"/>
        <v>OTROS MATERIALES Y ARTICULOS DE CONSTRUCCION Y REPARACION</v>
      </c>
      <c r="E553" s="107" t="str">
        <f t="shared" si="35"/>
        <v>24901 OTROS MATERIALES Y ARTICULOS DE CONSTRUCCION Y REPARACION</v>
      </c>
      <c r="F553" s="107" t="s">
        <v>59</v>
      </c>
    </row>
    <row r="554" spans="1:6" x14ac:dyDescent="0.25">
      <c r="A554" s="107" t="str">
        <f t="shared" si="32"/>
        <v>251</v>
      </c>
      <c r="B554" s="291" t="s">
        <v>2990</v>
      </c>
      <c r="C554" s="107" t="str">
        <f t="shared" si="33"/>
        <v>25101</v>
      </c>
      <c r="D554" s="107" t="str">
        <f t="shared" si="34"/>
        <v>PRODUCTOS QUIMICOS BASICOS</v>
      </c>
      <c r="E554" s="107" t="str">
        <f t="shared" si="35"/>
        <v>25101 PRODUCTOS QUIMICOS BASICOS</v>
      </c>
      <c r="F554" s="107" t="s">
        <v>186</v>
      </c>
    </row>
    <row r="555" spans="1:6" x14ac:dyDescent="0.25">
      <c r="A555" s="107" t="str">
        <f t="shared" si="32"/>
        <v>254</v>
      </c>
      <c r="B555" s="291" t="s">
        <v>2990</v>
      </c>
      <c r="C555" s="107" t="str">
        <f t="shared" si="33"/>
        <v>25401</v>
      </c>
      <c r="D555" s="107" t="str">
        <f t="shared" si="34"/>
        <v>MATERIALES, ACCESORIOS Y SUMINISTROS MEDICOS</v>
      </c>
      <c r="E555" s="107" t="str">
        <f t="shared" si="35"/>
        <v>25401 MATERIALES, ACCESORIOS Y SUMINISTROS MEDICOS</v>
      </c>
      <c r="F555" s="107" t="s">
        <v>42</v>
      </c>
    </row>
    <row r="556" spans="1:6" x14ac:dyDescent="0.25">
      <c r="A556" s="107" t="str">
        <f t="shared" si="32"/>
        <v>256</v>
      </c>
      <c r="B556" s="291" t="s">
        <v>2990</v>
      </c>
      <c r="C556" s="107" t="str">
        <f t="shared" si="33"/>
        <v>25601</v>
      </c>
      <c r="D556" s="107" t="str">
        <f t="shared" si="34"/>
        <v>FIBRAS SINTETICAS, HULES, PLASTICOS Y DERIVADOS</v>
      </c>
      <c r="E556" s="107" t="str">
        <f t="shared" si="35"/>
        <v>25601 FIBRAS SINTETICAS, HULES, PLASTICOS Y DERIVADOS</v>
      </c>
      <c r="F556" s="107" t="s">
        <v>69</v>
      </c>
    </row>
    <row r="557" spans="1:6" x14ac:dyDescent="0.25">
      <c r="A557" s="107" t="str">
        <f t="shared" si="32"/>
        <v>261</v>
      </c>
      <c r="B557" s="291" t="s">
        <v>2990</v>
      </c>
      <c r="C557" s="107" t="str">
        <f t="shared" si="33"/>
        <v>26101</v>
      </c>
      <c r="D557" s="107" t="str">
        <f t="shared" si="34"/>
        <v>COMBUSTIBLES, LUBRICANTES Y ADITIVOS</v>
      </c>
      <c r="E557" s="107" t="str">
        <f t="shared" si="35"/>
        <v>26101 COMBUSTIBLES, LUBRICANTES Y ADITIVOS</v>
      </c>
      <c r="F557" s="107" t="s">
        <v>98</v>
      </c>
    </row>
    <row r="558" spans="1:6" x14ac:dyDescent="0.25">
      <c r="A558" s="107" t="str">
        <f t="shared" si="32"/>
        <v>271</v>
      </c>
      <c r="B558" s="291" t="s">
        <v>2990</v>
      </c>
      <c r="C558" s="107" t="str">
        <f t="shared" si="33"/>
        <v>27101</v>
      </c>
      <c r="D558" s="107" t="str">
        <f t="shared" si="34"/>
        <v>VESTUARIO Y UNIFORMES</v>
      </c>
      <c r="E558" s="107" t="str">
        <f t="shared" si="35"/>
        <v>27101 VESTUARIO Y UNIFORMES</v>
      </c>
      <c r="F558" s="107" t="s">
        <v>8</v>
      </c>
    </row>
    <row r="559" spans="1:6" x14ac:dyDescent="0.25">
      <c r="A559" s="107" t="str">
        <f t="shared" si="32"/>
        <v>272</v>
      </c>
      <c r="B559" s="291" t="s">
        <v>2990</v>
      </c>
      <c r="C559" s="107" t="str">
        <f t="shared" si="33"/>
        <v>27201</v>
      </c>
      <c r="D559" s="107" t="str">
        <f t="shared" si="34"/>
        <v>PRENDAS DE SEGURIDAD Y PROTECCION PERSONAL</v>
      </c>
      <c r="E559" s="107" t="str">
        <f t="shared" si="35"/>
        <v>27201 PRENDAS DE SEGURIDAD Y PROTECCION PERSONAL</v>
      </c>
      <c r="F559" s="107" t="s">
        <v>67</v>
      </c>
    </row>
    <row r="560" spans="1:6" x14ac:dyDescent="0.25">
      <c r="A560" s="107" t="str">
        <f t="shared" si="32"/>
        <v>291</v>
      </c>
      <c r="B560" s="291" t="s">
        <v>2990</v>
      </c>
      <c r="C560" s="107" t="str">
        <f t="shared" si="33"/>
        <v>29101</v>
      </c>
      <c r="D560" s="107" t="str">
        <f t="shared" si="34"/>
        <v>HERRAMIENTAS MENORES</v>
      </c>
      <c r="E560" s="107" t="str">
        <f t="shared" si="35"/>
        <v>29101 HERRAMIENTAS MENORES</v>
      </c>
      <c r="F560" s="107" t="s">
        <v>10</v>
      </c>
    </row>
    <row r="561" spans="1:6" x14ac:dyDescent="0.25">
      <c r="A561" s="107" t="str">
        <f t="shared" si="32"/>
        <v>296</v>
      </c>
      <c r="B561" s="291" t="s">
        <v>2990</v>
      </c>
      <c r="C561" s="107" t="str">
        <f t="shared" si="33"/>
        <v>29601</v>
      </c>
      <c r="D561" s="107" t="str">
        <f t="shared" si="34"/>
        <v>REFACCIONES Y ACCESORIOS MENORES DE EQUIPO DE TRANSPORTE</v>
      </c>
      <c r="E561" s="107" t="str">
        <f t="shared" si="35"/>
        <v>29601 REFACCIONES Y ACCESORIOS MENORES DE EQUIPO DE TRANSPORTE</v>
      </c>
      <c r="F561" s="107" t="s">
        <v>55</v>
      </c>
    </row>
    <row r="562" spans="1:6" x14ac:dyDescent="0.25">
      <c r="A562" s="107" t="str">
        <f t="shared" si="32"/>
        <v>298</v>
      </c>
      <c r="B562" s="291" t="s">
        <v>2990</v>
      </c>
      <c r="C562" s="107" t="str">
        <f t="shared" si="33"/>
        <v>29801</v>
      </c>
      <c r="D562" s="107" t="str">
        <f t="shared" si="34"/>
        <v>REFACCIONES Y ACCESORIOS MENORES DE MAQUINARIA Y OTROS EQUIPOS</v>
      </c>
      <c r="E562" s="107" t="str">
        <f t="shared" si="35"/>
        <v>29801 REFACCIONES Y ACCESORIOS MENORES DE MAQUINARIA Y OTROS EQUIPOS</v>
      </c>
      <c r="F562" s="107" t="s">
        <v>77</v>
      </c>
    </row>
    <row r="563" spans="1:6" x14ac:dyDescent="0.25">
      <c r="A563" s="107" t="str">
        <f t="shared" si="32"/>
        <v>319</v>
      </c>
      <c r="B563" s="291" t="s">
        <v>2990</v>
      </c>
      <c r="C563" s="107" t="str">
        <f t="shared" si="33"/>
        <v>31901</v>
      </c>
      <c r="D563" s="107" t="str">
        <f t="shared" si="34"/>
        <v>SERVICIOS INTEGRALES Y OTROS SERVICIOS</v>
      </c>
      <c r="E563" s="107" t="str">
        <f t="shared" si="35"/>
        <v>31901 SERVICIOS INTEGRALES Y OTROS SERVICIOS</v>
      </c>
      <c r="F563" s="107" t="s">
        <v>187</v>
      </c>
    </row>
    <row r="564" spans="1:6" x14ac:dyDescent="0.25">
      <c r="A564" s="107" t="str">
        <f t="shared" si="32"/>
        <v>326</v>
      </c>
      <c r="B564" s="291" t="s">
        <v>2990</v>
      </c>
      <c r="C564" s="107" t="str">
        <f t="shared" si="33"/>
        <v>32601</v>
      </c>
      <c r="D564" s="107" t="str">
        <f t="shared" si="34"/>
        <v>ARRENDAMIENTO DE MAQUINARIA, OTROS EQUIPOS Y HERRAMIENTAS</v>
      </c>
      <c r="E564" s="107" t="str">
        <f t="shared" si="35"/>
        <v>32601 ARRENDAMIENTO DE MAQUINARIA, OTROS EQUIPOS Y HERRAMIENTAS</v>
      </c>
      <c r="F564" s="107" t="s">
        <v>188</v>
      </c>
    </row>
    <row r="565" spans="1:6" x14ac:dyDescent="0.25">
      <c r="A565" s="107" t="str">
        <f t="shared" si="32"/>
        <v>351</v>
      </c>
      <c r="B565" s="291" t="s">
        <v>2990</v>
      </c>
      <c r="C565" s="107" t="str">
        <f t="shared" si="33"/>
        <v>35101</v>
      </c>
      <c r="D565" s="107" t="str">
        <f t="shared" si="34"/>
        <v>CONSERVACION Y MANTENIMIENTO MENOR DE INMUEBLES</v>
      </c>
      <c r="E565" s="107" t="str">
        <f t="shared" si="35"/>
        <v>35101 CONSERVACION Y MANTENIMIENTO MENOR DE INMUEBLES</v>
      </c>
      <c r="F565" s="107" t="s">
        <v>99</v>
      </c>
    </row>
    <row r="566" spans="1:6" x14ac:dyDescent="0.25">
      <c r="A566" s="107" t="str">
        <f t="shared" si="32"/>
        <v>351</v>
      </c>
      <c r="B566" s="291" t="s">
        <v>2990</v>
      </c>
      <c r="C566" s="107" t="str">
        <f t="shared" si="33"/>
        <v>35101</v>
      </c>
      <c r="D566" s="107" t="str">
        <f t="shared" si="34"/>
        <v>CONSERVACION Y MANTENIMIENTO MENOR DE INMUEBLES</v>
      </c>
      <c r="E566" s="107" t="str">
        <f t="shared" si="35"/>
        <v>35101 CONSERVACION Y MANTENIMIENTO MENOR DE INMUEBLES</v>
      </c>
      <c r="F566" s="107" t="s">
        <v>99</v>
      </c>
    </row>
    <row r="567" spans="1:6" x14ac:dyDescent="0.25">
      <c r="A567" s="107" t="str">
        <f t="shared" si="32"/>
        <v>353</v>
      </c>
      <c r="B567" s="291" t="s">
        <v>2990</v>
      </c>
      <c r="C567" s="107" t="str">
        <f t="shared" si="33"/>
        <v>35301</v>
      </c>
      <c r="D567" s="107" t="str">
        <f t="shared" si="34"/>
        <v>INSTALACION, REPARACION Y MANTENIMIENTO DE EQUIPO DE COMPUTO Y TECNOLOGIA DE LA INFORMACION</v>
      </c>
      <c r="E567" s="107" t="str">
        <f t="shared" si="35"/>
        <v>35301 INSTALACION, REPARACION Y MANTENIMIENTO DE EQUIPO DE COMPUTO Y TECNOLOGIA DE LA INFORMACION</v>
      </c>
      <c r="F567" s="107" t="s">
        <v>72</v>
      </c>
    </row>
    <row r="568" spans="1:6" x14ac:dyDescent="0.25">
      <c r="A568" s="107" t="str">
        <f t="shared" si="32"/>
        <v>357</v>
      </c>
      <c r="B568" s="291" t="s">
        <v>2990</v>
      </c>
      <c r="C568" s="107" t="str">
        <f t="shared" si="33"/>
        <v>35701</v>
      </c>
      <c r="D568" s="107" t="str">
        <f t="shared" si="34"/>
        <v>INSTALACION, REPARACION Y MANTENIMIENTO DE MAQUINARIA, OTROS EQUIPOS Y HERRAMIENTA</v>
      </c>
      <c r="E568" s="107" t="str">
        <f t="shared" si="35"/>
        <v>35701 INSTALACION, REPARACION Y MANTENIMIENTO DE MAQUINARIA, OTROS EQUIPOS Y HERRAMIENTA</v>
      </c>
      <c r="F568" s="107" t="s">
        <v>81</v>
      </c>
    </row>
    <row r="569" spans="1:6" x14ac:dyDescent="0.25">
      <c r="A569" s="107" t="str">
        <f t="shared" si="32"/>
        <v>382</v>
      </c>
      <c r="B569" s="291" t="s">
        <v>2990</v>
      </c>
      <c r="C569" s="107" t="str">
        <f t="shared" si="33"/>
        <v>38201</v>
      </c>
      <c r="D569" s="107" t="str">
        <f t="shared" si="34"/>
        <v>GASTOS DE ORDEN SOCIAL Y CULTURAL</v>
      </c>
      <c r="E569" s="107" t="str">
        <f t="shared" si="35"/>
        <v>38201 GASTOS DE ORDEN SOCIAL Y CULTURAL</v>
      </c>
      <c r="F569" s="107" t="s">
        <v>61</v>
      </c>
    </row>
    <row r="570" spans="1:6" x14ac:dyDescent="0.25">
      <c r="A570" s="107" t="str">
        <f t="shared" si="32"/>
        <v>519</v>
      </c>
      <c r="B570" s="291" t="s">
        <v>2990</v>
      </c>
      <c r="C570" s="107" t="str">
        <f t="shared" si="33"/>
        <v>51901</v>
      </c>
      <c r="D570" s="107" t="str">
        <f t="shared" si="34"/>
        <v>OTROS MOBILIARIOS Y EQUIPOS DE ADMINISTRACION</v>
      </c>
      <c r="E570" s="107" t="str">
        <f t="shared" si="35"/>
        <v>51901 OTROS MOBILIARIOS Y EQUIPOS DE ADMINISTRACION</v>
      </c>
      <c r="F570" s="107" t="s">
        <v>17</v>
      </c>
    </row>
    <row r="571" spans="1:6" x14ac:dyDescent="0.25">
      <c r="A571" s="107" t="str">
        <f t="shared" si="32"/>
        <v>541</v>
      </c>
      <c r="B571" s="291" t="s">
        <v>2990</v>
      </c>
      <c r="C571" s="107" t="str">
        <f t="shared" si="33"/>
        <v>54101</v>
      </c>
      <c r="D571" s="107" t="str">
        <f t="shared" si="34"/>
        <v>VEHICULOS Y EQUIPO TERRESTRE</v>
      </c>
      <c r="E571" s="107" t="str">
        <f t="shared" si="35"/>
        <v>54101 VEHICULOS Y EQUIPO TERRESTRE</v>
      </c>
      <c r="F571" s="107" t="s">
        <v>160</v>
      </c>
    </row>
    <row r="572" spans="1:6" x14ac:dyDescent="0.25">
      <c r="A572" s="107" t="str">
        <f t="shared" si="32"/>
        <v>545</v>
      </c>
      <c r="B572" s="291" t="s">
        <v>2990</v>
      </c>
      <c r="C572" s="107" t="str">
        <f t="shared" si="33"/>
        <v>54501</v>
      </c>
      <c r="D572" s="107" t="str">
        <f t="shared" si="34"/>
        <v>EMBARCACIONES</v>
      </c>
      <c r="E572" s="107" t="str">
        <f t="shared" si="35"/>
        <v>54501 EMBARCACIONES</v>
      </c>
      <c r="F572" s="107" t="s">
        <v>189</v>
      </c>
    </row>
    <row r="573" spans="1:6" x14ac:dyDescent="0.25">
      <c r="A573" s="107" t="str">
        <f t="shared" si="32"/>
        <v>561</v>
      </c>
      <c r="B573" s="291" t="s">
        <v>2990</v>
      </c>
      <c r="C573" s="107" t="str">
        <f t="shared" si="33"/>
        <v>56101</v>
      </c>
      <c r="D573" s="107" t="str">
        <f t="shared" si="34"/>
        <v>MAQUINARIA Y EQUIPO AGROPECUARIO</v>
      </c>
      <c r="E573" s="107" t="str">
        <f t="shared" si="35"/>
        <v>56101 MAQUINARIA Y EQUIPO AGROPECUARIO</v>
      </c>
      <c r="F573" s="107" t="s">
        <v>163</v>
      </c>
    </row>
    <row r="574" spans="1:6" x14ac:dyDescent="0.25">
      <c r="A574" s="107" t="str">
        <f t="shared" si="32"/>
        <v>562</v>
      </c>
      <c r="B574" s="291" t="s">
        <v>2990</v>
      </c>
      <c r="C574" s="107" t="str">
        <f t="shared" si="33"/>
        <v>56201</v>
      </c>
      <c r="D574" s="107" t="str">
        <f t="shared" si="34"/>
        <v>MAQUINARIA Y EQUIPO INDUSTRIAL</v>
      </c>
      <c r="E574" s="107" t="str">
        <f t="shared" si="35"/>
        <v>56201 MAQUINARIA Y EQUIPO INDUSTRIAL</v>
      </c>
      <c r="F574" s="107" t="s">
        <v>102</v>
      </c>
    </row>
    <row r="575" spans="1:6" x14ac:dyDescent="0.25">
      <c r="A575" s="107" t="str">
        <f t="shared" si="32"/>
        <v>567</v>
      </c>
      <c r="B575" s="291" t="s">
        <v>2990</v>
      </c>
      <c r="C575" s="107" t="str">
        <f t="shared" si="33"/>
        <v>56701</v>
      </c>
      <c r="D575" s="107" t="str">
        <f t="shared" si="34"/>
        <v>HERRAMIENTAS Y MAQUINAS¿HERRAMIENTA</v>
      </c>
      <c r="E575" s="107" t="str">
        <f t="shared" si="35"/>
        <v>56701 HERRAMIENTAS Y MAQUINAS¿HERRAMIENTA</v>
      </c>
      <c r="F575" s="107" t="s">
        <v>50</v>
      </c>
    </row>
    <row r="576" spans="1:6" x14ac:dyDescent="0.25">
      <c r="A576" s="107" t="str">
        <f t="shared" si="32"/>
        <v>211</v>
      </c>
      <c r="B576" s="291" t="s">
        <v>2990</v>
      </c>
      <c r="C576" s="107" t="str">
        <f t="shared" si="33"/>
        <v>21101</v>
      </c>
      <c r="D576" s="107" t="str">
        <f t="shared" si="34"/>
        <v>MATERIALES, UTILES Y EQUIPOS MENORES DE OFICINA</v>
      </c>
      <c r="E576" s="107" t="str">
        <f t="shared" si="35"/>
        <v>21101 MATERIALES, UTILES Y EQUIPOS MENORES DE OFICINA</v>
      </c>
      <c r="F576" s="107" t="s">
        <v>2</v>
      </c>
    </row>
    <row r="577" spans="1:6" x14ac:dyDescent="0.25">
      <c r="A577" s="107" t="str">
        <f t="shared" si="32"/>
        <v>215</v>
      </c>
      <c r="B577" s="291" t="s">
        <v>2990</v>
      </c>
      <c r="C577" s="107" t="str">
        <f t="shared" si="33"/>
        <v>21501</v>
      </c>
      <c r="D577" s="107" t="str">
        <f t="shared" si="34"/>
        <v>MATERIAL IMPRESO E INFORMACION DIGITAL</v>
      </c>
      <c r="E577" s="107" t="str">
        <f t="shared" si="35"/>
        <v>21501 MATERIAL IMPRESO E INFORMACION DIGITAL</v>
      </c>
      <c r="F577" s="107" t="s">
        <v>3</v>
      </c>
    </row>
    <row r="578" spans="1:6" x14ac:dyDescent="0.25">
      <c r="A578" s="107" t="str">
        <f t="shared" si="32"/>
        <v>216</v>
      </c>
      <c r="B578" s="291" t="s">
        <v>2990</v>
      </c>
      <c r="C578" s="107" t="str">
        <f t="shared" si="33"/>
        <v>21601</v>
      </c>
      <c r="D578" s="107" t="str">
        <f t="shared" si="34"/>
        <v>MATERIAL DE LIMPIEZA</v>
      </c>
      <c r="E578" s="107" t="str">
        <f t="shared" si="35"/>
        <v>21601 MATERIAL DE LIMPIEZA</v>
      </c>
      <c r="F578" s="107" t="s">
        <v>4</v>
      </c>
    </row>
    <row r="579" spans="1:6" x14ac:dyDescent="0.25">
      <c r="A579" s="107" t="str">
        <f t="shared" ref="A579:A642" si="36">+MID(F579,1,3)</f>
        <v>241</v>
      </c>
      <c r="B579" s="291" t="s">
        <v>2990</v>
      </c>
      <c r="C579" s="107" t="str">
        <f t="shared" ref="C579:C642" si="37">+CONCATENATE(A579,B579)</f>
        <v>24101</v>
      </c>
      <c r="D579" s="107" t="str">
        <f t="shared" ref="D579:D642" si="38">+MID(F579,5,999)</f>
        <v>PRODUCTOS MINERALES NO METALICOS</v>
      </c>
      <c r="E579" s="107" t="str">
        <f t="shared" si="35"/>
        <v>24101 PRODUCTOS MINERALES NO METALICOS</v>
      </c>
      <c r="F579" s="107" t="s">
        <v>92</v>
      </c>
    </row>
    <row r="580" spans="1:6" x14ac:dyDescent="0.25">
      <c r="A580" s="107" t="str">
        <f t="shared" si="36"/>
        <v>242</v>
      </c>
      <c r="B580" s="291" t="s">
        <v>2990</v>
      </c>
      <c r="C580" s="107" t="str">
        <f t="shared" si="37"/>
        <v>24201</v>
      </c>
      <c r="D580" s="107" t="str">
        <f t="shared" si="38"/>
        <v>CEMENTO Y PRODUCTOS DE CONCRETO</v>
      </c>
      <c r="E580" s="107" t="str">
        <f t="shared" si="35"/>
        <v>24201 CEMENTO Y PRODUCTOS DE CONCRETO</v>
      </c>
      <c r="F580" s="107" t="s">
        <v>93</v>
      </c>
    </row>
    <row r="581" spans="1:6" x14ac:dyDescent="0.25">
      <c r="A581" s="107" t="str">
        <f t="shared" si="36"/>
        <v>244</v>
      </c>
      <c r="B581" s="291" t="s">
        <v>2990</v>
      </c>
      <c r="C581" s="107" t="str">
        <f t="shared" si="37"/>
        <v>24401</v>
      </c>
      <c r="D581" s="107" t="str">
        <f t="shared" si="38"/>
        <v>MADERA Y PRODUCTOS DE MADERA</v>
      </c>
      <c r="E581" s="107" t="str">
        <f t="shared" ref="E581:E644" si="39">+CONCATENATE(C581," ",D581)</f>
        <v>24401 MADERA Y PRODUCTOS DE MADERA</v>
      </c>
      <c r="F581" s="107" t="s">
        <v>95</v>
      </c>
    </row>
    <row r="582" spans="1:6" x14ac:dyDescent="0.25">
      <c r="A582" s="107" t="str">
        <f t="shared" si="36"/>
        <v>246</v>
      </c>
      <c r="B582" s="291" t="s">
        <v>2990</v>
      </c>
      <c r="C582" s="107" t="str">
        <f t="shared" si="37"/>
        <v>24601</v>
      </c>
      <c r="D582" s="107" t="str">
        <f t="shared" si="38"/>
        <v>MATERIAL ELECTRICO Y ELECTRONICO</v>
      </c>
      <c r="E582" s="107" t="str">
        <f t="shared" si="39"/>
        <v>24601 MATERIAL ELECTRICO Y ELECTRONICO</v>
      </c>
      <c r="F582" s="107" t="s">
        <v>52</v>
      </c>
    </row>
    <row r="583" spans="1:6" x14ac:dyDescent="0.25">
      <c r="A583" s="107" t="str">
        <f t="shared" si="36"/>
        <v>247</v>
      </c>
      <c r="B583" s="291" t="s">
        <v>2990</v>
      </c>
      <c r="C583" s="107" t="str">
        <f t="shared" si="37"/>
        <v>24701</v>
      </c>
      <c r="D583" s="107" t="str">
        <f t="shared" si="38"/>
        <v>ARTICULOS METALICOS PARA LA CONSTRUCCION</v>
      </c>
      <c r="E583" s="107" t="str">
        <f t="shared" si="39"/>
        <v>24701 ARTICULOS METALICOS PARA LA CONSTRUCCION</v>
      </c>
      <c r="F583" s="107" t="s">
        <v>58</v>
      </c>
    </row>
    <row r="584" spans="1:6" x14ac:dyDescent="0.25">
      <c r="A584" s="107" t="str">
        <f t="shared" si="36"/>
        <v>249</v>
      </c>
      <c r="B584" s="291" t="s">
        <v>2990</v>
      </c>
      <c r="C584" s="107" t="str">
        <f t="shared" si="37"/>
        <v>24901</v>
      </c>
      <c r="D584" s="107" t="str">
        <f t="shared" si="38"/>
        <v>OTROS MATERIALES Y ARTICULOS DE CONSTRUCCION Y REPARACION</v>
      </c>
      <c r="E584" s="107" t="str">
        <f t="shared" si="39"/>
        <v>24901 OTROS MATERIALES Y ARTICULOS DE CONSTRUCCION Y REPARACION</v>
      </c>
      <c r="F584" s="107" t="s">
        <v>59</v>
      </c>
    </row>
    <row r="585" spans="1:6" x14ac:dyDescent="0.25">
      <c r="A585" s="107" t="str">
        <f t="shared" si="36"/>
        <v>251</v>
      </c>
      <c r="B585" s="291" t="s">
        <v>2990</v>
      </c>
      <c r="C585" s="107" t="str">
        <f t="shared" si="37"/>
        <v>25101</v>
      </c>
      <c r="D585" s="107" t="str">
        <f t="shared" si="38"/>
        <v>PRODUCTOS QUIMICOS BASICOS</v>
      </c>
      <c r="E585" s="107" t="str">
        <f t="shared" si="39"/>
        <v>25101 PRODUCTOS QUIMICOS BASICOS</v>
      </c>
      <c r="F585" s="107" t="s">
        <v>186</v>
      </c>
    </row>
    <row r="586" spans="1:6" x14ac:dyDescent="0.25">
      <c r="A586" s="107" t="str">
        <f t="shared" si="36"/>
        <v>253</v>
      </c>
      <c r="B586" s="291" t="s">
        <v>2990</v>
      </c>
      <c r="C586" s="107" t="str">
        <f t="shared" si="37"/>
        <v>25301</v>
      </c>
      <c r="D586" s="107" t="str">
        <f t="shared" si="38"/>
        <v>MEDICINAS Y PRODUCTOS FARMACEUTICOS</v>
      </c>
      <c r="E586" s="107" t="str">
        <f t="shared" si="39"/>
        <v>25301 MEDICINAS Y PRODUCTOS FARMACEUTICOS</v>
      </c>
      <c r="F586" s="107" t="s">
        <v>75</v>
      </c>
    </row>
    <row r="587" spans="1:6" x14ac:dyDescent="0.25">
      <c r="A587" s="107" t="str">
        <f t="shared" si="36"/>
        <v>254</v>
      </c>
      <c r="B587" s="291" t="s">
        <v>2990</v>
      </c>
      <c r="C587" s="107" t="str">
        <f t="shared" si="37"/>
        <v>25401</v>
      </c>
      <c r="D587" s="107" t="str">
        <f t="shared" si="38"/>
        <v>MATERIALES, ACCESORIOS Y SUMINISTROS MEDICOS</v>
      </c>
      <c r="E587" s="107" t="str">
        <f t="shared" si="39"/>
        <v>25401 MATERIALES, ACCESORIOS Y SUMINISTROS MEDICOS</v>
      </c>
      <c r="F587" s="107" t="s">
        <v>42</v>
      </c>
    </row>
    <row r="588" spans="1:6" x14ac:dyDescent="0.25">
      <c r="A588" s="107" t="str">
        <f t="shared" si="36"/>
        <v>256</v>
      </c>
      <c r="B588" s="291" t="s">
        <v>2990</v>
      </c>
      <c r="C588" s="107" t="str">
        <f t="shared" si="37"/>
        <v>25601</v>
      </c>
      <c r="D588" s="107" t="str">
        <f t="shared" si="38"/>
        <v>FIBRAS SINTETICAS, HULES, PLASTICOS Y DERIVADOS</v>
      </c>
      <c r="E588" s="107" t="str">
        <f t="shared" si="39"/>
        <v>25601 FIBRAS SINTETICAS, HULES, PLASTICOS Y DERIVADOS</v>
      </c>
      <c r="F588" s="107" t="s">
        <v>69</v>
      </c>
    </row>
    <row r="589" spans="1:6" x14ac:dyDescent="0.25">
      <c r="A589" s="107" t="str">
        <f t="shared" si="36"/>
        <v>259</v>
      </c>
      <c r="B589" s="291" t="s">
        <v>2990</v>
      </c>
      <c r="C589" s="107" t="str">
        <f t="shared" si="37"/>
        <v>25901</v>
      </c>
      <c r="D589" s="107" t="str">
        <f t="shared" si="38"/>
        <v>OTROS PRODUCTOS QUIMICOS</v>
      </c>
      <c r="E589" s="107" t="str">
        <f t="shared" si="39"/>
        <v>25901 OTROS PRODUCTOS QUIMICOS</v>
      </c>
      <c r="F589" s="107" t="s">
        <v>184</v>
      </c>
    </row>
    <row r="590" spans="1:6" x14ac:dyDescent="0.25">
      <c r="A590" s="107" t="str">
        <f t="shared" si="36"/>
        <v>261</v>
      </c>
      <c r="B590" s="291" t="s">
        <v>2990</v>
      </c>
      <c r="C590" s="107" t="str">
        <f t="shared" si="37"/>
        <v>26101</v>
      </c>
      <c r="D590" s="107" t="str">
        <f t="shared" si="38"/>
        <v>COMBUSTIBLES, LUBRICANTES Y ADITIVOS</v>
      </c>
      <c r="E590" s="107" t="str">
        <f t="shared" si="39"/>
        <v>26101 COMBUSTIBLES, LUBRICANTES Y ADITIVOS</v>
      </c>
      <c r="F590" s="107" t="s">
        <v>98</v>
      </c>
    </row>
    <row r="591" spans="1:6" x14ac:dyDescent="0.25">
      <c r="A591" s="107" t="str">
        <f t="shared" si="36"/>
        <v>271</v>
      </c>
      <c r="B591" s="291" t="s">
        <v>2990</v>
      </c>
      <c r="C591" s="107" t="str">
        <f t="shared" si="37"/>
        <v>27101</v>
      </c>
      <c r="D591" s="107" t="str">
        <f t="shared" si="38"/>
        <v>VESTUARIO Y UNIFORMES</v>
      </c>
      <c r="E591" s="107" t="str">
        <f t="shared" si="39"/>
        <v>27101 VESTUARIO Y UNIFORMES</v>
      </c>
      <c r="F591" s="107" t="s">
        <v>8</v>
      </c>
    </row>
    <row r="592" spans="1:6" x14ac:dyDescent="0.25">
      <c r="A592" s="107" t="str">
        <f t="shared" si="36"/>
        <v>272</v>
      </c>
      <c r="B592" s="291" t="s">
        <v>2990</v>
      </c>
      <c r="C592" s="107" t="str">
        <f t="shared" si="37"/>
        <v>27201</v>
      </c>
      <c r="D592" s="107" t="str">
        <f t="shared" si="38"/>
        <v>PRENDAS DE SEGURIDAD Y PROTECCION PERSONAL</v>
      </c>
      <c r="E592" s="107" t="str">
        <f t="shared" si="39"/>
        <v>27201 PRENDAS DE SEGURIDAD Y PROTECCION PERSONAL</v>
      </c>
      <c r="F592" s="107" t="s">
        <v>67</v>
      </c>
    </row>
    <row r="593" spans="1:6" x14ac:dyDescent="0.25">
      <c r="A593" s="107" t="str">
        <f t="shared" si="36"/>
        <v>274</v>
      </c>
      <c r="B593" s="291" t="s">
        <v>2990</v>
      </c>
      <c r="C593" s="107" t="str">
        <f t="shared" si="37"/>
        <v>27401</v>
      </c>
      <c r="D593" s="107" t="str">
        <f t="shared" si="38"/>
        <v>PRODUCTOS TEXTILES</v>
      </c>
      <c r="E593" s="107" t="str">
        <f t="shared" si="39"/>
        <v>27401 PRODUCTOS TEXTILES</v>
      </c>
      <c r="F593" s="107" t="s">
        <v>9</v>
      </c>
    </row>
    <row r="594" spans="1:6" x14ac:dyDescent="0.25">
      <c r="A594" s="107" t="str">
        <f t="shared" si="36"/>
        <v>291</v>
      </c>
      <c r="B594" s="291" t="s">
        <v>2990</v>
      </c>
      <c r="C594" s="107" t="str">
        <f t="shared" si="37"/>
        <v>29101</v>
      </c>
      <c r="D594" s="107" t="str">
        <f t="shared" si="38"/>
        <v>HERRAMIENTAS MENORES</v>
      </c>
      <c r="E594" s="107" t="str">
        <f t="shared" si="39"/>
        <v>29101 HERRAMIENTAS MENORES</v>
      </c>
      <c r="F594" s="107" t="s">
        <v>10</v>
      </c>
    </row>
    <row r="595" spans="1:6" x14ac:dyDescent="0.25">
      <c r="A595" s="107" t="str">
        <f t="shared" si="36"/>
        <v>298</v>
      </c>
      <c r="B595" s="291" t="s">
        <v>2990</v>
      </c>
      <c r="C595" s="107" t="str">
        <f t="shared" si="37"/>
        <v>29801</v>
      </c>
      <c r="D595" s="107" t="str">
        <f t="shared" si="38"/>
        <v>REFACCIONES Y ACCESORIOS MENORES DE MAQUINARIA Y OTROS EQUIPOS</v>
      </c>
      <c r="E595" s="107" t="str">
        <f t="shared" si="39"/>
        <v>29801 REFACCIONES Y ACCESORIOS MENORES DE MAQUINARIA Y OTROS EQUIPOS</v>
      </c>
      <c r="F595" s="107" t="s">
        <v>77</v>
      </c>
    </row>
    <row r="596" spans="1:6" x14ac:dyDescent="0.25">
      <c r="A596" s="107" t="str">
        <f t="shared" si="36"/>
        <v>326</v>
      </c>
      <c r="B596" s="291" t="s">
        <v>2990</v>
      </c>
      <c r="C596" s="107" t="str">
        <f t="shared" si="37"/>
        <v>32601</v>
      </c>
      <c r="D596" s="107" t="str">
        <f t="shared" si="38"/>
        <v>ARRENDAMIENTO DE MAQUINARIA, OTROS EQUIPOS Y HERRAMIENTAS</v>
      </c>
      <c r="E596" s="107" t="str">
        <f t="shared" si="39"/>
        <v>32601 ARRENDAMIENTO DE MAQUINARIA, OTROS EQUIPOS Y HERRAMIENTAS</v>
      </c>
      <c r="F596" s="107" t="s">
        <v>188</v>
      </c>
    </row>
    <row r="597" spans="1:6" x14ac:dyDescent="0.25">
      <c r="A597" s="107" t="str">
        <f t="shared" si="36"/>
        <v>334</v>
      </c>
      <c r="B597" s="291" t="s">
        <v>2990</v>
      </c>
      <c r="C597" s="107" t="str">
        <f t="shared" si="37"/>
        <v>33401</v>
      </c>
      <c r="D597" s="107" t="str">
        <f t="shared" si="38"/>
        <v>SERVICIOS DE CAPACITACION</v>
      </c>
      <c r="E597" s="107" t="str">
        <f t="shared" si="39"/>
        <v>33401 SERVICIOS DE CAPACITACION</v>
      </c>
      <c r="F597" s="107" t="s">
        <v>13</v>
      </c>
    </row>
    <row r="598" spans="1:6" x14ac:dyDescent="0.25">
      <c r="A598" s="107" t="str">
        <f t="shared" si="36"/>
        <v>339</v>
      </c>
      <c r="B598" s="291" t="s">
        <v>2990</v>
      </c>
      <c r="C598" s="107" t="str">
        <f t="shared" si="37"/>
        <v>33901</v>
      </c>
      <c r="D598" s="107" t="str">
        <f t="shared" si="38"/>
        <v>SERVICIOS PROFESIONALES, CIENTIFICOS Y TECNICOS INTEGRALES</v>
      </c>
      <c r="E598" s="107" t="str">
        <f t="shared" si="39"/>
        <v>33901 SERVICIOS PROFESIONALES, CIENTIFICOS Y TECNICOS INTEGRALES</v>
      </c>
      <c r="F598" s="107" t="s">
        <v>71</v>
      </c>
    </row>
    <row r="599" spans="1:6" x14ac:dyDescent="0.25">
      <c r="A599" s="107" t="str">
        <f t="shared" si="36"/>
        <v>357</v>
      </c>
      <c r="B599" s="291" t="s">
        <v>2990</v>
      </c>
      <c r="C599" s="107" t="str">
        <f t="shared" si="37"/>
        <v>35701</v>
      </c>
      <c r="D599" s="107" t="str">
        <f t="shared" si="38"/>
        <v>INSTALACION, REPARACION Y MANTENIMIENTO DE MAQUINARIA, OTROS EQUIPOS Y HERRAMIENTA</v>
      </c>
      <c r="E599" s="107" t="str">
        <f t="shared" si="39"/>
        <v>35701 INSTALACION, REPARACION Y MANTENIMIENTO DE MAQUINARIA, OTROS EQUIPOS Y HERRAMIENTA</v>
      </c>
      <c r="F599" s="107" t="s">
        <v>81</v>
      </c>
    </row>
    <row r="600" spans="1:6" x14ac:dyDescent="0.25">
      <c r="A600" s="107" t="str">
        <f t="shared" si="36"/>
        <v>358</v>
      </c>
      <c r="B600" s="291" t="s">
        <v>2990</v>
      </c>
      <c r="C600" s="107" t="str">
        <f t="shared" si="37"/>
        <v>35801</v>
      </c>
      <c r="D600" s="107" t="str">
        <f t="shared" si="38"/>
        <v>SERVICIOS DE LIMPIEZA Y MANEJO DE DESECHOS</v>
      </c>
      <c r="E600" s="107" t="str">
        <f t="shared" si="39"/>
        <v>35801 SERVICIOS DE LIMPIEZA Y MANEJO DE DESECHOS</v>
      </c>
      <c r="F600" s="107" t="s">
        <v>65</v>
      </c>
    </row>
    <row r="601" spans="1:6" x14ac:dyDescent="0.25">
      <c r="A601" s="107" t="str">
        <f t="shared" si="36"/>
        <v>382</v>
      </c>
      <c r="B601" s="291" t="s">
        <v>2990</v>
      </c>
      <c r="C601" s="107" t="str">
        <f t="shared" si="37"/>
        <v>38201</v>
      </c>
      <c r="D601" s="107" t="str">
        <f t="shared" si="38"/>
        <v>GASTOS DE ORDEN SOCIAL Y CULTURAL</v>
      </c>
      <c r="E601" s="107" t="str">
        <f t="shared" si="39"/>
        <v>38201 GASTOS DE ORDEN SOCIAL Y CULTURAL</v>
      </c>
      <c r="F601" s="107" t="s">
        <v>61</v>
      </c>
    </row>
    <row r="602" spans="1:6" x14ac:dyDescent="0.25">
      <c r="A602" s="107" t="str">
        <f t="shared" si="36"/>
        <v>519</v>
      </c>
      <c r="B602" s="291" t="s">
        <v>2990</v>
      </c>
      <c r="C602" s="107" t="str">
        <f t="shared" si="37"/>
        <v>51901</v>
      </c>
      <c r="D602" s="107" t="str">
        <f t="shared" si="38"/>
        <v>OTROS MOBILIARIOS Y EQUIPOS DE ADMINISTRACION</v>
      </c>
      <c r="E602" s="107" t="str">
        <f t="shared" si="39"/>
        <v>51901 OTROS MOBILIARIOS Y EQUIPOS DE ADMINISTRACION</v>
      </c>
      <c r="F602" s="107" t="s">
        <v>17</v>
      </c>
    </row>
    <row r="603" spans="1:6" x14ac:dyDescent="0.25">
      <c r="A603" s="107" t="str">
        <f t="shared" si="36"/>
        <v>562</v>
      </c>
      <c r="B603" s="291" t="s">
        <v>2990</v>
      </c>
      <c r="C603" s="107" t="str">
        <f t="shared" si="37"/>
        <v>56201</v>
      </c>
      <c r="D603" s="107" t="str">
        <f t="shared" si="38"/>
        <v>MAQUINARIA Y EQUIPO INDUSTRIAL</v>
      </c>
      <c r="E603" s="107" t="str">
        <f t="shared" si="39"/>
        <v>56201 MAQUINARIA Y EQUIPO INDUSTRIAL</v>
      </c>
      <c r="F603" s="107" t="s">
        <v>102</v>
      </c>
    </row>
    <row r="604" spans="1:6" x14ac:dyDescent="0.25">
      <c r="A604" s="107" t="str">
        <f t="shared" si="36"/>
        <v>511</v>
      </c>
      <c r="B604" s="291" t="s">
        <v>2990</v>
      </c>
      <c r="C604" s="107" t="str">
        <f t="shared" si="37"/>
        <v>51101</v>
      </c>
      <c r="D604" s="107" t="str">
        <f t="shared" si="38"/>
        <v>MUEBLES DE OFICINA Y ESTANTERIA</v>
      </c>
      <c r="E604" s="107" t="str">
        <f t="shared" si="39"/>
        <v>51101 MUEBLES DE OFICINA Y ESTANTERIA</v>
      </c>
      <c r="F604" s="107" t="s">
        <v>15</v>
      </c>
    </row>
    <row r="605" spans="1:6" x14ac:dyDescent="0.25">
      <c r="A605" s="107" t="str">
        <f t="shared" si="36"/>
        <v>521</v>
      </c>
      <c r="B605" s="291" t="s">
        <v>2990</v>
      </c>
      <c r="C605" s="107" t="str">
        <f t="shared" si="37"/>
        <v>52101</v>
      </c>
      <c r="D605" s="107" t="str">
        <f t="shared" si="38"/>
        <v>EQUIPOS Y APARATOS AUDIOVISUALES</v>
      </c>
      <c r="E605" s="107" t="str">
        <f t="shared" si="39"/>
        <v>52101 EQUIPOS Y APARATOS AUDIOVISUALES</v>
      </c>
      <c r="F605" s="107" t="s">
        <v>80</v>
      </c>
    </row>
    <row r="606" spans="1:6" x14ac:dyDescent="0.25">
      <c r="A606" s="107" t="str">
        <f t="shared" si="36"/>
        <v>523</v>
      </c>
      <c r="B606" s="291" t="s">
        <v>2990</v>
      </c>
      <c r="C606" s="107" t="str">
        <f t="shared" si="37"/>
        <v>52301</v>
      </c>
      <c r="D606" s="107" t="str">
        <f t="shared" si="38"/>
        <v>CAMARAS FOTOGRAFICAS Y DE VIDEO</v>
      </c>
      <c r="E606" s="107" t="str">
        <f t="shared" si="39"/>
        <v>52301 CAMARAS FOTOGRAFICAS Y DE VIDEO</v>
      </c>
      <c r="F606" s="107" t="s">
        <v>106</v>
      </c>
    </row>
    <row r="607" spans="1:6" x14ac:dyDescent="0.25">
      <c r="A607" s="107" t="str">
        <f t="shared" si="36"/>
        <v>566</v>
      </c>
      <c r="B607" s="291" t="s">
        <v>2990</v>
      </c>
      <c r="C607" s="107" t="str">
        <f t="shared" si="37"/>
        <v>56601</v>
      </c>
      <c r="D607" s="107" t="str">
        <f t="shared" si="38"/>
        <v>EQUIPOS DE GENERACION ELECTRICA, APARATOS Y ACCESORIOS ELECTRICOS</v>
      </c>
      <c r="E607" s="107" t="str">
        <f t="shared" si="39"/>
        <v>56601 EQUIPOS DE GENERACION ELECTRICA, APARATOS Y ACCESORIOS ELECTRICOS</v>
      </c>
      <c r="F607" s="107" t="s">
        <v>91</v>
      </c>
    </row>
    <row r="608" spans="1:6" x14ac:dyDescent="0.25">
      <c r="A608" s="107" t="str">
        <f t="shared" si="36"/>
        <v>567</v>
      </c>
      <c r="B608" s="291" t="s">
        <v>2990</v>
      </c>
      <c r="C608" s="107" t="str">
        <f t="shared" si="37"/>
        <v>56701</v>
      </c>
      <c r="D608" s="107" t="str">
        <f t="shared" si="38"/>
        <v>HERRAMIENTAS Y MAQUINAS¿HERRAMIENTA</v>
      </c>
      <c r="E608" s="107" t="str">
        <f t="shared" si="39"/>
        <v>56701 HERRAMIENTAS Y MAQUINAS¿HERRAMIENTA</v>
      </c>
      <c r="F608" s="107" t="s">
        <v>50</v>
      </c>
    </row>
    <row r="609" spans="1:6" x14ac:dyDescent="0.25">
      <c r="A609" s="107" t="str">
        <f t="shared" si="36"/>
        <v>211</v>
      </c>
      <c r="B609" s="291" t="s">
        <v>2990</v>
      </c>
      <c r="C609" s="107" t="str">
        <f t="shared" si="37"/>
        <v>21101</v>
      </c>
      <c r="D609" s="107" t="str">
        <f t="shared" si="38"/>
        <v>MATERIALES, UTILES Y EQUIPOS MENORES DE OFICINA</v>
      </c>
      <c r="E609" s="107" t="str">
        <f t="shared" si="39"/>
        <v>21101 MATERIALES, UTILES Y EQUIPOS MENORES DE OFICINA</v>
      </c>
      <c r="F609" s="107" t="s">
        <v>2</v>
      </c>
    </row>
    <row r="610" spans="1:6" x14ac:dyDescent="0.25">
      <c r="A610" s="107" t="str">
        <f t="shared" si="36"/>
        <v>213</v>
      </c>
      <c r="B610" s="291" t="s">
        <v>2990</v>
      </c>
      <c r="C610" s="107" t="str">
        <f t="shared" si="37"/>
        <v>21301</v>
      </c>
      <c r="D610" s="107" t="str">
        <f t="shared" si="38"/>
        <v>MATERIAL ESTADISTICO Y GEOGRAFICO</v>
      </c>
      <c r="E610" s="107" t="str">
        <f t="shared" si="39"/>
        <v>21301 MATERIAL ESTADISTICO Y GEOGRAFICO</v>
      </c>
      <c r="F610" s="107" t="s">
        <v>185</v>
      </c>
    </row>
    <row r="611" spans="1:6" x14ac:dyDescent="0.25">
      <c r="A611" s="107" t="str">
        <f t="shared" si="36"/>
        <v>214</v>
      </c>
      <c r="B611" s="291" t="s">
        <v>2990</v>
      </c>
      <c r="C611" s="107" t="str">
        <f t="shared" si="37"/>
        <v>21401</v>
      </c>
      <c r="D611" s="107" t="str">
        <f t="shared" si="38"/>
        <v>MATERIALES, UTILES Y EQUIPOS MENORES DE TECNOLOGIAS DE LA INFORMACION Y COMUNICACIONES</v>
      </c>
      <c r="E611" s="107" t="str">
        <f t="shared" si="39"/>
        <v>21401 MATERIALES, UTILES Y EQUIPOS MENORES DE TECNOLOGIAS DE LA INFORMACION Y COMUNICACIONES</v>
      </c>
      <c r="F611" s="107" t="s">
        <v>51</v>
      </c>
    </row>
    <row r="612" spans="1:6" x14ac:dyDescent="0.25">
      <c r="A612" s="107" t="str">
        <f t="shared" si="36"/>
        <v>215</v>
      </c>
      <c r="B612" s="291" t="s">
        <v>2990</v>
      </c>
      <c r="C612" s="107" t="str">
        <f t="shared" si="37"/>
        <v>21501</v>
      </c>
      <c r="D612" s="107" t="str">
        <f t="shared" si="38"/>
        <v>MATERIAL IMPRESO E INFORMACION DIGITAL</v>
      </c>
      <c r="E612" s="107" t="str">
        <f t="shared" si="39"/>
        <v>21501 MATERIAL IMPRESO E INFORMACION DIGITAL</v>
      </c>
      <c r="F612" s="107" t="s">
        <v>3</v>
      </c>
    </row>
    <row r="613" spans="1:6" x14ac:dyDescent="0.25">
      <c r="A613" s="107" t="str">
        <f t="shared" si="36"/>
        <v>216</v>
      </c>
      <c r="B613" s="291" t="s">
        <v>2990</v>
      </c>
      <c r="C613" s="107" t="str">
        <f t="shared" si="37"/>
        <v>21601</v>
      </c>
      <c r="D613" s="107" t="str">
        <f t="shared" si="38"/>
        <v>MATERIAL DE LIMPIEZA</v>
      </c>
      <c r="E613" s="107" t="str">
        <f t="shared" si="39"/>
        <v>21601 MATERIAL DE LIMPIEZA</v>
      </c>
      <c r="F613" s="107" t="s">
        <v>4</v>
      </c>
    </row>
    <row r="614" spans="1:6" x14ac:dyDescent="0.25">
      <c r="A614" s="107" t="str">
        <f t="shared" si="36"/>
        <v>221</v>
      </c>
      <c r="B614" s="291" t="s">
        <v>2990</v>
      </c>
      <c r="C614" s="107" t="str">
        <f t="shared" si="37"/>
        <v>22101</v>
      </c>
      <c r="D614" s="107" t="str">
        <f t="shared" si="38"/>
        <v>PRODUCTOS ALIMENTICIOS PARA PERSONAS</v>
      </c>
      <c r="E614" s="107" t="str">
        <f t="shared" si="39"/>
        <v>22101 PRODUCTOS ALIMENTICIOS PARA PERSONAS</v>
      </c>
      <c r="F614" s="107" t="s">
        <v>6</v>
      </c>
    </row>
    <row r="615" spans="1:6" x14ac:dyDescent="0.25">
      <c r="A615" s="107" t="str">
        <f t="shared" si="36"/>
        <v>242</v>
      </c>
      <c r="B615" s="291" t="s">
        <v>2990</v>
      </c>
      <c r="C615" s="107" t="str">
        <f t="shared" si="37"/>
        <v>24201</v>
      </c>
      <c r="D615" s="107" t="str">
        <f t="shared" si="38"/>
        <v>CEMENTO Y PRODUCTOS DE CONCRETO</v>
      </c>
      <c r="E615" s="107" t="str">
        <f t="shared" si="39"/>
        <v>24201 CEMENTO Y PRODUCTOS DE CONCRETO</v>
      </c>
      <c r="F615" s="107" t="s">
        <v>93</v>
      </c>
    </row>
    <row r="616" spans="1:6" x14ac:dyDescent="0.25">
      <c r="A616" s="107" t="str">
        <f t="shared" si="36"/>
        <v>243</v>
      </c>
      <c r="B616" s="291" t="s">
        <v>2990</v>
      </c>
      <c r="C616" s="107" t="str">
        <f t="shared" si="37"/>
        <v>24301</v>
      </c>
      <c r="D616" s="107" t="str">
        <f t="shared" si="38"/>
        <v>CAL, YESO Y PRODUCTOS DE YESO</v>
      </c>
      <c r="E616" s="107" t="str">
        <f t="shared" si="39"/>
        <v>24301 CAL, YESO Y PRODUCTOS DE YESO</v>
      </c>
      <c r="F616" s="107" t="s">
        <v>94</v>
      </c>
    </row>
    <row r="617" spans="1:6" x14ac:dyDescent="0.25">
      <c r="A617" s="107" t="str">
        <f t="shared" si="36"/>
        <v>245</v>
      </c>
      <c r="B617" s="291" t="s">
        <v>2990</v>
      </c>
      <c r="C617" s="107" t="str">
        <f t="shared" si="37"/>
        <v>24501</v>
      </c>
      <c r="D617" s="107" t="str">
        <f t="shared" si="38"/>
        <v>VIDRIO Y PRODUCTOS DE VIDRIO</v>
      </c>
      <c r="E617" s="107" t="str">
        <f t="shared" si="39"/>
        <v>24501 VIDRIO Y PRODUCTOS DE VIDRIO</v>
      </c>
      <c r="F617" s="107" t="s">
        <v>96</v>
      </c>
    </row>
    <row r="618" spans="1:6" x14ac:dyDescent="0.25">
      <c r="A618" s="107" t="str">
        <f t="shared" si="36"/>
        <v>246</v>
      </c>
      <c r="B618" s="291" t="s">
        <v>2990</v>
      </c>
      <c r="C618" s="107" t="str">
        <f t="shared" si="37"/>
        <v>24601</v>
      </c>
      <c r="D618" s="107" t="str">
        <f t="shared" si="38"/>
        <v>MATERIAL ELECTRICO Y ELECTRONICO</v>
      </c>
      <c r="E618" s="107" t="str">
        <f t="shared" si="39"/>
        <v>24601 MATERIAL ELECTRICO Y ELECTRONICO</v>
      </c>
      <c r="F618" s="107" t="s">
        <v>52</v>
      </c>
    </row>
    <row r="619" spans="1:6" x14ac:dyDescent="0.25">
      <c r="A619" s="107" t="str">
        <f t="shared" si="36"/>
        <v>247</v>
      </c>
      <c r="B619" s="291" t="s">
        <v>2990</v>
      </c>
      <c r="C619" s="107" t="str">
        <f t="shared" si="37"/>
        <v>24701</v>
      </c>
      <c r="D619" s="107" t="str">
        <f t="shared" si="38"/>
        <v>ARTICULOS METALICOS PARA LA CONSTRUCCION</v>
      </c>
      <c r="E619" s="107" t="str">
        <f t="shared" si="39"/>
        <v>24701 ARTICULOS METALICOS PARA LA CONSTRUCCION</v>
      </c>
      <c r="F619" s="107" t="s">
        <v>58</v>
      </c>
    </row>
    <row r="620" spans="1:6" x14ac:dyDescent="0.25">
      <c r="A620" s="107" t="str">
        <f t="shared" si="36"/>
        <v>249</v>
      </c>
      <c r="B620" s="291" t="s">
        <v>2990</v>
      </c>
      <c r="C620" s="107" t="str">
        <f t="shared" si="37"/>
        <v>24901</v>
      </c>
      <c r="D620" s="107" t="str">
        <f t="shared" si="38"/>
        <v>OTROS MATERIALES Y ARTICULOS DE CONSTRUCCION Y REPARACION</v>
      </c>
      <c r="E620" s="107" t="str">
        <f t="shared" si="39"/>
        <v>24901 OTROS MATERIALES Y ARTICULOS DE CONSTRUCCION Y REPARACION</v>
      </c>
      <c r="F620" s="107" t="s">
        <v>59</v>
      </c>
    </row>
    <row r="621" spans="1:6" x14ac:dyDescent="0.25">
      <c r="A621" s="107" t="str">
        <f t="shared" si="36"/>
        <v>252</v>
      </c>
      <c r="B621" s="291" t="s">
        <v>2990</v>
      </c>
      <c r="C621" s="107" t="str">
        <f t="shared" si="37"/>
        <v>25201</v>
      </c>
      <c r="D621" s="107" t="str">
        <f t="shared" si="38"/>
        <v>FERTILIZANTES, PESTICIDAS Y OTROS AGROQUIMICOS</v>
      </c>
      <c r="E621" s="107" t="str">
        <f t="shared" si="39"/>
        <v>25201 FERTILIZANTES, PESTICIDAS Y OTROS AGROQUIMICOS</v>
      </c>
      <c r="F621" s="107" t="s">
        <v>190</v>
      </c>
    </row>
    <row r="622" spans="1:6" x14ac:dyDescent="0.25">
      <c r="A622" s="107" t="str">
        <f t="shared" si="36"/>
        <v>253</v>
      </c>
      <c r="B622" s="291" t="s">
        <v>2990</v>
      </c>
      <c r="C622" s="107" t="str">
        <f t="shared" si="37"/>
        <v>25301</v>
      </c>
      <c r="D622" s="107" t="str">
        <f t="shared" si="38"/>
        <v>MEDICINAS Y PRODUCTOS FARMACEUTICOS</v>
      </c>
      <c r="E622" s="107" t="str">
        <f t="shared" si="39"/>
        <v>25301 MEDICINAS Y PRODUCTOS FARMACEUTICOS</v>
      </c>
      <c r="F622" s="107" t="s">
        <v>75</v>
      </c>
    </row>
    <row r="623" spans="1:6" x14ac:dyDescent="0.25">
      <c r="A623" s="107" t="str">
        <f t="shared" si="36"/>
        <v>256</v>
      </c>
      <c r="B623" s="291" t="s">
        <v>2990</v>
      </c>
      <c r="C623" s="107" t="str">
        <f t="shared" si="37"/>
        <v>25601</v>
      </c>
      <c r="D623" s="107" t="str">
        <f t="shared" si="38"/>
        <v>FIBRAS SINTETICAS, HULES, PLASTICOS Y DERIVADOS</v>
      </c>
      <c r="E623" s="107" t="str">
        <f t="shared" si="39"/>
        <v>25601 FIBRAS SINTETICAS, HULES, PLASTICOS Y DERIVADOS</v>
      </c>
      <c r="F623" s="107" t="s">
        <v>69</v>
      </c>
    </row>
    <row r="624" spans="1:6" x14ac:dyDescent="0.25">
      <c r="A624" s="107" t="str">
        <f t="shared" si="36"/>
        <v>259</v>
      </c>
      <c r="B624" s="291" t="s">
        <v>2990</v>
      </c>
      <c r="C624" s="107" t="str">
        <f t="shared" si="37"/>
        <v>25901</v>
      </c>
      <c r="D624" s="107" t="str">
        <f t="shared" si="38"/>
        <v>OTROS PRODUCTOS QUIMICOS</v>
      </c>
      <c r="E624" s="107" t="str">
        <f t="shared" si="39"/>
        <v>25901 OTROS PRODUCTOS QUIMICOS</v>
      </c>
      <c r="F624" s="107" t="s">
        <v>184</v>
      </c>
    </row>
    <row r="625" spans="1:6" x14ac:dyDescent="0.25">
      <c r="A625" s="107" t="str">
        <f t="shared" si="36"/>
        <v>261</v>
      </c>
      <c r="B625" s="291" t="s">
        <v>2990</v>
      </c>
      <c r="C625" s="107" t="str">
        <f t="shared" si="37"/>
        <v>26101</v>
      </c>
      <c r="D625" s="107" t="str">
        <f t="shared" si="38"/>
        <v>COMBUSTIBLES, LUBRICANTES Y ADITIVOS</v>
      </c>
      <c r="E625" s="107" t="str">
        <f t="shared" si="39"/>
        <v>26101 COMBUSTIBLES, LUBRICANTES Y ADITIVOS</v>
      </c>
      <c r="F625" s="107" t="s">
        <v>98</v>
      </c>
    </row>
    <row r="626" spans="1:6" x14ac:dyDescent="0.25">
      <c r="A626" s="107" t="str">
        <f t="shared" si="36"/>
        <v>271</v>
      </c>
      <c r="B626" s="291" t="s">
        <v>2990</v>
      </c>
      <c r="C626" s="107" t="str">
        <f t="shared" si="37"/>
        <v>27101</v>
      </c>
      <c r="D626" s="107" t="str">
        <f t="shared" si="38"/>
        <v>VESTUARIO Y UNIFORMES</v>
      </c>
      <c r="E626" s="107" t="str">
        <f t="shared" si="39"/>
        <v>27101 VESTUARIO Y UNIFORMES</v>
      </c>
      <c r="F626" s="107" t="s">
        <v>8</v>
      </c>
    </row>
    <row r="627" spans="1:6" x14ac:dyDescent="0.25">
      <c r="A627" s="107" t="str">
        <f t="shared" si="36"/>
        <v>272</v>
      </c>
      <c r="B627" s="291" t="s">
        <v>2990</v>
      </c>
      <c r="C627" s="107" t="str">
        <f t="shared" si="37"/>
        <v>27201</v>
      </c>
      <c r="D627" s="107" t="str">
        <f t="shared" si="38"/>
        <v>PRENDAS DE SEGURIDAD Y PROTECCION PERSONAL</v>
      </c>
      <c r="E627" s="107" t="str">
        <f t="shared" si="39"/>
        <v>27201 PRENDAS DE SEGURIDAD Y PROTECCION PERSONAL</v>
      </c>
      <c r="F627" s="107" t="s">
        <v>67</v>
      </c>
    </row>
    <row r="628" spans="1:6" x14ac:dyDescent="0.25">
      <c r="A628" s="107" t="str">
        <f t="shared" si="36"/>
        <v>291</v>
      </c>
      <c r="B628" s="291" t="s">
        <v>2990</v>
      </c>
      <c r="C628" s="107" t="str">
        <f t="shared" si="37"/>
        <v>29101</v>
      </c>
      <c r="D628" s="107" t="str">
        <f t="shared" si="38"/>
        <v>HERRAMIENTAS MENORES</v>
      </c>
      <c r="E628" s="107" t="str">
        <f t="shared" si="39"/>
        <v>29101 HERRAMIENTAS MENORES</v>
      </c>
      <c r="F628" s="107" t="s">
        <v>10</v>
      </c>
    </row>
    <row r="629" spans="1:6" x14ac:dyDescent="0.25">
      <c r="A629" s="107" t="str">
        <f t="shared" si="36"/>
        <v>292</v>
      </c>
      <c r="B629" s="291" t="s">
        <v>2990</v>
      </c>
      <c r="C629" s="107" t="str">
        <f t="shared" si="37"/>
        <v>29201</v>
      </c>
      <c r="D629" s="107" t="str">
        <f t="shared" si="38"/>
        <v>REFACCIONES Y ACCESORIOS MENORES DE EDIFICIOS</v>
      </c>
      <c r="E629" s="107" t="str">
        <f t="shared" si="39"/>
        <v>29201 REFACCIONES Y ACCESORIOS MENORES DE EDIFICIOS</v>
      </c>
      <c r="F629" s="107" t="s">
        <v>11</v>
      </c>
    </row>
    <row r="630" spans="1:6" x14ac:dyDescent="0.25">
      <c r="A630" s="107" t="str">
        <f t="shared" si="36"/>
        <v>296</v>
      </c>
      <c r="B630" s="291" t="s">
        <v>2990</v>
      </c>
      <c r="C630" s="107" t="str">
        <f t="shared" si="37"/>
        <v>29601</v>
      </c>
      <c r="D630" s="107" t="str">
        <f t="shared" si="38"/>
        <v>REFACCIONES Y ACCESORIOS MENORES DE EQUIPO DE TRANSPORTE</v>
      </c>
      <c r="E630" s="107" t="str">
        <f t="shared" si="39"/>
        <v>29601 REFACCIONES Y ACCESORIOS MENORES DE EQUIPO DE TRANSPORTE</v>
      </c>
      <c r="F630" s="107" t="s">
        <v>55</v>
      </c>
    </row>
    <row r="631" spans="1:6" x14ac:dyDescent="0.25">
      <c r="A631" s="107" t="str">
        <f t="shared" si="36"/>
        <v>298</v>
      </c>
      <c r="B631" s="291" t="s">
        <v>2990</v>
      </c>
      <c r="C631" s="107" t="str">
        <f t="shared" si="37"/>
        <v>29801</v>
      </c>
      <c r="D631" s="107" t="str">
        <f t="shared" si="38"/>
        <v>REFACCIONES Y ACCESORIOS MENORES DE MAQUINARIA Y OTROS EQUIPOS</v>
      </c>
      <c r="E631" s="107" t="str">
        <f t="shared" si="39"/>
        <v>29801 REFACCIONES Y ACCESORIOS MENORES DE MAQUINARIA Y OTROS EQUIPOS</v>
      </c>
      <c r="F631" s="107" t="s">
        <v>77</v>
      </c>
    </row>
    <row r="632" spans="1:6" x14ac:dyDescent="0.25">
      <c r="A632" s="107" t="str">
        <f t="shared" si="36"/>
        <v>329</v>
      </c>
      <c r="B632" s="291" t="s">
        <v>2990</v>
      </c>
      <c r="C632" s="107" t="str">
        <f t="shared" si="37"/>
        <v>32901</v>
      </c>
      <c r="D632" s="107" t="str">
        <f t="shared" si="38"/>
        <v>OTROS ARRENDAMIENTOS</v>
      </c>
      <c r="E632" s="107" t="str">
        <f t="shared" si="39"/>
        <v>32901 OTROS ARRENDAMIENTOS</v>
      </c>
      <c r="F632" s="107" t="s">
        <v>60</v>
      </c>
    </row>
    <row r="633" spans="1:6" x14ac:dyDescent="0.25">
      <c r="A633" s="107" t="str">
        <f t="shared" si="36"/>
        <v>334</v>
      </c>
      <c r="B633" s="291" t="s">
        <v>2990</v>
      </c>
      <c r="C633" s="107" t="str">
        <f t="shared" si="37"/>
        <v>33401</v>
      </c>
      <c r="D633" s="107" t="str">
        <f t="shared" si="38"/>
        <v>SERVICIOS DE CAPACITACION</v>
      </c>
      <c r="E633" s="107" t="str">
        <f t="shared" si="39"/>
        <v>33401 SERVICIOS DE CAPACITACION</v>
      </c>
      <c r="F633" s="107" t="s">
        <v>13</v>
      </c>
    </row>
    <row r="634" spans="1:6" x14ac:dyDescent="0.25">
      <c r="A634" s="107" t="str">
        <f t="shared" si="36"/>
        <v>336</v>
      </c>
      <c r="B634" s="291" t="s">
        <v>2990</v>
      </c>
      <c r="C634" s="107" t="str">
        <f t="shared" si="37"/>
        <v>33601</v>
      </c>
      <c r="D634" s="107" t="str">
        <f t="shared" si="38"/>
        <v>SERVICIOS DE APOYO ADMINISTRATIVO, TRADUCCION, FOTOCOPIADO E IMPRESION</v>
      </c>
      <c r="E634" s="107" t="str">
        <f t="shared" si="39"/>
        <v>33601 SERVICIOS DE APOYO ADMINISTRATIVO, TRADUCCION, FOTOCOPIADO E IMPRESION</v>
      </c>
      <c r="F634" s="107" t="s">
        <v>45</v>
      </c>
    </row>
    <row r="635" spans="1:6" x14ac:dyDescent="0.25">
      <c r="A635" s="107" t="str">
        <f t="shared" si="36"/>
        <v>339</v>
      </c>
      <c r="B635" s="291" t="s">
        <v>2990</v>
      </c>
      <c r="C635" s="107" t="str">
        <f t="shared" si="37"/>
        <v>33901</v>
      </c>
      <c r="D635" s="107" t="str">
        <f t="shared" si="38"/>
        <v>SERVICIOS PROFESIONALES, CIENTIFICOS Y TECNICOS INTEGRALES</v>
      </c>
      <c r="E635" s="107" t="str">
        <f t="shared" si="39"/>
        <v>33901 SERVICIOS PROFESIONALES, CIENTIFICOS Y TECNICOS INTEGRALES</v>
      </c>
      <c r="F635" s="107" t="s">
        <v>71</v>
      </c>
    </row>
    <row r="636" spans="1:6" x14ac:dyDescent="0.25">
      <c r="A636" s="107" t="str">
        <f t="shared" si="36"/>
        <v>351</v>
      </c>
      <c r="B636" s="291" t="s">
        <v>2990</v>
      </c>
      <c r="C636" s="107" t="str">
        <f t="shared" si="37"/>
        <v>35101</v>
      </c>
      <c r="D636" s="107" t="str">
        <f t="shared" si="38"/>
        <v>CONSERVACION Y MANTENIMIENTO MENOR DE INMUEBLES</v>
      </c>
      <c r="E636" s="107" t="str">
        <f t="shared" si="39"/>
        <v>35101 CONSERVACION Y MANTENIMIENTO MENOR DE INMUEBLES</v>
      </c>
      <c r="F636" s="107" t="s">
        <v>99</v>
      </c>
    </row>
    <row r="637" spans="1:6" x14ac:dyDescent="0.25">
      <c r="A637" s="107" t="str">
        <f t="shared" si="36"/>
        <v>352</v>
      </c>
      <c r="B637" s="291" t="s">
        <v>2990</v>
      </c>
      <c r="C637" s="107" t="str">
        <f t="shared" si="37"/>
        <v>35201</v>
      </c>
      <c r="D637" s="107" t="str">
        <f t="shared" si="38"/>
        <v>INSTALACION, REPARACION Y MANTENIMIENTO DE MOBILIARIO Y EQUIPO DE ADMINISTRACION, EDUCACIONAL Y RECREATIVO</v>
      </c>
      <c r="E637" s="107" t="str">
        <f t="shared" si="39"/>
        <v>35201 INSTALACION, REPARACION Y MANTENIMIENTO DE MOBILIARIO Y EQUIPO DE ADMINISTRACION, EDUCACIONAL Y RECREATIVO</v>
      </c>
      <c r="F637" s="107" t="s">
        <v>100</v>
      </c>
    </row>
    <row r="638" spans="1:6" x14ac:dyDescent="0.25">
      <c r="A638" s="107" t="str">
        <f t="shared" si="36"/>
        <v>355</v>
      </c>
      <c r="B638" s="291" t="s">
        <v>2990</v>
      </c>
      <c r="C638" s="107" t="str">
        <f t="shared" si="37"/>
        <v>35501</v>
      </c>
      <c r="D638" s="107" t="str">
        <f t="shared" si="38"/>
        <v>REPARACION Y MANTENIMIENTO DE EQUIPO DE TRANSPORTE</v>
      </c>
      <c r="E638" s="107" t="str">
        <f t="shared" si="39"/>
        <v>35501 REPARACION Y MANTENIMIENTO DE EQUIPO DE TRANSPORTE</v>
      </c>
      <c r="F638" s="107" t="s">
        <v>104</v>
      </c>
    </row>
    <row r="639" spans="1:6" x14ac:dyDescent="0.25">
      <c r="A639" s="107" t="str">
        <f t="shared" si="36"/>
        <v>357</v>
      </c>
      <c r="B639" s="291" t="s">
        <v>2990</v>
      </c>
      <c r="C639" s="107" t="str">
        <f t="shared" si="37"/>
        <v>35701</v>
      </c>
      <c r="D639" s="107" t="str">
        <f t="shared" si="38"/>
        <v>INSTALACION, REPARACION Y MANTENIMIENTO DE MAQUINARIA, OTROS EQUIPOS Y HERRAMIENTA</v>
      </c>
      <c r="E639" s="107" t="str">
        <f t="shared" si="39"/>
        <v>35701 INSTALACION, REPARACION Y MANTENIMIENTO DE MAQUINARIA, OTROS EQUIPOS Y HERRAMIENTA</v>
      </c>
      <c r="F639" s="107" t="s">
        <v>81</v>
      </c>
    </row>
    <row r="640" spans="1:6" x14ac:dyDescent="0.25">
      <c r="A640" s="107" t="str">
        <f t="shared" si="36"/>
        <v>382</v>
      </c>
      <c r="B640" s="291" t="s">
        <v>2990</v>
      </c>
      <c r="C640" s="107" t="str">
        <f t="shared" si="37"/>
        <v>38201</v>
      </c>
      <c r="D640" s="107" t="str">
        <f t="shared" si="38"/>
        <v>GASTOS DE ORDEN SOCIAL Y CULTURAL</v>
      </c>
      <c r="E640" s="107" t="str">
        <f t="shared" si="39"/>
        <v>38201 GASTOS DE ORDEN SOCIAL Y CULTURAL</v>
      </c>
      <c r="F640" s="107" t="s">
        <v>61</v>
      </c>
    </row>
    <row r="641" spans="1:6" x14ac:dyDescent="0.25">
      <c r="A641" s="107" t="str">
        <f t="shared" si="36"/>
        <v>212</v>
      </c>
      <c r="B641" s="291" t="s">
        <v>2990</v>
      </c>
      <c r="C641" s="107" t="str">
        <f t="shared" si="37"/>
        <v>21201</v>
      </c>
      <c r="D641" s="107" t="str">
        <f t="shared" si="38"/>
        <v>MATERIALES Y UTILES DE IMPRESION Y REPRODUCCION</v>
      </c>
      <c r="E641" s="107" t="str">
        <f t="shared" si="39"/>
        <v>21201 MATERIALES Y UTILES DE IMPRESION Y REPRODUCCION</v>
      </c>
      <c r="F641" s="107" t="s">
        <v>41</v>
      </c>
    </row>
    <row r="642" spans="1:6" x14ac:dyDescent="0.25">
      <c r="A642" s="107" t="str">
        <f t="shared" si="36"/>
        <v>215</v>
      </c>
      <c r="B642" s="291" t="s">
        <v>2990</v>
      </c>
      <c r="C642" s="107" t="str">
        <f t="shared" si="37"/>
        <v>21501</v>
      </c>
      <c r="D642" s="107" t="str">
        <f t="shared" si="38"/>
        <v>MATERIAL IMPRESO E INFORMACION DIGITAL</v>
      </c>
      <c r="E642" s="107" t="str">
        <f t="shared" si="39"/>
        <v>21501 MATERIAL IMPRESO E INFORMACION DIGITAL</v>
      </c>
      <c r="F642" s="107" t="s">
        <v>3</v>
      </c>
    </row>
    <row r="643" spans="1:6" x14ac:dyDescent="0.25">
      <c r="A643" s="107" t="str">
        <f t="shared" ref="A643:A706" si="40">+MID(F643,1,3)</f>
        <v>261</v>
      </c>
      <c r="B643" s="291" t="s">
        <v>2990</v>
      </c>
      <c r="C643" s="107" t="str">
        <f t="shared" ref="C643:C706" si="41">+CONCATENATE(A643,B643)</f>
        <v>26101</v>
      </c>
      <c r="D643" s="107" t="str">
        <f t="shared" ref="D643:D706" si="42">+MID(F643,5,999)</f>
        <v>COMBUSTIBLES, LUBRICANTES Y ADITIVOS</v>
      </c>
      <c r="E643" s="107" t="str">
        <f t="shared" si="39"/>
        <v>26101 COMBUSTIBLES, LUBRICANTES Y ADITIVOS</v>
      </c>
      <c r="F643" s="107" t="s">
        <v>98</v>
      </c>
    </row>
    <row r="644" spans="1:6" x14ac:dyDescent="0.25">
      <c r="A644" s="107" t="str">
        <f t="shared" si="40"/>
        <v>271</v>
      </c>
      <c r="B644" s="291" t="s">
        <v>2990</v>
      </c>
      <c r="C644" s="107" t="str">
        <f t="shared" si="41"/>
        <v>27101</v>
      </c>
      <c r="D644" s="107" t="str">
        <f t="shared" si="42"/>
        <v>VESTUARIO Y UNIFORMES</v>
      </c>
      <c r="E644" s="107" t="str">
        <f t="shared" si="39"/>
        <v>27101 VESTUARIO Y UNIFORMES</v>
      </c>
      <c r="F644" s="107" t="s">
        <v>8</v>
      </c>
    </row>
    <row r="645" spans="1:6" x14ac:dyDescent="0.25">
      <c r="A645" s="107" t="str">
        <f t="shared" si="40"/>
        <v>296</v>
      </c>
      <c r="B645" s="291" t="s">
        <v>2990</v>
      </c>
      <c r="C645" s="107" t="str">
        <f t="shared" si="41"/>
        <v>29601</v>
      </c>
      <c r="D645" s="107" t="str">
        <f t="shared" si="42"/>
        <v>REFACCIONES Y ACCESORIOS MENORES DE EQUIPO DE TRANSPORTE</v>
      </c>
      <c r="E645" s="107" t="str">
        <f t="shared" ref="E645:E708" si="43">+CONCATENATE(C645," ",D645)</f>
        <v>29601 REFACCIONES Y ACCESORIOS MENORES DE EQUIPO DE TRANSPORTE</v>
      </c>
      <c r="F645" s="107" t="s">
        <v>55</v>
      </c>
    </row>
    <row r="646" spans="1:6" x14ac:dyDescent="0.25">
      <c r="A646" s="107" t="str">
        <f t="shared" si="40"/>
        <v>336</v>
      </c>
      <c r="B646" s="291" t="s">
        <v>2990</v>
      </c>
      <c r="C646" s="107" t="str">
        <f t="shared" si="41"/>
        <v>33601</v>
      </c>
      <c r="D646" s="107" t="str">
        <f t="shared" si="42"/>
        <v>SERVICIOS DE APOYO ADMINISTRATIVO, TRADUCCION, FOTOCOPIADO E IMPRESION</v>
      </c>
      <c r="E646" s="107" t="str">
        <f t="shared" si="43"/>
        <v>33601 SERVICIOS DE APOYO ADMINISTRATIVO, TRADUCCION, FOTOCOPIADO E IMPRESION</v>
      </c>
      <c r="F646" s="107" t="s">
        <v>45</v>
      </c>
    </row>
    <row r="647" spans="1:6" x14ac:dyDescent="0.25">
      <c r="A647" s="107" t="str">
        <f t="shared" si="40"/>
        <v>355</v>
      </c>
      <c r="B647" s="291" t="s">
        <v>2990</v>
      </c>
      <c r="C647" s="107" t="str">
        <f t="shared" si="41"/>
        <v>35501</v>
      </c>
      <c r="D647" s="107" t="str">
        <f t="shared" si="42"/>
        <v>REPARACION Y MANTENIMIENTO DE EQUIPO DE TRANSPORTE</v>
      </c>
      <c r="E647" s="107" t="str">
        <f t="shared" si="43"/>
        <v>35501 REPARACION Y MANTENIMIENTO DE EQUIPO DE TRANSPORTE</v>
      </c>
      <c r="F647" s="107" t="s">
        <v>104</v>
      </c>
    </row>
    <row r="648" spans="1:6" x14ac:dyDescent="0.25">
      <c r="A648" s="107" t="str">
        <f t="shared" si="40"/>
        <v>361</v>
      </c>
      <c r="B648" s="291" t="s">
        <v>2990</v>
      </c>
      <c r="C648" s="107" t="str">
        <f t="shared" si="41"/>
        <v>36101</v>
      </c>
      <c r="D648" s="107" t="str">
        <f t="shared" si="42"/>
        <v>DIFUSION POR RADIO, TELEVISION Y OTROS MEDIOS DE MENSAJES SOBRE PROGRAMAS Y ACTIVIDADES GUBERNAMENTALES</v>
      </c>
      <c r="E648" s="107" t="str">
        <f t="shared" si="43"/>
        <v>36101 DIFUSION POR RADIO, TELEVISION Y OTROS MEDIOS DE MENSAJES SOBRE PROGRAMAS Y ACTIVIDADES GUBERNAMENTALES</v>
      </c>
      <c r="F648" s="107" t="s">
        <v>114</v>
      </c>
    </row>
    <row r="649" spans="1:6" x14ac:dyDescent="0.25">
      <c r="A649" s="107" t="str">
        <f t="shared" si="40"/>
        <v>366</v>
      </c>
      <c r="B649" s="291" t="s">
        <v>2990</v>
      </c>
      <c r="C649" s="107" t="str">
        <f t="shared" si="41"/>
        <v>36601</v>
      </c>
      <c r="D649" s="107" t="str">
        <f t="shared" si="42"/>
        <v>SERVICIO DE CREACION Y DIFUSION DE CONTENIDO EXCLUSIVAMENTE A TRAVES DE INTERNET</v>
      </c>
      <c r="E649" s="107" t="str">
        <f t="shared" si="43"/>
        <v>36601 SERVICIO DE CREACION Y DIFUSION DE CONTENIDO EXCLUSIVAMENTE A TRAVES DE INTERNET</v>
      </c>
      <c r="F649" s="107" t="s">
        <v>117</v>
      </c>
    </row>
    <row r="650" spans="1:6" x14ac:dyDescent="0.25">
      <c r="A650" s="107" t="str">
        <f t="shared" si="40"/>
        <v>369</v>
      </c>
      <c r="B650" s="291" t="s">
        <v>2990</v>
      </c>
      <c r="C650" s="107" t="str">
        <f t="shared" si="41"/>
        <v>36901</v>
      </c>
      <c r="D650" s="107" t="str">
        <f t="shared" si="42"/>
        <v>OTROS SERVICIOS DE INFORMACION</v>
      </c>
      <c r="E650" s="107" t="str">
        <f t="shared" si="43"/>
        <v>36901 OTROS SERVICIOS DE INFORMACION</v>
      </c>
      <c r="F650" s="107" t="s">
        <v>118</v>
      </c>
    </row>
    <row r="651" spans="1:6" x14ac:dyDescent="0.25">
      <c r="A651" s="107" t="str">
        <f t="shared" si="40"/>
        <v>515</v>
      </c>
      <c r="B651" s="291" t="s">
        <v>2990</v>
      </c>
      <c r="C651" s="107" t="str">
        <f t="shared" si="41"/>
        <v>51501</v>
      </c>
      <c r="D651" s="107" t="str">
        <f t="shared" si="42"/>
        <v>EQUIPO DE COMPUTO Y DE TECNOLOGIAS DE LA INFORMACION</v>
      </c>
      <c r="E651" s="107" t="str">
        <f t="shared" si="43"/>
        <v>51501 EQUIPO DE COMPUTO Y DE TECNOLOGIAS DE LA INFORMACION</v>
      </c>
      <c r="F651" s="107" t="s">
        <v>73</v>
      </c>
    </row>
    <row r="652" spans="1:6" x14ac:dyDescent="0.25">
      <c r="A652" s="107" t="str">
        <f t="shared" si="40"/>
        <v>294</v>
      </c>
      <c r="B652" s="291" t="s">
        <v>2990</v>
      </c>
      <c r="C652" s="107" t="str">
        <f t="shared" si="41"/>
        <v>29401</v>
      </c>
      <c r="D652" s="107" t="str">
        <f t="shared" si="42"/>
        <v>REFACCIONES Y ACCESORIOS MENORES DE EQUIPO DE COMPUTO Y TECNOLOGIAS DE LA INFORMACION</v>
      </c>
      <c r="E652" s="107" t="str">
        <f t="shared" si="43"/>
        <v>29401 REFACCIONES Y ACCESORIOS MENORES DE EQUIPO DE COMPUTO Y TECNOLOGIAS DE LA INFORMACION</v>
      </c>
      <c r="F652" s="107" t="s">
        <v>54</v>
      </c>
    </row>
    <row r="653" spans="1:6" x14ac:dyDescent="0.25">
      <c r="A653" s="107" t="str">
        <f t="shared" si="40"/>
        <v>294</v>
      </c>
      <c r="B653" s="291" t="s">
        <v>2990</v>
      </c>
      <c r="C653" s="107" t="str">
        <f t="shared" si="41"/>
        <v>29401</v>
      </c>
      <c r="D653" s="107" t="str">
        <f t="shared" si="42"/>
        <v>REFACCIONES Y ACCESORIOS MENORES DE EQUIPO DE COMPUTO Y TECNOLOGIAS DE LA INFORMACION</v>
      </c>
      <c r="E653" s="107" t="str">
        <f t="shared" si="43"/>
        <v>29401 REFACCIONES Y ACCESORIOS MENORES DE EQUIPO DE COMPUTO Y TECNOLOGIAS DE LA INFORMACION</v>
      </c>
      <c r="F653" s="107" t="s">
        <v>54</v>
      </c>
    </row>
    <row r="654" spans="1:6" x14ac:dyDescent="0.25">
      <c r="A654" s="107" t="str">
        <f t="shared" si="40"/>
        <v>294</v>
      </c>
      <c r="B654" s="291" t="s">
        <v>2990</v>
      </c>
      <c r="C654" s="107" t="str">
        <f t="shared" si="41"/>
        <v>29401</v>
      </c>
      <c r="D654" s="107" t="str">
        <f t="shared" si="42"/>
        <v>REFACCIONES Y ACCESORIOS MENORES DE EQUIPO DE COMPUTO Y TECNOLOGIAS DE LA INFORMACION</v>
      </c>
      <c r="E654" s="107" t="str">
        <f t="shared" si="43"/>
        <v>29401 REFACCIONES Y ACCESORIOS MENORES DE EQUIPO DE COMPUTO Y TECNOLOGIAS DE LA INFORMACION</v>
      </c>
      <c r="F654" s="107" t="s">
        <v>54</v>
      </c>
    </row>
    <row r="655" spans="1:6" x14ac:dyDescent="0.25">
      <c r="A655" s="107" t="str">
        <f t="shared" si="40"/>
        <v>294</v>
      </c>
      <c r="B655" s="291" t="s">
        <v>2990</v>
      </c>
      <c r="C655" s="107" t="str">
        <f t="shared" si="41"/>
        <v>29401</v>
      </c>
      <c r="D655" s="107" t="str">
        <f t="shared" si="42"/>
        <v>REFACCIONES Y ACCESORIOS MENORES DE EQUIPO DE COMPUTO Y TECNOLOGIAS DE LA INFORMACION</v>
      </c>
      <c r="E655" s="107" t="str">
        <f t="shared" si="43"/>
        <v>29401 REFACCIONES Y ACCESORIOS MENORES DE EQUIPO DE COMPUTO Y TECNOLOGIAS DE LA INFORMACION</v>
      </c>
      <c r="F655" s="107" t="s">
        <v>54</v>
      </c>
    </row>
    <row r="656" spans="1:6" x14ac:dyDescent="0.25">
      <c r="A656" s="107" t="str">
        <f t="shared" si="40"/>
        <v>294</v>
      </c>
      <c r="B656" s="291" t="s">
        <v>2990</v>
      </c>
      <c r="C656" s="107" t="str">
        <f t="shared" si="41"/>
        <v>29401</v>
      </c>
      <c r="D656" s="107" t="str">
        <f t="shared" si="42"/>
        <v>REFACCIONES Y ACCESORIOS MENORES DE EQUIPO DE COMPUTO Y TECNOLOGIAS DE LA INFORMACION</v>
      </c>
      <c r="E656" s="107" t="str">
        <f t="shared" si="43"/>
        <v>29401 REFACCIONES Y ACCESORIOS MENORES DE EQUIPO DE COMPUTO Y TECNOLOGIAS DE LA INFORMACION</v>
      </c>
      <c r="F656" s="107" t="s">
        <v>54</v>
      </c>
    </row>
    <row r="657" spans="1:6" x14ac:dyDescent="0.25">
      <c r="A657" s="107" t="str">
        <f t="shared" si="40"/>
        <v>294</v>
      </c>
      <c r="B657" s="291" t="s">
        <v>2990</v>
      </c>
      <c r="C657" s="107" t="str">
        <f t="shared" si="41"/>
        <v>29401</v>
      </c>
      <c r="D657" s="107" t="str">
        <f t="shared" si="42"/>
        <v>REFACCIONES Y ACCESORIOS MENORES DE EQUIPO DE COMPUTO Y TECNOLOGIAS DE LA INFORMACION</v>
      </c>
      <c r="E657" s="107" t="str">
        <f t="shared" si="43"/>
        <v>29401 REFACCIONES Y ACCESORIOS MENORES DE EQUIPO DE COMPUTO Y TECNOLOGIAS DE LA INFORMACION</v>
      </c>
      <c r="F657" s="107" t="s">
        <v>54</v>
      </c>
    </row>
    <row r="658" spans="1:6" x14ac:dyDescent="0.25">
      <c r="A658" s="107" t="str">
        <f t="shared" si="40"/>
        <v>294</v>
      </c>
      <c r="B658" s="291" t="s">
        <v>2990</v>
      </c>
      <c r="C658" s="107" t="str">
        <f t="shared" si="41"/>
        <v>29401</v>
      </c>
      <c r="D658" s="107" t="str">
        <f t="shared" si="42"/>
        <v>REFACCIONES Y ACCESORIOS MENORES DE EQUIPO DE COMPUTO Y TECNOLOGIAS DE LA INFORMACION</v>
      </c>
      <c r="E658" s="107" t="str">
        <f t="shared" si="43"/>
        <v>29401 REFACCIONES Y ACCESORIOS MENORES DE EQUIPO DE COMPUTO Y TECNOLOGIAS DE LA INFORMACION</v>
      </c>
      <c r="F658" s="107" t="s">
        <v>54</v>
      </c>
    </row>
    <row r="659" spans="1:6" x14ac:dyDescent="0.25">
      <c r="A659" s="107" t="str">
        <f t="shared" si="40"/>
        <v>294</v>
      </c>
      <c r="B659" s="291" t="s">
        <v>2990</v>
      </c>
      <c r="C659" s="107" t="str">
        <f t="shared" si="41"/>
        <v>29401</v>
      </c>
      <c r="D659" s="107" t="str">
        <f t="shared" si="42"/>
        <v>REFACCIONES Y ACCESORIOS MENORES DE EQUIPO DE COMPUTO Y TECNOLOGIAS DE LA INFORMACION</v>
      </c>
      <c r="E659" s="107" t="str">
        <f t="shared" si="43"/>
        <v>29401 REFACCIONES Y ACCESORIOS MENORES DE EQUIPO DE COMPUTO Y TECNOLOGIAS DE LA INFORMACION</v>
      </c>
      <c r="F659" s="107" t="s">
        <v>54</v>
      </c>
    </row>
    <row r="660" spans="1:6" x14ac:dyDescent="0.25">
      <c r="A660" s="107" t="str">
        <f t="shared" si="40"/>
        <v>294</v>
      </c>
      <c r="B660" s="291" t="s">
        <v>2990</v>
      </c>
      <c r="C660" s="107" t="str">
        <f t="shared" si="41"/>
        <v>29401</v>
      </c>
      <c r="D660" s="107" t="str">
        <f t="shared" si="42"/>
        <v>REFACCIONES Y ACCESORIOS MENORES DE EQUIPO DE COMPUTO Y TECNOLOGIAS DE LA INFORMACION</v>
      </c>
      <c r="E660" s="107" t="str">
        <f t="shared" si="43"/>
        <v>29401 REFACCIONES Y ACCESORIOS MENORES DE EQUIPO DE COMPUTO Y TECNOLOGIAS DE LA INFORMACION</v>
      </c>
      <c r="F660" s="107" t="s">
        <v>54</v>
      </c>
    </row>
    <row r="661" spans="1:6" x14ac:dyDescent="0.25">
      <c r="A661" s="107" t="str">
        <f t="shared" si="40"/>
        <v>294</v>
      </c>
      <c r="B661" s="291" t="s">
        <v>2990</v>
      </c>
      <c r="C661" s="107" t="str">
        <f t="shared" si="41"/>
        <v>29401</v>
      </c>
      <c r="D661" s="107" t="str">
        <f t="shared" si="42"/>
        <v>REFACCIONES Y ACCESORIOS MENORES DE EQUIPO DE COMPUTO Y TECNOLOGIAS DE LA INFORMACION</v>
      </c>
      <c r="E661" s="107" t="str">
        <f t="shared" si="43"/>
        <v>29401 REFACCIONES Y ACCESORIOS MENORES DE EQUIPO DE COMPUTO Y TECNOLOGIAS DE LA INFORMACION</v>
      </c>
      <c r="F661" s="107" t="s">
        <v>54</v>
      </c>
    </row>
    <row r="662" spans="1:6" x14ac:dyDescent="0.25">
      <c r="A662" s="107" t="str">
        <f t="shared" si="40"/>
        <v>565</v>
      </c>
      <c r="B662" s="291" t="s">
        <v>2990</v>
      </c>
      <c r="C662" s="107" t="str">
        <f t="shared" si="41"/>
        <v>56501</v>
      </c>
      <c r="D662" s="107" t="str">
        <f t="shared" si="42"/>
        <v>EQUIPO DE COMUNICACION Y TELECOMUNICACION</v>
      </c>
      <c r="E662" s="107" t="str">
        <f t="shared" si="43"/>
        <v>56501 EQUIPO DE COMUNICACION Y TELECOMUNICACION</v>
      </c>
      <c r="F662" s="107" t="s">
        <v>82</v>
      </c>
    </row>
    <row r="663" spans="1:6" x14ac:dyDescent="0.25">
      <c r="A663" s="107" t="str">
        <f t="shared" si="40"/>
        <v>565</v>
      </c>
      <c r="B663" s="291" t="s">
        <v>2990</v>
      </c>
      <c r="C663" s="107" t="str">
        <f t="shared" si="41"/>
        <v>56501</v>
      </c>
      <c r="D663" s="107" t="str">
        <f t="shared" si="42"/>
        <v>EQUIPO DE COMUNICACION Y TELECOMUNICACION</v>
      </c>
      <c r="E663" s="107" t="str">
        <f t="shared" si="43"/>
        <v>56501 EQUIPO DE COMUNICACION Y TELECOMUNICACION</v>
      </c>
      <c r="F663" s="107" t="s">
        <v>82</v>
      </c>
    </row>
    <row r="664" spans="1:6" x14ac:dyDescent="0.25">
      <c r="A664" s="107" t="str">
        <f t="shared" si="40"/>
        <v>565</v>
      </c>
      <c r="B664" s="291" t="s">
        <v>2990</v>
      </c>
      <c r="C664" s="107" t="str">
        <f t="shared" si="41"/>
        <v>56501</v>
      </c>
      <c r="D664" s="107" t="str">
        <f t="shared" si="42"/>
        <v>EQUIPO DE COMUNICACION Y TELECOMUNICACION</v>
      </c>
      <c r="E664" s="107" t="str">
        <f t="shared" si="43"/>
        <v>56501 EQUIPO DE COMUNICACION Y TELECOMUNICACION</v>
      </c>
      <c r="F664" s="107" t="s">
        <v>82</v>
      </c>
    </row>
    <row r="665" spans="1:6" x14ac:dyDescent="0.25">
      <c r="A665" s="107" t="str">
        <f t="shared" si="40"/>
        <v>565</v>
      </c>
      <c r="B665" s="291" t="s">
        <v>2990</v>
      </c>
      <c r="C665" s="107" t="str">
        <f t="shared" si="41"/>
        <v>56501</v>
      </c>
      <c r="D665" s="107" t="str">
        <f t="shared" si="42"/>
        <v>EQUIPO DE COMUNICACION Y TELECOMUNICACION</v>
      </c>
      <c r="E665" s="107" t="str">
        <f t="shared" si="43"/>
        <v>56501 EQUIPO DE COMUNICACION Y TELECOMUNICACION</v>
      </c>
      <c r="F665" s="107" t="s">
        <v>82</v>
      </c>
    </row>
    <row r="666" spans="1:6" x14ac:dyDescent="0.25">
      <c r="A666" s="107" t="str">
        <f t="shared" si="40"/>
        <v>565</v>
      </c>
      <c r="B666" s="291" t="s">
        <v>2990</v>
      </c>
      <c r="C666" s="107" t="str">
        <f t="shared" si="41"/>
        <v>56501</v>
      </c>
      <c r="D666" s="107" t="str">
        <f t="shared" si="42"/>
        <v>EQUIPO DE COMUNICACION Y TELECOMUNICACION</v>
      </c>
      <c r="E666" s="107" t="str">
        <f t="shared" si="43"/>
        <v>56501 EQUIPO DE COMUNICACION Y TELECOMUNICACION</v>
      </c>
      <c r="F666" s="107" t="s">
        <v>82</v>
      </c>
    </row>
    <row r="667" spans="1:6" x14ac:dyDescent="0.25">
      <c r="A667" s="107" t="str">
        <f t="shared" si="40"/>
        <v>565</v>
      </c>
      <c r="B667" s="291" t="s">
        <v>2990</v>
      </c>
      <c r="C667" s="107" t="str">
        <f t="shared" si="41"/>
        <v>56501</v>
      </c>
      <c r="D667" s="107" t="str">
        <f t="shared" si="42"/>
        <v>EQUIPO DE COMUNICACION Y TELECOMUNICACION</v>
      </c>
      <c r="E667" s="107" t="str">
        <f t="shared" si="43"/>
        <v>56501 EQUIPO DE COMUNICACION Y TELECOMUNICACION</v>
      </c>
      <c r="F667" s="107" t="s">
        <v>82</v>
      </c>
    </row>
    <row r="668" spans="1:6" x14ac:dyDescent="0.25">
      <c r="A668" s="107" t="str">
        <f t="shared" si="40"/>
        <v>515</v>
      </c>
      <c r="B668" s="291" t="s">
        <v>2990</v>
      </c>
      <c r="C668" s="107" t="str">
        <f t="shared" si="41"/>
        <v>51501</v>
      </c>
      <c r="D668" s="107" t="str">
        <f t="shared" si="42"/>
        <v>EQUIPO DE COMPUTO Y DE TECNOLOGIAS DE LA INFORMACION</v>
      </c>
      <c r="E668" s="107" t="str">
        <f t="shared" si="43"/>
        <v>51501 EQUIPO DE COMPUTO Y DE TECNOLOGIAS DE LA INFORMACION</v>
      </c>
      <c r="F668" s="107" t="s">
        <v>73</v>
      </c>
    </row>
    <row r="669" spans="1:6" x14ac:dyDescent="0.25">
      <c r="A669" s="107" t="str">
        <f t="shared" si="40"/>
        <v>565</v>
      </c>
      <c r="B669" s="291" t="s">
        <v>2990</v>
      </c>
      <c r="C669" s="107" t="str">
        <f t="shared" si="41"/>
        <v>56501</v>
      </c>
      <c r="D669" s="107" t="str">
        <f t="shared" si="42"/>
        <v>EQUIPO DE COMUNICACION Y TELECOMUNICACION</v>
      </c>
      <c r="E669" s="107" t="str">
        <f t="shared" si="43"/>
        <v>56501 EQUIPO DE COMUNICACION Y TELECOMUNICACION</v>
      </c>
      <c r="F669" s="107" t="s">
        <v>82</v>
      </c>
    </row>
    <row r="670" spans="1:6" x14ac:dyDescent="0.25">
      <c r="A670" s="107" t="str">
        <f t="shared" si="40"/>
        <v>565</v>
      </c>
      <c r="B670" s="291" t="s">
        <v>2990</v>
      </c>
      <c r="C670" s="107" t="str">
        <f t="shared" si="41"/>
        <v>56501</v>
      </c>
      <c r="D670" s="107" t="str">
        <f t="shared" si="42"/>
        <v>EQUIPO DE COMUNICACION Y TELECOMUNICACION</v>
      </c>
      <c r="E670" s="107" t="str">
        <f t="shared" si="43"/>
        <v>56501 EQUIPO DE COMUNICACION Y TELECOMUNICACION</v>
      </c>
      <c r="F670" s="107" t="s">
        <v>82</v>
      </c>
    </row>
    <row r="671" spans="1:6" x14ac:dyDescent="0.25">
      <c r="A671" s="107" t="str">
        <f t="shared" si="40"/>
        <v>565</v>
      </c>
      <c r="B671" s="291" t="s">
        <v>2990</v>
      </c>
      <c r="C671" s="107" t="str">
        <f t="shared" si="41"/>
        <v>56501</v>
      </c>
      <c r="D671" s="107" t="str">
        <f t="shared" si="42"/>
        <v>EQUIPO DE COMUNICACION Y TELECOMUNICACION</v>
      </c>
      <c r="E671" s="107" t="str">
        <f t="shared" si="43"/>
        <v>56501 EQUIPO DE COMUNICACION Y TELECOMUNICACION</v>
      </c>
      <c r="F671" s="107" t="s">
        <v>82</v>
      </c>
    </row>
    <row r="672" spans="1:6" x14ac:dyDescent="0.25">
      <c r="A672" s="107" t="str">
        <f t="shared" si="40"/>
        <v>327</v>
      </c>
      <c r="B672" s="291" t="s">
        <v>2990</v>
      </c>
      <c r="C672" s="107" t="str">
        <f t="shared" si="41"/>
        <v>32701</v>
      </c>
      <c r="D672" s="107" t="str">
        <f t="shared" si="42"/>
        <v>ARRENDAMIENTO DE ACTIVOS INTANGIBLES</v>
      </c>
      <c r="E672" s="107" t="str">
        <f t="shared" si="43"/>
        <v>32701 ARRENDAMIENTO DE ACTIVOS INTANGIBLES</v>
      </c>
      <c r="F672" s="107" t="s">
        <v>83</v>
      </c>
    </row>
    <row r="673" spans="1:6" x14ac:dyDescent="0.25">
      <c r="A673" s="107" t="str">
        <f t="shared" si="40"/>
        <v>591</v>
      </c>
      <c r="B673" s="291" t="s">
        <v>2990</v>
      </c>
      <c r="C673" s="107" t="str">
        <f t="shared" si="41"/>
        <v>59101</v>
      </c>
      <c r="D673" s="107" t="str">
        <f t="shared" si="42"/>
        <v>SOFTWARE</v>
      </c>
      <c r="E673" s="107" t="str">
        <f t="shared" si="43"/>
        <v>59101 SOFTWARE</v>
      </c>
      <c r="F673" s="107" t="s">
        <v>84</v>
      </c>
    </row>
    <row r="674" spans="1:6" x14ac:dyDescent="0.25">
      <c r="A674" s="107" t="str">
        <f t="shared" si="40"/>
        <v>515</v>
      </c>
      <c r="B674" s="291" t="s">
        <v>2990</v>
      </c>
      <c r="C674" s="107" t="str">
        <f t="shared" si="41"/>
        <v>51501</v>
      </c>
      <c r="D674" s="107" t="str">
        <f t="shared" si="42"/>
        <v>EQUIPO DE COMPUTO Y DE TECNOLOGIAS DE LA INFORMACION</v>
      </c>
      <c r="E674" s="107" t="str">
        <f t="shared" si="43"/>
        <v>51501 EQUIPO DE COMPUTO Y DE TECNOLOGIAS DE LA INFORMACION</v>
      </c>
      <c r="F674" s="107" t="s">
        <v>73</v>
      </c>
    </row>
    <row r="675" spans="1:6" x14ac:dyDescent="0.25">
      <c r="A675" s="107" t="str">
        <f t="shared" si="40"/>
        <v>333</v>
      </c>
      <c r="B675" s="291" t="s">
        <v>2990</v>
      </c>
      <c r="C675" s="107" t="str">
        <f t="shared" si="41"/>
        <v>33301</v>
      </c>
      <c r="D675" s="107" t="str">
        <f t="shared" si="42"/>
        <v>SERVICIOS DE CONSULTORIA ADMINISTRATIVA, PROCESOS, TECNICA Y EN TECNOLOGIAS DE LA INFORMACION</v>
      </c>
      <c r="E675" s="107" t="str">
        <f t="shared" si="43"/>
        <v>33301 SERVICIOS DE CONSULTORIA ADMINISTRATIVA, PROCESOS, TECNICA Y EN TECNOLOGIAS DE LA INFORMACION</v>
      </c>
      <c r="F675" s="107" t="s">
        <v>85</v>
      </c>
    </row>
    <row r="676" spans="1:6" x14ac:dyDescent="0.25">
      <c r="A676" s="107" t="str">
        <f t="shared" si="40"/>
        <v>327</v>
      </c>
      <c r="B676" s="291" t="s">
        <v>2990</v>
      </c>
      <c r="C676" s="107" t="str">
        <f t="shared" si="41"/>
        <v>32701</v>
      </c>
      <c r="D676" s="107" t="str">
        <f t="shared" si="42"/>
        <v>ARRENDAMIENTO DE ACTIVOS INTANGIBLES</v>
      </c>
      <c r="E676" s="107" t="str">
        <f t="shared" si="43"/>
        <v>32701 ARRENDAMIENTO DE ACTIVOS INTANGIBLES</v>
      </c>
      <c r="F676" s="107" t="s">
        <v>83</v>
      </c>
    </row>
    <row r="677" spans="1:6" x14ac:dyDescent="0.25">
      <c r="A677" s="107" t="str">
        <f t="shared" si="40"/>
        <v>515</v>
      </c>
      <c r="B677" s="291" t="s">
        <v>2990</v>
      </c>
      <c r="C677" s="107" t="str">
        <f t="shared" si="41"/>
        <v>51501</v>
      </c>
      <c r="D677" s="107" t="str">
        <f t="shared" si="42"/>
        <v>EQUIPO DE COMPUTO Y DE TECNOLOGIAS DE LA INFORMACION</v>
      </c>
      <c r="E677" s="107" t="str">
        <f t="shared" si="43"/>
        <v>51501 EQUIPO DE COMPUTO Y DE TECNOLOGIAS DE LA INFORMACION</v>
      </c>
      <c r="F677" s="107" t="s">
        <v>73</v>
      </c>
    </row>
    <row r="678" spans="1:6" x14ac:dyDescent="0.25">
      <c r="A678" s="107" t="str">
        <f t="shared" si="40"/>
        <v>515</v>
      </c>
      <c r="B678" s="291" t="s">
        <v>2990</v>
      </c>
      <c r="C678" s="107" t="str">
        <f t="shared" si="41"/>
        <v>51501</v>
      </c>
      <c r="D678" s="107" t="str">
        <f t="shared" si="42"/>
        <v>EQUIPO DE COMPUTO Y DE TECNOLOGIAS DE LA INFORMACION</v>
      </c>
      <c r="E678" s="107" t="str">
        <f t="shared" si="43"/>
        <v>51501 EQUIPO DE COMPUTO Y DE TECNOLOGIAS DE LA INFORMACION</v>
      </c>
      <c r="F678" s="107" t="s">
        <v>73</v>
      </c>
    </row>
    <row r="679" spans="1:6" x14ac:dyDescent="0.25">
      <c r="A679" s="107" t="str">
        <f t="shared" si="40"/>
        <v>515</v>
      </c>
      <c r="B679" s="291" t="s">
        <v>2990</v>
      </c>
      <c r="C679" s="107" t="str">
        <f t="shared" si="41"/>
        <v>51501</v>
      </c>
      <c r="D679" s="107" t="str">
        <f t="shared" si="42"/>
        <v>EQUIPO DE COMPUTO Y DE TECNOLOGIAS DE LA INFORMACION</v>
      </c>
      <c r="E679" s="107" t="str">
        <f t="shared" si="43"/>
        <v>51501 EQUIPO DE COMPUTO Y DE TECNOLOGIAS DE LA INFORMACION</v>
      </c>
      <c r="F679" s="107" t="s">
        <v>73</v>
      </c>
    </row>
    <row r="680" spans="1:6" x14ac:dyDescent="0.25">
      <c r="A680" s="107" t="str">
        <f t="shared" si="40"/>
        <v>515</v>
      </c>
      <c r="B680" s="291" t="s">
        <v>2990</v>
      </c>
      <c r="C680" s="107" t="str">
        <f t="shared" si="41"/>
        <v>51501</v>
      </c>
      <c r="D680" s="107" t="str">
        <f t="shared" si="42"/>
        <v>EQUIPO DE COMPUTO Y DE TECNOLOGIAS DE LA INFORMACION</v>
      </c>
      <c r="E680" s="107" t="str">
        <f t="shared" si="43"/>
        <v>51501 EQUIPO DE COMPUTO Y DE TECNOLOGIAS DE LA INFORMACION</v>
      </c>
      <c r="F680" s="107" t="s">
        <v>73</v>
      </c>
    </row>
    <row r="681" spans="1:6" x14ac:dyDescent="0.25">
      <c r="A681" s="107" t="str">
        <f t="shared" si="40"/>
        <v>333</v>
      </c>
      <c r="B681" s="291" t="s">
        <v>2990</v>
      </c>
      <c r="C681" s="107" t="str">
        <f t="shared" si="41"/>
        <v>33301</v>
      </c>
      <c r="D681" s="107" t="str">
        <f t="shared" si="42"/>
        <v>SERVICIOS DE CONSULTORIA ADMINISTRATIVA, PROCESOS, TECNICA Y EN TECNOLOGIAS DE LA INFORMACION</v>
      </c>
      <c r="E681" s="107" t="str">
        <f t="shared" si="43"/>
        <v>33301 SERVICIOS DE CONSULTORIA ADMINISTRATIVA, PROCESOS, TECNICA Y EN TECNOLOGIAS DE LA INFORMACION</v>
      </c>
      <c r="F681" s="107" t="s">
        <v>85</v>
      </c>
    </row>
    <row r="682" spans="1:6" x14ac:dyDescent="0.25">
      <c r="A682" s="107" t="str">
        <f t="shared" si="40"/>
        <v>353</v>
      </c>
      <c r="B682" s="291" t="s">
        <v>2990</v>
      </c>
      <c r="C682" s="107" t="str">
        <f t="shared" si="41"/>
        <v>35301</v>
      </c>
      <c r="D682" s="107" t="str">
        <f t="shared" si="42"/>
        <v>INSTALACION, REPARACION Y MANTENIMIENTO DE EQUIPO DE COMPUTO Y TECNOLOGIA DE LA INFORMACION</v>
      </c>
      <c r="E682" s="107" t="str">
        <f t="shared" si="43"/>
        <v>35301 INSTALACION, REPARACION Y MANTENIMIENTO DE EQUIPO DE COMPUTO Y TECNOLOGIA DE LA INFORMACION</v>
      </c>
      <c r="F682" s="107" t="s">
        <v>72</v>
      </c>
    </row>
    <row r="683" spans="1:6" x14ac:dyDescent="0.25">
      <c r="A683" s="107" t="str">
        <f t="shared" si="40"/>
        <v>353</v>
      </c>
      <c r="B683" s="291" t="s">
        <v>2990</v>
      </c>
      <c r="C683" s="107" t="str">
        <f t="shared" si="41"/>
        <v>35301</v>
      </c>
      <c r="D683" s="107" t="str">
        <f t="shared" si="42"/>
        <v>INSTALACION, REPARACION Y MANTENIMIENTO DE EQUIPO DE COMPUTO Y TECNOLOGIA DE LA INFORMACION</v>
      </c>
      <c r="E683" s="107" t="str">
        <f t="shared" si="43"/>
        <v>35301 INSTALACION, REPARACION Y MANTENIMIENTO DE EQUIPO DE COMPUTO Y TECNOLOGIA DE LA INFORMACION</v>
      </c>
      <c r="F683" s="107" t="s">
        <v>72</v>
      </c>
    </row>
    <row r="684" spans="1:6" x14ac:dyDescent="0.25">
      <c r="A684" s="107" t="str">
        <f t="shared" si="40"/>
        <v>353</v>
      </c>
      <c r="B684" s="291" t="s">
        <v>2990</v>
      </c>
      <c r="C684" s="107" t="str">
        <f t="shared" si="41"/>
        <v>35301</v>
      </c>
      <c r="D684" s="107" t="str">
        <f t="shared" si="42"/>
        <v>INSTALACION, REPARACION Y MANTENIMIENTO DE EQUIPO DE COMPUTO Y TECNOLOGIA DE LA INFORMACION</v>
      </c>
      <c r="E684" s="107" t="str">
        <f t="shared" si="43"/>
        <v>35301 INSTALACION, REPARACION Y MANTENIMIENTO DE EQUIPO DE COMPUTO Y TECNOLOGIA DE LA INFORMACION</v>
      </c>
      <c r="F684" s="107" t="s">
        <v>72</v>
      </c>
    </row>
    <row r="685" spans="1:6" x14ac:dyDescent="0.25">
      <c r="A685" s="107" t="str">
        <f t="shared" si="40"/>
        <v>353</v>
      </c>
      <c r="B685" s="291" t="s">
        <v>2990</v>
      </c>
      <c r="C685" s="107" t="str">
        <f t="shared" si="41"/>
        <v>35301</v>
      </c>
      <c r="D685" s="107" t="str">
        <f t="shared" si="42"/>
        <v>INSTALACION, REPARACION Y MANTENIMIENTO DE EQUIPO DE COMPUTO Y TECNOLOGIA DE LA INFORMACION</v>
      </c>
      <c r="E685" s="107" t="str">
        <f t="shared" si="43"/>
        <v>35301 INSTALACION, REPARACION Y MANTENIMIENTO DE EQUIPO DE COMPUTO Y TECNOLOGIA DE LA INFORMACION</v>
      </c>
      <c r="F685" s="107" t="s">
        <v>72</v>
      </c>
    </row>
    <row r="686" spans="1:6" x14ac:dyDescent="0.25">
      <c r="A686" s="107" t="str">
        <f t="shared" si="40"/>
        <v>353</v>
      </c>
      <c r="B686" s="291" t="s">
        <v>2990</v>
      </c>
      <c r="C686" s="107" t="str">
        <f t="shared" si="41"/>
        <v>35301</v>
      </c>
      <c r="D686" s="107" t="str">
        <f t="shared" si="42"/>
        <v>INSTALACION, REPARACION Y MANTENIMIENTO DE EQUIPO DE COMPUTO Y TECNOLOGIA DE LA INFORMACION</v>
      </c>
      <c r="E686" s="107" t="str">
        <f t="shared" si="43"/>
        <v>35301 INSTALACION, REPARACION Y MANTENIMIENTO DE EQUIPO DE COMPUTO Y TECNOLOGIA DE LA INFORMACION</v>
      </c>
      <c r="F686" s="107" t="s">
        <v>72</v>
      </c>
    </row>
    <row r="687" spans="1:6" x14ac:dyDescent="0.25">
      <c r="A687" s="107" t="str">
        <f t="shared" si="40"/>
        <v>591</v>
      </c>
      <c r="B687" s="291" t="s">
        <v>2990</v>
      </c>
      <c r="C687" s="107" t="str">
        <f t="shared" si="41"/>
        <v>59101</v>
      </c>
      <c r="D687" s="107" t="str">
        <f t="shared" si="42"/>
        <v>SOFTWARE</v>
      </c>
      <c r="E687" s="107" t="str">
        <f t="shared" si="43"/>
        <v>59101 SOFTWARE</v>
      </c>
      <c r="F687" s="107" t="s">
        <v>84</v>
      </c>
    </row>
    <row r="688" spans="1:6" x14ac:dyDescent="0.25">
      <c r="A688" s="107" t="str">
        <f t="shared" si="40"/>
        <v>327</v>
      </c>
      <c r="B688" s="291" t="s">
        <v>2990</v>
      </c>
      <c r="C688" s="107" t="str">
        <f t="shared" si="41"/>
        <v>32701</v>
      </c>
      <c r="D688" s="107" t="str">
        <f t="shared" si="42"/>
        <v>ARRENDAMIENTO DE ACTIVOS INTANGIBLES</v>
      </c>
      <c r="E688" s="107" t="str">
        <f t="shared" si="43"/>
        <v>32701 ARRENDAMIENTO DE ACTIVOS INTANGIBLES</v>
      </c>
      <c r="F688" s="107" t="s">
        <v>83</v>
      </c>
    </row>
    <row r="689" spans="1:6" x14ac:dyDescent="0.25">
      <c r="A689" s="107" t="str">
        <f t="shared" si="40"/>
        <v>327</v>
      </c>
      <c r="B689" s="291" t="s">
        <v>2990</v>
      </c>
      <c r="C689" s="107" t="str">
        <f t="shared" si="41"/>
        <v>32701</v>
      </c>
      <c r="D689" s="107" t="str">
        <f t="shared" si="42"/>
        <v>ARRENDAMIENTO DE ACTIVOS INTANGIBLES</v>
      </c>
      <c r="E689" s="107" t="str">
        <f t="shared" si="43"/>
        <v>32701 ARRENDAMIENTO DE ACTIVOS INTANGIBLES</v>
      </c>
      <c r="F689" s="107" t="s">
        <v>83</v>
      </c>
    </row>
    <row r="690" spans="1:6" x14ac:dyDescent="0.25">
      <c r="A690" s="107" t="str">
        <f t="shared" si="40"/>
        <v>515</v>
      </c>
      <c r="B690" s="291" t="s">
        <v>2990</v>
      </c>
      <c r="C690" s="107" t="str">
        <f t="shared" si="41"/>
        <v>51501</v>
      </c>
      <c r="D690" s="107" t="str">
        <f t="shared" si="42"/>
        <v>EQUIPO DE COMPUTO Y DE TECNOLOGIAS DE LA INFORMACION</v>
      </c>
      <c r="E690" s="107" t="str">
        <f t="shared" si="43"/>
        <v>51501 EQUIPO DE COMPUTO Y DE TECNOLOGIAS DE LA INFORMACION</v>
      </c>
      <c r="F690" s="107" t="s">
        <v>73</v>
      </c>
    </row>
    <row r="691" spans="1:6" x14ac:dyDescent="0.25">
      <c r="A691" s="107" t="str">
        <f t="shared" si="40"/>
        <v>591</v>
      </c>
      <c r="B691" s="291" t="s">
        <v>2990</v>
      </c>
      <c r="C691" s="107" t="str">
        <f t="shared" si="41"/>
        <v>59101</v>
      </c>
      <c r="D691" s="107" t="str">
        <f t="shared" si="42"/>
        <v>SOFTWARE</v>
      </c>
      <c r="E691" s="107" t="str">
        <f t="shared" si="43"/>
        <v>59101 SOFTWARE</v>
      </c>
      <c r="F691" s="107" t="s">
        <v>84</v>
      </c>
    </row>
    <row r="692" spans="1:6" x14ac:dyDescent="0.25">
      <c r="A692" s="107" t="str">
        <f t="shared" si="40"/>
        <v>371</v>
      </c>
      <c r="B692" s="291" t="s">
        <v>2990</v>
      </c>
      <c r="C692" s="107" t="str">
        <f t="shared" si="41"/>
        <v>37101</v>
      </c>
      <c r="D692" s="107" t="str">
        <f t="shared" si="42"/>
        <v>PASAJES AEREOS</v>
      </c>
      <c r="E692" s="107" t="str">
        <f t="shared" si="43"/>
        <v>37101 PASAJES AEREOS</v>
      </c>
      <c r="F692" s="107" t="s">
        <v>56</v>
      </c>
    </row>
    <row r="693" spans="1:6" x14ac:dyDescent="0.25">
      <c r="A693" s="107" t="str">
        <f t="shared" si="40"/>
        <v>372</v>
      </c>
      <c r="B693" s="291" t="s">
        <v>2990</v>
      </c>
      <c r="C693" s="107" t="str">
        <f t="shared" si="41"/>
        <v>37201</v>
      </c>
      <c r="D693" s="107" t="str">
        <f t="shared" si="42"/>
        <v>PASAJES TERRESTRES</v>
      </c>
      <c r="E693" s="107" t="str">
        <f t="shared" si="43"/>
        <v>37201 PASAJES TERRESTRES</v>
      </c>
      <c r="F693" s="107" t="s">
        <v>14</v>
      </c>
    </row>
    <row r="694" spans="1:6" x14ac:dyDescent="0.25">
      <c r="A694" s="107" t="str">
        <f t="shared" si="40"/>
        <v>375</v>
      </c>
      <c r="B694" s="291" t="s">
        <v>2990</v>
      </c>
      <c r="C694" s="107" t="str">
        <f t="shared" si="41"/>
        <v>37501</v>
      </c>
      <c r="D694" s="107" t="str">
        <f t="shared" si="42"/>
        <v>VIATICOS EN EL PAIS</v>
      </c>
      <c r="E694" s="107" t="str">
        <f t="shared" si="43"/>
        <v>37501 VIATICOS EN EL PAIS</v>
      </c>
      <c r="F694" s="107" t="s">
        <v>57</v>
      </c>
    </row>
    <row r="695" spans="1:6" x14ac:dyDescent="0.25">
      <c r="A695" s="107" t="str">
        <f t="shared" si="40"/>
        <v>333</v>
      </c>
      <c r="B695" s="291" t="s">
        <v>2990</v>
      </c>
      <c r="C695" s="107" t="str">
        <f t="shared" si="41"/>
        <v>33301</v>
      </c>
      <c r="D695" s="107" t="str">
        <f t="shared" si="42"/>
        <v>SERVICIOS DE CONSULTORIA ADMINISTRATIVA, PROCESOS, TECNICA Y EN TECNOLOGIAS DE LA INFORMACION</v>
      </c>
      <c r="E695" s="107" t="str">
        <f t="shared" si="43"/>
        <v>33301 SERVICIOS DE CONSULTORIA ADMINISTRATIVA, PROCESOS, TECNICA Y EN TECNOLOGIAS DE LA INFORMACION</v>
      </c>
      <c r="F695" s="107" t="s">
        <v>85</v>
      </c>
    </row>
    <row r="696" spans="1:6" x14ac:dyDescent="0.25">
      <c r="A696" s="107" t="str">
        <f t="shared" si="40"/>
        <v>336</v>
      </c>
      <c r="B696" s="291" t="s">
        <v>2990</v>
      </c>
      <c r="C696" s="107" t="str">
        <f t="shared" si="41"/>
        <v>33601</v>
      </c>
      <c r="D696" s="107" t="str">
        <f t="shared" si="42"/>
        <v>SERVICIOS DE APOYO ADMINISTRATIVO, TRADUCCION, FOTOCOPIADO E IMPRESION</v>
      </c>
      <c r="E696" s="107" t="str">
        <f t="shared" si="43"/>
        <v>33601 SERVICIOS DE APOYO ADMINISTRATIVO, TRADUCCION, FOTOCOPIADO E IMPRESION</v>
      </c>
      <c r="F696" s="107" t="s">
        <v>45</v>
      </c>
    </row>
    <row r="697" spans="1:6" x14ac:dyDescent="0.25">
      <c r="A697" s="107" t="str">
        <f t="shared" si="40"/>
        <v>294</v>
      </c>
      <c r="B697" s="291" t="s">
        <v>2990</v>
      </c>
      <c r="C697" s="107" t="str">
        <f t="shared" si="41"/>
        <v>29401</v>
      </c>
      <c r="D697" s="107" t="str">
        <f t="shared" si="42"/>
        <v>REFACCIONES Y ACCESORIOS MENORES DE EQUIPO DE COMPUTO Y TECNOLOGIAS DE LA INFORMACION</v>
      </c>
      <c r="E697" s="107" t="str">
        <f t="shared" si="43"/>
        <v>29401 REFACCIONES Y ACCESORIOS MENORES DE EQUIPO DE COMPUTO Y TECNOLOGIAS DE LA INFORMACION</v>
      </c>
      <c r="F697" s="107" t="s">
        <v>54</v>
      </c>
    </row>
    <row r="698" spans="1:6" x14ac:dyDescent="0.25">
      <c r="A698" s="107" t="str">
        <f t="shared" si="40"/>
        <v>597</v>
      </c>
      <c r="B698" s="291" t="s">
        <v>2990</v>
      </c>
      <c r="C698" s="107" t="str">
        <f t="shared" si="41"/>
        <v>59701</v>
      </c>
      <c r="D698" s="107" t="str">
        <f t="shared" si="42"/>
        <v>LICENCIAS INFORMATICAS E INTELECTUALES</v>
      </c>
      <c r="E698" s="107" t="str">
        <f t="shared" si="43"/>
        <v>59701 LICENCIAS INFORMATICAS E INTELECTUALES</v>
      </c>
      <c r="F698" s="107" t="s">
        <v>86</v>
      </c>
    </row>
    <row r="699" spans="1:6" x14ac:dyDescent="0.25">
      <c r="A699" s="107" t="str">
        <f t="shared" si="40"/>
        <v>591</v>
      </c>
      <c r="B699" s="291" t="s">
        <v>2990</v>
      </c>
      <c r="C699" s="107" t="str">
        <f t="shared" si="41"/>
        <v>59101</v>
      </c>
      <c r="D699" s="107" t="str">
        <f t="shared" si="42"/>
        <v>SOFTWARE</v>
      </c>
      <c r="E699" s="107" t="str">
        <f t="shared" si="43"/>
        <v>59101 SOFTWARE</v>
      </c>
      <c r="F699" s="107" t="s">
        <v>84</v>
      </c>
    </row>
    <row r="700" spans="1:6" x14ac:dyDescent="0.25">
      <c r="A700" s="107" t="str">
        <f t="shared" si="40"/>
        <v>353</v>
      </c>
      <c r="B700" s="291" t="s">
        <v>2990</v>
      </c>
      <c r="C700" s="107" t="str">
        <f t="shared" si="41"/>
        <v>35301</v>
      </c>
      <c r="D700" s="107" t="str">
        <f t="shared" si="42"/>
        <v>INSTALACION, REPARACION Y MANTENIMIENTO DE EQUIPO DE COMPUTO Y TECNOLOGIA DE LA INFORMACION</v>
      </c>
      <c r="E700" s="107" t="str">
        <f t="shared" si="43"/>
        <v>35301 INSTALACION, REPARACION Y MANTENIMIENTO DE EQUIPO DE COMPUTO Y TECNOLOGIA DE LA INFORMACION</v>
      </c>
      <c r="F700" s="107" t="s">
        <v>72</v>
      </c>
    </row>
    <row r="701" spans="1:6" x14ac:dyDescent="0.25">
      <c r="A701" s="107" t="str">
        <f t="shared" si="40"/>
        <v>353</v>
      </c>
      <c r="B701" s="291" t="s">
        <v>2990</v>
      </c>
      <c r="C701" s="107" t="str">
        <f t="shared" si="41"/>
        <v>35301</v>
      </c>
      <c r="D701" s="107" t="str">
        <f t="shared" si="42"/>
        <v>INSTALACION, REPARACION Y MANTENIMIENTO DE EQUIPO DE COMPUTO Y TECNOLOGIA DE LA INFORMACION</v>
      </c>
      <c r="E701" s="107" t="str">
        <f t="shared" si="43"/>
        <v>35301 INSTALACION, REPARACION Y MANTENIMIENTO DE EQUIPO DE COMPUTO Y TECNOLOGIA DE LA INFORMACION</v>
      </c>
      <c r="F701" s="107" t="s">
        <v>72</v>
      </c>
    </row>
    <row r="702" spans="1:6" x14ac:dyDescent="0.25">
      <c r="A702" s="107" t="str">
        <f t="shared" si="40"/>
        <v>317</v>
      </c>
      <c r="B702" s="291" t="s">
        <v>2990</v>
      </c>
      <c r="C702" s="107" t="str">
        <f t="shared" si="41"/>
        <v>31701</v>
      </c>
      <c r="D702" s="107" t="str">
        <f t="shared" si="42"/>
        <v>SERVICIOS DE ACCESO DE INTERNET, REDES Y PROCESAMIENTO DE INFORMACION</v>
      </c>
      <c r="E702" s="107" t="str">
        <f t="shared" si="43"/>
        <v>31701 SERVICIOS DE ACCESO DE INTERNET, REDES Y PROCESAMIENTO DE INFORMACION</v>
      </c>
      <c r="F702" s="107" t="s">
        <v>87</v>
      </c>
    </row>
    <row r="703" spans="1:6" x14ac:dyDescent="0.25">
      <c r="A703" s="107" t="str">
        <f t="shared" si="40"/>
        <v>515</v>
      </c>
      <c r="B703" s="291" t="s">
        <v>2990</v>
      </c>
      <c r="C703" s="107" t="str">
        <f t="shared" si="41"/>
        <v>51501</v>
      </c>
      <c r="D703" s="107" t="str">
        <f t="shared" si="42"/>
        <v>EQUIPO DE COMPUTO Y DE TECNOLOGIAS DE LA INFORMACION</v>
      </c>
      <c r="E703" s="107" t="str">
        <f t="shared" si="43"/>
        <v>51501 EQUIPO DE COMPUTO Y DE TECNOLOGIAS DE LA INFORMACION</v>
      </c>
      <c r="F703" s="107" t="s">
        <v>73</v>
      </c>
    </row>
    <row r="704" spans="1:6" x14ac:dyDescent="0.25">
      <c r="A704" s="107" t="str">
        <f t="shared" si="40"/>
        <v>515</v>
      </c>
      <c r="B704" s="291" t="s">
        <v>2990</v>
      </c>
      <c r="C704" s="107" t="str">
        <f t="shared" si="41"/>
        <v>51501</v>
      </c>
      <c r="D704" s="107" t="str">
        <f t="shared" si="42"/>
        <v>EQUIPO DE COMPUTO Y DE TECNOLOGIAS DE LA INFORMACION</v>
      </c>
      <c r="E704" s="107" t="str">
        <f t="shared" si="43"/>
        <v>51501 EQUIPO DE COMPUTO Y DE TECNOLOGIAS DE LA INFORMACION</v>
      </c>
      <c r="F704" s="107" t="s">
        <v>73</v>
      </c>
    </row>
    <row r="705" spans="1:6" x14ac:dyDescent="0.25">
      <c r="A705" s="107" t="str">
        <f t="shared" si="40"/>
        <v>294</v>
      </c>
      <c r="B705" s="291" t="s">
        <v>2990</v>
      </c>
      <c r="C705" s="107" t="str">
        <f t="shared" si="41"/>
        <v>29401</v>
      </c>
      <c r="D705" s="107" t="str">
        <f t="shared" si="42"/>
        <v>REFACCIONES Y ACCESORIOS MENORES DE EQUIPO DE COMPUTO Y TECNOLOGIAS DE LA INFORMACION</v>
      </c>
      <c r="E705" s="107" t="str">
        <f t="shared" si="43"/>
        <v>29401 REFACCIONES Y ACCESORIOS MENORES DE EQUIPO DE COMPUTO Y TECNOLOGIAS DE LA INFORMACION</v>
      </c>
      <c r="F705" s="107" t="s">
        <v>54</v>
      </c>
    </row>
    <row r="706" spans="1:6" x14ac:dyDescent="0.25">
      <c r="A706" s="107" t="str">
        <f t="shared" si="40"/>
        <v>323</v>
      </c>
      <c r="B706" s="291" t="s">
        <v>2990</v>
      </c>
      <c r="C706" s="107" t="str">
        <f t="shared" si="41"/>
        <v>32301</v>
      </c>
      <c r="D706" s="107" t="str">
        <f t="shared" si="42"/>
        <v>ARRENDAMIENTO DE MOBILIARIO Y EQUIPO DE ADMINISTRACION, EDUCACIONAL Y RECREATIVO</v>
      </c>
      <c r="E706" s="107" t="str">
        <f t="shared" si="43"/>
        <v>32301 ARRENDAMIENTO DE MOBILIARIO Y EQUIPO DE ADMINISTRACION, EDUCACIONAL Y RECREATIVO</v>
      </c>
      <c r="F706" s="107" t="s">
        <v>88</v>
      </c>
    </row>
    <row r="707" spans="1:6" x14ac:dyDescent="0.25">
      <c r="A707" s="107" t="str">
        <f t="shared" ref="A707:A770" si="44">+MID(F707,1,3)</f>
        <v>294</v>
      </c>
      <c r="B707" s="291" t="s">
        <v>2990</v>
      </c>
      <c r="C707" s="107" t="str">
        <f t="shared" ref="C707:C770" si="45">+CONCATENATE(A707,B707)</f>
        <v>29401</v>
      </c>
      <c r="D707" s="107" t="str">
        <f t="shared" ref="D707:D770" si="46">+MID(F707,5,999)</f>
        <v>REFACCIONES Y ACCESORIOS MENORES DE EQUIPO DE COMPUTO Y TECNOLOGIAS DE LA INFORMACION</v>
      </c>
      <c r="E707" s="107" t="str">
        <f t="shared" si="43"/>
        <v>29401 REFACCIONES Y ACCESORIOS MENORES DE EQUIPO DE COMPUTO Y TECNOLOGIAS DE LA INFORMACION</v>
      </c>
      <c r="F707" s="107" t="s">
        <v>54</v>
      </c>
    </row>
    <row r="708" spans="1:6" x14ac:dyDescent="0.25">
      <c r="A708" s="107" t="str">
        <f t="shared" si="44"/>
        <v>353</v>
      </c>
      <c r="B708" s="291" t="s">
        <v>2990</v>
      </c>
      <c r="C708" s="107" t="str">
        <f t="shared" si="45"/>
        <v>35301</v>
      </c>
      <c r="D708" s="107" t="str">
        <f t="shared" si="46"/>
        <v>INSTALACION, REPARACION Y MANTENIMIENTO DE EQUIPO DE COMPUTO Y TECNOLOGIA DE LA INFORMACION</v>
      </c>
      <c r="E708" s="107" t="str">
        <f t="shared" si="43"/>
        <v>35301 INSTALACION, REPARACION Y MANTENIMIENTO DE EQUIPO DE COMPUTO Y TECNOLOGIA DE LA INFORMACION</v>
      </c>
      <c r="F708" s="107" t="s">
        <v>72</v>
      </c>
    </row>
    <row r="709" spans="1:6" x14ac:dyDescent="0.25">
      <c r="A709" s="107" t="str">
        <f t="shared" si="44"/>
        <v>597</v>
      </c>
      <c r="B709" s="291" t="s">
        <v>2990</v>
      </c>
      <c r="C709" s="107" t="str">
        <f t="shared" si="45"/>
        <v>59701</v>
      </c>
      <c r="D709" s="107" t="str">
        <f t="shared" si="46"/>
        <v>LICENCIAS INFORMATICAS E INTELECTUALES</v>
      </c>
      <c r="E709" s="107" t="str">
        <f t="shared" ref="E709:E772" si="47">+CONCATENATE(C709," ",D709)</f>
        <v>59701 LICENCIAS INFORMATICAS E INTELECTUALES</v>
      </c>
      <c r="F709" s="107" t="s">
        <v>86</v>
      </c>
    </row>
    <row r="710" spans="1:6" x14ac:dyDescent="0.25">
      <c r="A710" s="107" t="str">
        <f t="shared" si="44"/>
        <v>597</v>
      </c>
      <c r="B710" s="291" t="s">
        <v>2990</v>
      </c>
      <c r="C710" s="107" t="str">
        <f t="shared" si="45"/>
        <v>59701</v>
      </c>
      <c r="D710" s="107" t="str">
        <f t="shared" si="46"/>
        <v>LICENCIAS INFORMATICAS E INTELECTUALES</v>
      </c>
      <c r="E710" s="107" t="str">
        <f t="shared" si="47"/>
        <v>59701 LICENCIAS INFORMATICAS E INTELECTUALES</v>
      </c>
      <c r="F710" s="107" t="s">
        <v>86</v>
      </c>
    </row>
    <row r="711" spans="1:6" x14ac:dyDescent="0.25">
      <c r="A711" s="107" t="str">
        <f t="shared" si="44"/>
        <v>597</v>
      </c>
      <c r="B711" s="291" t="s">
        <v>2990</v>
      </c>
      <c r="C711" s="107" t="str">
        <f t="shared" si="45"/>
        <v>59701</v>
      </c>
      <c r="D711" s="107" t="str">
        <f t="shared" si="46"/>
        <v>LICENCIAS INFORMATICAS E INTELECTUALES</v>
      </c>
      <c r="E711" s="107" t="str">
        <f t="shared" si="47"/>
        <v>59701 LICENCIAS INFORMATICAS E INTELECTUALES</v>
      </c>
      <c r="F711" s="107" t="s">
        <v>86</v>
      </c>
    </row>
    <row r="712" spans="1:6" x14ac:dyDescent="0.25">
      <c r="A712" s="107" t="str">
        <f t="shared" si="44"/>
        <v>597</v>
      </c>
      <c r="B712" s="291" t="s">
        <v>2990</v>
      </c>
      <c r="C712" s="107" t="str">
        <f t="shared" si="45"/>
        <v>59701</v>
      </c>
      <c r="D712" s="107" t="str">
        <f t="shared" si="46"/>
        <v>LICENCIAS INFORMATICAS E INTELECTUALES</v>
      </c>
      <c r="E712" s="107" t="str">
        <f t="shared" si="47"/>
        <v>59701 LICENCIAS INFORMATICAS E INTELECTUALES</v>
      </c>
      <c r="F712" s="107" t="s">
        <v>86</v>
      </c>
    </row>
    <row r="713" spans="1:6" x14ac:dyDescent="0.25">
      <c r="A713" s="107" t="str">
        <f t="shared" si="44"/>
        <v>597</v>
      </c>
      <c r="B713" s="291" t="s">
        <v>2990</v>
      </c>
      <c r="C713" s="107" t="str">
        <f t="shared" si="45"/>
        <v>59701</v>
      </c>
      <c r="D713" s="107" t="str">
        <f t="shared" si="46"/>
        <v>LICENCIAS INFORMATICAS E INTELECTUALES</v>
      </c>
      <c r="E713" s="107" t="str">
        <f t="shared" si="47"/>
        <v>59701 LICENCIAS INFORMATICAS E INTELECTUALES</v>
      </c>
      <c r="F713" s="107" t="s">
        <v>86</v>
      </c>
    </row>
    <row r="714" spans="1:6" x14ac:dyDescent="0.25">
      <c r="A714" s="107" t="str">
        <f t="shared" si="44"/>
        <v>515</v>
      </c>
      <c r="B714" s="291" t="s">
        <v>2990</v>
      </c>
      <c r="C714" s="107" t="str">
        <f t="shared" si="45"/>
        <v>51501</v>
      </c>
      <c r="D714" s="107" t="str">
        <f t="shared" si="46"/>
        <v>EQUIPO DE COMPUTO Y DE TECNOLOGIAS DE LA INFORMACION</v>
      </c>
      <c r="E714" s="107" t="str">
        <f t="shared" si="47"/>
        <v>51501 EQUIPO DE COMPUTO Y DE TECNOLOGIAS DE LA INFORMACION</v>
      </c>
      <c r="F714" s="107" t="s">
        <v>73</v>
      </c>
    </row>
    <row r="715" spans="1:6" x14ac:dyDescent="0.25">
      <c r="A715" s="107" t="str">
        <f t="shared" si="44"/>
        <v>515</v>
      </c>
      <c r="B715" s="291" t="s">
        <v>2990</v>
      </c>
      <c r="C715" s="107" t="str">
        <f t="shared" si="45"/>
        <v>51501</v>
      </c>
      <c r="D715" s="107" t="str">
        <f t="shared" si="46"/>
        <v>EQUIPO DE COMPUTO Y DE TECNOLOGIAS DE LA INFORMACION</v>
      </c>
      <c r="E715" s="107" t="str">
        <f t="shared" si="47"/>
        <v>51501 EQUIPO DE COMPUTO Y DE TECNOLOGIAS DE LA INFORMACION</v>
      </c>
      <c r="F715" s="107" t="s">
        <v>73</v>
      </c>
    </row>
    <row r="716" spans="1:6" x14ac:dyDescent="0.25">
      <c r="A716" s="107" t="str">
        <f t="shared" si="44"/>
        <v>591</v>
      </c>
      <c r="B716" s="291" t="s">
        <v>2990</v>
      </c>
      <c r="C716" s="107" t="str">
        <f t="shared" si="45"/>
        <v>59101</v>
      </c>
      <c r="D716" s="107" t="str">
        <f t="shared" si="46"/>
        <v>SOFTWARE</v>
      </c>
      <c r="E716" s="107" t="str">
        <f t="shared" si="47"/>
        <v>59101 SOFTWARE</v>
      </c>
      <c r="F716" s="107" t="s">
        <v>84</v>
      </c>
    </row>
    <row r="717" spans="1:6" x14ac:dyDescent="0.25">
      <c r="A717" s="107" t="str">
        <f t="shared" si="44"/>
        <v>214</v>
      </c>
      <c r="B717" s="291" t="s">
        <v>2990</v>
      </c>
      <c r="C717" s="107" t="str">
        <f t="shared" si="45"/>
        <v>21401</v>
      </c>
      <c r="D717" s="107" t="str">
        <f t="shared" si="46"/>
        <v>MATERIALES, UTILES Y EQUIPOS MENORES DE TECNOLOGIAS DE LA INFORMACION Y COMUNICACIONES</v>
      </c>
      <c r="E717" s="107" t="str">
        <f t="shared" si="47"/>
        <v>21401 MATERIALES, UTILES Y EQUIPOS MENORES DE TECNOLOGIAS DE LA INFORMACION Y COMUNICACIONES</v>
      </c>
      <c r="F717" s="107" t="s">
        <v>51</v>
      </c>
    </row>
    <row r="718" spans="1:6" x14ac:dyDescent="0.25">
      <c r="A718" s="107" t="str">
        <f t="shared" si="44"/>
        <v>591</v>
      </c>
      <c r="B718" s="291" t="s">
        <v>2990</v>
      </c>
      <c r="C718" s="107" t="str">
        <f t="shared" si="45"/>
        <v>59101</v>
      </c>
      <c r="D718" s="107" t="str">
        <f t="shared" si="46"/>
        <v>SOFTWARE</v>
      </c>
      <c r="E718" s="107" t="str">
        <f t="shared" si="47"/>
        <v>59101 SOFTWARE</v>
      </c>
      <c r="F718" s="107" t="s">
        <v>84</v>
      </c>
    </row>
    <row r="719" spans="1:6" x14ac:dyDescent="0.25">
      <c r="A719" s="107" t="str">
        <f t="shared" si="44"/>
        <v>591</v>
      </c>
      <c r="B719" s="291" t="s">
        <v>2990</v>
      </c>
      <c r="C719" s="107" t="str">
        <f t="shared" si="45"/>
        <v>59101</v>
      </c>
      <c r="D719" s="107" t="str">
        <f t="shared" si="46"/>
        <v>SOFTWARE</v>
      </c>
      <c r="E719" s="107" t="str">
        <f t="shared" si="47"/>
        <v>59101 SOFTWARE</v>
      </c>
      <c r="F719" s="107" t="s">
        <v>84</v>
      </c>
    </row>
    <row r="720" spans="1:6" x14ac:dyDescent="0.25">
      <c r="A720" s="107" t="str">
        <f t="shared" si="44"/>
        <v>339</v>
      </c>
      <c r="B720" s="291" t="s">
        <v>2990</v>
      </c>
      <c r="C720" s="107" t="str">
        <f t="shared" si="45"/>
        <v>33901</v>
      </c>
      <c r="D720" s="107" t="str">
        <f t="shared" si="46"/>
        <v>SERVICIOS PROFESIONALES, CIENTIFICOS Y TECNICOS INTEGRALES</v>
      </c>
      <c r="E720" s="107" t="str">
        <f t="shared" si="47"/>
        <v>33901 SERVICIOS PROFESIONALES, CIENTIFICOS Y TECNICOS INTEGRALES</v>
      </c>
      <c r="F720" s="107" t="s">
        <v>71</v>
      </c>
    </row>
    <row r="721" spans="1:6" x14ac:dyDescent="0.25">
      <c r="A721" s="107" t="str">
        <f t="shared" si="44"/>
        <v>591</v>
      </c>
      <c r="B721" s="291" t="s">
        <v>2990</v>
      </c>
      <c r="C721" s="107" t="str">
        <f t="shared" si="45"/>
        <v>59101</v>
      </c>
      <c r="D721" s="107" t="str">
        <f t="shared" si="46"/>
        <v>SOFTWARE</v>
      </c>
      <c r="E721" s="107" t="str">
        <f t="shared" si="47"/>
        <v>59101 SOFTWARE</v>
      </c>
      <c r="F721" s="107" t="s">
        <v>84</v>
      </c>
    </row>
    <row r="722" spans="1:6" x14ac:dyDescent="0.25">
      <c r="A722" s="107" t="str">
        <f t="shared" si="44"/>
        <v>591</v>
      </c>
      <c r="B722" s="291" t="s">
        <v>2990</v>
      </c>
      <c r="C722" s="107" t="str">
        <f t="shared" si="45"/>
        <v>59101</v>
      </c>
      <c r="D722" s="107" t="str">
        <f t="shared" si="46"/>
        <v>SOFTWARE</v>
      </c>
      <c r="E722" s="107" t="str">
        <f t="shared" si="47"/>
        <v>59101 SOFTWARE</v>
      </c>
      <c r="F722" s="107" t="s">
        <v>84</v>
      </c>
    </row>
    <row r="723" spans="1:6" x14ac:dyDescent="0.25">
      <c r="A723" s="107" t="str">
        <f t="shared" si="44"/>
        <v>323</v>
      </c>
      <c r="B723" s="291" t="s">
        <v>2990</v>
      </c>
      <c r="C723" s="107" t="str">
        <f t="shared" si="45"/>
        <v>32301</v>
      </c>
      <c r="D723" s="107" t="str">
        <f t="shared" si="46"/>
        <v>ARRENDAMIENTO DE MOBILIARIO Y EQUIPO DE ADMINISTRACION, EDUCACIONAL Y RECREATIVO</v>
      </c>
      <c r="E723" s="107" t="str">
        <f t="shared" si="47"/>
        <v>32301 ARRENDAMIENTO DE MOBILIARIO Y EQUIPO DE ADMINISTRACION, EDUCACIONAL Y RECREATIVO</v>
      </c>
      <c r="F723" s="107" t="s">
        <v>88</v>
      </c>
    </row>
    <row r="724" spans="1:6" x14ac:dyDescent="0.25">
      <c r="A724" s="107" t="str">
        <f t="shared" si="44"/>
        <v>523</v>
      </c>
      <c r="B724" s="291" t="s">
        <v>2990</v>
      </c>
      <c r="C724" s="107" t="str">
        <f t="shared" si="45"/>
        <v>52301</v>
      </c>
      <c r="D724" s="107" t="str">
        <f t="shared" si="46"/>
        <v>CAMARAS FOTOGRAFICAS Y DE VIDEO</v>
      </c>
      <c r="E724" s="107" t="str">
        <f t="shared" si="47"/>
        <v>52301 CAMARAS FOTOGRAFICAS Y DE VIDEO</v>
      </c>
      <c r="F724" s="107" t="s">
        <v>106</v>
      </c>
    </row>
    <row r="725" spans="1:6" x14ac:dyDescent="0.25">
      <c r="A725" s="107" t="str">
        <f t="shared" si="44"/>
        <v>215</v>
      </c>
      <c r="B725" s="291" t="s">
        <v>2990</v>
      </c>
      <c r="C725" s="107" t="str">
        <f t="shared" si="45"/>
        <v>21501</v>
      </c>
      <c r="D725" s="107" t="str">
        <f t="shared" si="46"/>
        <v>MATERIAL IMPRESO E INFORMACION DIGITAL</v>
      </c>
      <c r="E725" s="107" t="str">
        <f t="shared" si="47"/>
        <v>21501 MATERIAL IMPRESO E INFORMACION DIGITAL</v>
      </c>
      <c r="F725" s="107" t="s">
        <v>3</v>
      </c>
    </row>
    <row r="726" spans="1:6" x14ac:dyDescent="0.25">
      <c r="A726" s="107" t="str">
        <f t="shared" si="44"/>
        <v>216</v>
      </c>
      <c r="B726" s="291" t="s">
        <v>2990</v>
      </c>
      <c r="C726" s="107" t="str">
        <f t="shared" si="45"/>
        <v>21601</v>
      </c>
      <c r="D726" s="107" t="str">
        <f t="shared" si="46"/>
        <v>MATERIAL DE LIMPIEZA</v>
      </c>
      <c r="E726" s="107" t="str">
        <f t="shared" si="47"/>
        <v>21601 MATERIAL DE LIMPIEZA</v>
      </c>
      <c r="F726" s="107" t="s">
        <v>4</v>
      </c>
    </row>
    <row r="727" spans="1:6" x14ac:dyDescent="0.25">
      <c r="A727" s="107" t="str">
        <f t="shared" si="44"/>
        <v>221</v>
      </c>
      <c r="B727" s="291" t="s">
        <v>2990</v>
      </c>
      <c r="C727" s="107" t="str">
        <f t="shared" si="45"/>
        <v>22101</v>
      </c>
      <c r="D727" s="107" t="str">
        <f t="shared" si="46"/>
        <v>PRODUCTOS ALIMENTICIOS PARA PERSONAS</v>
      </c>
      <c r="E727" s="107" t="str">
        <f t="shared" si="47"/>
        <v>22101 PRODUCTOS ALIMENTICIOS PARA PERSONAS</v>
      </c>
      <c r="F727" s="107" t="s">
        <v>6</v>
      </c>
    </row>
    <row r="728" spans="1:6" x14ac:dyDescent="0.25">
      <c r="A728" s="107" t="str">
        <f t="shared" si="44"/>
        <v>241</v>
      </c>
      <c r="B728" s="291" t="s">
        <v>2990</v>
      </c>
      <c r="C728" s="107" t="str">
        <f t="shared" si="45"/>
        <v>24101</v>
      </c>
      <c r="D728" s="107" t="str">
        <f t="shared" si="46"/>
        <v>PRODUCTOS MINERALES NO METALICOS</v>
      </c>
      <c r="E728" s="107" t="str">
        <f t="shared" si="47"/>
        <v>24101 PRODUCTOS MINERALES NO METALICOS</v>
      </c>
      <c r="F728" s="107" t="s">
        <v>92</v>
      </c>
    </row>
    <row r="729" spans="1:6" x14ac:dyDescent="0.25">
      <c r="A729" s="107" t="str">
        <f t="shared" si="44"/>
        <v>242</v>
      </c>
      <c r="B729" s="291" t="s">
        <v>2990</v>
      </c>
      <c r="C729" s="107" t="str">
        <f t="shared" si="45"/>
        <v>24201</v>
      </c>
      <c r="D729" s="107" t="str">
        <f t="shared" si="46"/>
        <v>CEMENTO Y PRODUCTOS DE CONCRETO</v>
      </c>
      <c r="E729" s="107" t="str">
        <f t="shared" si="47"/>
        <v>24201 CEMENTO Y PRODUCTOS DE CONCRETO</v>
      </c>
      <c r="F729" s="107" t="s">
        <v>93</v>
      </c>
    </row>
    <row r="730" spans="1:6" x14ac:dyDescent="0.25">
      <c r="A730" s="107" t="str">
        <f t="shared" si="44"/>
        <v>243</v>
      </c>
      <c r="B730" s="291" t="s">
        <v>2990</v>
      </c>
      <c r="C730" s="107" t="str">
        <f t="shared" si="45"/>
        <v>24301</v>
      </c>
      <c r="D730" s="107" t="str">
        <f t="shared" si="46"/>
        <v>CAL, YESO Y PRODUCTOS DE YESO</v>
      </c>
      <c r="E730" s="107" t="str">
        <f t="shared" si="47"/>
        <v>24301 CAL, YESO Y PRODUCTOS DE YESO</v>
      </c>
      <c r="F730" s="107" t="s">
        <v>94</v>
      </c>
    </row>
    <row r="731" spans="1:6" x14ac:dyDescent="0.25">
      <c r="A731" s="107" t="str">
        <f t="shared" si="44"/>
        <v>244</v>
      </c>
      <c r="B731" s="291" t="s">
        <v>2990</v>
      </c>
      <c r="C731" s="107" t="str">
        <f t="shared" si="45"/>
        <v>24401</v>
      </c>
      <c r="D731" s="107" t="str">
        <f t="shared" si="46"/>
        <v>MADERA Y PRODUCTOS DE MADERA</v>
      </c>
      <c r="E731" s="107" t="str">
        <f t="shared" si="47"/>
        <v>24401 MADERA Y PRODUCTOS DE MADERA</v>
      </c>
      <c r="F731" s="107" t="s">
        <v>95</v>
      </c>
    </row>
    <row r="732" spans="1:6" x14ac:dyDescent="0.25">
      <c r="A732" s="107" t="str">
        <f t="shared" si="44"/>
        <v>245</v>
      </c>
      <c r="B732" s="291" t="s">
        <v>2990</v>
      </c>
      <c r="C732" s="107" t="str">
        <f t="shared" si="45"/>
        <v>24501</v>
      </c>
      <c r="D732" s="107" t="str">
        <f t="shared" si="46"/>
        <v>VIDRIO Y PRODUCTOS DE VIDRIO</v>
      </c>
      <c r="E732" s="107" t="str">
        <f t="shared" si="47"/>
        <v>24501 VIDRIO Y PRODUCTOS DE VIDRIO</v>
      </c>
      <c r="F732" s="107" t="s">
        <v>96</v>
      </c>
    </row>
    <row r="733" spans="1:6" x14ac:dyDescent="0.25">
      <c r="A733" s="107" t="str">
        <f t="shared" si="44"/>
        <v>246</v>
      </c>
      <c r="B733" s="291" t="s">
        <v>2990</v>
      </c>
      <c r="C733" s="107" t="str">
        <f t="shared" si="45"/>
        <v>24601</v>
      </c>
      <c r="D733" s="107" t="str">
        <f t="shared" si="46"/>
        <v>MATERIAL ELECTRICO Y ELECTRONICO</v>
      </c>
      <c r="E733" s="107" t="str">
        <f t="shared" si="47"/>
        <v>24601 MATERIAL ELECTRICO Y ELECTRONICO</v>
      </c>
      <c r="F733" s="107" t="s">
        <v>52</v>
      </c>
    </row>
    <row r="734" spans="1:6" x14ac:dyDescent="0.25">
      <c r="A734" s="107" t="str">
        <f t="shared" si="44"/>
        <v>247</v>
      </c>
      <c r="B734" s="291" t="s">
        <v>2990</v>
      </c>
      <c r="C734" s="107" t="str">
        <f t="shared" si="45"/>
        <v>24701</v>
      </c>
      <c r="D734" s="107" t="str">
        <f t="shared" si="46"/>
        <v>ARTICULOS METALICOS PARA LA CONSTRUCCION</v>
      </c>
      <c r="E734" s="107" t="str">
        <f t="shared" si="47"/>
        <v>24701 ARTICULOS METALICOS PARA LA CONSTRUCCION</v>
      </c>
      <c r="F734" s="107" t="s">
        <v>58</v>
      </c>
    </row>
    <row r="735" spans="1:6" x14ac:dyDescent="0.25">
      <c r="A735" s="107" t="str">
        <f t="shared" si="44"/>
        <v>248</v>
      </c>
      <c r="B735" s="291" t="s">
        <v>2990</v>
      </c>
      <c r="C735" s="107" t="str">
        <f t="shared" si="45"/>
        <v>24801</v>
      </c>
      <c r="D735" s="107" t="str">
        <f t="shared" si="46"/>
        <v>MATERIALES COMPLEMENTARIOS</v>
      </c>
      <c r="E735" s="107" t="str">
        <f t="shared" si="47"/>
        <v>24801 MATERIALES COMPLEMENTARIOS</v>
      </c>
      <c r="F735" s="107" t="s">
        <v>97</v>
      </c>
    </row>
    <row r="736" spans="1:6" x14ac:dyDescent="0.25">
      <c r="A736" s="107" t="str">
        <f t="shared" si="44"/>
        <v>249</v>
      </c>
      <c r="B736" s="291" t="s">
        <v>2990</v>
      </c>
      <c r="C736" s="107" t="str">
        <f t="shared" si="45"/>
        <v>24901</v>
      </c>
      <c r="D736" s="107" t="str">
        <f t="shared" si="46"/>
        <v>OTROS MATERIALES Y ARTICULOS DE CONSTRUCCION Y REPARACION</v>
      </c>
      <c r="E736" s="107" t="str">
        <f t="shared" si="47"/>
        <v>24901 OTROS MATERIALES Y ARTICULOS DE CONSTRUCCION Y REPARACION</v>
      </c>
      <c r="F736" s="107" t="s">
        <v>59</v>
      </c>
    </row>
    <row r="737" spans="1:6" x14ac:dyDescent="0.25">
      <c r="A737" s="107" t="str">
        <f t="shared" si="44"/>
        <v>256</v>
      </c>
      <c r="B737" s="291" t="s">
        <v>2990</v>
      </c>
      <c r="C737" s="107" t="str">
        <f t="shared" si="45"/>
        <v>25601</v>
      </c>
      <c r="D737" s="107" t="str">
        <f t="shared" si="46"/>
        <v>FIBRAS SINTETICAS, HULES, PLASTICOS Y DERIVADOS</v>
      </c>
      <c r="E737" s="107" t="str">
        <f t="shared" si="47"/>
        <v>25601 FIBRAS SINTETICAS, HULES, PLASTICOS Y DERIVADOS</v>
      </c>
      <c r="F737" s="107" t="s">
        <v>69</v>
      </c>
    </row>
    <row r="738" spans="1:6" x14ac:dyDescent="0.25">
      <c r="A738" s="107" t="str">
        <f t="shared" si="44"/>
        <v>261</v>
      </c>
      <c r="B738" s="291" t="s">
        <v>2990</v>
      </c>
      <c r="C738" s="107" t="str">
        <f t="shared" si="45"/>
        <v>26101</v>
      </c>
      <c r="D738" s="107" t="str">
        <f t="shared" si="46"/>
        <v>COMBUSTIBLES, LUBRICANTES Y ADITIVOS</v>
      </c>
      <c r="E738" s="107" t="str">
        <f t="shared" si="47"/>
        <v>26101 COMBUSTIBLES, LUBRICANTES Y ADITIVOS</v>
      </c>
      <c r="F738" s="107" t="s">
        <v>98</v>
      </c>
    </row>
    <row r="739" spans="1:6" x14ac:dyDescent="0.25">
      <c r="A739" s="107" t="str">
        <f t="shared" si="44"/>
        <v>271</v>
      </c>
      <c r="B739" s="291" t="s">
        <v>2990</v>
      </c>
      <c r="C739" s="107" t="str">
        <f t="shared" si="45"/>
        <v>27101</v>
      </c>
      <c r="D739" s="107" t="str">
        <f t="shared" si="46"/>
        <v>VESTUARIO Y UNIFORMES</v>
      </c>
      <c r="E739" s="107" t="str">
        <f t="shared" si="47"/>
        <v>27101 VESTUARIO Y UNIFORMES</v>
      </c>
      <c r="F739" s="107" t="s">
        <v>8</v>
      </c>
    </row>
    <row r="740" spans="1:6" x14ac:dyDescent="0.25">
      <c r="A740" s="107" t="str">
        <f t="shared" si="44"/>
        <v>272</v>
      </c>
      <c r="B740" s="291" t="s">
        <v>2990</v>
      </c>
      <c r="C740" s="107" t="str">
        <f t="shared" si="45"/>
        <v>27201</v>
      </c>
      <c r="D740" s="107" t="str">
        <f t="shared" si="46"/>
        <v>PRENDAS DE SEGURIDAD Y PROTECCION PERSONAL</v>
      </c>
      <c r="E740" s="107" t="str">
        <f t="shared" si="47"/>
        <v>27201 PRENDAS DE SEGURIDAD Y PROTECCION PERSONAL</v>
      </c>
      <c r="F740" s="107" t="s">
        <v>67</v>
      </c>
    </row>
    <row r="741" spans="1:6" x14ac:dyDescent="0.25">
      <c r="A741" s="107" t="str">
        <f t="shared" si="44"/>
        <v>291</v>
      </c>
      <c r="B741" s="291" t="s">
        <v>2990</v>
      </c>
      <c r="C741" s="107" t="str">
        <f t="shared" si="45"/>
        <v>29101</v>
      </c>
      <c r="D741" s="107" t="str">
        <f t="shared" si="46"/>
        <v>HERRAMIENTAS MENORES</v>
      </c>
      <c r="E741" s="107" t="str">
        <f t="shared" si="47"/>
        <v>29101 HERRAMIENTAS MENORES</v>
      </c>
      <c r="F741" s="107" t="s">
        <v>10</v>
      </c>
    </row>
    <row r="742" spans="1:6" x14ac:dyDescent="0.25">
      <c r="A742" s="107" t="str">
        <f t="shared" si="44"/>
        <v>292</v>
      </c>
      <c r="B742" s="291" t="s">
        <v>2990</v>
      </c>
      <c r="C742" s="107" t="str">
        <f t="shared" si="45"/>
        <v>29201</v>
      </c>
      <c r="D742" s="107" t="str">
        <f t="shared" si="46"/>
        <v>REFACCIONES Y ACCESORIOS MENORES DE EDIFICIOS</v>
      </c>
      <c r="E742" s="107" t="str">
        <f t="shared" si="47"/>
        <v>29201 REFACCIONES Y ACCESORIOS MENORES DE EDIFICIOS</v>
      </c>
      <c r="F742" s="107" t="s">
        <v>11</v>
      </c>
    </row>
    <row r="743" spans="1:6" x14ac:dyDescent="0.25">
      <c r="A743" s="107" t="str">
        <f t="shared" si="44"/>
        <v>293</v>
      </c>
      <c r="B743" s="291" t="s">
        <v>2990</v>
      </c>
      <c r="C743" s="107" t="str">
        <f t="shared" si="45"/>
        <v>29301</v>
      </c>
      <c r="D743" s="107" t="str">
        <f t="shared" si="46"/>
        <v>REFACCIONES Y ACCESORIOS MENORES DE MOBILIARIO Y EQUIPO DE ADMINISTRACION, EDUCACIONAL Y RECREATIVO</v>
      </c>
      <c r="E743" s="107" t="str">
        <f t="shared" si="47"/>
        <v>29301 REFACCIONES Y ACCESORIOS MENORES DE MOBILIARIO Y EQUIPO DE ADMINISTRACION, EDUCACIONAL Y RECREATIVO</v>
      </c>
      <c r="F743" s="107" t="s">
        <v>53</v>
      </c>
    </row>
    <row r="744" spans="1:6" x14ac:dyDescent="0.25">
      <c r="A744" s="107" t="str">
        <f t="shared" si="44"/>
        <v>329</v>
      </c>
      <c r="B744" s="291" t="s">
        <v>2990</v>
      </c>
      <c r="C744" s="107" t="str">
        <f t="shared" si="45"/>
        <v>32901</v>
      </c>
      <c r="D744" s="107" t="str">
        <f t="shared" si="46"/>
        <v>OTROS ARRENDAMIENTOS</v>
      </c>
      <c r="E744" s="107" t="str">
        <f t="shared" si="47"/>
        <v>32901 OTROS ARRENDAMIENTOS</v>
      </c>
      <c r="F744" s="107" t="s">
        <v>60</v>
      </c>
    </row>
    <row r="745" spans="1:6" x14ac:dyDescent="0.25">
      <c r="A745" s="107" t="str">
        <f t="shared" si="44"/>
        <v>339</v>
      </c>
      <c r="B745" s="291" t="s">
        <v>2990</v>
      </c>
      <c r="C745" s="107" t="str">
        <f t="shared" si="45"/>
        <v>33901</v>
      </c>
      <c r="D745" s="107" t="str">
        <f t="shared" si="46"/>
        <v>SERVICIOS PROFESIONALES, CIENTIFICOS Y TECNICOS INTEGRALES</v>
      </c>
      <c r="E745" s="107" t="str">
        <f t="shared" si="47"/>
        <v>33901 SERVICIOS PROFESIONALES, CIENTIFICOS Y TECNICOS INTEGRALES</v>
      </c>
      <c r="F745" s="107" t="s">
        <v>71</v>
      </c>
    </row>
    <row r="746" spans="1:6" x14ac:dyDescent="0.25">
      <c r="A746" s="107" t="str">
        <f t="shared" si="44"/>
        <v>347</v>
      </c>
      <c r="B746" s="291" t="s">
        <v>2990</v>
      </c>
      <c r="C746" s="107" t="str">
        <f t="shared" si="45"/>
        <v>34701</v>
      </c>
      <c r="D746" s="107" t="str">
        <f t="shared" si="46"/>
        <v>FLETES Y MANIOBRAS</v>
      </c>
      <c r="E746" s="107" t="str">
        <f t="shared" si="47"/>
        <v>34701 FLETES Y MANIOBRAS</v>
      </c>
      <c r="F746" s="107" t="s">
        <v>90</v>
      </c>
    </row>
    <row r="747" spans="1:6" x14ac:dyDescent="0.25">
      <c r="A747" s="107" t="str">
        <f t="shared" si="44"/>
        <v>351</v>
      </c>
      <c r="B747" s="291" t="s">
        <v>2990</v>
      </c>
      <c r="C747" s="107" t="str">
        <f t="shared" si="45"/>
        <v>35101</v>
      </c>
      <c r="D747" s="107" t="str">
        <f t="shared" si="46"/>
        <v>CONSERVACION Y MANTENIMIENTO MENOR DE INMUEBLES</v>
      </c>
      <c r="E747" s="107" t="str">
        <f t="shared" si="47"/>
        <v>35101 CONSERVACION Y MANTENIMIENTO MENOR DE INMUEBLES</v>
      </c>
      <c r="F747" s="107" t="s">
        <v>99</v>
      </c>
    </row>
    <row r="748" spans="1:6" x14ac:dyDescent="0.25">
      <c r="A748" s="107" t="str">
        <f t="shared" si="44"/>
        <v>352</v>
      </c>
      <c r="B748" s="291" t="s">
        <v>2990</v>
      </c>
      <c r="C748" s="107" t="str">
        <f t="shared" si="45"/>
        <v>35201</v>
      </c>
      <c r="D748" s="107" t="str">
        <f t="shared" si="46"/>
        <v>INSTALACION, REPARACION Y MANTENIMIENTO DE MOBILIARIO Y EQUIPO DE ADMINISTRACION, EDUCACIONAL Y RECREATIVO</v>
      </c>
      <c r="E748" s="107" t="str">
        <f t="shared" si="47"/>
        <v>35201 INSTALACION, REPARACION Y MANTENIMIENTO DE MOBILIARIO Y EQUIPO DE ADMINISTRACION, EDUCACIONAL Y RECREATIVO</v>
      </c>
      <c r="F748" s="107" t="s">
        <v>100</v>
      </c>
    </row>
    <row r="749" spans="1:6" x14ac:dyDescent="0.25">
      <c r="A749" s="107" t="str">
        <f t="shared" si="44"/>
        <v>358</v>
      </c>
      <c r="B749" s="291" t="s">
        <v>2990</v>
      </c>
      <c r="C749" s="107" t="str">
        <f t="shared" si="45"/>
        <v>35801</v>
      </c>
      <c r="D749" s="107" t="str">
        <f t="shared" si="46"/>
        <v>SERVICIOS DE LIMPIEZA Y MANEJO DE DESECHOS</v>
      </c>
      <c r="E749" s="107" t="str">
        <f t="shared" si="47"/>
        <v>35801 SERVICIOS DE LIMPIEZA Y MANEJO DE DESECHOS</v>
      </c>
      <c r="F749" s="107" t="s">
        <v>65</v>
      </c>
    </row>
    <row r="750" spans="1:6" x14ac:dyDescent="0.25">
      <c r="A750" s="107" t="str">
        <f t="shared" si="44"/>
        <v>359</v>
      </c>
      <c r="B750" s="291" t="s">
        <v>2990</v>
      </c>
      <c r="C750" s="107" t="str">
        <f t="shared" si="45"/>
        <v>35901</v>
      </c>
      <c r="D750" s="107" t="str">
        <f t="shared" si="46"/>
        <v>SERVICIOS DE JARDINERIA Y FUMIGACION</v>
      </c>
      <c r="E750" s="107" t="str">
        <f t="shared" si="47"/>
        <v>35901 SERVICIOS DE JARDINERIA Y FUMIGACION</v>
      </c>
      <c r="F750" s="107" t="s">
        <v>101</v>
      </c>
    </row>
    <row r="751" spans="1:6" x14ac:dyDescent="0.25">
      <c r="A751" s="107" t="str">
        <f t="shared" si="44"/>
        <v>511</v>
      </c>
      <c r="B751" s="291" t="s">
        <v>2990</v>
      </c>
      <c r="C751" s="107" t="str">
        <f t="shared" si="45"/>
        <v>51101</v>
      </c>
      <c r="D751" s="107" t="str">
        <f t="shared" si="46"/>
        <v>MUEBLES DE OFICINA Y ESTANTERIA</v>
      </c>
      <c r="E751" s="107" t="str">
        <f t="shared" si="47"/>
        <v>51101 MUEBLES DE OFICINA Y ESTANTERIA</v>
      </c>
      <c r="F751" s="107" t="s">
        <v>15</v>
      </c>
    </row>
    <row r="752" spans="1:6" x14ac:dyDescent="0.25">
      <c r="A752" s="107" t="str">
        <f t="shared" si="44"/>
        <v>519</v>
      </c>
      <c r="B752" s="291" t="s">
        <v>2990</v>
      </c>
      <c r="C752" s="107" t="str">
        <f t="shared" si="45"/>
        <v>51901</v>
      </c>
      <c r="D752" s="107" t="str">
        <f t="shared" si="46"/>
        <v>OTROS MOBILIARIOS Y EQUIPOS DE ADMINISTRACION</v>
      </c>
      <c r="E752" s="107" t="str">
        <f t="shared" si="47"/>
        <v>51901 OTROS MOBILIARIOS Y EQUIPOS DE ADMINISTRACION</v>
      </c>
      <c r="F752" s="107" t="s">
        <v>17</v>
      </c>
    </row>
    <row r="753" spans="1:6" x14ac:dyDescent="0.25">
      <c r="A753" s="107" t="str">
        <f t="shared" si="44"/>
        <v>521</v>
      </c>
      <c r="B753" s="291" t="s">
        <v>2990</v>
      </c>
      <c r="C753" s="107" t="str">
        <f t="shared" si="45"/>
        <v>52101</v>
      </c>
      <c r="D753" s="107" t="str">
        <f t="shared" si="46"/>
        <v>EQUIPOS Y APARATOS AUDIOVISUALES</v>
      </c>
      <c r="E753" s="107" t="str">
        <f t="shared" si="47"/>
        <v>52101 EQUIPOS Y APARATOS AUDIOVISUALES</v>
      </c>
      <c r="F753" s="107" t="s">
        <v>80</v>
      </c>
    </row>
    <row r="754" spans="1:6" x14ac:dyDescent="0.25">
      <c r="A754" s="107" t="str">
        <f t="shared" si="44"/>
        <v>562</v>
      </c>
      <c r="B754" s="291" t="s">
        <v>2990</v>
      </c>
      <c r="C754" s="107" t="str">
        <f t="shared" si="45"/>
        <v>56201</v>
      </c>
      <c r="D754" s="107" t="str">
        <f t="shared" si="46"/>
        <v>MAQUINARIA Y EQUIPO INDUSTRIAL</v>
      </c>
      <c r="E754" s="107" t="str">
        <f t="shared" si="47"/>
        <v>56201 MAQUINARIA Y EQUIPO INDUSTRIAL</v>
      </c>
      <c r="F754" s="107" t="s">
        <v>102</v>
      </c>
    </row>
    <row r="755" spans="1:6" x14ac:dyDescent="0.25">
      <c r="A755" s="107" t="str">
        <f t="shared" si="44"/>
        <v>567</v>
      </c>
      <c r="B755" s="291" t="s">
        <v>2990</v>
      </c>
      <c r="C755" s="107" t="str">
        <f t="shared" si="45"/>
        <v>56701</v>
      </c>
      <c r="D755" s="107" t="str">
        <f t="shared" si="46"/>
        <v>HERRAMIENTAS Y MAQUINAS¿HERRAMIENTA</v>
      </c>
      <c r="E755" s="107" t="str">
        <f t="shared" si="47"/>
        <v>56701 HERRAMIENTAS Y MAQUINAS¿HERRAMIENTA</v>
      </c>
      <c r="F755" s="107" t="s">
        <v>50</v>
      </c>
    </row>
    <row r="756" spans="1:6" x14ac:dyDescent="0.25">
      <c r="A756" s="107" t="str">
        <f t="shared" si="44"/>
        <v>564</v>
      </c>
      <c r="B756" s="291" t="s">
        <v>2990</v>
      </c>
      <c r="C756" s="107" t="str">
        <f t="shared" si="45"/>
        <v>56401</v>
      </c>
      <c r="D756" s="107" t="str">
        <f t="shared" si="46"/>
        <v>SISTEMAS DE AIRE ACONDICIONADO, CALEFACCION Y DE REFRIGERACION INDUSTRIAL Y COMERCIAL</v>
      </c>
      <c r="E756" s="107" t="str">
        <f t="shared" si="47"/>
        <v>56401 SISTEMAS DE AIRE ACONDICIONADO, CALEFACCION Y DE REFRIGERACION INDUSTRIAL Y COMERCIAL</v>
      </c>
      <c r="F756" s="107" t="s">
        <v>103</v>
      </c>
    </row>
    <row r="757" spans="1:6" x14ac:dyDescent="0.25">
      <c r="A757" s="107" t="str">
        <f t="shared" si="44"/>
        <v>215</v>
      </c>
      <c r="B757" s="291" t="s">
        <v>2990</v>
      </c>
      <c r="C757" s="107" t="str">
        <f t="shared" si="45"/>
        <v>21501</v>
      </c>
      <c r="D757" s="107" t="str">
        <f t="shared" si="46"/>
        <v>MATERIAL IMPRESO E INFORMACION DIGITAL</v>
      </c>
      <c r="E757" s="107" t="str">
        <f t="shared" si="47"/>
        <v>21501 MATERIAL IMPRESO E INFORMACION DIGITAL</v>
      </c>
      <c r="F757" s="107" t="s">
        <v>3</v>
      </c>
    </row>
    <row r="758" spans="1:6" x14ac:dyDescent="0.25">
      <c r="A758" s="107" t="str">
        <f t="shared" si="44"/>
        <v>247</v>
      </c>
      <c r="B758" s="291" t="s">
        <v>2990</v>
      </c>
      <c r="C758" s="107" t="str">
        <f t="shared" si="45"/>
        <v>24701</v>
      </c>
      <c r="D758" s="107" t="str">
        <f t="shared" si="46"/>
        <v>ARTICULOS METALICOS PARA LA CONSTRUCCION</v>
      </c>
      <c r="E758" s="107" t="str">
        <f t="shared" si="47"/>
        <v>24701 ARTICULOS METALICOS PARA LA CONSTRUCCION</v>
      </c>
      <c r="F758" s="107" t="s">
        <v>58</v>
      </c>
    </row>
    <row r="759" spans="1:6" x14ac:dyDescent="0.25">
      <c r="A759" s="107" t="str">
        <f t="shared" si="44"/>
        <v>249</v>
      </c>
      <c r="B759" s="291" t="s">
        <v>2990</v>
      </c>
      <c r="C759" s="107" t="str">
        <f t="shared" si="45"/>
        <v>24901</v>
      </c>
      <c r="D759" s="107" t="str">
        <f t="shared" si="46"/>
        <v>OTROS MATERIALES Y ARTICULOS DE CONSTRUCCION Y REPARACION</v>
      </c>
      <c r="E759" s="107" t="str">
        <f t="shared" si="47"/>
        <v>24901 OTROS MATERIALES Y ARTICULOS DE CONSTRUCCION Y REPARACION</v>
      </c>
      <c r="F759" s="107" t="s">
        <v>59</v>
      </c>
    </row>
    <row r="760" spans="1:6" x14ac:dyDescent="0.25">
      <c r="A760" s="107" t="str">
        <f t="shared" si="44"/>
        <v>253</v>
      </c>
      <c r="B760" s="291" t="s">
        <v>2990</v>
      </c>
      <c r="C760" s="107" t="str">
        <f t="shared" si="45"/>
        <v>25301</v>
      </c>
      <c r="D760" s="107" t="str">
        <f t="shared" si="46"/>
        <v>MEDICINAS Y PRODUCTOS FARMACEUTICOS</v>
      </c>
      <c r="E760" s="107" t="str">
        <f t="shared" si="47"/>
        <v>25301 MEDICINAS Y PRODUCTOS FARMACEUTICOS</v>
      </c>
      <c r="F760" s="107" t="s">
        <v>75</v>
      </c>
    </row>
    <row r="761" spans="1:6" x14ac:dyDescent="0.25">
      <c r="A761" s="107" t="str">
        <f t="shared" si="44"/>
        <v>261</v>
      </c>
      <c r="B761" s="291" t="s">
        <v>2990</v>
      </c>
      <c r="C761" s="107" t="str">
        <f t="shared" si="45"/>
        <v>26101</v>
      </c>
      <c r="D761" s="107" t="str">
        <f t="shared" si="46"/>
        <v>COMBUSTIBLES, LUBRICANTES Y ADITIVOS</v>
      </c>
      <c r="E761" s="107" t="str">
        <f t="shared" si="47"/>
        <v>26101 COMBUSTIBLES, LUBRICANTES Y ADITIVOS</v>
      </c>
      <c r="F761" s="107" t="s">
        <v>98</v>
      </c>
    </row>
    <row r="762" spans="1:6" x14ac:dyDescent="0.25">
      <c r="A762" s="107" t="str">
        <f t="shared" si="44"/>
        <v>271</v>
      </c>
      <c r="B762" s="291" t="s">
        <v>2990</v>
      </c>
      <c r="C762" s="107" t="str">
        <f t="shared" si="45"/>
        <v>27101</v>
      </c>
      <c r="D762" s="107" t="str">
        <f t="shared" si="46"/>
        <v>VESTUARIO Y UNIFORMES</v>
      </c>
      <c r="E762" s="107" t="str">
        <f t="shared" si="47"/>
        <v>27101 VESTUARIO Y UNIFORMES</v>
      </c>
      <c r="F762" s="107" t="s">
        <v>8</v>
      </c>
    </row>
    <row r="763" spans="1:6" x14ac:dyDescent="0.25">
      <c r="A763" s="107" t="str">
        <f t="shared" si="44"/>
        <v>271</v>
      </c>
      <c r="B763" s="291" t="s">
        <v>2990</v>
      </c>
      <c r="C763" s="107" t="str">
        <f t="shared" si="45"/>
        <v>27101</v>
      </c>
      <c r="D763" s="107" t="str">
        <f t="shared" si="46"/>
        <v>VESTUARIO Y UNIFORMES</v>
      </c>
      <c r="E763" s="107" t="str">
        <f t="shared" si="47"/>
        <v>27101 VESTUARIO Y UNIFORMES</v>
      </c>
      <c r="F763" s="107" t="s">
        <v>8</v>
      </c>
    </row>
    <row r="764" spans="1:6" x14ac:dyDescent="0.25">
      <c r="A764" s="107" t="str">
        <f t="shared" si="44"/>
        <v>272</v>
      </c>
      <c r="B764" s="291" t="s">
        <v>2990</v>
      </c>
      <c r="C764" s="107" t="str">
        <f t="shared" si="45"/>
        <v>27201</v>
      </c>
      <c r="D764" s="107" t="str">
        <f t="shared" si="46"/>
        <v>PRENDAS DE SEGURIDAD Y PROTECCION PERSONAL</v>
      </c>
      <c r="E764" s="107" t="str">
        <f t="shared" si="47"/>
        <v>27201 PRENDAS DE SEGURIDAD Y PROTECCION PERSONAL</v>
      </c>
      <c r="F764" s="107" t="s">
        <v>67</v>
      </c>
    </row>
    <row r="765" spans="1:6" x14ac:dyDescent="0.25">
      <c r="A765" s="107" t="str">
        <f t="shared" si="44"/>
        <v>272</v>
      </c>
      <c r="B765" s="291" t="s">
        <v>2990</v>
      </c>
      <c r="C765" s="107" t="str">
        <f t="shared" si="45"/>
        <v>27201</v>
      </c>
      <c r="D765" s="107" t="str">
        <f t="shared" si="46"/>
        <v>PRENDAS DE SEGURIDAD Y PROTECCION PERSONAL</v>
      </c>
      <c r="E765" s="107" t="str">
        <f t="shared" si="47"/>
        <v>27201 PRENDAS DE SEGURIDAD Y PROTECCION PERSONAL</v>
      </c>
      <c r="F765" s="107" t="s">
        <v>67</v>
      </c>
    </row>
    <row r="766" spans="1:6" x14ac:dyDescent="0.25">
      <c r="A766" s="107" t="str">
        <f t="shared" si="44"/>
        <v>291</v>
      </c>
      <c r="B766" s="291" t="s">
        <v>2990</v>
      </c>
      <c r="C766" s="107" t="str">
        <f t="shared" si="45"/>
        <v>29101</v>
      </c>
      <c r="D766" s="107" t="str">
        <f t="shared" si="46"/>
        <v>HERRAMIENTAS MENORES</v>
      </c>
      <c r="E766" s="107" t="str">
        <f t="shared" si="47"/>
        <v>29101 HERRAMIENTAS MENORES</v>
      </c>
      <c r="F766" s="107" t="s">
        <v>10</v>
      </c>
    </row>
    <row r="767" spans="1:6" x14ac:dyDescent="0.25">
      <c r="A767" s="107" t="str">
        <f t="shared" si="44"/>
        <v>296</v>
      </c>
      <c r="B767" s="291" t="s">
        <v>2990</v>
      </c>
      <c r="C767" s="107" t="str">
        <f t="shared" si="45"/>
        <v>29601</v>
      </c>
      <c r="D767" s="107" t="str">
        <f t="shared" si="46"/>
        <v>REFACCIONES Y ACCESORIOS MENORES DE EQUIPO DE TRANSPORTE</v>
      </c>
      <c r="E767" s="107" t="str">
        <f t="shared" si="47"/>
        <v>29601 REFACCIONES Y ACCESORIOS MENORES DE EQUIPO DE TRANSPORTE</v>
      </c>
      <c r="F767" s="107" t="s">
        <v>55</v>
      </c>
    </row>
    <row r="768" spans="1:6" x14ac:dyDescent="0.25">
      <c r="A768" s="107" t="str">
        <f t="shared" si="44"/>
        <v>298</v>
      </c>
      <c r="B768" s="291" t="s">
        <v>2990</v>
      </c>
      <c r="C768" s="107" t="str">
        <f t="shared" si="45"/>
        <v>29801</v>
      </c>
      <c r="D768" s="107" t="str">
        <f t="shared" si="46"/>
        <v>REFACCIONES Y ACCESORIOS MENORES DE MAQUINARIA Y OTROS EQUIPOS</v>
      </c>
      <c r="E768" s="107" t="str">
        <f t="shared" si="47"/>
        <v>29801 REFACCIONES Y ACCESORIOS MENORES DE MAQUINARIA Y OTROS EQUIPOS</v>
      </c>
      <c r="F768" s="107" t="s">
        <v>77</v>
      </c>
    </row>
    <row r="769" spans="1:6" x14ac:dyDescent="0.25">
      <c r="A769" s="107" t="str">
        <f t="shared" si="44"/>
        <v>317</v>
      </c>
      <c r="B769" s="291" t="s">
        <v>2990</v>
      </c>
      <c r="C769" s="107" t="str">
        <f t="shared" si="45"/>
        <v>31701</v>
      </c>
      <c r="D769" s="107" t="str">
        <f t="shared" si="46"/>
        <v>SERVICIOS DE ACCESO DE INTERNET, REDES Y PROCESAMIENTO DE INFORMACION</v>
      </c>
      <c r="E769" s="107" t="str">
        <f t="shared" si="47"/>
        <v>31701 SERVICIOS DE ACCESO DE INTERNET, REDES Y PROCESAMIENTO DE INFORMACION</v>
      </c>
      <c r="F769" s="107" t="s">
        <v>87</v>
      </c>
    </row>
    <row r="770" spans="1:6" x14ac:dyDescent="0.25">
      <c r="A770" s="107" t="str">
        <f t="shared" si="44"/>
        <v>355</v>
      </c>
      <c r="B770" s="291" t="s">
        <v>2990</v>
      </c>
      <c r="C770" s="107" t="str">
        <f t="shared" si="45"/>
        <v>35501</v>
      </c>
      <c r="D770" s="107" t="str">
        <f t="shared" si="46"/>
        <v>REPARACION Y MANTENIMIENTO DE EQUIPO DE TRANSPORTE</v>
      </c>
      <c r="E770" s="107" t="str">
        <f t="shared" si="47"/>
        <v>35501 REPARACION Y MANTENIMIENTO DE EQUIPO DE TRANSPORTE</v>
      </c>
      <c r="F770" s="107" t="s">
        <v>104</v>
      </c>
    </row>
    <row r="771" spans="1:6" x14ac:dyDescent="0.25">
      <c r="A771" s="107" t="str">
        <f t="shared" ref="A771:A834" si="48">+MID(F771,1,3)</f>
        <v>357</v>
      </c>
      <c r="B771" s="291" t="s">
        <v>2990</v>
      </c>
      <c r="C771" s="107" t="str">
        <f t="shared" ref="C771:C834" si="49">+CONCATENATE(A771,B771)</f>
        <v>35701</v>
      </c>
      <c r="D771" s="107" t="str">
        <f t="shared" ref="D771:D834" si="50">+MID(F771,5,999)</f>
        <v>INSTALACION, REPARACION Y MANTENIMIENTO DE MAQUINARIA, OTROS EQUIPOS Y HERRAMIENTA</v>
      </c>
      <c r="E771" s="107" t="str">
        <f t="shared" si="47"/>
        <v>35701 INSTALACION, REPARACION Y MANTENIMIENTO DE MAQUINARIA, OTROS EQUIPOS Y HERRAMIENTA</v>
      </c>
      <c r="F771" s="107" t="s">
        <v>81</v>
      </c>
    </row>
    <row r="772" spans="1:6" x14ac:dyDescent="0.25">
      <c r="A772" s="107" t="str">
        <f t="shared" si="48"/>
        <v>358</v>
      </c>
      <c r="B772" s="291" t="s">
        <v>2990</v>
      </c>
      <c r="C772" s="107" t="str">
        <f t="shared" si="49"/>
        <v>35801</v>
      </c>
      <c r="D772" s="107" t="str">
        <f t="shared" si="50"/>
        <v>SERVICIOS DE LIMPIEZA Y MANEJO DE DESECHOS</v>
      </c>
      <c r="E772" s="107" t="str">
        <f t="shared" si="47"/>
        <v>35801 SERVICIOS DE LIMPIEZA Y MANEJO DE DESECHOS</v>
      </c>
      <c r="F772" s="107" t="s">
        <v>65</v>
      </c>
    </row>
    <row r="773" spans="1:6" x14ac:dyDescent="0.25">
      <c r="A773" s="107" t="str">
        <f t="shared" si="48"/>
        <v>358</v>
      </c>
      <c r="B773" s="291" t="s">
        <v>2990</v>
      </c>
      <c r="C773" s="107" t="str">
        <f t="shared" si="49"/>
        <v>35801</v>
      </c>
      <c r="D773" s="107" t="str">
        <f t="shared" si="50"/>
        <v>SERVICIOS DE LIMPIEZA Y MANEJO DE DESECHOS</v>
      </c>
      <c r="E773" s="107" t="str">
        <f t="shared" ref="E773:E836" si="51">+CONCATENATE(C773," ",D773)</f>
        <v>35801 SERVICIOS DE LIMPIEZA Y MANEJO DE DESECHOS</v>
      </c>
      <c r="F773" s="107" t="s">
        <v>65</v>
      </c>
    </row>
    <row r="774" spans="1:6" x14ac:dyDescent="0.25">
      <c r="A774" s="107" t="str">
        <f t="shared" si="48"/>
        <v>392</v>
      </c>
      <c r="B774" s="291" t="s">
        <v>2990</v>
      </c>
      <c r="C774" s="107" t="str">
        <f t="shared" si="49"/>
        <v>39201</v>
      </c>
      <c r="D774" s="107" t="str">
        <f t="shared" si="50"/>
        <v>IMPUESTOS Y DERECHOS</v>
      </c>
      <c r="E774" s="107" t="str">
        <f t="shared" si="51"/>
        <v>39201 IMPUESTOS Y DERECHOS</v>
      </c>
      <c r="F774" s="107" t="s">
        <v>105</v>
      </c>
    </row>
    <row r="775" spans="1:6" x14ac:dyDescent="0.25">
      <c r="A775" s="107" t="str">
        <f t="shared" si="48"/>
        <v>567</v>
      </c>
      <c r="B775" s="291" t="s">
        <v>2990</v>
      </c>
      <c r="C775" s="107" t="str">
        <f t="shared" si="49"/>
        <v>56701</v>
      </c>
      <c r="D775" s="107" t="str">
        <f t="shared" si="50"/>
        <v>HERRAMIENTAS Y MAQUINAS¿HERRAMIENTA</v>
      </c>
      <c r="E775" s="107" t="str">
        <f t="shared" si="51"/>
        <v>56701 HERRAMIENTAS Y MAQUINAS¿HERRAMIENTA</v>
      </c>
      <c r="F775" s="107" t="s">
        <v>50</v>
      </c>
    </row>
    <row r="776" spans="1:6" x14ac:dyDescent="0.25">
      <c r="A776" s="107" t="str">
        <f t="shared" si="48"/>
        <v>578</v>
      </c>
      <c r="B776" s="291" t="s">
        <v>2990</v>
      </c>
      <c r="C776" s="107" t="str">
        <f t="shared" si="49"/>
        <v>57801</v>
      </c>
      <c r="D776" s="107" t="str">
        <f t="shared" si="50"/>
        <v>ÁRBOLES Y PLANTAS</v>
      </c>
      <c r="E776" s="107" t="str">
        <f t="shared" si="51"/>
        <v>57801 ÁRBOLES Y PLANTAS</v>
      </c>
      <c r="F776" s="107" t="s">
        <v>40</v>
      </c>
    </row>
    <row r="777" spans="1:6" x14ac:dyDescent="0.25">
      <c r="A777" s="107" t="str">
        <f t="shared" si="48"/>
        <v>214</v>
      </c>
      <c r="B777" s="291" t="s">
        <v>2990</v>
      </c>
      <c r="C777" s="107" t="str">
        <f t="shared" si="49"/>
        <v>21401</v>
      </c>
      <c r="D777" s="107" t="str">
        <f t="shared" si="50"/>
        <v>MATERIALES, UTILES Y EQUIPOS MENORES DE TECNOLOGIAS DE LA INFORMACION Y COMUNICACIONES</v>
      </c>
      <c r="E777" s="107" t="str">
        <f t="shared" si="51"/>
        <v>21401 MATERIALES, UTILES Y EQUIPOS MENORES DE TECNOLOGIAS DE LA INFORMACION Y COMUNICACIONES</v>
      </c>
      <c r="F777" s="107" t="s">
        <v>51</v>
      </c>
    </row>
    <row r="778" spans="1:6" x14ac:dyDescent="0.25">
      <c r="A778" s="107" t="str">
        <f t="shared" si="48"/>
        <v>382</v>
      </c>
      <c r="B778" s="291" t="s">
        <v>2990</v>
      </c>
      <c r="C778" s="107" t="str">
        <f t="shared" si="49"/>
        <v>38201</v>
      </c>
      <c r="D778" s="107" t="str">
        <f t="shared" si="50"/>
        <v>GASTOS DE ORDEN SOCIAL Y CULTURAL</v>
      </c>
      <c r="E778" s="107" t="str">
        <f t="shared" si="51"/>
        <v>38201 GASTOS DE ORDEN SOCIAL Y CULTURAL</v>
      </c>
      <c r="F778" s="107" t="s">
        <v>61</v>
      </c>
    </row>
    <row r="779" spans="1:6" x14ac:dyDescent="0.25">
      <c r="A779" s="107" t="str">
        <f t="shared" si="48"/>
        <v>329</v>
      </c>
      <c r="B779" s="291" t="s">
        <v>2990</v>
      </c>
      <c r="C779" s="107" t="str">
        <f t="shared" si="49"/>
        <v>32901</v>
      </c>
      <c r="D779" s="107" t="str">
        <f t="shared" si="50"/>
        <v>OTROS ARRENDAMIENTOS</v>
      </c>
      <c r="E779" s="107" t="str">
        <f t="shared" si="51"/>
        <v>32901 OTROS ARRENDAMIENTOS</v>
      </c>
      <c r="F779" s="107" t="s">
        <v>60</v>
      </c>
    </row>
    <row r="780" spans="1:6" x14ac:dyDescent="0.25">
      <c r="A780" s="107" t="str">
        <f t="shared" si="48"/>
        <v>515</v>
      </c>
      <c r="B780" s="291" t="s">
        <v>2990</v>
      </c>
      <c r="C780" s="107" t="str">
        <f t="shared" si="49"/>
        <v>51501</v>
      </c>
      <c r="D780" s="107" t="str">
        <f t="shared" si="50"/>
        <v>EQUIPO DE COMPUTO Y DE TECNOLOGIAS DE LA INFORMACION</v>
      </c>
      <c r="E780" s="107" t="str">
        <f t="shared" si="51"/>
        <v>51501 EQUIPO DE COMPUTO Y DE TECNOLOGIAS DE LA INFORMACION</v>
      </c>
      <c r="F780" s="107" t="s">
        <v>73</v>
      </c>
    </row>
    <row r="781" spans="1:6" x14ac:dyDescent="0.25">
      <c r="A781" s="107" t="str">
        <f t="shared" si="48"/>
        <v>597</v>
      </c>
      <c r="B781" s="291" t="s">
        <v>2990</v>
      </c>
      <c r="C781" s="107" t="str">
        <f t="shared" si="49"/>
        <v>59701</v>
      </c>
      <c r="D781" s="107" t="str">
        <f t="shared" si="50"/>
        <v>LICENCIAS INFORMATICAS E INTELECTUALES</v>
      </c>
      <c r="E781" s="107" t="str">
        <f t="shared" si="51"/>
        <v>59701 LICENCIAS INFORMATICAS E INTELECTUALES</v>
      </c>
      <c r="F781" s="107" t="s">
        <v>86</v>
      </c>
    </row>
    <row r="782" spans="1:6" x14ac:dyDescent="0.25">
      <c r="A782" s="107" t="str">
        <f t="shared" si="48"/>
        <v>515</v>
      </c>
      <c r="B782" s="291" t="s">
        <v>2990</v>
      </c>
      <c r="C782" s="107" t="str">
        <f t="shared" si="49"/>
        <v>51501</v>
      </c>
      <c r="D782" s="107" t="str">
        <f t="shared" si="50"/>
        <v>EQUIPO DE COMPUTO Y DE TECNOLOGIAS DE LA INFORMACION</v>
      </c>
      <c r="E782" s="107" t="str">
        <f t="shared" si="51"/>
        <v>51501 EQUIPO DE COMPUTO Y DE TECNOLOGIAS DE LA INFORMACION</v>
      </c>
      <c r="F782" s="107" t="s">
        <v>73</v>
      </c>
    </row>
    <row r="783" spans="1:6" x14ac:dyDescent="0.25">
      <c r="A783" s="107" t="str">
        <f t="shared" si="48"/>
        <v>511</v>
      </c>
      <c r="B783" s="291" t="s">
        <v>2990</v>
      </c>
      <c r="C783" s="107" t="str">
        <f t="shared" si="49"/>
        <v>51101</v>
      </c>
      <c r="D783" s="107" t="str">
        <f t="shared" si="50"/>
        <v>MUEBLES DE OFICINA Y ESTANTERIA</v>
      </c>
      <c r="E783" s="107" t="str">
        <f t="shared" si="51"/>
        <v>51101 MUEBLES DE OFICINA Y ESTANTERIA</v>
      </c>
      <c r="F783" s="107" t="s">
        <v>15</v>
      </c>
    </row>
    <row r="784" spans="1:6" x14ac:dyDescent="0.25">
      <c r="A784" s="107" t="str">
        <f t="shared" si="48"/>
        <v>512</v>
      </c>
      <c r="B784" s="291" t="s">
        <v>2990</v>
      </c>
      <c r="C784" s="107" t="str">
        <f t="shared" si="49"/>
        <v>51201</v>
      </c>
      <c r="D784" s="107" t="str">
        <f t="shared" si="50"/>
        <v>MUEBLES, EXCEPTO DE OFICINA Y ESTANTERIA</v>
      </c>
      <c r="E784" s="107" t="str">
        <f t="shared" si="51"/>
        <v>51201 MUEBLES, EXCEPTO DE OFICINA Y ESTANTERIA</v>
      </c>
      <c r="F784" s="107" t="s">
        <v>16</v>
      </c>
    </row>
    <row r="785" spans="1:6" x14ac:dyDescent="0.25">
      <c r="A785" s="107" t="str">
        <f t="shared" si="48"/>
        <v>519</v>
      </c>
      <c r="B785" s="291" t="s">
        <v>2990</v>
      </c>
      <c r="C785" s="107" t="str">
        <f t="shared" si="49"/>
        <v>51901</v>
      </c>
      <c r="D785" s="107" t="str">
        <f t="shared" si="50"/>
        <v>OTROS MOBILIARIOS Y EQUIPOS DE ADMINISTRACION</v>
      </c>
      <c r="E785" s="107" t="str">
        <f t="shared" si="51"/>
        <v>51901 OTROS MOBILIARIOS Y EQUIPOS DE ADMINISTRACION</v>
      </c>
      <c r="F785" s="107" t="s">
        <v>17</v>
      </c>
    </row>
    <row r="786" spans="1:6" x14ac:dyDescent="0.25">
      <c r="A786" s="107" t="str">
        <f t="shared" si="48"/>
        <v>523</v>
      </c>
      <c r="B786" s="291" t="s">
        <v>2990</v>
      </c>
      <c r="C786" s="107" t="str">
        <f t="shared" si="49"/>
        <v>52301</v>
      </c>
      <c r="D786" s="107" t="str">
        <f t="shared" si="50"/>
        <v>CAMARAS FOTOGRAFICAS Y DE VIDEO</v>
      </c>
      <c r="E786" s="107" t="str">
        <f t="shared" si="51"/>
        <v>52301 CAMARAS FOTOGRAFICAS Y DE VIDEO</v>
      </c>
      <c r="F786" s="107" t="s">
        <v>106</v>
      </c>
    </row>
    <row r="787" spans="1:6" x14ac:dyDescent="0.25">
      <c r="A787" s="107" t="str">
        <f t="shared" si="48"/>
        <v>272</v>
      </c>
      <c r="B787" s="291" t="s">
        <v>2990</v>
      </c>
      <c r="C787" s="107" t="str">
        <f t="shared" si="49"/>
        <v>27201</v>
      </c>
      <c r="D787" s="107" t="str">
        <f t="shared" si="50"/>
        <v>PRENDAS DE SEGURIDAD Y PROTECCION PERSONAL</v>
      </c>
      <c r="E787" s="107" t="str">
        <f t="shared" si="51"/>
        <v>27201 PRENDAS DE SEGURIDAD Y PROTECCION PERSONAL</v>
      </c>
      <c r="F787" s="107" t="s">
        <v>67</v>
      </c>
    </row>
    <row r="788" spans="1:6" x14ac:dyDescent="0.25">
      <c r="A788" s="107" t="str">
        <f t="shared" si="48"/>
        <v>212</v>
      </c>
      <c r="B788" s="291" t="s">
        <v>2990</v>
      </c>
      <c r="C788" s="107" t="str">
        <f t="shared" si="49"/>
        <v>21201</v>
      </c>
      <c r="D788" s="107" t="str">
        <f t="shared" si="50"/>
        <v>MATERIALES Y UTILES DE IMPRESION Y REPRODUCCION</v>
      </c>
      <c r="E788" s="107" t="str">
        <f t="shared" si="51"/>
        <v>21201 MATERIALES Y UTILES DE IMPRESION Y REPRODUCCION</v>
      </c>
      <c r="F788" s="107" t="s">
        <v>41</v>
      </c>
    </row>
    <row r="789" spans="1:6" x14ac:dyDescent="0.25">
      <c r="A789" s="107" t="str">
        <f t="shared" si="48"/>
        <v>215</v>
      </c>
      <c r="B789" s="291" t="s">
        <v>2990</v>
      </c>
      <c r="C789" s="107" t="str">
        <f t="shared" si="49"/>
        <v>21501</v>
      </c>
      <c r="D789" s="107" t="str">
        <f t="shared" si="50"/>
        <v>MATERIAL IMPRESO E INFORMACION DIGITAL</v>
      </c>
      <c r="E789" s="107" t="str">
        <f t="shared" si="51"/>
        <v>21501 MATERIAL IMPRESO E INFORMACION DIGITAL</v>
      </c>
      <c r="F789" s="107" t="s">
        <v>3</v>
      </c>
    </row>
    <row r="790" spans="1:6" x14ac:dyDescent="0.25">
      <c r="A790" s="107" t="str">
        <f t="shared" si="48"/>
        <v>392</v>
      </c>
      <c r="B790" s="291" t="s">
        <v>2990</v>
      </c>
      <c r="C790" s="107" t="str">
        <f t="shared" si="49"/>
        <v>39201</v>
      </c>
      <c r="D790" s="107" t="str">
        <f t="shared" si="50"/>
        <v>IMPUESTOS Y DERECHOS</v>
      </c>
      <c r="E790" s="107" t="str">
        <f t="shared" si="51"/>
        <v>39201 IMPUESTOS Y DERECHOS</v>
      </c>
      <c r="F790" s="107" t="s">
        <v>105</v>
      </c>
    </row>
    <row r="791" spans="1:6" x14ac:dyDescent="0.25">
      <c r="A791" s="107" t="str">
        <f t="shared" si="48"/>
        <v>392</v>
      </c>
      <c r="B791" s="291" t="s">
        <v>2990</v>
      </c>
      <c r="C791" s="107" t="str">
        <f t="shared" si="49"/>
        <v>39201</v>
      </c>
      <c r="D791" s="107" t="str">
        <f t="shared" si="50"/>
        <v>IMPUESTOS Y DERECHOS</v>
      </c>
      <c r="E791" s="107" t="str">
        <f t="shared" si="51"/>
        <v>39201 IMPUESTOS Y DERECHOS</v>
      </c>
      <c r="F791" s="107" t="s">
        <v>105</v>
      </c>
    </row>
    <row r="792" spans="1:6" x14ac:dyDescent="0.25">
      <c r="A792" s="107" t="str">
        <f t="shared" si="48"/>
        <v>396</v>
      </c>
      <c r="B792" s="291" t="s">
        <v>2990</v>
      </c>
      <c r="C792" s="107" t="str">
        <f t="shared" si="49"/>
        <v>39601</v>
      </c>
      <c r="D792" s="107" t="str">
        <f t="shared" si="50"/>
        <v>OTROS GASTOS POR RESPONSABILIDADES</v>
      </c>
      <c r="E792" s="107" t="str">
        <f t="shared" si="51"/>
        <v>39601 OTROS GASTOS POR RESPONSABILIDADES</v>
      </c>
      <c r="F792" s="107" t="s">
        <v>48</v>
      </c>
    </row>
    <row r="793" spans="1:6" x14ac:dyDescent="0.25">
      <c r="A793" s="107" t="str">
        <f t="shared" si="48"/>
        <v>392</v>
      </c>
      <c r="B793" s="291" t="s">
        <v>2990</v>
      </c>
      <c r="C793" s="107" t="str">
        <f t="shared" si="49"/>
        <v>39201</v>
      </c>
      <c r="D793" s="107" t="str">
        <f t="shared" si="50"/>
        <v>IMPUESTOS Y DERECHOS</v>
      </c>
      <c r="E793" s="107" t="str">
        <f t="shared" si="51"/>
        <v>39201 IMPUESTOS Y DERECHOS</v>
      </c>
      <c r="F793" s="107" t="s">
        <v>105</v>
      </c>
    </row>
    <row r="794" spans="1:6" x14ac:dyDescent="0.25">
      <c r="A794" s="107" t="str">
        <f t="shared" si="48"/>
        <v>325</v>
      </c>
      <c r="B794" s="291" t="s">
        <v>2990</v>
      </c>
      <c r="C794" s="107" t="str">
        <f t="shared" si="49"/>
        <v>32501</v>
      </c>
      <c r="D794" s="107" t="str">
        <f t="shared" si="50"/>
        <v>ARRENDAMIENTO DE EQUIPO DE TRANSPORTE</v>
      </c>
      <c r="E794" s="107" t="str">
        <f t="shared" si="51"/>
        <v>32501 ARRENDAMIENTO DE EQUIPO DE TRANSPORTE</v>
      </c>
      <c r="F794" s="107" t="s">
        <v>66</v>
      </c>
    </row>
    <row r="795" spans="1:6" x14ac:dyDescent="0.25">
      <c r="A795" s="107" t="str">
        <f t="shared" si="48"/>
        <v>392</v>
      </c>
      <c r="B795" s="291" t="s">
        <v>2990</v>
      </c>
      <c r="C795" s="107" t="str">
        <f t="shared" si="49"/>
        <v>39201</v>
      </c>
      <c r="D795" s="107" t="str">
        <f t="shared" si="50"/>
        <v>IMPUESTOS Y DERECHOS</v>
      </c>
      <c r="E795" s="107" t="str">
        <f t="shared" si="51"/>
        <v>39201 IMPUESTOS Y DERECHOS</v>
      </c>
      <c r="F795" s="107" t="s">
        <v>105</v>
      </c>
    </row>
    <row r="796" spans="1:6" x14ac:dyDescent="0.25">
      <c r="A796" s="107" t="str">
        <f t="shared" si="48"/>
        <v>247</v>
      </c>
      <c r="B796" s="291" t="s">
        <v>2990</v>
      </c>
      <c r="C796" s="107" t="str">
        <f t="shared" si="49"/>
        <v>24701</v>
      </c>
      <c r="D796" s="107" t="str">
        <f t="shared" si="50"/>
        <v>ARTICULOS METALICOS PARA LA CONSTRUCCION</v>
      </c>
      <c r="E796" s="107" t="str">
        <f t="shared" si="51"/>
        <v>24701 ARTICULOS METALICOS PARA LA CONSTRUCCION</v>
      </c>
      <c r="F796" s="107" t="s">
        <v>58</v>
      </c>
    </row>
    <row r="797" spans="1:6" x14ac:dyDescent="0.25">
      <c r="A797" s="107" t="str">
        <f t="shared" si="48"/>
        <v>341</v>
      </c>
      <c r="B797" s="291" t="s">
        <v>2990</v>
      </c>
      <c r="C797" s="107" t="str">
        <f t="shared" si="49"/>
        <v>34101</v>
      </c>
      <c r="D797" s="107" t="str">
        <f t="shared" si="50"/>
        <v>SERVICIOS FINANCIEROS Y BANCARIOS</v>
      </c>
      <c r="E797" s="107" t="str">
        <f t="shared" si="51"/>
        <v>34101 SERVICIOS FINANCIEROS Y BANCARIOS</v>
      </c>
      <c r="F797" s="107" t="s">
        <v>107</v>
      </c>
    </row>
    <row r="798" spans="1:6" x14ac:dyDescent="0.25">
      <c r="A798" s="107" t="str">
        <f t="shared" si="48"/>
        <v>515</v>
      </c>
      <c r="B798" s="291" t="s">
        <v>2990</v>
      </c>
      <c r="C798" s="107" t="str">
        <f t="shared" si="49"/>
        <v>51501</v>
      </c>
      <c r="D798" s="107" t="str">
        <f t="shared" si="50"/>
        <v>EQUIPO DE COMPUTO Y DE TECNOLOGIAS DE LA INFORMACION</v>
      </c>
      <c r="E798" s="107" t="str">
        <f t="shared" si="51"/>
        <v>51501 EQUIPO DE COMPUTO Y DE TECNOLOGIAS DE LA INFORMACION</v>
      </c>
      <c r="F798" s="107" t="s">
        <v>73</v>
      </c>
    </row>
    <row r="799" spans="1:6" x14ac:dyDescent="0.25">
      <c r="A799" s="107" t="str">
        <f t="shared" si="48"/>
        <v>357</v>
      </c>
      <c r="B799" s="291" t="s">
        <v>2990</v>
      </c>
      <c r="C799" s="107" t="str">
        <f t="shared" si="49"/>
        <v>35701</v>
      </c>
      <c r="D799" s="107" t="str">
        <f t="shared" si="50"/>
        <v>INSTALACION, REPARACION Y MANTENIMIENTO DE MAQUINARIA, OTROS EQUIPOS Y HERRAMIENTA</v>
      </c>
      <c r="E799" s="107" t="str">
        <f t="shared" si="51"/>
        <v>35701 INSTALACION, REPARACION Y MANTENIMIENTO DE MAQUINARIA, OTROS EQUIPOS Y HERRAMIENTA</v>
      </c>
      <c r="F799" s="107" t="s">
        <v>81</v>
      </c>
    </row>
    <row r="800" spans="1:6" x14ac:dyDescent="0.25">
      <c r="A800" s="107" t="str">
        <f t="shared" si="48"/>
        <v>331</v>
      </c>
      <c r="B800" s="291" t="s">
        <v>2990</v>
      </c>
      <c r="C800" s="107" t="str">
        <f t="shared" si="49"/>
        <v>33101</v>
      </c>
      <c r="D800" s="107" t="str">
        <f t="shared" si="50"/>
        <v>SERVICIOS LEGALES, DE CONTABILIDAD, AUDITORIA Y RELACIONADOS</v>
      </c>
      <c r="E800" s="107" t="str">
        <f t="shared" si="51"/>
        <v>33101 SERVICIOS LEGALES, DE CONTABILIDAD, AUDITORIA Y RELACIONADOS</v>
      </c>
      <c r="F800" s="107" t="s">
        <v>44</v>
      </c>
    </row>
    <row r="801" spans="1:6" x14ac:dyDescent="0.25">
      <c r="A801" s="107" t="str">
        <f t="shared" si="48"/>
        <v>331</v>
      </c>
      <c r="B801" s="291" t="s">
        <v>2990</v>
      </c>
      <c r="C801" s="107" t="str">
        <f t="shared" si="49"/>
        <v>33101</v>
      </c>
      <c r="D801" s="107" t="str">
        <f t="shared" si="50"/>
        <v>SERVICIOS LEGALES, DE CONTABILIDAD, AUDITORIA Y RELACIONADOS</v>
      </c>
      <c r="E801" s="107" t="str">
        <f t="shared" si="51"/>
        <v>33101 SERVICIOS LEGALES, DE CONTABILIDAD, AUDITORIA Y RELACIONADOS</v>
      </c>
      <c r="F801" s="107" t="s">
        <v>44</v>
      </c>
    </row>
    <row r="802" spans="1:6" x14ac:dyDescent="0.25">
      <c r="A802" s="107" t="str">
        <f t="shared" si="48"/>
        <v>331</v>
      </c>
      <c r="B802" s="291" t="s">
        <v>2990</v>
      </c>
      <c r="C802" s="107" t="str">
        <f t="shared" si="49"/>
        <v>33101</v>
      </c>
      <c r="D802" s="107" t="str">
        <f t="shared" si="50"/>
        <v>SERVICIOS LEGALES, DE CONTABILIDAD, AUDITORIA Y RELACIONADOS</v>
      </c>
      <c r="E802" s="107" t="str">
        <f t="shared" si="51"/>
        <v>33101 SERVICIOS LEGALES, DE CONTABILIDAD, AUDITORIA Y RELACIONADOS</v>
      </c>
      <c r="F802" s="107" t="s">
        <v>44</v>
      </c>
    </row>
    <row r="803" spans="1:6" x14ac:dyDescent="0.25">
      <c r="A803" s="107" t="str">
        <f t="shared" si="48"/>
        <v>336</v>
      </c>
      <c r="B803" s="291" t="s">
        <v>2990</v>
      </c>
      <c r="C803" s="107" t="str">
        <f t="shared" si="49"/>
        <v>33601</v>
      </c>
      <c r="D803" s="107" t="str">
        <f t="shared" si="50"/>
        <v>SERVICIOS DE APOYO ADMINISTRATIVO, TRADUCCION, FOTOCOPIADO E IMPRESION</v>
      </c>
      <c r="E803" s="107" t="str">
        <f t="shared" si="51"/>
        <v>33601 SERVICIOS DE APOYO ADMINISTRATIVO, TRADUCCION, FOTOCOPIADO E IMPRESION</v>
      </c>
      <c r="F803" s="107" t="s">
        <v>45</v>
      </c>
    </row>
    <row r="804" spans="1:6" x14ac:dyDescent="0.25">
      <c r="A804" s="107" t="str">
        <f t="shared" si="48"/>
        <v>341</v>
      </c>
      <c r="B804" s="291" t="s">
        <v>2990</v>
      </c>
      <c r="C804" s="107" t="str">
        <f t="shared" si="49"/>
        <v>34101</v>
      </c>
      <c r="D804" s="107" t="str">
        <f t="shared" si="50"/>
        <v>SERVICIOS FINANCIEROS Y BANCARIOS</v>
      </c>
      <c r="E804" s="107" t="str">
        <f t="shared" si="51"/>
        <v>34101 SERVICIOS FINANCIEROS Y BANCARIOS</v>
      </c>
      <c r="F804" s="107" t="s">
        <v>107</v>
      </c>
    </row>
    <row r="805" spans="1:6" x14ac:dyDescent="0.25">
      <c r="A805" s="107" t="str">
        <f t="shared" si="48"/>
        <v>341</v>
      </c>
      <c r="B805" s="291" t="s">
        <v>2990</v>
      </c>
      <c r="C805" s="107" t="str">
        <f t="shared" si="49"/>
        <v>34101</v>
      </c>
      <c r="D805" s="107" t="str">
        <f t="shared" si="50"/>
        <v>SERVICIOS FINANCIEROS Y BANCARIOS</v>
      </c>
      <c r="E805" s="107" t="str">
        <f t="shared" si="51"/>
        <v>34101 SERVICIOS FINANCIEROS Y BANCARIOS</v>
      </c>
      <c r="F805" s="107" t="s">
        <v>107</v>
      </c>
    </row>
    <row r="806" spans="1:6" x14ac:dyDescent="0.25">
      <c r="A806" s="107" t="str">
        <f t="shared" si="48"/>
        <v>341</v>
      </c>
      <c r="B806" s="291" t="s">
        <v>2990</v>
      </c>
      <c r="C806" s="107" t="str">
        <f t="shared" si="49"/>
        <v>34101</v>
      </c>
      <c r="D806" s="107" t="str">
        <f t="shared" si="50"/>
        <v>SERVICIOS FINANCIEROS Y BANCARIOS</v>
      </c>
      <c r="E806" s="107" t="str">
        <f t="shared" si="51"/>
        <v>34101 SERVICIOS FINANCIEROS Y BANCARIOS</v>
      </c>
      <c r="F806" s="107" t="s">
        <v>107</v>
      </c>
    </row>
    <row r="807" spans="1:6" x14ac:dyDescent="0.25">
      <c r="A807" s="107" t="str">
        <f t="shared" si="48"/>
        <v>581</v>
      </c>
      <c r="B807" s="291" t="s">
        <v>2990</v>
      </c>
      <c r="C807" s="107" t="str">
        <f t="shared" si="49"/>
        <v>58101</v>
      </c>
      <c r="D807" s="107" t="str">
        <f t="shared" si="50"/>
        <v>TERRENOS</v>
      </c>
      <c r="E807" s="107" t="str">
        <f t="shared" si="51"/>
        <v>58101 TERRENOS</v>
      </c>
      <c r="F807" s="107" t="s">
        <v>1185</v>
      </c>
    </row>
    <row r="808" spans="1:6" x14ac:dyDescent="0.25">
      <c r="A808" s="107" t="str">
        <f t="shared" si="48"/>
        <v>589</v>
      </c>
      <c r="B808" s="291" t="s">
        <v>2990</v>
      </c>
      <c r="C808" s="107" t="str">
        <f t="shared" si="49"/>
        <v>58901</v>
      </c>
      <c r="D808" s="107" t="str">
        <f t="shared" si="50"/>
        <v>OTROS BIENES INMUEBLES</v>
      </c>
      <c r="E808" s="107" t="str">
        <f t="shared" si="51"/>
        <v>58901 OTROS BIENES INMUEBLES</v>
      </c>
      <c r="F808" s="107" t="s">
        <v>108</v>
      </c>
    </row>
    <row r="809" spans="1:6" x14ac:dyDescent="0.25">
      <c r="A809" s="107" t="str">
        <f t="shared" si="48"/>
        <v>214</v>
      </c>
      <c r="B809" s="291" t="s">
        <v>2990</v>
      </c>
      <c r="C809" s="107" t="str">
        <f t="shared" si="49"/>
        <v>21401</v>
      </c>
      <c r="D809" s="107" t="str">
        <f t="shared" si="50"/>
        <v>MATERIALES, UTILES Y EQUIPOS MENORES DE TECNOLOGIAS DE LA INFORMACION Y COMUNICACIONES</v>
      </c>
      <c r="E809" s="107" t="str">
        <f t="shared" si="51"/>
        <v>21401 MATERIALES, UTILES Y EQUIPOS MENORES DE TECNOLOGIAS DE LA INFORMACION Y COMUNICACIONES</v>
      </c>
      <c r="F809" s="107" t="s">
        <v>51</v>
      </c>
    </row>
    <row r="810" spans="1:6" x14ac:dyDescent="0.25">
      <c r="A810" s="107" t="str">
        <f t="shared" si="48"/>
        <v>221</v>
      </c>
      <c r="B810" s="291" t="s">
        <v>2990</v>
      </c>
      <c r="C810" s="107" t="str">
        <f t="shared" si="49"/>
        <v>22101</v>
      </c>
      <c r="D810" s="107" t="str">
        <f t="shared" si="50"/>
        <v>PRODUCTOS ALIMENTICIOS PARA PERSONAS</v>
      </c>
      <c r="E810" s="107" t="str">
        <f t="shared" si="51"/>
        <v>22101 PRODUCTOS ALIMENTICIOS PARA PERSONAS</v>
      </c>
      <c r="F810" s="107" t="s">
        <v>6</v>
      </c>
    </row>
    <row r="811" spans="1:6" x14ac:dyDescent="0.25">
      <c r="A811" s="107" t="str">
        <f t="shared" si="48"/>
        <v>253</v>
      </c>
      <c r="B811" s="291" t="s">
        <v>2990</v>
      </c>
      <c r="C811" s="107" t="str">
        <f t="shared" si="49"/>
        <v>25301</v>
      </c>
      <c r="D811" s="107" t="str">
        <f t="shared" si="50"/>
        <v>MEDICINAS Y PRODUCTOS FARMACEUTICOS</v>
      </c>
      <c r="E811" s="107" t="str">
        <f t="shared" si="51"/>
        <v>25301 MEDICINAS Y PRODUCTOS FARMACEUTICOS</v>
      </c>
      <c r="F811" s="107" t="s">
        <v>75</v>
      </c>
    </row>
    <row r="812" spans="1:6" x14ac:dyDescent="0.25">
      <c r="A812" s="107" t="str">
        <f t="shared" si="48"/>
        <v>254</v>
      </c>
      <c r="B812" s="291" t="s">
        <v>2990</v>
      </c>
      <c r="C812" s="107" t="str">
        <f t="shared" si="49"/>
        <v>25401</v>
      </c>
      <c r="D812" s="107" t="str">
        <f t="shared" si="50"/>
        <v>MATERIALES, ACCESORIOS Y SUMINISTROS MEDICOS</v>
      </c>
      <c r="E812" s="107" t="str">
        <f t="shared" si="51"/>
        <v>25401 MATERIALES, ACCESORIOS Y SUMINISTROS MEDICOS</v>
      </c>
      <c r="F812" s="107" t="s">
        <v>42</v>
      </c>
    </row>
    <row r="813" spans="1:6" x14ac:dyDescent="0.25">
      <c r="A813" s="107" t="str">
        <f t="shared" si="48"/>
        <v>324</v>
      </c>
      <c r="B813" s="291" t="s">
        <v>2990</v>
      </c>
      <c r="C813" s="107" t="str">
        <f t="shared" si="49"/>
        <v>32401</v>
      </c>
      <c r="D813" s="107" t="str">
        <f t="shared" si="50"/>
        <v>ARRENDAMIENTO DE EQUIPO E INSTRUMENTAL MEDICO Y DE LABORATORIO</v>
      </c>
      <c r="E813" s="107" t="str">
        <f t="shared" si="51"/>
        <v>32401 ARRENDAMIENTO DE EQUIPO E INSTRUMENTAL MEDICO Y DE LABORATORIO</v>
      </c>
      <c r="F813" s="107" t="s">
        <v>109</v>
      </c>
    </row>
    <row r="814" spans="1:6" x14ac:dyDescent="0.25">
      <c r="A814" s="107" t="str">
        <f t="shared" si="48"/>
        <v>331</v>
      </c>
      <c r="B814" s="291" t="s">
        <v>2990</v>
      </c>
      <c r="C814" s="107" t="str">
        <f t="shared" si="49"/>
        <v>33101</v>
      </c>
      <c r="D814" s="107" t="str">
        <f t="shared" si="50"/>
        <v>SERVICIOS LEGALES, DE CONTABILIDAD, AUDITORIA Y RELACIONADOS</v>
      </c>
      <c r="E814" s="107" t="str">
        <f t="shared" si="51"/>
        <v>33101 SERVICIOS LEGALES, DE CONTABILIDAD, AUDITORIA Y RELACIONADOS</v>
      </c>
      <c r="F814" s="107" t="s">
        <v>44</v>
      </c>
    </row>
    <row r="815" spans="1:6" x14ac:dyDescent="0.25">
      <c r="A815" s="107" t="str">
        <f t="shared" si="48"/>
        <v>333</v>
      </c>
      <c r="B815" s="291" t="s">
        <v>2990</v>
      </c>
      <c r="C815" s="107" t="str">
        <f t="shared" si="49"/>
        <v>33301</v>
      </c>
      <c r="D815" s="107" t="str">
        <f t="shared" si="50"/>
        <v>SERVICIOS DE CONSULTORIA ADMINISTRATIVA, PROCESOS, TECNICA Y EN TECNOLOGIAS DE LA INFORMACION</v>
      </c>
      <c r="E815" s="107" t="str">
        <f t="shared" si="51"/>
        <v>33301 SERVICIOS DE CONSULTORIA ADMINISTRATIVA, PROCESOS, TECNICA Y EN TECNOLOGIAS DE LA INFORMACION</v>
      </c>
      <c r="F815" s="107" t="s">
        <v>85</v>
      </c>
    </row>
    <row r="816" spans="1:6" x14ac:dyDescent="0.25">
      <c r="A816" s="107" t="str">
        <f t="shared" si="48"/>
        <v>336</v>
      </c>
      <c r="B816" s="291" t="s">
        <v>2990</v>
      </c>
      <c r="C816" s="107" t="str">
        <f t="shared" si="49"/>
        <v>33601</v>
      </c>
      <c r="D816" s="107" t="str">
        <f t="shared" si="50"/>
        <v>SERVICIOS DE APOYO ADMINISTRATIVO, TRADUCCION, FOTOCOPIADO E IMPRESION</v>
      </c>
      <c r="E816" s="107" t="str">
        <f t="shared" si="51"/>
        <v>33601 SERVICIOS DE APOYO ADMINISTRATIVO, TRADUCCION, FOTOCOPIADO E IMPRESION</v>
      </c>
      <c r="F816" s="107" t="s">
        <v>45</v>
      </c>
    </row>
    <row r="817" spans="1:6" x14ac:dyDescent="0.25">
      <c r="A817" s="107" t="str">
        <f t="shared" si="48"/>
        <v>339</v>
      </c>
      <c r="B817" s="291" t="s">
        <v>2990</v>
      </c>
      <c r="C817" s="107" t="str">
        <f t="shared" si="49"/>
        <v>33901</v>
      </c>
      <c r="D817" s="107" t="str">
        <f t="shared" si="50"/>
        <v>SERVICIOS PROFESIONALES, CIENTIFICOS Y TECNICOS INTEGRALES</v>
      </c>
      <c r="E817" s="107" t="str">
        <f t="shared" si="51"/>
        <v>33901 SERVICIOS PROFESIONALES, CIENTIFICOS Y TECNICOS INTEGRALES</v>
      </c>
      <c r="F817" s="107" t="s">
        <v>71</v>
      </c>
    </row>
    <row r="818" spans="1:6" x14ac:dyDescent="0.25">
      <c r="A818" s="107" t="str">
        <f t="shared" si="48"/>
        <v>382</v>
      </c>
      <c r="B818" s="291" t="s">
        <v>2990</v>
      </c>
      <c r="C818" s="107" t="str">
        <f t="shared" si="49"/>
        <v>38201</v>
      </c>
      <c r="D818" s="107" t="str">
        <f t="shared" si="50"/>
        <v>GASTOS DE ORDEN SOCIAL Y CULTURAL</v>
      </c>
      <c r="E818" s="107" t="str">
        <f t="shared" si="51"/>
        <v>38201 GASTOS DE ORDEN SOCIAL Y CULTURAL</v>
      </c>
      <c r="F818" s="107" t="s">
        <v>61</v>
      </c>
    </row>
    <row r="819" spans="1:6" x14ac:dyDescent="0.25">
      <c r="A819" s="107" t="str">
        <f t="shared" si="48"/>
        <v>395</v>
      </c>
      <c r="B819" s="291" t="s">
        <v>2990</v>
      </c>
      <c r="C819" s="107" t="str">
        <f t="shared" si="49"/>
        <v>39501</v>
      </c>
      <c r="D819" s="107" t="str">
        <f t="shared" si="50"/>
        <v>PENAS, MULTAS, ACCESORIOS Y ACTUALIZACIONES</v>
      </c>
      <c r="E819" s="107" t="str">
        <f t="shared" si="51"/>
        <v>39501 PENAS, MULTAS, ACCESORIOS Y ACTUALIZACIONES</v>
      </c>
      <c r="F819" s="107" t="s">
        <v>47</v>
      </c>
    </row>
    <row r="820" spans="1:6" x14ac:dyDescent="0.25">
      <c r="A820" s="107" t="str">
        <f t="shared" si="48"/>
        <v>441</v>
      </c>
      <c r="B820" s="291" t="s">
        <v>2990</v>
      </c>
      <c r="C820" s="107" t="str">
        <f t="shared" si="49"/>
        <v>44101</v>
      </c>
      <c r="D820" s="107" t="str">
        <f t="shared" si="50"/>
        <v>AYUDAS SOCIALES A PERSONAS</v>
      </c>
      <c r="E820" s="107" t="str">
        <f t="shared" si="51"/>
        <v>44101 AYUDAS SOCIALES A PERSONAS</v>
      </c>
      <c r="F820" s="107" t="s">
        <v>62</v>
      </c>
    </row>
    <row r="821" spans="1:6" x14ac:dyDescent="0.25">
      <c r="A821" s="107" t="str">
        <f t="shared" si="48"/>
        <v>445</v>
      </c>
      <c r="B821" s="291" t="s">
        <v>2990</v>
      </c>
      <c r="C821" s="107" t="str">
        <f t="shared" si="49"/>
        <v>44501</v>
      </c>
      <c r="D821" s="107" t="str">
        <f t="shared" si="50"/>
        <v>AYUDAS SOCIALES A INSTITUCIONES SIN FINES DE LUCRO</v>
      </c>
      <c r="E821" s="107" t="str">
        <f t="shared" si="51"/>
        <v>44501 AYUDAS SOCIALES A INSTITUCIONES SIN FINES DE LUCRO</v>
      </c>
      <c r="F821" s="107" t="s">
        <v>110</v>
      </c>
    </row>
    <row r="822" spans="1:6" x14ac:dyDescent="0.25">
      <c r="A822" s="107" t="str">
        <f t="shared" si="48"/>
        <v>515</v>
      </c>
      <c r="B822" s="291" t="s">
        <v>2990</v>
      </c>
      <c r="C822" s="107" t="str">
        <f t="shared" si="49"/>
        <v>51501</v>
      </c>
      <c r="D822" s="107" t="str">
        <f t="shared" si="50"/>
        <v>EQUIPO DE COMPUTO Y DE TECNOLOGIAS DE LA INFORMACION</v>
      </c>
      <c r="E822" s="107" t="str">
        <f t="shared" si="51"/>
        <v>51501 EQUIPO DE COMPUTO Y DE TECNOLOGIAS DE LA INFORMACION</v>
      </c>
      <c r="F822" s="107" t="s">
        <v>73</v>
      </c>
    </row>
    <row r="823" spans="1:6" x14ac:dyDescent="0.25">
      <c r="A823" s="107" t="str">
        <f t="shared" si="48"/>
        <v>211</v>
      </c>
      <c r="B823" s="291" t="s">
        <v>2990</v>
      </c>
      <c r="C823" s="107" t="str">
        <f t="shared" si="49"/>
        <v>21101</v>
      </c>
      <c r="D823" s="107" t="str">
        <f t="shared" si="50"/>
        <v>MATERIALES, UTILES Y EQUIPOS MENORES DE OFICINA</v>
      </c>
      <c r="E823" s="107" t="str">
        <f t="shared" si="51"/>
        <v>21101 MATERIALES, UTILES Y EQUIPOS MENORES DE OFICINA</v>
      </c>
      <c r="F823" s="107" t="s">
        <v>2</v>
      </c>
    </row>
    <row r="824" spans="1:6" x14ac:dyDescent="0.25">
      <c r="A824" s="107" t="str">
        <f t="shared" si="48"/>
        <v>371</v>
      </c>
      <c r="B824" s="291" t="s">
        <v>2990</v>
      </c>
      <c r="C824" s="107" t="str">
        <f t="shared" si="49"/>
        <v>37101</v>
      </c>
      <c r="D824" s="107" t="str">
        <f t="shared" si="50"/>
        <v>PASAJES AEREOS</v>
      </c>
      <c r="E824" s="107" t="str">
        <f t="shared" si="51"/>
        <v>37101 PASAJES AEREOS</v>
      </c>
      <c r="F824" s="107" t="s">
        <v>56</v>
      </c>
    </row>
    <row r="825" spans="1:6" x14ac:dyDescent="0.25">
      <c r="A825" s="107" t="str">
        <f t="shared" si="48"/>
        <v>372</v>
      </c>
      <c r="B825" s="291" t="s">
        <v>2990</v>
      </c>
      <c r="C825" s="107" t="str">
        <f t="shared" si="49"/>
        <v>37201</v>
      </c>
      <c r="D825" s="107" t="str">
        <f t="shared" si="50"/>
        <v>PASAJES TERRESTRES</v>
      </c>
      <c r="E825" s="107" t="str">
        <f t="shared" si="51"/>
        <v>37201 PASAJES TERRESTRES</v>
      </c>
      <c r="F825" s="107" t="s">
        <v>14</v>
      </c>
    </row>
    <row r="826" spans="1:6" x14ac:dyDescent="0.25">
      <c r="A826" s="107" t="str">
        <f t="shared" si="48"/>
        <v>375</v>
      </c>
      <c r="B826" s="291" t="s">
        <v>2990</v>
      </c>
      <c r="C826" s="107" t="str">
        <f t="shared" si="49"/>
        <v>37501</v>
      </c>
      <c r="D826" s="107" t="str">
        <f t="shared" si="50"/>
        <v>VIATICOS EN EL PAIS</v>
      </c>
      <c r="E826" s="107" t="str">
        <f t="shared" si="51"/>
        <v>37501 VIATICOS EN EL PAIS</v>
      </c>
      <c r="F826" s="107" t="s">
        <v>57</v>
      </c>
    </row>
    <row r="827" spans="1:6" x14ac:dyDescent="0.25">
      <c r="A827" s="107" t="str">
        <f t="shared" si="48"/>
        <v>376</v>
      </c>
      <c r="B827" s="291" t="s">
        <v>2990</v>
      </c>
      <c r="C827" s="107" t="str">
        <f t="shared" si="49"/>
        <v>37601</v>
      </c>
      <c r="D827" s="107" t="str">
        <f t="shared" si="50"/>
        <v>VIATICOS EN EL EXTRANJERO</v>
      </c>
      <c r="E827" s="107" t="str">
        <f t="shared" si="51"/>
        <v>37601 VIATICOS EN EL EXTRANJERO</v>
      </c>
      <c r="F827" s="107" t="s">
        <v>111</v>
      </c>
    </row>
    <row r="828" spans="1:6" x14ac:dyDescent="0.25">
      <c r="A828" s="107" t="str">
        <f t="shared" si="48"/>
        <v>111</v>
      </c>
      <c r="B828" s="291" t="s">
        <v>2990</v>
      </c>
      <c r="C828" s="107" t="str">
        <f t="shared" si="49"/>
        <v>11101</v>
      </c>
      <c r="D828" s="107" t="str">
        <f t="shared" si="50"/>
        <v>DIETAS</v>
      </c>
      <c r="E828" s="107" t="str">
        <f t="shared" si="51"/>
        <v>11101 DIETAS</v>
      </c>
      <c r="F828" s="107" t="s">
        <v>144</v>
      </c>
    </row>
    <row r="829" spans="1:6" x14ac:dyDescent="0.25">
      <c r="A829" s="107" t="str">
        <f t="shared" si="48"/>
        <v>113</v>
      </c>
      <c r="B829" s="291" t="s">
        <v>2990</v>
      </c>
      <c r="C829" s="107" t="str">
        <f t="shared" si="49"/>
        <v>11301</v>
      </c>
      <c r="D829" s="107" t="str">
        <f t="shared" si="50"/>
        <v>SUELDOS BASE AL PERSONAL PERMANENTE</v>
      </c>
      <c r="E829" s="107" t="str">
        <f t="shared" si="51"/>
        <v>11301 SUELDOS BASE AL PERSONAL PERMANENTE</v>
      </c>
      <c r="F829" s="107" t="s">
        <v>68</v>
      </c>
    </row>
    <row r="830" spans="1:6" x14ac:dyDescent="0.25">
      <c r="A830" s="107" t="str">
        <f t="shared" si="48"/>
        <v>121</v>
      </c>
      <c r="B830" s="291" t="s">
        <v>2990</v>
      </c>
      <c r="C830" s="107" t="str">
        <f t="shared" si="49"/>
        <v>12101</v>
      </c>
      <c r="D830" s="107" t="str">
        <f t="shared" si="50"/>
        <v>HONORARIOS ASIMILABLES A SALARIOS</v>
      </c>
      <c r="E830" s="107" t="str">
        <f t="shared" si="51"/>
        <v>12101 HONORARIOS ASIMILABLES A SALARIOS</v>
      </c>
      <c r="F830" s="107" t="s">
        <v>145</v>
      </c>
    </row>
    <row r="831" spans="1:6" x14ac:dyDescent="0.25">
      <c r="A831" s="107" t="str">
        <f t="shared" si="48"/>
        <v>122</v>
      </c>
      <c r="B831" s="291" t="s">
        <v>2990</v>
      </c>
      <c r="C831" s="107" t="str">
        <f t="shared" si="49"/>
        <v>12201</v>
      </c>
      <c r="D831" s="107" t="str">
        <f t="shared" si="50"/>
        <v>SUELDOS BASE AL PERSONAL EVENTUAL</v>
      </c>
      <c r="E831" s="107" t="str">
        <f t="shared" si="51"/>
        <v>12201 SUELDOS BASE AL PERSONAL EVENTUAL</v>
      </c>
      <c r="F831" s="107" t="s">
        <v>146</v>
      </c>
    </row>
    <row r="832" spans="1:6" x14ac:dyDescent="0.25">
      <c r="A832" s="107" t="str">
        <f t="shared" si="48"/>
        <v>132</v>
      </c>
      <c r="B832" s="291" t="s">
        <v>2990</v>
      </c>
      <c r="C832" s="107" t="str">
        <f t="shared" si="49"/>
        <v>13201</v>
      </c>
      <c r="D832" s="107" t="str">
        <f t="shared" si="50"/>
        <v>PRIMAS DE VACACIONES, DOMINICAL Y GRATIFICACION DE FIN DE AÑO</v>
      </c>
      <c r="E832" s="107" t="str">
        <f t="shared" si="51"/>
        <v>13201 PRIMAS DE VACACIONES, DOMINICAL Y GRATIFICACION DE FIN DE AÑO</v>
      </c>
      <c r="F832" s="107" t="s">
        <v>147</v>
      </c>
    </row>
    <row r="833" spans="1:6" x14ac:dyDescent="0.25">
      <c r="A833" s="107" t="str">
        <f t="shared" si="48"/>
        <v>133</v>
      </c>
      <c r="B833" s="291" t="s">
        <v>2990</v>
      </c>
      <c r="C833" s="107" t="str">
        <f t="shared" si="49"/>
        <v>13301</v>
      </c>
      <c r="D833" s="107" t="str">
        <f t="shared" si="50"/>
        <v>HORAS EXTRAORDINARIAS</v>
      </c>
      <c r="E833" s="107" t="str">
        <f t="shared" si="51"/>
        <v>13301 HORAS EXTRAORDINARIAS</v>
      </c>
      <c r="F833" s="107" t="s">
        <v>148</v>
      </c>
    </row>
    <row r="834" spans="1:6" x14ac:dyDescent="0.25">
      <c r="A834" s="107" t="str">
        <f t="shared" si="48"/>
        <v>141</v>
      </c>
      <c r="B834" s="291" t="s">
        <v>2990</v>
      </c>
      <c r="C834" s="107" t="str">
        <f t="shared" si="49"/>
        <v>14101</v>
      </c>
      <c r="D834" s="107" t="str">
        <f t="shared" si="50"/>
        <v>APORTACIONES DE SEGURIDAD SOCIAL</v>
      </c>
      <c r="E834" s="107" t="str">
        <f t="shared" si="51"/>
        <v>14101 APORTACIONES DE SEGURIDAD SOCIAL</v>
      </c>
      <c r="F834" s="107" t="s">
        <v>149</v>
      </c>
    </row>
    <row r="835" spans="1:6" x14ac:dyDescent="0.25">
      <c r="A835" s="107" t="str">
        <f t="shared" ref="A835:A898" si="52">+MID(F835,1,3)</f>
        <v>142</v>
      </c>
      <c r="B835" s="291" t="s">
        <v>2990</v>
      </c>
      <c r="C835" s="107" t="str">
        <f t="shared" ref="C835:C898" si="53">+CONCATENATE(A835,B835)</f>
        <v>14201</v>
      </c>
      <c r="D835" s="107" t="str">
        <f t="shared" ref="D835:D898" si="54">+MID(F835,5,999)</f>
        <v>APORTACIONES A FONDOS DE VIVIENDA</v>
      </c>
      <c r="E835" s="107" t="str">
        <f t="shared" si="51"/>
        <v>14201 APORTACIONES A FONDOS DE VIVIENDA</v>
      </c>
      <c r="F835" s="107" t="s">
        <v>150</v>
      </c>
    </row>
    <row r="836" spans="1:6" x14ac:dyDescent="0.25">
      <c r="A836" s="107" t="str">
        <f t="shared" si="52"/>
        <v>143</v>
      </c>
      <c r="B836" s="291" t="s">
        <v>2990</v>
      </c>
      <c r="C836" s="107" t="str">
        <f t="shared" si="53"/>
        <v>14301</v>
      </c>
      <c r="D836" s="107" t="str">
        <f t="shared" si="54"/>
        <v>APORTACIONES AL SISTEMA PARA EL RETIRO</v>
      </c>
      <c r="E836" s="107" t="str">
        <f t="shared" si="51"/>
        <v>14301 APORTACIONES AL SISTEMA PARA EL RETIRO</v>
      </c>
      <c r="F836" s="107" t="s">
        <v>151</v>
      </c>
    </row>
    <row r="837" spans="1:6" x14ac:dyDescent="0.25">
      <c r="A837" s="107" t="str">
        <f t="shared" si="52"/>
        <v>144</v>
      </c>
      <c r="B837" s="291" t="s">
        <v>2990</v>
      </c>
      <c r="C837" s="107" t="str">
        <f t="shared" si="53"/>
        <v>14401</v>
      </c>
      <c r="D837" s="107" t="str">
        <f t="shared" si="54"/>
        <v>APORTACIONES PARA SEGUROS</v>
      </c>
      <c r="E837" s="107" t="str">
        <f t="shared" ref="E837:E900" si="55">+CONCATENATE(C837," ",D837)</f>
        <v>14401 APORTACIONES PARA SEGUROS</v>
      </c>
      <c r="F837" s="107" t="s">
        <v>152</v>
      </c>
    </row>
    <row r="838" spans="1:6" x14ac:dyDescent="0.25">
      <c r="A838" s="107" t="str">
        <f t="shared" si="52"/>
        <v>152</v>
      </c>
      <c r="B838" s="291" t="s">
        <v>2990</v>
      </c>
      <c r="C838" s="107" t="str">
        <f t="shared" si="53"/>
        <v>15201</v>
      </c>
      <c r="D838" s="107" t="str">
        <f t="shared" si="54"/>
        <v>INDEMNIZACIONES</v>
      </c>
      <c r="E838" s="107" t="str">
        <f t="shared" si="55"/>
        <v>15201 INDEMNIZACIONES</v>
      </c>
      <c r="F838" s="107" t="s">
        <v>153</v>
      </c>
    </row>
    <row r="839" spans="1:6" x14ac:dyDescent="0.25">
      <c r="A839" s="107" t="str">
        <f t="shared" si="52"/>
        <v>154</v>
      </c>
      <c r="B839" s="291" t="s">
        <v>2990</v>
      </c>
      <c r="C839" s="107" t="str">
        <f t="shared" si="53"/>
        <v>15401</v>
      </c>
      <c r="D839" s="107" t="str">
        <f t="shared" si="54"/>
        <v>PRESTACIONES CONTRACTUALES</v>
      </c>
      <c r="E839" s="107" t="str">
        <f t="shared" si="55"/>
        <v>15401 PRESTACIONES CONTRACTUALES</v>
      </c>
      <c r="F839" s="107" t="s">
        <v>154</v>
      </c>
    </row>
    <row r="840" spans="1:6" x14ac:dyDescent="0.25">
      <c r="A840" s="107" t="str">
        <f t="shared" si="52"/>
        <v>161</v>
      </c>
      <c r="B840" s="291" t="s">
        <v>2990</v>
      </c>
      <c r="C840" s="107" t="str">
        <f t="shared" si="53"/>
        <v>16101</v>
      </c>
      <c r="D840" s="107" t="str">
        <f t="shared" si="54"/>
        <v>PREVISIONES DE CARACTER LABORAL, ECONOMICA Y DE SEGURIDAD SOCIAL</v>
      </c>
      <c r="E840" s="107" t="str">
        <f t="shared" si="55"/>
        <v>16101 PREVISIONES DE CARACTER LABORAL, ECONOMICA Y DE SEGURIDAD SOCIAL</v>
      </c>
      <c r="F840" s="107" t="s">
        <v>193</v>
      </c>
    </row>
    <row r="841" spans="1:6" x14ac:dyDescent="0.25">
      <c r="A841" s="107" t="str">
        <f t="shared" si="52"/>
        <v>171</v>
      </c>
      <c r="B841" s="291" t="s">
        <v>2990</v>
      </c>
      <c r="C841" s="107" t="str">
        <f t="shared" si="53"/>
        <v>17101</v>
      </c>
      <c r="D841" s="107" t="str">
        <f t="shared" si="54"/>
        <v>ESTIMULOS</v>
      </c>
      <c r="E841" s="107" t="str">
        <f t="shared" si="55"/>
        <v>17101 ESTIMULOS</v>
      </c>
      <c r="F841" s="107" t="s">
        <v>155</v>
      </c>
    </row>
    <row r="842" spans="1:6" x14ac:dyDescent="0.25">
      <c r="A842" s="107" t="str">
        <f t="shared" si="52"/>
        <v>261</v>
      </c>
      <c r="B842" s="291" t="s">
        <v>2990</v>
      </c>
      <c r="C842" s="107" t="str">
        <f t="shared" si="53"/>
        <v>26101</v>
      </c>
      <c r="D842" s="107" t="str">
        <f t="shared" si="54"/>
        <v>COMBUSTIBLES, LUBRICANTES Y ADITIVOS</v>
      </c>
      <c r="E842" s="107" t="str">
        <f t="shared" si="55"/>
        <v>26101 COMBUSTIBLES, LUBRICANTES Y ADITIVOS</v>
      </c>
      <c r="F842" s="107" t="s">
        <v>98</v>
      </c>
    </row>
    <row r="843" spans="1:6" x14ac:dyDescent="0.25">
      <c r="A843" s="107" t="str">
        <f t="shared" si="52"/>
        <v>311</v>
      </c>
      <c r="B843" s="291" t="s">
        <v>2990</v>
      </c>
      <c r="C843" s="107" t="str">
        <f t="shared" si="53"/>
        <v>31101</v>
      </c>
      <c r="D843" s="107" t="str">
        <f t="shared" si="54"/>
        <v>ENERGIA ELECTRICA</v>
      </c>
      <c r="E843" s="107" t="str">
        <f t="shared" si="55"/>
        <v>31101 ENERGIA ELECTRICA</v>
      </c>
      <c r="F843" s="107" t="s">
        <v>209</v>
      </c>
    </row>
    <row r="844" spans="1:6" x14ac:dyDescent="0.25">
      <c r="A844" s="107" t="str">
        <f t="shared" si="52"/>
        <v>312</v>
      </c>
      <c r="B844" s="291" t="s">
        <v>2990</v>
      </c>
      <c r="C844" s="107" t="str">
        <f t="shared" si="53"/>
        <v>31201</v>
      </c>
      <c r="D844" s="107" t="str">
        <f t="shared" si="54"/>
        <v>GAS</v>
      </c>
      <c r="E844" s="107" t="str">
        <f t="shared" si="55"/>
        <v>31201 GAS</v>
      </c>
      <c r="F844" s="107" t="s">
        <v>191</v>
      </c>
    </row>
    <row r="845" spans="1:6" x14ac:dyDescent="0.25">
      <c r="A845" s="107" t="str">
        <f t="shared" si="52"/>
        <v>314</v>
      </c>
      <c r="B845" s="291" t="s">
        <v>2990</v>
      </c>
      <c r="C845" s="107" t="str">
        <f t="shared" si="53"/>
        <v>31401</v>
      </c>
      <c r="D845" s="107" t="str">
        <f t="shared" si="54"/>
        <v>TELEFONIA TRADICIONAL</v>
      </c>
      <c r="E845" s="107" t="str">
        <f t="shared" si="55"/>
        <v>31401 TELEFONIA TRADICIONAL</v>
      </c>
      <c r="F845" s="107" t="s">
        <v>210</v>
      </c>
    </row>
    <row r="846" spans="1:6" x14ac:dyDescent="0.25">
      <c r="A846" s="107" t="str">
        <f t="shared" si="52"/>
        <v>317</v>
      </c>
      <c r="B846" s="291" t="s">
        <v>2990</v>
      </c>
      <c r="C846" s="107" t="str">
        <f t="shared" si="53"/>
        <v>31701</v>
      </c>
      <c r="D846" s="107" t="str">
        <f t="shared" si="54"/>
        <v>SERVICIOS DE ACCESO DE INTERNET, REDES Y PROCESAMIENTO DE INFORMACION</v>
      </c>
      <c r="E846" s="107" t="str">
        <f t="shared" si="55"/>
        <v>31701 SERVICIOS DE ACCESO DE INTERNET, REDES Y PROCESAMIENTO DE INFORMACION</v>
      </c>
      <c r="F846" s="107" t="s">
        <v>87</v>
      </c>
    </row>
    <row r="847" spans="1:6" x14ac:dyDescent="0.25">
      <c r="A847" s="107" t="str">
        <f t="shared" si="52"/>
        <v>322</v>
      </c>
      <c r="B847" s="291" t="s">
        <v>2990</v>
      </c>
      <c r="C847" s="107" t="str">
        <f t="shared" si="53"/>
        <v>32201</v>
      </c>
      <c r="D847" s="107" t="str">
        <f t="shared" si="54"/>
        <v>ARRENDAMIENTO DE EDIFICIOS</v>
      </c>
      <c r="E847" s="107" t="str">
        <f t="shared" si="55"/>
        <v>32201 ARRENDAMIENTO DE EDIFICIOS</v>
      </c>
      <c r="F847" s="107" t="s">
        <v>211</v>
      </c>
    </row>
    <row r="848" spans="1:6" x14ac:dyDescent="0.25">
      <c r="A848" s="107" t="str">
        <f t="shared" si="52"/>
        <v>345</v>
      </c>
      <c r="B848" s="291" t="s">
        <v>2990</v>
      </c>
      <c r="C848" s="107" t="str">
        <f t="shared" si="53"/>
        <v>34501</v>
      </c>
      <c r="D848" s="107" t="str">
        <f t="shared" si="54"/>
        <v>SEGURO DE BIENES PATRIMONIALES</v>
      </c>
      <c r="E848" s="107" t="str">
        <f t="shared" si="55"/>
        <v>34501 SEGURO DE BIENES PATRIMONIALES</v>
      </c>
      <c r="F848" s="107" t="s">
        <v>212</v>
      </c>
    </row>
    <row r="849" spans="1:6" x14ac:dyDescent="0.25">
      <c r="A849" s="107" t="str">
        <f t="shared" si="52"/>
        <v>313</v>
      </c>
      <c r="B849" s="291" t="s">
        <v>2990</v>
      </c>
      <c r="C849" s="107" t="str">
        <f t="shared" si="53"/>
        <v>31301</v>
      </c>
      <c r="D849" s="107" t="str">
        <f t="shared" si="54"/>
        <v>AGUA</v>
      </c>
      <c r="E849" s="107" t="str">
        <f t="shared" si="55"/>
        <v>31301 AGUA</v>
      </c>
      <c r="F849" s="107" t="s">
        <v>213</v>
      </c>
    </row>
    <row r="850" spans="1:6" x14ac:dyDescent="0.25">
      <c r="A850" s="107" t="str">
        <f t="shared" si="52"/>
        <v>325</v>
      </c>
      <c r="B850" s="291" t="s">
        <v>2990</v>
      </c>
      <c r="C850" s="107" t="str">
        <f t="shared" si="53"/>
        <v>32501</v>
      </c>
      <c r="D850" s="107" t="str">
        <f t="shared" si="54"/>
        <v>ARRENDAMIENTO DE EQUIPO DE TRANSPORTE</v>
      </c>
      <c r="E850" s="107" t="str">
        <f t="shared" si="55"/>
        <v>32501 ARRENDAMIENTO DE EQUIPO DE TRANSPORTE</v>
      </c>
      <c r="F850" s="107" t="s">
        <v>66</v>
      </c>
    </row>
    <row r="851" spans="1:6" x14ac:dyDescent="0.25">
      <c r="A851" s="107" t="str">
        <f t="shared" si="52"/>
        <v>211</v>
      </c>
      <c r="B851" s="291" t="s">
        <v>2990</v>
      </c>
      <c r="C851" s="107" t="str">
        <f t="shared" si="53"/>
        <v>21101</v>
      </c>
      <c r="D851" s="107" t="str">
        <f t="shared" si="54"/>
        <v>MATERIALES, UTILES Y EQUIPOS MENORES DE OFICINA</v>
      </c>
      <c r="E851" s="107" t="str">
        <f t="shared" si="55"/>
        <v>21101 MATERIALES, UTILES Y EQUIPOS MENORES DE OFICINA</v>
      </c>
      <c r="F851" s="107" t="s">
        <v>2</v>
      </c>
    </row>
    <row r="852" spans="1:6" x14ac:dyDescent="0.25">
      <c r="A852" s="107" t="str">
        <f t="shared" si="52"/>
        <v>336</v>
      </c>
      <c r="B852" s="291" t="s">
        <v>2990</v>
      </c>
      <c r="C852" s="107" t="str">
        <f t="shared" si="53"/>
        <v>33601</v>
      </c>
      <c r="D852" s="107" t="str">
        <f t="shared" si="54"/>
        <v>SERVICIOS DE APOYO ADMINISTRATIVO, TRADUCCION, FOTOCOPIADO E IMPRESION</v>
      </c>
      <c r="E852" s="107" t="str">
        <f t="shared" si="55"/>
        <v>33601 SERVICIOS DE APOYO ADMINISTRATIVO, TRADUCCION, FOTOCOPIADO E IMPRESION</v>
      </c>
      <c r="F852" s="107" t="s">
        <v>45</v>
      </c>
    </row>
    <row r="853" spans="1:6" x14ac:dyDescent="0.25">
      <c r="A853" s="107" t="str">
        <f t="shared" si="52"/>
        <v>336</v>
      </c>
      <c r="B853" s="291" t="s">
        <v>2990</v>
      </c>
      <c r="C853" s="107" t="str">
        <f t="shared" si="53"/>
        <v>33601</v>
      </c>
      <c r="D853" s="107" t="str">
        <f t="shared" si="54"/>
        <v>SERVICIOS DE APOYO ADMINISTRATIVO, TRADUCCION, FOTOCOPIADO E IMPRESION</v>
      </c>
      <c r="E853" s="107" t="str">
        <f t="shared" si="55"/>
        <v>33601 SERVICIOS DE APOYO ADMINISTRATIVO, TRADUCCION, FOTOCOPIADO E IMPRESION</v>
      </c>
      <c r="F853" s="107" t="s">
        <v>45</v>
      </c>
    </row>
    <row r="854" spans="1:6" x14ac:dyDescent="0.25">
      <c r="A854" s="107" t="str">
        <f t="shared" si="52"/>
        <v>336</v>
      </c>
      <c r="B854" s="291" t="s">
        <v>2990</v>
      </c>
      <c r="C854" s="107" t="str">
        <f t="shared" si="53"/>
        <v>33601</v>
      </c>
      <c r="D854" s="107" t="str">
        <f t="shared" si="54"/>
        <v>SERVICIOS DE APOYO ADMINISTRATIVO, TRADUCCION, FOTOCOPIADO E IMPRESION</v>
      </c>
      <c r="E854" s="107" t="str">
        <f t="shared" si="55"/>
        <v>33601 SERVICIOS DE APOYO ADMINISTRATIVO, TRADUCCION, FOTOCOPIADO E IMPRESION</v>
      </c>
      <c r="F854" s="107" t="s">
        <v>45</v>
      </c>
    </row>
    <row r="855" spans="1:6" x14ac:dyDescent="0.25">
      <c r="A855" s="107" t="str">
        <f t="shared" si="52"/>
        <v>336</v>
      </c>
      <c r="B855" s="291" t="s">
        <v>2990</v>
      </c>
      <c r="C855" s="107" t="str">
        <f t="shared" si="53"/>
        <v>33601</v>
      </c>
      <c r="D855" s="107" t="str">
        <f t="shared" si="54"/>
        <v>SERVICIOS DE APOYO ADMINISTRATIVO, TRADUCCION, FOTOCOPIADO E IMPRESION</v>
      </c>
      <c r="E855" s="107" t="str">
        <f t="shared" si="55"/>
        <v>33601 SERVICIOS DE APOYO ADMINISTRATIVO, TRADUCCION, FOTOCOPIADO E IMPRESION</v>
      </c>
      <c r="F855" s="107" t="s">
        <v>45</v>
      </c>
    </row>
    <row r="856" spans="1:6" x14ac:dyDescent="0.25">
      <c r="A856" s="107" t="str">
        <f t="shared" si="52"/>
        <v>336</v>
      </c>
      <c r="B856" s="291" t="s">
        <v>2990</v>
      </c>
      <c r="C856" s="107" t="str">
        <f t="shared" si="53"/>
        <v>33601</v>
      </c>
      <c r="D856" s="107" t="str">
        <f t="shared" si="54"/>
        <v>SERVICIOS DE APOYO ADMINISTRATIVO, TRADUCCION, FOTOCOPIADO E IMPRESION</v>
      </c>
      <c r="E856" s="107" t="str">
        <f t="shared" si="55"/>
        <v>33601 SERVICIOS DE APOYO ADMINISTRATIVO, TRADUCCION, FOTOCOPIADO E IMPRESION</v>
      </c>
      <c r="F856" s="107" t="s">
        <v>45</v>
      </c>
    </row>
    <row r="857" spans="1:6" x14ac:dyDescent="0.25">
      <c r="A857" s="107" t="str">
        <f t="shared" si="52"/>
        <v>382</v>
      </c>
      <c r="B857" s="291" t="s">
        <v>2990</v>
      </c>
      <c r="C857" s="107" t="str">
        <f t="shared" si="53"/>
        <v>38201</v>
      </c>
      <c r="D857" s="107" t="str">
        <f t="shared" si="54"/>
        <v>GASTOS DE ORDEN SOCIAL Y CULTURAL</v>
      </c>
      <c r="E857" s="107" t="str">
        <f t="shared" si="55"/>
        <v>38201 GASTOS DE ORDEN SOCIAL Y CULTURAL</v>
      </c>
      <c r="F857" s="107" t="s">
        <v>61</v>
      </c>
    </row>
    <row r="858" spans="1:6" x14ac:dyDescent="0.25">
      <c r="A858" s="107" t="str">
        <f t="shared" si="52"/>
        <v>382</v>
      </c>
      <c r="B858" s="291" t="s">
        <v>2990</v>
      </c>
      <c r="C858" s="107" t="str">
        <f t="shared" si="53"/>
        <v>38201</v>
      </c>
      <c r="D858" s="107" t="str">
        <f t="shared" si="54"/>
        <v>GASTOS DE ORDEN SOCIAL Y CULTURAL</v>
      </c>
      <c r="E858" s="107" t="str">
        <f t="shared" si="55"/>
        <v>38201 GASTOS DE ORDEN SOCIAL Y CULTURAL</v>
      </c>
      <c r="F858" s="107" t="s">
        <v>61</v>
      </c>
    </row>
    <row r="859" spans="1:6" x14ac:dyDescent="0.25">
      <c r="A859" s="107" t="str">
        <f t="shared" si="52"/>
        <v>382</v>
      </c>
      <c r="B859" s="291" t="s">
        <v>2990</v>
      </c>
      <c r="C859" s="107" t="str">
        <f t="shared" si="53"/>
        <v>38201</v>
      </c>
      <c r="D859" s="107" t="str">
        <f t="shared" si="54"/>
        <v>GASTOS DE ORDEN SOCIAL Y CULTURAL</v>
      </c>
      <c r="E859" s="107" t="str">
        <f t="shared" si="55"/>
        <v>38201 GASTOS DE ORDEN SOCIAL Y CULTURAL</v>
      </c>
      <c r="F859" s="107" t="s">
        <v>61</v>
      </c>
    </row>
    <row r="860" spans="1:6" x14ac:dyDescent="0.25">
      <c r="A860" s="107" t="str">
        <f t="shared" si="52"/>
        <v>382</v>
      </c>
      <c r="B860" s="291" t="s">
        <v>2990</v>
      </c>
      <c r="C860" s="107" t="str">
        <f t="shared" si="53"/>
        <v>38201</v>
      </c>
      <c r="D860" s="107" t="str">
        <f t="shared" si="54"/>
        <v>GASTOS DE ORDEN SOCIAL Y CULTURAL</v>
      </c>
      <c r="E860" s="107" t="str">
        <f t="shared" si="55"/>
        <v>38201 GASTOS DE ORDEN SOCIAL Y CULTURAL</v>
      </c>
      <c r="F860" s="107" t="s">
        <v>61</v>
      </c>
    </row>
    <row r="861" spans="1:6" x14ac:dyDescent="0.25">
      <c r="A861" s="107" t="str">
        <f t="shared" si="52"/>
        <v>417</v>
      </c>
      <c r="B861" s="291" t="s">
        <v>2990</v>
      </c>
      <c r="C861" s="107" t="str">
        <f t="shared" si="53"/>
        <v>41701</v>
      </c>
      <c r="D861" s="107" t="str">
        <f t="shared" si="54"/>
        <v>TRANSFERENCIAS INTERNAS OTORGADAS A FIDEICOMISOS PUBLICOS EMPRESARIALES Y NO FINANCIEROS</v>
      </c>
      <c r="E861" s="107" t="str">
        <f t="shared" si="55"/>
        <v>41701 TRANSFERENCIAS INTERNAS OTORGADAS A FIDEICOMISOS PUBLICOS EMPRESARIALES Y NO FINANCIEROS</v>
      </c>
      <c r="F861" s="107" t="s">
        <v>64</v>
      </c>
    </row>
    <row r="862" spans="1:6" x14ac:dyDescent="0.25">
      <c r="A862" s="107" t="str">
        <f t="shared" si="52"/>
        <v>417</v>
      </c>
      <c r="B862" s="291" t="s">
        <v>2990</v>
      </c>
      <c r="C862" s="107" t="str">
        <f t="shared" si="53"/>
        <v>41701</v>
      </c>
      <c r="D862" s="107" t="str">
        <f t="shared" si="54"/>
        <v>TRANSFERENCIAS INTERNAS OTORGADAS A FIDEICOMISOS PUBLICOS EMPRESARIALES Y NO FINANCIEROS</v>
      </c>
      <c r="E862" s="107" t="str">
        <f t="shared" si="55"/>
        <v>41701 TRANSFERENCIAS INTERNAS OTORGADAS A FIDEICOMISOS PUBLICOS EMPRESARIALES Y NO FINANCIEROS</v>
      </c>
      <c r="F862" s="107" t="s">
        <v>64</v>
      </c>
    </row>
    <row r="863" spans="1:6" x14ac:dyDescent="0.25">
      <c r="A863" s="107" t="str">
        <f t="shared" si="52"/>
        <v>417</v>
      </c>
      <c r="B863" s="291" t="s">
        <v>2990</v>
      </c>
      <c r="C863" s="107" t="str">
        <f t="shared" si="53"/>
        <v>41701</v>
      </c>
      <c r="D863" s="107" t="str">
        <f t="shared" si="54"/>
        <v>TRANSFERENCIAS INTERNAS OTORGADAS A FIDEICOMISOS PUBLICOS EMPRESARIALES Y NO FINANCIEROS</v>
      </c>
      <c r="E863" s="107" t="str">
        <f t="shared" si="55"/>
        <v>41701 TRANSFERENCIAS INTERNAS OTORGADAS A FIDEICOMISOS PUBLICOS EMPRESARIALES Y NO FINANCIEROS</v>
      </c>
      <c r="F863" s="107" t="s">
        <v>64</v>
      </c>
    </row>
    <row r="864" spans="1:6" x14ac:dyDescent="0.25">
      <c r="A864" s="107" t="str">
        <f t="shared" si="52"/>
        <v>417</v>
      </c>
      <c r="B864" s="291" t="s">
        <v>2990</v>
      </c>
      <c r="C864" s="107" t="str">
        <f t="shared" si="53"/>
        <v>41701</v>
      </c>
      <c r="D864" s="107" t="str">
        <f t="shared" si="54"/>
        <v>TRANSFERENCIAS INTERNAS OTORGADAS A FIDEICOMISOS PUBLICOS EMPRESARIALES Y NO FINANCIEROS</v>
      </c>
      <c r="E864" s="107" t="str">
        <f t="shared" si="55"/>
        <v>41701 TRANSFERENCIAS INTERNAS OTORGADAS A FIDEICOMISOS PUBLICOS EMPRESARIALES Y NO FINANCIEROS</v>
      </c>
      <c r="F864" s="107" t="s">
        <v>64</v>
      </c>
    </row>
    <row r="865" spans="1:6" x14ac:dyDescent="0.25">
      <c r="A865" s="107" t="str">
        <f t="shared" si="52"/>
        <v>417</v>
      </c>
      <c r="B865" s="291" t="s">
        <v>2990</v>
      </c>
      <c r="C865" s="107" t="str">
        <f t="shared" si="53"/>
        <v>41701</v>
      </c>
      <c r="D865" s="107" t="str">
        <f t="shared" si="54"/>
        <v>TRANSFERENCIAS INTERNAS OTORGADAS A FIDEICOMISOS PUBLICOS EMPRESARIALES Y NO FINANCIEROS</v>
      </c>
      <c r="E865" s="107" t="str">
        <f t="shared" si="55"/>
        <v>41701 TRANSFERENCIAS INTERNAS OTORGADAS A FIDEICOMISOS PUBLICOS EMPRESARIALES Y NO FINANCIEROS</v>
      </c>
      <c r="F865" s="107" t="s">
        <v>64</v>
      </c>
    </row>
    <row r="866" spans="1:6" x14ac:dyDescent="0.25">
      <c r="A866" s="107" t="str">
        <f t="shared" si="52"/>
        <v>417</v>
      </c>
      <c r="B866" s="291" t="s">
        <v>2990</v>
      </c>
      <c r="C866" s="107" t="str">
        <f t="shared" si="53"/>
        <v>41701</v>
      </c>
      <c r="D866" s="107" t="str">
        <f t="shared" si="54"/>
        <v>TRANSFERENCIAS INTERNAS OTORGADAS A FIDEICOMISOS PUBLICOS EMPRESARIALES Y NO FINANCIEROS</v>
      </c>
      <c r="E866" s="107" t="str">
        <f t="shared" si="55"/>
        <v>41701 TRANSFERENCIAS INTERNAS OTORGADAS A FIDEICOMISOS PUBLICOS EMPRESARIALES Y NO FINANCIEROS</v>
      </c>
      <c r="F866" s="107" t="s">
        <v>64</v>
      </c>
    </row>
    <row r="867" spans="1:6" x14ac:dyDescent="0.25">
      <c r="A867" s="107" t="str">
        <f t="shared" si="52"/>
        <v>417</v>
      </c>
      <c r="B867" s="291" t="s">
        <v>2990</v>
      </c>
      <c r="C867" s="107" t="str">
        <f t="shared" si="53"/>
        <v>41701</v>
      </c>
      <c r="D867" s="107" t="str">
        <f t="shared" si="54"/>
        <v>TRANSFERENCIAS INTERNAS OTORGADAS A FIDEICOMISOS PUBLICOS EMPRESARIALES Y NO FINANCIEROS</v>
      </c>
      <c r="E867" s="107" t="str">
        <f t="shared" si="55"/>
        <v>41701 TRANSFERENCIAS INTERNAS OTORGADAS A FIDEICOMISOS PUBLICOS EMPRESARIALES Y NO FINANCIEROS</v>
      </c>
      <c r="F867" s="107" t="s">
        <v>64</v>
      </c>
    </row>
    <row r="868" spans="1:6" x14ac:dyDescent="0.25">
      <c r="A868" s="107" t="str">
        <f t="shared" si="52"/>
        <v>417</v>
      </c>
      <c r="B868" s="291" t="s">
        <v>2990</v>
      </c>
      <c r="C868" s="107" t="str">
        <f t="shared" si="53"/>
        <v>41701</v>
      </c>
      <c r="D868" s="107" t="str">
        <f t="shared" si="54"/>
        <v>TRANSFERENCIAS INTERNAS OTORGADAS A FIDEICOMISOS PUBLICOS EMPRESARIALES Y NO FINANCIEROS</v>
      </c>
      <c r="E868" s="107" t="str">
        <f t="shared" si="55"/>
        <v>41701 TRANSFERENCIAS INTERNAS OTORGADAS A FIDEICOMISOS PUBLICOS EMPRESARIALES Y NO FINANCIEROS</v>
      </c>
      <c r="F868" s="107" t="s">
        <v>64</v>
      </c>
    </row>
    <row r="869" spans="1:6" x14ac:dyDescent="0.25">
      <c r="A869" s="107" t="str">
        <f t="shared" si="52"/>
        <v>417</v>
      </c>
      <c r="B869" s="291" t="s">
        <v>2990</v>
      </c>
      <c r="C869" s="107" t="str">
        <f t="shared" si="53"/>
        <v>41701</v>
      </c>
      <c r="D869" s="107" t="str">
        <f t="shared" si="54"/>
        <v>TRANSFERENCIAS INTERNAS OTORGADAS A FIDEICOMISOS PUBLICOS EMPRESARIALES Y NO FINANCIEROS</v>
      </c>
      <c r="E869" s="107" t="str">
        <f t="shared" si="55"/>
        <v>41701 TRANSFERENCIAS INTERNAS OTORGADAS A FIDEICOMISOS PUBLICOS EMPRESARIALES Y NO FINANCIEROS</v>
      </c>
      <c r="F869" s="107" t="s">
        <v>64</v>
      </c>
    </row>
    <row r="870" spans="1:6" x14ac:dyDescent="0.25">
      <c r="A870" s="107" t="str">
        <f t="shared" si="52"/>
        <v>417</v>
      </c>
      <c r="B870" s="291" t="s">
        <v>2990</v>
      </c>
      <c r="C870" s="107" t="str">
        <f t="shared" si="53"/>
        <v>41701</v>
      </c>
      <c r="D870" s="107" t="str">
        <f t="shared" si="54"/>
        <v>TRANSFERENCIAS INTERNAS OTORGADAS A FIDEICOMISOS PUBLICOS EMPRESARIALES Y NO FINANCIEROS</v>
      </c>
      <c r="E870" s="107" t="str">
        <f t="shared" si="55"/>
        <v>41701 TRANSFERENCIAS INTERNAS OTORGADAS A FIDEICOMISOS PUBLICOS EMPRESARIALES Y NO FINANCIEROS</v>
      </c>
      <c r="F870" s="107" t="s">
        <v>64</v>
      </c>
    </row>
    <row r="871" spans="1:6" x14ac:dyDescent="0.25">
      <c r="A871" s="107" t="str">
        <f t="shared" si="52"/>
        <v>417</v>
      </c>
      <c r="B871" s="291" t="s">
        <v>2990</v>
      </c>
      <c r="C871" s="107" t="str">
        <f t="shared" si="53"/>
        <v>41701</v>
      </c>
      <c r="D871" s="107" t="str">
        <f t="shared" si="54"/>
        <v>TRANSFERENCIAS INTERNAS OTORGADAS A FIDEICOMISOS PUBLICOS EMPRESARIALES Y NO FINANCIEROS</v>
      </c>
      <c r="E871" s="107" t="str">
        <f t="shared" si="55"/>
        <v>41701 TRANSFERENCIAS INTERNAS OTORGADAS A FIDEICOMISOS PUBLICOS EMPRESARIALES Y NO FINANCIEROS</v>
      </c>
      <c r="F871" s="107" t="s">
        <v>64</v>
      </c>
    </row>
    <row r="872" spans="1:6" x14ac:dyDescent="0.25">
      <c r="A872" s="107" t="str">
        <f t="shared" si="52"/>
        <v>417</v>
      </c>
      <c r="B872" s="291" t="s">
        <v>2990</v>
      </c>
      <c r="C872" s="107" t="str">
        <f t="shared" si="53"/>
        <v>41701</v>
      </c>
      <c r="D872" s="107" t="str">
        <f t="shared" si="54"/>
        <v>TRANSFERENCIAS INTERNAS OTORGADAS A FIDEICOMISOS PUBLICOS EMPRESARIALES Y NO FINANCIEROS</v>
      </c>
      <c r="E872" s="107" t="str">
        <f t="shared" si="55"/>
        <v>41701 TRANSFERENCIAS INTERNAS OTORGADAS A FIDEICOMISOS PUBLICOS EMPRESARIALES Y NO FINANCIEROS</v>
      </c>
      <c r="F872" s="107" t="s">
        <v>64</v>
      </c>
    </row>
    <row r="873" spans="1:6" x14ac:dyDescent="0.25">
      <c r="A873" s="107" t="str">
        <f t="shared" si="52"/>
        <v>417</v>
      </c>
      <c r="B873" s="291" t="s">
        <v>2990</v>
      </c>
      <c r="C873" s="107" t="str">
        <f t="shared" si="53"/>
        <v>41701</v>
      </c>
      <c r="D873" s="107" t="str">
        <f t="shared" si="54"/>
        <v>TRANSFERENCIAS INTERNAS OTORGADAS A FIDEICOMISOS PUBLICOS EMPRESARIALES Y NO FINANCIEROS</v>
      </c>
      <c r="E873" s="107" t="str">
        <f t="shared" si="55"/>
        <v>41701 TRANSFERENCIAS INTERNAS OTORGADAS A FIDEICOMISOS PUBLICOS EMPRESARIALES Y NO FINANCIEROS</v>
      </c>
      <c r="F873" s="107" t="s">
        <v>64</v>
      </c>
    </row>
    <row r="874" spans="1:6" x14ac:dyDescent="0.25">
      <c r="A874" s="107" t="str">
        <f t="shared" si="52"/>
        <v>417</v>
      </c>
      <c r="B874" s="291" t="s">
        <v>2990</v>
      </c>
      <c r="C874" s="107" t="str">
        <f t="shared" si="53"/>
        <v>41701</v>
      </c>
      <c r="D874" s="107" t="str">
        <f t="shared" si="54"/>
        <v>TRANSFERENCIAS INTERNAS OTORGADAS A FIDEICOMISOS PUBLICOS EMPRESARIALES Y NO FINANCIEROS</v>
      </c>
      <c r="E874" s="107" t="str">
        <f t="shared" si="55"/>
        <v>41701 TRANSFERENCIAS INTERNAS OTORGADAS A FIDEICOMISOS PUBLICOS EMPRESARIALES Y NO FINANCIEROS</v>
      </c>
      <c r="F874" s="107" t="s">
        <v>64</v>
      </c>
    </row>
    <row r="875" spans="1:6" x14ac:dyDescent="0.25">
      <c r="A875" s="107" t="str">
        <f t="shared" si="52"/>
        <v>417</v>
      </c>
      <c r="B875" s="291" t="s">
        <v>2990</v>
      </c>
      <c r="C875" s="107" t="str">
        <f t="shared" si="53"/>
        <v>41701</v>
      </c>
      <c r="D875" s="107" t="str">
        <f t="shared" si="54"/>
        <v>TRANSFERENCIAS INTERNAS OTORGADAS A FIDEICOMISOS PUBLICOS EMPRESARIALES Y NO FINANCIEROS</v>
      </c>
      <c r="E875" s="107" t="str">
        <f t="shared" si="55"/>
        <v>41701 TRANSFERENCIAS INTERNAS OTORGADAS A FIDEICOMISOS PUBLICOS EMPRESARIALES Y NO FINANCIEROS</v>
      </c>
      <c r="F875" s="107" t="s">
        <v>64</v>
      </c>
    </row>
    <row r="876" spans="1:6" x14ac:dyDescent="0.25">
      <c r="A876" s="107" t="str">
        <f t="shared" si="52"/>
        <v>417</v>
      </c>
      <c r="B876" s="291" t="s">
        <v>2990</v>
      </c>
      <c r="C876" s="107" t="str">
        <f t="shared" si="53"/>
        <v>41701</v>
      </c>
      <c r="D876" s="107" t="str">
        <f t="shared" si="54"/>
        <v>TRANSFERENCIAS INTERNAS OTORGADAS A FIDEICOMISOS PUBLICOS EMPRESARIALES Y NO FINANCIEROS</v>
      </c>
      <c r="E876" s="107" t="str">
        <f t="shared" si="55"/>
        <v>41701 TRANSFERENCIAS INTERNAS OTORGADAS A FIDEICOMISOS PUBLICOS EMPRESARIALES Y NO FINANCIEROS</v>
      </c>
      <c r="F876" s="107" t="s">
        <v>64</v>
      </c>
    </row>
    <row r="877" spans="1:6" x14ac:dyDescent="0.25">
      <c r="A877" s="107" t="str">
        <f>+MID(F877,1,3)</f>
        <v>417</v>
      </c>
      <c r="B877" s="291" t="s">
        <v>2990</v>
      </c>
      <c r="C877" s="107" t="str">
        <f t="shared" si="53"/>
        <v>41701</v>
      </c>
      <c r="D877" s="107" t="str">
        <f t="shared" si="54"/>
        <v>TRANSFERENCIAS INTERNAS OTORGADAS A FIDEICOMISOS PUBLICOS EMPRESARIALES Y NO FINANCIEROS</v>
      </c>
      <c r="E877" s="107" t="str">
        <f t="shared" si="55"/>
        <v>41701 TRANSFERENCIAS INTERNAS OTORGADAS A FIDEICOMISOS PUBLICOS EMPRESARIALES Y NO FINANCIEROS</v>
      </c>
      <c r="F877" s="107" t="s">
        <v>64</v>
      </c>
    </row>
    <row r="878" spans="1:6" x14ac:dyDescent="0.25">
      <c r="A878" s="107" t="str">
        <f t="shared" si="52"/>
        <v>417</v>
      </c>
      <c r="B878" s="291" t="s">
        <v>2990</v>
      </c>
      <c r="C878" s="107" t="str">
        <f t="shared" si="53"/>
        <v>41701</v>
      </c>
      <c r="D878" s="107" t="str">
        <f t="shared" si="54"/>
        <v>TRANSFERENCIAS INTERNAS OTORGADAS A FIDEICOMISOS PUBLICOS EMPRESARIALES Y NO FINANCIEROS</v>
      </c>
      <c r="E878" s="107" t="str">
        <f t="shared" si="55"/>
        <v>41701 TRANSFERENCIAS INTERNAS OTORGADAS A FIDEICOMISOS PUBLICOS EMPRESARIALES Y NO FINANCIEROS</v>
      </c>
      <c r="F878" s="107" t="s">
        <v>64</v>
      </c>
    </row>
    <row r="879" spans="1:6" x14ac:dyDescent="0.25">
      <c r="A879" s="107" t="str">
        <f t="shared" si="52"/>
        <v>417</v>
      </c>
      <c r="B879" s="291" t="s">
        <v>2990</v>
      </c>
      <c r="C879" s="107" t="str">
        <f t="shared" si="53"/>
        <v>41701</v>
      </c>
      <c r="D879" s="107" t="str">
        <f t="shared" si="54"/>
        <v>TRANSFERENCIAS INTERNAS OTORGADAS A FIDEICOMISOS PUBLICOS EMPRESARIALES Y NO FINANCIEROS</v>
      </c>
      <c r="E879" s="107" t="str">
        <f t="shared" si="55"/>
        <v>41701 TRANSFERENCIAS INTERNAS OTORGADAS A FIDEICOMISOS PUBLICOS EMPRESARIALES Y NO FINANCIEROS</v>
      </c>
      <c r="F879" s="107" t="s">
        <v>64</v>
      </c>
    </row>
    <row r="880" spans="1:6" x14ac:dyDescent="0.25">
      <c r="A880" s="107" t="str">
        <f t="shared" si="52"/>
        <v>417</v>
      </c>
      <c r="B880" s="291" t="s">
        <v>2990</v>
      </c>
      <c r="C880" s="107" t="str">
        <f t="shared" si="53"/>
        <v>41701</v>
      </c>
      <c r="D880" s="107" t="str">
        <f t="shared" si="54"/>
        <v>TRANSFERENCIAS INTERNAS OTORGADAS A FIDEICOMISOS PUBLICOS EMPRESARIALES Y NO FINANCIEROS</v>
      </c>
      <c r="E880" s="107" t="str">
        <f t="shared" si="55"/>
        <v>41701 TRANSFERENCIAS INTERNAS OTORGADAS A FIDEICOMISOS PUBLICOS EMPRESARIALES Y NO FINANCIEROS</v>
      </c>
      <c r="F880" s="107" t="s">
        <v>64</v>
      </c>
    </row>
    <row r="881" spans="1:6" x14ac:dyDescent="0.25">
      <c r="A881" s="107" t="str">
        <f t="shared" si="52"/>
        <v>417</v>
      </c>
      <c r="B881" s="291" t="s">
        <v>2990</v>
      </c>
      <c r="C881" s="107" t="str">
        <f t="shared" si="53"/>
        <v>41701</v>
      </c>
      <c r="D881" s="107" t="str">
        <f t="shared" si="54"/>
        <v>TRANSFERENCIAS INTERNAS OTORGADAS A FIDEICOMISOS PUBLICOS EMPRESARIALES Y NO FINANCIEROS</v>
      </c>
      <c r="E881" s="107" t="str">
        <f t="shared" si="55"/>
        <v>41701 TRANSFERENCIAS INTERNAS OTORGADAS A FIDEICOMISOS PUBLICOS EMPRESARIALES Y NO FINANCIEROS</v>
      </c>
      <c r="F881" s="107" t="s">
        <v>64</v>
      </c>
    </row>
    <row r="882" spans="1:6" x14ac:dyDescent="0.25">
      <c r="A882" s="107" t="str">
        <f t="shared" si="52"/>
        <v>417</v>
      </c>
      <c r="B882" s="291" t="s">
        <v>2990</v>
      </c>
      <c r="C882" s="107" t="str">
        <f t="shared" si="53"/>
        <v>41701</v>
      </c>
      <c r="D882" s="107" t="str">
        <f t="shared" si="54"/>
        <v>TRANSFERENCIAS INTERNAS OTORGADAS A FIDEICOMISOS PUBLICOS EMPRESARIALES Y NO FINANCIEROS</v>
      </c>
      <c r="E882" s="107" t="str">
        <f t="shared" si="55"/>
        <v>41701 TRANSFERENCIAS INTERNAS OTORGADAS A FIDEICOMISOS PUBLICOS EMPRESARIALES Y NO FINANCIEROS</v>
      </c>
      <c r="F882" s="107" t="s">
        <v>64</v>
      </c>
    </row>
    <row r="883" spans="1:6" x14ac:dyDescent="0.25">
      <c r="A883" s="107" t="str">
        <f t="shared" si="52"/>
        <v>417</v>
      </c>
      <c r="B883" s="291" t="s">
        <v>2990</v>
      </c>
      <c r="C883" s="107" t="str">
        <f t="shared" si="53"/>
        <v>41701</v>
      </c>
      <c r="D883" s="107" t="str">
        <f t="shared" si="54"/>
        <v>TRANSFERENCIAS INTERNAS OTORGADAS A FIDEICOMISOS PUBLICOS EMPRESARIALES Y NO FINANCIEROS</v>
      </c>
      <c r="E883" s="107" t="str">
        <f t="shared" si="55"/>
        <v>41701 TRANSFERENCIAS INTERNAS OTORGADAS A FIDEICOMISOS PUBLICOS EMPRESARIALES Y NO FINANCIEROS</v>
      </c>
      <c r="F883" s="107" t="s">
        <v>64</v>
      </c>
    </row>
    <row r="884" spans="1:6" x14ac:dyDescent="0.25">
      <c r="A884" s="107" t="str">
        <f t="shared" si="52"/>
        <v>417</v>
      </c>
      <c r="B884" s="291" t="s">
        <v>2990</v>
      </c>
      <c r="C884" s="107" t="str">
        <f t="shared" si="53"/>
        <v>41701</v>
      </c>
      <c r="D884" s="107" t="str">
        <f t="shared" si="54"/>
        <v>TRANSFERENCIAS INTERNAS OTORGADAS A FIDEICOMISOS PUBLICOS EMPRESARIALES Y NO FINANCIEROS</v>
      </c>
      <c r="E884" s="107" t="str">
        <f t="shared" si="55"/>
        <v>41701 TRANSFERENCIAS INTERNAS OTORGADAS A FIDEICOMISOS PUBLICOS EMPRESARIALES Y NO FINANCIEROS</v>
      </c>
      <c r="F884" s="107" t="s">
        <v>64</v>
      </c>
    </row>
    <row r="885" spans="1:6" x14ac:dyDescent="0.25">
      <c r="A885" s="107" t="str">
        <f t="shared" si="52"/>
        <v>417</v>
      </c>
      <c r="B885" s="291" t="s">
        <v>2990</v>
      </c>
      <c r="C885" s="107" t="str">
        <f t="shared" si="53"/>
        <v>41701</v>
      </c>
      <c r="D885" s="107" t="str">
        <f t="shared" si="54"/>
        <v>TRANSFERENCIAS INTERNAS OTORGADAS A FIDEICOMISOS PUBLICOS EMPRESARIALES Y NO FINANCIEROS</v>
      </c>
      <c r="E885" s="107" t="str">
        <f t="shared" si="55"/>
        <v>41701 TRANSFERENCIAS INTERNAS OTORGADAS A FIDEICOMISOS PUBLICOS EMPRESARIALES Y NO FINANCIEROS</v>
      </c>
      <c r="F885" s="107" t="s">
        <v>64</v>
      </c>
    </row>
    <row r="886" spans="1:6" x14ac:dyDescent="0.25">
      <c r="A886" s="107" t="str">
        <f t="shared" si="52"/>
        <v>417</v>
      </c>
      <c r="B886" s="291" t="s">
        <v>2990</v>
      </c>
      <c r="C886" s="107" t="str">
        <f t="shared" si="53"/>
        <v>41701</v>
      </c>
      <c r="D886" s="107" t="str">
        <f t="shared" si="54"/>
        <v>TRANSFERENCIAS INTERNAS OTORGADAS A FIDEICOMISOS PUBLICOS EMPRESARIALES Y NO FINANCIEROS</v>
      </c>
      <c r="E886" s="107" t="str">
        <f t="shared" si="55"/>
        <v>41701 TRANSFERENCIAS INTERNAS OTORGADAS A FIDEICOMISOS PUBLICOS EMPRESARIALES Y NO FINANCIEROS</v>
      </c>
      <c r="F886" s="107" t="s">
        <v>64</v>
      </c>
    </row>
    <row r="887" spans="1:6" x14ac:dyDescent="0.25">
      <c r="A887" s="107" t="str">
        <f t="shared" si="52"/>
        <v>417</v>
      </c>
      <c r="B887" s="291" t="s">
        <v>2990</v>
      </c>
      <c r="C887" s="107" t="str">
        <f t="shared" si="53"/>
        <v>41701</v>
      </c>
      <c r="D887" s="107" t="str">
        <f t="shared" si="54"/>
        <v>TRANSFERENCIAS INTERNAS OTORGADAS A FIDEICOMISOS PUBLICOS EMPRESARIALES Y NO FINANCIEROS</v>
      </c>
      <c r="E887" s="107" t="str">
        <f t="shared" si="55"/>
        <v>41701 TRANSFERENCIAS INTERNAS OTORGADAS A FIDEICOMISOS PUBLICOS EMPRESARIALES Y NO FINANCIEROS</v>
      </c>
      <c r="F887" s="107" t="s">
        <v>64</v>
      </c>
    </row>
    <row r="888" spans="1:6" x14ac:dyDescent="0.25">
      <c r="A888" s="107" t="str">
        <f t="shared" si="52"/>
        <v>417</v>
      </c>
      <c r="B888" s="291" t="s">
        <v>2990</v>
      </c>
      <c r="C888" s="107" t="str">
        <f t="shared" si="53"/>
        <v>41701</v>
      </c>
      <c r="D888" s="107" t="str">
        <f t="shared" si="54"/>
        <v>TRANSFERENCIAS INTERNAS OTORGADAS A FIDEICOMISOS PUBLICOS EMPRESARIALES Y NO FINANCIEROS</v>
      </c>
      <c r="E888" s="107" t="str">
        <f t="shared" si="55"/>
        <v>41701 TRANSFERENCIAS INTERNAS OTORGADAS A FIDEICOMISOS PUBLICOS EMPRESARIALES Y NO FINANCIEROS</v>
      </c>
      <c r="F888" s="107" t="s">
        <v>64</v>
      </c>
    </row>
    <row r="889" spans="1:6" x14ac:dyDescent="0.25">
      <c r="A889" s="107" t="str">
        <f t="shared" si="52"/>
        <v>417</v>
      </c>
      <c r="B889" s="291" t="s">
        <v>2990</v>
      </c>
      <c r="C889" s="107" t="str">
        <f t="shared" si="53"/>
        <v>41701</v>
      </c>
      <c r="D889" s="107" t="str">
        <f t="shared" si="54"/>
        <v>TRANSFERENCIAS INTERNAS OTORGADAS A FIDEICOMISOS PUBLICOS EMPRESARIALES Y NO FINANCIEROS</v>
      </c>
      <c r="E889" s="107" t="str">
        <f t="shared" si="55"/>
        <v>41701 TRANSFERENCIAS INTERNAS OTORGADAS A FIDEICOMISOS PUBLICOS EMPRESARIALES Y NO FINANCIEROS</v>
      </c>
      <c r="F889" s="107" t="s">
        <v>64</v>
      </c>
    </row>
    <row r="890" spans="1:6" x14ac:dyDescent="0.25">
      <c r="A890" s="107" t="str">
        <f t="shared" si="52"/>
        <v>417</v>
      </c>
      <c r="B890" s="291" t="s">
        <v>2990</v>
      </c>
      <c r="C890" s="107" t="str">
        <f t="shared" si="53"/>
        <v>41701</v>
      </c>
      <c r="D890" s="107" t="str">
        <f t="shared" si="54"/>
        <v>TRANSFERENCIAS INTERNAS OTORGADAS A FIDEICOMISOS PUBLICOS EMPRESARIALES Y NO FINANCIEROS</v>
      </c>
      <c r="E890" s="107" t="str">
        <f t="shared" si="55"/>
        <v>41701 TRANSFERENCIAS INTERNAS OTORGADAS A FIDEICOMISOS PUBLICOS EMPRESARIALES Y NO FINANCIEROS</v>
      </c>
      <c r="F890" s="107" t="s">
        <v>64</v>
      </c>
    </row>
    <row r="891" spans="1:6" x14ac:dyDescent="0.25">
      <c r="A891" s="107" t="str">
        <f t="shared" si="52"/>
        <v>417</v>
      </c>
      <c r="B891" s="291" t="s">
        <v>2990</v>
      </c>
      <c r="C891" s="107" t="str">
        <f t="shared" si="53"/>
        <v>41701</v>
      </c>
      <c r="D891" s="107" t="str">
        <f t="shared" si="54"/>
        <v>TRANSFERENCIAS INTERNAS OTORGADAS A FIDEICOMISOS PUBLICOS EMPRESARIALES Y NO FINANCIEROS</v>
      </c>
      <c r="E891" s="107" t="str">
        <f t="shared" si="55"/>
        <v>41701 TRANSFERENCIAS INTERNAS OTORGADAS A FIDEICOMISOS PUBLICOS EMPRESARIALES Y NO FINANCIEROS</v>
      </c>
      <c r="F891" s="107" t="s">
        <v>64</v>
      </c>
    </row>
    <row r="892" spans="1:6" x14ac:dyDescent="0.25">
      <c r="A892" s="107" t="str">
        <f t="shared" si="52"/>
        <v>417</v>
      </c>
      <c r="B892" s="291" t="s">
        <v>2990</v>
      </c>
      <c r="C892" s="107" t="str">
        <f t="shared" si="53"/>
        <v>41701</v>
      </c>
      <c r="D892" s="107" t="str">
        <f t="shared" si="54"/>
        <v>TRANSFERENCIAS INTERNAS OTORGADAS A FIDEICOMISOS PUBLICOS EMPRESARIALES Y NO FINANCIEROS</v>
      </c>
      <c r="E892" s="107" t="str">
        <f t="shared" si="55"/>
        <v>41701 TRANSFERENCIAS INTERNAS OTORGADAS A FIDEICOMISOS PUBLICOS EMPRESARIALES Y NO FINANCIEROS</v>
      </c>
      <c r="F892" s="107" t="s">
        <v>64</v>
      </c>
    </row>
    <row r="893" spans="1:6" x14ac:dyDescent="0.25">
      <c r="A893" s="107" t="str">
        <f t="shared" si="52"/>
        <v>417</v>
      </c>
      <c r="B893" s="291" t="s">
        <v>2990</v>
      </c>
      <c r="C893" s="107" t="str">
        <f t="shared" si="53"/>
        <v>41701</v>
      </c>
      <c r="D893" s="107" t="str">
        <f t="shared" si="54"/>
        <v>TRANSFERENCIAS INTERNAS OTORGADAS A FIDEICOMISOS PUBLICOS EMPRESARIALES Y NO FINANCIEROS</v>
      </c>
      <c r="E893" s="107" t="str">
        <f t="shared" si="55"/>
        <v>41701 TRANSFERENCIAS INTERNAS OTORGADAS A FIDEICOMISOS PUBLICOS EMPRESARIALES Y NO FINANCIEROS</v>
      </c>
      <c r="F893" s="107" t="s">
        <v>64</v>
      </c>
    </row>
    <row r="894" spans="1:6" x14ac:dyDescent="0.25">
      <c r="A894" s="107" t="str">
        <f t="shared" si="52"/>
        <v>417</v>
      </c>
      <c r="B894" s="291" t="s">
        <v>2990</v>
      </c>
      <c r="C894" s="107" t="str">
        <f t="shared" si="53"/>
        <v>41701</v>
      </c>
      <c r="D894" s="107" t="str">
        <f t="shared" si="54"/>
        <v>TRANSFERENCIAS INTERNAS OTORGADAS A FIDEICOMISOS PUBLICOS EMPRESARIALES Y NO FINANCIEROS</v>
      </c>
      <c r="E894" s="107" t="str">
        <f t="shared" si="55"/>
        <v>41701 TRANSFERENCIAS INTERNAS OTORGADAS A FIDEICOMISOS PUBLICOS EMPRESARIALES Y NO FINANCIEROS</v>
      </c>
      <c r="F894" s="107" t="s">
        <v>64</v>
      </c>
    </row>
    <row r="895" spans="1:6" x14ac:dyDescent="0.25">
      <c r="A895" s="107" t="str">
        <f t="shared" si="52"/>
        <v>417</v>
      </c>
      <c r="B895" s="291" t="s">
        <v>2990</v>
      </c>
      <c r="C895" s="107" t="str">
        <f t="shared" si="53"/>
        <v>41701</v>
      </c>
      <c r="D895" s="107" t="str">
        <f t="shared" si="54"/>
        <v>TRANSFERENCIAS INTERNAS OTORGADAS A FIDEICOMISOS PUBLICOS EMPRESARIALES Y NO FINANCIEROS</v>
      </c>
      <c r="E895" s="107" t="str">
        <f t="shared" si="55"/>
        <v>41701 TRANSFERENCIAS INTERNAS OTORGADAS A FIDEICOMISOS PUBLICOS EMPRESARIALES Y NO FINANCIEROS</v>
      </c>
      <c r="F895" s="107" t="s">
        <v>64</v>
      </c>
    </row>
    <row r="896" spans="1:6" x14ac:dyDescent="0.25">
      <c r="A896" s="107" t="str">
        <f t="shared" si="52"/>
        <v>417</v>
      </c>
      <c r="B896" s="291" t="s">
        <v>2990</v>
      </c>
      <c r="C896" s="107" t="str">
        <f t="shared" si="53"/>
        <v>41701</v>
      </c>
      <c r="D896" s="107" t="str">
        <f t="shared" si="54"/>
        <v>TRANSFERENCIAS INTERNAS OTORGADAS A FIDEICOMISOS PUBLICOS EMPRESARIALES Y NO FINANCIEROS</v>
      </c>
      <c r="E896" s="107" t="str">
        <f t="shared" si="55"/>
        <v>41701 TRANSFERENCIAS INTERNAS OTORGADAS A FIDEICOMISOS PUBLICOS EMPRESARIALES Y NO FINANCIEROS</v>
      </c>
      <c r="F896" s="107" t="s">
        <v>64</v>
      </c>
    </row>
    <row r="897" spans="1:6" x14ac:dyDescent="0.25">
      <c r="A897" s="107" t="str">
        <f t="shared" si="52"/>
        <v>417</v>
      </c>
      <c r="B897" s="291" t="s">
        <v>2990</v>
      </c>
      <c r="C897" s="107" t="str">
        <f t="shared" si="53"/>
        <v>41701</v>
      </c>
      <c r="D897" s="107" t="str">
        <f t="shared" si="54"/>
        <v>TRANSFERENCIAS INTERNAS OTORGADAS A FIDEICOMISOS PUBLICOS EMPRESARIALES Y NO FINANCIEROS</v>
      </c>
      <c r="E897" s="107" t="str">
        <f t="shared" si="55"/>
        <v>41701 TRANSFERENCIAS INTERNAS OTORGADAS A FIDEICOMISOS PUBLICOS EMPRESARIALES Y NO FINANCIEROS</v>
      </c>
      <c r="F897" s="107" t="s">
        <v>64</v>
      </c>
    </row>
    <row r="898" spans="1:6" x14ac:dyDescent="0.25">
      <c r="A898" s="107" t="str">
        <f t="shared" si="52"/>
        <v>417</v>
      </c>
      <c r="B898" s="291" t="s">
        <v>2990</v>
      </c>
      <c r="C898" s="107" t="str">
        <f t="shared" si="53"/>
        <v>41701</v>
      </c>
      <c r="D898" s="107" t="str">
        <f t="shared" si="54"/>
        <v>TRANSFERENCIAS INTERNAS OTORGADAS A FIDEICOMISOS PUBLICOS EMPRESARIALES Y NO FINANCIEROS</v>
      </c>
      <c r="E898" s="107" t="str">
        <f t="shared" si="55"/>
        <v>41701 TRANSFERENCIAS INTERNAS OTORGADAS A FIDEICOMISOS PUBLICOS EMPRESARIALES Y NO FINANCIEROS</v>
      </c>
      <c r="F898" s="107" t="s">
        <v>64</v>
      </c>
    </row>
    <row r="899" spans="1:6" x14ac:dyDescent="0.25">
      <c r="A899" s="107" t="str">
        <f t="shared" ref="A899:A962" si="56">+MID(F899,1,3)</f>
        <v>417</v>
      </c>
      <c r="B899" s="291" t="s">
        <v>2990</v>
      </c>
      <c r="C899" s="107" t="str">
        <f t="shared" ref="C899:C962" si="57">+CONCATENATE(A899,B899)</f>
        <v>41701</v>
      </c>
      <c r="D899" s="107" t="str">
        <f t="shared" ref="D899:D962" si="58">+MID(F899,5,999)</f>
        <v>TRANSFERENCIAS INTERNAS OTORGADAS A FIDEICOMISOS PUBLICOS EMPRESARIALES Y NO FINANCIEROS</v>
      </c>
      <c r="E899" s="107" t="str">
        <f t="shared" si="55"/>
        <v>41701 TRANSFERENCIAS INTERNAS OTORGADAS A FIDEICOMISOS PUBLICOS EMPRESARIALES Y NO FINANCIEROS</v>
      </c>
      <c r="F899" s="107" t="s">
        <v>64</v>
      </c>
    </row>
    <row r="900" spans="1:6" x14ac:dyDescent="0.25">
      <c r="A900" s="107" t="str">
        <f t="shared" si="56"/>
        <v>417</v>
      </c>
      <c r="B900" s="291" t="s">
        <v>2990</v>
      </c>
      <c r="C900" s="107" t="str">
        <f t="shared" si="57"/>
        <v>41701</v>
      </c>
      <c r="D900" s="107" t="str">
        <f t="shared" si="58"/>
        <v>TRANSFERENCIAS INTERNAS OTORGADAS A FIDEICOMISOS PUBLICOS EMPRESARIALES Y NO FINANCIEROS</v>
      </c>
      <c r="E900" s="107" t="str">
        <f t="shared" si="55"/>
        <v>41701 TRANSFERENCIAS INTERNAS OTORGADAS A FIDEICOMISOS PUBLICOS EMPRESARIALES Y NO FINANCIEROS</v>
      </c>
      <c r="F900" s="107" t="s">
        <v>64</v>
      </c>
    </row>
    <row r="901" spans="1:6" x14ac:dyDescent="0.25">
      <c r="A901" s="107" t="str">
        <f t="shared" si="56"/>
        <v>417</v>
      </c>
      <c r="B901" s="291" t="s">
        <v>2990</v>
      </c>
      <c r="C901" s="107" t="str">
        <f t="shared" si="57"/>
        <v>41701</v>
      </c>
      <c r="D901" s="107" t="str">
        <f t="shared" si="58"/>
        <v>TRANSFERENCIAS INTERNAS OTORGADAS A FIDEICOMISOS PUBLICOS EMPRESARIALES Y NO FINANCIEROS</v>
      </c>
      <c r="E901" s="107" t="str">
        <f t="shared" ref="E901:E964" si="59">+CONCATENATE(C901," ",D901)</f>
        <v>41701 TRANSFERENCIAS INTERNAS OTORGADAS A FIDEICOMISOS PUBLICOS EMPRESARIALES Y NO FINANCIEROS</v>
      </c>
      <c r="F901" s="107" t="s">
        <v>64</v>
      </c>
    </row>
    <row r="902" spans="1:6" x14ac:dyDescent="0.25">
      <c r="A902" s="107" t="str">
        <f t="shared" si="56"/>
        <v>417</v>
      </c>
      <c r="B902" s="291" t="s">
        <v>2990</v>
      </c>
      <c r="C902" s="107" t="str">
        <f t="shared" si="57"/>
        <v>41701</v>
      </c>
      <c r="D902" s="107" t="str">
        <f t="shared" si="58"/>
        <v>TRANSFERENCIAS INTERNAS OTORGADAS A FIDEICOMISOS PUBLICOS EMPRESARIALES Y NO FINANCIEROS</v>
      </c>
      <c r="E902" s="107" t="str">
        <f t="shared" si="59"/>
        <v>41701 TRANSFERENCIAS INTERNAS OTORGADAS A FIDEICOMISOS PUBLICOS EMPRESARIALES Y NO FINANCIEROS</v>
      </c>
      <c r="F902" s="107" t="s">
        <v>64</v>
      </c>
    </row>
    <row r="903" spans="1:6" x14ac:dyDescent="0.25">
      <c r="A903" s="107" t="str">
        <f t="shared" si="56"/>
        <v>417</v>
      </c>
      <c r="B903" s="291" t="s">
        <v>2990</v>
      </c>
      <c r="C903" s="107" t="str">
        <f t="shared" si="57"/>
        <v>41701</v>
      </c>
      <c r="D903" s="107" t="str">
        <f t="shared" si="58"/>
        <v>TRANSFERENCIAS INTERNAS OTORGADAS A FIDEICOMISOS PUBLICOS EMPRESARIALES Y NO FINANCIEROS</v>
      </c>
      <c r="E903" s="107" t="str">
        <f t="shared" si="59"/>
        <v>41701 TRANSFERENCIAS INTERNAS OTORGADAS A FIDEICOMISOS PUBLICOS EMPRESARIALES Y NO FINANCIEROS</v>
      </c>
      <c r="F903" s="107" t="s">
        <v>64</v>
      </c>
    </row>
    <row r="904" spans="1:6" x14ac:dyDescent="0.25">
      <c r="A904" s="107" t="str">
        <f t="shared" si="56"/>
        <v>417</v>
      </c>
      <c r="B904" s="291" t="s">
        <v>2990</v>
      </c>
      <c r="C904" s="107" t="str">
        <f t="shared" si="57"/>
        <v>41701</v>
      </c>
      <c r="D904" s="107" t="str">
        <f t="shared" si="58"/>
        <v>TRANSFERENCIAS INTERNAS OTORGADAS A FIDEICOMISOS PUBLICOS EMPRESARIALES Y NO FINANCIEROS</v>
      </c>
      <c r="E904" s="107" t="str">
        <f t="shared" si="59"/>
        <v>41701 TRANSFERENCIAS INTERNAS OTORGADAS A FIDEICOMISOS PUBLICOS EMPRESARIALES Y NO FINANCIEROS</v>
      </c>
      <c r="F904" s="107" t="s">
        <v>64</v>
      </c>
    </row>
    <row r="905" spans="1:6" x14ac:dyDescent="0.25">
      <c r="A905" s="107" t="str">
        <f t="shared" si="56"/>
        <v>417</v>
      </c>
      <c r="B905" s="291" t="s">
        <v>2990</v>
      </c>
      <c r="C905" s="107" t="str">
        <f t="shared" si="57"/>
        <v>41701</v>
      </c>
      <c r="D905" s="107" t="str">
        <f t="shared" si="58"/>
        <v>TRANSFERENCIAS INTERNAS OTORGADAS A FIDEICOMISOS PUBLICOS EMPRESARIALES Y NO FINANCIEROS</v>
      </c>
      <c r="E905" s="107" t="str">
        <f t="shared" si="59"/>
        <v>41701 TRANSFERENCIAS INTERNAS OTORGADAS A FIDEICOMISOS PUBLICOS EMPRESARIALES Y NO FINANCIEROS</v>
      </c>
      <c r="F905" s="107" t="s">
        <v>64</v>
      </c>
    </row>
    <row r="906" spans="1:6" x14ac:dyDescent="0.25">
      <c r="A906" s="107" t="str">
        <f t="shared" si="56"/>
        <v>417</v>
      </c>
      <c r="B906" s="291" t="s">
        <v>2990</v>
      </c>
      <c r="C906" s="107" t="str">
        <f t="shared" si="57"/>
        <v>41701</v>
      </c>
      <c r="D906" s="107" t="str">
        <f t="shared" si="58"/>
        <v>TRANSFERENCIAS INTERNAS OTORGADAS A FIDEICOMISOS PUBLICOS EMPRESARIALES Y NO FINANCIEROS</v>
      </c>
      <c r="E906" s="107" t="str">
        <f t="shared" si="59"/>
        <v>41701 TRANSFERENCIAS INTERNAS OTORGADAS A FIDEICOMISOS PUBLICOS EMPRESARIALES Y NO FINANCIEROS</v>
      </c>
      <c r="F906" s="107" t="s">
        <v>64</v>
      </c>
    </row>
    <row r="907" spans="1:6" x14ac:dyDescent="0.25">
      <c r="A907" s="107" t="str">
        <f t="shared" si="56"/>
        <v>417</v>
      </c>
      <c r="B907" s="291" t="s">
        <v>2990</v>
      </c>
      <c r="C907" s="107" t="str">
        <f t="shared" si="57"/>
        <v>41701</v>
      </c>
      <c r="D907" s="107" t="str">
        <f t="shared" si="58"/>
        <v>TRANSFERENCIAS INTERNAS OTORGADAS A FIDEICOMISOS PUBLICOS EMPRESARIALES Y NO FINANCIEROS</v>
      </c>
      <c r="E907" s="107" t="str">
        <f t="shared" si="59"/>
        <v>41701 TRANSFERENCIAS INTERNAS OTORGADAS A FIDEICOMISOS PUBLICOS EMPRESARIALES Y NO FINANCIEROS</v>
      </c>
      <c r="F907" s="107" t="s">
        <v>64</v>
      </c>
    </row>
    <row r="908" spans="1:6" x14ac:dyDescent="0.25">
      <c r="A908" s="107" t="str">
        <f t="shared" si="56"/>
        <v>417</v>
      </c>
      <c r="B908" s="291" t="s">
        <v>2990</v>
      </c>
      <c r="C908" s="107" t="str">
        <f t="shared" si="57"/>
        <v>41701</v>
      </c>
      <c r="D908" s="107" t="str">
        <f t="shared" si="58"/>
        <v>TRANSFERENCIAS INTERNAS OTORGADAS A FIDEICOMISOS PUBLICOS EMPRESARIALES Y NO FINANCIEROS</v>
      </c>
      <c r="E908" s="107" t="str">
        <f t="shared" si="59"/>
        <v>41701 TRANSFERENCIAS INTERNAS OTORGADAS A FIDEICOMISOS PUBLICOS EMPRESARIALES Y NO FINANCIEROS</v>
      </c>
      <c r="F908" s="107" t="s">
        <v>64</v>
      </c>
    </row>
    <row r="909" spans="1:6" x14ac:dyDescent="0.25">
      <c r="A909" s="107" t="str">
        <f t="shared" si="56"/>
        <v>417</v>
      </c>
      <c r="B909" s="291" t="s">
        <v>2990</v>
      </c>
      <c r="C909" s="107" t="str">
        <f t="shared" si="57"/>
        <v>41701</v>
      </c>
      <c r="D909" s="107" t="str">
        <f t="shared" si="58"/>
        <v>TRANSFERENCIAS INTERNAS OTORGADAS A FIDEICOMISOS PUBLICOS EMPRESARIALES Y NO FINANCIEROS</v>
      </c>
      <c r="E909" s="107" t="str">
        <f t="shared" si="59"/>
        <v>41701 TRANSFERENCIAS INTERNAS OTORGADAS A FIDEICOMISOS PUBLICOS EMPRESARIALES Y NO FINANCIEROS</v>
      </c>
      <c r="F909" s="107" t="s">
        <v>64</v>
      </c>
    </row>
    <row r="910" spans="1:6" x14ac:dyDescent="0.25">
      <c r="A910" s="107" t="str">
        <f t="shared" si="56"/>
        <v>417</v>
      </c>
      <c r="B910" s="291" t="s">
        <v>2990</v>
      </c>
      <c r="C910" s="107" t="str">
        <f t="shared" si="57"/>
        <v>41701</v>
      </c>
      <c r="D910" s="107" t="str">
        <f t="shared" si="58"/>
        <v>TRANSFERENCIAS INTERNAS OTORGADAS A FIDEICOMISOS PUBLICOS EMPRESARIALES Y NO FINANCIEROS</v>
      </c>
      <c r="E910" s="107" t="str">
        <f t="shared" si="59"/>
        <v>41701 TRANSFERENCIAS INTERNAS OTORGADAS A FIDEICOMISOS PUBLICOS EMPRESARIALES Y NO FINANCIEROS</v>
      </c>
      <c r="F910" s="107" t="s">
        <v>64</v>
      </c>
    </row>
    <row r="911" spans="1:6" x14ac:dyDescent="0.25">
      <c r="A911" s="107" t="str">
        <f t="shared" si="56"/>
        <v>417</v>
      </c>
      <c r="B911" s="291" t="s">
        <v>2990</v>
      </c>
      <c r="C911" s="107" t="str">
        <f t="shared" si="57"/>
        <v>41701</v>
      </c>
      <c r="D911" s="107" t="str">
        <f t="shared" si="58"/>
        <v>TRANSFERENCIAS INTERNAS OTORGADAS A FIDEICOMISOS PUBLICOS EMPRESARIALES Y NO FINANCIEROS</v>
      </c>
      <c r="E911" s="107" t="str">
        <f t="shared" si="59"/>
        <v>41701 TRANSFERENCIAS INTERNAS OTORGADAS A FIDEICOMISOS PUBLICOS EMPRESARIALES Y NO FINANCIEROS</v>
      </c>
      <c r="F911" s="107" t="s">
        <v>64</v>
      </c>
    </row>
    <row r="912" spans="1:6" x14ac:dyDescent="0.25">
      <c r="A912" s="107" t="str">
        <f t="shared" si="56"/>
        <v>417</v>
      </c>
      <c r="B912" s="291" t="s">
        <v>2990</v>
      </c>
      <c r="C912" s="107" t="str">
        <f t="shared" si="57"/>
        <v>41701</v>
      </c>
      <c r="D912" s="107" t="str">
        <f t="shared" si="58"/>
        <v>TRANSFERENCIAS INTERNAS OTORGADAS A FIDEICOMISOS PUBLICOS EMPRESARIALES Y NO FINANCIEROS</v>
      </c>
      <c r="E912" s="107" t="str">
        <f t="shared" si="59"/>
        <v>41701 TRANSFERENCIAS INTERNAS OTORGADAS A FIDEICOMISOS PUBLICOS EMPRESARIALES Y NO FINANCIEROS</v>
      </c>
      <c r="F912" s="107" t="s">
        <v>64</v>
      </c>
    </row>
    <row r="913" spans="1:6" x14ac:dyDescent="0.25">
      <c r="A913" s="107" t="str">
        <f t="shared" si="56"/>
        <v>417</v>
      </c>
      <c r="B913" s="291" t="s">
        <v>2990</v>
      </c>
      <c r="C913" s="107" t="str">
        <f t="shared" si="57"/>
        <v>41701</v>
      </c>
      <c r="D913" s="107" t="str">
        <f t="shared" si="58"/>
        <v>TRANSFERENCIAS INTERNAS OTORGADAS A FIDEICOMISOS PUBLICOS EMPRESARIALES Y NO FINANCIEROS</v>
      </c>
      <c r="E913" s="107" t="str">
        <f t="shared" si="59"/>
        <v>41701 TRANSFERENCIAS INTERNAS OTORGADAS A FIDEICOMISOS PUBLICOS EMPRESARIALES Y NO FINANCIEROS</v>
      </c>
      <c r="F913" s="107" t="s">
        <v>64</v>
      </c>
    </row>
    <row r="914" spans="1:6" x14ac:dyDescent="0.25">
      <c r="A914" s="107" t="str">
        <f t="shared" si="56"/>
        <v>417</v>
      </c>
      <c r="B914" s="291" t="s">
        <v>2990</v>
      </c>
      <c r="C914" s="107" t="str">
        <f t="shared" si="57"/>
        <v>41701</v>
      </c>
      <c r="D914" s="107" t="str">
        <f t="shared" si="58"/>
        <v>TRANSFERENCIAS INTERNAS OTORGADAS A FIDEICOMISOS PUBLICOS EMPRESARIALES Y NO FINANCIEROS</v>
      </c>
      <c r="E914" s="107" t="str">
        <f t="shared" si="59"/>
        <v>41701 TRANSFERENCIAS INTERNAS OTORGADAS A FIDEICOMISOS PUBLICOS EMPRESARIALES Y NO FINANCIEROS</v>
      </c>
      <c r="F914" s="107" t="s">
        <v>64</v>
      </c>
    </row>
    <row r="915" spans="1:6" x14ac:dyDescent="0.25">
      <c r="A915" s="107" t="str">
        <f t="shared" si="56"/>
        <v>417</v>
      </c>
      <c r="B915" s="291" t="s">
        <v>2990</v>
      </c>
      <c r="C915" s="107" t="str">
        <f t="shared" si="57"/>
        <v>41701</v>
      </c>
      <c r="D915" s="107" t="str">
        <f t="shared" si="58"/>
        <v>TRANSFERENCIAS INTERNAS OTORGADAS A FIDEICOMISOS PUBLICOS EMPRESARIALES Y NO FINANCIEROS</v>
      </c>
      <c r="E915" s="107" t="str">
        <f t="shared" si="59"/>
        <v>41701 TRANSFERENCIAS INTERNAS OTORGADAS A FIDEICOMISOS PUBLICOS EMPRESARIALES Y NO FINANCIEROS</v>
      </c>
      <c r="F915" s="107" t="s">
        <v>64</v>
      </c>
    </row>
    <row r="916" spans="1:6" x14ac:dyDescent="0.25">
      <c r="A916" s="107" t="str">
        <f t="shared" si="56"/>
        <v>417</v>
      </c>
      <c r="B916" s="291" t="s">
        <v>2990</v>
      </c>
      <c r="C916" s="107" t="str">
        <f t="shared" si="57"/>
        <v>41701</v>
      </c>
      <c r="D916" s="107" t="str">
        <f t="shared" si="58"/>
        <v>TRANSFERENCIAS INTERNAS OTORGADAS A FIDEICOMISOS PUBLICOS EMPRESARIALES Y NO FINANCIEROS</v>
      </c>
      <c r="E916" s="107" t="str">
        <f t="shared" si="59"/>
        <v>41701 TRANSFERENCIAS INTERNAS OTORGADAS A FIDEICOMISOS PUBLICOS EMPRESARIALES Y NO FINANCIEROS</v>
      </c>
      <c r="F916" s="107" t="s">
        <v>64</v>
      </c>
    </row>
    <row r="917" spans="1:6" x14ac:dyDescent="0.25">
      <c r="A917" s="107" t="str">
        <f t="shared" si="56"/>
        <v>417</v>
      </c>
      <c r="B917" s="291" t="s">
        <v>2990</v>
      </c>
      <c r="C917" s="107" t="str">
        <f t="shared" si="57"/>
        <v>41701</v>
      </c>
      <c r="D917" s="107" t="str">
        <f t="shared" si="58"/>
        <v>TRANSFERENCIAS INTERNAS OTORGADAS A FIDEICOMISOS PUBLICOS EMPRESARIALES Y NO FINANCIEROS</v>
      </c>
      <c r="E917" s="107" t="str">
        <f t="shared" si="59"/>
        <v>41701 TRANSFERENCIAS INTERNAS OTORGADAS A FIDEICOMISOS PUBLICOS EMPRESARIALES Y NO FINANCIEROS</v>
      </c>
      <c r="F917" s="107" t="s">
        <v>64</v>
      </c>
    </row>
    <row r="918" spans="1:6" x14ac:dyDescent="0.25">
      <c r="A918" s="107" t="str">
        <f t="shared" si="56"/>
        <v>417</v>
      </c>
      <c r="B918" s="291" t="s">
        <v>2990</v>
      </c>
      <c r="C918" s="107" t="str">
        <f t="shared" si="57"/>
        <v>41701</v>
      </c>
      <c r="D918" s="107" t="str">
        <f t="shared" si="58"/>
        <v>TRANSFERENCIAS INTERNAS OTORGADAS A FIDEICOMISOS PUBLICOS EMPRESARIALES Y NO FINANCIEROS</v>
      </c>
      <c r="E918" s="107" t="str">
        <f t="shared" si="59"/>
        <v>41701 TRANSFERENCIAS INTERNAS OTORGADAS A FIDEICOMISOS PUBLICOS EMPRESARIALES Y NO FINANCIEROS</v>
      </c>
      <c r="F918" s="107" t="s">
        <v>64</v>
      </c>
    </row>
    <row r="919" spans="1:6" x14ac:dyDescent="0.25">
      <c r="A919" s="107" t="str">
        <f t="shared" si="56"/>
        <v>417</v>
      </c>
      <c r="B919" s="291" t="s">
        <v>2990</v>
      </c>
      <c r="C919" s="107" t="str">
        <f t="shared" si="57"/>
        <v>41701</v>
      </c>
      <c r="D919" s="107" t="str">
        <f t="shared" si="58"/>
        <v>TRANSFERENCIAS INTERNAS OTORGADAS A FIDEICOMISOS PUBLICOS EMPRESARIALES Y NO FINANCIEROS</v>
      </c>
      <c r="E919" s="107" t="str">
        <f t="shared" si="59"/>
        <v>41701 TRANSFERENCIAS INTERNAS OTORGADAS A FIDEICOMISOS PUBLICOS EMPRESARIALES Y NO FINANCIEROS</v>
      </c>
      <c r="F919" s="107" t="s">
        <v>64</v>
      </c>
    </row>
    <row r="920" spans="1:6" x14ac:dyDescent="0.25">
      <c r="A920" s="107" t="str">
        <f t="shared" si="56"/>
        <v>417</v>
      </c>
      <c r="B920" s="291" t="s">
        <v>2990</v>
      </c>
      <c r="C920" s="107" t="str">
        <f t="shared" si="57"/>
        <v>41701</v>
      </c>
      <c r="D920" s="107" t="str">
        <f t="shared" si="58"/>
        <v>TRANSFERENCIAS INTERNAS OTORGADAS A FIDEICOMISOS PUBLICOS EMPRESARIALES Y NO FINANCIEROS</v>
      </c>
      <c r="E920" s="107" t="str">
        <f t="shared" si="59"/>
        <v>41701 TRANSFERENCIAS INTERNAS OTORGADAS A FIDEICOMISOS PUBLICOS EMPRESARIALES Y NO FINANCIEROS</v>
      </c>
      <c r="F920" s="107" t="s">
        <v>64</v>
      </c>
    </row>
    <row r="921" spans="1:6" x14ac:dyDescent="0.25">
      <c r="A921" s="107" t="str">
        <f t="shared" si="56"/>
        <v>417</v>
      </c>
      <c r="B921" s="291" t="s">
        <v>2990</v>
      </c>
      <c r="C921" s="107" t="str">
        <f t="shared" si="57"/>
        <v>41701</v>
      </c>
      <c r="D921" s="107" t="str">
        <f t="shared" si="58"/>
        <v>TRANSFERENCIAS INTERNAS OTORGADAS A FIDEICOMISOS PUBLICOS EMPRESARIALES Y NO FINANCIEROS</v>
      </c>
      <c r="E921" s="107" t="str">
        <f t="shared" si="59"/>
        <v>41701 TRANSFERENCIAS INTERNAS OTORGADAS A FIDEICOMISOS PUBLICOS EMPRESARIALES Y NO FINANCIEROS</v>
      </c>
      <c r="F921" s="107" t="s">
        <v>64</v>
      </c>
    </row>
    <row r="922" spans="1:6" x14ac:dyDescent="0.25">
      <c r="A922" s="107" t="str">
        <f t="shared" si="56"/>
        <v>417</v>
      </c>
      <c r="B922" s="291" t="s">
        <v>2990</v>
      </c>
      <c r="C922" s="107" t="str">
        <f t="shared" si="57"/>
        <v>41701</v>
      </c>
      <c r="D922" s="107" t="str">
        <f t="shared" si="58"/>
        <v>TRANSFERENCIAS INTERNAS OTORGADAS A FIDEICOMISOS PUBLICOS EMPRESARIALES Y NO FINANCIEROS</v>
      </c>
      <c r="E922" s="107" t="str">
        <f t="shared" si="59"/>
        <v>41701 TRANSFERENCIAS INTERNAS OTORGADAS A FIDEICOMISOS PUBLICOS EMPRESARIALES Y NO FINANCIEROS</v>
      </c>
      <c r="F922" s="107" t="s">
        <v>64</v>
      </c>
    </row>
    <row r="923" spans="1:6" x14ac:dyDescent="0.25">
      <c r="A923" s="107" t="str">
        <f t="shared" si="56"/>
        <v>417</v>
      </c>
      <c r="B923" s="291" t="s">
        <v>2990</v>
      </c>
      <c r="C923" s="107" t="str">
        <f t="shared" si="57"/>
        <v>41701</v>
      </c>
      <c r="D923" s="107" t="str">
        <f t="shared" si="58"/>
        <v>TRANSFERENCIAS INTERNAS OTORGADAS A FIDEICOMISOS PUBLICOS EMPRESARIALES Y NO FINANCIEROS</v>
      </c>
      <c r="E923" s="107" t="str">
        <f t="shared" si="59"/>
        <v>41701 TRANSFERENCIAS INTERNAS OTORGADAS A FIDEICOMISOS PUBLICOS EMPRESARIALES Y NO FINANCIEROS</v>
      </c>
      <c r="F923" s="107" t="s">
        <v>64</v>
      </c>
    </row>
    <row r="924" spans="1:6" x14ac:dyDescent="0.25">
      <c r="A924" s="107" t="str">
        <f t="shared" si="56"/>
        <v>417</v>
      </c>
      <c r="B924" s="291" t="s">
        <v>2990</v>
      </c>
      <c r="C924" s="107" t="str">
        <f t="shared" si="57"/>
        <v>41701</v>
      </c>
      <c r="D924" s="107" t="str">
        <f t="shared" si="58"/>
        <v>TRANSFERENCIAS INTERNAS OTORGADAS A FIDEICOMISOS PUBLICOS EMPRESARIALES Y NO FINANCIEROS</v>
      </c>
      <c r="E924" s="107" t="str">
        <f t="shared" si="59"/>
        <v>41701 TRANSFERENCIAS INTERNAS OTORGADAS A FIDEICOMISOS PUBLICOS EMPRESARIALES Y NO FINANCIEROS</v>
      </c>
      <c r="F924" s="107" t="s">
        <v>64</v>
      </c>
    </row>
    <row r="925" spans="1:6" x14ac:dyDescent="0.25">
      <c r="A925" s="107" t="str">
        <f t="shared" si="56"/>
        <v>521</v>
      </c>
      <c r="B925" s="291" t="s">
        <v>2990</v>
      </c>
      <c r="C925" s="107" t="str">
        <f t="shared" si="57"/>
        <v>52101</v>
      </c>
      <c r="D925" s="107" t="str">
        <f t="shared" si="58"/>
        <v>EQUIPOS Y APARATOS AUDIOVISUALES</v>
      </c>
      <c r="E925" s="107" t="str">
        <f t="shared" si="59"/>
        <v>52101 EQUIPOS Y APARATOS AUDIOVISUALES</v>
      </c>
      <c r="F925" s="107" t="s">
        <v>80</v>
      </c>
    </row>
    <row r="926" spans="1:6" x14ac:dyDescent="0.25">
      <c r="A926" s="107" t="str">
        <f t="shared" si="56"/>
        <v>424</v>
      </c>
      <c r="B926" s="291" t="s">
        <v>2990</v>
      </c>
      <c r="C926" s="107" t="str">
        <f t="shared" si="57"/>
        <v>42401</v>
      </c>
      <c r="D926" s="107" t="str">
        <f t="shared" si="58"/>
        <v>TRANSFERENCIAS OTORGADAS A ENTIDADES FEDERATIVAS Y MUNICIPIOS</v>
      </c>
      <c r="E926" s="107" t="str">
        <f t="shared" si="59"/>
        <v>42401 TRANSFERENCIAS OTORGADAS A ENTIDADES FEDERATIVAS Y MUNICIPIOS</v>
      </c>
      <c r="F926" s="107" t="s">
        <v>203</v>
      </c>
    </row>
    <row r="927" spans="1:6" x14ac:dyDescent="0.25">
      <c r="A927" s="107" t="str">
        <f t="shared" si="56"/>
        <v>424</v>
      </c>
      <c r="B927" s="291" t="s">
        <v>2990</v>
      </c>
      <c r="C927" s="107" t="str">
        <f t="shared" si="57"/>
        <v>42401</v>
      </c>
      <c r="D927" s="107" t="str">
        <f t="shared" si="58"/>
        <v>TRANSFERENCIAS OTORGADAS A ENTIDADES FEDERATIVAS Y MUNICIPIOS</v>
      </c>
      <c r="E927" s="107" t="str">
        <f t="shared" si="59"/>
        <v>42401 TRANSFERENCIAS OTORGADAS A ENTIDADES FEDERATIVAS Y MUNICIPIOS</v>
      </c>
      <c r="F927" s="107" t="s">
        <v>203</v>
      </c>
    </row>
    <row r="928" spans="1:6" x14ac:dyDescent="0.25">
      <c r="A928" s="107" t="str">
        <f t="shared" si="56"/>
        <v>211</v>
      </c>
      <c r="B928" s="291" t="s">
        <v>2990</v>
      </c>
      <c r="C928" s="107" t="str">
        <f t="shared" si="57"/>
        <v>21101</v>
      </c>
      <c r="D928" s="107" t="str">
        <f t="shared" si="58"/>
        <v>MATERIALES, UTILES Y EQUIPOS MENORES DE OFICINA</v>
      </c>
      <c r="E928" s="107" t="str">
        <f t="shared" si="59"/>
        <v>21101 MATERIALES, UTILES Y EQUIPOS MENORES DE OFICINA</v>
      </c>
      <c r="F928" s="107" t="s">
        <v>2</v>
      </c>
    </row>
    <row r="929" spans="1:6" x14ac:dyDescent="0.25">
      <c r="A929" s="107" t="str">
        <f t="shared" si="56"/>
        <v>211</v>
      </c>
      <c r="B929" s="291" t="s">
        <v>2990</v>
      </c>
      <c r="C929" s="107" t="str">
        <f t="shared" si="57"/>
        <v>21101</v>
      </c>
      <c r="D929" s="107" t="str">
        <f t="shared" si="58"/>
        <v>MATERIALES, UTILES Y EQUIPOS MENORES DE OFICINA</v>
      </c>
      <c r="E929" s="107" t="str">
        <f t="shared" si="59"/>
        <v>21101 MATERIALES, UTILES Y EQUIPOS MENORES DE OFICINA</v>
      </c>
      <c r="F929" s="107" t="s">
        <v>2</v>
      </c>
    </row>
    <row r="930" spans="1:6" x14ac:dyDescent="0.25">
      <c r="A930" s="107" t="str">
        <f t="shared" si="56"/>
        <v>211</v>
      </c>
      <c r="B930" s="291" t="s">
        <v>2990</v>
      </c>
      <c r="C930" s="107" t="str">
        <f t="shared" si="57"/>
        <v>21101</v>
      </c>
      <c r="D930" s="107" t="str">
        <f t="shared" si="58"/>
        <v>MATERIALES, UTILES Y EQUIPOS MENORES DE OFICINA</v>
      </c>
      <c r="E930" s="107" t="str">
        <f t="shared" si="59"/>
        <v>21101 MATERIALES, UTILES Y EQUIPOS MENORES DE OFICINA</v>
      </c>
      <c r="F930" s="107" t="s">
        <v>2</v>
      </c>
    </row>
    <row r="931" spans="1:6" x14ac:dyDescent="0.25">
      <c r="A931" s="107" t="str">
        <f t="shared" si="56"/>
        <v>211</v>
      </c>
      <c r="B931" s="291" t="s">
        <v>2990</v>
      </c>
      <c r="C931" s="107" t="str">
        <f t="shared" si="57"/>
        <v>21101</v>
      </c>
      <c r="D931" s="107" t="str">
        <f t="shared" si="58"/>
        <v>MATERIALES, UTILES Y EQUIPOS MENORES DE OFICINA</v>
      </c>
      <c r="E931" s="107" t="str">
        <f t="shared" si="59"/>
        <v>21101 MATERIALES, UTILES Y EQUIPOS MENORES DE OFICINA</v>
      </c>
      <c r="F931" s="107" t="s">
        <v>2</v>
      </c>
    </row>
    <row r="932" spans="1:6" x14ac:dyDescent="0.25">
      <c r="A932" s="107" t="str">
        <f t="shared" si="56"/>
        <v>214</v>
      </c>
      <c r="B932" s="291" t="s">
        <v>2990</v>
      </c>
      <c r="C932" s="107" t="str">
        <f t="shared" si="57"/>
        <v>21401</v>
      </c>
      <c r="D932" s="107" t="str">
        <f t="shared" si="58"/>
        <v>MATERIALES, UTILES Y EQUIPOS MENORES DE TECNOLOGIAS DE LA INFORMACION Y COMUNICACIONES</v>
      </c>
      <c r="E932" s="107" t="str">
        <f t="shared" si="59"/>
        <v>21401 MATERIALES, UTILES Y EQUIPOS MENORES DE TECNOLOGIAS DE LA INFORMACION Y COMUNICACIONES</v>
      </c>
      <c r="F932" s="107" t="s">
        <v>51</v>
      </c>
    </row>
    <row r="933" spans="1:6" x14ac:dyDescent="0.25">
      <c r="A933" s="107" t="str">
        <f t="shared" si="56"/>
        <v>214</v>
      </c>
      <c r="B933" s="291" t="s">
        <v>2990</v>
      </c>
      <c r="C933" s="107" t="str">
        <f t="shared" si="57"/>
        <v>21401</v>
      </c>
      <c r="D933" s="107" t="str">
        <f t="shared" si="58"/>
        <v>MATERIALES, UTILES Y EQUIPOS MENORES DE TECNOLOGIAS DE LA INFORMACION Y COMUNICACIONES</v>
      </c>
      <c r="E933" s="107" t="str">
        <f t="shared" si="59"/>
        <v>21401 MATERIALES, UTILES Y EQUIPOS MENORES DE TECNOLOGIAS DE LA INFORMACION Y COMUNICACIONES</v>
      </c>
      <c r="F933" s="107" t="s">
        <v>51</v>
      </c>
    </row>
    <row r="934" spans="1:6" x14ac:dyDescent="0.25">
      <c r="A934" s="107" t="str">
        <f t="shared" si="56"/>
        <v>215</v>
      </c>
      <c r="B934" s="291" t="s">
        <v>2990</v>
      </c>
      <c r="C934" s="107" t="str">
        <f t="shared" si="57"/>
        <v>21501</v>
      </c>
      <c r="D934" s="107" t="str">
        <f t="shared" si="58"/>
        <v>MATERIAL IMPRESO E INFORMACION DIGITAL</v>
      </c>
      <c r="E934" s="107" t="str">
        <f t="shared" si="59"/>
        <v>21501 MATERIAL IMPRESO E INFORMACION DIGITAL</v>
      </c>
      <c r="F934" s="107" t="s">
        <v>3</v>
      </c>
    </row>
    <row r="935" spans="1:6" x14ac:dyDescent="0.25">
      <c r="A935" s="107" t="str">
        <f t="shared" si="56"/>
        <v>216</v>
      </c>
      <c r="B935" s="291" t="s">
        <v>2990</v>
      </c>
      <c r="C935" s="107" t="str">
        <f t="shared" si="57"/>
        <v>21601</v>
      </c>
      <c r="D935" s="107" t="str">
        <f t="shared" si="58"/>
        <v>MATERIAL DE LIMPIEZA</v>
      </c>
      <c r="E935" s="107" t="str">
        <f t="shared" si="59"/>
        <v>21601 MATERIAL DE LIMPIEZA</v>
      </c>
      <c r="F935" s="107" t="s">
        <v>4</v>
      </c>
    </row>
    <row r="936" spans="1:6" x14ac:dyDescent="0.25">
      <c r="A936" s="107" t="str">
        <f t="shared" si="56"/>
        <v>242</v>
      </c>
      <c r="B936" s="291" t="s">
        <v>2990</v>
      </c>
      <c r="C936" s="107" t="str">
        <f t="shared" si="57"/>
        <v>24201</v>
      </c>
      <c r="D936" s="107" t="str">
        <f t="shared" si="58"/>
        <v>CEMENTO Y PRODUCTOS DE CONCRETO</v>
      </c>
      <c r="E936" s="107" t="str">
        <f t="shared" si="59"/>
        <v>24201 CEMENTO Y PRODUCTOS DE CONCRETO</v>
      </c>
      <c r="F936" s="107" t="s">
        <v>93</v>
      </c>
    </row>
    <row r="937" spans="1:6" x14ac:dyDescent="0.25">
      <c r="A937" s="107" t="str">
        <f t="shared" si="56"/>
        <v>243</v>
      </c>
      <c r="B937" s="291" t="s">
        <v>2990</v>
      </c>
      <c r="C937" s="107" t="str">
        <f t="shared" si="57"/>
        <v>24301</v>
      </c>
      <c r="D937" s="107" t="str">
        <f t="shared" si="58"/>
        <v>CAL, YESO Y PRODUCTOS DE YESO</v>
      </c>
      <c r="E937" s="107" t="str">
        <f t="shared" si="59"/>
        <v>24301 CAL, YESO Y PRODUCTOS DE YESO</v>
      </c>
      <c r="F937" s="107" t="s">
        <v>94</v>
      </c>
    </row>
    <row r="938" spans="1:6" x14ac:dyDescent="0.25">
      <c r="A938" s="107" t="str">
        <f t="shared" si="56"/>
        <v>247</v>
      </c>
      <c r="B938" s="291" t="s">
        <v>2990</v>
      </c>
      <c r="C938" s="107" t="str">
        <f t="shared" si="57"/>
        <v>24701</v>
      </c>
      <c r="D938" s="107" t="str">
        <f t="shared" si="58"/>
        <v>ARTICULOS METALICOS PARA LA CONSTRUCCION</v>
      </c>
      <c r="E938" s="107" t="str">
        <f t="shared" si="59"/>
        <v>24701 ARTICULOS METALICOS PARA LA CONSTRUCCION</v>
      </c>
      <c r="F938" s="107" t="s">
        <v>58</v>
      </c>
    </row>
    <row r="939" spans="1:6" x14ac:dyDescent="0.25">
      <c r="A939" s="107" t="str">
        <f t="shared" si="56"/>
        <v>249</v>
      </c>
      <c r="B939" s="291" t="s">
        <v>2990</v>
      </c>
      <c r="C939" s="107" t="str">
        <f t="shared" si="57"/>
        <v>24901</v>
      </c>
      <c r="D939" s="107" t="str">
        <f t="shared" si="58"/>
        <v>OTROS MATERIALES Y ARTICULOS DE CONSTRUCCION Y REPARACION</v>
      </c>
      <c r="E939" s="107" t="str">
        <f t="shared" si="59"/>
        <v>24901 OTROS MATERIALES Y ARTICULOS DE CONSTRUCCION Y REPARACION</v>
      </c>
      <c r="F939" s="107" t="s">
        <v>59</v>
      </c>
    </row>
    <row r="940" spans="1:6" x14ac:dyDescent="0.25">
      <c r="A940" s="107" t="str">
        <f t="shared" si="56"/>
        <v>271</v>
      </c>
      <c r="B940" s="291" t="s">
        <v>2990</v>
      </c>
      <c r="C940" s="107" t="str">
        <f t="shared" si="57"/>
        <v>27101</v>
      </c>
      <c r="D940" s="107" t="str">
        <f t="shared" si="58"/>
        <v>VESTUARIO Y UNIFORMES</v>
      </c>
      <c r="E940" s="107" t="str">
        <f t="shared" si="59"/>
        <v>27101 VESTUARIO Y UNIFORMES</v>
      </c>
      <c r="F940" s="107" t="s">
        <v>8</v>
      </c>
    </row>
    <row r="941" spans="1:6" x14ac:dyDescent="0.25">
      <c r="A941" s="107" t="str">
        <f t="shared" si="56"/>
        <v>272</v>
      </c>
      <c r="B941" s="291" t="s">
        <v>2990</v>
      </c>
      <c r="C941" s="107" t="str">
        <f t="shared" si="57"/>
        <v>27201</v>
      </c>
      <c r="D941" s="107" t="str">
        <f t="shared" si="58"/>
        <v>PRENDAS DE SEGURIDAD Y PROTECCION PERSONAL</v>
      </c>
      <c r="E941" s="107" t="str">
        <f t="shared" si="59"/>
        <v>27201 PRENDAS DE SEGURIDAD Y PROTECCION PERSONAL</v>
      </c>
      <c r="F941" s="107" t="s">
        <v>67</v>
      </c>
    </row>
    <row r="942" spans="1:6" x14ac:dyDescent="0.25">
      <c r="A942" s="107" t="str">
        <f t="shared" si="56"/>
        <v>326</v>
      </c>
      <c r="B942" s="291" t="s">
        <v>2990</v>
      </c>
      <c r="C942" s="107" t="str">
        <f t="shared" si="57"/>
        <v>32601</v>
      </c>
      <c r="D942" s="107" t="str">
        <f t="shared" si="58"/>
        <v>ARRENDAMIENTO DE MAQUINARIA, OTROS EQUIPOS Y HERRAMIENTAS</v>
      </c>
      <c r="E942" s="107" t="str">
        <f t="shared" si="59"/>
        <v>32601 ARRENDAMIENTO DE MAQUINARIA, OTROS EQUIPOS Y HERRAMIENTAS</v>
      </c>
      <c r="F942" s="107" t="s">
        <v>188</v>
      </c>
    </row>
    <row r="943" spans="1:6" x14ac:dyDescent="0.25">
      <c r="A943" s="107" t="str">
        <f t="shared" si="56"/>
        <v>329</v>
      </c>
      <c r="B943" s="291" t="s">
        <v>2990</v>
      </c>
      <c r="C943" s="107" t="str">
        <f t="shared" si="57"/>
        <v>32901</v>
      </c>
      <c r="D943" s="107" t="str">
        <f t="shared" si="58"/>
        <v>OTROS ARRENDAMIENTOS</v>
      </c>
      <c r="E943" s="107" t="str">
        <f t="shared" si="59"/>
        <v>32901 OTROS ARRENDAMIENTOS</v>
      </c>
      <c r="F943" s="107" t="s">
        <v>60</v>
      </c>
    </row>
    <row r="944" spans="1:6" x14ac:dyDescent="0.25">
      <c r="A944" s="107" t="str">
        <f t="shared" si="56"/>
        <v>336</v>
      </c>
      <c r="B944" s="291" t="s">
        <v>2990</v>
      </c>
      <c r="C944" s="107" t="str">
        <f t="shared" si="57"/>
        <v>33601</v>
      </c>
      <c r="D944" s="107" t="str">
        <f t="shared" si="58"/>
        <v>SERVICIOS DE APOYO ADMINISTRATIVO, TRADUCCION, FOTOCOPIADO E IMPRESION</v>
      </c>
      <c r="E944" s="107" t="str">
        <f t="shared" si="59"/>
        <v>33601 SERVICIOS DE APOYO ADMINISTRATIVO, TRADUCCION, FOTOCOPIADO E IMPRESION</v>
      </c>
      <c r="F944" s="107" t="s">
        <v>45</v>
      </c>
    </row>
    <row r="945" spans="1:6" x14ac:dyDescent="0.25">
      <c r="A945" s="107" t="str">
        <f t="shared" si="56"/>
        <v>336</v>
      </c>
      <c r="B945" s="291" t="s">
        <v>2990</v>
      </c>
      <c r="C945" s="107" t="str">
        <f t="shared" si="57"/>
        <v>33601</v>
      </c>
      <c r="D945" s="107" t="str">
        <f t="shared" si="58"/>
        <v>SERVICIOS DE APOYO ADMINISTRATIVO, TRADUCCION, FOTOCOPIADO E IMPRESION</v>
      </c>
      <c r="E945" s="107" t="str">
        <f t="shared" si="59"/>
        <v>33601 SERVICIOS DE APOYO ADMINISTRATIVO, TRADUCCION, FOTOCOPIADO E IMPRESION</v>
      </c>
      <c r="F945" s="107" t="s">
        <v>45</v>
      </c>
    </row>
    <row r="946" spans="1:6" x14ac:dyDescent="0.25">
      <c r="A946" s="107" t="str">
        <f t="shared" si="56"/>
        <v>336</v>
      </c>
      <c r="B946" s="291" t="s">
        <v>2990</v>
      </c>
      <c r="C946" s="107" t="str">
        <f t="shared" si="57"/>
        <v>33601</v>
      </c>
      <c r="D946" s="107" t="str">
        <f t="shared" si="58"/>
        <v>SERVICIOS DE APOYO ADMINISTRATIVO, TRADUCCION, FOTOCOPIADO E IMPRESION</v>
      </c>
      <c r="E946" s="107" t="str">
        <f t="shared" si="59"/>
        <v>33601 SERVICIOS DE APOYO ADMINISTRATIVO, TRADUCCION, FOTOCOPIADO E IMPRESION</v>
      </c>
      <c r="F946" s="107" t="s">
        <v>45</v>
      </c>
    </row>
    <row r="947" spans="1:6" x14ac:dyDescent="0.25">
      <c r="A947" s="107" t="str">
        <f t="shared" si="56"/>
        <v>339</v>
      </c>
      <c r="B947" s="291" t="s">
        <v>2990</v>
      </c>
      <c r="C947" s="107" t="str">
        <f t="shared" si="57"/>
        <v>33901</v>
      </c>
      <c r="D947" s="107" t="str">
        <f t="shared" si="58"/>
        <v>SERVICIOS PROFESIONALES, CIENTIFICOS Y TECNICOS INTEGRALES</v>
      </c>
      <c r="E947" s="107" t="str">
        <f t="shared" si="59"/>
        <v>33901 SERVICIOS PROFESIONALES, CIENTIFICOS Y TECNICOS INTEGRALES</v>
      </c>
      <c r="F947" s="107" t="s">
        <v>71</v>
      </c>
    </row>
    <row r="948" spans="1:6" x14ac:dyDescent="0.25">
      <c r="A948" s="107" t="str">
        <f t="shared" si="56"/>
        <v>339</v>
      </c>
      <c r="B948" s="291" t="s">
        <v>2990</v>
      </c>
      <c r="C948" s="107" t="str">
        <f t="shared" si="57"/>
        <v>33901</v>
      </c>
      <c r="D948" s="107" t="str">
        <f t="shared" si="58"/>
        <v>SERVICIOS PROFESIONALES, CIENTIFICOS Y TECNICOS INTEGRALES</v>
      </c>
      <c r="E948" s="107" t="str">
        <f t="shared" si="59"/>
        <v>33901 SERVICIOS PROFESIONALES, CIENTIFICOS Y TECNICOS INTEGRALES</v>
      </c>
      <c r="F948" s="107" t="s">
        <v>71</v>
      </c>
    </row>
    <row r="949" spans="1:6" x14ac:dyDescent="0.25">
      <c r="A949" s="107" t="str">
        <f t="shared" si="56"/>
        <v>339</v>
      </c>
      <c r="B949" s="291" t="s">
        <v>2990</v>
      </c>
      <c r="C949" s="107" t="str">
        <f t="shared" si="57"/>
        <v>33901</v>
      </c>
      <c r="D949" s="107" t="str">
        <f t="shared" si="58"/>
        <v>SERVICIOS PROFESIONALES, CIENTIFICOS Y TECNICOS INTEGRALES</v>
      </c>
      <c r="E949" s="107" t="str">
        <f t="shared" si="59"/>
        <v>33901 SERVICIOS PROFESIONALES, CIENTIFICOS Y TECNICOS INTEGRALES</v>
      </c>
      <c r="F949" s="107" t="s">
        <v>71</v>
      </c>
    </row>
    <row r="950" spans="1:6" x14ac:dyDescent="0.25">
      <c r="A950" s="107" t="str">
        <f t="shared" si="56"/>
        <v>341</v>
      </c>
      <c r="B950" s="291" t="s">
        <v>2990</v>
      </c>
      <c r="C950" s="107" t="str">
        <f t="shared" si="57"/>
        <v>34101</v>
      </c>
      <c r="D950" s="107" t="str">
        <f t="shared" si="58"/>
        <v>SERVICIOS FINANCIEROS Y BANCARIOS</v>
      </c>
      <c r="E950" s="107" t="str">
        <f t="shared" si="59"/>
        <v>34101 SERVICIOS FINANCIEROS Y BANCARIOS</v>
      </c>
      <c r="F950" s="107" t="s">
        <v>107</v>
      </c>
    </row>
    <row r="951" spans="1:6" x14ac:dyDescent="0.25">
      <c r="A951" s="107" t="str">
        <f t="shared" si="56"/>
        <v>341</v>
      </c>
      <c r="B951" s="291" t="s">
        <v>2990</v>
      </c>
      <c r="C951" s="107" t="str">
        <f t="shared" si="57"/>
        <v>34101</v>
      </c>
      <c r="D951" s="107" t="str">
        <f t="shared" si="58"/>
        <v>SERVICIOS FINANCIEROS Y BANCARIOS</v>
      </c>
      <c r="E951" s="107" t="str">
        <f t="shared" si="59"/>
        <v>34101 SERVICIOS FINANCIEROS Y BANCARIOS</v>
      </c>
      <c r="F951" s="107" t="s">
        <v>107</v>
      </c>
    </row>
    <row r="952" spans="1:6" x14ac:dyDescent="0.25">
      <c r="A952" s="107" t="str">
        <f t="shared" si="56"/>
        <v>346</v>
      </c>
      <c r="B952" s="291" t="s">
        <v>2990</v>
      </c>
      <c r="C952" s="107" t="str">
        <f t="shared" si="57"/>
        <v>34601</v>
      </c>
      <c r="D952" s="107" t="str">
        <f t="shared" si="58"/>
        <v>ALMACENAJE, ENVASE Y EMBALAJE</v>
      </c>
      <c r="E952" s="107" t="str">
        <f t="shared" si="59"/>
        <v>34601 ALMACENAJE, ENVASE Y EMBALAJE</v>
      </c>
      <c r="F952" s="107" t="s">
        <v>205</v>
      </c>
    </row>
    <row r="953" spans="1:6" x14ac:dyDescent="0.25">
      <c r="A953" s="107" t="str">
        <f t="shared" si="56"/>
        <v>417</v>
      </c>
      <c r="B953" s="291" t="s">
        <v>2990</v>
      </c>
      <c r="C953" s="107" t="str">
        <f t="shared" si="57"/>
        <v>41701</v>
      </c>
      <c r="D953" s="107" t="str">
        <f t="shared" si="58"/>
        <v>TRANSFERENCIAS INTERNAS OTORGADAS A FIDEICOMISOS PUBLICOS EMPRESARIALES Y NO FINANCIEROS</v>
      </c>
      <c r="E953" s="107" t="str">
        <f t="shared" si="59"/>
        <v>41701 TRANSFERENCIAS INTERNAS OTORGADAS A FIDEICOMISOS PUBLICOS EMPRESARIALES Y NO FINANCIEROS</v>
      </c>
      <c r="F953" s="107" t="s">
        <v>64</v>
      </c>
    </row>
    <row r="954" spans="1:6" x14ac:dyDescent="0.25">
      <c r="A954" s="107" t="str">
        <f t="shared" si="56"/>
        <v>481</v>
      </c>
      <c r="B954" s="291" t="s">
        <v>2990</v>
      </c>
      <c r="C954" s="107" t="str">
        <f t="shared" si="57"/>
        <v>48101</v>
      </c>
      <c r="D954" s="107" t="str">
        <f t="shared" si="58"/>
        <v>DONATIVOS A INSTITUCIONES SIN FINES DE LUCRO</v>
      </c>
      <c r="E954" s="107" t="str">
        <f t="shared" si="59"/>
        <v>48101 DONATIVOS A INSTITUCIONES SIN FINES DE LUCRO</v>
      </c>
      <c r="F954" s="107" t="s">
        <v>206</v>
      </c>
    </row>
    <row r="955" spans="1:6" x14ac:dyDescent="0.25">
      <c r="A955" s="107" t="str">
        <f t="shared" si="56"/>
        <v>522</v>
      </c>
      <c r="B955" s="291" t="s">
        <v>2990</v>
      </c>
      <c r="C955" s="107" t="str">
        <f t="shared" si="57"/>
        <v>52201</v>
      </c>
      <c r="D955" s="107" t="str">
        <f t="shared" si="58"/>
        <v>APARATOS DEPORTIVOS</v>
      </c>
      <c r="E955" s="107" t="str">
        <f t="shared" si="59"/>
        <v>52201 APARATOS DEPORTIVOS</v>
      </c>
      <c r="F955" s="107" t="s">
        <v>207</v>
      </c>
    </row>
    <row r="956" spans="1:6" x14ac:dyDescent="0.25">
      <c r="A956" s="107" t="str">
        <f t="shared" si="56"/>
        <v>441</v>
      </c>
      <c r="B956" s="291" t="s">
        <v>2990</v>
      </c>
      <c r="C956" s="107" t="str">
        <f t="shared" si="57"/>
        <v>44101</v>
      </c>
      <c r="D956" s="107" t="str">
        <f t="shared" si="58"/>
        <v>AYUDAS SOCIALES A PERSONAS</v>
      </c>
      <c r="E956" s="107" t="str">
        <f t="shared" si="59"/>
        <v>44101 AYUDAS SOCIALES A PERSONAS</v>
      </c>
      <c r="F956" s="107" t="s">
        <v>62</v>
      </c>
    </row>
    <row r="957" spans="1:6" x14ac:dyDescent="0.25">
      <c r="A957" s="107" t="str">
        <f t="shared" si="56"/>
        <v>441</v>
      </c>
      <c r="B957" s="291" t="s">
        <v>2990</v>
      </c>
      <c r="C957" s="107" t="str">
        <f t="shared" si="57"/>
        <v>44101</v>
      </c>
      <c r="D957" s="107" t="str">
        <f t="shared" si="58"/>
        <v>AYUDAS SOCIALES A PERSONAS</v>
      </c>
      <c r="E957" s="107" t="str">
        <f t="shared" si="59"/>
        <v>44101 AYUDAS SOCIALES A PERSONAS</v>
      </c>
      <c r="F957" s="107" t="s">
        <v>62</v>
      </c>
    </row>
    <row r="958" spans="1:6" x14ac:dyDescent="0.25">
      <c r="A958" s="107" t="str">
        <f t="shared" si="56"/>
        <v>441</v>
      </c>
      <c r="B958" s="291" t="s">
        <v>2990</v>
      </c>
      <c r="C958" s="107" t="str">
        <f t="shared" si="57"/>
        <v>44101</v>
      </c>
      <c r="D958" s="107" t="str">
        <f t="shared" si="58"/>
        <v>AYUDAS SOCIALES A PERSONAS</v>
      </c>
      <c r="E958" s="107" t="str">
        <f t="shared" si="59"/>
        <v>44101 AYUDAS SOCIALES A PERSONAS</v>
      </c>
      <c r="F958" s="107" t="s">
        <v>62</v>
      </c>
    </row>
    <row r="959" spans="1:6" x14ac:dyDescent="0.25">
      <c r="A959" s="107" t="str">
        <f t="shared" si="56"/>
        <v>441</v>
      </c>
      <c r="B959" s="291" t="s">
        <v>2990</v>
      </c>
      <c r="C959" s="107" t="str">
        <f t="shared" si="57"/>
        <v>44101</v>
      </c>
      <c r="D959" s="107" t="str">
        <f t="shared" si="58"/>
        <v>AYUDAS SOCIALES A PERSONAS</v>
      </c>
      <c r="E959" s="107" t="str">
        <f t="shared" si="59"/>
        <v>44101 AYUDAS SOCIALES A PERSONAS</v>
      </c>
      <c r="F959" s="107" t="s">
        <v>62</v>
      </c>
    </row>
    <row r="960" spans="1:6" x14ac:dyDescent="0.25">
      <c r="A960" s="107" t="str">
        <f t="shared" si="56"/>
        <v>441</v>
      </c>
      <c r="B960" s="291" t="s">
        <v>2990</v>
      </c>
      <c r="C960" s="107" t="str">
        <f t="shared" si="57"/>
        <v>44101</v>
      </c>
      <c r="D960" s="107" t="str">
        <f t="shared" si="58"/>
        <v>AYUDAS SOCIALES A PERSONAS</v>
      </c>
      <c r="E960" s="107" t="str">
        <f t="shared" si="59"/>
        <v>44101 AYUDAS SOCIALES A PERSONAS</v>
      </c>
      <c r="F960" s="107" t="s">
        <v>62</v>
      </c>
    </row>
    <row r="961" spans="1:6" x14ac:dyDescent="0.25">
      <c r="A961" s="107" t="str">
        <f t="shared" si="56"/>
        <v>441</v>
      </c>
      <c r="B961" s="291" t="s">
        <v>2990</v>
      </c>
      <c r="C961" s="107" t="str">
        <f t="shared" si="57"/>
        <v>44101</v>
      </c>
      <c r="D961" s="107" t="str">
        <f t="shared" si="58"/>
        <v>AYUDAS SOCIALES A PERSONAS</v>
      </c>
      <c r="E961" s="107" t="str">
        <f t="shared" si="59"/>
        <v>44101 AYUDAS SOCIALES A PERSONAS</v>
      </c>
      <c r="F961" s="107" t="s">
        <v>62</v>
      </c>
    </row>
    <row r="962" spans="1:6" x14ac:dyDescent="0.25">
      <c r="A962" s="107" t="str">
        <f t="shared" si="56"/>
        <v>481</v>
      </c>
      <c r="B962" s="291" t="s">
        <v>2990</v>
      </c>
      <c r="C962" s="107" t="str">
        <f t="shared" si="57"/>
        <v>48101</v>
      </c>
      <c r="D962" s="107" t="str">
        <f t="shared" si="58"/>
        <v>DONATIVOS A INSTITUCIONES SIN FINES DE LUCRO</v>
      </c>
      <c r="E962" s="107" t="str">
        <f t="shared" si="59"/>
        <v>48101 DONATIVOS A INSTITUCIONES SIN FINES DE LUCRO</v>
      </c>
      <c r="F962" s="107" t="s">
        <v>206</v>
      </c>
    </row>
    <row r="963" spans="1:6" x14ac:dyDescent="0.25">
      <c r="A963" s="107" t="str">
        <f t="shared" ref="A963:A1026" si="60">+MID(F963,1,3)</f>
        <v>481</v>
      </c>
      <c r="B963" s="291" t="s">
        <v>2990</v>
      </c>
      <c r="C963" s="107" t="str">
        <f t="shared" ref="C963:C1026" si="61">+CONCATENATE(A963,B963)</f>
        <v>48101</v>
      </c>
      <c r="D963" s="107" t="str">
        <f t="shared" ref="D963:D1026" si="62">+MID(F963,5,999)</f>
        <v>DONATIVOS A INSTITUCIONES SIN FINES DE LUCRO</v>
      </c>
      <c r="E963" s="107" t="str">
        <f t="shared" si="59"/>
        <v>48101 DONATIVOS A INSTITUCIONES SIN FINES DE LUCRO</v>
      </c>
      <c r="F963" s="107" t="s">
        <v>206</v>
      </c>
    </row>
    <row r="964" spans="1:6" x14ac:dyDescent="0.25">
      <c r="A964" s="107" t="str">
        <f t="shared" si="60"/>
        <v>481</v>
      </c>
      <c r="B964" s="291" t="s">
        <v>2990</v>
      </c>
      <c r="C964" s="107" t="str">
        <f t="shared" si="61"/>
        <v>48101</v>
      </c>
      <c r="D964" s="107" t="str">
        <f t="shared" si="62"/>
        <v>DONATIVOS A INSTITUCIONES SIN FINES DE LUCRO</v>
      </c>
      <c r="E964" s="107" t="str">
        <f t="shared" si="59"/>
        <v>48101 DONATIVOS A INSTITUCIONES SIN FINES DE LUCRO</v>
      </c>
      <c r="F964" s="107" t="s">
        <v>206</v>
      </c>
    </row>
    <row r="965" spans="1:6" x14ac:dyDescent="0.25">
      <c r="A965" s="107" t="str">
        <f t="shared" si="60"/>
        <v>481</v>
      </c>
      <c r="B965" s="291" t="s">
        <v>2990</v>
      </c>
      <c r="C965" s="107" t="str">
        <f t="shared" si="61"/>
        <v>48101</v>
      </c>
      <c r="D965" s="107" t="str">
        <f t="shared" si="62"/>
        <v>DONATIVOS A INSTITUCIONES SIN FINES DE LUCRO</v>
      </c>
      <c r="E965" s="107" t="str">
        <f t="shared" ref="E965:E1028" si="63">+CONCATENATE(C965," ",D965)</f>
        <v>48101 DONATIVOS A INSTITUCIONES SIN FINES DE LUCRO</v>
      </c>
      <c r="F965" s="107" t="s">
        <v>206</v>
      </c>
    </row>
    <row r="966" spans="1:6" x14ac:dyDescent="0.25">
      <c r="A966" s="107" t="str">
        <f t="shared" si="60"/>
        <v>481</v>
      </c>
      <c r="B966" s="291" t="s">
        <v>2990</v>
      </c>
      <c r="C966" s="107" t="str">
        <f t="shared" si="61"/>
        <v>48101</v>
      </c>
      <c r="D966" s="107" t="str">
        <f t="shared" si="62"/>
        <v>DONATIVOS A INSTITUCIONES SIN FINES DE LUCRO</v>
      </c>
      <c r="E966" s="107" t="str">
        <f t="shared" si="63"/>
        <v>48101 DONATIVOS A INSTITUCIONES SIN FINES DE LUCRO</v>
      </c>
      <c r="F966" s="107" t="s">
        <v>206</v>
      </c>
    </row>
    <row r="967" spans="1:6" x14ac:dyDescent="0.25">
      <c r="A967" s="107" t="str">
        <f t="shared" si="60"/>
        <v>481</v>
      </c>
      <c r="B967" s="291" t="s">
        <v>2990</v>
      </c>
      <c r="C967" s="107" t="str">
        <f t="shared" si="61"/>
        <v>48101</v>
      </c>
      <c r="D967" s="107" t="str">
        <f t="shared" si="62"/>
        <v>DONATIVOS A INSTITUCIONES SIN FINES DE LUCRO</v>
      </c>
      <c r="E967" s="107" t="str">
        <f t="shared" si="63"/>
        <v>48101 DONATIVOS A INSTITUCIONES SIN FINES DE LUCRO</v>
      </c>
      <c r="F967" s="107" t="s">
        <v>206</v>
      </c>
    </row>
    <row r="968" spans="1:6" x14ac:dyDescent="0.25">
      <c r="A968" s="107" t="str">
        <f t="shared" si="60"/>
        <v>481</v>
      </c>
      <c r="B968" s="291" t="s">
        <v>2990</v>
      </c>
      <c r="C968" s="107" t="str">
        <f t="shared" si="61"/>
        <v>48101</v>
      </c>
      <c r="D968" s="107" t="str">
        <f t="shared" si="62"/>
        <v>DONATIVOS A INSTITUCIONES SIN FINES DE LUCRO</v>
      </c>
      <c r="E968" s="107" t="str">
        <f t="shared" si="63"/>
        <v>48101 DONATIVOS A INSTITUCIONES SIN FINES DE LUCRO</v>
      </c>
      <c r="F968" s="107" t="s">
        <v>206</v>
      </c>
    </row>
    <row r="969" spans="1:6" x14ac:dyDescent="0.25">
      <c r="A969" s="107" t="str">
        <f t="shared" si="60"/>
        <v>481</v>
      </c>
      <c r="B969" s="291" t="s">
        <v>2990</v>
      </c>
      <c r="C969" s="107" t="str">
        <f t="shared" si="61"/>
        <v>48101</v>
      </c>
      <c r="D969" s="107" t="str">
        <f t="shared" si="62"/>
        <v>DONATIVOS A INSTITUCIONES SIN FINES DE LUCRO</v>
      </c>
      <c r="E969" s="107" t="str">
        <f t="shared" si="63"/>
        <v>48101 DONATIVOS A INSTITUCIONES SIN FINES DE LUCRO</v>
      </c>
      <c r="F969" s="107" t="s">
        <v>206</v>
      </c>
    </row>
    <row r="970" spans="1:6" x14ac:dyDescent="0.25">
      <c r="A970" s="107" t="str">
        <f t="shared" si="60"/>
        <v>481</v>
      </c>
      <c r="B970" s="291" t="s">
        <v>2990</v>
      </c>
      <c r="C970" s="107" t="str">
        <f t="shared" si="61"/>
        <v>48101</v>
      </c>
      <c r="D970" s="107" t="str">
        <f t="shared" si="62"/>
        <v>DONATIVOS A INSTITUCIONES SIN FINES DE LUCRO</v>
      </c>
      <c r="E970" s="107" t="str">
        <f t="shared" si="63"/>
        <v>48101 DONATIVOS A INSTITUCIONES SIN FINES DE LUCRO</v>
      </c>
      <c r="F970" s="107" t="s">
        <v>206</v>
      </c>
    </row>
    <row r="971" spans="1:6" x14ac:dyDescent="0.25">
      <c r="A971" s="107" t="str">
        <f t="shared" si="60"/>
        <v>481</v>
      </c>
      <c r="B971" s="291" t="s">
        <v>2990</v>
      </c>
      <c r="C971" s="107" t="str">
        <f t="shared" si="61"/>
        <v>48101</v>
      </c>
      <c r="D971" s="107" t="str">
        <f t="shared" si="62"/>
        <v>DONATIVOS A INSTITUCIONES SIN FINES DE LUCRO</v>
      </c>
      <c r="E971" s="107" t="str">
        <f t="shared" si="63"/>
        <v>48101 DONATIVOS A INSTITUCIONES SIN FINES DE LUCRO</v>
      </c>
      <c r="F971" s="107" t="s">
        <v>206</v>
      </c>
    </row>
    <row r="972" spans="1:6" x14ac:dyDescent="0.25">
      <c r="A972" s="107" t="str">
        <f t="shared" si="60"/>
        <v>481</v>
      </c>
      <c r="B972" s="291" t="s">
        <v>2990</v>
      </c>
      <c r="C972" s="107" t="str">
        <f t="shared" si="61"/>
        <v>48101</v>
      </c>
      <c r="D972" s="107" t="str">
        <f t="shared" si="62"/>
        <v>DONATIVOS A INSTITUCIONES SIN FINES DE LUCRO</v>
      </c>
      <c r="E972" s="107" t="str">
        <f t="shared" si="63"/>
        <v>48101 DONATIVOS A INSTITUCIONES SIN FINES DE LUCRO</v>
      </c>
      <c r="F972" s="107" t="s">
        <v>206</v>
      </c>
    </row>
    <row r="973" spans="1:6" x14ac:dyDescent="0.25">
      <c r="A973" s="107" t="str">
        <f t="shared" si="60"/>
        <v>481</v>
      </c>
      <c r="B973" s="291" t="s">
        <v>2990</v>
      </c>
      <c r="C973" s="107" t="str">
        <f t="shared" si="61"/>
        <v>48101</v>
      </c>
      <c r="D973" s="107" t="str">
        <f t="shared" si="62"/>
        <v>DONATIVOS A INSTITUCIONES SIN FINES DE LUCRO</v>
      </c>
      <c r="E973" s="107" t="str">
        <f t="shared" si="63"/>
        <v>48101 DONATIVOS A INSTITUCIONES SIN FINES DE LUCRO</v>
      </c>
      <c r="F973" s="107" t="s">
        <v>206</v>
      </c>
    </row>
    <row r="974" spans="1:6" x14ac:dyDescent="0.25">
      <c r="A974" s="107" t="str">
        <f t="shared" si="60"/>
        <v>211</v>
      </c>
      <c r="B974" s="291" t="s">
        <v>2990</v>
      </c>
      <c r="C974" s="107" t="str">
        <f t="shared" si="61"/>
        <v>21101</v>
      </c>
      <c r="D974" s="107" t="str">
        <f t="shared" si="62"/>
        <v>MATERIALES, UTILES Y EQUIPOS MENORES DE OFICINA</v>
      </c>
      <c r="E974" s="107" t="str">
        <f t="shared" si="63"/>
        <v>21101 MATERIALES, UTILES Y EQUIPOS MENORES DE OFICINA</v>
      </c>
      <c r="F974" s="107" t="s">
        <v>2</v>
      </c>
    </row>
    <row r="975" spans="1:6" x14ac:dyDescent="0.25">
      <c r="A975" s="107" t="str">
        <f t="shared" si="60"/>
        <v>292</v>
      </c>
      <c r="B975" s="291" t="s">
        <v>2990</v>
      </c>
      <c r="C975" s="107" t="str">
        <f t="shared" si="61"/>
        <v>29201</v>
      </c>
      <c r="D975" s="107" t="str">
        <f t="shared" si="62"/>
        <v>REFACCIONES Y ACCESORIOS MENORES DE EDIFICIOS</v>
      </c>
      <c r="E975" s="107" t="str">
        <f t="shared" si="63"/>
        <v>29201 REFACCIONES Y ACCESORIOS MENORES DE EDIFICIOS</v>
      </c>
      <c r="F975" s="107" t="s">
        <v>11</v>
      </c>
    </row>
    <row r="976" spans="1:6" x14ac:dyDescent="0.25">
      <c r="A976" s="107" t="str">
        <f t="shared" si="60"/>
        <v>329</v>
      </c>
      <c r="B976" s="291" t="s">
        <v>2990</v>
      </c>
      <c r="C976" s="107" t="str">
        <f t="shared" si="61"/>
        <v>32901</v>
      </c>
      <c r="D976" s="107" t="str">
        <f t="shared" si="62"/>
        <v>OTROS ARRENDAMIENTOS</v>
      </c>
      <c r="E976" s="107" t="str">
        <f t="shared" si="63"/>
        <v>32901 OTROS ARRENDAMIENTOS</v>
      </c>
      <c r="F976" s="107" t="s">
        <v>60</v>
      </c>
    </row>
    <row r="977" spans="1:6" x14ac:dyDescent="0.25">
      <c r="A977" s="107" t="str">
        <f t="shared" si="60"/>
        <v>336</v>
      </c>
      <c r="B977" s="291" t="s">
        <v>2990</v>
      </c>
      <c r="C977" s="107" t="str">
        <f t="shared" si="61"/>
        <v>33601</v>
      </c>
      <c r="D977" s="107" t="str">
        <f t="shared" si="62"/>
        <v>SERVICIOS DE APOYO ADMINISTRATIVO, TRADUCCION, FOTOCOPIADO E IMPRESION</v>
      </c>
      <c r="E977" s="107" t="str">
        <f t="shared" si="63"/>
        <v>33601 SERVICIOS DE APOYO ADMINISTRATIVO, TRADUCCION, FOTOCOPIADO E IMPRESION</v>
      </c>
      <c r="F977" s="107" t="s">
        <v>45</v>
      </c>
    </row>
    <row r="978" spans="1:6" x14ac:dyDescent="0.25">
      <c r="A978" s="107" t="str">
        <f t="shared" si="60"/>
        <v>339</v>
      </c>
      <c r="B978" s="291" t="s">
        <v>2990</v>
      </c>
      <c r="C978" s="107" t="str">
        <f t="shared" si="61"/>
        <v>33901</v>
      </c>
      <c r="D978" s="107" t="str">
        <f t="shared" si="62"/>
        <v>SERVICIOS PROFESIONALES, CIENTIFICOS Y TECNICOS INTEGRALES</v>
      </c>
      <c r="E978" s="107" t="str">
        <f t="shared" si="63"/>
        <v>33901 SERVICIOS PROFESIONALES, CIENTIFICOS Y TECNICOS INTEGRALES</v>
      </c>
      <c r="F978" s="107" t="s">
        <v>71</v>
      </c>
    </row>
    <row r="979" spans="1:6" x14ac:dyDescent="0.25">
      <c r="A979" s="107" t="str">
        <f t="shared" si="60"/>
        <v>371</v>
      </c>
      <c r="B979" s="291" t="s">
        <v>2990</v>
      </c>
      <c r="C979" s="107" t="str">
        <f t="shared" si="61"/>
        <v>37101</v>
      </c>
      <c r="D979" s="107" t="str">
        <f t="shared" si="62"/>
        <v>PASAJES AEREOS</v>
      </c>
      <c r="E979" s="107" t="str">
        <f t="shared" si="63"/>
        <v>37101 PASAJES AEREOS</v>
      </c>
      <c r="F979" s="107" t="s">
        <v>56</v>
      </c>
    </row>
    <row r="980" spans="1:6" x14ac:dyDescent="0.25">
      <c r="A980" s="107" t="str">
        <f t="shared" si="60"/>
        <v>372</v>
      </c>
      <c r="B980" s="291" t="s">
        <v>2990</v>
      </c>
      <c r="C980" s="107" t="str">
        <f t="shared" si="61"/>
        <v>37201</v>
      </c>
      <c r="D980" s="107" t="str">
        <f t="shared" si="62"/>
        <v>PASAJES TERRESTRES</v>
      </c>
      <c r="E980" s="107" t="str">
        <f t="shared" si="63"/>
        <v>37201 PASAJES TERRESTRES</v>
      </c>
      <c r="F980" s="107" t="s">
        <v>14</v>
      </c>
    </row>
    <row r="981" spans="1:6" x14ac:dyDescent="0.25">
      <c r="A981" s="107" t="str">
        <f t="shared" si="60"/>
        <v>375</v>
      </c>
      <c r="B981" s="291" t="s">
        <v>2990</v>
      </c>
      <c r="C981" s="107" t="str">
        <f t="shared" si="61"/>
        <v>37501</v>
      </c>
      <c r="D981" s="107" t="str">
        <f t="shared" si="62"/>
        <v>VIATICOS EN EL PAIS</v>
      </c>
      <c r="E981" s="107" t="str">
        <f t="shared" si="63"/>
        <v>37501 VIATICOS EN EL PAIS</v>
      </c>
      <c r="F981" s="107" t="s">
        <v>57</v>
      </c>
    </row>
    <row r="982" spans="1:6" x14ac:dyDescent="0.25">
      <c r="A982" s="107" t="str">
        <f t="shared" si="60"/>
        <v>382</v>
      </c>
      <c r="B982" s="291" t="s">
        <v>2990</v>
      </c>
      <c r="C982" s="107" t="str">
        <f t="shared" si="61"/>
        <v>38201</v>
      </c>
      <c r="D982" s="107" t="str">
        <f t="shared" si="62"/>
        <v>GASTOS DE ORDEN SOCIAL Y CULTURAL</v>
      </c>
      <c r="E982" s="107" t="str">
        <f t="shared" si="63"/>
        <v>38201 GASTOS DE ORDEN SOCIAL Y CULTURAL</v>
      </c>
      <c r="F982" s="107" t="s">
        <v>61</v>
      </c>
    </row>
    <row r="983" spans="1:6" x14ac:dyDescent="0.25">
      <c r="A983" s="107" t="str">
        <f t="shared" si="60"/>
        <v>382</v>
      </c>
      <c r="B983" s="291" t="s">
        <v>2990</v>
      </c>
      <c r="C983" s="107" t="str">
        <f t="shared" si="61"/>
        <v>38201</v>
      </c>
      <c r="D983" s="107" t="str">
        <f t="shared" si="62"/>
        <v>GASTOS DE ORDEN SOCIAL Y CULTURAL</v>
      </c>
      <c r="E983" s="107" t="str">
        <f t="shared" si="63"/>
        <v>38201 GASTOS DE ORDEN SOCIAL Y CULTURAL</v>
      </c>
      <c r="F983" s="107" t="s">
        <v>61</v>
      </c>
    </row>
    <row r="984" spans="1:6" x14ac:dyDescent="0.25">
      <c r="A984" s="107" t="str">
        <f t="shared" si="60"/>
        <v>382</v>
      </c>
      <c r="B984" s="291" t="s">
        <v>2990</v>
      </c>
      <c r="C984" s="107" t="str">
        <f t="shared" si="61"/>
        <v>38201</v>
      </c>
      <c r="D984" s="107" t="str">
        <f t="shared" si="62"/>
        <v>GASTOS DE ORDEN SOCIAL Y CULTURAL</v>
      </c>
      <c r="E984" s="107" t="str">
        <f t="shared" si="63"/>
        <v>38201 GASTOS DE ORDEN SOCIAL Y CULTURAL</v>
      </c>
      <c r="F984" s="107" t="s">
        <v>61</v>
      </c>
    </row>
    <row r="985" spans="1:6" x14ac:dyDescent="0.25">
      <c r="A985" s="107" t="str">
        <f t="shared" si="60"/>
        <v>382</v>
      </c>
      <c r="B985" s="291" t="s">
        <v>2990</v>
      </c>
      <c r="C985" s="107" t="str">
        <f t="shared" si="61"/>
        <v>38201</v>
      </c>
      <c r="D985" s="107" t="str">
        <f t="shared" si="62"/>
        <v>GASTOS DE ORDEN SOCIAL Y CULTURAL</v>
      </c>
      <c r="E985" s="107" t="str">
        <f t="shared" si="63"/>
        <v>38201 GASTOS DE ORDEN SOCIAL Y CULTURAL</v>
      </c>
      <c r="F985" s="107" t="s">
        <v>61</v>
      </c>
    </row>
    <row r="986" spans="1:6" x14ac:dyDescent="0.25">
      <c r="A986" s="107" t="str">
        <f t="shared" si="60"/>
        <v>382</v>
      </c>
      <c r="B986" s="291" t="s">
        <v>2990</v>
      </c>
      <c r="C986" s="107" t="str">
        <f t="shared" si="61"/>
        <v>38201</v>
      </c>
      <c r="D986" s="107" t="str">
        <f t="shared" si="62"/>
        <v>GASTOS DE ORDEN SOCIAL Y CULTURAL</v>
      </c>
      <c r="E986" s="107" t="str">
        <f t="shared" si="63"/>
        <v>38201 GASTOS DE ORDEN SOCIAL Y CULTURAL</v>
      </c>
      <c r="F986" s="107" t="s">
        <v>61</v>
      </c>
    </row>
    <row r="987" spans="1:6" x14ac:dyDescent="0.25">
      <c r="A987" s="107" t="str">
        <f t="shared" si="60"/>
        <v>382</v>
      </c>
      <c r="B987" s="291" t="s">
        <v>2990</v>
      </c>
      <c r="C987" s="107" t="str">
        <f t="shared" si="61"/>
        <v>38201</v>
      </c>
      <c r="D987" s="107" t="str">
        <f t="shared" si="62"/>
        <v>GASTOS DE ORDEN SOCIAL Y CULTURAL</v>
      </c>
      <c r="E987" s="107" t="str">
        <f t="shared" si="63"/>
        <v>38201 GASTOS DE ORDEN SOCIAL Y CULTURAL</v>
      </c>
      <c r="F987" s="107" t="s">
        <v>61</v>
      </c>
    </row>
    <row r="988" spans="1:6" x14ac:dyDescent="0.25">
      <c r="A988" s="107" t="str">
        <f t="shared" si="60"/>
        <v>382</v>
      </c>
      <c r="B988" s="291" t="s">
        <v>2990</v>
      </c>
      <c r="C988" s="107" t="str">
        <f t="shared" si="61"/>
        <v>38201</v>
      </c>
      <c r="D988" s="107" t="str">
        <f t="shared" si="62"/>
        <v>GASTOS DE ORDEN SOCIAL Y CULTURAL</v>
      </c>
      <c r="E988" s="107" t="str">
        <f t="shared" si="63"/>
        <v>38201 GASTOS DE ORDEN SOCIAL Y CULTURAL</v>
      </c>
      <c r="F988" s="107" t="s">
        <v>61</v>
      </c>
    </row>
    <row r="989" spans="1:6" x14ac:dyDescent="0.25">
      <c r="A989" s="107" t="str">
        <f t="shared" si="60"/>
        <v>382</v>
      </c>
      <c r="B989" s="291" t="s">
        <v>2990</v>
      </c>
      <c r="C989" s="107" t="str">
        <f t="shared" si="61"/>
        <v>38201</v>
      </c>
      <c r="D989" s="107" t="str">
        <f t="shared" si="62"/>
        <v>GASTOS DE ORDEN SOCIAL Y CULTURAL</v>
      </c>
      <c r="E989" s="107" t="str">
        <f t="shared" si="63"/>
        <v>38201 GASTOS DE ORDEN SOCIAL Y CULTURAL</v>
      </c>
      <c r="F989" s="107" t="s">
        <v>61</v>
      </c>
    </row>
    <row r="990" spans="1:6" x14ac:dyDescent="0.25">
      <c r="A990" s="107" t="str">
        <f t="shared" si="60"/>
        <v>382</v>
      </c>
      <c r="B990" s="291" t="s">
        <v>2990</v>
      </c>
      <c r="C990" s="107" t="str">
        <f t="shared" si="61"/>
        <v>38201</v>
      </c>
      <c r="D990" s="107" t="str">
        <f t="shared" si="62"/>
        <v>GASTOS DE ORDEN SOCIAL Y CULTURAL</v>
      </c>
      <c r="E990" s="107" t="str">
        <f t="shared" si="63"/>
        <v>38201 GASTOS DE ORDEN SOCIAL Y CULTURAL</v>
      </c>
      <c r="F990" s="107" t="s">
        <v>61</v>
      </c>
    </row>
    <row r="991" spans="1:6" x14ac:dyDescent="0.25">
      <c r="A991" s="107" t="str">
        <f t="shared" si="60"/>
        <v>382</v>
      </c>
      <c r="B991" s="291" t="s">
        <v>2990</v>
      </c>
      <c r="C991" s="107" t="str">
        <f t="shared" si="61"/>
        <v>38201</v>
      </c>
      <c r="D991" s="107" t="str">
        <f t="shared" si="62"/>
        <v>GASTOS DE ORDEN SOCIAL Y CULTURAL</v>
      </c>
      <c r="E991" s="107" t="str">
        <f t="shared" si="63"/>
        <v>38201 GASTOS DE ORDEN SOCIAL Y CULTURAL</v>
      </c>
      <c r="F991" s="107" t="s">
        <v>61</v>
      </c>
    </row>
    <row r="992" spans="1:6" x14ac:dyDescent="0.25">
      <c r="A992" s="107" t="str">
        <f t="shared" si="60"/>
        <v>382</v>
      </c>
      <c r="B992" s="291" t="s">
        <v>2990</v>
      </c>
      <c r="C992" s="107" t="str">
        <f t="shared" si="61"/>
        <v>38201</v>
      </c>
      <c r="D992" s="107" t="str">
        <f t="shared" si="62"/>
        <v>GASTOS DE ORDEN SOCIAL Y CULTURAL</v>
      </c>
      <c r="E992" s="107" t="str">
        <f t="shared" si="63"/>
        <v>38201 GASTOS DE ORDEN SOCIAL Y CULTURAL</v>
      </c>
      <c r="F992" s="107" t="s">
        <v>61</v>
      </c>
    </row>
    <row r="993" spans="1:6" x14ac:dyDescent="0.25">
      <c r="A993" s="107" t="str">
        <f t="shared" si="60"/>
        <v>382</v>
      </c>
      <c r="B993" s="291" t="s">
        <v>2990</v>
      </c>
      <c r="C993" s="107" t="str">
        <f t="shared" si="61"/>
        <v>38201</v>
      </c>
      <c r="D993" s="107" t="str">
        <f t="shared" si="62"/>
        <v>GASTOS DE ORDEN SOCIAL Y CULTURAL</v>
      </c>
      <c r="E993" s="107" t="str">
        <f t="shared" si="63"/>
        <v>38201 GASTOS DE ORDEN SOCIAL Y CULTURAL</v>
      </c>
      <c r="F993" s="107" t="s">
        <v>61</v>
      </c>
    </row>
    <row r="994" spans="1:6" x14ac:dyDescent="0.25">
      <c r="A994" s="107" t="str">
        <f t="shared" si="60"/>
        <v>382</v>
      </c>
      <c r="B994" s="291" t="s">
        <v>2990</v>
      </c>
      <c r="C994" s="107" t="str">
        <f t="shared" si="61"/>
        <v>38201</v>
      </c>
      <c r="D994" s="107" t="str">
        <f t="shared" si="62"/>
        <v>GASTOS DE ORDEN SOCIAL Y CULTURAL</v>
      </c>
      <c r="E994" s="107" t="str">
        <f t="shared" si="63"/>
        <v>38201 GASTOS DE ORDEN SOCIAL Y CULTURAL</v>
      </c>
      <c r="F994" s="107" t="s">
        <v>61</v>
      </c>
    </row>
    <row r="995" spans="1:6" x14ac:dyDescent="0.25">
      <c r="A995" s="107" t="str">
        <f t="shared" si="60"/>
        <v>382</v>
      </c>
      <c r="B995" s="291" t="s">
        <v>2990</v>
      </c>
      <c r="C995" s="107" t="str">
        <f t="shared" si="61"/>
        <v>38201</v>
      </c>
      <c r="D995" s="107" t="str">
        <f t="shared" si="62"/>
        <v>GASTOS DE ORDEN SOCIAL Y CULTURAL</v>
      </c>
      <c r="E995" s="107" t="str">
        <f t="shared" si="63"/>
        <v>38201 GASTOS DE ORDEN SOCIAL Y CULTURAL</v>
      </c>
      <c r="F995" s="107" t="s">
        <v>61</v>
      </c>
    </row>
    <row r="996" spans="1:6" x14ac:dyDescent="0.25">
      <c r="A996" s="107" t="str">
        <f t="shared" si="60"/>
        <v>382</v>
      </c>
      <c r="B996" s="291" t="s">
        <v>2990</v>
      </c>
      <c r="C996" s="107" t="str">
        <f t="shared" si="61"/>
        <v>38201</v>
      </c>
      <c r="D996" s="107" t="str">
        <f t="shared" si="62"/>
        <v>GASTOS DE ORDEN SOCIAL Y CULTURAL</v>
      </c>
      <c r="E996" s="107" t="str">
        <f t="shared" si="63"/>
        <v>38201 GASTOS DE ORDEN SOCIAL Y CULTURAL</v>
      </c>
      <c r="F996" s="107" t="s">
        <v>61</v>
      </c>
    </row>
    <row r="997" spans="1:6" x14ac:dyDescent="0.25">
      <c r="A997" s="107" t="str">
        <f t="shared" si="60"/>
        <v>383</v>
      </c>
      <c r="B997" s="291" t="s">
        <v>2990</v>
      </c>
      <c r="C997" s="107" t="str">
        <f t="shared" si="61"/>
        <v>38301</v>
      </c>
      <c r="D997" s="107" t="str">
        <f t="shared" si="62"/>
        <v>CONGRESOS Y CONVENCIONES</v>
      </c>
      <c r="E997" s="107" t="str">
        <f t="shared" si="63"/>
        <v>38301 CONGRESOS Y CONVENCIONES</v>
      </c>
      <c r="F997" s="107" t="s">
        <v>208</v>
      </c>
    </row>
    <row r="998" spans="1:6" x14ac:dyDescent="0.25">
      <c r="A998" s="107" t="str">
        <f t="shared" si="60"/>
        <v>511</v>
      </c>
      <c r="B998" s="291" t="s">
        <v>2990</v>
      </c>
      <c r="C998" s="107" t="str">
        <f t="shared" si="61"/>
        <v>51101</v>
      </c>
      <c r="D998" s="107" t="str">
        <f t="shared" si="62"/>
        <v>MUEBLES DE OFICINA Y ESTANTERIA</v>
      </c>
      <c r="E998" s="107" t="str">
        <f t="shared" si="63"/>
        <v>51101 MUEBLES DE OFICINA Y ESTANTERIA</v>
      </c>
      <c r="F998" s="107" t="s">
        <v>15</v>
      </c>
    </row>
    <row r="999" spans="1:6" x14ac:dyDescent="0.25">
      <c r="A999" s="107" t="str">
        <f t="shared" si="60"/>
        <v>521</v>
      </c>
      <c r="B999" s="291" t="s">
        <v>2990</v>
      </c>
      <c r="C999" s="107" t="str">
        <f t="shared" si="61"/>
        <v>52101</v>
      </c>
      <c r="D999" s="107" t="str">
        <f t="shared" si="62"/>
        <v>EQUIPOS Y APARATOS AUDIOVISUALES</v>
      </c>
      <c r="E999" s="107" t="str">
        <f t="shared" si="63"/>
        <v>52101 EQUIPOS Y APARATOS AUDIOVISUALES</v>
      </c>
      <c r="F999" s="107" t="s">
        <v>80</v>
      </c>
    </row>
    <row r="1000" spans="1:6" x14ac:dyDescent="0.25">
      <c r="A1000" s="107" t="str">
        <f t="shared" si="60"/>
        <v>351</v>
      </c>
      <c r="B1000" s="291" t="s">
        <v>2990</v>
      </c>
      <c r="C1000" s="107" t="str">
        <f t="shared" si="61"/>
        <v>35101</v>
      </c>
      <c r="D1000" s="107" t="str">
        <f t="shared" si="62"/>
        <v>CONSERVACION Y MANTENIMIENTO MENOR DE INMUEBLES</v>
      </c>
      <c r="E1000" s="107" t="str">
        <f t="shared" si="63"/>
        <v>35101 CONSERVACION Y MANTENIMIENTO MENOR DE INMUEBLES</v>
      </c>
      <c r="F1000" s="107" t="s">
        <v>99</v>
      </c>
    </row>
    <row r="1001" spans="1:6" x14ac:dyDescent="0.25">
      <c r="A1001" s="107" t="str">
        <f t="shared" si="60"/>
        <v>523</v>
      </c>
      <c r="B1001" s="291" t="s">
        <v>2990</v>
      </c>
      <c r="C1001" s="107" t="str">
        <f t="shared" si="61"/>
        <v>52301</v>
      </c>
      <c r="D1001" s="107" t="str">
        <f t="shared" si="62"/>
        <v>CAMARAS FOTOGRAFICAS Y DE VIDEO</v>
      </c>
      <c r="E1001" s="107" t="str">
        <f t="shared" si="63"/>
        <v>52301 CAMARAS FOTOGRAFICAS Y DE VIDEO</v>
      </c>
      <c r="F1001" s="107" t="s">
        <v>106</v>
      </c>
    </row>
    <row r="1002" spans="1:6" x14ac:dyDescent="0.25">
      <c r="A1002" s="107" t="str">
        <f t="shared" si="60"/>
        <v>211</v>
      </c>
      <c r="B1002" s="291" t="s">
        <v>2990</v>
      </c>
      <c r="C1002" s="107" t="str">
        <f t="shared" si="61"/>
        <v>21101</v>
      </c>
      <c r="D1002" s="107" t="str">
        <f t="shared" si="62"/>
        <v>MATERIALES, UTILES Y EQUIPOS MENORES DE OFICINA</v>
      </c>
      <c r="E1002" s="107" t="str">
        <f t="shared" si="63"/>
        <v>21101 MATERIALES, UTILES Y EQUIPOS MENORES DE OFICINA</v>
      </c>
      <c r="F1002" s="107" t="s">
        <v>2</v>
      </c>
    </row>
    <row r="1003" spans="1:6" x14ac:dyDescent="0.25">
      <c r="A1003" s="107" t="str">
        <f t="shared" si="60"/>
        <v>271</v>
      </c>
      <c r="B1003" s="291" t="s">
        <v>2990</v>
      </c>
      <c r="C1003" s="107" t="str">
        <f t="shared" si="61"/>
        <v>27101</v>
      </c>
      <c r="D1003" s="107" t="str">
        <f t="shared" si="62"/>
        <v>VESTUARIO Y UNIFORMES</v>
      </c>
      <c r="E1003" s="107" t="str">
        <f t="shared" si="63"/>
        <v>27101 VESTUARIO Y UNIFORMES</v>
      </c>
      <c r="F1003" s="107" t="s">
        <v>8</v>
      </c>
    </row>
    <row r="1004" spans="1:6" x14ac:dyDescent="0.25">
      <c r="A1004" s="107" t="str">
        <f t="shared" si="60"/>
        <v>336</v>
      </c>
      <c r="B1004" s="291" t="s">
        <v>2990</v>
      </c>
      <c r="C1004" s="107" t="str">
        <f t="shared" si="61"/>
        <v>33601</v>
      </c>
      <c r="D1004" s="107" t="str">
        <f t="shared" si="62"/>
        <v>SERVICIOS DE APOYO ADMINISTRATIVO, TRADUCCION, FOTOCOPIADO E IMPRESION</v>
      </c>
      <c r="E1004" s="107" t="str">
        <f t="shared" si="63"/>
        <v>33601 SERVICIOS DE APOYO ADMINISTRATIVO, TRADUCCION, FOTOCOPIADO E IMPRESION</v>
      </c>
      <c r="F1004" s="107" t="s">
        <v>45</v>
      </c>
    </row>
    <row r="1005" spans="1:6" x14ac:dyDescent="0.25">
      <c r="A1005" s="107" t="str">
        <f t="shared" si="60"/>
        <v>515</v>
      </c>
      <c r="B1005" s="291" t="s">
        <v>2990</v>
      </c>
      <c r="C1005" s="107" t="str">
        <f t="shared" si="61"/>
        <v>51501</v>
      </c>
      <c r="D1005" s="107" t="str">
        <f t="shared" si="62"/>
        <v>EQUIPO DE COMPUTO Y DE TECNOLOGIAS DE LA INFORMACION</v>
      </c>
      <c r="E1005" s="107" t="str">
        <f t="shared" si="63"/>
        <v>51501 EQUIPO DE COMPUTO Y DE TECNOLOGIAS DE LA INFORMACION</v>
      </c>
      <c r="F1005" s="107" t="s">
        <v>73</v>
      </c>
    </row>
    <row r="1006" spans="1:6" x14ac:dyDescent="0.25">
      <c r="A1006" s="107" t="str">
        <f t="shared" si="60"/>
        <v>254</v>
      </c>
      <c r="B1006" s="291" t="s">
        <v>2990</v>
      </c>
      <c r="C1006" s="107" t="str">
        <f t="shared" si="61"/>
        <v>25401</v>
      </c>
      <c r="D1006" s="107" t="str">
        <f t="shared" si="62"/>
        <v>MATERIALES, ACCESORIOS Y SUMINISTROS MEDICOS</v>
      </c>
      <c r="E1006" s="107" t="str">
        <f t="shared" si="63"/>
        <v>25401 MATERIALES, ACCESORIOS Y SUMINISTROS MEDICOS</v>
      </c>
      <c r="F1006" s="107" t="s">
        <v>42</v>
      </c>
    </row>
    <row r="1007" spans="1:6" x14ac:dyDescent="0.25">
      <c r="A1007" s="107" t="str">
        <f t="shared" si="60"/>
        <v>254</v>
      </c>
      <c r="B1007" s="291" t="s">
        <v>2990</v>
      </c>
      <c r="C1007" s="107" t="str">
        <f t="shared" si="61"/>
        <v>25401</v>
      </c>
      <c r="D1007" s="107" t="str">
        <f t="shared" si="62"/>
        <v>MATERIALES, ACCESORIOS Y SUMINISTROS MEDICOS</v>
      </c>
      <c r="E1007" s="107" t="str">
        <f t="shared" si="63"/>
        <v>25401 MATERIALES, ACCESORIOS Y SUMINISTROS MEDICOS</v>
      </c>
      <c r="F1007" s="107" t="s">
        <v>42</v>
      </c>
    </row>
    <row r="1008" spans="1:6" x14ac:dyDescent="0.25">
      <c r="A1008" s="107" t="str">
        <f t="shared" si="60"/>
        <v>254</v>
      </c>
      <c r="B1008" s="291" t="s">
        <v>2990</v>
      </c>
      <c r="C1008" s="107" t="str">
        <f t="shared" si="61"/>
        <v>25401</v>
      </c>
      <c r="D1008" s="107" t="str">
        <f t="shared" si="62"/>
        <v>MATERIALES, ACCESORIOS Y SUMINISTROS MEDICOS</v>
      </c>
      <c r="E1008" s="107" t="str">
        <f t="shared" si="63"/>
        <v>25401 MATERIALES, ACCESORIOS Y SUMINISTROS MEDICOS</v>
      </c>
      <c r="F1008" s="107" t="s">
        <v>42</v>
      </c>
    </row>
    <row r="1009" spans="1:6" x14ac:dyDescent="0.25">
      <c r="A1009" s="107" t="str">
        <f t="shared" si="60"/>
        <v>272</v>
      </c>
      <c r="B1009" s="291" t="s">
        <v>2990</v>
      </c>
      <c r="C1009" s="107" t="str">
        <f t="shared" si="61"/>
        <v>27201</v>
      </c>
      <c r="D1009" s="107" t="str">
        <f t="shared" si="62"/>
        <v>PRENDAS DE SEGURIDAD Y PROTECCION PERSONAL</v>
      </c>
      <c r="E1009" s="107" t="str">
        <f t="shared" si="63"/>
        <v>27201 PRENDAS DE SEGURIDAD Y PROTECCION PERSONAL</v>
      </c>
      <c r="F1009" s="107" t="s">
        <v>67</v>
      </c>
    </row>
    <row r="1010" spans="1:6" x14ac:dyDescent="0.25">
      <c r="A1010" s="107" t="str">
        <f t="shared" si="60"/>
        <v>272</v>
      </c>
      <c r="B1010" s="291" t="s">
        <v>2990</v>
      </c>
      <c r="C1010" s="107" t="str">
        <f t="shared" si="61"/>
        <v>27201</v>
      </c>
      <c r="D1010" s="107" t="str">
        <f t="shared" si="62"/>
        <v>PRENDAS DE SEGURIDAD Y PROTECCION PERSONAL</v>
      </c>
      <c r="E1010" s="107" t="str">
        <f t="shared" si="63"/>
        <v>27201 PRENDAS DE SEGURIDAD Y PROTECCION PERSONAL</v>
      </c>
      <c r="F1010" s="107" t="s">
        <v>67</v>
      </c>
    </row>
    <row r="1011" spans="1:6" x14ac:dyDescent="0.25">
      <c r="A1011" s="107" t="str">
        <f t="shared" si="60"/>
        <v>291</v>
      </c>
      <c r="B1011" s="291" t="s">
        <v>2990</v>
      </c>
      <c r="C1011" s="107" t="str">
        <f t="shared" si="61"/>
        <v>29101</v>
      </c>
      <c r="D1011" s="107" t="str">
        <f t="shared" si="62"/>
        <v>HERRAMIENTAS MENORES</v>
      </c>
      <c r="E1011" s="107" t="str">
        <f t="shared" si="63"/>
        <v>29101 HERRAMIENTAS MENORES</v>
      </c>
      <c r="F1011" s="107" t="s">
        <v>10</v>
      </c>
    </row>
    <row r="1012" spans="1:6" x14ac:dyDescent="0.25">
      <c r="A1012" s="107" t="str">
        <f t="shared" si="60"/>
        <v>291</v>
      </c>
      <c r="B1012" s="291" t="s">
        <v>2990</v>
      </c>
      <c r="C1012" s="107" t="str">
        <f t="shared" si="61"/>
        <v>29101</v>
      </c>
      <c r="D1012" s="107" t="str">
        <f t="shared" si="62"/>
        <v>HERRAMIENTAS MENORES</v>
      </c>
      <c r="E1012" s="107" t="str">
        <f t="shared" si="63"/>
        <v>29101 HERRAMIENTAS MENORES</v>
      </c>
      <c r="F1012" s="107" t="s">
        <v>10</v>
      </c>
    </row>
    <row r="1013" spans="1:6" x14ac:dyDescent="0.25">
      <c r="A1013" s="107" t="str">
        <f t="shared" si="60"/>
        <v>291</v>
      </c>
      <c r="B1013" s="291" t="s">
        <v>2990</v>
      </c>
      <c r="C1013" s="107" t="str">
        <f t="shared" si="61"/>
        <v>29101</v>
      </c>
      <c r="D1013" s="107" t="str">
        <f t="shared" si="62"/>
        <v>HERRAMIENTAS MENORES</v>
      </c>
      <c r="E1013" s="107" t="str">
        <f t="shared" si="63"/>
        <v>29101 HERRAMIENTAS MENORES</v>
      </c>
      <c r="F1013" s="107" t="s">
        <v>10</v>
      </c>
    </row>
    <row r="1014" spans="1:6" x14ac:dyDescent="0.25">
      <c r="A1014" s="107" t="str">
        <f t="shared" si="60"/>
        <v>291</v>
      </c>
      <c r="B1014" s="291" t="s">
        <v>2990</v>
      </c>
      <c r="C1014" s="107" t="str">
        <f t="shared" si="61"/>
        <v>29101</v>
      </c>
      <c r="D1014" s="107" t="str">
        <f t="shared" si="62"/>
        <v>HERRAMIENTAS MENORES</v>
      </c>
      <c r="E1014" s="107" t="str">
        <f t="shared" si="63"/>
        <v>29101 HERRAMIENTAS MENORES</v>
      </c>
      <c r="F1014" s="107" t="s">
        <v>10</v>
      </c>
    </row>
    <row r="1015" spans="1:6" x14ac:dyDescent="0.25">
      <c r="A1015" s="107" t="str">
        <f t="shared" si="60"/>
        <v>326</v>
      </c>
      <c r="B1015" s="291" t="s">
        <v>2990</v>
      </c>
      <c r="C1015" s="107" t="str">
        <f t="shared" si="61"/>
        <v>32601</v>
      </c>
      <c r="D1015" s="107" t="str">
        <f t="shared" si="62"/>
        <v>ARRENDAMIENTO DE MAQUINARIA, OTROS EQUIPOS Y HERRAMIENTAS</v>
      </c>
      <c r="E1015" s="107" t="str">
        <f t="shared" si="63"/>
        <v>32601 ARRENDAMIENTO DE MAQUINARIA, OTROS EQUIPOS Y HERRAMIENTAS</v>
      </c>
      <c r="F1015" s="107" t="s">
        <v>188</v>
      </c>
    </row>
    <row r="1016" spans="1:6" x14ac:dyDescent="0.25">
      <c r="A1016" s="107" t="str">
        <f t="shared" si="60"/>
        <v>336</v>
      </c>
      <c r="B1016" s="291" t="s">
        <v>2990</v>
      </c>
      <c r="C1016" s="107" t="str">
        <f t="shared" si="61"/>
        <v>33601</v>
      </c>
      <c r="D1016" s="107" t="str">
        <f t="shared" si="62"/>
        <v>SERVICIOS DE APOYO ADMINISTRATIVO, TRADUCCION, FOTOCOPIADO E IMPRESION</v>
      </c>
      <c r="E1016" s="107" t="str">
        <f t="shared" si="63"/>
        <v>33601 SERVICIOS DE APOYO ADMINISTRATIVO, TRADUCCION, FOTOCOPIADO E IMPRESION</v>
      </c>
      <c r="F1016" s="107" t="s">
        <v>45</v>
      </c>
    </row>
    <row r="1017" spans="1:6" x14ac:dyDescent="0.25">
      <c r="A1017" s="107" t="str">
        <f t="shared" si="60"/>
        <v>382</v>
      </c>
      <c r="B1017" s="291" t="s">
        <v>2990</v>
      </c>
      <c r="C1017" s="107" t="str">
        <f t="shared" si="61"/>
        <v>38201</v>
      </c>
      <c r="D1017" s="107" t="str">
        <f t="shared" si="62"/>
        <v>GASTOS DE ORDEN SOCIAL Y CULTURAL</v>
      </c>
      <c r="E1017" s="107" t="str">
        <f t="shared" si="63"/>
        <v>38201 GASTOS DE ORDEN SOCIAL Y CULTURAL</v>
      </c>
      <c r="F1017" s="107" t="s">
        <v>61</v>
      </c>
    </row>
    <row r="1018" spans="1:6" x14ac:dyDescent="0.25">
      <c r="A1018" s="107" t="str">
        <f t="shared" si="60"/>
        <v>431</v>
      </c>
      <c r="B1018" s="291" t="s">
        <v>2990</v>
      </c>
      <c r="C1018" s="107" t="str">
        <f t="shared" si="61"/>
        <v>43101</v>
      </c>
      <c r="D1018" s="107" t="str">
        <f t="shared" si="62"/>
        <v>SUBSIDIOS A LA PRODUCCION</v>
      </c>
      <c r="E1018" s="107" t="str">
        <f t="shared" si="63"/>
        <v>43101 SUBSIDIOS A LA PRODUCCION</v>
      </c>
      <c r="F1018" s="107" t="s">
        <v>204</v>
      </c>
    </row>
    <row r="1019" spans="1:6" x14ac:dyDescent="0.25">
      <c r="A1019" s="107" t="str">
        <f t="shared" si="60"/>
        <v>431</v>
      </c>
      <c r="B1019" s="291" t="s">
        <v>2990</v>
      </c>
      <c r="C1019" s="107" t="str">
        <f t="shared" si="61"/>
        <v>43101</v>
      </c>
      <c r="D1019" s="107" t="str">
        <f t="shared" si="62"/>
        <v>SUBSIDIOS A LA PRODUCCION</v>
      </c>
      <c r="E1019" s="107" t="str">
        <f t="shared" si="63"/>
        <v>43101 SUBSIDIOS A LA PRODUCCION</v>
      </c>
      <c r="F1019" s="107" t="s">
        <v>204</v>
      </c>
    </row>
    <row r="1020" spans="1:6" x14ac:dyDescent="0.25">
      <c r="A1020" s="107" t="str">
        <f t="shared" si="60"/>
        <v>431</v>
      </c>
      <c r="B1020" s="291" t="s">
        <v>2990</v>
      </c>
      <c r="C1020" s="107" t="str">
        <f t="shared" si="61"/>
        <v>43101</v>
      </c>
      <c r="D1020" s="107" t="str">
        <f t="shared" si="62"/>
        <v>SUBSIDIOS A LA PRODUCCION</v>
      </c>
      <c r="E1020" s="107" t="str">
        <f t="shared" si="63"/>
        <v>43101 SUBSIDIOS A LA PRODUCCION</v>
      </c>
      <c r="F1020" s="107" t="s">
        <v>204</v>
      </c>
    </row>
    <row r="1021" spans="1:6" x14ac:dyDescent="0.25">
      <c r="A1021" s="107" t="str">
        <f t="shared" si="60"/>
        <v>431</v>
      </c>
      <c r="B1021" s="291" t="s">
        <v>2990</v>
      </c>
      <c r="C1021" s="107" t="str">
        <f t="shared" si="61"/>
        <v>43101</v>
      </c>
      <c r="D1021" s="107" t="str">
        <f t="shared" si="62"/>
        <v>SUBSIDIOS A LA PRODUCCION</v>
      </c>
      <c r="E1021" s="107" t="str">
        <f t="shared" si="63"/>
        <v>43101 SUBSIDIOS A LA PRODUCCION</v>
      </c>
      <c r="F1021" s="107" t="s">
        <v>204</v>
      </c>
    </row>
    <row r="1022" spans="1:6" x14ac:dyDescent="0.25">
      <c r="A1022" s="107" t="str">
        <f t="shared" si="60"/>
        <v>431</v>
      </c>
      <c r="B1022" s="291" t="s">
        <v>2990</v>
      </c>
      <c r="C1022" s="107" t="str">
        <f t="shared" si="61"/>
        <v>43101</v>
      </c>
      <c r="D1022" s="107" t="str">
        <f t="shared" si="62"/>
        <v>SUBSIDIOS A LA PRODUCCION</v>
      </c>
      <c r="E1022" s="107" t="str">
        <f t="shared" si="63"/>
        <v>43101 SUBSIDIOS A LA PRODUCCION</v>
      </c>
      <c r="F1022" s="107" t="s">
        <v>204</v>
      </c>
    </row>
    <row r="1023" spans="1:6" x14ac:dyDescent="0.25">
      <c r="A1023" s="107" t="str">
        <f t="shared" si="60"/>
        <v>431</v>
      </c>
      <c r="B1023" s="291" t="s">
        <v>2990</v>
      </c>
      <c r="C1023" s="107" t="str">
        <f t="shared" si="61"/>
        <v>43101</v>
      </c>
      <c r="D1023" s="107" t="str">
        <f t="shared" si="62"/>
        <v>SUBSIDIOS A LA PRODUCCION</v>
      </c>
      <c r="E1023" s="107" t="str">
        <f t="shared" si="63"/>
        <v>43101 SUBSIDIOS A LA PRODUCCION</v>
      </c>
      <c r="F1023" s="107" t="s">
        <v>204</v>
      </c>
    </row>
    <row r="1024" spans="1:6" x14ac:dyDescent="0.25">
      <c r="A1024" s="107" t="str">
        <f t="shared" si="60"/>
        <v>431</v>
      </c>
      <c r="B1024" s="291" t="s">
        <v>2990</v>
      </c>
      <c r="C1024" s="107" t="str">
        <f t="shared" si="61"/>
        <v>43101</v>
      </c>
      <c r="D1024" s="107" t="str">
        <f t="shared" si="62"/>
        <v>SUBSIDIOS A LA PRODUCCION</v>
      </c>
      <c r="E1024" s="107" t="str">
        <f t="shared" si="63"/>
        <v>43101 SUBSIDIOS A LA PRODUCCION</v>
      </c>
      <c r="F1024" s="107" t="s">
        <v>204</v>
      </c>
    </row>
    <row r="1025" spans="1:6" x14ac:dyDescent="0.25">
      <c r="A1025" s="107" t="str">
        <f t="shared" si="60"/>
        <v>431</v>
      </c>
      <c r="B1025" s="291" t="s">
        <v>2990</v>
      </c>
      <c r="C1025" s="107" t="str">
        <f t="shared" si="61"/>
        <v>43101</v>
      </c>
      <c r="D1025" s="107" t="str">
        <f t="shared" si="62"/>
        <v>SUBSIDIOS A LA PRODUCCION</v>
      </c>
      <c r="E1025" s="107" t="str">
        <f t="shared" si="63"/>
        <v>43101 SUBSIDIOS A LA PRODUCCION</v>
      </c>
      <c r="F1025" s="107" t="s">
        <v>204</v>
      </c>
    </row>
    <row r="1026" spans="1:6" x14ac:dyDescent="0.25">
      <c r="A1026" s="107" t="str">
        <f t="shared" si="60"/>
        <v>569</v>
      </c>
      <c r="B1026" s="291" t="s">
        <v>2990</v>
      </c>
      <c r="C1026" s="107" t="str">
        <f t="shared" si="61"/>
        <v>56901</v>
      </c>
      <c r="D1026" s="107" t="str">
        <f t="shared" si="62"/>
        <v>OTROS EQUIPOS</v>
      </c>
      <c r="E1026" s="107" t="str">
        <f t="shared" si="63"/>
        <v>56901 OTROS EQUIPOS</v>
      </c>
      <c r="F1026" s="107" t="s">
        <v>78</v>
      </c>
    </row>
    <row r="1027" spans="1:6" x14ac:dyDescent="0.25">
      <c r="A1027" s="107" t="str">
        <f t="shared" ref="A1027:A1090" si="64">+MID(F1027,1,3)</f>
        <v>211</v>
      </c>
      <c r="B1027" s="291" t="s">
        <v>2990</v>
      </c>
      <c r="C1027" s="107" t="str">
        <f t="shared" ref="C1027:C1090" si="65">+CONCATENATE(A1027,B1027)</f>
        <v>21101</v>
      </c>
      <c r="D1027" s="107" t="str">
        <f t="shared" ref="D1027:D1090" si="66">+MID(F1027,5,999)</f>
        <v>MATERIALES, UTILES Y EQUIPOS MENORES DE OFICINA</v>
      </c>
      <c r="E1027" s="107" t="str">
        <f t="shared" si="63"/>
        <v>21101 MATERIALES, UTILES Y EQUIPOS MENORES DE OFICINA</v>
      </c>
      <c r="F1027" s="107" t="s">
        <v>2</v>
      </c>
    </row>
    <row r="1028" spans="1:6" x14ac:dyDescent="0.25">
      <c r="A1028" s="107" t="str">
        <f t="shared" si="64"/>
        <v>216</v>
      </c>
      <c r="B1028" s="291" t="s">
        <v>2990</v>
      </c>
      <c r="C1028" s="107" t="str">
        <f t="shared" si="65"/>
        <v>21601</v>
      </c>
      <c r="D1028" s="107" t="str">
        <f t="shared" si="66"/>
        <v>MATERIAL DE LIMPIEZA</v>
      </c>
      <c r="E1028" s="107" t="str">
        <f t="shared" si="63"/>
        <v>21601 MATERIAL DE LIMPIEZA</v>
      </c>
      <c r="F1028" s="107" t="s">
        <v>4</v>
      </c>
    </row>
    <row r="1029" spans="1:6" x14ac:dyDescent="0.25">
      <c r="A1029" s="107" t="str">
        <f t="shared" si="64"/>
        <v>318</v>
      </c>
      <c r="B1029" s="291" t="s">
        <v>2990</v>
      </c>
      <c r="C1029" s="107" t="str">
        <f t="shared" si="65"/>
        <v>31801</v>
      </c>
      <c r="D1029" s="107" t="str">
        <f t="shared" si="66"/>
        <v>SERVICIOS POSTALES Y TELEGRAFICOS</v>
      </c>
      <c r="E1029" s="107" t="str">
        <f t="shared" ref="E1029:E1092" si="67">+CONCATENATE(C1029," ",D1029)</f>
        <v>31801 SERVICIOS POSTALES Y TELEGRAFICOS</v>
      </c>
      <c r="F1029" s="107" t="s">
        <v>12</v>
      </c>
    </row>
    <row r="1030" spans="1:6" x14ac:dyDescent="0.25">
      <c r="A1030" s="107" t="str">
        <f t="shared" si="64"/>
        <v>318</v>
      </c>
      <c r="B1030" s="291" t="s">
        <v>2990</v>
      </c>
      <c r="C1030" s="107" t="str">
        <f t="shared" si="65"/>
        <v>31801</v>
      </c>
      <c r="D1030" s="107" t="str">
        <f t="shared" si="66"/>
        <v>SERVICIOS POSTALES Y TELEGRAFICOS</v>
      </c>
      <c r="E1030" s="107" t="str">
        <f t="shared" si="67"/>
        <v>31801 SERVICIOS POSTALES Y TELEGRAFICOS</v>
      </c>
      <c r="F1030" s="107" t="s">
        <v>12</v>
      </c>
    </row>
    <row r="1031" spans="1:6" x14ac:dyDescent="0.25">
      <c r="A1031" s="107" t="str">
        <f t="shared" si="64"/>
        <v>329</v>
      </c>
      <c r="B1031" s="291" t="s">
        <v>2990</v>
      </c>
      <c r="C1031" s="107" t="str">
        <f t="shared" si="65"/>
        <v>32901</v>
      </c>
      <c r="D1031" s="107" t="str">
        <f t="shared" si="66"/>
        <v>OTROS ARRENDAMIENTOS</v>
      </c>
      <c r="E1031" s="107" t="str">
        <f t="shared" si="67"/>
        <v>32901 OTROS ARRENDAMIENTOS</v>
      </c>
      <c r="F1031" s="107" t="s">
        <v>60</v>
      </c>
    </row>
    <row r="1032" spans="1:6" x14ac:dyDescent="0.25">
      <c r="A1032" s="107" t="str">
        <f t="shared" si="64"/>
        <v>336</v>
      </c>
      <c r="B1032" s="291" t="s">
        <v>2990</v>
      </c>
      <c r="C1032" s="107" t="str">
        <f t="shared" si="65"/>
        <v>33601</v>
      </c>
      <c r="D1032" s="107" t="str">
        <f t="shared" si="66"/>
        <v>SERVICIOS DE APOYO ADMINISTRATIVO, TRADUCCION, FOTOCOPIADO E IMPRESION</v>
      </c>
      <c r="E1032" s="107" t="str">
        <f t="shared" si="67"/>
        <v>33601 SERVICIOS DE APOYO ADMINISTRATIVO, TRADUCCION, FOTOCOPIADO E IMPRESION</v>
      </c>
      <c r="F1032" s="107" t="s">
        <v>45</v>
      </c>
    </row>
    <row r="1033" spans="1:6" x14ac:dyDescent="0.25">
      <c r="A1033" s="107" t="str">
        <f t="shared" si="64"/>
        <v>336</v>
      </c>
      <c r="B1033" s="291" t="s">
        <v>2990</v>
      </c>
      <c r="C1033" s="107" t="str">
        <f t="shared" si="65"/>
        <v>33601</v>
      </c>
      <c r="D1033" s="107" t="str">
        <f t="shared" si="66"/>
        <v>SERVICIOS DE APOYO ADMINISTRATIVO, TRADUCCION, FOTOCOPIADO E IMPRESION</v>
      </c>
      <c r="E1033" s="107" t="str">
        <f t="shared" si="67"/>
        <v>33601 SERVICIOS DE APOYO ADMINISTRATIVO, TRADUCCION, FOTOCOPIADO E IMPRESION</v>
      </c>
      <c r="F1033" s="107" t="s">
        <v>45</v>
      </c>
    </row>
    <row r="1034" spans="1:6" x14ac:dyDescent="0.25">
      <c r="A1034" s="107" t="str">
        <f t="shared" si="64"/>
        <v>371</v>
      </c>
      <c r="B1034" s="291" t="s">
        <v>2990</v>
      </c>
      <c r="C1034" s="107" t="str">
        <f t="shared" si="65"/>
        <v>37101</v>
      </c>
      <c r="D1034" s="107" t="str">
        <f t="shared" si="66"/>
        <v>PASAJES AEREOS</v>
      </c>
      <c r="E1034" s="107" t="str">
        <f t="shared" si="67"/>
        <v>37101 PASAJES AEREOS</v>
      </c>
      <c r="F1034" s="107" t="s">
        <v>56</v>
      </c>
    </row>
    <row r="1035" spans="1:6" x14ac:dyDescent="0.25">
      <c r="A1035" s="107" t="str">
        <f t="shared" si="64"/>
        <v>372</v>
      </c>
      <c r="B1035" s="291" t="s">
        <v>2990</v>
      </c>
      <c r="C1035" s="107" t="str">
        <f t="shared" si="65"/>
        <v>37201</v>
      </c>
      <c r="D1035" s="107" t="str">
        <f t="shared" si="66"/>
        <v>PASAJES TERRESTRES</v>
      </c>
      <c r="E1035" s="107" t="str">
        <f t="shared" si="67"/>
        <v>37201 PASAJES TERRESTRES</v>
      </c>
      <c r="F1035" s="107" t="s">
        <v>14</v>
      </c>
    </row>
    <row r="1036" spans="1:6" x14ac:dyDescent="0.25">
      <c r="A1036" s="107" t="str">
        <f t="shared" si="64"/>
        <v>375</v>
      </c>
      <c r="B1036" s="291" t="s">
        <v>2990</v>
      </c>
      <c r="C1036" s="107" t="str">
        <f t="shared" si="65"/>
        <v>37501</v>
      </c>
      <c r="D1036" s="107" t="str">
        <f t="shared" si="66"/>
        <v>VIATICOS EN EL PAIS</v>
      </c>
      <c r="E1036" s="107" t="str">
        <f t="shared" si="67"/>
        <v>37501 VIATICOS EN EL PAIS</v>
      </c>
      <c r="F1036" s="107" t="s">
        <v>57</v>
      </c>
    </row>
    <row r="1037" spans="1:6" x14ac:dyDescent="0.25">
      <c r="A1037" s="107" t="str">
        <f t="shared" si="64"/>
        <v>376</v>
      </c>
      <c r="B1037" s="291" t="s">
        <v>2990</v>
      </c>
      <c r="C1037" s="107" t="str">
        <f t="shared" si="65"/>
        <v>37601</v>
      </c>
      <c r="D1037" s="107" t="str">
        <f t="shared" si="66"/>
        <v>VIATICOS EN EL EXTRANJERO</v>
      </c>
      <c r="E1037" s="107" t="str">
        <f t="shared" si="67"/>
        <v>37601 VIATICOS EN EL EXTRANJERO</v>
      </c>
      <c r="F1037" s="107" t="s">
        <v>111</v>
      </c>
    </row>
    <row r="1038" spans="1:6" x14ac:dyDescent="0.25">
      <c r="A1038" s="107" t="str">
        <f t="shared" si="64"/>
        <v>382</v>
      </c>
      <c r="B1038" s="291" t="s">
        <v>2990</v>
      </c>
      <c r="C1038" s="107" t="str">
        <f t="shared" si="65"/>
        <v>38201</v>
      </c>
      <c r="D1038" s="107" t="str">
        <f t="shared" si="66"/>
        <v>GASTOS DE ORDEN SOCIAL Y CULTURAL</v>
      </c>
      <c r="E1038" s="107" t="str">
        <f t="shared" si="67"/>
        <v>38201 GASTOS DE ORDEN SOCIAL Y CULTURAL</v>
      </c>
      <c r="F1038" s="107" t="s">
        <v>61</v>
      </c>
    </row>
    <row r="1039" spans="1:6" x14ac:dyDescent="0.25">
      <c r="A1039" s="107" t="str">
        <f t="shared" si="64"/>
        <v>417</v>
      </c>
      <c r="B1039" s="291" t="s">
        <v>2990</v>
      </c>
      <c r="C1039" s="107" t="str">
        <f t="shared" si="65"/>
        <v>41701</v>
      </c>
      <c r="D1039" s="107" t="str">
        <f t="shared" si="66"/>
        <v>TRANSFERENCIAS INTERNAS OTORGADAS A FIDEICOMISOS PUBLICOS EMPRESARIALES Y NO FINANCIEROS</v>
      </c>
      <c r="E1039" s="107" t="str">
        <f t="shared" si="67"/>
        <v>41701 TRANSFERENCIAS INTERNAS OTORGADAS A FIDEICOMISOS PUBLICOS EMPRESARIALES Y NO FINANCIEROS</v>
      </c>
      <c r="F1039" s="107" t="s">
        <v>64</v>
      </c>
    </row>
    <row r="1040" spans="1:6" x14ac:dyDescent="0.25">
      <c r="A1040" s="107" t="str">
        <f t="shared" si="64"/>
        <v>417</v>
      </c>
      <c r="B1040" s="291" t="s">
        <v>2990</v>
      </c>
      <c r="C1040" s="107" t="str">
        <f t="shared" si="65"/>
        <v>41701</v>
      </c>
      <c r="D1040" s="107" t="str">
        <f t="shared" si="66"/>
        <v>TRANSFERENCIAS INTERNAS OTORGADAS A FIDEICOMISOS PUBLICOS EMPRESARIALES Y NO FINANCIEROS</v>
      </c>
      <c r="E1040" s="107" t="str">
        <f t="shared" si="67"/>
        <v>41701 TRANSFERENCIAS INTERNAS OTORGADAS A FIDEICOMISOS PUBLICOS EMPRESARIALES Y NO FINANCIEROS</v>
      </c>
      <c r="F1040" s="107" t="s">
        <v>64</v>
      </c>
    </row>
    <row r="1041" spans="1:6" x14ac:dyDescent="0.25">
      <c r="A1041" s="107" t="str">
        <f t="shared" si="64"/>
        <v>211</v>
      </c>
      <c r="B1041" s="291" t="s">
        <v>2990</v>
      </c>
      <c r="C1041" s="107" t="str">
        <f t="shared" si="65"/>
        <v>21101</v>
      </c>
      <c r="D1041" s="107" t="str">
        <f t="shared" si="66"/>
        <v>MATERIALES, UTILES Y EQUIPOS MENORES DE OFICINA</v>
      </c>
      <c r="E1041" s="107" t="str">
        <f t="shared" si="67"/>
        <v>21101 MATERIALES, UTILES Y EQUIPOS MENORES DE OFICINA</v>
      </c>
      <c r="F1041" s="107" t="s">
        <v>2</v>
      </c>
    </row>
    <row r="1042" spans="1:6" x14ac:dyDescent="0.25">
      <c r="A1042" s="107" t="str">
        <f t="shared" si="64"/>
        <v>215</v>
      </c>
      <c r="B1042" s="291" t="s">
        <v>2990</v>
      </c>
      <c r="C1042" s="107" t="str">
        <f t="shared" si="65"/>
        <v>21501</v>
      </c>
      <c r="D1042" s="107" t="str">
        <f t="shared" si="66"/>
        <v>MATERIAL IMPRESO E INFORMACION DIGITAL</v>
      </c>
      <c r="E1042" s="107" t="str">
        <f t="shared" si="67"/>
        <v>21501 MATERIAL IMPRESO E INFORMACION DIGITAL</v>
      </c>
      <c r="F1042" s="107" t="s">
        <v>3</v>
      </c>
    </row>
    <row r="1043" spans="1:6" x14ac:dyDescent="0.25">
      <c r="A1043" s="107" t="str">
        <f t="shared" si="64"/>
        <v>215</v>
      </c>
      <c r="B1043" s="291" t="s">
        <v>2990</v>
      </c>
      <c r="C1043" s="107" t="str">
        <f t="shared" si="65"/>
        <v>21501</v>
      </c>
      <c r="D1043" s="107" t="str">
        <f t="shared" si="66"/>
        <v>MATERIAL IMPRESO E INFORMACION DIGITAL</v>
      </c>
      <c r="E1043" s="107" t="str">
        <f t="shared" si="67"/>
        <v>21501 MATERIAL IMPRESO E INFORMACION DIGITAL</v>
      </c>
      <c r="F1043" s="107" t="s">
        <v>3</v>
      </c>
    </row>
    <row r="1044" spans="1:6" x14ac:dyDescent="0.25">
      <c r="A1044" s="107" t="str">
        <f t="shared" si="64"/>
        <v>247</v>
      </c>
      <c r="B1044" s="291" t="s">
        <v>2990</v>
      </c>
      <c r="C1044" s="107" t="str">
        <f t="shared" si="65"/>
        <v>24701</v>
      </c>
      <c r="D1044" s="107" t="str">
        <f t="shared" si="66"/>
        <v>ARTICULOS METALICOS PARA LA CONSTRUCCION</v>
      </c>
      <c r="E1044" s="107" t="str">
        <f t="shared" si="67"/>
        <v>24701 ARTICULOS METALICOS PARA LA CONSTRUCCION</v>
      </c>
      <c r="F1044" s="107" t="s">
        <v>58</v>
      </c>
    </row>
    <row r="1045" spans="1:6" x14ac:dyDescent="0.25">
      <c r="A1045" s="107" t="str">
        <f t="shared" si="64"/>
        <v>247</v>
      </c>
      <c r="B1045" s="291" t="s">
        <v>2990</v>
      </c>
      <c r="C1045" s="107" t="str">
        <f t="shared" si="65"/>
        <v>24701</v>
      </c>
      <c r="D1045" s="107" t="str">
        <f t="shared" si="66"/>
        <v>ARTICULOS METALICOS PARA LA CONSTRUCCION</v>
      </c>
      <c r="E1045" s="107" t="str">
        <f t="shared" si="67"/>
        <v>24701 ARTICULOS METALICOS PARA LA CONSTRUCCION</v>
      </c>
      <c r="F1045" s="107" t="s">
        <v>58</v>
      </c>
    </row>
    <row r="1046" spans="1:6" x14ac:dyDescent="0.25">
      <c r="A1046" s="107" t="str">
        <f t="shared" si="64"/>
        <v>254</v>
      </c>
      <c r="B1046" s="291" t="s">
        <v>2990</v>
      </c>
      <c r="C1046" s="107" t="str">
        <f t="shared" si="65"/>
        <v>25401</v>
      </c>
      <c r="D1046" s="107" t="str">
        <f t="shared" si="66"/>
        <v>MATERIALES, ACCESORIOS Y SUMINISTROS MEDICOS</v>
      </c>
      <c r="E1046" s="107" t="str">
        <f t="shared" si="67"/>
        <v>25401 MATERIALES, ACCESORIOS Y SUMINISTROS MEDICOS</v>
      </c>
      <c r="F1046" s="107" t="s">
        <v>42</v>
      </c>
    </row>
    <row r="1047" spans="1:6" x14ac:dyDescent="0.25">
      <c r="A1047" s="107" t="str">
        <f t="shared" si="64"/>
        <v>256</v>
      </c>
      <c r="B1047" s="291" t="s">
        <v>2990</v>
      </c>
      <c r="C1047" s="107" t="str">
        <f t="shared" si="65"/>
        <v>25601</v>
      </c>
      <c r="D1047" s="107" t="str">
        <f t="shared" si="66"/>
        <v>FIBRAS SINTETICAS, HULES, PLASTICOS Y DERIVADOS</v>
      </c>
      <c r="E1047" s="107" t="str">
        <f t="shared" si="67"/>
        <v>25601 FIBRAS SINTETICAS, HULES, PLASTICOS Y DERIVADOS</v>
      </c>
      <c r="F1047" s="107" t="s">
        <v>69</v>
      </c>
    </row>
    <row r="1048" spans="1:6" x14ac:dyDescent="0.25">
      <c r="A1048" s="107" t="str">
        <f t="shared" si="64"/>
        <v>272</v>
      </c>
      <c r="B1048" s="291" t="s">
        <v>2990</v>
      </c>
      <c r="C1048" s="107" t="str">
        <f t="shared" si="65"/>
        <v>27201</v>
      </c>
      <c r="D1048" s="107" t="str">
        <f t="shared" si="66"/>
        <v>PRENDAS DE SEGURIDAD Y PROTECCION PERSONAL</v>
      </c>
      <c r="E1048" s="107" t="str">
        <f t="shared" si="67"/>
        <v>27201 PRENDAS DE SEGURIDAD Y PROTECCION PERSONAL</v>
      </c>
      <c r="F1048" s="107" t="s">
        <v>67</v>
      </c>
    </row>
    <row r="1049" spans="1:6" x14ac:dyDescent="0.25">
      <c r="A1049" s="107" t="str">
        <f t="shared" si="64"/>
        <v>291</v>
      </c>
      <c r="B1049" s="291" t="s">
        <v>2990</v>
      </c>
      <c r="C1049" s="107" t="str">
        <f t="shared" si="65"/>
        <v>29101</v>
      </c>
      <c r="D1049" s="107" t="str">
        <f t="shared" si="66"/>
        <v>HERRAMIENTAS MENORES</v>
      </c>
      <c r="E1049" s="107" t="str">
        <f t="shared" si="67"/>
        <v>29101 HERRAMIENTAS MENORES</v>
      </c>
      <c r="F1049" s="107" t="s">
        <v>10</v>
      </c>
    </row>
    <row r="1050" spans="1:6" x14ac:dyDescent="0.25">
      <c r="A1050" s="107" t="str">
        <f t="shared" si="64"/>
        <v>329</v>
      </c>
      <c r="B1050" s="291" t="s">
        <v>2990</v>
      </c>
      <c r="C1050" s="107" t="str">
        <f t="shared" si="65"/>
        <v>32901</v>
      </c>
      <c r="D1050" s="107" t="str">
        <f t="shared" si="66"/>
        <v>OTROS ARRENDAMIENTOS</v>
      </c>
      <c r="E1050" s="107" t="str">
        <f t="shared" si="67"/>
        <v>32901 OTROS ARRENDAMIENTOS</v>
      </c>
      <c r="F1050" s="107" t="s">
        <v>60</v>
      </c>
    </row>
    <row r="1051" spans="1:6" x14ac:dyDescent="0.25">
      <c r="A1051" s="107" t="str">
        <f t="shared" si="64"/>
        <v>329</v>
      </c>
      <c r="B1051" s="291" t="s">
        <v>2990</v>
      </c>
      <c r="C1051" s="107" t="str">
        <f t="shared" si="65"/>
        <v>32901</v>
      </c>
      <c r="D1051" s="107" t="str">
        <f t="shared" si="66"/>
        <v>OTROS ARRENDAMIENTOS</v>
      </c>
      <c r="E1051" s="107" t="str">
        <f t="shared" si="67"/>
        <v>32901 OTROS ARRENDAMIENTOS</v>
      </c>
      <c r="F1051" s="107" t="s">
        <v>60</v>
      </c>
    </row>
    <row r="1052" spans="1:6" x14ac:dyDescent="0.25">
      <c r="A1052" s="107" t="str">
        <f t="shared" si="64"/>
        <v>336</v>
      </c>
      <c r="B1052" s="291" t="s">
        <v>2990</v>
      </c>
      <c r="C1052" s="107" t="str">
        <f t="shared" si="65"/>
        <v>33601</v>
      </c>
      <c r="D1052" s="107" t="str">
        <f t="shared" si="66"/>
        <v>SERVICIOS DE APOYO ADMINISTRATIVO, TRADUCCION, FOTOCOPIADO E IMPRESION</v>
      </c>
      <c r="E1052" s="107" t="str">
        <f t="shared" si="67"/>
        <v>33601 SERVICIOS DE APOYO ADMINISTRATIVO, TRADUCCION, FOTOCOPIADO E IMPRESION</v>
      </c>
      <c r="F1052" s="107" t="s">
        <v>45</v>
      </c>
    </row>
    <row r="1053" spans="1:6" x14ac:dyDescent="0.25">
      <c r="A1053" s="107" t="str">
        <f t="shared" si="64"/>
        <v>339</v>
      </c>
      <c r="B1053" s="291" t="s">
        <v>2990</v>
      </c>
      <c r="C1053" s="107" t="str">
        <f t="shared" si="65"/>
        <v>33901</v>
      </c>
      <c r="D1053" s="107" t="str">
        <f t="shared" si="66"/>
        <v>SERVICIOS PROFESIONALES, CIENTIFICOS Y TECNICOS INTEGRALES</v>
      </c>
      <c r="E1053" s="107" t="str">
        <f t="shared" si="67"/>
        <v>33901 SERVICIOS PROFESIONALES, CIENTIFICOS Y TECNICOS INTEGRALES</v>
      </c>
      <c r="F1053" s="107" t="s">
        <v>71</v>
      </c>
    </row>
    <row r="1054" spans="1:6" x14ac:dyDescent="0.25">
      <c r="A1054" s="107" t="str">
        <f t="shared" si="64"/>
        <v>347</v>
      </c>
      <c r="B1054" s="291" t="s">
        <v>2990</v>
      </c>
      <c r="C1054" s="107" t="str">
        <f t="shared" si="65"/>
        <v>34701</v>
      </c>
      <c r="D1054" s="107" t="str">
        <f t="shared" si="66"/>
        <v>FLETES Y MANIOBRAS</v>
      </c>
      <c r="E1054" s="107" t="str">
        <f t="shared" si="67"/>
        <v>34701 FLETES Y MANIOBRAS</v>
      </c>
      <c r="F1054" s="107" t="s">
        <v>90</v>
      </c>
    </row>
    <row r="1055" spans="1:6" x14ac:dyDescent="0.25">
      <c r="A1055" s="107" t="str">
        <f t="shared" si="64"/>
        <v>371</v>
      </c>
      <c r="B1055" s="291" t="s">
        <v>2990</v>
      </c>
      <c r="C1055" s="107" t="str">
        <f t="shared" si="65"/>
        <v>37101</v>
      </c>
      <c r="D1055" s="107" t="str">
        <f t="shared" si="66"/>
        <v>PASAJES AEREOS</v>
      </c>
      <c r="E1055" s="107" t="str">
        <f t="shared" si="67"/>
        <v>37101 PASAJES AEREOS</v>
      </c>
      <c r="F1055" s="107" t="s">
        <v>56</v>
      </c>
    </row>
    <row r="1056" spans="1:6" x14ac:dyDescent="0.25">
      <c r="A1056" s="107" t="str">
        <f t="shared" si="64"/>
        <v>372</v>
      </c>
      <c r="B1056" s="291" t="s">
        <v>2990</v>
      </c>
      <c r="C1056" s="107" t="str">
        <f t="shared" si="65"/>
        <v>37201</v>
      </c>
      <c r="D1056" s="107" t="str">
        <f t="shared" si="66"/>
        <v>PASAJES TERRESTRES</v>
      </c>
      <c r="E1056" s="107" t="str">
        <f t="shared" si="67"/>
        <v>37201 PASAJES TERRESTRES</v>
      </c>
      <c r="F1056" s="107" t="s">
        <v>14</v>
      </c>
    </row>
    <row r="1057" spans="1:6" x14ac:dyDescent="0.25">
      <c r="A1057" s="107" t="str">
        <f t="shared" si="64"/>
        <v>375</v>
      </c>
      <c r="B1057" s="291" t="s">
        <v>2990</v>
      </c>
      <c r="C1057" s="107" t="str">
        <f t="shared" si="65"/>
        <v>37501</v>
      </c>
      <c r="D1057" s="107" t="str">
        <f t="shared" si="66"/>
        <v>VIATICOS EN EL PAIS</v>
      </c>
      <c r="E1057" s="107" t="str">
        <f t="shared" si="67"/>
        <v>37501 VIATICOS EN EL PAIS</v>
      </c>
      <c r="F1057" s="107" t="s">
        <v>57</v>
      </c>
    </row>
    <row r="1058" spans="1:6" x14ac:dyDescent="0.25">
      <c r="A1058" s="107" t="str">
        <f t="shared" si="64"/>
        <v>376</v>
      </c>
      <c r="B1058" s="291" t="s">
        <v>2990</v>
      </c>
      <c r="C1058" s="107" t="str">
        <f t="shared" si="65"/>
        <v>37601</v>
      </c>
      <c r="D1058" s="107" t="str">
        <f t="shared" si="66"/>
        <v>VIATICOS EN EL EXTRANJERO</v>
      </c>
      <c r="E1058" s="107" t="str">
        <f t="shared" si="67"/>
        <v>37601 VIATICOS EN EL EXTRANJERO</v>
      </c>
      <c r="F1058" s="107" t="s">
        <v>111</v>
      </c>
    </row>
    <row r="1059" spans="1:6" x14ac:dyDescent="0.25">
      <c r="A1059" s="107" t="str">
        <f t="shared" si="64"/>
        <v>417</v>
      </c>
      <c r="B1059" s="291" t="s">
        <v>2990</v>
      </c>
      <c r="C1059" s="107" t="str">
        <f t="shared" si="65"/>
        <v>41701</v>
      </c>
      <c r="D1059" s="107" t="str">
        <f t="shared" si="66"/>
        <v>TRANSFERENCIAS INTERNAS OTORGADAS A FIDEICOMISOS PUBLICOS EMPRESARIALES Y NO FINANCIEROS</v>
      </c>
      <c r="E1059" s="107" t="str">
        <f t="shared" si="67"/>
        <v>41701 TRANSFERENCIAS INTERNAS OTORGADAS A FIDEICOMISOS PUBLICOS EMPRESARIALES Y NO FINANCIEROS</v>
      </c>
      <c r="F1059" s="107" t="s">
        <v>64</v>
      </c>
    </row>
    <row r="1060" spans="1:6" x14ac:dyDescent="0.25">
      <c r="A1060" s="107" t="str">
        <f t="shared" si="64"/>
        <v>417</v>
      </c>
      <c r="B1060" s="291" t="s">
        <v>2990</v>
      </c>
      <c r="C1060" s="107" t="str">
        <f t="shared" si="65"/>
        <v>41701</v>
      </c>
      <c r="D1060" s="107" t="str">
        <f t="shared" si="66"/>
        <v>TRANSFERENCIAS INTERNAS OTORGADAS A FIDEICOMISOS PUBLICOS EMPRESARIALES Y NO FINANCIEROS</v>
      </c>
      <c r="E1060" s="107" t="str">
        <f t="shared" si="67"/>
        <v>41701 TRANSFERENCIAS INTERNAS OTORGADAS A FIDEICOMISOS PUBLICOS EMPRESARIALES Y NO FINANCIEROS</v>
      </c>
      <c r="F1060" s="107" t="s">
        <v>64</v>
      </c>
    </row>
    <row r="1061" spans="1:6" x14ac:dyDescent="0.25">
      <c r="A1061" s="107" t="str">
        <f t="shared" si="64"/>
        <v>424</v>
      </c>
      <c r="B1061" s="291" t="s">
        <v>2990</v>
      </c>
      <c r="C1061" s="107" t="str">
        <f t="shared" si="65"/>
        <v>42401</v>
      </c>
      <c r="D1061" s="107" t="str">
        <f t="shared" si="66"/>
        <v>TRANSFERENCIAS OTORGADAS A ENTIDADES FEDERATIVAS Y MUNICIPIOS</v>
      </c>
      <c r="E1061" s="107" t="str">
        <f t="shared" si="67"/>
        <v>42401 TRANSFERENCIAS OTORGADAS A ENTIDADES FEDERATIVAS Y MUNICIPIOS</v>
      </c>
      <c r="F1061" s="107" t="s">
        <v>203</v>
      </c>
    </row>
    <row r="1062" spans="1:6" x14ac:dyDescent="0.25">
      <c r="A1062" s="107" t="str">
        <f t="shared" si="64"/>
        <v>441</v>
      </c>
      <c r="B1062" s="291" t="s">
        <v>2990</v>
      </c>
      <c r="C1062" s="107" t="str">
        <f t="shared" si="65"/>
        <v>44101</v>
      </c>
      <c r="D1062" s="107" t="str">
        <f t="shared" si="66"/>
        <v>AYUDAS SOCIALES A PERSONAS</v>
      </c>
      <c r="E1062" s="107" t="str">
        <f t="shared" si="67"/>
        <v>44101 AYUDAS SOCIALES A PERSONAS</v>
      </c>
      <c r="F1062" s="107" t="s">
        <v>62</v>
      </c>
    </row>
    <row r="1063" spans="1:6" x14ac:dyDescent="0.25">
      <c r="A1063" s="107" t="str">
        <f t="shared" si="64"/>
        <v>441</v>
      </c>
      <c r="B1063" s="291" t="s">
        <v>2990</v>
      </c>
      <c r="C1063" s="107" t="str">
        <f t="shared" si="65"/>
        <v>44101</v>
      </c>
      <c r="D1063" s="107" t="str">
        <f t="shared" si="66"/>
        <v>AYUDAS SOCIALES A PERSONAS</v>
      </c>
      <c r="E1063" s="107" t="str">
        <f t="shared" si="67"/>
        <v>44101 AYUDAS SOCIALES A PERSONAS</v>
      </c>
      <c r="F1063" s="107" t="s">
        <v>62</v>
      </c>
    </row>
    <row r="1064" spans="1:6" x14ac:dyDescent="0.25">
      <c r="A1064" s="107" t="str">
        <f t="shared" si="64"/>
        <v>445</v>
      </c>
      <c r="B1064" s="291" t="s">
        <v>2990</v>
      </c>
      <c r="C1064" s="107" t="str">
        <f t="shared" si="65"/>
        <v>44501</v>
      </c>
      <c r="D1064" s="107" t="str">
        <f t="shared" si="66"/>
        <v>AYUDAS SOCIALES A INSTITUCIONES SIN FINES DE LUCRO</v>
      </c>
      <c r="E1064" s="107" t="str">
        <f t="shared" si="67"/>
        <v>44501 AYUDAS SOCIALES A INSTITUCIONES SIN FINES DE LUCRO</v>
      </c>
      <c r="F1064" s="107" t="s">
        <v>110</v>
      </c>
    </row>
    <row r="1065" spans="1:6" x14ac:dyDescent="0.25">
      <c r="A1065" s="107" t="str">
        <f t="shared" si="64"/>
        <v>481</v>
      </c>
      <c r="B1065" s="291" t="s">
        <v>2990</v>
      </c>
      <c r="C1065" s="107" t="str">
        <f t="shared" si="65"/>
        <v>48101</v>
      </c>
      <c r="D1065" s="107" t="str">
        <f t="shared" si="66"/>
        <v>DONATIVOS A INSTITUCIONES SIN FINES DE LUCRO</v>
      </c>
      <c r="E1065" s="107" t="str">
        <f t="shared" si="67"/>
        <v>48101 DONATIVOS A INSTITUCIONES SIN FINES DE LUCRO</v>
      </c>
      <c r="F1065" s="107" t="s">
        <v>206</v>
      </c>
    </row>
    <row r="1066" spans="1:6" x14ac:dyDescent="0.25">
      <c r="A1066" s="107" t="str">
        <f t="shared" si="64"/>
        <v>569</v>
      </c>
      <c r="B1066" s="291" t="s">
        <v>2990</v>
      </c>
      <c r="C1066" s="107" t="str">
        <f t="shared" si="65"/>
        <v>56901</v>
      </c>
      <c r="D1066" s="107" t="str">
        <f t="shared" si="66"/>
        <v>OTROS EQUIPOS</v>
      </c>
      <c r="E1066" s="107" t="str">
        <f t="shared" si="67"/>
        <v>56901 OTROS EQUIPOS</v>
      </c>
      <c r="F1066" s="107" t="s">
        <v>78</v>
      </c>
    </row>
    <row r="1067" spans="1:6" x14ac:dyDescent="0.25">
      <c r="A1067" s="107" t="str">
        <f t="shared" si="64"/>
        <v>272</v>
      </c>
      <c r="B1067" s="291" t="s">
        <v>2990</v>
      </c>
      <c r="C1067" s="107" t="str">
        <f t="shared" si="65"/>
        <v>27201</v>
      </c>
      <c r="D1067" s="107" t="str">
        <f t="shared" si="66"/>
        <v>PRENDAS DE SEGURIDAD Y PROTECCION PERSONAL</v>
      </c>
      <c r="E1067" s="107" t="str">
        <f t="shared" si="67"/>
        <v>27201 PRENDAS DE SEGURIDAD Y PROTECCION PERSONAL</v>
      </c>
      <c r="F1067" s="107" t="s">
        <v>67</v>
      </c>
    </row>
    <row r="1068" spans="1:6" x14ac:dyDescent="0.25">
      <c r="A1068" s="107" t="str">
        <f t="shared" si="64"/>
        <v>336</v>
      </c>
      <c r="B1068" s="291" t="s">
        <v>2990</v>
      </c>
      <c r="C1068" s="107" t="str">
        <f t="shared" si="65"/>
        <v>33601</v>
      </c>
      <c r="D1068" s="107" t="str">
        <f t="shared" si="66"/>
        <v>SERVICIOS DE APOYO ADMINISTRATIVO, TRADUCCION, FOTOCOPIADO E IMPRESION</v>
      </c>
      <c r="E1068" s="107" t="str">
        <f t="shared" si="67"/>
        <v>33601 SERVICIOS DE APOYO ADMINISTRATIVO, TRADUCCION, FOTOCOPIADO E IMPRESION</v>
      </c>
      <c r="F1068" s="107" t="s">
        <v>45</v>
      </c>
    </row>
    <row r="1069" spans="1:6" x14ac:dyDescent="0.25">
      <c r="A1069" s="107" t="str">
        <f t="shared" si="64"/>
        <v>336</v>
      </c>
      <c r="B1069" s="291" t="s">
        <v>2990</v>
      </c>
      <c r="C1069" s="107" t="str">
        <f t="shared" si="65"/>
        <v>33601</v>
      </c>
      <c r="D1069" s="107" t="str">
        <f t="shared" si="66"/>
        <v>SERVICIOS DE APOYO ADMINISTRATIVO, TRADUCCION, FOTOCOPIADO E IMPRESION</v>
      </c>
      <c r="E1069" s="107" t="str">
        <f t="shared" si="67"/>
        <v>33601 SERVICIOS DE APOYO ADMINISTRATIVO, TRADUCCION, FOTOCOPIADO E IMPRESION</v>
      </c>
      <c r="F1069" s="107" t="s">
        <v>45</v>
      </c>
    </row>
    <row r="1070" spans="1:6" x14ac:dyDescent="0.25">
      <c r="A1070" s="107" t="str">
        <f t="shared" si="64"/>
        <v>336</v>
      </c>
      <c r="B1070" s="291" t="s">
        <v>2990</v>
      </c>
      <c r="C1070" s="107" t="str">
        <f t="shared" si="65"/>
        <v>33601</v>
      </c>
      <c r="D1070" s="107" t="str">
        <f t="shared" si="66"/>
        <v>SERVICIOS DE APOYO ADMINISTRATIVO, TRADUCCION, FOTOCOPIADO E IMPRESION</v>
      </c>
      <c r="E1070" s="107" t="str">
        <f t="shared" si="67"/>
        <v>33601 SERVICIOS DE APOYO ADMINISTRATIVO, TRADUCCION, FOTOCOPIADO E IMPRESION</v>
      </c>
      <c r="F1070" s="107" t="s">
        <v>45</v>
      </c>
    </row>
    <row r="1071" spans="1:6" x14ac:dyDescent="0.25">
      <c r="A1071" s="107" t="str">
        <f t="shared" si="64"/>
        <v>347</v>
      </c>
      <c r="B1071" s="291" t="s">
        <v>2990</v>
      </c>
      <c r="C1071" s="107" t="str">
        <f t="shared" si="65"/>
        <v>34701</v>
      </c>
      <c r="D1071" s="107" t="str">
        <f t="shared" si="66"/>
        <v>FLETES Y MANIOBRAS</v>
      </c>
      <c r="E1071" s="107" t="str">
        <f t="shared" si="67"/>
        <v>34701 FLETES Y MANIOBRAS</v>
      </c>
      <c r="F1071" s="107" t="s">
        <v>90</v>
      </c>
    </row>
    <row r="1072" spans="1:6" x14ac:dyDescent="0.25">
      <c r="A1072" s="107" t="str">
        <f t="shared" si="64"/>
        <v>441</v>
      </c>
      <c r="B1072" s="291" t="s">
        <v>2990</v>
      </c>
      <c r="C1072" s="107" t="str">
        <f t="shared" si="65"/>
        <v>44101</v>
      </c>
      <c r="D1072" s="107" t="str">
        <f t="shared" si="66"/>
        <v>AYUDAS SOCIALES A PERSONAS</v>
      </c>
      <c r="E1072" s="107" t="str">
        <f t="shared" si="67"/>
        <v>44101 AYUDAS SOCIALES A PERSONAS</v>
      </c>
      <c r="F1072" s="107" t="s">
        <v>62</v>
      </c>
    </row>
    <row r="1073" spans="1:6" x14ac:dyDescent="0.25">
      <c r="A1073" s="107" t="str">
        <f t="shared" si="64"/>
        <v>211</v>
      </c>
      <c r="B1073" s="291" t="s">
        <v>2990</v>
      </c>
      <c r="C1073" s="107" t="str">
        <f t="shared" si="65"/>
        <v>21101</v>
      </c>
      <c r="D1073" s="107" t="str">
        <f t="shared" si="66"/>
        <v>MATERIALES, UTILES Y EQUIPOS MENORES DE OFICINA</v>
      </c>
      <c r="E1073" s="107" t="str">
        <f t="shared" si="67"/>
        <v>21101 MATERIALES, UTILES Y EQUIPOS MENORES DE OFICINA</v>
      </c>
      <c r="F1073" s="107" t="s">
        <v>2</v>
      </c>
    </row>
    <row r="1074" spans="1:6" x14ac:dyDescent="0.25">
      <c r="A1074" s="107" t="str">
        <f t="shared" si="64"/>
        <v>134</v>
      </c>
      <c r="B1074" s="291" t="s">
        <v>2990</v>
      </c>
      <c r="C1074" s="107" t="str">
        <f t="shared" si="65"/>
        <v>13401</v>
      </c>
      <c r="D1074" s="107" t="str">
        <f t="shared" si="66"/>
        <v>COMPENSACIONES</v>
      </c>
      <c r="E1074" s="107" t="str">
        <f t="shared" si="67"/>
        <v>13401 COMPENSACIONES</v>
      </c>
      <c r="F1074" s="107" t="s">
        <v>39</v>
      </c>
    </row>
    <row r="1075" spans="1:6" x14ac:dyDescent="0.25">
      <c r="A1075" s="107" t="str">
        <f t="shared" si="64"/>
        <v>216</v>
      </c>
      <c r="B1075" s="291" t="s">
        <v>2990</v>
      </c>
      <c r="C1075" s="107" t="str">
        <f t="shared" si="65"/>
        <v>21601</v>
      </c>
      <c r="D1075" s="107" t="str">
        <f t="shared" si="66"/>
        <v>MATERIAL DE LIMPIEZA</v>
      </c>
      <c r="E1075" s="107" t="str">
        <f t="shared" si="67"/>
        <v>21601 MATERIAL DE LIMPIEZA</v>
      </c>
      <c r="F1075" s="107" t="s">
        <v>4</v>
      </c>
    </row>
    <row r="1076" spans="1:6" x14ac:dyDescent="0.25">
      <c r="A1076" s="107" t="str">
        <f t="shared" si="64"/>
        <v>336</v>
      </c>
      <c r="B1076" s="291" t="s">
        <v>2990</v>
      </c>
      <c r="C1076" s="107" t="str">
        <f t="shared" si="65"/>
        <v>33601</v>
      </c>
      <c r="D1076" s="107" t="str">
        <f t="shared" si="66"/>
        <v>SERVICIOS DE APOYO ADMINISTRATIVO, TRADUCCION, FOTOCOPIADO E IMPRESION</v>
      </c>
      <c r="E1076" s="107" t="str">
        <f t="shared" si="67"/>
        <v>33601 SERVICIOS DE APOYO ADMINISTRATIVO, TRADUCCION, FOTOCOPIADO E IMPRESION</v>
      </c>
      <c r="F1076" s="107" t="s">
        <v>45</v>
      </c>
    </row>
    <row r="1077" spans="1:6" x14ac:dyDescent="0.25">
      <c r="A1077" s="107" t="str">
        <f t="shared" si="64"/>
        <v>221</v>
      </c>
      <c r="B1077" s="291" t="s">
        <v>2990</v>
      </c>
      <c r="C1077" s="107" t="str">
        <f t="shared" si="65"/>
        <v>22101</v>
      </c>
      <c r="D1077" s="107" t="str">
        <f t="shared" si="66"/>
        <v>PRODUCTOS ALIMENTICIOS PARA PERSONAS</v>
      </c>
      <c r="E1077" s="107" t="str">
        <f t="shared" si="67"/>
        <v>22101 PRODUCTOS ALIMENTICIOS PARA PERSONAS</v>
      </c>
      <c r="F1077" s="107" t="s">
        <v>6</v>
      </c>
    </row>
    <row r="1078" spans="1:6" x14ac:dyDescent="0.25">
      <c r="A1078" s="107" t="str">
        <f t="shared" si="64"/>
        <v>382</v>
      </c>
      <c r="B1078" s="291" t="s">
        <v>2990</v>
      </c>
      <c r="C1078" s="107" t="str">
        <f t="shared" si="65"/>
        <v>38201</v>
      </c>
      <c r="D1078" s="107" t="str">
        <f t="shared" si="66"/>
        <v>GASTOS DE ORDEN SOCIAL Y CULTURAL</v>
      </c>
      <c r="E1078" s="107" t="str">
        <f t="shared" si="67"/>
        <v>38201 GASTOS DE ORDEN SOCIAL Y CULTURAL</v>
      </c>
      <c r="F1078" s="107" t="s">
        <v>61</v>
      </c>
    </row>
    <row r="1079" spans="1:6" x14ac:dyDescent="0.25">
      <c r="A1079" s="107" t="str">
        <f t="shared" si="64"/>
        <v>339</v>
      </c>
      <c r="B1079" s="291" t="s">
        <v>2990</v>
      </c>
      <c r="C1079" s="107" t="str">
        <f t="shared" si="65"/>
        <v>33901</v>
      </c>
      <c r="D1079" s="107" t="str">
        <f t="shared" si="66"/>
        <v>SERVICIOS PROFESIONALES, CIENTIFICOS Y TECNICOS INTEGRALES</v>
      </c>
      <c r="E1079" s="107" t="str">
        <f t="shared" si="67"/>
        <v>33901 SERVICIOS PROFESIONALES, CIENTIFICOS Y TECNICOS INTEGRALES</v>
      </c>
      <c r="F1079" s="107" t="s">
        <v>71</v>
      </c>
    </row>
    <row r="1080" spans="1:6" x14ac:dyDescent="0.25">
      <c r="A1080" s="107" t="str">
        <f t="shared" si="64"/>
        <v>211</v>
      </c>
      <c r="B1080" s="291" t="s">
        <v>2990</v>
      </c>
      <c r="C1080" s="107" t="str">
        <f t="shared" si="65"/>
        <v>21101</v>
      </c>
      <c r="D1080" s="107" t="str">
        <f t="shared" si="66"/>
        <v>MATERIALES, UTILES Y EQUIPOS MENORES DE OFICINA</v>
      </c>
      <c r="E1080" s="107" t="str">
        <f t="shared" si="67"/>
        <v>21101 MATERIALES, UTILES Y EQUIPOS MENORES DE OFICINA</v>
      </c>
      <c r="F1080" s="107" t="s">
        <v>2</v>
      </c>
    </row>
    <row r="1081" spans="1:6" x14ac:dyDescent="0.25">
      <c r="A1081" s="107" t="str">
        <f t="shared" si="64"/>
        <v>215</v>
      </c>
      <c r="B1081" s="291" t="s">
        <v>2990</v>
      </c>
      <c r="C1081" s="107" t="str">
        <f t="shared" si="65"/>
        <v>21501</v>
      </c>
      <c r="D1081" s="107" t="str">
        <f t="shared" si="66"/>
        <v>MATERIAL IMPRESO E INFORMACION DIGITAL</v>
      </c>
      <c r="E1081" s="107" t="str">
        <f t="shared" si="67"/>
        <v>21501 MATERIAL IMPRESO E INFORMACION DIGITAL</v>
      </c>
      <c r="F1081" s="107" t="s">
        <v>3</v>
      </c>
    </row>
    <row r="1082" spans="1:6" x14ac:dyDescent="0.25">
      <c r="A1082" s="107" t="str">
        <f t="shared" si="64"/>
        <v>218</v>
      </c>
      <c r="B1082" s="291" t="s">
        <v>2990</v>
      </c>
      <c r="C1082" s="107" t="str">
        <f t="shared" si="65"/>
        <v>21801</v>
      </c>
      <c r="D1082" s="107" t="str">
        <f t="shared" si="66"/>
        <v>MATERIALES PARA EL REGISTRO E IDENTIFICACION DE BIENES Y PERSONAS</v>
      </c>
      <c r="E1082" s="107" t="str">
        <f t="shared" si="67"/>
        <v>21801 MATERIALES PARA EL REGISTRO E IDENTIFICACION DE BIENES Y PERSONAS</v>
      </c>
      <c r="F1082" s="107" t="s">
        <v>79</v>
      </c>
    </row>
    <row r="1083" spans="1:6" x14ac:dyDescent="0.25">
      <c r="A1083" s="107" t="str">
        <f t="shared" si="64"/>
        <v>271</v>
      </c>
      <c r="B1083" s="291" t="s">
        <v>2990</v>
      </c>
      <c r="C1083" s="107" t="str">
        <f t="shared" si="65"/>
        <v>27101</v>
      </c>
      <c r="D1083" s="107" t="str">
        <f t="shared" si="66"/>
        <v>VESTUARIO Y UNIFORMES</v>
      </c>
      <c r="E1083" s="107" t="str">
        <f t="shared" si="67"/>
        <v>27101 VESTUARIO Y UNIFORMES</v>
      </c>
      <c r="F1083" s="107" t="s">
        <v>8</v>
      </c>
    </row>
    <row r="1084" spans="1:6" x14ac:dyDescent="0.25">
      <c r="A1084" s="107" t="str">
        <f t="shared" si="64"/>
        <v>271</v>
      </c>
      <c r="B1084" s="291" t="s">
        <v>2990</v>
      </c>
      <c r="C1084" s="107" t="str">
        <f t="shared" si="65"/>
        <v>27101</v>
      </c>
      <c r="D1084" s="107" t="str">
        <f t="shared" si="66"/>
        <v>VESTUARIO Y UNIFORMES</v>
      </c>
      <c r="E1084" s="107" t="str">
        <f t="shared" si="67"/>
        <v>27101 VESTUARIO Y UNIFORMES</v>
      </c>
      <c r="F1084" s="107" t="s">
        <v>8</v>
      </c>
    </row>
    <row r="1085" spans="1:6" x14ac:dyDescent="0.25">
      <c r="A1085" s="107" t="str">
        <f t="shared" si="64"/>
        <v>272</v>
      </c>
      <c r="B1085" s="291" t="s">
        <v>2990</v>
      </c>
      <c r="C1085" s="107" t="str">
        <f t="shared" si="65"/>
        <v>27201</v>
      </c>
      <c r="D1085" s="107" t="str">
        <f t="shared" si="66"/>
        <v>PRENDAS DE SEGURIDAD Y PROTECCION PERSONAL</v>
      </c>
      <c r="E1085" s="107" t="str">
        <f t="shared" si="67"/>
        <v>27201 PRENDAS DE SEGURIDAD Y PROTECCION PERSONAL</v>
      </c>
      <c r="F1085" s="107" t="s">
        <v>67</v>
      </c>
    </row>
    <row r="1086" spans="1:6" x14ac:dyDescent="0.25">
      <c r="A1086" s="107" t="str">
        <f t="shared" si="64"/>
        <v>272</v>
      </c>
      <c r="B1086" s="291" t="s">
        <v>2990</v>
      </c>
      <c r="C1086" s="107" t="str">
        <f t="shared" si="65"/>
        <v>27201</v>
      </c>
      <c r="D1086" s="107" t="str">
        <f t="shared" si="66"/>
        <v>PRENDAS DE SEGURIDAD Y PROTECCION PERSONAL</v>
      </c>
      <c r="E1086" s="107" t="str">
        <f t="shared" si="67"/>
        <v>27201 PRENDAS DE SEGURIDAD Y PROTECCION PERSONAL</v>
      </c>
      <c r="F1086" s="107" t="s">
        <v>67</v>
      </c>
    </row>
    <row r="1087" spans="1:6" x14ac:dyDescent="0.25">
      <c r="A1087" s="107" t="str">
        <f t="shared" si="64"/>
        <v>272</v>
      </c>
      <c r="B1087" s="291" t="s">
        <v>2990</v>
      </c>
      <c r="C1087" s="107" t="str">
        <f t="shared" si="65"/>
        <v>27201</v>
      </c>
      <c r="D1087" s="107" t="str">
        <f t="shared" si="66"/>
        <v>PRENDAS DE SEGURIDAD Y PROTECCION PERSONAL</v>
      </c>
      <c r="E1087" s="107" t="str">
        <f t="shared" si="67"/>
        <v>27201 PRENDAS DE SEGURIDAD Y PROTECCION PERSONAL</v>
      </c>
      <c r="F1087" s="107" t="s">
        <v>67</v>
      </c>
    </row>
    <row r="1088" spans="1:6" x14ac:dyDescent="0.25">
      <c r="A1088" s="107" t="str">
        <f t="shared" si="64"/>
        <v>272</v>
      </c>
      <c r="B1088" s="291" t="s">
        <v>2990</v>
      </c>
      <c r="C1088" s="107" t="str">
        <f t="shared" si="65"/>
        <v>27201</v>
      </c>
      <c r="D1088" s="107" t="str">
        <f t="shared" si="66"/>
        <v>PRENDAS DE SEGURIDAD Y PROTECCION PERSONAL</v>
      </c>
      <c r="E1088" s="107" t="str">
        <f t="shared" si="67"/>
        <v>27201 PRENDAS DE SEGURIDAD Y PROTECCION PERSONAL</v>
      </c>
      <c r="F1088" s="107" t="s">
        <v>67</v>
      </c>
    </row>
    <row r="1089" spans="1:6" x14ac:dyDescent="0.25">
      <c r="A1089" s="107" t="str">
        <f t="shared" si="64"/>
        <v>521</v>
      </c>
      <c r="B1089" s="291" t="s">
        <v>2990</v>
      </c>
      <c r="C1089" s="107" t="str">
        <f t="shared" si="65"/>
        <v>52101</v>
      </c>
      <c r="D1089" s="107" t="str">
        <f t="shared" si="66"/>
        <v>EQUIPOS Y APARATOS AUDIOVISUALES</v>
      </c>
      <c r="E1089" s="107" t="str">
        <f t="shared" si="67"/>
        <v>52101 EQUIPOS Y APARATOS AUDIOVISUALES</v>
      </c>
      <c r="F1089" s="107" t="s">
        <v>80</v>
      </c>
    </row>
    <row r="1090" spans="1:6" x14ac:dyDescent="0.25">
      <c r="A1090" s="107" t="str">
        <f t="shared" si="64"/>
        <v>521</v>
      </c>
      <c r="B1090" s="291" t="s">
        <v>2990</v>
      </c>
      <c r="C1090" s="107" t="str">
        <f t="shared" si="65"/>
        <v>52101</v>
      </c>
      <c r="D1090" s="107" t="str">
        <f t="shared" si="66"/>
        <v>EQUIPOS Y APARATOS AUDIOVISUALES</v>
      </c>
      <c r="E1090" s="107" t="str">
        <f t="shared" si="67"/>
        <v>52101 EQUIPOS Y APARATOS AUDIOVISUALES</v>
      </c>
      <c r="F1090" s="107" t="s">
        <v>80</v>
      </c>
    </row>
    <row r="1091" spans="1:6" x14ac:dyDescent="0.25">
      <c r="A1091" s="107" t="str">
        <f t="shared" ref="A1091:A1154" si="68">+MID(F1091,1,3)</f>
        <v>529</v>
      </c>
      <c r="B1091" s="291" t="s">
        <v>2990</v>
      </c>
      <c r="C1091" s="107" t="str">
        <f t="shared" ref="C1091:C1154" si="69">+CONCATENATE(A1091,B1091)</f>
        <v>52901</v>
      </c>
      <c r="D1091" s="107" t="str">
        <f t="shared" ref="D1091:D1154" si="70">+MID(F1091,5,999)</f>
        <v>OTRO MOBILIARIO Y EQUIPO EDUCACIONAL Y RECREATIVO</v>
      </c>
      <c r="E1091" s="107" t="str">
        <f t="shared" si="67"/>
        <v>52901 OTRO MOBILIARIO Y EQUIPO EDUCACIONAL Y RECREATIVO</v>
      </c>
      <c r="F1091" s="107" t="s">
        <v>63</v>
      </c>
    </row>
    <row r="1092" spans="1:6" x14ac:dyDescent="0.25">
      <c r="A1092" s="107" t="str">
        <f t="shared" si="68"/>
        <v>529</v>
      </c>
      <c r="B1092" s="291" t="s">
        <v>2990</v>
      </c>
      <c r="C1092" s="107" t="str">
        <f t="shared" si="69"/>
        <v>52901</v>
      </c>
      <c r="D1092" s="107" t="str">
        <f t="shared" si="70"/>
        <v>OTRO MOBILIARIO Y EQUIPO EDUCACIONAL Y RECREATIVO</v>
      </c>
      <c r="E1092" s="107" t="str">
        <f t="shared" si="67"/>
        <v>52901 OTRO MOBILIARIO Y EQUIPO EDUCACIONAL Y RECREATIVO</v>
      </c>
      <c r="F1092" s="107" t="s">
        <v>63</v>
      </c>
    </row>
    <row r="1093" spans="1:6" x14ac:dyDescent="0.25">
      <c r="A1093" s="107" t="str">
        <f t="shared" si="68"/>
        <v>529</v>
      </c>
      <c r="B1093" s="291" t="s">
        <v>2990</v>
      </c>
      <c r="C1093" s="107" t="str">
        <f t="shared" si="69"/>
        <v>52901</v>
      </c>
      <c r="D1093" s="107" t="str">
        <f t="shared" si="70"/>
        <v>OTRO MOBILIARIO Y EQUIPO EDUCACIONAL Y RECREATIVO</v>
      </c>
      <c r="E1093" s="107" t="str">
        <f t="shared" ref="E1093:E1156" si="71">+CONCATENATE(C1093," ",D1093)</f>
        <v>52901 OTRO MOBILIARIO Y EQUIPO EDUCACIONAL Y RECREATIVO</v>
      </c>
      <c r="F1093" s="107" t="s">
        <v>63</v>
      </c>
    </row>
    <row r="1094" spans="1:6" x14ac:dyDescent="0.25">
      <c r="A1094" s="107" t="str">
        <f t="shared" si="68"/>
        <v>291</v>
      </c>
      <c r="B1094" s="291" t="s">
        <v>2990</v>
      </c>
      <c r="C1094" s="107" t="str">
        <f t="shared" si="69"/>
        <v>29101</v>
      </c>
      <c r="D1094" s="107" t="str">
        <f t="shared" si="70"/>
        <v>HERRAMIENTAS MENORES</v>
      </c>
      <c r="E1094" s="107" t="str">
        <f t="shared" si="71"/>
        <v>29101 HERRAMIENTAS MENORES</v>
      </c>
      <c r="F1094" s="107" t="s">
        <v>10</v>
      </c>
    </row>
    <row r="1095" spans="1:6" x14ac:dyDescent="0.25">
      <c r="A1095" s="107" t="str">
        <f t="shared" si="68"/>
        <v>357</v>
      </c>
      <c r="B1095" s="291" t="s">
        <v>2990</v>
      </c>
      <c r="C1095" s="107" t="str">
        <f t="shared" si="69"/>
        <v>35701</v>
      </c>
      <c r="D1095" s="107" t="str">
        <f t="shared" si="70"/>
        <v>INSTALACION, REPARACION Y MANTENIMIENTO DE MAQUINARIA, OTROS EQUIPOS Y HERRAMIENTA</v>
      </c>
      <c r="E1095" s="107" t="str">
        <f t="shared" si="71"/>
        <v>35701 INSTALACION, REPARACION Y MANTENIMIENTO DE MAQUINARIA, OTROS EQUIPOS Y HERRAMIENTA</v>
      </c>
      <c r="F1095" s="107" t="s">
        <v>81</v>
      </c>
    </row>
    <row r="1096" spans="1:6" x14ac:dyDescent="0.25">
      <c r="A1096" s="107" t="str">
        <f t="shared" si="68"/>
        <v>336</v>
      </c>
      <c r="B1096" s="291" t="s">
        <v>2990</v>
      </c>
      <c r="C1096" s="107" t="str">
        <f t="shared" si="69"/>
        <v>33601</v>
      </c>
      <c r="D1096" s="107" t="str">
        <f t="shared" si="70"/>
        <v>SERVICIOS DE APOYO ADMINISTRATIVO, TRADUCCION, FOTOCOPIADO E IMPRESION</v>
      </c>
      <c r="E1096" s="107" t="str">
        <f t="shared" si="71"/>
        <v>33601 SERVICIOS DE APOYO ADMINISTRATIVO, TRADUCCION, FOTOCOPIADO E IMPRESION</v>
      </c>
      <c r="F1096" s="107" t="s">
        <v>45</v>
      </c>
    </row>
    <row r="1097" spans="1:6" x14ac:dyDescent="0.25">
      <c r="A1097" s="107" t="str">
        <f t="shared" si="68"/>
        <v>211</v>
      </c>
      <c r="B1097" s="291" t="s">
        <v>2990</v>
      </c>
      <c r="C1097" s="107" t="str">
        <f t="shared" si="69"/>
        <v>21101</v>
      </c>
      <c r="D1097" s="107" t="str">
        <f t="shared" si="70"/>
        <v>MATERIALES, UTILES Y EQUIPOS MENORES DE OFICINA</v>
      </c>
      <c r="E1097" s="107" t="str">
        <f t="shared" si="71"/>
        <v>21101 MATERIALES, UTILES Y EQUIPOS MENORES DE OFICINA</v>
      </c>
      <c r="F1097" s="107" t="s">
        <v>2</v>
      </c>
    </row>
    <row r="1098" spans="1:6" x14ac:dyDescent="0.25">
      <c r="A1098" s="107" t="str">
        <f t="shared" si="68"/>
        <v>214</v>
      </c>
      <c r="B1098" s="291" t="s">
        <v>2990</v>
      </c>
      <c r="C1098" s="107" t="str">
        <f t="shared" si="69"/>
        <v>21401</v>
      </c>
      <c r="D1098" s="107" t="str">
        <f t="shared" si="70"/>
        <v>MATERIALES, UTILES Y EQUIPOS MENORES DE TECNOLOGIAS DE LA INFORMACION Y COMUNICACIONES</v>
      </c>
      <c r="E1098" s="107" t="str">
        <f t="shared" si="71"/>
        <v>21401 MATERIALES, UTILES Y EQUIPOS MENORES DE TECNOLOGIAS DE LA INFORMACION Y COMUNICACIONES</v>
      </c>
      <c r="F1098" s="107" t="s">
        <v>51</v>
      </c>
    </row>
    <row r="1099" spans="1:6" x14ac:dyDescent="0.25">
      <c r="A1099" s="107" t="str">
        <f t="shared" si="68"/>
        <v>212</v>
      </c>
      <c r="B1099" s="291" t="s">
        <v>2990</v>
      </c>
      <c r="C1099" s="107" t="str">
        <f t="shared" si="69"/>
        <v>21201</v>
      </c>
      <c r="D1099" s="107" t="str">
        <f t="shared" si="70"/>
        <v>MATERIALES Y UTILES DE IMPRESION Y REPRODUCCION</v>
      </c>
      <c r="E1099" s="107" t="str">
        <f t="shared" si="71"/>
        <v>21201 MATERIALES Y UTILES DE IMPRESION Y REPRODUCCION</v>
      </c>
      <c r="F1099" s="107" t="s">
        <v>41</v>
      </c>
    </row>
    <row r="1100" spans="1:6" x14ac:dyDescent="0.25">
      <c r="A1100" s="107" t="str">
        <f t="shared" si="68"/>
        <v>211</v>
      </c>
      <c r="B1100" s="291" t="s">
        <v>2990</v>
      </c>
      <c r="C1100" s="107" t="str">
        <f t="shared" si="69"/>
        <v>21101</v>
      </c>
      <c r="D1100" s="107" t="str">
        <f t="shared" si="70"/>
        <v>MATERIALES, UTILES Y EQUIPOS MENORES DE OFICINA</v>
      </c>
      <c r="E1100" s="107" t="str">
        <f t="shared" si="71"/>
        <v>21101 MATERIALES, UTILES Y EQUIPOS MENORES DE OFICINA</v>
      </c>
      <c r="F1100" s="107" t="s">
        <v>2</v>
      </c>
    </row>
    <row r="1101" spans="1:6" x14ac:dyDescent="0.25">
      <c r="A1101" s="107" t="str">
        <f t="shared" si="68"/>
        <v>113</v>
      </c>
      <c r="B1101" s="291" t="s">
        <v>2990</v>
      </c>
      <c r="C1101" s="107" t="str">
        <f t="shared" si="69"/>
        <v>11301</v>
      </c>
      <c r="D1101" s="107" t="str">
        <f t="shared" si="70"/>
        <v>SUELDOS BASE AL PERSONAL PERMANENTE</v>
      </c>
      <c r="E1101" s="107" t="str">
        <f t="shared" si="71"/>
        <v>11301 SUELDOS BASE AL PERSONAL PERMANENTE</v>
      </c>
      <c r="F1101" s="107" t="s">
        <v>68</v>
      </c>
    </row>
    <row r="1102" spans="1:6" x14ac:dyDescent="0.25">
      <c r="A1102" s="107" t="str">
        <f t="shared" si="68"/>
        <v>212</v>
      </c>
      <c r="B1102" s="291" t="s">
        <v>2990</v>
      </c>
      <c r="C1102" s="107" t="str">
        <f t="shared" si="69"/>
        <v>21201</v>
      </c>
      <c r="D1102" s="107" t="str">
        <f t="shared" si="70"/>
        <v>MATERIALES Y UTILES DE IMPRESION Y REPRODUCCION</v>
      </c>
      <c r="E1102" s="107" t="str">
        <f t="shared" si="71"/>
        <v>21201 MATERIALES Y UTILES DE IMPRESION Y REPRODUCCION</v>
      </c>
      <c r="F1102" s="107" t="s">
        <v>41</v>
      </c>
    </row>
    <row r="1103" spans="1:6" x14ac:dyDescent="0.25">
      <c r="A1103" s="107" t="str">
        <f t="shared" si="68"/>
        <v>212</v>
      </c>
      <c r="B1103" s="291" t="s">
        <v>2990</v>
      </c>
      <c r="C1103" s="107" t="str">
        <f t="shared" si="69"/>
        <v>21201</v>
      </c>
      <c r="D1103" s="107" t="str">
        <f t="shared" si="70"/>
        <v>MATERIALES Y UTILES DE IMPRESION Y REPRODUCCION</v>
      </c>
      <c r="E1103" s="107" t="str">
        <f t="shared" si="71"/>
        <v>21201 MATERIALES Y UTILES DE IMPRESION Y REPRODUCCION</v>
      </c>
      <c r="F1103" s="107" t="s">
        <v>41</v>
      </c>
    </row>
    <row r="1104" spans="1:6" x14ac:dyDescent="0.25">
      <c r="A1104" s="107" t="str">
        <f t="shared" si="68"/>
        <v>214</v>
      </c>
      <c r="B1104" s="291" t="s">
        <v>2990</v>
      </c>
      <c r="C1104" s="107" t="str">
        <f t="shared" si="69"/>
        <v>21401</v>
      </c>
      <c r="D1104" s="107" t="str">
        <f t="shared" si="70"/>
        <v>MATERIALES, UTILES Y EQUIPOS MENORES DE TECNOLOGIAS DE LA INFORMACION Y COMUNICACIONES</v>
      </c>
      <c r="E1104" s="107" t="str">
        <f t="shared" si="71"/>
        <v>21401 MATERIALES, UTILES Y EQUIPOS MENORES DE TECNOLOGIAS DE LA INFORMACION Y COMUNICACIONES</v>
      </c>
      <c r="F1104" s="107" t="s">
        <v>51</v>
      </c>
    </row>
    <row r="1105" spans="1:6" x14ac:dyDescent="0.25">
      <c r="A1105" s="107" t="str">
        <f t="shared" si="68"/>
        <v>215</v>
      </c>
      <c r="B1105" s="291" t="s">
        <v>2990</v>
      </c>
      <c r="C1105" s="107" t="str">
        <f t="shared" si="69"/>
        <v>21501</v>
      </c>
      <c r="D1105" s="107" t="str">
        <f t="shared" si="70"/>
        <v>MATERIAL IMPRESO E INFORMACION DIGITAL</v>
      </c>
      <c r="E1105" s="107" t="str">
        <f t="shared" si="71"/>
        <v>21501 MATERIAL IMPRESO E INFORMACION DIGITAL</v>
      </c>
      <c r="F1105" s="107" t="s">
        <v>3</v>
      </c>
    </row>
    <row r="1106" spans="1:6" x14ac:dyDescent="0.25">
      <c r="A1106" s="107" t="str">
        <f t="shared" si="68"/>
        <v>215</v>
      </c>
      <c r="B1106" s="291" t="s">
        <v>2990</v>
      </c>
      <c r="C1106" s="107" t="str">
        <f t="shared" si="69"/>
        <v>21501</v>
      </c>
      <c r="D1106" s="107" t="str">
        <f t="shared" si="70"/>
        <v>MATERIAL IMPRESO E INFORMACION DIGITAL</v>
      </c>
      <c r="E1106" s="107" t="str">
        <f t="shared" si="71"/>
        <v>21501 MATERIAL IMPRESO E INFORMACION DIGITAL</v>
      </c>
      <c r="F1106" s="107" t="s">
        <v>3</v>
      </c>
    </row>
    <row r="1107" spans="1:6" x14ac:dyDescent="0.25">
      <c r="A1107" s="107" t="str">
        <f t="shared" si="68"/>
        <v>215</v>
      </c>
      <c r="B1107" s="291" t="s">
        <v>2990</v>
      </c>
      <c r="C1107" s="107" t="str">
        <f t="shared" si="69"/>
        <v>21501</v>
      </c>
      <c r="D1107" s="107" t="str">
        <f t="shared" si="70"/>
        <v>MATERIAL IMPRESO E INFORMACION DIGITAL</v>
      </c>
      <c r="E1107" s="107" t="str">
        <f t="shared" si="71"/>
        <v>21501 MATERIAL IMPRESO E INFORMACION DIGITAL</v>
      </c>
      <c r="F1107" s="107" t="s">
        <v>3</v>
      </c>
    </row>
    <row r="1108" spans="1:6" x14ac:dyDescent="0.25">
      <c r="A1108" s="107" t="str">
        <f t="shared" si="68"/>
        <v>215</v>
      </c>
      <c r="B1108" s="291" t="s">
        <v>2990</v>
      </c>
      <c r="C1108" s="107" t="str">
        <f t="shared" si="69"/>
        <v>21501</v>
      </c>
      <c r="D1108" s="107" t="str">
        <f t="shared" si="70"/>
        <v>MATERIAL IMPRESO E INFORMACION DIGITAL</v>
      </c>
      <c r="E1108" s="107" t="str">
        <f t="shared" si="71"/>
        <v>21501 MATERIAL IMPRESO E INFORMACION DIGITAL</v>
      </c>
      <c r="F1108" s="107" t="s">
        <v>3</v>
      </c>
    </row>
    <row r="1109" spans="1:6" x14ac:dyDescent="0.25">
      <c r="A1109" s="107" t="str">
        <f t="shared" si="68"/>
        <v>215</v>
      </c>
      <c r="B1109" s="291" t="s">
        <v>2990</v>
      </c>
      <c r="C1109" s="107" t="str">
        <f t="shared" si="69"/>
        <v>21501</v>
      </c>
      <c r="D1109" s="107" t="str">
        <f t="shared" si="70"/>
        <v>MATERIAL IMPRESO E INFORMACION DIGITAL</v>
      </c>
      <c r="E1109" s="107" t="str">
        <f t="shared" si="71"/>
        <v>21501 MATERIAL IMPRESO E INFORMACION DIGITAL</v>
      </c>
      <c r="F1109" s="107" t="s">
        <v>3</v>
      </c>
    </row>
    <row r="1110" spans="1:6" x14ac:dyDescent="0.25">
      <c r="A1110" s="107" t="str">
        <f t="shared" si="68"/>
        <v>215</v>
      </c>
      <c r="B1110" s="291" t="s">
        <v>2990</v>
      </c>
      <c r="C1110" s="107" t="str">
        <f t="shared" si="69"/>
        <v>21501</v>
      </c>
      <c r="D1110" s="107" t="str">
        <f t="shared" si="70"/>
        <v>MATERIAL IMPRESO E INFORMACION DIGITAL</v>
      </c>
      <c r="E1110" s="107" t="str">
        <f t="shared" si="71"/>
        <v>21501 MATERIAL IMPRESO E INFORMACION DIGITAL</v>
      </c>
      <c r="F1110" s="107" t="s">
        <v>3</v>
      </c>
    </row>
    <row r="1111" spans="1:6" x14ac:dyDescent="0.25">
      <c r="A1111" s="107" t="str">
        <f t="shared" si="68"/>
        <v>247</v>
      </c>
      <c r="B1111" s="291" t="s">
        <v>2990</v>
      </c>
      <c r="C1111" s="107" t="str">
        <f t="shared" si="69"/>
        <v>24701</v>
      </c>
      <c r="D1111" s="107" t="str">
        <f t="shared" si="70"/>
        <v>ARTICULOS METALICOS PARA LA CONSTRUCCION</v>
      </c>
      <c r="E1111" s="107" t="str">
        <f t="shared" si="71"/>
        <v>24701 ARTICULOS METALICOS PARA LA CONSTRUCCION</v>
      </c>
      <c r="F1111" s="107" t="s">
        <v>58</v>
      </c>
    </row>
    <row r="1112" spans="1:6" x14ac:dyDescent="0.25">
      <c r="A1112" s="107" t="str">
        <f t="shared" si="68"/>
        <v>247</v>
      </c>
      <c r="B1112" s="291" t="s">
        <v>2990</v>
      </c>
      <c r="C1112" s="107" t="str">
        <f t="shared" si="69"/>
        <v>24701</v>
      </c>
      <c r="D1112" s="107" t="str">
        <f t="shared" si="70"/>
        <v>ARTICULOS METALICOS PARA LA CONSTRUCCION</v>
      </c>
      <c r="E1112" s="107" t="str">
        <f t="shared" si="71"/>
        <v>24701 ARTICULOS METALICOS PARA LA CONSTRUCCION</v>
      </c>
      <c r="F1112" s="107" t="s">
        <v>58</v>
      </c>
    </row>
    <row r="1113" spans="1:6" x14ac:dyDescent="0.25">
      <c r="A1113" s="107" t="str">
        <f t="shared" si="68"/>
        <v>249</v>
      </c>
      <c r="B1113" s="291" t="s">
        <v>2990</v>
      </c>
      <c r="C1113" s="107" t="str">
        <f t="shared" si="69"/>
        <v>24901</v>
      </c>
      <c r="D1113" s="107" t="str">
        <f t="shared" si="70"/>
        <v>OTROS MATERIALES Y ARTICULOS DE CONSTRUCCION Y REPARACION</v>
      </c>
      <c r="E1113" s="107" t="str">
        <f t="shared" si="71"/>
        <v>24901 OTROS MATERIALES Y ARTICULOS DE CONSTRUCCION Y REPARACION</v>
      </c>
      <c r="F1113" s="107" t="s">
        <v>59</v>
      </c>
    </row>
    <row r="1114" spans="1:6" x14ac:dyDescent="0.25">
      <c r="A1114" s="107" t="str">
        <f t="shared" si="68"/>
        <v>249</v>
      </c>
      <c r="B1114" s="291" t="s">
        <v>2990</v>
      </c>
      <c r="C1114" s="107" t="str">
        <f t="shared" si="69"/>
        <v>24901</v>
      </c>
      <c r="D1114" s="107" t="str">
        <f t="shared" si="70"/>
        <v>OTROS MATERIALES Y ARTICULOS DE CONSTRUCCION Y REPARACION</v>
      </c>
      <c r="E1114" s="107" t="str">
        <f t="shared" si="71"/>
        <v>24901 OTROS MATERIALES Y ARTICULOS DE CONSTRUCCION Y REPARACION</v>
      </c>
      <c r="F1114" s="107" t="s">
        <v>59</v>
      </c>
    </row>
    <row r="1115" spans="1:6" x14ac:dyDescent="0.25">
      <c r="A1115" s="107" t="str">
        <f t="shared" si="68"/>
        <v>249</v>
      </c>
      <c r="B1115" s="291" t="s">
        <v>2990</v>
      </c>
      <c r="C1115" s="107" t="str">
        <f t="shared" si="69"/>
        <v>24901</v>
      </c>
      <c r="D1115" s="107" t="str">
        <f t="shared" si="70"/>
        <v>OTROS MATERIALES Y ARTICULOS DE CONSTRUCCION Y REPARACION</v>
      </c>
      <c r="E1115" s="107" t="str">
        <f t="shared" si="71"/>
        <v>24901 OTROS MATERIALES Y ARTICULOS DE CONSTRUCCION Y REPARACION</v>
      </c>
      <c r="F1115" s="107" t="s">
        <v>59</v>
      </c>
    </row>
    <row r="1116" spans="1:6" x14ac:dyDescent="0.25">
      <c r="A1116" s="107" t="str">
        <f t="shared" si="68"/>
        <v>256</v>
      </c>
      <c r="B1116" s="291" t="s">
        <v>2990</v>
      </c>
      <c r="C1116" s="107" t="str">
        <f t="shared" si="69"/>
        <v>25601</v>
      </c>
      <c r="D1116" s="107" t="str">
        <f t="shared" si="70"/>
        <v>FIBRAS SINTETICAS, HULES, PLASTICOS Y DERIVADOS</v>
      </c>
      <c r="E1116" s="107" t="str">
        <f t="shared" si="71"/>
        <v>25601 FIBRAS SINTETICAS, HULES, PLASTICOS Y DERIVADOS</v>
      </c>
      <c r="F1116" s="107" t="s">
        <v>69</v>
      </c>
    </row>
    <row r="1117" spans="1:6" x14ac:dyDescent="0.25">
      <c r="A1117" s="107" t="str">
        <f t="shared" si="68"/>
        <v>256</v>
      </c>
      <c r="B1117" s="291" t="s">
        <v>2990</v>
      </c>
      <c r="C1117" s="107" t="str">
        <f t="shared" si="69"/>
        <v>25601</v>
      </c>
      <c r="D1117" s="107" t="str">
        <f t="shared" si="70"/>
        <v>FIBRAS SINTETICAS, HULES, PLASTICOS Y DERIVADOS</v>
      </c>
      <c r="E1117" s="107" t="str">
        <f t="shared" si="71"/>
        <v>25601 FIBRAS SINTETICAS, HULES, PLASTICOS Y DERIVADOS</v>
      </c>
      <c r="F1117" s="107" t="s">
        <v>69</v>
      </c>
    </row>
    <row r="1118" spans="1:6" x14ac:dyDescent="0.25">
      <c r="A1118" s="107" t="str">
        <f t="shared" si="68"/>
        <v>271</v>
      </c>
      <c r="B1118" s="291" t="s">
        <v>2990</v>
      </c>
      <c r="C1118" s="107" t="str">
        <f t="shared" si="69"/>
        <v>27101</v>
      </c>
      <c r="D1118" s="107" t="str">
        <f t="shared" si="70"/>
        <v>VESTUARIO Y UNIFORMES</v>
      </c>
      <c r="E1118" s="107" t="str">
        <f t="shared" si="71"/>
        <v>27101 VESTUARIO Y UNIFORMES</v>
      </c>
      <c r="F1118" s="107" t="s">
        <v>8</v>
      </c>
    </row>
    <row r="1119" spans="1:6" x14ac:dyDescent="0.25">
      <c r="A1119" s="107" t="str">
        <f t="shared" si="68"/>
        <v>291</v>
      </c>
      <c r="B1119" s="291" t="s">
        <v>2990</v>
      </c>
      <c r="C1119" s="107" t="str">
        <f t="shared" si="69"/>
        <v>29101</v>
      </c>
      <c r="D1119" s="107" t="str">
        <f t="shared" si="70"/>
        <v>HERRAMIENTAS MENORES</v>
      </c>
      <c r="E1119" s="107" t="str">
        <f t="shared" si="71"/>
        <v>29101 HERRAMIENTAS MENORES</v>
      </c>
      <c r="F1119" s="107" t="s">
        <v>10</v>
      </c>
    </row>
    <row r="1120" spans="1:6" x14ac:dyDescent="0.25">
      <c r="A1120" s="107" t="str">
        <f t="shared" si="68"/>
        <v>294</v>
      </c>
      <c r="B1120" s="291" t="s">
        <v>2990</v>
      </c>
      <c r="C1120" s="107" t="str">
        <f t="shared" si="69"/>
        <v>29401</v>
      </c>
      <c r="D1120" s="107" t="str">
        <f t="shared" si="70"/>
        <v>REFACCIONES Y ACCESORIOS MENORES DE EQUIPO DE COMPUTO Y TECNOLOGIAS DE LA INFORMACION</v>
      </c>
      <c r="E1120" s="107" t="str">
        <f t="shared" si="71"/>
        <v>29401 REFACCIONES Y ACCESORIOS MENORES DE EQUIPO DE COMPUTO Y TECNOLOGIAS DE LA INFORMACION</v>
      </c>
      <c r="F1120" s="107" t="s">
        <v>54</v>
      </c>
    </row>
    <row r="1121" spans="1:6" x14ac:dyDescent="0.25">
      <c r="A1121" s="107" t="str">
        <f t="shared" si="68"/>
        <v>316</v>
      </c>
      <c r="B1121" s="291" t="s">
        <v>2990</v>
      </c>
      <c r="C1121" s="107" t="str">
        <f t="shared" si="69"/>
        <v>31601</v>
      </c>
      <c r="D1121" s="107" t="str">
        <f t="shared" si="70"/>
        <v>SERVICIOS DE TELECOMUNICACIONES Y SATELITES</v>
      </c>
      <c r="E1121" s="107" t="str">
        <f t="shared" si="71"/>
        <v>31601 SERVICIOS DE TELECOMUNICACIONES Y SATELITES</v>
      </c>
      <c r="F1121" s="107" t="s">
        <v>70</v>
      </c>
    </row>
    <row r="1122" spans="1:6" x14ac:dyDescent="0.25">
      <c r="A1122" s="107" t="str">
        <f t="shared" si="68"/>
        <v>336</v>
      </c>
      <c r="B1122" s="291" t="s">
        <v>2990</v>
      </c>
      <c r="C1122" s="107" t="str">
        <f t="shared" si="69"/>
        <v>33601</v>
      </c>
      <c r="D1122" s="107" t="str">
        <f t="shared" si="70"/>
        <v>SERVICIOS DE APOYO ADMINISTRATIVO, TRADUCCION, FOTOCOPIADO E IMPRESION</v>
      </c>
      <c r="E1122" s="107" t="str">
        <f t="shared" si="71"/>
        <v>33601 SERVICIOS DE APOYO ADMINISTRATIVO, TRADUCCION, FOTOCOPIADO E IMPRESION</v>
      </c>
      <c r="F1122" s="107" t="s">
        <v>45</v>
      </c>
    </row>
    <row r="1123" spans="1:6" x14ac:dyDescent="0.25">
      <c r="A1123" s="107" t="str">
        <f t="shared" si="68"/>
        <v>336</v>
      </c>
      <c r="B1123" s="291" t="s">
        <v>2990</v>
      </c>
      <c r="C1123" s="107" t="str">
        <f t="shared" si="69"/>
        <v>33601</v>
      </c>
      <c r="D1123" s="107" t="str">
        <f t="shared" si="70"/>
        <v>SERVICIOS DE APOYO ADMINISTRATIVO, TRADUCCION, FOTOCOPIADO E IMPRESION</v>
      </c>
      <c r="E1123" s="107" t="str">
        <f t="shared" si="71"/>
        <v>33601 SERVICIOS DE APOYO ADMINISTRATIVO, TRADUCCION, FOTOCOPIADO E IMPRESION</v>
      </c>
      <c r="F1123" s="107" t="s">
        <v>45</v>
      </c>
    </row>
    <row r="1124" spans="1:6" x14ac:dyDescent="0.25">
      <c r="A1124" s="107" t="str">
        <f t="shared" si="68"/>
        <v>336</v>
      </c>
      <c r="B1124" s="291" t="s">
        <v>2990</v>
      </c>
      <c r="C1124" s="107" t="str">
        <f t="shared" si="69"/>
        <v>33601</v>
      </c>
      <c r="D1124" s="107" t="str">
        <f t="shared" si="70"/>
        <v>SERVICIOS DE APOYO ADMINISTRATIVO, TRADUCCION, FOTOCOPIADO E IMPRESION</v>
      </c>
      <c r="E1124" s="107" t="str">
        <f t="shared" si="71"/>
        <v>33601 SERVICIOS DE APOYO ADMINISTRATIVO, TRADUCCION, FOTOCOPIADO E IMPRESION</v>
      </c>
      <c r="F1124" s="107" t="s">
        <v>45</v>
      </c>
    </row>
    <row r="1125" spans="1:6" x14ac:dyDescent="0.25">
      <c r="A1125" s="107" t="str">
        <f t="shared" si="68"/>
        <v>336</v>
      </c>
      <c r="B1125" s="291" t="s">
        <v>2990</v>
      </c>
      <c r="C1125" s="107" t="str">
        <f t="shared" si="69"/>
        <v>33601</v>
      </c>
      <c r="D1125" s="107" t="str">
        <f t="shared" si="70"/>
        <v>SERVICIOS DE APOYO ADMINISTRATIVO, TRADUCCION, FOTOCOPIADO E IMPRESION</v>
      </c>
      <c r="E1125" s="107" t="str">
        <f t="shared" si="71"/>
        <v>33601 SERVICIOS DE APOYO ADMINISTRATIVO, TRADUCCION, FOTOCOPIADO E IMPRESION</v>
      </c>
      <c r="F1125" s="107" t="s">
        <v>45</v>
      </c>
    </row>
    <row r="1126" spans="1:6" x14ac:dyDescent="0.25">
      <c r="A1126" s="107" t="str">
        <f t="shared" si="68"/>
        <v>339</v>
      </c>
      <c r="B1126" s="291" t="s">
        <v>2990</v>
      </c>
      <c r="C1126" s="107" t="str">
        <f t="shared" si="69"/>
        <v>33901</v>
      </c>
      <c r="D1126" s="107" t="str">
        <f t="shared" si="70"/>
        <v>SERVICIOS PROFESIONALES, CIENTIFICOS Y TECNICOS INTEGRALES</v>
      </c>
      <c r="E1126" s="107" t="str">
        <f t="shared" si="71"/>
        <v>33901 SERVICIOS PROFESIONALES, CIENTIFICOS Y TECNICOS INTEGRALES</v>
      </c>
      <c r="F1126" s="107" t="s">
        <v>71</v>
      </c>
    </row>
    <row r="1127" spans="1:6" x14ac:dyDescent="0.25">
      <c r="A1127" s="107" t="str">
        <f t="shared" si="68"/>
        <v>339</v>
      </c>
      <c r="B1127" s="291" t="s">
        <v>2990</v>
      </c>
      <c r="C1127" s="107" t="str">
        <f t="shared" si="69"/>
        <v>33901</v>
      </c>
      <c r="D1127" s="107" t="str">
        <f t="shared" si="70"/>
        <v>SERVICIOS PROFESIONALES, CIENTIFICOS Y TECNICOS INTEGRALES</v>
      </c>
      <c r="E1127" s="107" t="str">
        <f t="shared" si="71"/>
        <v>33901 SERVICIOS PROFESIONALES, CIENTIFICOS Y TECNICOS INTEGRALES</v>
      </c>
      <c r="F1127" s="107" t="s">
        <v>71</v>
      </c>
    </row>
    <row r="1128" spans="1:6" x14ac:dyDescent="0.25">
      <c r="A1128" s="107" t="str">
        <f t="shared" si="68"/>
        <v>353</v>
      </c>
      <c r="B1128" s="291" t="s">
        <v>2990</v>
      </c>
      <c r="C1128" s="107" t="str">
        <f t="shared" si="69"/>
        <v>35301</v>
      </c>
      <c r="D1128" s="107" t="str">
        <f t="shared" si="70"/>
        <v>INSTALACION, REPARACION Y MANTENIMIENTO DE EQUIPO DE COMPUTO Y TECNOLOGIA DE LA INFORMACION</v>
      </c>
      <c r="E1128" s="107" t="str">
        <f t="shared" si="71"/>
        <v>35301 INSTALACION, REPARACION Y MANTENIMIENTO DE EQUIPO DE COMPUTO Y TECNOLOGIA DE LA INFORMACION</v>
      </c>
      <c r="F1128" s="107" t="s">
        <v>72</v>
      </c>
    </row>
    <row r="1129" spans="1:6" x14ac:dyDescent="0.25">
      <c r="A1129" s="107" t="str">
        <f t="shared" si="68"/>
        <v>515</v>
      </c>
      <c r="B1129" s="291" t="s">
        <v>2990</v>
      </c>
      <c r="C1129" s="107" t="str">
        <f t="shared" si="69"/>
        <v>51501</v>
      </c>
      <c r="D1129" s="107" t="str">
        <f t="shared" si="70"/>
        <v>EQUIPO DE COMPUTO Y DE TECNOLOGIAS DE LA INFORMACION</v>
      </c>
      <c r="E1129" s="107" t="str">
        <f t="shared" si="71"/>
        <v>51501 EQUIPO DE COMPUTO Y DE TECNOLOGIAS DE LA INFORMACION</v>
      </c>
      <c r="F1129" s="107" t="s">
        <v>73</v>
      </c>
    </row>
    <row r="1130" spans="1:6" x14ac:dyDescent="0.25">
      <c r="A1130" s="107" t="str">
        <f t="shared" si="68"/>
        <v>221</v>
      </c>
      <c r="B1130" s="291" t="s">
        <v>2990</v>
      </c>
      <c r="C1130" s="107" t="str">
        <f t="shared" si="69"/>
        <v>22101</v>
      </c>
      <c r="D1130" s="107" t="str">
        <f t="shared" si="70"/>
        <v>PRODUCTOS ALIMENTICIOS PARA PERSONAS</v>
      </c>
      <c r="E1130" s="107" t="str">
        <f t="shared" si="71"/>
        <v>22101 PRODUCTOS ALIMENTICIOS PARA PERSONAS</v>
      </c>
      <c r="F1130" s="107" t="s">
        <v>6</v>
      </c>
    </row>
    <row r="1131" spans="1:6" x14ac:dyDescent="0.25">
      <c r="A1131" s="107" t="str">
        <f t="shared" si="68"/>
        <v>441</v>
      </c>
      <c r="B1131" s="291" t="s">
        <v>2990</v>
      </c>
      <c r="C1131" s="107" t="str">
        <f t="shared" si="69"/>
        <v>44101</v>
      </c>
      <c r="D1131" s="107" t="str">
        <f t="shared" si="70"/>
        <v>AYUDAS SOCIALES A PERSONAS</v>
      </c>
      <c r="E1131" s="107" t="str">
        <f t="shared" si="71"/>
        <v>44101 AYUDAS SOCIALES A PERSONAS</v>
      </c>
      <c r="F1131" s="107" t="s">
        <v>62</v>
      </c>
    </row>
    <row r="1132" spans="1:6" x14ac:dyDescent="0.25">
      <c r="A1132" s="107" t="str">
        <f t="shared" si="68"/>
        <v>249</v>
      </c>
      <c r="B1132" s="291" t="s">
        <v>2990</v>
      </c>
      <c r="C1132" s="107" t="str">
        <f t="shared" si="69"/>
        <v>24901</v>
      </c>
      <c r="D1132" s="107" t="str">
        <f t="shared" si="70"/>
        <v>OTROS MATERIALES Y ARTICULOS DE CONSTRUCCION Y REPARACION</v>
      </c>
      <c r="E1132" s="107" t="str">
        <f t="shared" si="71"/>
        <v>24901 OTROS MATERIALES Y ARTICULOS DE CONSTRUCCION Y REPARACION</v>
      </c>
      <c r="F1132" s="107" t="s">
        <v>59</v>
      </c>
    </row>
    <row r="1133" spans="1:6" x14ac:dyDescent="0.25">
      <c r="A1133" s="107" t="str">
        <f t="shared" si="68"/>
        <v>217</v>
      </c>
      <c r="B1133" s="291" t="s">
        <v>2990</v>
      </c>
      <c r="C1133" s="107" t="str">
        <f t="shared" si="69"/>
        <v>21701</v>
      </c>
      <c r="D1133" s="107" t="str">
        <f t="shared" si="70"/>
        <v>MATERIALES Y UTILES DE ENSEÑANZA</v>
      </c>
      <c r="E1133" s="107" t="str">
        <f t="shared" si="71"/>
        <v>21701 MATERIALES Y UTILES DE ENSEÑANZA</v>
      </c>
      <c r="F1133" s="107" t="s">
        <v>5</v>
      </c>
    </row>
    <row r="1134" spans="1:6" x14ac:dyDescent="0.25">
      <c r="A1134" s="107" t="str">
        <f t="shared" si="68"/>
        <v>336</v>
      </c>
      <c r="B1134" s="291" t="s">
        <v>2990</v>
      </c>
      <c r="C1134" s="107" t="str">
        <f t="shared" si="69"/>
        <v>33601</v>
      </c>
      <c r="D1134" s="107" t="str">
        <f t="shared" si="70"/>
        <v>SERVICIOS DE APOYO ADMINISTRATIVO, TRADUCCION, FOTOCOPIADO E IMPRESION</v>
      </c>
      <c r="E1134" s="107" t="str">
        <f t="shared" si="71"/>
        <v>33601 SERVICIOS DE APOYO ADMINISTRATIVO, TRADUCCION, FOTOCOPIADO E IMPRESION</v>
      </c>
      <c r="F1134" s="107" t="s">
        <v>45</v>
      </c>
    </row>
    <row r="1135" spans="1:6" x14ac:dyDescent="0.25">
      <c r="A1135" s="107" t="str">
        <f t="shared" si="68"/>
        <v>529</v>
      </c>
      <c r="B1135" s="291" t="s">
        <v>2990</v>
      </c>
      <c r="C1135" s="107" t="str">
        <f t="shared" si="69"/>
        <v>52901</v>
      </c>
      <c r="D1135" s="107" t="str">
        <f t="shared" si="70"/>
        <v>OTRO MOBILIARIO Y EQUIPO EDUCACIONAL Y RECREATIVO</v>
      </c>
      <c r="E1135" s="107" t="str">
        <f t="shared" si="71"/>
        <v>52901 OTRO MOBILIARIO Y EQUIPO EDUCACIONAL Y RECREATIVO</v>
      </c>
      <c r="F1135" s="107" t="s">
        <v>63</v>
      </c>
    </row>
    <row r="1136" spans="1:6" x14ac:dyDescent="0.25">
      <c r="A1136" s="107" t="str">
        <f t="shared" si="68"/>
        <v>417</v>
      </c>
      <c r="B1136" s="291" t="s">
        <v>2990</v>
      </c>
      <c r="C1136" s="107" t="str">
        <f t="shared" si="69"/>
        <v>41701</v>
      </c>
      <c r="D1136" s="107" t="str">
        <f t="shared" si="70"/>
        <v>TRANSFERENCIAS INTERNAS OTORGADAS A FIDEICOMISOS PUBLICOS EMPRESARIALES Y NO FINANCIEROS</v>
      </c>
      <c r="E1136" s="107" t="str">
        <f t="shared" si="71"/>
        <v>41701 TRANSFERENCIAS INTERNAS OTORGADAS A FIDEICOMISOS PUBLICOS EMPRESARIALES Y NO FINANCIEROS</v>
      </c>
      <c r="F1136" s="107" t="s">
        <v>64</v>
      </c>
    </row>
    <row r="1137" spans="1:6" x14ac:dyDescent="0.25">
      <c r="A1137" s="107" t="str">
        <f t="shared" si="68"/>
        <v>291</v>
      </c>
      <c r="B1137" s="291" t="s">
        <v>2990</v>
      </c>
      <c r="C1137" s="107" t="str">
        <f t="shared" si="69"/>
        <v>29101</v>
      </c>
      <c r="D1137" s="107" t="str">
        <f t="shared" si="70"/>
        <v>HERRAMIENTAS MENORES</v>
      </c>
      <c r="E1137" s="107" t="str">
        <f t="shared" si="71"/>
        <v>29101 HERRAMIENTAS MENORES</v>
      </c>
      <c r="F1137" s="107" t="s">
        <v>10</v>
      </c>
    </row>
    <row r="1138" spans="1:6" x14ac:dyDescent="0.25">
      <c r="A1138" s="107" t="str">
        <f t="shared" si="68"/>
        <v>358</v>
      </c>
      <c r="B1138" s="291" t="s">
        <v>2990</v>
      </c>
      <c r="C1138" s="107" t="str">
        <f t="shared" si="69"/>
        <v>35801</v>
      </c>
      <c r="D1138" s="107" t="str">
        <f t="shared" si="70"/>
        <v>SERVICIOS DE LIMPIEZA Y MANEJO DE DESECHOS</v>
      </c>
      <c r="E1138" s="107" t="str">
        <f t="shared" si="71"/>
        <v>35801 SERVICIOS DE LIMPIEZA Y MANEJO DE DESECHOS</v>
      </c>
      <c r="F1138" s="107" t="s">
        <v>65</v>
      </c>
    </row>
    <row r="1139" spans="1:6" x14ac:dyDescent="0.25">
      <c r="A1139" s="107" t="str">
        <f t="shared" si="68"/>
        <v>336</v>
      </c>
      <c r="B1139" s="291" t="s">
        <v>2990</v>
      </c>
      <c r="C1139" s="107" t="str">
        <f t="shared" si="69"/>
        <v>33601</v>
      </c>
      <c r="D1139" s="107" t="str">
        <f t="shared" si="70"/>
        <v>SERVICIOS DE APOYO ADMINISTRATIVO, TRADUCCION, FOTOCOPIADO E IMPRESION</v>
      </c>
      <c r="E1139" s="107" t="str">
        <f t="shared" si="71"/>
        <v>33601 SERVICIOS DE APOYO ADMINISTRATIVO, TRADUCCION, FOTOCOPIADO E IMPRESION</v>
      </c>
      <c r="F1139" s="107" t="s">
        <v>45</v>
      </c>
    </row>
    <row r="1140" spans="1:6" x14ac:dyDescent="0.25">
      <c r="A1140" s="107" t="str">
        <f t="shared" si="68"/>
        <v>325</v>
      </c>
      <c r="B1140" s="291" t="s">
        <v>2990</v>
      </c>
      <c r="C1140" s="107" t="str">
        <f t="shared" si="69"/>
        <v>32501</v>
      </c>
      <c r="D1140" s="107" t="str">
        <f t="shared" si="70"/>
        <v>ARRENDAMIENTO DE EQUIPO DE TRANSPORTE</v>
      </c>
      <c r="E1140" s="107" t="str">
        <f t="shared" si="71"/>
        <v>32501 ARRENDAMIENTO DE EQUIPO DE TRANSPORTE</v>
      </c>
      <c r="F1140" s="107" t="s">
        <v>66</v>
      </c>
    </row>
    <row r="1141" spans="1:6" x14ac:dyDescent="0.25">
      <c r="A1141" s="107" t="str">
        <f t="shared" si="68"/>
        <v>271</v>
      </c>
      <c r="B1141" s="291" t="s">
        <v>2990</v>
      </c>
      <c r="C1141" s="107" t="str">
        <f t="shared" si="69"/>
        <v>27101</v>
      </c>
      <c r="D1141" s="107" t="str">
        <f t="shared" si="70"/>
        <v>VESTUARIO Y UNIFORMES</v>
      </c>
      <c r="E1141" s="107" t="str">
        <f t="shared" si="71"/>
        <v>27101 VESTUARIO Y UNIFORMES</v>
      </c>
      <c r="F1141" s="107" t="s">
        <v>8</v>
      </c>
    </row>
    <row r="1142" spans="1:6" x14ac:dyDescent="0.25">
      <c r="A1142" s="107" t="str">
        <f t="shared" si="68"/>
        <v>272</v>
      </c>
      <c r="B1142" s="291" t="s">
        <v>2990</v>
      </c>
      <c r="C1142" s="107" t="str">
        <f t="shared" si="69"/>
        <v>27201</v>
      </c>
      <c r="D1142" s="107" t="str">
        <f t="shared" si="70"/>
        <v>PRENDAS DE SEGURIDAD Y PROTECCION PERSONAL</v>
      </c>
      <c r="E1142" s="107" t="str">
        <f t="shared" si="71"/>
        <v>27201 PRENDAS DE SEGURIDAD Y PROTECCION PERSONAL</v>
      </c>
      <c r="F1142" s="107" t="s">
        <v>67</v>
      </c>
    </row>
    <row r="1143" spans="1:6" x14ac:dyDescent="0.25">
      <c r="A1143" s="107" t="str">
        <f t="shared" si="68"/>
        <v>354</v>
      </c>
      <c r="B1143" s="291" t="s">
        <v>2990</v>
      </c>
      <c r="C1143" s="107" t="str">
        <f t="shared" si="69"/>
        <v>35401</v>
      </c>
      <c r="D1143" s="107" t="str">
        <f t="shared" si="70"/>
        <v>INSTALACIÓN, REPARACIÓN Y MANTENIMIENTO DE EQUIPO E INSTRUMENTAL MÉDICO Y DE LABORATORIO</v>
      </c>
      <c r="E1143" s="107" t="str">
        <f t="shared" si="71"/>
        <v>35401 INSTALACIÓN, REPARACIÓN Y MANTENIMIENTO DE EQUIPO E INSTRUMENTAL MÉDICO Y DE LABORATORIO</v>
      </c>
      <c r="F1143" s="107" t="s">
        <v>38</v>
      </c>
    </row>
    <row r="1144" spans="1:6" x14ac:dyDescent="0.25">
      <c r="A1144" s="107" t="str">
        <f t="shared" si="68"/>
        <v>336</v>
      </c>
      <c r="B1144" s="291" t="s">
        <v>2990</v>
      </c>
      <c r="C1144" s="107" t="str">
        <f t="shared" si="69"/>
        <v>33601</v>
      </c>
      <c r="D1144" s="107" t="str">
        <f t="shared" si="70"/>
        <v>SERVICIOS DE APOYO ADMINISTRATIVO, TRADUCCION, FOTOCOPIADO E IMPRESION</v>
      </c>
      <c r="E1144" s="107" t="str">
        <f t="shared" si="71"/>
        <v>33601 SERVICIOS DE APOYO ADMINISTRATIVO, TRADUCCION, FOTOCOPIADO E IMPRESION</v>
      </c>
      <c r="F1144" s="107" t="s">
        <v>45</v>
      </c>
    </row>
    <row r="1145" spans="1:6" x14ac:dyDescent="0.25">
      <c r="A1145" s="107" t="str">
        <f t="shared" si="68"/>
        <v>211</v>
      </c>
      <c r="B1145" s="291" t="s">
        <v>2990</v>
      </c>
      <c r="C1145" s="107" t="str">
        <f t="shared" si="69"/>
        <v>21101</v>
      </c>
      <c r="D1145" s="107" t="str">
        <f t="shared" si="70"/>
        <v>MATERIALES, UTILES Y EQUIPOS MENORES DE OFICINA</v>
      </c>
      <c r="E1145" s="107" t="str">
        <f t="shared" si="71"/>
        <v>21101 MATERIALES, UTILES Y EQUIPOS MENORES DE OFICINA</v>
      </c>
      <c r="F1145" s="107" t="s">
        <v>2</v>
      </c>
    </row>
    <row r="1146" spans="1:6" x14ac:dyDescent="0.25">
      <c r="A1146" s="107" t="str">
        <f t="shared" si="68"/>
        <v>291</v>
      </c>
      <c r="B1146" s="291" t="s">
        <v>2990</v>
      </c>
      <c r="C1146" s="107" t="str">
        <f t="shared" si="69"/>
        <v>29101</v>
      </c>
      <c r="D1146" s="107" t="str">
        <f t="shared" si="70"/>
        <v>HERRAMIENTAS MENORES</v>
      </c>
      <c r="E1146" s="107" t="str">
        <f t="shared" si="71"/>
        <v>29101 HERRAMIENTAS MENORES</v>
      </c>
      <c r="F1146" s="107" t="s">
        <v>10</v>
      </c>
    </row>
    <row r="1147" spans="1:6" x14ac:dyDescent="0.25">
      <c r="A1147" s="107" t="str">
        <f t="shared" si="68"/>
        <v>211</v>
      </c>
      <c r="B1147" s="291" t="s">
        <v>2990</v>
      </c>
      <c r="C1147" s="107" t="str">
        <f t="shared" si="69"/>
        <v>21101</v>
      </c>
      <c r="D1147" s="107" t="str">
        <f t="shared" si="70"/>
        <v>MATERIALES, UTILES Y EQUIPOS MENORES DE OFICINA</v>
      </c>
      <c r="E1147" s="107" t="str">
        <f t="shared" si="71"/>
        <v>21101 MATERIALES, UTILES Y EQUIPOS MENORES DE OFICINA</v>
      </c>
      <c r="F1147" s="107" t="s">
        <v>2</v>
      </c>
    </row>
    <row r="1148" spans="1:6" x14ac:dyDescent="0.25">
      <c r="A1148" s="107" t="str">
        <f t="shared" si="68"/>
        <v>215</v>
      </c>
      <c r="B1148" s="291" t="s">
        <v>2990</v>
      </c>
      <c r="C1148" s="107" t="str">
        <f t="shared" si="69"/>
        <v>21501</v>
      </c>
      <c r="D1148" s="107" t="str">
        <f t="shared" si="70"/>
        <v>MATERIAL IMPRESO E INFORMACION DIGITAL</v>
      </c>
      <c r="E1148" s="107" t="str">
        <f t="shared" si="71"/>
        <v>21501 MATERIAL IMPRESO E INFORMACION DIGITAL</v>
      </c>
      <c r="F1148" s="107" t="s">
        <v>3</v>
      </c>
    </row>
    <row r="1149" spans="1:6" x14ac:dyDescent="0.25">
      <c r="A1149" s="107" t="str">
        <f t="shared" si="68"/>
        <v>216</v>
      </c>
      <c r="B1149" s="291" t="s">
        <v>2990</v>
      </c>
      <c r="C1149" s="107" t="str">
        <f t="shared" si="69"/>
        <v>21601</v>
      </c>
      <c r="D1149" s="107" t="str">
        <f t="shared" si="70"/>
        <v>MATERIAL DE LIMPIEZA</v>
      </c>
      <c r="E1149" s="107" t="str">
        <f t="shared" si="71"/>
        <v>21601 MATERIAL DE LIMPIEZA</v>
      </c>
      <c r="F1149" s="107" t="s">
        <v>4</v>
      </c>
    </row>
    <row r="1150" spans="1:6" x14ac:dyDescent="0.25">
      <c r="A1150" s="107" t="str">
        <f t="shared" si="68"/>
        <v>217</v>
      </c>
      <c r="B1150" s="291" t="s">
        <v>2990</v>
      </c>
      <c r="C1150" s="107" t="str">
        <f t="shared" si="69"/>
        <v>21701</v>
      </c>
      <c r="D1150" s="107" t="str">
        <f t="shared" si="70"/>
        <v>MATERIALES Y UTILES DE ENSEÑANZA</v>
      </c>
      <c r="E1150" s="107" t="str">
        <f t="shared" si="71"/>
        <v>21701 MATERIALES Y UTILES DE ENSEÑANZA</v>
      </c>
      <c r="F1150" s="107" t="s">
        <v>5</v>
      </c>
    </row>
    <row r="1151" spans="1:6" x14ac:dyDescent="0.25">
      <c r="A1151" s="107" t="str">
        <f t="shared" si="68"/>
        <v>221</v>
      </c>
      <c r="B1151" s="291" t="s">
        <v>2990</v>
      </c>
      <c r="C1151" s="107" t="str">
        <f t="shared" si="69"/>
        <v>22101</v>
      </c>
      <c r="D1151" s="107" t="str">
        <f t="shared" si="70"/>
        <v>PRODUCTOS ALIMENTICIOS PARA PERSONAS</v>
      </c>
      <c r="E1151" s="107" t="str">
        <f t="shared" si="71"/>
        <v>22101 PRODUCTOS ALIMENTICIOS PARA PERSONAS</v>
      </c>
      <c r="F1151" s="107" t="s">
        <v>6</v>
      </c>
    </row>
    <row r="1152" spans="1:6" x14ac:dyDescent="0.25">
      <c r="A1152" s="107" t="str">
        <f t="shared" si="68"/>
        <v>222</v>
      </c>
      <c r="B1152" s="291" t="s">
        <v>2990</v>
      </c>
      <c r="C1152" s="107" t="str">
        <f t="shared" si="69"/>
        <v>22201</v>
      </c>
      <c r="D1152" s="107" t="str">
        <f t="shared" si="70"/>
        <v>PRODUCTOS ALIMENTICIOS PARA ANIMALES</v>
      </c>
      <c r="E1152" s="107" t="str">
        <f t="shared" si="71"/>
        <v>22201 PRODUCTOS ALIMENTICIOS PARA ANIMALES</v>
      </c>
      <c r="F1152" s="107" t="s">
        <v>74</v>
      </c>
    </row>
    <row r="1153" spans="1:6" x14ac:dyDescent="0.25">
      <c r="A1153" s="107" t="str">
        <f t="shared" si="68"/>
        <v>223</v>
      </c>
      <c r="B1153" s="291" t="s">
        <v>2990</v>
      </c>
      <c r="C1153" s="107" t="str">
        <f t="shared" si="69"/>
        <v>22301</v>
      </c>
      <c r="D1153" s="107" t="str">
        <f t="shared" si="70"/>
        <v>UTENSILIOS PARA EL SERVICIO DE ALIMENTACION</v>
      </c>
      <c r="E1153" s="107" t="str">
        <f t="shared" si="71"/>
        <v>22301 UTENSILIOS PARA EL SERVICIO DE ALIMENTACION</v>
      </c>
      <c r="F1153" s="107" t="s">
        <v>7</v>
      </c>
    </row>
    <row r="1154" spans="1:6" x14ac:dyDescent="0.25">
      <c r="A1154" s="107" t="str">
        <f t="shared" si="68"/>
        <v>246</v>
      </c>
      <c r="B1154" s="291" t="s">
        <v>2990</v>
      </c>
      <c r="C1154" s="107" t="str">
        <f t="shared" si="69"/>
        <v>24601</v>
      </c>
      <c r="D1154" s="107" t="str">
        <f t="shared" si="70"/>
        <v>MATERIAL ELECTRICO Y ELECTRONICO</v>
      </c>
      <c r="E1154" s="107" t="str">
        <f t="shared" si="71"/>
        <v>24601 MATERIAL ELECTRICO Y ELECTRONICO</v>
      </c>
      <c r="F1154" s="107" t="s">
        <v>52</v>
      </c>
    </row>
    <row r="1155" spans="1:6" x14ac:dyDescent="0.25">
      <c r="A1155" s="107" t="str">
        <f t="shared" ref="A1155:A1218" si="72">+MID(F1155,1,3)</f>
        <v>247</v>
      </c>
      <c r="B1155" s="291" t="s">
        <v>2990</v>
      </c>
      <c r="C1155" s="107" t="str">
        <f t="shared" ref="C1155:C1218" si="73">+CONCATENATE(A1155,B1155)</f>
        <v>24701</v>
      </c>
      <c r="D1155" s="107" t="str">
        <f t="shared" ref="D1155:D1218" si="74">+MID(F1155,5,999)</f>
        <v>ARTICULOS METALICOS PARA LA CONSTRUCCION</v>
      </c>
      <c r="E1155" s="107" t="str">
        <f t="shared" si="71"/>
        <v>24701 ARTICULOS METALICOS PARA LA CONSTRUCCION</v>
      </c>
      <c r="F1155" s="107" t="s">
        <v>58</v>
      </c>
    </row>
    <row r="1156" spans="1:6" x14ac:dyDescent="0.25">
      <c r="A1156" s="107" t="str">
        <f t="shared" si="72"/>
        <v>253</v>
      </c>
      <c r="B1156" s="291" t="s">
        <v>2990</v>
      </c>
      <c r="C1156" s="107" t="str">
        <f t="shared" si="73"/>
        <v>25301</v>
      </c>
      <c r="D1156" s="107" t="str">
        <f t="shared" si="74"/>
        <v>MEDICINAS Y PRODUCTOS FARMACEUTICOS</v>
      </c>
      <c r="E1156" s="107" t="str">
        <f t="shared" si="71"/>
        <v>25301 MEDICINAS Y PRODUCTOS FARMACEUTICOS</v>
      </c>
      <c r="F1156" s="107" t="s">
        <v>75</v>
      </c>
    </row>
    <row r="1157" spans="1:6" x14ac:dyDescent="0.25">
      <c r="A1157" s="107" t="str">
        <f t="shared" si="72"/>
        <v>254</v>
      </c>
      <c r="B1157" s="291" t="s">
        <v>2990</v>
      </c>
      <c r="C1157" s="107" t="str">
        <f t="shared" si="73"/>
        <v>25401</v>
      </c>
      <c r="D1157" s="107" t="str">
        <f t="shared" si="74"/>
        <v>MATERIALES, ACCESORIOS Y SUMINISTROS MEDICOS</v>
      </c>
      <c r="E1157" s="107" t="str">
        <f t="shared" ref="E1157:E1220" si="75">+CONCATENATE(C1157," ",D1157)</f>
        <v>25401 MATERIALES, ACCESORIOS Y SUMINISTROS MEDICOS</v>
      </c>
      <c r="F1157" s="107" t="s">
        <v>42</v>
      </c>
    </row>
    <row r="1158" spans="1:6" x14ac:dyDescent="0.25">
      <c r="A1158" s="107" t="str">
        <f t="shared" si="72"/>
        <v>255</v>
      </c>
      <c r="B1158" s="291" t="s">
        <v>2990</v>
      </c>
      <c r="C1158" s="107" t="str">
        <f t="shared" si="73"/>
        <v>25501</v>
      </c>
      <c r="D1158" s="107" t="str">
        <f t="shared" si="74"/>
        <v>MATERIALES, ACCESORIOS Y SUMINISTROS DE LABORATORIO</v>
      </c>
      <c r="E1158" s="107" t="str">
        <f t="shared" si="75"/>
        <v>25501 MATERIALES, ACCESORIOS Y SUMINISTROS DE LABORATORIO</v>
      </c>
      <c r="F1158" s="107" t="s">
        <v>76</v>
      </c>
    </row>
    <row r="1159" spans="1:6" x14ac:dyDescent="0.25">
      <c r="A1159" s="107" t="str">
        <f t="shared" si="72"/>
        <v>256</v>
      </c>
      <c r="B1159" s="291" t="s">
        <v>2990</v>
      </c>
      <c r="C1159" s="107" t="str">
        <f t="shared" si="73"/>
        <v>25601</v>
      </c>
      <c r="D1159" s="107" t="str">
        <f t="shared" si="74"/>
        <v>FIBRAS SINTETICAS, HULES, PLASTICOS Y DERIVADOS</v>
      </c>
      <c r="E1159" s="107" t="str">
        <f t="shared" si="75"/>
        <v>25601 FIBRAS SINTETICAS, HULES, PLASTICOS Y DERIVADOS</v>
      </c>
      <c r="F1159" s="107" t="s">
        <v>69</v>
      </c>
    </row>
    <row r="1160" spans="1:6" x14ac:dyDescent="0.25">
      <c r="A1160" s="107" t="str">
        <f t="shared" si="72"/>
        <v>271</v>
      </c>
      <c r="B1160" s="291" t="s">
        <v>2990</v>
      </c>
      <c r="C1160" s="107" t="str">
        <f t="shared" si="73"/>
        <v>27101</v>
      </c>
      <c r="D1160" s="107" t="str">
        <f t="shared" si="74"/>
        <v>VESTUARIO Y UNIFORMES</v>
      </c>
      <c r="E1160" s="107" t="str">
        <f t="shared" si="75"/>
        <v>27101 VESTUARIO Y UNIFORMES</v>
      </c>
      <c r="F1160" s="107" t="s">
        <v>8</v>
      </c>
    </row>
    <row r="1161" spans="1:6" x14ac:dyDescent="0.25">
      <c r="A1161" s="107" t="str">
        <f t="shared" si="72"/>
        <v>272</v>
      </c>
      <c r="B1161" s="291" t="s">
        <v>2990</v>
      </c>
      <c r="C1161" s="107" t="str">
        <f t="shared" si="73"/>
        <v>27201</v>
      </c>
      <c r="D1161" s="107" t="str">
        <f t="shared" si="74"/>
        <v>PRENDAS DE SEGURIDAD Y PROTECCION PERSONAL</v>
      </c>
      <c r="E1161" s="107" t="str">
        <f t="shared" si="75"/>
        <v>27201 PRENDAS DE SEGURIDAD Y PROTECCION PERSONAL</v>
      </c>
      <c r="F1161" s="107" t="s">
        <v>67</v>
      </c>
    </row>
    <row r="1162" spans="1:6" x14ac:dyDescent="0.25">
      <c r="A1162" s="107" t="str">
        <f t="shared" si="72"/>
        <v>274</v>
      </c>
      <c r="B1162" s="291" t="s">
        <v>2990</v>
      </c>
      <c r="C1162" s="107" t="str">
        <f t="shared" si="73"/>
        <v>27401</v>
      </c>
      <c r="D1162" s="107" t="str">
        <f t="shared" si="74"/>
        <v>PRODUCTOS TEXTILES</v>
      </c>
      <c r="E1162" s="107" t="str">
        <f t="shared" si="75"/>
        <v>27401 PRODUCTOS TEXTILES</v>
      </c>
      <c r="F1162" s="107" t="s">
        <v>9</v>
      </c>
    </row>
    <row r="1163" spans="1:6" x14ac:dyDescent="0.25">
      <c r="A1163" s="107" t="str">
        <f t="shared" si="72"/>
        <v>275</v>
      </c>
      <c r="B1163" s="291" t="s">
        <v>2990</v>
      </c>
      <c r="C1163" s="107" t="str">
        <f t="shared" si="73"/>
        <v>27501</v>
      </c>
      <c r="D1163" s="107" t="str">
        <f t="shared" si="74"/>
        <v>BLANCOS Y OTROS PRODUCTOS TEXTILES, EXCEPTO PRENDAS DE VESTIR</v>
      </c>
      <c r="E1163" s="107" t="str">
        <f t="shared" si="75"/>
        <v>27501 BLANCOS Y OTROS PRODUCTOS TEXTILES, EXCEPTO PRENDAS DE VESTIR</v>
      </c>
      <c r="F1163" s="107" t="s">
        <v>43</v>
      </c>
    </row>
    <row r="1164" spans="1:6" x14ac:dyDescent="0.25">
      <c r="A1164" s="107" t="str">
        <f t="shared" si="72"/>
        <v>291</v>
      </c>
      <c r="B1164" s="291" t="s">
        <v>2990</v>
      </c>
      <c r="C1164" s="107" t="str">
        <f t="shared" si="73"/>
        <v>29101</v>
      </c>
      <c r="D1164" s="107" t="str">
        <f t="shared" si="74"/>
        <v>HERRAMIENTAS MENORES</v>
      </c>
      <c r="E1164" s="107" t="str">
        <f t="shared" si="75"/>
        <v>29101 HERRAMIENTAS MENORES</v>
      </c>
      <c r="F1164" s="107" t="s">
        <v>10</v>
      </c>
    </row>
    <row r="1165" spans="1:6" x14ac:dyDescent="0.25">
      <c r="A1165" s="107" t="str">
        <f t="shared" si="72"/>
        <v>292</v>
      </c>
      <c r="B1165" s="291" t="s">
        <v>2990</v>
      </c>
      <c r="C1165" s="107" t="str">
        <f t="shared" si="73"/>
        <v>29201</v>
      </c>
      <c r="D1165" s="107" t="str">
        <f t="shared" si="74"/>
        <v>REFACCIONES Y ACCESORIOS MENORES DE EDIFICIOS</v>
      </c>
      <c r="E1165" s="107" t="str">
        <f t="shared" si="75"/>
        <v>29201 REFACCIONES Y ACCESORIOS MENORES DE EDIFICIOS</v>
      </c>
      <c r="F1165" s="107" t="s">
        <v>11</v>
      </c>
    </row>
    <row r="1166" spans="1:6" x14ac:dyDescent="0.25">
      <c r="A1166" s="107" t="str">
        <f t="shared" si="72"/>
        <v>298</v>
      </c>
      <c r="B1166" s="291" t="s">
        <v>2990</v>
      </c>
      <c r="C1166" s="107" t="str">
        <f t="shared" si="73"/>
        <v>29801</v>
      </c>
      <c r="D1166" s="107" t="str">
        <f t="shared" si="74"/>
        <v>REFACCIONES Y ACCESORIOS MENORES DE MAQUINARIA Y OTROS EQUIPOS</v>
      </c>
      <c r="E1166" s="107" t="str">
        <f t="shared" si="75"/>
        <v>29801 REFACCIONES Y ACCESORIOS MENORES DE MAQUINARIA Y OTROS EQUIPOS</v>
      </c>
      <c r="F1166" s="107" t="s">
        <v>77</v>
      </c>
    </row>
    <row r="1167" spans="1:6" x14ac:dyDescent="0.25">
      <c r="A1167" s="107" t="str">
        <f t="shared" si="72"/>
        <v>334</v>
      </c>
      <c r="B1167" s="291" t="s">
        <v>2990</v>
      </c>
      <c r="C1167" s="107" t="str">
        <f t="shared" si="73"/>
        <v>33401</v>
      </c>
      <c r="D1167" s="107" t="str">
        <f t="shared" si="74"/>
        <v>SERVICIOS DE CAPACITACION</v>
      </c>
      <c r="E1167" s="107" t="str">
        <f t="shared" si="75"/>
        <v>33401 SERVICIOS DE CAPACITACION</v>
      </c>
      <c r="F1167" s="107" t="s">
        <v>13</v>
      </c>
    </row>
    <row r="1168" spans="1:6" x14ac:dyDescent="0.25">
      <c r="A1168" s="107" t="str">
        <f t="shared" si="72"/>
        <v>336</v>
      </c>
      <c r="B1168" s="291" t="s">
        <v>2990</v>
      </c>
      <c r="C1168" s="107" t="str">
        <f t="shared" si="73"/>
        <v>33601</v>
      </c>
      <c r="D1168" s="107" t="str">
        <f t="shared" si="74"/>
        <v>SERVICIOS DE APOYO ADMINISTRATIVO, TRADUCCION, FOTOCOPIADO E IMPRESION</v>
      </c>
      <c r="E1168" s="107" t="str">
        <f t="shared" si="75"/>
        <v>33601 SERVICIOS DE APOYO ADMINISTRATIVO, TRADUCCION, FOTOCOPIADO E IMPRESION</v>
      </c>
      <c r="F1168" s="107" t="s">
        <v>45</v>
      </c>
    </row>
    <row r="1169" spans="1:6" x14ac:dyDescent="0.25">
      <c r="A1169" s="107" t="str">
        <f t="shared" si="72"/>
        <v>339</v>
      </c>
      <c r="B1169" s="291" t="s">
        <v>2990</v>
      </c>
      <c r="C1169" s="107" t="str">
        <f t="shared" si="73"/>
        <v>33901</v>
      </c>
      <c r="D1169" s="107" t="str">
        <f t="shared" si="74"/>
        <v>SERVICIOS PROFESIONALES, CIENTIFICOS Y TECNICOS INTEGRALES</v>
      </c>
      <c r="E1169" s="107" t="str">
        <f t="shared" si="75"/>
        <v>33901 SERVICIOS PROFESIONALES, CIENTIFICOS Y TECNICOS INTEGRALES</v>
      </c>
      <c r="F1169" s="107" t="s">
        <v>71</v>
      </c>
    </row>
    <row r="1170" spans="1:6" x14ac:dyDescent="0.25">
      <c r="A1170" s="107" t="str">
        <f t="shared" si="72"/>
        <v>358</v>
      </c>
      <c r="B1170" s="291" t="s">
        <v>2990</v>
      </c>
      <c r="C1170" s="107" t="str">
        <f t="shared" si="73"/>
        <v>35801</v>
      </c>
      <c r="D1170" s="107" t="str">
        <f t="shared" si="74"/>
        <v>SERVICIOS DE LIMPIEZA Y MANEJO DE DESECHOS</v>
      </c>
      <c r="E1170" s="107" t="str">
        <f t="shared" si="75"/>
        <v>35801 SERVICIOS DE LIMPIEZA Y MANEJO DE DESECHOS</v>
      </c>
      <c r="F1170" s="107" t="s">
        <v>65</v>
      </c>
    </row>
    <row r="1171" spans="1:6" x14ac:dyDescent="0.25">
      <c r="A1171" s="107" t="str">
        <f t="shared" si="72"/>
        <v>515</v>
      </c>
      <c r="B1171" s="291" t="s">
        <v>2990</v>
      </c>
      <c r="C1171" s="107" t="str">
        <f t="shared" si="73"/>
        <v>51501</v>
      </c>
      <c r="D1171" s="107" t="str">
        <f t="shared" si="74"/>
        <v>EQUIPO DE COMPUTO Y DE TECNOLOGIAS DE LA INFORMACION</v>
      </c>
      <c r="E1171" s="107" t="str">
        <f t="shared" si="75"/>
        <v>51501 EQUIPO DE COMPUTO Y DE TECNOLOGIAS DE LA INFORMACION</v>
      </c>
      <c r="F1171" s="107" t="s">
        <v>73</v>
      </c>
    </row>
    <row r="1172" spans="1:6" x14ac:dyDescent="0.25">
      <c r="A1172" s="107" t="str">
        <f t="shared" si="72"/>
        <v>519</v>
      </c>
      <c r="B1172" s="291" t="s">
        <v>2990</v>
      </c>
      <c r="C1172" s="107" t="str">
        <f t="shared" si="73"/>
        <v>51901</v>
      </c>
      <c r="D1172" s="107" t="str">
        <f t="shared" si="74"/>
        <v>OTROS MOBILIARIOS Y EQUIPOS DE ADMINISTRACION</v>
      </c>
      <c r="E1172" s="107" t="str">
        <f t="shared" si="75"/>
        <v>51901 OTROS MOBILIARIOS Y EQUIPOS DE ADMINISTRACION</v>
      </c>
      <c r="F1172" s="107" t="s">
        <v>17</v>
      </c>
    </row>
    <row r="1173" spans="1:6" x14ac:dyDescent="0.25">
      <c r="A1173" s="107" t="str">
        <f t="shared" si="72"/>
        <v>531</v>
      </c>
      <c r="B1173" s="291" t="s">
        <v>2990</v>
      </c>
      <c r="C1173" s="107" t="str">
        <f t="shared" si="73"/>
        <v>53101</v>
      </c>
      <c r="D1173" s="107" t="str">
        <f t="shared" si="74"/>
        <v>EQUIPO MEDICO Y DE LABORATORIO</v>
      </c>
      <c r="E1173" s="107" t="str">
        <f t="shared" si="75"/>
        <v>53101 EQUIPO MEDICO Y DE LABORATORIO</v>
      </c>
      <c r="F1173" s="107" t="s">
        <v>18</v>
      </c>
    </row>
    <row r="1174" spans="1:6" x14ac:dyDescent="0.25">
      <c r="A1174" s="107" t="str">
        <f t="shared" si="72"/>
        <v>532</v>
      </c>
      <c r="B1174" s="291" t="s">
        <v>2990</v>
      </c>
      <c r="C1174" s="107" t="str">
        <f t="shared" si="73"/>
        <v>53201</v>
      </c>
      <c r="D1174" s="107" t="str">
        <f t="shared" si="74"/>
        <v>INSTRUMENTAL MEDICO Y DE LABORATORIO</v>
      </c>
      <c r="E1174" s="107" t="str">
        <f t="shared" si="75"/>
        <v>53201 INSTRUMENTAL MEDICO Y DE LABORATORIO</v>
      </c>
      <c r="F1174" s="107" t="s">
        <v>19</v>
      </c>
    </row>
    <row r="1175" spans="1:6" x14ac:dyDescent="0.25">
      <c r="A1175" s="107" t="str">
        <f t="shared" si="72"/>
        <v>567</v>
      </c>
      <c r="B1175" s="291" t="s">
        <v>2990</v>
      </c>
      <c r="C1175" s="107" t="str">
        <f t="shared" si="73"/>
        <v>56701</v>
      </c>
      <c r="D1175" s="107" t="str">
        <f t="shared" si="74"/>
        <v>HERRAMIENTAS Y MAQUINAS¿HERRAMIENTA</v>
      </c>
      <c r="E1175" s="107" t="str">
        <f t="shared" si="75"/>
        <v>56701 HERRAMIENTAS Y MAQUINAS¿HERRAMIENTA</v>
      </c>
      <c r="F1175" s="107" t="s">
        <v>50</v>
      </c>
    </row>
    <row r="1176" spans="1:6" x14ac:dyDescent="0.25">
      <c r="A1176" s="107" t="str">
        <f t="shared" si="72"/>
        <v>569</v>
      </c>
      <c r="B1176" s="291" t="s">
        <v>2990</v>
      </c>
      <c r="C1176" s="107" t="str">
        <f t="shared" si="73"/>
        <v>56901</v>
      </c>
      <c r="D1176" s="107" t="str">
        <f t="shared" si="74"/>
        <v>OTROS EQUIPOS</v>
      </c>
      <c r="E1176" s="107" t="str">
        <f t="shared" si="75"/>
        <v>56901 OTROS EQUIPOS</v>
      </c>
      <c r="F1176" s="107" t="s">
        <v>78</v>
      </c>
    </row>
    <row r="1177" spans="1:6" x14ac:dyDescent="0.25">
      <c r="A1177" s="107" t="str">
        <f t="shared" si="72"/>
        <v>211</v>
      </c>
      <c r="B1177" s="291" t="s">
        <v>2990</v>
      </c>
      <c r="C1177" s="107" t="str">
        <f t="shared" si="73"/>
        <v>21101</v>
      </c>
      <c r="D1177" s="107" t="str">
        <f t="shared" si="74"/>
        <v>MATERIALES, UTILES Y EQUIPOS MENORES DE OFICINA</v>
      </c>
      <c r="E1177" s="107" t="str">
        <f t="shared" si="75"/>
        <v>21101 MATERIALES, UTILES Y EQUIPOS MENORES DE OFICINA</v>
      </c>
      <c r="F1177" s="107" t="s">
        <v>2</v>
      </c>
    </row>
    <row r="1178" spans="1:6" x14ac:dyDescent="0.25">
      <c r="A1178" s="107" t="str">
        <f t="shared" si="72"/>
        <v>212</v>
      </c>
      <c r="B1178" s="291" t="s">
        <v>2990</v>
      </c>
      <c r="C1178" s="107" t="str">
        <f t="shared" si="73"/>
        <v>21201</v>
      </c>
      <c r="D1178" s="107" t="str">
        <f t="shared" si="74"/>
        <v>MATERIALES Y UTILES DE IMPRESION Y REPRODUCCION</v>
      </c>
      <c r="E1178" s="107" t="str">
        <f t="shared" si="75"/>
        <v>21201 MATERIALES Y UTILES DE IMPRESION Y REPRODUCCION</v>
      </c>
      <c r="F1178" s="107" t="s">
        <v>41</v>
      </c>
    </row>
    <row r="1179" spans="1:6" x14ac:dyDescent="0.25">
      <c r="A1179" s="107" t="str">
        <f t="shared" si="72"/>
        <v>214</v>
      </c>
      <c r="B1179" s="291" t="s">
        <v>2990</v>
      </c>
      <c r="C1179" s="107" t="str">
        <f t="shared" si="73"/>
        <v>21401</v>
      </c>
      <c r="D1179" s="107" t="str">
        <f t="shared" si="74"/>
        <v>MATERIALES, UTILES Y EQUIPOS MENORES DE TECNOLOGIAS DE LA INFORMACION Y COMUNICACIONES</v>
      </c>
      <c r="E1179" s="107" t="str">
        <f t="shared" si="75"/>
        <v>21401 MATERIALES, UTILES Y EQUIPOS MENORES DE TECNOLOGIAS DE LA INFORMACION Y COMUNICACIONES</v>
      </c>
      <c r="F1179" s="107" t="s">
        <v>51</v>
      </c>
    </row>
    <row r="1180" spans="1:6" x14ac:dyDescent="0.25">
      <c r="A1180" s="107" t="str">
        <f t="shared" si="72"/>
        <v>215</v>
      </c>
      <c r="B1180" s="291" t="s">
        <v>2990</v>
      </c>
      <c r="C1180" s="107" t="str">
        <f t="shared" si="73"/>
        <v>21501</v>
      </c>
      <c r="D1180" s="107" t="str">
        <f t="shared" si="74"/>
        <v>MATERIAL IMPRESO E INFORMACION DIGITAL</v>
      </c>
      <c r="E1180" s="107" t="str">
        <f t="shared" si="75"/>
        <v>21501 MATERIAL IMPRESO E INFORMACION DIGITAL</v>
      </c>
      <c r="F1180" s="107" t="s">
        <v>3</v>
      </c>
    </row>
    <row r="1181" spans="1:6" x14ac:dyDescent="0.25">
      <c r="A1181" s="107" t="str">
        <f t="shared" si="72"/>
        <v>244</v>
      </c>
      <c r="B1181" s="291" t="s">
        <v>2990</v>
      </c>
      <c r="C1181" s="107" t="str">
        <f t="shared" si="73"/>
        <v>24401</v>
      </c>
      <c r="D1181" s="107" t="str">
        <f t="shared" si="74"/>
        <v>MADERA Y PRODUCTOS DE MADERA</v>
      </c>
      <c r="E1181" s="107" t="str">
        <f t="shared" si="75"/>
        <v>24401 MADERA Y PRODUCTOS DE MADERA</v>
      </c>
      <c r="F1181" s="107" t="s">
        <v>95</v>
      </c>
    </row>
    <row r="1182" spans="1:6" x14ac:dyDescent="0.25">
      <c r="A1182" s="107" t="str">
        <f t="shared" si="72"/>
        <v>246</v>
      </c>
      <c r="B1182" s="291" t="s">
        <v>2990</v>
      </c>
      <c r="C1182" s="107" t="str">
        <f t="shared" si="73"/>
        <v>24601</v>
      </c>
      <c r="D1182" s="107" t="str">
        <f t="shared" si="74"/>
        <v>MATERIAL ELECTRICO Y ELECTRONICO</v>
      </c>
      <c r="E1182" s="107" t="str">
        <f t="shared" si="75"/>
        <v>24601 MATERIAL ELECTRICO Y ELECTRONICO</v>
      </c>
      <c r="F1182" s="107" t="s">
        <v>52</v>
      </c>
    </row>
    <row r="1183" spans="1:6" x14ac:dyDescent="0.25">
      <c r="A1183" s="107" t="str">
        <f t="shared" si="72"/>
        <v>247</v>
      </c>
      <c r="B1183" s="291" t="s">
        <v>2990</v>
      </c>
      <c r="C1183" s="107" t="str">
        <f t="shared" si="73"/>
        <v>24701</v>
      </c>
      <c r="D1183" s="107" t="str">
        <f t="shared" si="74"/>
        <v>ARTICULOS METALICOS PARA LA CONSTRUCCION</v>
      </c>
      <c r="E1183" s="107" t="str">
        <f t="shared" si="75"/>
        <v>24701 ARTICULOS METALICOS PARA LA CONSTRUCCION</v>
      </c>
      <c r="F1183" s="107" t="s">
        <v>58</v>
      </c>
    </row>
    <row r="1184" spans="1:6" x14ac:dyDescent="0.25">
      <c r="A1184" s="107" t="str">
        <f t="shared" si="72"/>
        <v>249</v>
      </c>
      <c r="B1184" s="291" t="s">
        <v>2990</v>
      </c>
      <c r="C1184" s="107" t="str">
        <f t="shared" si="73"/>
        <v>24901</v>
      </c>
      <c r="D1184" s="107" t="str">
        <f t="shared" si="74"/>
        <v>OTROS MATERIALES Y ARTICULOS DE CONSTRUCCION Y REPARACION</v>
      </c>
      <c r="E1184" s="107" t="str">
        <f t="shared" si="75"/>
        <v>24901 OTROS MATERIALES Y ARTICULOS DE CONSTRUCCION Y REPARACION</v>
      </c>
      <c r="F1184" s="107" t="s">
        <v>59</v>
      </c>
    </row>
    <row r="1185" spans="1:6" x14ac:dyDescent="0.25">
      <c r="A1185" s="107" t="str">
        <f t="shared" si="72"/>
        <v>253</v>
      </c>
      <c r="B1185" s="291" t="s">
        <v>2990</v>
      </c>
      <c r="C1185" s="107" t="str">
        <f t="shared" si="73"/>
        <v>25301</v>
      </c>
      <c r="D1185" s="107" t="str">
        <f t="shared" si="74"/>
        <v>MEDICINAS Y PRODUCTOS FARMACEUTICOS</v>
      </c>
      <c r="E1185" s="107" t="str">
        <f t="shared" si="75"/>
        <v>25301 MEDICINAS Y PRODUCTOS FARMACEUTICOS</v>
      </c>
      <c r="F1185" s="107" t="s">
        <v>75</v>
      </c>
    </row>
    <row r="1186" spans="1:6" x14ac:dyDescent="0.25">
      <c r="A1186" s="107" t="str">
        <f t="shared" si="72"/>
        <v>254</v>
      </c>
      <c r="B1186" s="291" t="s">
        <v>2990</v>
      </c>
      <c r="C1186" s="107" t="str">
        <f t="shared" si="73"/>
        <v>25401</v>
      </c>
      <c r="D1186" s="107" t="str">
        <f t="shared" si="74"/>
        <v>MATERIALES, ACCESORIOS Y SUMINISTROS MEDICOS</v>
      </c>
      <c r="E1186" s="107" t="str">
        <f t="shared" si="75"/>
        <v>25401 MATERIALES, ACCESORIOS Y SUMINISTROS MEDICOS</v>
      </c>
      <c r="F1186" s="107" t="s">
        <v>42</v>
      </c>
    </row>
    <row r="1187" spans="1:6" x14ac:dyDescent="0.25">
      <c r="A1187" s="107" t="str">
        <f t="shared" si="72"/>
        <v>256</v>
      </c>
      <c r="B1187" s="291" t="s">
        <v>2990</v>
      </c>
      <c r="C1187" s="107" t="str">
        <f t="shared" si="73"/>
        <v>25601</v>
      </c>
      <c r="D1187" s="107" t="str">
        <f t="shared" si="74"/>
        <v>FIBRAS SINTETICAS, HULES, PLASTICOS Y DERIVADOS</v>
      </c>
      <c r="E1187" s="107" t="str">
        <f t="shared" si="75"/>
        <v>25601 FIBRAS SINTETICAS, HULES, PLASTICOS Y DERIVADOS</v>
      </c>
      <c r="F1187" s="107" t="s">
        <v>69</v>
      </c>
    </row>
    <row r="1188" spans="1:6" x14ac:dyDescent="0.25">
      <c r="A1188" s="107" t="str">
        <f t="shared" si="72"/>
        <v>271</v>
      </c>
      <c r="B1188" s="291" t="s">
        <v>2990</v>
      </c>
      <c r="C1188" s="107" t="str">
        <f t="shared" si="73"/>
        <v>27101</v>
      </c>
      <c r="D1188" s="107" t="str">
        <f t="shared" si="74"/>
        <v>VESTUARIO Y UNIFORMES</v>
      </c>
      <c r="E1188" s="107" t="str">
        <f t="shared" si="75"/>
        <v>27101 VESTUARIO Y UNIFORMES</v>
      </c>
      <c r="F1188" s="107" t="s">
        <v>8</v>
      </c>
    </row>
    <row r="1189" spans="1:6" x14ac:dyDescent="0.25">
      <c r="A1189" s="107" t="str">
        <f t="shared" si="72"/>
        <v>272</v>
      </c>
      <c r="B1189" s="291" t="s">
        <v>2990</v>
      </c>
      <c r="C1189" s="107" t="str">
        <f t="shared" si="73"/>
        <v>27201</v>
      </c>
      <c r="D1189" s="107" t="str">
        <f t="shared" si="74"/>
        <v>PRENDAS DE SEGURIDAD Y PROTECCION PERSONAL</v>
      </c>
      <c r="E1189" s="107" t="str">
        <f t="shared" si="75"/>
        <v>27201 PRENDAS DE SEGURIDAD Y PROTECCION PERSONAL</v>
      </c>
      <c r="F1189" s="107" t="s">
        <v>67</v>
      </c>
    </row>
    <row r="1190" spans="1:6" x14ac:dyDescent="0.25">
      <c r="A1190" s="107" t="str">
        <f t="shared" si="72"/>
        <v>291</v>
      </c>
      <c r="B1190" s="291" t="s">
        <v>2990</v>
      </c>
      <c r="C1190" s="107" t="str">
        <f t="shared" si="73"/>
        <v>29101</v>
      </c>
      <c r="D1190" s="107" t="str">
        <f t="shared" si="74"/>
        <v>HERRAMIENTAS MENORES</v>
      </c>
      <c r="E1190" s="107" t="str">
        <f t="shared" si="75"/>
        <v>29101 HERRAMIENTAS MENORES</v>
      </c>
      <c r="F1190" s="107" t="s">
        <v>10</v>
      </c>
    </row>
    <row r="1191" spans="1:6" x14ac:dyDescent="0.25">
      <c r="A1191" s="107" t="str">
        <f t="shared" si="72"/>
        <v>292</v>
      </c>
      <c r="B1191" s="291" t="s">
        <v>2990</v>
      </c>
      <c r="C1191" s="107" t="str">
        <f t="shared" si="73"/>
        <v>29201</v>
      </c>
      <c r="D1191" s="107" t="str">
        <f t="shared" si="74"/>
        <v>REFACCIONES Y ACCESORIOS MENORES DE EDIFICIOS</v>
      </c>
      <c r="E1191" s="107" t="str">
        <f t="shared" si="75"/>
        <v>29201 REFACCIONES Y ACCESORIOS MENORES DE EDIFICIOS</v>
      </c>
      <c r="F1191" s="107" t="s">
        <v>11</v>
      </c>
    </row>
    <row r="1192" spans="1:6" x14ac:dyDescent="0.25">
      <c r="A1192" s="107" t="str">
        <f t="shared" si="72"/>
        <v>293</v>
      </c>
      <c r="B1192" s="291" t="s">
        <v>2990</v>
      </c>
      <c r="C1192" s="107" t="str">
        <f t="shared" si="73"/>
        <v>29301</v>
      </c>
      <c r="D1192" s="107" t="str">
        <f t="shared" si="74"/>
        <v>REFACCIONES Y ACCESORIOS MENORES DE MOBILIARIO Y EQUIPO DE ADMINISTRACION, EDUCACIONAL Y RECREATIVO</v>
      </c>
      <c r="E1192" s="107" t="str">
        <f t="shared" si="75"/>
        <v>29301 REFACCIONES Y ACCESORIOS MENORES DE MOBILIARIO Y EQUIPO DE ADMINISTRACION, EDUCACIONAL Y RECREATIVO</v>
      </c>
      <c r="F1192" s="107" t="s">
        <v>53</v>
      </c>
    </row>
    <row r="1193" spans="1:6" x14ac:dyDescent="0.25">
      <c r="A1193" s="107" t="str">
        <f t="shared" si="72"/>
        <v>294</v>
      </c>
      <c r="B1193" s="291" t="s">
        <v>2990</v>
      </c>
      <c r="C1193" s="107" t="str">
        <f t="shared" si="73"/>
        <v>29401</v>
      </c>
      <c r="D1193" s="107" t="str">
        <f t="shared" si="74"/>
        <v>REFACCIONES Y ACCESORIOS MENORES DE EQUIPO DE COMPUTO Y TECNOLOGIAS DE LA INFORMACION</v>
      </c>
      <c r="E1193" s="107" t="str">
        <f t="shared" si="75"/>
        <v>29401 REFACCIONES Y ACCESORIOS MENORES DE EQUIPO DE COMPUTO Y TECNOLOGIAS DE LA INFORMACION</v>
      </c>
      <c r="F1193" s="107" t="s">
        <v>54</v>
      </c>
    </row>
    <row r="1194" spans="1:6" x14ac:dyDescent="0.25">
      <c r="A1194" s="107" t="str">
        <f t="shared" si="72"/>
        <v>296</v>
      </c>
      <c r="B1194" s="291" t="s">
        <v>2990</v>
      </c>
      <c r="C1194" s="107" t="str">
        <f t="shared" si="73"/>
        <v>29601</v>
      </c>
      <c r="D1194" s="107" t="str">
        <f t="shared" si="74"/>
        <v>REFACCIONES Y ACCESORIOS MENORES DE EQUIPO DE TRANSPORTE</v>
      </c>
      <c r="E1194" s="107" t="str">
        <f t="shared" si="75"/>
        <v>29601 REFACCIONES Y ACCESORIOS MENORES DE EQUIPO DE TRANSPORTE</v>
      </c>
      <c r="F1194" s="107" t="s">
        <v>55</v>
      </c>
    </row>
    <row r="1195" spans="1:6" x14ac:dyDescent="0.25">
      <c r="A1195" s="107" t="str">
        <f t="shared" si="72"/>
        <v>298</v>
      </c>
      <c r="B1195" s="291" t="s">
        <v>2990</v>
      </c>
      <c r="C1195" s="107" t="str">
        <f t="shared" si="73"/>
        <v>29801</v>
      </c>
      <c r="D1195" s="107" t="str">
        <f t="shared" si="74"/>
        <v>REFACCIONES Y ACCESORIOS MENORES DE MAQUINARIA Y OTROS EQUIPOS</v>
      </c>
      <c r="E1195" s="107" t="str">
        <f t="shared" si="75"/>
        <v>29801 REFACCIONES Y ACCESORIOS MENORES DE MAQUINARIA Y OTROS EQUIPOS</v>
      </c>
      <c r="F1195" s="107" t="s">
        <v>77</v>
      </c>
    </row>
    <row r="1196" spans="1:6" x14ac:dyDescent="0.25">
      <c r="A1196" s="107" t="str">
        <f t="shared" si="72"/>
        <v>318</v>
      </c>
      <c r="B1196" s="291" t="s">
        <v>2990</v>
      </c>
      <c r="C1196" s="107" t="str">
        <f t="shared" si="73"/>
        <v>31801</v>
      </c>
      <c r="D1196" s="107" t="str">
        <f t="shared" si="74"/>
        <v>SERVICIOS POSTALES Y TELEGRAFICOS</v>
      </c>
      <c r="E1196" s="107" t="str">
        <f t="shared" si="75"/>
        <v>31801 SERVICIOS POSTALES Y TELEGRAFICOS</v>
      </c>
      <c r="F1196" s="107" t="s">
        <v>12</v>
      </c>
    </row>
    <row r="1197" spans="1:6" x14ac:dyDescent="0.25">
      <c r="A1197" s="107" t="str">
        <f t="shared" si="72"/>
        <v>331</v>
      </c>
      <c r="B1197" s="291" t="s">
        <v>2990</v>
      </c>
      <c r="C1197" s="107" t="str">
        <f t="shared" si="73"/>
        <v>33101</v>
      </c>
      <c r="D1197" s="107" t="str">
        <f t="shared" si="74"/>
        <v>SERVICIOS LEGALES, DE CONTABILIDAD, AUDITORIA Y RELACIONADOS</v>
      </c>
      <c r="E1197" s="107" t="str">
        <f t="shared" si="75"/>
        <v>33101 SERVICIOS LEGALES, DE CONTABILIDAD, AUDITORIA Y RELACIONADOS</v>
      </c>
      <c r="F1197" s="107" t="s">
        <v>44</v>
      </c>
    </row>
    <row r="1198" spans="1:6" x14ac:dyDescent="0.25">
      <c r="A1198" s="107" t="str">
        <f t="shared" si="72"/>
        <v>336</v>
      </c>
      <c r="B1198" s="291" t="s">
        <v>2990</v>
      </c>
      <c r="C1198" s="107" t="str">
        <f t="shared" si="73"/>
        <v>33601</v>
      </c>
      <c r="D1198" s="107" t="str">
        <f t="shared" si="74"/>
        <v>SERVICIOS DE APOYO ADMINISTRATIVO, TRADUCCION, FOTOCOPIADO E IMPRESION</v>
      </c>
      <c r="E1198" s="107" t="str">
        <f t="shared" si="75"/>
        <v>33601 SERVICIOS DE APOYO ADMINISTRATIVO, TRADUCCION, FOTOCOPIADO E IMPRESION</v>
      </c>
      <c r="F1198" s="107" t="s">
        <v>45</v>
      </c>
    </row>
    <row r="1199" spans="1:6" x14ac:dyDescent="0.25">
      <c r="A1199" s="107" t="str">
        <f t="shared" si="72"/>
        <v>352</v>
      </c>
      <c r="B1199" s="291" t="s">
        <v>2990</v>
      </c>
      <c r="C1199" s="107" t="str">
        <f t="shared" si="73"/>
        <v>35201</v>
      </c>
      <c r="D1199" s="107" t="str">
        <f t="shared" si="74"/>
        <v>INSTALACION, REPARACION Y MANTENIMIENTO DE MOBILIARIO Y EQUIPO DE ADMINISTRACION, EDUCACIONAL Y RECREATIVO</v>
      </c>
      <c r="E1199" s="107" t="str">
        <f t="shared" si="75"/>
        <v>35201 INSTALACION, REPARACION Y MANTENIMIENTO DE MOBILIARIO Y EQUIPO DE ADMINISTRACION, EDUCACIONAL Y RECREATIVO</v>
      </c>
      <c r="F1199" s="107" t="s">
        <v>100</v>
      </c>
    </row>
    <row r="1200" spans="1:6" x14ac:dyDescent="0.25">
      <c r="A1200" s="107" t="str">
        <f t="shared" si="72"/>
        <v>355</v>
      </c>
      <c r="B1200" s="291" t="s">
        <v>2990</v>
      </c>
      <c r="C1200" s="107" t="str">
        <f t="shared" si="73"/>
        <v>35501</v>
      </c>
      <c r="D1200" s="107" t="str">
        <f t="shared" si="74"/>
        <v>REPARACION Y MANTENIMIENTO DE EQUIPO DE TRANSPORTE</v>
      </c>
      <c r="E1200" s="107" t="str">
        <f t="shared" si="75"/>
        <v>35501 REPARACION Y MANTENIMIENTO DE EQUIPO DE TRANSPORTE</v>
      </c>
      <c r="F1200" s="107" t="s">
        <v>104</v>
      </c>
    </row>
    <row r="1201" spans="1:6" x14ac:dyDescent="0.25">
      <c r="A1201" s="107" t="str">
        <f t="shared" si="72"/>
        <v>357</v>
      </c>
      <c r="B1201" s="291" t="s">
        <v>2990</v>
      </c>
      <c r="C1201" s="107" t="str">
        <f t="shared" si="73"/>
        <v>35701</v>
      </c>
      <c r="D1201" s="107" t="str">
        <f t="shared" si="74"/>
        <v>INSTALACION, REPARACION Y MANTENIMIENTO DE MAQUINARIA, OTROS EQUIPOS Y HERRAMIENTA</v>
      </c>
      <c r="E1201" s="107" t="str">
        <f t="shared" si="75"/>
        <v>35701 INSTALACION, REPARACION Y MANTENIMIENTO DE MAQUINARIA, OTROS EQUIPOS Y HERRAMIENTA</v>
      </c>
      <c r="F1201" s="107" t="s">
        <v>81</v>
      </c>
    </row>
    <row r="1202" spans="1:6" x14ac:dyDescent="0.25">
      <c r="A1202" s="107" t="str">
        <f t="shared" si="72"/>
        <v>371</v>
      </c>
      <c r="B1202" s="291" t="s">
        <v>2990</v>
      </c>
      <c r="C1202" s="107" t="str">
        <f t="shared" si="73"/>
        <v>37101</v>
      </c>
      <c r="D1202" s="107" t="str">
        <f t="shared" si="74"/>
        <v>PASAJES AEREOS</v>
      </c>
      <c r="E1202" s="107" t="str">
        <f t="shared" si="75"/>
        <v>37101 PASAJES AEREOS</v>
      </c>
      <c r="F1202" s="107" t="s">
        <v>56</v>
      </c>
    </row>
    <row r="1203" spans="1:6" x14ac:dyDescent="0.25">
      <c r="A1203" s="107" t="str">
        <f t="shared" si="72"/>
        <v>372</v>
      </c>
      <c r="B1203" s="291" t="s">
        <v>2990</v>
      </c>
      <c r="C1203" s="107" t="str">
        <f t="shared" si="73"/>
        <v>37201</v>
      </c>
      <c r="D1203" s="107" t="str">
        <f t="shared" si="74"/>
        <v>PASAJES TERRESTRES</v>
      </c>
      <c r="E1203" s="107" t="str">
        <f t="shared" si="75"/>
        <v>37201 PASAJES TERRESTRES</v>
      </c>
      <c r="F1203" s="107" t="s">
        <v>14</v>
      </c>
    </row>
    <row r="1204" spans="1:6" x14ac:dyDescent="0.25">
      <c r="A1204" s="107" t="str">
        <f t="shared" si="72"/>
        <v>375</v>
      </c>
      <c r="B1204" s="291" t="s">
        <v>2990</v>
      </c>
      <c r="C1204" s="107" t="str">
        <f t="shared" si="73"/>
        <v>37501</v>
      </c>
      <c r="D1204" s="107" t="str">
        <f t="shared" si="74"/>
        <v>VIATICOS EN EL PAIS</v>
      </c>
      <c r="E1204" s="107" t="str">
        <f t="shared" si="75"/>
        <v>37501 VIATICOS EN EL PAIS</v>
      </c>
      <c r="F1204" s="107" t="s">
        <v>57</v>
      </c>
    </row>
    <row r="1205" spans="1:6" x14ac:dyDescent="0.25">
      <c r="A1205" s="107" t="str">
        <f t="shared" si="72"/>
        <v>379</v>
      </c>
      <c r="B1205" s="291" t="s">
        <v>2990</v>
      </c>
      <c r="C1205" s="107" t="str">
        <f t="shared" si="73"/>
        <v>37901</v>
      </c>
      <c r="D1205" s="107" t="str">
        <f t="shared" si="74"/>
        <v>OTROS SERVICIOS DE TRASLADO Y HOSPEDAJE</v>
      </c>
      <c r="E1205" s="107" t="str">
        <f t="shared" si="75"/>
        <v>37901 OTROS SERVICIOS DE TRASLADO Y HOSPEDAJE</v>
      </c>
      <c r="F1205" s="107" t="s">
        <v>119</v>
      </c>
    </row>
    <row r="1206" spans="1:6" x14ac:dyDescent="0.25">
      <c r="A1206" s="107" t="str">
        <f t="shared" si="72"/>
        <v>515</v>
      </c>
      <c r="B1206" s="291" t="s">
        <v>2990</v>
      </c>
      <c r="C1206" s="107" t="str">
        <f t="shared" si="73"/>
        <v>51501</v>
      </c>
      <c r="D1206" s="107" t="str">
        <f t="shared" si="74"/>
        <v>EQUIPO DE COMPUTO Y DE TECNOLOGIAS DE LA INFORMACION</v>
      </c>
      <c r="E1206" s="107" t="str">
        <f t="shared" si="75"/>
        <v>51501 EQUIPO DE COMPUTO Y DE TECNOLOGIAS DE LA INFORMACION</v>
      </c>
      <c r="F1206" s="107" t="s">
        <v>73</v>
      </c>
    </row>
    <row r="1207" spans="1:6" x14ac:dyDescent="0.25">
      <c r="A1207" s="107" t="str">
        <f t="shared" si="72"/>
        <v>519</v>
      </c>
      <c r="B1207" s="291" t="s">
        <v>2990</v>
      </c>
      <c r="C1207" s="107" t="str">
        <f t="shared" si="73"/>
        <v>51901</v>
      </c>
      <c r="D1207" s="107" t="str">
        <f t="shared" si="74"/>
        <v>OTROS MOBILIARIOS Y EQUIPOS DE ADMINISTRACION</v>
      </c>
      <c r="E1207" s="107" t="str">
        <f t="shared" si="75"/>
        <v>51901 OTROS MOBILIARIOS Y EQUIPOS DE ADMINISTRACION</v>
      </c>
      <c r="F1207" s="107" t="s">
        <v>17</v>
      </c>
    </row>
    <row r="1208" spans="1:6" x14ac:dyDescent="0.25">
      <c r="A1208" s="107" t="str">
        <f t="shared" si="72"/>
        <v>523</v>
      </c>
      <c r="B1208" s="291" t="s">
        <v>2990</v>
      </c>
      <c r="C1208" s="107" t="str">
        <f t="shared" si="73"/>
        <v>52301</v>
      </c>
      <c r="D1208" s="107" t="str">
        <f t="shared" si="74"/>
        <v>CAMARAS FOTOGRAFICAS Y DE VIDEO</v>
      </c>
      <c r="E1208" s="107" t="str">
        <f t="shared" si="75"/>
        <v>52301 CAMARAS FOTOGRAFICAS Y DE VIDEO</v>
      </c>
      <c r="F1208" s="107" t="s">
        <v>106</v>
      </c>
    </row>
    <row r="1209" spans="1:6" x14ac:dyDescent="0.25">
      <c r="A1209" s="107" t="str">
        <f t="shared" si="72"/>
        <v>565</v>
      </c>
      <c r="B1209" s="291" t="s">
        <v>2990</v>
      </c>
      <c r="C1209" s="107" t="str">
        <f t="shared" si="73"/>
        <v>56501</v>
      </c>
      <c r="D1209" s="107" t="str">
        <f t="shared" si="74"/>
        <v>EQUIPO DE COMUNICACION Y TELECOMUNICACION</v>
      </c>
      <c r="E1209" s="107" t="str">
        <f t="shared" si="75"/>
        <v>56501 EQUIPO DE COMUNICACION Y TELECOMUNICACION</v>
      </c>
      <c r="F1209" s="107" t="s">
        <v>82</v>
      </c>
    </row>
    <row r="1210" spans="1:6" x14ac:dyDescent="0.25">
      <c r="A1210" s="107" t="str">
        <f t="shared" si="72"/>
        <v>566</v>
      </c>
      <c r="B1210" s="291" t="s">
        <v>2990</v>
      </c>
      <c r="C1210" s="107" t="str">
        <f t="shared" si="73"/>
        <v>56601</v>
      </c>
      <c r="D1210" s="107" t="str">
        <f t="shared" si="74"/>
        <v>EQUIPOS DE GENERACION ELECTRICA, APARATOS Y ACCESORIOS ELECTRICOS</v>
      </c>
      <c r="E1210" s="107" t="str">
        <f t="shared" si="75"/>
        <v>56601 EQUIPOS DE GENERACION ELECTRICA, APARATOS Y ACCESORIOS ELECTRICOS</v>
      </c>
      <c r="F1210" s="107" t="s">
        <v>91</v>
      </c>
    </row>
    <row r="1211" spans="1:6" x14ac:dyDescent="0.25">
      <c r="A1211" s="107" t="str">
        <f t="shared" si="72"/>
        <v>567</v>
      </c>
      <c r="B1211" s="291" t="s">
        <v>2990</v>
      </c>
      <c r="C1211" s="107" t="str">
        <f t="shared" si="73"/>
        <v>56701</v>
      </c>
      <c r="D1211" s="107" t="str">
        <f t="shared" si="74"/>
        <v>HERRAMIENTAS Y MAQUINAS¿HERRAMIENTA</v>
      </c>
      <c r="E1211" s="107" t="str">
        <f t="shared" si="75"/>
        <v>56701 HERRAMIENTAS Y MAQUINAS¿HERRAMIENTA</v>
      </c>
      <c r="F1211" s="107" t="s">
        <v>50</v>
      </c>
    </row>
    <row r="1212" spans="1:6" x14ac:dyDescent="0.25">
      <c r="A1212" s="107" t="str">
        <f t="shared" si="72"/>
        <v>597</v>
      </c>
      <c r="B1212" s="291" t="s">
        <v>2990</v>
      </c>
      <c r="C1212" s="107" t="str">
        <f t="shared" si="73"/>
        <v>59701</v>
      </c>
      <c r="D1212" s="107" t="str">
        <f t="shared" si="74"/>
        <v>LICENCIAS INFORMATICAS E INTELECTUALES</v>
      </c>
      <c r="E1212" s="107" t="str">
        <f t="shared" si="75"/>
        <v>59701 LICENCIAS INFORMATICAS E INTELECTUALES</v>
      </c>
      <c r="F1212" s="107" t="s">
        <v>86</v>
      </c>
    </row>
    <row r="1213" spans="1:6" x14ac:dyDescent="0.25">
      <c r="A1213" s="107" t="str">
        <f t="shared" si="72"/>
        <v>611</v>
      </c>
      <c r="B1213" s="291" t="s">
        <v>2990</v>
      </c>
      <c r="C1213" s="107" t="str">
        <f t="shared" si="73"/>
        <v>61101</v>
      </c>
      <c r="D1213" s="107" t="str">
        <f t="shared" si="74"/>
        <v>EDIFICACION HABITACIONAL</v>
      </c>
      <c r="E1213" s="107" t="str">
        <f t="shared" si="75"/>
        <v>61101 EDIFICACION HABITACIONAL</v>
      </c>
      <c r="F1213" s="107" t="s">
        <v>138</v>
      </c>
    </row>
    <row r="1214" spans="1:6" x14ac:dyDescent="0.25">
      <c r="A1214" s="107" t="str">
        <f t="shared" si="72"/>
        <v>612</v>
      </c>
      <c r="B1214" s="291" t="s">
        <v>2990</v>
      </c>
      <c r="C1214" s="107" t="str">
        <f t="shared" si="73"/>
        <v>61201</v>
      </c>
      <c r="D1214" s="107" t="str">
        <f t="shared" si="74"/>
        <v>EDIFICACION NO HABITACIONAL</v>
      </c>
      <c r="E1214" s="107" t="str">
        <f t="shared" si="75"/>
        <v>61201 EDIFICACION NO HABITACIONAL</v>
      </c>
      <c r="F1214" s="107" t="s">
        <v>139</v>
      </c>
    </row>
    <row r="1215" spans="1:6" x14ac:dyDescent="0.25">
      <c r="A1215" s="107" t="str">
        <f t="shared" si="72"/>
        <v>613</v>
      </c>
      <c r="B1215" s="291" t="s">
        <v>2990</v>
      </c>
      <c r="C1215" s="107" t="str">
        <f t="shared" si="73"/>
        <v>61301</v>
      </c>
      <c r="D1215" s="107" t="str">
        <f t="shared" si="74"/>
        <v>CONSTRUCCION DE OBRAS PARA EL ABASTECIMIENTO DE AGUA, PETROLEO, GAS, ELECTRICIDAD Y TELECOMUNICACIONES</v>
      </c>
      <c r="E1215" s="107" t="str">
        <f t="shared" si="75"/>
        <v>61301 CONSTRUCCION DE OBRAS PARA EL ABASTECIMIENTO DE AGUA, PETROLEO, GAS, ELECTRICIDAD Y TELECOMUNICACIONES</v>
      </c>
      <c r="F1215" s="107" t="s">
        <v>140</v>
      </c>
    </row>
    <row r="1216" spans="1:6" x14ac:dyDescent="0.25">
      <c r="A1216" s="107" t="str">
        <f t="shared" si="72"/>
        <v>614</v>
      </c>
      <c r="B1216" s="291" t="s">
        <v>2990</v>
      </c>
      <c r="C1216" s="107" t="str">
        <f t="shared" si="73"/>
        <v>61401</v>
      </c>
      <c r="D1216" s="107" t="str">
        <f t="shared" si="74"/>
        <v>DIVISION DE TERRENOS Y CONSTRUCCION DE OBRAS DE URBANIZACION</v>
      </c>
      <c r="E1216" s="107" t="str">
        <f t="shared" si="75"/>
        <v>61401 DIVISION DE TERRENOS Y CONSTRUCCION DE OBRAS DE URBANIZACION</v>
      </c>
      <c r="F1216" s="107" t="s">
        <v>141</v>
      </c>
    </row>
    <row r="1217" spans="1:6" x14ac:dyDescent="0.25">
      <c r="A1217" s="107" t="str">
        <f t="shared" si="72"/>
        <v>615</v>
      </c>
      <c r="B1217" s="291" t="s">
        <v>2990</v>
      </c>
      <c r="C1217" s="107" t="str">
        <f t="shared" si="73"/>
        <v>61501</v>
      </c>
      <c r="D1217" s="107" t="str">
        <f t="shared" si="74"/>
        <v>CONSTRUCCION DE VIAS DE COMUNICACION</v>
      </c>
      <c r="E1217" s="107" t="str">
        <f t="shared" si="75"/>
        <v>61501 CONSTRUCCION DE VIAS DE COMUNICACION</v>
      </c>
      <c r="F1217" s="107" t="s">
        <v>142</v>
      </c>
    </row>
    <row r="1218" spans="1:6" x14ac:dyDescent="0.25">
      <c r="A1218" s="107" t="str">
        <f t="shared" si="72"/>
        <v>622</v>
      </c>
      <c r="B1218" s="291" t="s">
        <v>2990</v>
      </c>
      <c r="C1218" s="107" t="str">
        <f t="shared" si="73"/>
        <v>62201</v>
      </c>
      <c r="D1218" s="107" t="str">
        <f t="shared" si="74"/>
        <v>EDIFICACION NO HABITACIONAL</v>
      </c>
      <c r="E1218" s="107" t="str">
        <f t="shared" si="75"/>
        <v>62201 EDIFICACION NO HABITACIONAL</v>
      </c>
      <c r="F1218" s="107" t="s">
        <v>143</v>
      </c>
    </row>
    <row r="1219" spans="1:6" x14ac:dyDescent="0.25">
      <c r="A1219" s="107" t="str">
        <f t="shared" ref="A1219:A1282" si="76">+MID(F1219,1,3)</f>
        <v>614</v>
      </c>
      <c r="B1219" s="291" t="s">
        <v>2990</v>
      </c>
      <c r="C1219" s="107" t="str">
        <f t="shared" ref="C1219:C1282" si="77">+CONCATENATE(A1219,B1219)</f>
        <v>61401</v>
      </c>
      <c r="D1219" s="107" t="str">
        <f t="shared" ref="D1219:D1282" si="78">+MID(F1219,5,999)</f>
        <v>DIVISION DE TERRENOS Y CONSTRUCCION DE OBRAS DE URBANIZACION</v>
      </c>
      <c r="E1219" s="107" t="str">
        <f t="shared" si="75"/>
        <v>61401 DIVISION DE TERRENOS Y CONSTRUCCION DE OBRAS DE URBANIZACION</v>
      </c>
      <c r="F1219" s="107" t="s">
        <v>141</v>
      </c>
    </row>
    <row r="1220" spans="1:6" x14ac:dyDescent="0.25">
      <c r="A1220" s="107" t="str">
        <f t="shared" si="76"/>
        <v>211</v>
      </c>
      <c r="B1220" s="291" t="s">
        <v>2990</v>
      </c>
      <c r="C1220" s="107" t="str">
        <f t="shared" si="77"/>
        <v>21101</v>
      </c>
      <c r="D1220" s="107" t="str">
        <f t="shared" si="78"/>
        <v>MATERIALES, UTILES Y EQUIPOS MENORES DE OFICINA</v>
      </c>
      <c r="E1220" s="107" t="str">
        <f t="shared" si="75"/>
        <v>21101 MATERIALES, UTILES Y EQUIPOS MENORES DE OFICINA</v>
      </c>
      <c r="F1220" s="107" t="s">
        <v>2</v>
      </c>
    </row>
    <row r="1221" spans="1:6" x14ac:dyDescent="0.25">
      <c r="A1221" s="107" t="str">
        <f t="shared" si="76"/>
        <v>211</v>
      </c>
      <c r="B1221" s="291" t="s">
        <v>2990</v>
      </c>
      <c r="C1221" s="107" t="str">
        <f t="shared" si="77"/>
        <v>21101</v>
      </c>
      <c r="D1221" s="107" t="str">
        <f t="shared" si="78"/>
        <v>MATERIALES, UTILES Y EQUIPOS MENORES DE OFICINA</v>
      </c>
      <c r="E1221" s="107" t="str">
        <f t="shared" ref="E1221:E1284" si="79">+CONCATENATE(C1221," ",D1221)</f>
        <v>21101 MATERIALES, UTILES Y EQUIPOS MENORES DE OFICINA</v>
      </c>
      <c r="F1221" s="107" t="s">
        <v>2</v>
      </c>
    </row>
    <row r="1222" spans="1:6" x14ac:dyDescent="0.25">
      <c r="A1222" s="107" t="str">
        <f t="shared" si="76"/>
        <v>216</v>
      </c>
      <c r="B1222" s="291" t="s">
        <v>2990</v>
      </c>
      <c r="C1222" s="107" t="str">
        <f t="shared" si="77"/>
        <v>21601</v>
      </c>
      <c r="D1222" s="107" t="str">
        <f t="shared" si="78"/>
        <v>MATERIAL DE LIMPIEZA</v>
      </c>
      <c r="E1222" s="107" t="str">
        <f t="shared" si="79"/>
        <v>21601 MATERIAL DE LIMPIEZA</v>
      </c>
      <c r="F1222" s="107" t="s">
        <v>4</v>
      </c>
    </row>
    <row r="1223" spans="1:6" x14ac:dyDescent="0.25">
      <c r="A1223" s="107" t="str">
        <f t="shared" si="76"/>
        <v>371</v>
      </c>
      <c r="B1223" s="291" t="s">
        <v>2990</v>
      </c>
      <c r="C1223" s="107" t="str">
        <f t="shared" si="77"/>
        <v>37101</v>
      </c>
      <c r="D1223" s="107" t="str">
        <f t="shared" si="78"/>
        <v>PASAJES AEREOS</v>
      </c>
      <c r="E1223" s="107" t="str">
        <f t="shared" si="79"/>
        <v>37101 PASAJES AEREOS</v>
      </c>
      <c r="F1223" s="107" t="s">
        <v>56</v>
      </c>
    </row>
    <row r="1224" spans="1:6" x14ac:dyDescent="0.25">
      <c r="A1224" s="107" t="str">
        <f t="shared" si="76"/>
        <v>375</v>
      </c>
      <c r="B1224" s="291" t="s">
        <v>2990</v>
      </c>
      <c r="C1224" s="107" t="str">
        <f t="shared" si="77"/>
        <v>37501</v>
      </c>
      <c r="D1224" s="107" t="str">
        <f t="shared" si="78"/>
        <v>VIATICOS EN EL PAIS</v>
      </c>
      <c r="E1224" s="107" t="str">
        <f t="shared" si="79"/>
        <v>37501 VIATICOS EN EL PAIS</v>
      </c>
      <c r="F1224" s="107" t="s">
        <v>57</v>
      </c>
    </row>
    <row r="1225" spans="1:6" x14ac:dyDescent="0.25">
      <c r="A1225" s="107" t="str">
        <f t="shared" si="76"/>
        <v>376</v>
      </c>
      <c r="B1225" s="291" t="s">
        <v>2990</v>
      </c>
      <c r="C1225" s="107" t="str">
        <f t="shared" si="77"/>
        <v>37601</v>
      </c>
      <c r="D1225" s="107" t="str">
        <f t="shared" si="78"/>
        <v>VIATICOS EN EL EXTRANJERO</v>
      </c>
      <c r="E1225" s="107" t="str">
        <f t="shared" si="79"/>
        <v>37601 VIATICOS EN EL EXTRANJERO</v>
      </c>
      <c r="F1225" s="107" t="s">
        <v>111</v>
      </c>
    </row>
    <row r="1226" spans="1:6" x14ac:dyDescent="0.25">
      <c r="A1226" s="107" t="str">
        <f t="shared" si="76"/>
        <v>384</v>
      </c>
      <c r="B1226" s="291" t="s">
        <v>2990</v>
      </c>
      <c r="C1226" s="107" t="str">
        <f t="shared" si="77"/>
        <v>38401</v>
      </c>
      <c r="D1226" s="107" t="str">
        <f t="shared" si="78"/>
        <v>EXPOSICIONES</v>
      </c>
      <c r="E1226" s="107" t="str">
        <f t="shared" si="79"/>
        <v>38401 EXPOSICIONES</v>
      </c>
      <c r="F1226" s="107" t="s">
        <v>217</v>
      </c>
    </row>
    <row r="1227" spans="1:6" x14ac:dyDescent="0.25">
      <c r="A1227" s="107" t="str">
        <f t="shared" si="76"/>
        <v>384</v>
      </c>
      <c r="B1227" s="291" t="s">
        <v>2990</v>
      </c>
      <c r="C1227" s="107" t="str">
        <f t="shared" si="77"/>
        <v>38401</v>
      </c>
      <c r="D1227" s="107" t="str">
        <f t="shared" si="78"/>
        <v>EXPOSICIONES</v>
      </c>
      <c r="E1227" s="107" t="str">
        <f t="shared" si="79"/>
        <v>38401 EXPOSICIONES</v>
      </c>
      <c r="F1227" s="107" t="s">
        <v>217</v>
      </c>
    </row>
    <row r="1228" spans="1:6" x14ac:dyDescent="0.25">
      <c r="A1228" s="107" t="str">
        <f t="shared" si="76"/>
        <v>211</v>
      </c>
      <c r="B1228" s="291" t="s">
        <v>2990</v>
      </c>
      <c r="C1228" s="107" t="str">
        <f t="shared" si="77"/>
        <v>21101</v>
      </c>
      <c r="D1228" s="107" t="str">
        <f t="shared" si="78"/>
        <v>MATERIALES, UTILES Y EQUIPOS MENORES DE OFICINA</v>
      </c>
      <c r="E1228" s="107" t="str">
        <f t="shared" si="79"/>
        <v>21101 MATERIALES, UTILES Y EQUIPOS MENORES DE OFICINA</v>
      </c>
      <c r="F1228" s="107" t="s">
        <v>2</v>
      </c>
    </row>
    <row r="1229" spans="1:6" x14ac:dyDescent="0.25">
      <c r="A1229" s="107" t="str">
        <f t="shared" si="76"/>
        <v>216</v>
      </c>
      <c r="B1229" s="291" t="s">
        <v>2990</v>
      </c>
      <c r="C1229" s="107" t="str">
        <f t="shared" si="77"/>
        <v>21601</v>
      </c>
      <c r="D1229" s="107" t="str">
        <f t="shared" si="78"/>
        <v>MATERIAL DE LIMPIEZA</v>
      </c>
      <c r="E1229" s="107" t="str">
        <f t="shared" si="79"/>
        <v>21601 MATERIAL DE LIMPIEZA</v>
      </c>
      <c r="F1229" s="107" t="s">
        <v>4</v>
      </c>
    </row>
    <row r="1230" spans="1:6" x14ac:dyDescent="0.25">
      <c r="A1230" s="107" t="str">
        <f t="shared" si="76"/>
        <v>217</v>
      </c>
      <c r="B1230" s="291" t="s">
        <v>2990</v>
      </c>
      <c r="C1230" s="107" t="str">
        <f t="shared" si="77"/>
        <v>21701</v>
      </c>
      <c r="D1230" s="107" t="str">
        <f t="shared" si="78"/>
        <v>MATERIALES Y UTILES DE ENSEÑANZA</v>
      </c>
      <c r="E1230" s="107" t="str">
        <f t="shared" si="79"/>
        <v>21701 MATERIALES Y UTILES DE ENSEÑANZA</v>
      </c>
      <c r="F1230" s="107" t="s">
        <v>5</v>
      </c>
    </row>
    <row r="1231" spans="1:6" x14ac:dyDescent="0.25">
      <c r="A1231" s="107" t="str">
        <f t="shared" si="76"/>
        <v>336</v>
      </c>
      <c r="B1231" s="291" t="s">
        <v>2990</v>
      </c>
      <c r="C1231" s="107" t="str">
        <f t="shared" si="77"/>
        <v>33601</v>
      </c>
      <c r="D1231" s="107" t="str">
        <f t="shared" si="78"/>
        <v>SERVICIOS DE APOYO ADMINISTRATIVO, TRADUCCION, FOTOCOPIADO E IMPRESION</v>
      </c>
      <c r="E1231" s="107" t="str">
        <f t="shared" si="79"/>
        <v>33601 SERVICIOS DE APOYO ADMINISTRATIVO, TRADUCCION, FOTOCOPIADO E IMPRESION</v>
      </c>
      <c r="F1231" s="107" t="s">
        <v>45</v>
      </c>
    </row>
    <row r="1232" spans="1:6" x14ac:dyDescent="0.25">
      <c r="A1232" s="107" t="str">
        <f t="shared" si="76"/>
        <v>382</v>
      </c>
      <c r="B1232" s="291" t="s">
        <v>2990</v>
      </c>
      <c r="C1232" s="107" t="str">
        <f t="shared" si="77"/>
        <v>38201</v>
      </c>
      <c r="D1232" s="107" t="str">
        <f t="shared" si="78"/>
        <v>GASTOS DE ORDEN SOCIAL Y CULTURAL</v>
      </c>
      <c r="E1232" s="107" t="str">
        <f t="shared" si="79"/>
        <v>38201 GASTOS DE ORDEN SOCIAL Y CULTURAL</v>
      </c>
      <c r="F1232" s="107" t="s">
        <v>61</v>
      </c>
    </row>
    <row r="1233" spans="1:6" x14ac:dyDescent="0.25">
      <c r="A1233" s="107" t="str">
        <f t="shared" si="76"/>
        <v>443</v>
      </c>
      <c r="B1233" s="291" t="s">
        <v>2990</v>
      </c>
      <c r="C1233" s="107" t="str">
        <f t="shared" si="77"/>
        <v>44301</v>
      </c>
      <c r="D1233" s="107" t="str">
        <f t="shared" si="78"/>
        <v>AYUDAS SOCIALES A INSTITUCIONES DE ENSEÑANZA</v>
      </c>
      <c r="E1233" s="107" t="str">
        <f t="shared" si="79"/>
        <v>44301 AYUDAS SOCIALES A INSTITUCIONES DE ENSEÑANZA</v>
      </c>
      <c r="F1233" s="107" t="s">
        <v>220</v>
      </c>
    </row>
    <row r="1234" spans="1:6" x14ac:dyDescent="0.25">
      <c r="A1234" s="107" t="str">
        <f t="shared" si="76"/>
        <v>443</v>
      </c>
      <c r="B1234" s="291" t="s">
        <v>2990</v>
      </c>
      <c r="C1234" s="107" t="str">
        <f t="shared" si="77"/>
        <v>44301</v>
      </c>
      <c r="D1234" s="107" t="str">
        <f t="shared" si="78"/>
        <v>AYUDAS SOCIALES A INSTITUCIONES DE ENSEÑANZA</v>
      </c>
      <c r="E1234" s="107" t="str">
        <f t="shared" si="79"/>
        <v>44301 AYUDAS SOCIALES A INSTITUCIONES DE ENSEÑANZA</v>
      </c>
      <c r="F1234" s="107" t="s">
        <v>220</v>
      </c>
    </row>
    <row r="1235" spans="1:6" x14ac:dyDescent="0.25">
      <c r="A1235" s="107" t="str">
        <f t="shared" si="76"/>
        <v>211</v>
      </c>
      <c r="B1235" s="291" t="s">
        <v>2990</v>
      </c>
      <c r="C1235" s="107" t="str">
        <f t="shared" si="77"/>
        <v>21101</v>
      </c>
      <c r="D1235" s="107" t="str">
        <f t="shared" si="78"/>
        <v>MATERIALES, UTILES Y EQUIPOS MENORES DE OFICINA</v>
      </c>
      <c r="E1235" s="107" t="str">
        <f t="shared" si="79"/>
        <v>21101 MATERIALES, UTILES Y EQUIPOS MENORES DE OFICINA</v>
      </c>
      <c r="F1235" s="107" t="s">
        <v>2</v>
      </c>
    </row>
    <row r="1236" spans="1:6" x14ac:dyDescent="0.25">
      <c r="A1236" s="107" t="str">
        <f t="shared" si="76"/>
        <v>216</v>
      </c>
      <c r="B1236" s="291" t="s">
        <v>2990</v>
      </c>
      <c r="C1236" s="107" t="str">
        <f t="shared" si="77"/>
        <v>21601</v>
      </c>
      <c r="D1236" s="107" t="str">
        <f t="shared" si="78"/>
        <v>MATERIAL DE LIMPIEZA</v>
      </c>
      <c r="E1236" s="107" t="str">
        <f t="shared" si="79"/>
        <v>21601 MATERIAL DE LIMPIEZA</v>
      </c>
      <c r="F1236" s="107" t="s">
        <v>4</v>
      </c>
    </row>
    <row r="1237" spans="1:6" x14ac:dyDescent="0.25">
      <c r="A1237" s="107" t="str">
        <f t="shared" si="76"/>
        <v>339</v>
      </c>
      <c r="B1237" s="291" t="s">
        <v>2990</v>
      </c>
      <c r="C1237" s="107" t="str">
        <f t="shared" si="77"/>
        <v>33901</v>
      </c>
      <c r="D1237" s="107" t="str">
        <f t="shared" si="78"/>
        <v>SERVICIOS PROFESIONALES, CIENTIFICOS Y TECNICOS INTEGRALES</v>
      </c>
      <c r="E1237" s="107" t="str">
        <f t="shared" si="79"/>
        <v>33901 SERVICIOS PROFESIONALES, CIENTIFICOS Y TECNICOS INTEGRALES</v>
      </c>
      <c r="F1237" s="107" t="s">
        <v>71</v>
      </c>
    </row>
    <row r="1238" spans="1:6" x14ac:dyDescent="0.25">
      <c r="A1238" s="107" t="str">
        <f t="shared" si="76"/>
        <v>382</v>
      </c>
      <c r="B1238" s="291" t="s">
        <v>2990</v>
      </c>
      <c r="C1238" s="107" t="str">
        <f t="shared" si="77"/>
        <v>38201</v>
      </c>
      <c r="D1238" s="107" t="str">
        <f t="shared" si="78"/>
        <v>GASTOS DE ORDEN SOCIAL Y CULTURAL</v>
      </c>
      <c r="E1238" s="107" t="str">
        <f t="shared" si="79"/>
        <v>38201 GASTOS DE ORDEN SOCIAL Y CULTURAL</v>
      </c>
      <c r="F1238" s="107" t="s">
        <v>61</v>
      </c>
    </row>
    <row r="1239" spans="1:6" x14ac:dyDescent="0.25">
      <c r="A1239" s="107" t="str">
        <f t="shared" si="76"/>
        <v>382</v>
      </c>
      <c r="B1239" s="291" t="s">
        <v>2990</v>
      </c>
      <c r="C1239" s="107" t="str">
        <f t="shared" si="77"/>
        <v>38201</v>
      </c>
      <c r="D1239" s="107" t="str">
        <f t="shared" si="78"/>
        <v>GASTOS DE ORDEN SOCIAL Y CULTURAL</v>
      </c>
      <c r="E1239" s="107" t="str">
        <f t="shared" si="79"/>
        <v>38201 GASTOS DE ORDEN SOCIAL Y CULTURAL</v>
      </c>
      <c r="F1239" s="107" t="s">
        <v>61</v>
      </c>
    </row>
    <row r="1240" spans="1:6" x14ac:dyDescent="0.25">
      <c r="A1240" s="107" t="str">
        <f t="shared" si="76"/>
        <v>441</v>
      </c>
      <c r="B1240" s="291" t="s">
        <v>2990</v>
      </c>
      <c r="C1240" s="107" t="str">
        <f t="shared" si="77"/>
        <v>44101</v>
      </c>
      <c r="D1240" s="107" t="str">
        <f t="shared" si="78"/>
        <v>AYUDAS SOCIALES A PERSONAS</v>
      </c>
      <c r="E1240" s="107" t="str">
        <f t="shared" si="79"/>
        <v>44101 AYUDAS SOCIALES A PERSONAS</v>
      </c>
      <c r="F1240" s="107" t="s">
        <v>62</v>
      </c>
    </row>
    <row r="1241" spans="1:6" x14ac:dyDescent="0.25">
      <c r="A1241" s="107" t="str">
        <f t="shared" si="76"/>
        <v>217</v>
      </c>
      <c r="B1241" s="291" t="s">
        <v>2990</v>
      </c>
      <c r="C1241" s="107" t="str">
        <f t="shared" si="77"/>
        <v>21701</v>
      </c>
      <c r="D1241" s="107" t="str">
        <f t="shared" si="78"/>
        <v>MATERIALES Y UTILES DE ENSEÑANZA</v>
      </c>
      <c r="E1241" s="107" t="str">
        <f t="shared" si="79"/>
        <v>21701 MATERIALES Y UTILES DE ENSEÑANZA</v>
      </c>
      <c r="F1241" s="107" t="s">
        <v>5</v>
      </c>
    </row>
    <row r="1242" spans="1:6" x14ac:dyDescent="0.25">
      <c r="A1242" s="107" t="str">
        <f t="shared" si="76"/>
        <v>217</v>
      </c>
      <c r="B1242" s="291" t="s">
        <v>2990</v>
      </c>
      <c r="C1242" s="107" t="str">
        <f t="shared" si="77"/>
        <v>21701</v>
      </c>
      <c r="D1242" s="107" t="str">
        <f t="shared" si="78"/>
        <v>MATERIALES Y UTILES DE ENSEÑANZA</v>
      </c>
      <c r="E1242" s="107" t="str">
        <f t="shared" si="79"/>
        <v>21701 MATERIALES Y UTILES DE ENSEÑANZA</v>
      </c>
      <c r="F1242" s="107" t="s">
        <v>5</v>
      </c>
    </row>
    <row r="1243" spans="1:6" x14ac:dyDescent="0.25">
      <c r="A1243" s="107" t="str">
        <f t="shared" si="76"/>
        <v>221</v>
      </c>
      <c r="B1243" s="291" t="s">
        <v>2990</v>
      </c>
      <c r="C1243" s="107" t="str">
        <f t="shared" si="77"/>
        <v>22101</v>
      </c>
      <c r="D1243" s="107" t="str">
        <f t="shared" si="78"/>
        <v>PRODUCTOS ALIMENTICIOS PARA PERSONAS</v>
      </c>
      <c r="E1243" s="107" t="str">
        <f t="shared" si="79"/>
        <v>22101 PRODUCTOS ALIMENTICIOS PARA PERSONAS</v>
      </c>
      <c r="F1243" s="107" t="s">
        <v>6</v>
      </c>
    </row>
    <row r="1244" spans="1:6" x14ac:dyDescent="0.25">
      <c r="A1244" s="107" t="str">
        <f t="shared" si="76"/>
        <v>242</v>
      </c>
      <c r="B1244" s="291" t="s">
        <v>2990</v>
      </c>
      <c r="C1244" s="107" t="str">
        <f t="shared" si="77"/>
        <v>24201</v>
      </c>
      <c r="D1244" s="107" t="str">
        <f t="shared" si="78"/>
        <v>CEMENTO Y PRODUCTOS DE CONCRETO</v>
      </c>
      <c r="E1244" s="107" t="str">
        <f t="shared" si="79"/>
        <v>24201 CEMENTO Y PRODUCTOS DE CONCRETO</v>
      </c>
      <c r="F1244" s="107" t="s">
        <v>93</v>
      </c>
    </row>
    <row r="1245" spans="1:6" x14ac:dyDescent="0.25">
      <c r="A1245" s="107" t="str">
        <f t="shared" si="76"/>
        <v>245</v>
      </c>
      <c r="B1245" s="291" t="s">
        <v>2990</v>
      </c>
      <c r="C1245" s="107" t="str">
        <f t="shared" si="77"/>
        <v>24501</v>
      </c>
      <c r="D1245" s="107" t="str">
        <f t="shared" si="78"/>
        <v>VIDRIO Y PRODUCTOS DE VIDRIO</v>
      </c>
      <c r="E1245" s="107" t="str">
        <f t="shared" si="79"/>
        <v>24501 VIDRIO Y PRODUCTOS DE VIDRIO</v>
      </c>
      <c r="F1245" s="107" t="s">
        <v>96</v>
      </c>
    </row>
    <row r="1246" spans="1:6" x14ac:dyDescent="0.25">
      <c r="A1246" s="107" t="str">
        <f t="shared" si="76"/>
        <v>246</v>
      </c>
      <c r="B1246" s="291" t="s">
        <v>2990</v>
      </c>
      <c r="C1246" s="107" t="str">
        <f t="shared" si="77"/>
        <v>24601</v>
      </c>
      <c r="D1246" s="107" t="str">
        <f t="shared" si="78"/>
        <v>MATERIAL ELECTRICO Y ELECTRONICO</v>
      </c>
      <c r="E1246" s="107" t="str">
        <f t="shared" si="79"/>
        <v>24601 MATERIAL ELECTRICO Y ELECTRONICO</v>
      </c>
      <c r="F1246" s="107" t="s">
        <v>52</v>
      </c>
    </row>
    <row r="1247" spans="1:6" x14ac:dyDescent="0.25">
      <c r="A1247" s="107" t="str">
        <f t="shared" si="76"/>
        <v>247</v>
      </c>
      <c r="B1247" s="291" t="s">
        <v>2990</v>
      </c>
      <c r="C1247" s="107" t="str">
        <f t="shared" si="77"/>
        <v>24701</v>
      </c>
      <c r="D1247" s="107" t="str">
        <f t="shared" si="78"/>
        <v>ARTICULOS METALICOS PARA LA CONSTRUCCION</v>
      </c>
      <c r="E1247" s="107" t="str">
        <f t="shared" si="79"/>
        <v>24701 ARTICULOS METALICOS PARA LA CONSTRUCCION</v>
      </c>
      <c r="F1247" s="107" t="s">
        <v>58</v>
      </c>
    </row>
    <row r="1248" spans="1:6" x14ac:dyDescent="0.25">
      <c r="A1248" s="107" t="str">
        <f t="shared" si="76"/>
        <v>249</v>
      </c>
      <c r="B1248" s="291" t="s">
        <v>2990</v>
      </c>
      <c r="C1248" s="107" t="str">
        <f t="shared" si="77"/>
        <v>24901</v>
      </c>
      <c r="D1248" s="107" t="str">
        <f t="shared" si="78"/>
        <v>OTROS MATERIALES Y ARTICULOS DE CONSTRUCCION Y REPARACION</v>
      </c>
      <c r="E1248" s="107" t="str">
        <f t="shared" si="79"/>
        <v>24901 OTROS MATERIALES Y ARTICULOS DE CONSTRUCCION Y REPARACION</v>
      </c>
      <c r="F1248" s="107" t="s">
        <v>59</v>
      </c>
    </row>
    <row r="1249" spans="1:6" x14ac:dyDescent="0.25">
      <c r="A1249" s="107" t="str">
        <f t="shared" si="76"/>
        <v>256</v>
      </c>
      <c r="B1249" s="291" t="s">
        <v>2990</v>
      </c>
      <c r="C1249" s="107" t="str">
        <f t="shared" si="77"/>
        <v>25601</v>
      </c>
      <c r="D1249" s="107" t="str">
        <f t="shared" si="78"/>
        <v>FIBRAS SINTETICAS, HULES, PLASTICOS Y DERIVADOS</v>
      </c>
      <c r="E1249" s="107" t="str">
        <f t="shared" si="79"/>
        <v>25601 FIBRAS SINTETICAS, HULES, PLASTICOS Y DERIVADOS</v>
      </c>
      <c r="F1249" s="107" t="s">
        <v>69</v>
      </c>
    </row>
    <row r="1250" spans="1:6" x14ac:dyDescent="0.25">
      <c r="A1250" s="107" t="str">
        <f t="shared" si="76"/>
        <v>291</v>
      </c>
      <c r="B1250" s="291" t="s">
        <v>2990</v>
      </c>
      <c r="C1250" s="107" t="str">
        <f t="shared" si="77"/>
        <v>29101</v>
      </c>
      <c r="D1250" s="107" t="str">
        <f t="shared" si="78"/>
        <v>HERRAMIENTAS MENORES</v>
      </c>
      <c r="E1250" s="107" t="str">
        <f t="shared" si="79"/>
        <v>29101 HERRAMIENTAS MENORES</v>
      </c>
      <c r="F1250" s="107" t="s">
        <v>10</v>
      </c>
    </row>
    <row r="1251" spans="1:6" x14ac:dyDescent="0.25">
      <c r="A1251" s="107" t="str">
        <f t="shared" si="76"/>
        <v>292</v>
      </c>
      <c r="B1251" s="291" t="s">
        <v>2990</v>
      </c>
      <c r="C1251" s="107" t="str">
        <f t="shared" si="77"/>
        <v>29201</v>
      </c>
      <c r="D1251" s="107" t="str">
        <f t="shared" si="78"/>
        <v>REFACCIONES Y ACCESORIOS MENORES DE EDIFICIOS</v>
      </c>
      <c r="E1251" s="107" t="str">
        <f t="shared" si="79"/>
        <v>29201 REFACCIONES Y ACCESORIOS MENORES DE EDIFICIOS</v>
      </c>
      <c r="F1251" s="107" t="s">
        <v>11</v>
      </c>
    </row>
    <row r="1252" spans="1:6" x14ac:dyDescent="0.25">
      <c r="A1252" s="107" t="str">
        <f t="shared" si="76"/>
        <v>597</v>
      </c>
      <c r="B1252" s="291" t="s">
        <v>2990</v>
      </c>
      <c r="C1252" s="107" t="str">
        <f t="shared" si="77"/>
        <v>59701</v>
      </c>
      <c r="D1252" s="107" t="str">
        <f t="shared" si="78"/>
        <v>LICENCIAS INFORMATICAS E INTELECTUALES</v>
      </c>
      <c r="E1252" s="107" t="str">
        <f t="shared" si="79"/>
        <v>59701 LICENCIAS INFORMATICAS E INTELECTUALES</v>
      </c>
      <c r="F1252" s="107" t="s">
        <v>86</v>
      </c>
    </row>
    <row r="1253" spans="1:6" x14ac:dyDescent="0.25">
      <c r="A1253" s="107" t="str">
        <f t="shared" si="76"/>
        <v>591</v>
      </c>
      <c r="B1253" s="291" t="s">
        <v>2990</v>
      </c>
      <c r="C1253" s="107" t="str">
        <f t="shared" si="77"/>
        <v>59101</v>
      </c>
      <c r="D1253" s="107" t="str">
        <f t="shared" si="78"/>
        <v>SOFTWARE</v>
      </c>
      <c r="E1253" s="107" t="str">
        <f t="shared" si="79"/>
        <v>59101 SOFTWARE</v>
      </c>
      <c r="F1253" s="107" t="s">
        <v>84</v>
      </c>
    </row>
    <row r="1254" spans="1:6" x14ac:dyDescent="0.25">
      <c r="A1254" s="107" t="str">
        <f t="shared" si="76"/>
        <v>336</v>
      </c>
      <c r="B1254" s="291" t="s">
        <v>2990</v>
      </c>
      <c r="C1254" s="107" t="str">
        <f t="shared" si="77"/>
        <v>33601</v>
      </c>
      <c r="D1254" s="107" t="str">
        <f t="shared" si="78"/>
        <v>SERVICIOS DE APOYO ADMINISTRATIVO, TRADUCCION, FOTOCOPIADO E IMPRESION</v>
      </c>
      <c r="E1254" s="107" t="str">
        <f t="shared" si="79"/>
        <v>33601 SERVICIOS DE APOYO ADMINISTRATIVO, TRADUCCION, FOTOCOPIADO E IMPRESION</v>
      </c>
      <c r="F1254" s="107" t="s">
        <v>45</v>
      </c>
    </row>
    <row r="1255" spans="1:6" x14ac:dyDescent="0.25">
      <c r="A1255" s="107" t="str">
        <f t="shared" si="76"/>
        <v>339</v>
      </c>
      <c r="B1255" s="291" t="s">
        <v>2990</v>
      </c>
      <c r="C1255" s="107" t="str">
        <f t="shared" si="77"/>
        <v>33901</v>
      </c>
      <c r="D1255" s="107" t="str">
        <f t="shared" si="78"/>
        <v>SERVICIOS PROFESIONALES, CIENTIFICOS Y TECNICOS INTEGRALES</v>
      </c>
      <c r="E1255" s="107" t="str">
        <f t="shared" si="79"/>
        <v>33901 SERVICIOS PROFESIONALES, CIENTIFICOS Y TECNICOS INTEGRALES</v>
      </c>
      <c r="F1255" s="107" t="s">
        <v>71</v>
      </c>
    </row>
    <row r="1256" spans="1:6" x14ac:dyDescent="0.25">
      <c r="A1256" s="107" t="str">
        <f t="shared" si="76"/>
        <v>352</v>
      </c>
      <c r="B1256" s="291" t="s">
        <v>2990</v>
      </c>
      <c r="C1256" s="107" t="str">
        <f t="shared" si="77"/>
        <v>35201</v>
      </c>
      <c r="D1256" s="107" t="str">
        <f t="shared" si="78"/>
        <v>INSTALACION, REPARACION Y MANTENIMIENTO DE MOBILIARIO Y EQUIPO DE ADMINISTRACION, EDUCACIONAL Y RECREATIVO</v>
      </c>
      <c r="E1256" s="107" t="str">
        <f t="shared" si="79"/>
        <v>35201 INSTALACION, REPARACION Y MANTENIMIENTO DE MOBILIARIO Y EQUIPO DE ADMINISTRACION, EDUCACIONAL Y RECREATIVO</v>
      </c>
      <c r="F1256" s="107" t="s">
        <v>100</v>
      </c>
    </row>
    <row r="1257" spans="1:6" x14ac:dyDescent="0.25">
      <c r="A1257" s="107" t="str">
        <f t="shared" si="76"/>
        <v>371</v>
      </c>
      <c r="B1257" s="291" t="s">
        <v>2990</v>
      </c>
      <c r="C1257" s="107" t="str">
        <f t="shared" si="77"/>
        <v>37101</v>
      </c>
      <c r="D1257" s="107" t="str">
        <f t="shared" si="78"/>
        <v>PASAJES AEREOS</v>
      </c>
      <c r="E1257" s="107" t="str">
        <f t="shared" si="79"/>
        <v>37101 PASAJES AEREOS</v>
      </c>
      <c r="F1257" s="107" t="s">
        <v>56</v>
      </c>
    </row>
    <row r="1258" spans="1:6" x14ac:dyDescent="0.25">
      <c r="A1258" s="107" t="str">
        <f t="shared" si="76"/>
        <v>382</v>
      </c>
      <c r="B1258" s="291" t="s">
        <v>2990</v>
      </c>
      <c r="C1258" s="107" t="str">
        <f t="shared" si="77"/>
        <v>38201</v>
      </c>
      <c r="D1258" s="107" t="str">
        <f t="shared" si="78"/>
        <v>GASTOS DE ORDEN SOCIAL Y CULTURAL</v>
      </c>
      <c r="E1258" s="107" t="str">
        <f t="shared" si="79"/>
        <v>38201 GASTOS DE ORDEN SOCIAL Y CULTURAL</v>
      </c>
      <c r="F1258" s="107" t="s">
        <v>61</v>
      </c>
    </row>
    <row r="1259" spans="1:6" x14ac:dyDescent="0.25">
      <c r="A1259" s="107" t="str">
        <f t="shared" si="76"/>
        <v>382</v>
      </c>
      <c r="B1259" s="291" t="s">
        <v>2990</v>
      </c>
      <c r="C1259" s="107" t="str">
        <f t="shared" si="77"/>
        <v>38201</v>
      </c>
      <c r="D1259" s="107" t="str">
        <f t="shared" si="78"/>
        <v>GASTOS DE ORDEN SOCIAL Y CULTURAL</v>
      </c>
      <c r="E1259" s="107" t="str">
        <f t="shared" si="79"/>
        <v>38201 GASTOS DE ORDEN SOCIAL Y CULTURAL</v>
      </c>
      <c r="F1259" s="107" t="s">
        <v>61</v>
      </c>
    </row>
    <row r="1260" spans="1:6" x14ac:dyDescent="0.25">
      <c r="A1260" s="107" t="str">
        <f t="shared" si="76"/>
        <v>382</v>
      </c>
      <c r="B1260" s="291" t="s">
        <v>2990</v>
      </c>
      <c r="C1260" s="107" t="str">
        <f t="shared" si="77"/>
        <v>38201</v>
      </c>
      <c r="D1260" s="107" t="str">
        <f t="shared" si="78"/>
        <v>GASTOS DE ORDEN SOCIAL Y CULTURAL</v>
      </c>
      <c r="E1260" s="107" t="str">
        <f t="shared" si="79"/>
        <v>38201 GASTOS DE ORDEN SOCIAL Y CULTURAL</v>
      </c>
      <c r="F1260" s="107" t="s">
        <v>61</v>
      </c>
    </row>
    <row r="1261" spans="1:6" x14ac:dyDescent="0.25">
      <c r="A1261" s="107" t="str">
        <f t="shared" si="76"/>
        <v>382</v>
      </c>
      <c r="B1261" s="291" t="s">
        <v>2990</v>
      </c>
      <c r="C1261" s="107" t="str">
        <f t="shared" si="77"/>
        <v>38201</v>
      </c>
      <c r="D1261" s="107" t="str">
        <f t="shared" si="78"/>
        <v>GASTOS DE ORDEN SOCIAL Y CULTURAL</v>
      </c>
      <c r="E1261" s="107" t="str">
        <f t="shared" si="79"/>
        <v>38201 GASTOS DE ORDEN SOCIAL Y CULTURAL</v>
      </c>
      <c r="F1261" s="107" t="s">
        <v>61</v>
      </c>
    </row>
    <row r="1262" spans="1:6" x14ac:dyDescent="0.25">
      <c r="A1262" s="107" t="str">
        <f t="shared" si="76"/>
        <v>382</v>
      </c>
      <c r="B1262" s="291" t="s">
        <v>2990</v>
      </c>
      <c r="C1262" s="107" t="str">
        <f t="shared" si="77"/>
        <v>38201</v>
      </c>
      <c r="D1262" s="107" t="str">
        <f t="shared" si="78"/>
        <v>GASTOS DE ORDEN SOCIAL Y CULTURAL</v>
      </c>
      <c r="E1262" s="107" t="str">
        <f t="shared" si="79"/>
        <v>38201 GASTOS DE ORDEN SOCIAL Y CULTURAL</v>
      </c>
      <c r="F1262" s="107" t="s">
        <v>61</v>
      </c>
    </row>
    <row r="1263" spans="1:6" x14ac:dyDescent="0.25">
      <c r="A1263" s="107" t="str">
        <f t="shared" si="76"/>
        <v>382</v>
      </c>
      <c r="B1263" s="291" t="s">
        <v>2990</v>
      </c>
      <c r="C1263" s="107" t="str">
        <f t="shared" si="77"/>
        <v>38201</v>
      </c>
      <c r="D1263" s="107" t="str">
        <f t="shared" si="78"/>
        <v>GASTOS DE ORDEN SOCIAL Y CULTURAL</v>
      </c>
      <c r="E1263" s="107" t="str">
        <f t="shared" si="79"/>
        <v>38201 GASTOS DE ORDEN SOCIAL Y CULTURAL</v>
      </c>
      <c r="F1263" s="107" t="s">
        <v>61</v>
      </c>
    </row>
    <row r="1264" spans="1:6" x14ac:dyDescent="0.25">
      <c r="A1264" s="107" t="str">
        <f t="shared" si="76"/>
        <v>382</v>
      </c>
      <c r="B1264" s="291" t="s">
        <v>2990</v>
      </c>
      <c r="C1264" s="107" t="str">
        <f t="shared" si="77"/>
        <v>38201</v>
      </c>
      <c r="D1264" s="107" t="str">
        <f t="shared" si="78"/>
        <v>GASTOS DE ORDEN SOCIAL Y CULTURAL</v>
      </c>
      <c r="E1264" s="107" t="str">
        <f t="shared" si="79"/>
        <v>38201 GASTOS DE ORDEN SOCIAL Y CULTURAL</v>
      </c>
      <c r="F1264" s="107" t="s">
        <v>61</v>
      </c>
    </row>
    <row r="1265" spans="1:6" x14ac:dyDescent="0.25">
      <c r="A1265" s="107" t="str">
        <f t="shared" si="76"/>
        <v>382</v>
      </c>
      <c r="B1265" s="291" t="s">
        <v>2990</v>
      </c>
      <c r="C1265" s="107" t="str">
        <f t="shared" si="77"/>
        <v>38201</v>
      </c>
      <c r="D1265" s="107" t="str">
        <f t="shared" si="78"/>
        <v>GASTOS DE ORDEN SOCIAL Y CULTURAL</v>
      </c>
      <c r="E1265" s="107" t="str">
        <f t="shared" si="79"/>
        <v>38201 GASTOS DE ORDEN SOCIAL Y CULTURAL</v>
      </c>
      <c r="F1265" s="107" t="s">
        <v>61</v>
      </c>
    </row>
    <row r="1266" spans="1:6" x14ac:dyDescent="0.25">
      <c r="A1266" s="107" t="str">
        <f t="shared" si="76"/>
        <v>382</v>
      </c>
      <c r="B1266" s="291" t="s">
        <v>2990</v>
      </c>
      <c r="C1266" s="107" t="str">
        <f t="shared" si="77"/>
        <v>38201</v>
      </c>
      <c r="D1266" s="107" t="str">
        <f t="shared" si="78"/>
        <v>GASTOS DE ORDEN SOCIAL Y CULTURAL</v>
      </c>
      <c r="E1266" s="107" t="str">
        <f t="shared" si="79"/>
        <v>38201 GASTOS DE ORDEN SOCIAL Y CULTURAL</v>
      </c>
      <c r="F1266" s="107" t="s">
        <v>61</v>
      </c>
    </row>
    <row r="1267" spans="1:6" x14ac:dyDescent="0.25">
      <c r="A1267" s="107" t="str">
        <f t="shared" si="76"/>
        <v>382</v>
      </c>
      <c r="B1267" s="291" t="s">
        <v>2990</v>
      </c>
      <c r="C1267" s="107" t="str">
        <f t="shared" si="77"/>
        <v>38201</v>
      </c>
      <c r="D1267" s="107" t="str">
        <f t="shared" si="78"/>
        <v>GASTOS DE ORDEN SOCIAL Y CULTURAL</v>
      </c>
      <c r="E1267" s="107" t="str">
        <f t="shared" si="79"/>
        <v>38201 GASTOS DE ORDEN SOCIAL Y CULTURAL</v>
      </c>
      <c r="F1267" s="107" t="s">
        <v>61</v>
      </c>
    </row>
    <row r="1268" spans="1:6" x14ac:dyDescent="0.25">
      <c r="A1268" s="107" t="str">
        <f t="shared" si="76"/>
        <v>382</v>
      </c>
      <c r="B1268" s="291" t="s">
        <v>2990</v>
      </c>
      <c r="C1268" s="107" t="str">
        <f t="shared" si="77"/>
        <v>38201</v>
      </c>
      <c r="D1268" s="107" t="str">
        <f t="shared" si="78"/>
        <v>GASTOS DE ORDEN SOCIAL Y CULTURAL</v>
      </c>
      <c r="E1268" s="107" t="str">
        <f t="shared" si="79"/>
        <v>38201 GASTOS DE ORDEN SOCIAL Y CULTURAL</v>
      </c>
      <c r="F1268" s="107" t="s">
        <v>61</v>
      </c>
    </row>
    <row r="1269" spans="1:6" x14ac:dyDescent="0.25">
      <c r="A1269" s="107" t="str">
        <f t="shared" si="76"/>
        <v>382</v>
      </c>
      <c r="B1269" s="291" t="s">
        <v>2990</v>
      </c>
      <c r="C1269" s="107" t="str">
        <f t="shared" si="77"/>
        <v>38201</v>
      </c>
      <c r="D1269" s="107" t="str">
        <f t="shared" si="78"/>
        <v>GASTOS DE ORDEN SOCIAL Y CULTURAL</v>
      </c>
      <c r="E1269" s="107" t="str">
        <f t="shared" si="79"/>
        <v>38201 GASTOS DE ORDEN SOCIAL Y CULTURAL</v>
      </c>
      <c r="F1269" s="107" t="s">
        <v>61</v>
      </c>
    </row>
    <row r="1270" spans="1:6" x14ac:dyDescent="0.25">
      <c r="A1270" s="107" t="str">
        <f t="shared" si="76"/>
        <v>382</v>
      </c>
      <c r="B1270" s="291" t="s">
        <v>2990</v>
      </c>
      <c r="C1270" s="107" t="str">
        <f t="shared" si="77"/>
        <v>38201</v>
      </c>
      <c r="D1270" s="107" t="str">
        <f t="shared" si="78"/>
        <v>GASTOS DE ORDEN SOCIAL Y CULTURAL</v>
      </c>
      <c r="E1270" s="107" t="str">
        <f t="shared" si="79"/>
        <v>38201 GASTOS DE ORDEN SOCIAL Y CULTURAL</v>
      </c>
      <c r="F1270" s="107" t="s">
        <v>61</v>
      </c>
    </row>
    <row r="1271" spans="1:6" x14ac:dyDescent="0.25">
      <c r="A1271" s="107" t="str">
        <f t="shared" si="76"/>
        <v>382</v>
      </c>
      <c r="B1271" s="291" t="s">
        <v>2990</v>
      </c>
      <c r="C1271" s="107" t="str">
        <f t="shared" si="77"/>
        <v>38201</v>
      </c>
      <c r="D1271" s="107" t="str">
        <f t="shared" si="78"/>
        <v>GASTOS DE ORDEN SOCIAL Y CULTURAL</v>
      </c>
      <c r="E1271" s="107" t="str">
        <f t="shared" si="79"/>
        <v>38201 GASTOS DE ORDEN SOCIAL Y CULTURAL</v>
      </c>
      <c r="F1271" s="107" t="s">
        <v>61</v>
      </c>
    </row>
    <row r="1272" spans="1:6" x14ac:dyDescent="0.25">
      <c r="A1272" s="107" t="str">
        <f t="shared" si="76"/>
        <v>382</v>
      </c>
      <c r="B1272" s="291" t="s">
        <v>2990</v>
      </c>
      <c r="C1272" s="107" t="str">
        <f t="shared" si="77"/>
        <v>38201</v>
      </c>
      <c r="D1272" s="107" t="str">
        <f t="shared" si="78"/>
        <v>GASTOS DE ORDEN SOCIAL Y CULTURAL</v>
      </c>
      <c r="E1272" s="107" t="str">
        <f t="shared" si="79"/>
        <v>38201 GASTOS DE ORDEN SOCIAL Y CULTURAL</v>
      </c>
      <c r="F1272" s="107" t="s">
        <v>61</v>
      </c>
    </row>
    <row r="1273" spans="1:6" x14ac:dyDescent="0.25">
      <c r="A1273" s="107" t="str">
        <f t="shared" si="76"/>
        <v>382</v>
      </c>
      <c r="B1273" s="291" t="s">
        <v>2990</v>
      </c>
      <c r="C1273" s="107" t="str">
        <f t="shared" si="77"/>
        <v>38201</v>
      </c>
      <c r="D1273" s="107" t="str">
        <f t="shared" si="78"/>
        <v>GASTOS DE ORDEN SOCIAL Y CULTURAL</v>
      </c>
      <c r="E1273" s="107" t="str">
        <f t="shared" si="79"/>
        <v>38201 GASTOS DE ORDEN SOCIAL Y CULTURAL</v>
      </c>
      <c r="F1273" s="107" t="s">
        <v>61</v>
      </c>
    </row>
    <row r="1274" spans="1:6" x14ac:dyDescent="0.25">
      <c r="A1274" s="107" t="str">
        <f t="shared" si="76"/>
        <v>382</v>
      </c>
      <c r="B1274" s="291" t="s">
        <v>2990</v>
      </c>
      <c r="C1274" s="107" t="str">
        <f t="shared" si="77"/>
        <v>38201</v>
      </c>
      <c r="D1274" s="107" t="str">
        <f t="shared" si="78"/>
        <v>GASTOS DE ORDEN SOCIAL Y CULTURAL</v>
      </c>
      <c r="E1274" s="107" t="str">
        <f t="shared" si="79"/>
        <v>38201 GASTOS DE ORDEN SOCIAL Y CULTURAL</v>
      </c>
      <c r="F1274" s="107" t="s">
        <v>61</v>
      </c>
    </row>
    <row r="1275" spans="1:6" x14ac:dyDescent="0.25">
      <c r="A1275" s="107" t="str">
        <f t="shared" si="76"/>
        <v>382</v>
      </c>
      <c r="B1275" s="291" t="s">
        <v>2990</v>
      </c>
      <c r="C1275" s="107" t="str">
        <f t="shared" si="77"/>
        <v>38201</v>
      </c>
      <c r="D1275" s="107" t="str">
        <f t="shared" si="78"/>
        <v>GASTOS DE ORDEN SOCIAL Y CULTURAL</v>
      </c>
      <c r="E1275" s="107" t="str">
        <f t="shared" si="79"/>
        <v>38201 GASTOS DE ORDEN SOCIAL Y CULTURAL</v>
      </c>
      <c r="F1275" s="107" t="s">
        <v>61</v>
      </c>
    </row>
    <row r="1276" spans="1:6" x14ac:dyDescent="0.25">
      <c r="A1276" s="107" t="str">
        <f t="shared" si="76"/>
        <v>382</v>
      </c>
      <c r="B1276" s="291" t="s">
        <v>2990</v>
      </c>
      <c r="C1276" s="107" t="str">
        <f t="shared" si="77"/>
        <v>38201</v>
      </c>
      <c r="D1276" s="107" t="str">
        <f t="shared" si="78"/>
        <v>GASTOS DE ORDEN SOCIAL Y CULTURAL</v>
      </c>
      <c r="E1276" s="107" t="str">
        <f t="shared" si="79"/>
        <v>38201 GASTOS DE ORDEN SOCIAL Y CULTURAL</v>
      </c>
      <c r="F1276" s="107" t="s">
        <v>61</v>
      </c>
    </row>
    <row r="1277" spans="1:6" x14ac:dyDescent="0.25">
      <c r="A1277" s="107" t="str">
        <f t="shared" si="76"/>
        <v>382</v>
      </c>
      <c r="B1277" s="291" t="s">
        <v>2990</v>
      </c>
      <c r="C1277" s="107" t="str">
        <f t="shared" si="77"/>
        <v>38201</v>
      </c>
      <c r="D1277" s="107" t="str">
        <f t="shared" si="78"/>
        <v>GASTOS DE ORDEN SOCIAL Y CULTURAL</v>
      </c>
      <c r="E1277" s="107" t="str">
        <f t="shared" si="79"/>
        <v>38201 GASTOS DE ORDEN SOCIAL Y CULTURAL</v>
      </c>
      <c r="F1277" s="107" t="s">
        <v>61</v>
      </c>
    </row>
    <row r="1278" spans="1:6" x14ac:dyDescent="0.25">
      <c r="A1278" s="107" t="str">
        <f t="shared" si="76"/>
        <v>382</v>
      </c>
      <c r="B1278" s="291" t="s">
        <v>2990</v>
      </c>
      <c r="C1278" s="107" t="str">
        <f t="shared" si="77"/>
        <v>38201</v>
      </c>
      <c r="D1278" s="107" t="str">
        <f t="shared" si="78"/>
        <v>GASTOS DE ORDEN SOCIAL Y CULTURAL</v>
      </c>
      <c r="E1278" s="107" t="str">
        <f t="shared" si="79"/>
        <v>38201 GASTOS DE ORDEN SOCIAL Y CULTURAL</v>
      </c>
      <c r="F1278" s="107" t="s">
        <v>61</v>
      </c>
    </row>
    <row r="1279" spans="1:6" x14ac:dyDescent="0.25">
      <c r="A1279" s="107" t="str">
        <f t="shared" si="76"/>
        <v>382</v>
      </c>
      <c r="B1279" s="291" t="s">
        <v>2990</v>
      </c>
      <c r="C1279" s="107" t="str">
        <f t="shared" si="77"/>
        <v>38201</v>
      </c>
      <c r="D1279" s="107" t="str">
        <f t="shared" si="78"/>
        <v>GASTOS DE ORDEN SOCIAL Y CULTURAL</v>
      </c>
      <c r="E1279" s="107" t="str">
        <f t="shared" si="79"/>
        <v>38201 GASTOS DE ORDEN SOCIAL Y CULTURAL</v>
      </c>
      <c r="F1279" s="107" t="s">
        <v>61</v>
      </c>
    </row>
    <row r="1280" spans="1:6" x14ac:dyDescent="0.25">
      <c r="A1280" s="107" t="str">
        <f t="shared" si="76"/>
        <v>382</v>
      </c>
      <c r="B1280" s="291" t="s">
        <v>2990</v>
      </c>
      <c r="C1280" s="107" t="str">
        <f t="shared" si="77"/>
        <v>38201</v>
      </c>
      <c r="D1280" s="107" t="str">
        <f t="shared" si="78"/>
        <v>GASTOS DE ORDEN SOCIAL Y CULTURAL</v>
      </c>
      <c r="E1280" s="107" t="str">
        <f t="shared" si="79"/>
        <v>38201 GASTOS DE ORDEN SOCIAL Y CULTURAL</v>
      </c>
      <c r="F1280" s="107" t="s">
        <v>61</v>
      </c>
    </row>
    <row r="1281" spans="1:6" x14ac:dyDescent="0.25">
      <c r="A1281" s="107" t="str">
        <f t="shared" si="76"/>
        <v>382</v>
      </c>
      <c r="B1281" s="291" t="s">
        <v>2990</v>
      </c>
      <c r="C1281" s="107" t="str">
        <f t="shared" si="77"/>
        <v>38201</v>
      </c>
      <c r="D1281" s="107" t="str">
        <f t="shared" si="78"/>
        <v>GASTOS DE ORDEN SOCIAL Y CULTURAL</v>
      </c>
      <c r="E1281" s="107" t="str">
        <f t="shared" si="79"/>
        <v>38201 GASTOS DE ORDEN SOCIAL Y CULTURAL</v>
      </c>
      <c r="F1281" s="107" t="s">
        <v>61</v>
      </c>
    </row>
    <row r="1282" spans="1:6" x14ac:dyDescent="0.25">
      <c r="A1282" s="107" t="str">
        <f t="shared" si="76"/>
        <v>382</v>
      </c>
      <c r="B1282" s="291" t="s">
        <v>2990</v>
      </c>
      <c r="C1282" s="107" t="str">
        <f t="shared" si="77"/>
        <v>38201</v>
      </c>
      <c r="D1282" s="107" t="str">
        <f t="shared" si="78"/>
        <v>GASTOS DE ORDEN SOCIAL Y CULTURAL</v>
      </c>
      <c r="E1282" s="107" t="str">
        <f t="shared" si="79"/>
        <v>38201 GASTOS DE ORDEN SOCIAL Y CULTURAL</v>
      </c>
      <c r="F1282" s="107" t="s">
        <v>61</v>
      </c>
    </row>
    <row r="1283" spans="1:6" x14ac:dyDescent="0.25">
      <c r="A1283" s="107" t="str">
        <f t="shared" ref="A1283:A1346" si="80">+MID(F1283,1,3)</f>
        <v>382</v>
      </c>
      <c r="B1283" s="291" t="s">
        <v>2990</v>
      </c>
      <c r="C1283" s="107" t="str">
        <f t="shared" ref="C1283:C1346" si="81">+CONCATENATE(A1283,B1283)</f>
        <v>38201</v>
      </c>
      <c r="D1283" s="107" t="str">
        <f t="shared" ref="D1283:D1346" si="82">+MID(F1283,5,999)</f>
        <v>GASTOS DE ORDEN SOCIAL Y CULTURAL</v>
      </c>
      <c r="E1283" s="107" t="str">
        <f t="shared" si="79"/>
        <v>38201 GASTOS DE ORDEN SOCIAL Y CULTURAL</v>
      </c>
      <c r="F1283" s="107" t="s">
        <v>61</v>
      </c>
    </row>
    <row r="1284" spans="1:6" x14ac:dyDescent="0.25">
      <c r="A1284" s="107" t="str">
        <f t="shared" si="80"/>
        <v>382</v>
      </c>
      <c r="B1284" s="291" t="s">
        <v>2990</v>
      </c>
      <c r="C1284" s="107" t="str">
        <f t="shared" si="81"/>
        <v>38201</v>
      </c>
      <c r="D1284" s="107" t="str">
        <f t="shared" si="82"/>
        <v>GASTOS DE ORDEN SOCIAL Y CULTURAL</v>
      </c>
      <c r="E1284" s="107" t="str">
        <f t="shared" si="79"/>
        <v>38201 GASTOS DE ORDEN SOCIAL Y CULTURAL</v>
      </c>
      <c r="F1284" s="107" t="s">
        <v>61</v>
      </c>
    </row>
    <row r="1285" spans="1:6" x14ac:dyDescent="0.25">
      <c r="A1285" s="107" t="str">
        <f t="shared" si="80"/>
        <v>382</v>
      </c>
      <c r="B1285" s="291" t="s">
        <v>2990</v>
      </c>
      <c r="C1285" s="107" t="str">
        <f t="shared" si="81"/>
        <v>38201</v>
      </c>
      <c r="D1285" s="107" t="str">
        <f t="shared" si="82"/>
        <v>GASTOS DE ORDEN SOCIAL Y CULTURAL</v>
      </c>
      <c r="E1285" s="107" t="str">
        <f t="shared" ref="E1285:E1348" si="83">+CONCATENATE(C1285," ",D1285)</f>
        <v>38201 GASTOS DE ORDEN SOCIAL Y CULTURAL</v>
      </c>
      <c r="F1285" s="107" t="s">
        <v>61</v>
      </c>
    </row>
    <row r="1286" spans="1:6" x14ac:dyDescent="0.25">
      <c r="A1286" s="107" t="str">
        <f t="shared" si="80"/>
        <v>382</v>
      </c>
      <c r="B1286" s="291" t="s">
        <v>2990</v>
      </c>
      <c r="C1286" s="107" t="str">
        <f t="shared" si="81"/>
        <v>38201</v>
      </c>
      <c r="D1286" s="107" t="str">
        <f t="shared" si="82"/>
        <v>GASTOS DE ORDEN SOCIAL Y CULTURAL</v>
      </c>
      <c r="E1286" s="107" t="str">
        <f t="shared" si="83"/>
        <v>38201 GASTOS DE ORDEN SOCIAL Y CULTURAL</v>
      </c>
      <c r="F1286" s="107" t="s">
        <v>61</v>
      </c>
    </row>
    <row r="1287" spans="1:6" x14ac:dyDescent="0.25">
      <c r="A1287" s="107" t="str">
        <f t="shared" si="80"/>
        <v>384</v>
      </c>
      <c r="B1287" s="291" t="s">
        <v>2990</v>
      </c>
      <c r="C1287" s="107" t="str">
        <f t="shared" si="81"/>
        <v>38401</v>
      </c>
      <c r="D1287" s="107" t="str">
        <f t="shared" si="82"/>
        <v>EXPOSICIONES</v>
      </c>
      <c r="E1287" s="107" t="str">
        <f t="shared" si="83"/>
        <v>38401 EXPOSICIONES</v>
      </c>
      <c r="F1287" s="107" t="s">
        <v>217</v>
      </c>
    </row>
    <row r="1288" spans="1:6" x14ac:dyDescent="0.25">
      <c r="A1288" s="107" t="str">
        <f t="shared" si="80"/>
        <v>392</v>
      </c>
      <c r="B1288" s="291" t="s">
        <v>2990</v>
      </c>
      <c r="C1288" s="107" t="str">
        <f t="shared" si="81"/>
        <v>39201</v>
      </c>
      <c r="D1288" s="107" t="str">
        <f t="shared" si="82"/>
        <v>IMPUESTOS Y DERECHOS</v>
      </c>
      <c r="E1288" s="107" t="str">
        <f t="shared" si="83"/>
        <v>39201 IMPUESTOS Y DERECHOS</v>
      </c>
      <c r="F1288" s="107" t="s">
        <v>105</v>
      </c>
    </row>
    <row r="1289" spans="1:6" x14ac:dyDescent="0.25">
      <c r="A1289" s="107" t="str">
        <f t="shared" si="80"/>
        <v>441</v>
      </c>
      <c r="B1289" s="291" t="s">
        <v>2990</v>
      </c>
      <c r="C1289" s="107" t="str">
        <f t="shared" si="81"/>
        <v>44101</v>
      </c>
      <c r="D1289" s="107" t="str">
        <f t="shared" si="82"/>
        <v>AYUDAS SOCIALES A PERSONAS</v>
      </c>
      <c r="E1289" s="107" t="str">
        <f t="shared" si="83"/>
        <v>44101 AYUDAS SOCIALES A PERSONAS</v>
      </c>
      <c r="F1289" s="107" t="s">
        <v>62</v>
      </c>
    </row>
    <row r="1290" spans="1:6" x14ac:dyDescent="0.25">
      <c r="A1290" s="107" t="str">
        <f t="shared" si="80"/>
        <v>519</v>
      </c>
      <c r="B1290" s="291" t="s">
        <v>2990</v>
      </c>
      <c r="C1290" s="107" t="str">
        <f t="shared" si="81"/>
        <v>51901</v>
      </c>
      <c r="D1290" s="107" t="str">
        <f t="shared" si="82"/>
        <v>OTROS MOBILIARIOS Y EQUIPOS DE ADMINISTRACION</v>
      </c>
      <c r="E1290" s="107" t="str">
        <f t="shared" si="83"/>
        <v>51901 OTROS MOBILIARIOS Y EQUIPOS DE ADMINISTRACION</v>
      </c>
      <c r="F1290" s="107" t="s">
        <v>17</v>
      </c>
    </row>
    <row r="1291" spans="1:6" x14ac:dyDescent="0.25">
      <c r="A1291" s="107" t="str">
        <f t="shared" si="80"/>
        <v>521</v>
      </c>
      <c r="B1291" s="291" t="s">
        <v>2990</v>
      </c>
      <c r="C1291" s="107" t="str">
        <f t="shared" si="81"/>
        <v>52101</v>
      </c>
      <c r="D1291" s="107" t="str">
        <f t="shared" si="82"/>
        <v>EQUIPOS Y APARATOS AUDIOVISUALES</v>
      </c>
      <c r="E1291" s="107" t="str">
        <f t="shared" si="83"/>
        <v>52101 EQUIPOS Y APARATOS AUDIOVISUALES</v>
      </c>
      <c r="F1291" s="107" t="s">
        <v>80</v>
      </c>
    </row>
    <row r="1292" spans="1:6" x14ac:dyDescent="0.25">
      <c r="A1292" s="107" t="str">
        <f t="shared" si="80"/>
        <v>521</v>
      </c>
      <c r="B1292" s="291" t="s">
        <v>2990</v>
      </c>
      <c r="C1292" s="107" t="str">
        <f t="shared" si="81"/>
        <v>52101</v>
      </c>
      <c r="D1292" s="107" t="str">
        <f t="shared" si="82"/>
        <v>EQUIPOS Y APARATOS AUDIOVISUALES</v>
      </c>
      <c r="E1292" s="107" t="str">
        <f t="shared" si="83"/>
        <v>52101 EQUIPOS Y APARATOS AUDIOVISUALES</v>
      </c>
      <c r="F1292" s="107" t="s">
        <v>80</v>
      </c>
    </row>
    <row r="1293" spans="1:6" x14ac:dyDescent="0.25">
      <c r="A1293" s="107" t="str">
        <f t="shared" si="80"/>
        <v>523</v>
      </c>
      <c r="B1293" s="291" t="s">
        <v>2990</v>
      </c>
      <c r="C1293" s="107" t="str">
        <f t="shared" si="81"/>
        <v>52301</v>
      </c>
      <c r="D1293" s="107" t="str">
        <f t="shared" si="82"/>
        <v>CAMARAS FOTOGRAFICAS Y DE VIDEO</v>
      </c>
      <c r="E1293" s="107" t="str">
        <f t="shared" si="83"/>
        <v>52301 CAMARAS FOTOGRAFICAS Y DE VIDEO</v>
      </c>
      <c r="F1293" s="107" t="s">
        <v>106</v>
      </c>
    </row>
    <row r="1294" spans="1:6" x14ac:dyDescent="0.25">
      <c r="A1294" s="107" t="str">
        <f t="shared" si="80"/>
        <v>529</v>
      </c>
      <c r="B1294" s="291" t="s">
        <v>2990</v>
      </c>
      <c r="C1294" s="107" t="str">
        <f t="shared" si="81"/>
        <v>52901</v>
      </c>
      <c r="D1294" s="107" t="str">
        <f t="shared" si="82"/>
        <v>OTRO MOBILIARIO Y EQUIPO EDUCACIONAL Y RECREATIVO</v>
      </c>
      <c r="E1294" s="107" t="str">
        <f t="shared" si="83"/>
        <v>52901 OTRO MOBILIARIO Y EQUIPO EDUCACIONAL Y RECREATIVO</v>
      </c>
      <c r="F1294" s="107" t="s">
        <v>63</v>
      </c>
    </row>
    <row r="1295" spans="1:6" x14ac:dyDescent="0.25">
      <c r="A1295" s="107" t="str">
        <f t="shared" si="80"/>
        <v>529</v>
      </c>
      <c r="B1295" s="291" t="s">
        <v>2990</v>
      </c>
      <c r="C1295" s="107" t="str">
        <f t="shared" si="81"/>
        <v>52901</v>
      </c>
      <c r="D1295" s="107" t="str">
        <f t="shared" si="82"/>
        <v>OTRO MOBILIARIO Y EQUIPO EDUCACIONAL Y RECREATIVO</v>
      </c>
      <c r="E1295" s="107" t="str">
        <f t="shared" si="83"/>
        <v>52901 OTRO MOBILIARIO Y EQUIPO EDUCACIONAL Y RECREATIVO</v>
      </c>
      <c r="F1295" s="107" t="s">
        <v>63</v>
      </c>
    </row>
    <row r="1296" spans="1:6" x14ac:dyDescent="0.25">
      <c r="A1296" s="107" t="str">
        <f t="shared" si="80"/>
        <v>382</v>
      </c>
      <c r="B1296" s="291" t="s">
        <v>2990</v>
      </c>
      <c r="C1296" s="107" t="str">
        <f t="shared" si="81"/>
        <v>38201</v>
      </c>
      <c r="D1296" s="107" t="str">
        <f t="shared" si="82"/>
        <v>GASTOS DE ORDEN SOCIAL Y CULTURAL</v>
      </c>
      <c r="E1296" s="107" t="str">
        <f t="shared" si="83"/>
        <v>38201 GASTOS DE ORDEN SOCIAL Y CULTURAL</v>
      </c>
      <c r="F1296" s="107" t="s">
        <v>61</v>
      </c>
    </row>
    <row r="1297" spans="1:6" x14ac:dyDescent="0.25">
      <c r="A1297" s="107" t="str">
        <f t="shared" si="80"/>
        <v>211</v>
      </c>
      <c r="B1297" s="291" t="s">
        <v>2990</v>
      </c>
      <c r="C1297" s="107" t="str">
        <f t="shared" si="81"/>
        <v>21101</v>
      </c>
      <c r="D1297" s="107" t="str">
        <f t="shared" si="82"/>
        <v>MATERIALES, UTILES Y EQUIPOS MENORES DE OFICINA</v>
      </c>
      <c r="E1297" s="107" t="str">
        <f t="shared" si="83"/>
        <v>21101 MATERIALES, UTILES Y EQUIPOS MENORES DE OFICINA</v>
      </c>
      <c r="F1297" s="107" t="s">
        <v>2</v>
      </c>
    </row>
    <row r="1298" spans="1:6" x14ac:dyDescent="0.25">
      <c r="A1298" s="107" t="str">
        <f t="shared" si="80"/>
        <v>215</v>
      </c>
      <c r="B1298" s="291" t="s">
        <v>2990</v>
      </c>
      <c r="C1298" s="107" t="str">
        <f t="shared" si="81"/>
        <v>21501</v>
      </c>
      <c r="D1298" s="107" t="str">
        <f t="shared" si="82"/>
        <v>MATERIAL IMPRESO E INFORMACION DIGITAL</v>
      </c>
      <c r="E1298" s="107" t="str">
        <f t="shared" si="83"/>
        <v>21501 MATERIAL IMPRESO E INFORMACION DIGITAL</v>
      </c>
      <c r="F1298" s="107" t="s">
        <v>3</v>
      </c>
    </row>
    <row r="1299" spans="1:6" x14ac:dyDescent="0.25">
      <c r="A1299" s="107" t="str">
        <f t="shared" si="80"/>
        <v>216</v>
      </c>
      <c r="B1299" s="291" t="s">
        <v>2990</v>
      </c>
      <c r="C1299" s="107" t="str">
        <f t="shared" si="81"/>
        <v>21601</v>
      </c>
      <c r="D1299" s="107" t="str">
        <f t="shared" si="82"/>
        <v>MATERIAL DE LIMPIEZA</v>
      </c>
      <c r="E1299" s="107" t="str">
        <f t="shared" si="83"/>
        <v>21601 MATERIAL DE LIMPIEZA</v>
      </c>
      <c r="F1299" s="107" t="s">
        <v>4</v>
      </c>
    </row>
    <row r="1300" spans="1:6" x14ac:dyDescent="0.25">
      <c r="A1300" s="107" t="str">
        <f t="shared" si="80"/>
        <v>221</v>
      </c>
      <c r="B1300" s="291" t="s">
        <v>2990</v>
      </c>
      <c r="C1300" s="107" t="str">
        <f t="shared" si="81"/>
        <v>22101</v>
      </c>
      <c r="D1300" s="107" t="str">
        <f t="shared" si="82"/>
        <v>PRODUCTOS ALIMENTICIOS PARA PERSONAS</v>
      </c>
      <c r="E1300" s="107" t="str">
        <f t="shared" si="83"/>
        <v>22101 PRODUCTOS ALIMENTICIOS PARA PERSONAS</v>
      </c>
      <c r="F1300" s="107" t="s">
        <v>6</v>
      </c>
    </row>
    <row r="1301" spans="1:6" x14ac:dyDescent="0.25">
      <c r="A1301" s="107" t="str">
        <f t="shared" si="80"/>
        <v>243</v>
      </c>
      <c r="B1301" s="291" t="s">
        <v>2990</v>
      </c>
      <c r="C1301" s="107" t="str">
        <f t="shared" si="81"/>
        <v>24301</v>
      </c>
      <c r="D1301" s="107" t="str">
        <f t="shared" si="82"/>
        <v>CAL, YESO Y PRODUCTOS DE YESO</v>
      </c>
      <c r="E1301" s="107" t="str">
        <f t="shared" si="83"/>
        <v>24301 CAL, YESO Y PRODUCTOS DE YESO</v>
      </c>
      <c r="F1301" s="107" t="s">
        <v>94</v>
      </c>
    </row>
    <row r="1302" spans="1:6" x14ac:dyDescent="0.25">
      <c r="A1302" s="107" t="str">
        <f t="shared" si="80"/>
        <v>246</v>
      </c>
      <c r="B1302" s="291" t="s">
        <v>2990</v>
      </c>
      <c r="C1302" s="107" t="str">
        <f t="shared" si="81"/>
        <v>24601</v>
      </c>
      <c r="D1302" s="107" t="str">
        <f t="shared" si="82"/>
        <v>MATERIAL ELECTRICO Y ELECTRONICO</v>
      </c>
      <c r="E1302" s="107" t="str">
        <f t="shared" si="83"/>
        <v>24601 MATERIAL ELECTRICO Y ELECTRONICO</v>
      </c>
      <c r="F1302" s="107" t="s">
        <v>52</v>
      </c>
    </row>
    <row r="1303" spans="1:6" x14ac:dyDescent="0.25">
      <c r="A1303" s="107" t="str">
        <f t="shared" si="80"/>
        <v>249</v>
      </c>
      <c r="B1303" s="291" t="s">
        <v>2990</v>
      </c>
      <c r="C1303" s="107" t="str">
        <f t="shared" si="81"/>
        <v>24901</v>
      </c>
      <c r="D1303" s="107" t="str">
        <f t="shared" si="82"/>
        <v>OTROS MATERIALES Y ARTICULOS DE CONSTRUCCION Y REPARACION</v>
      </c>
      <c r="E1303" s="107" t="str">
        <f t="shared" si="83"/>
        <v>24901 OTROS MATERIALES Y ARTICULOS DE CONSTRUCCION Y REPARACION</v>
      </c>
      <c r="F1303" s="107" t="s">
        <v>59</v>
      </c>
    </row>
    <row r="1304" spans="1:6" x14ac:dyDescent="0.25">
      <c r="A1304" s="107" t="str">
        <f t="shared" si="80"/>
        <v>256</v>
      </c>
      <c r="B1304" s="291" t="s">
        <v>2990</v>
      </c>
      <c r="C1304" s="107" t="str">
        <f t="shared" si="81"/>
        <v>25601</v>
      </c>
      <c r="D1304" s="107" t="str">
        <f t="shared" si="82"/>
        <v>FIBRAS SINTETICAS, HULES, PLASTICOS Y DERIVADOS</v>
      </c>
      <c r="E1304" s="107" t="str">
        <f t="shared" si="83"/>
        <v>25601 FIBRAS SINTETICAS, HULES, PLASTICOS Y DERIVADOS</v>
      </c>
      <c r="F1304" s="107" t="s">
        <v>69</v>
      </c>
    </row>
    <row r="1305" spans="1:6" x14ac:dyDescent="0.25">
      <c r="A1305" s="107" t="str">
        <f t="shared" si="80"/>
        <v>271</v>
      </c>
      <c r="B1305" s="291" t="s">
        <v>2990</v>
      </c>
      <c r="C1305" s="107" t="str">
        <f t="shared" si="81"/>
        <v>27101</v>
      </c>
      <c r="D1305" s="107" t="str">
        <f t="shared" si="82"/>
        <v>VESTUARIO Y UNIFORMES</v>
      </c>
      <c r="E1305" s="107" t="str">
        <f t="shared" si="83"/>
        <v>27101 VESTUARIO Y UNIFORMES</v>
      </c>
      <c r="F1305" s="107" t="s">
        <v>8</v>
      </c>
    </row>
    <row r="1306" spans="1:6" x14ac:dyDescent="0.25">
      <c r="A1306" s="107" t="str">
        <f t="shared" si="80"/>
        <v>322</v>
      </c>
      <c r="B1306" s="291" t="s">
        <v>2990</v>
      </c>
      <c r="C1306" s="107" t="str">
        <f t="shared" si="81"/>
        <v>32201</v>
      </c>
      <c r="D1306" s="107" t="str">
        <f t="shared" si="82"/>
        <v>ARRENDAMIENTO DE EDIFICIOS</v>
      </c>
      <c r="E1306" s="107" t="str">
        <f t="shared" si="83"/>
        <v>32201 ARRENDAMIENTO DE EDIFICIOS</v>
      </c>
      <c r="F1306" s="107" t="s">
        <v>211</v>
      </c>
    </row>
    <row r="1307" spans="1:6" x14ac:dyDescent="0.25">
      <c r="A1307" s="107" t="str">
        <f t="shared" si="80"/>
        <v>326</v>
      </c>
      <c r="B1307" s="291" t="s">
        <v>2990</v>
      </c>
      <c r="C1307" s="107" t="str">
        <f t="shared" si="81"/>
        <v>32601</v>
      </c>
      <c r="D1307" s="107" t="str">
        <f t="shared" si="82"/>
        <v>ARRENDAMIENTO DE MAQUINARIA, OTROS EQUIPOS Y HERRAMIENTAS</v>
      </c>
      <c r="E1307" s="107" t="str">
        <f t="shared" si="83"/>
        <v>32601 ARRENDAMIENTO DE MAQUINARIA, OTROS EQUIPOS Y HERRAMIENTAS</v>
      </c>
      <c r="F1307" s="107" t="s">
        <v>188</v>
      </c>
    </row>
    <row r="1308" spans="1:6" x14ac:dyDescent="0.25">
      <c r="A1308" s="107" t="str">
        <f t="shared" si="80"/>
        <v>329</v>
      </c>
      <c r="B1308" s="291" t="s">
        <v>2990</v>
      </c>
      <c r="C1308" s="107" t="str">
        <f t="shared" si="81"/>
        <v>32901</v>
      </c>
      <c r="D1308" s="107" t="str">
        <f t="shared" si="82"/>
        <v>OTROS ARRENDAMIENTOS</v>
      </c>
      <c r="E1308" s="107" t="str">
        <f t="shared" si="83"/>
        <v>32901 OTROS ARRENDAMIENTOS</v>
      </c>
      <c r="F1308" s="107" t="s">
        <v>60</v>
      </c>
    </row>
    <row r="1309" spans="1:6" x14ac:dyDescent="0.25">
      <c r="A1309" s="107" t="str">
        <f t="shared" si="80"/>
        <v>336</v>
      </c>
      <c r="B1309" s="291" t="s">
        <v>2990</v>
      </c>
      <c r="C1309" s="107" t="str">
        <f t="shared" si="81"/>
        <v>33601</v>
      </c>
      <c r="D1309" s="107" t="str">
        <f t="shared" si="82"/>
        <v>SERVICIOS DE APOYO ADMINISTRATIVO, TRADUCCION, FOTOCOPIADO E IMPRESION</v>
      </c>
      <c r="E1309" s="107" t="str">
        <f t="shared" si="83"/>
        <v>33601 SERVICIOS DE APOYO ADMINISTRATIVO, TRADUCCION, FOTOCOPIADO E IMPRESION</v>
      </c>
      <c r="F1309" s="107" t="s">
        <v>45</v>
      </c>
    </row>
    <row r="1310" spans="1:6" x14ac:dyDescent="0.25">
      <c r="A1310" s="107" t="str">
        <f t="shared" si="80"/>
        <v>352</v>
      </c>
      <c r="B1310" s="291" t="s">
        <v>2990</v>
      </c>
      <c r="C1310" s="107" t="str">
        <f t="shared" si="81"/>
        <v>35201</v>
      </c>
      <c r="D1310" s="107" t="str">
        <f t="shared" si="82"/>
        <v>INSTALACION, REPARACION Y MANTENIMIENTO DE MOBILIARIO Y EQUIPO DE ADMINISTRACION, EDUCACIONAL Y RECREATIVO</v>
      </c>
      <c r="E1310" s="107" t="str">
        <f t="shared" si="83"/>
        <v>35201 INSTALACION, REPARACION Y MANTENIMIENTO DE MOBILIARIO Y EQUIPO DE ADMINISTRACION, EDUCACIONAL Y RECREATIVO</v>
      </c>
      <c r="F1310" s="107" t="s">
        <v>100</v>
      </c>
    </row>
    <row r="1311" spans="1:6" x14ac:dyDescent="0.25">
      <c r="A1311" s="107" t="str">
        <f t="shared" si="80"/>
        <v>382</v>
      </c>
      <c r="B1311" s="291" t="s">
        <v>2990</v>
      </c>
      <c r="C1311" s="107" t="str">
        <f t="shared" si="81"/>
        <v>38201</v>
      </c>
      <c r="D1311" s="107" t="str">
        <f t="shared" si="82"/>
        <v>GASTOS DE ORDEN SOCIAL Y CULTURAL</v>
      </c>
      <c r="E1311" s="107" t="str">
        <f t="shared" si="83"/>
        <v>38201 GASTOS DE ORDEN SOCIAL Y CULTURAL</v>
      </c>
      <c r="F1311" s="107" t="s">
        <v>61</v>
      </c>
    </row>
    <row r="1312" spans="1:6" x14ac:dyDescent="0.25">
      <c r="A1312" s="107" t="str">
        <f t="shared" si="80"/>
        <v>211</v>
      </c>
      <c r="B1312" s="291" t="s">
        <v>2990</v>
      </c>
      <c r="C1312" s="107" t="str">
        <f t="shared" si="81"/>
        <v>21101</v>
      </c>
      <c r="D1312" s="107" t="str">
        <f t="shared" si="82"/>
        <v>MATERIALES, UTILES Y EQUIPOS MENORES DE OFICINA</v>
      </c>
      <c r="E1312" s="107" t="str">
        <f t="shared" si="83"/>
        <v>21101 MATERIALES, UTILES Y EQUIPOS MENORES DE OFICINA</v>
      </c>
      <c r="F1312" s="107" t="s">
        <v>2</v>
      </c>
    </row>
    <row r="1313" spans="1:6" x14ac:dyDescent="0.25">
      <c r="A1313" s="107" t="str">
        <f t="shared" si="80"/>
        <v>215</v>
      </c>
      <c r="B1313" s="291" t="s">
        <v>2990</v>
      </c>
      <c r="C1313" s="107" t="str">
        <f t="shared" si="81"/>
        <v>21501</v>
      </c>
      <c r="D1313" s="107" t="str">
        <f t="shared" si="82"/>
        <v>MATERIAL IMPRESO E INFORMACION DIGITAL</v>
      </c>
      <c r="E1313" s="107" t="str">
        <f t="shared" si="83"/>
        <v>21501 MATERIAL IMPRESO E INFORMACION DIGITAL</v>
      </c>
      <c r="F1313" s="107" t="s">
        <v>3</v>
      </c>
    </row>
    <row r="1314" spans="1:6" x14ac:dyDescent="0.25">
      <c r="A1314" s="107" t="str">
        <f t="shared" si="80"/>
        <v>216</v>
      </c>
      <c r="B1314" s="291" t="s">
        <v>2990</v>
      </c>
      <c r="C1314" s="107" t="str">
        <f t="shared" si="81"/>
        <v>21601</v>
      </c>
      <c r="D1314" s="107" t="str">
        <f t="shared" si="82"/>
        <v>MATERIAL DE LIMPIEZA</v>
      </c>
      <c r="E1314" s="107" t="str">
        <f t="shared" si="83"/>
        <v>21601 MATERIAL DE LIMPIEZA</v>
      </c>
      <c r="F1314" s="107" t="s">
        <v>4</v>
      </c>
    </row>
    <row r="1315" spans="1:6" x14ac:dyDescent="0.25">
      <c r="A1315" s="107" t="str">
        <f t="shared" si="80"/>
        <v>291</v>
      </c>
      <c r="B1315" s="291" t="s">
        <v>2990</v>
      </c>
      <c r="C1315" s="107" t="str">
        <f t="shared" si="81"/>
        <v>29101</v>
      </c>
      <c r="D1315" s="107" t="str">
        <f t="shared" si="82"/>
        <v>HERRAMIENTAS MENORES</v>
      </c>
      <c r="E1315" s="107" t="str">
        <f t="shared" si="83"/>
        <v>29101 HERRAMIENTAS MENORES</v>
      </c>
      <c r="F1315" s="107" t="s">
        <v>10</v>
      </c>
    </row>
    <row r="1316" spans="1:6" x14ac:dyDescent="0.25">
      <c r="A1316" s="107" t="str">
        <f t="shared" si="80"/>
        <v>292</v>
      </c>
      <c r="B1316" s="291" t="s">
        <v>2990</v>
      </c>
      <c r="C1316" s="107" t="str">
        <f t="shared" si="81"/>
        <v>29201</v>
      </c>
      <c r="D1316" s="107" t="str">
        <f t="shared" si="82"/>
        <v>REFACCIONES Y ACCESORIOS MENORES DE EDIFICIOS</v>
      </c>
      <c r="E1316" s="107" t="str">
        <f t="shared" si="83"/>
        <v>29201 REFACCIONES Y ACCESORIOS MENORES DE EDIFICIOS</v>
      </c>
      <c r="F1316" s="107" t="s">
        <v>11</v>
      </c>
    </row>
    <row r="1317" spans="1:6" x14ac:dyDescent="0.25">
      <c r="A1317" s="107" t="str">
        <f t="shared" si="80"/>
        <v>352</v>
      </c>
      <c r="B1317" s="291" t="s">
        <v>2990</v>
      </c>
      <c r="C1317" s="107" t="str">
        <f t="shared" si="81"/>
        <v>35201</v>
      </c>
      <c r="D1317" s="107" t="str">
        <f t="shared" si="82"/>
        <v>INSTALACION, REPARACION Y MANTENIMIENTO DE MOBILIARIO Y EQUIPO DE ADMINISTRACION, EDUCACIONAL Y RECREATIVO</v>
      </c>
      <c r="E1317" s="107" t="str">
        <f t="shared" si="83"/>
        <v>35201 INSTALACION, REPARACION Y MANTENIMIENTO DE MOBILIARIO Y EQUIPO DE ADMINISTRACION, EDUCACIONAL Y RECREATIVO</v>
      </c>
      <c r="F1317" s="107" t="s">
        <v>100</v>
      </c>
    </row>
    <row r="1318" spans="1:6" x14ac:dyDescent="0.25">
      <c r="A1318" s="107" t="str">
        <f t="shared" si="80"/>
        <v>382</v>
      </c>
      <c r="B1318" s="291" t="s">
        <v>2990</v>
      </c>
      <c r="C1318" s="107" t="str">
        <f t="shared" si="81"/>
        <v>38201</v>
      </c>
      <c r="D1318" s="107" t="str">
        <f t="shared" si="82"/>
        <v>GASTOS DE ORDEN SOCIAL Y CULTURAL</v>
      </c>
      <c r="E1318" s="107" t="str">
        <f t="shared" si="83"/>
        <v>38201 GASTOS DE ORDEN SOCIAL Y CULTURAL</v>
      </c>
      <c r="F1318" s="107" t="s">
        <v>61</v>
      </c>
    </row>
    <row r="1319" spans="1:6" x14ac:dyDescent="0.25">
      <c r="A1319" s="107" t="str">
        <f t="shared" si="80"/>
        <v>511</v>
      </c>
      <c r="B1319" s="291" t="s">
        <v>2990</v>
      </c>
      <c r="C1319" s="107" t="str">
        <f t="shared" si="81"/>
        <v>51101</v>
      </c>
      <c r="D1319" s="107" t="str">
        <f t="shared" si="82"/>
        <v>MUEBLES DE OFICINA Y ESTANTERIA</v>
      </c>
      <c r="E1319" s="107" t="str">
        <f t="shared" si="83"/>
        <v>51101 MUEBLES DE OFICINA Y ESTANTERIA</v>
      </c>
      <c r="F1319" s="107" t="s">
        <v>15</v>
      </c>
    </row>
    <row r="1320" spans="1:6" x14ac:dyDescent="0.25">
      <c r="A1320" s="107" t="str">
        <f t="shared" si="80"/>
        <v>382</v>
      </c>
      <c r="B1320" s="291" t="s">
        <v>2990</v>
      </c>
      <c r="C1320" s="107" t="str">
        <f t="shared" si="81"/>
        <v>38201</v>
      </c>
      <c r="D1320" s="107" t="str">
        <f t="shared" si="82"/>
        <v>GASTOS DE ORDEN SOCIAL Y CULTURAL</v>
      </c>
      <c r="E1320" s="107" t="str">
        <f t="shared" si="83"/>
        <v>38201 GASTOS DE ORDEN SOCIAL Y CULTURAL</v>
      </c>
      <c r="F1320" s="107" t="s">
        <v>61</v>
      </c>
    </row>
    <row r="1321" spans="1:6" x14ac:dyDescent="0.25">
      <c r="A1321" s="107" t="str">
        <f t="shared" si="80"/>
        <v>211</v>
      </c>
      <c r="B1321" s="291" t="s">
        <v>2990</v>
      </c>
      <c r="C1321" s="107" t="str">
        <f t="shared" si="81"/>
        <v>21101</v>
      </c>
      <c r="D1321" s="107" t="str">
        <f t="shared" si="82"/>
        <v>MATERIALES, UTILES Y EQUIPOS MENORES DE OFICINA</v>
      </c>
      <c r="E1321" s="107" t="str">
        <f t="shared" si="83"/>
        <v>21101 MATERIALES, UTILES Y EQUIPOS MENORES DE OFICINA</v>
      </c>
      <c r="F1321" s="107" t="s">
        <v>2</v>
      </c>
    </row>
    <row r="1322" spans="1:6" x14ac:dyDescent="0.25">
      <c r="A1322" s="107" t="str">
        <f t="shared" si="80"/>
        <v>215</v>
      </c>
      <c r="B1322" s="291" t="s">
        <v>2990</v>
      </c>
      <c r="C1322" s="107" t="str">
        <f t="shared" si="81"/>
        <v>21501</v>
      </c>
      <c r="D1322" s="107" t="str">
        <f t="shared" si="82"/>
        <v>MATERIAL IMPRESO E INFORMACION DIGITAL</v>
      </c>
      <c r="E1322" s="107" t="str">
        <f t="shared" si="83"/>
        <v>21501 MATERIAL IMPRESO E INFORMACION DIGITAL</v>
      </c>
      <c r="F1322" s="107" t="s">
        <v>3</v>
      </c>
    </row>
    <row r="1323" spans="1:6" x14ac:dyDescent="0.25">
      <c r="A1323" s="107" t="str">
        <f t="shared" si="80"/>
        <v>216</v>
      </c>
      <c r="B1323" s="291" t="s">
        <v>2990</v>
      </c>
      <c r="C1323" s="107" t="str">
        <f t="shared" si="81"/>
        <v>21601</v>
      </c>
      <c r="D1323" s="107" t="str">
        <f t="shared" si="82"/>
        <v>MATERIAL DE LIMPIEZA</v>
      </c>
      <c r="E1323" s="107" t="str">
        <f t="shared" si="83"/>
        <v>21601 MATERIAL DE LIMPIEZA</v>
      </c>
      <c r="F1323" s="107" t="s">
        <v>4</v>
      </c>
    </row>
    <row r="1324" spans="1:6" x14ac:dyDescent="0.25">
      <c r="A1324" s="107" t="str">
        <f t="shared" si="80"/>
        <v>217</v>
      </c>
      <c r="B1324" s="291" t="s">
        <v>2990</v>
      </c>
      <c r="C1324" s="107" t="str">
        <f t="shared" si="81"/>
        <v>21701</v>
      </c>
      <c r="D1324" s="107" t="str">
        <f t="shared" si="82"/>
        <v>MATERIALES Y UTILES DE ENSEÑANZA</v>
      </c>
      <c r="E1324" s="107" t="str">
        <f t="shared" si="83"/>
        <v>21701 MATERIALES Y UTILES DE ENSEÑANZA</v>
      </c>
      <c r="F1324" s="107" t="s">
        <v>5</v>
      </c>
    </row>
    <row r="1325" spans="1:6" x14ac:dyDescent="0.25">
      <c r="A1325" s="107" t="str">
        <f t="shared" si="80"/>
        <v>223</v>
      </c>
      <c r="B1325" s="291" t="s">
        <v>2990</v>
      </c>
      <c r="C1325" s="107" t="str">
        <f t="shared" si="81"/>
        <v>22301</v>
      </c>
      <c r="D1325" s="107" t="str">
        <f t="shared" si="82"/>
        <v>UTENSILIOS PARA EL SERVICIO DE ALIMENTACION</v>
      </c>
      <c r="E1325" s="107" t="str">
        <f t="shared" si="83"/>
        <v>22301 UTENSILIOS PARA EL SERVICIO DE ALIMENTACION</v>
      </c>
      <c r="F1325" s="107" t="s">
        <v>7</v>
      </c>
    </row>
    <row r="1326" spans="1:6" x14ac:dyDescent="0.25">
      <c r="A1326" s="107" t="str">
        <f t="shared" si="80"/>
        <v>248</v>
      </c>
      <c r="B1326" s="291" t="s">
        <v>2990</v>
      </c>
      <c r="C1326" s="107" t="str">
        <f t="shared" si="81"/>
        <v>24801</v>
      </c>
      <c r="D1326" s="107" t="str">
        <f t="shared" si="82"/>
        <v>MATERIALES COMPLEMENTARIOS</v>
      </c>
      <c r="E1326" s="107" t="str">
        <f t="shared" si="83"/>
        <v>24801 MATERIALES COMPLEMENTARIOS</v>
      </c>
      <c r="F1326" s="107" t="s">
        <v>97</v>
      </c>
    </row>
    <row r="1327" spans="1:6" x14ac:dyDescent="0.25">
      <c r="A1327" s="107" t="str">
        <f t="shared" si="80"/>
        <v>256</v>
      </c>
      <c r="B1327" s="291" t="s">
        <v>2990</v>
      </c>
      <c r="C1327" s="107" t="str">
        <f t="shared" si="81"/>
        <v>25601</v>
      </c>
      <c r="D1327" s="107" t="str">
        <f t="shared" si="82"/>
        <v>FIBRAS SINTETICAS, HULES, PLASTICOS Y DERIVADOS</v>
      </c>
      <c r="E1327" s="107" t="str">
        <f t="shared" si="83"/>
        <v>25601 FIBRAS SINTETICAS, HULES, PLASTICOS Y DERIVADOS</v>
      </c>
      <c r="F1327" s="107" t="s">
        <v>69</v>
      </c>
    </row>
    <row r="1328" spans="1:6" x14ac:dyDescent="0.25">
      <c r="A1328" s="107" t="str">
        <f t="shared" si="80"/>
        <v>271</v>
      </c>
      <c r="B1328" s="291" t="s">
        <v>2990</v>
      </c>
      <c r="C1328" s="107" t="str">
        <f t="shared" si="81"/>
        <v>27101</v>
      </c>
      <c r="D1328" s="107" t="str">
        <f t="shared" si="82"/>
        <v>VESTUARIO Y UNIFORMES</v>
      </c>
      <c r="E1328" s="107" t="str">
        <f t="shared" si="83"/>
        <v>27101 VESTUARIO Y UNIFORMES</v>
      </c>
      <c r="F1328" s="107" t="s">
        <v>8</v>
      </c>
    </row>
    <row r="1329" spans="1:6" x14ac:dyDescent="0.25">
      <c r="A1329" s="107" t="str">
        <f t="shared" si="80"/>
        <v>273</v>
      </c>
      <c r="B1329" s="291" t="s">
        <v>2990</v>
      </c>
      <c r="C1329" s="107" t="str">
        <f t="shared" si="81"/>
        <v>27301</v>
      </c>
      <c r="D1329" s="107" t="str">
        <f t="shared" si="82"/>
        <v>ARTICULOS DEPORTIVOS</v>
      </c>
      <c r="E1329" s="107" t="str">
        <f t="shared" si="83"/>
        <v>27301 ARTICULOS DEPORTIVOS</v>
      </c>
      <c r="F1329" s="107" t="s">
        <v>89</v>
      </c>
    </row>
    <row r="1330" spans="1:6" x14ac:dyDescent="0.25">
      <c r="A1330" s="107" t="str">
        <f t="shared" si="80"/>
        <v>291</v>
      </c>
      <c r="B1330" s="291" t="s">
        <v>2990</v>
      </c>
      <c r="C1330" s="107" t="str">
        <f t="shared" si="81"/>
        <v>29101</v>
      </c>
      <c r="D1330" s="107" t="str">
        <f t="shared" si="82"/>
        <v>HERRAMIENTAS MENORES</v>
      </c>
      <c r="E1330" s="107" t="str">
        <f t="shared" si="83"/>
        <v>29101 HERRAMIENTAS MENORES</v>
      </c>
      <c r="F1330" s="107" t="s">
        <v>10</v>
      </c>
    </row>
    <row r="1331" spans="1:6" x14ac:dyDescent="0.25">
      <c r="A1331" s="107" t="str">
        <f t="shared" si="80"/>
        <v>294</v>
      </c>
      <c r="B1331" s="291" t="s">
        <v>2990</v>
      </c>
      <c r="C1331" s="107" t="str">
        <f t="shared" si="81"/>
        <v>29401</v>
      </c>
      <c r="D1331" s="107" t="str">
        <f t="shared" si="82"/>
        <v>REFACCIONES Y ACCESORIOS MENORES DE EQUIPO DE COMPUTO Y TECNOLOGIAS DE LA INFORMACION</v>
      </c>
      <c r="E1331" s="107" t="str">
        <f t="shared" si="83"/>
        <v>29401 REFACCIONES Y ACCESORIOS MENORES DE EQUIPO DE COMPUTO Y TECNOLOGIAS DE LA INFORMACION</v>
      </c>
      <c r="F1331" s="107" t="s">
        <v>54</v>
      </c>
    </row>
    <row r="1332" spans="1:6" x14ac:dyDescent="0.25">
      <c r="A1332" s="107" t="str">
        <f t="shared" si="80"/>
        <v>336</v>
      </c>
      <c r="B1332" s="291" t="s">
        <v>2990</v>
      </c>
      <c r="C1332" s="107" t="str">
        <f t="shared" si="81"/>
        <v>33601</v>
      </c>
      <c r="D1332" s="107" t="str">
        <f t="shared" si="82"/>
        <v>SERVICIOS DE APOYO ADMINISTRATIVO, TRADUCCION, FOTOCOPIADO E IMPRESION</v>
      </c>
      <c r="E1332" s="107" t="str">
        <f t="shared" si="83"/>
        <v>33601 SERVICIOS DE APOYO ADMINISTRATIVO, TRADUCCION, FOTOCOPIADO E IMPRESION</v>
      </c>
      <c r="F1332" s="107" t="s">
        <v>45</v>
      </c>
    </row>
    <row r="1333" spans="1:6" x14ac:dyDescent="0.25">
      <c r="A1333" s="107" t="str">
        <f t="shared" si="80"/>
        <v>339</v>
      </c>
      <c r="B1333" s="291" t="s">
        <v>2990</v>
      </c>
      <c r="C1333" s="107" t="str">
        <f t="shared" si="81"/>
        <v>33901</v>
      </c>
      <c r="D1333" s="107" t="str">
        <f t="shared" si="82"/>
        <v>SERVICIOS PROFESIONALES, CIENTIFICOS Y TECNICOS INTEGRALES</v>
      </c>
      <c r="E1333" s="107" t="str">
        <f t="shared" si="83"/>
        <v>33901 SERVICIOS PROFESIONALES, CIENTIFICOS Y TECNICOS INTEGRALES</v>
      </c>
      <c r="F1333" s="107" t="s">
        <v>71</v>
      </c>
    </row>
    <row r="1334" spans="1:6" x14ac:dyDescent="0.25">
      <c r="A1334" s="107" t="str">
        <f t="shared" si="80"/>
        <v>382</v>
      </c>
      <c r="B1334" s="291" t="s">
        <v>2990</v>
      </c>
      <c r="C1334" s="107" t="str">
        <f t="shared" si="81"/>
        <v>38201</v>
      </c>
      <c r="D1334" s="107" t="str">
        <f t="shared" si="82"/>
        <v>GASTOS DE ORDEN SOCIAL Y CULTURAL</v>
      </c>
      <c r="E1334" s="107" t="str">
        <f t="shared" si="83"/>
        <v>38201 GASTOS DE ORDEN SOCIAL Y CULTURAL</v>
      </c>
      <c r="F1334" s="107" t="s">
        <v>61</v>
      </c>
    </row>
    <row r="1335" spans="1:6" x14ac:dyDescent="0.25">
      <c r="A1335" s="107" t="str">
        <f t="shared" si="80"/>
        <v>515</v>
      </c>
      <c r="B1335" s="291" t="s">
        <v>2990</v>
      </c>
      <c r="C1335" s="107" t="str">
        <f t="shared" si="81"/>
        <v>51501</v>
      </c>
      <c r="D1335" s="107" t="str">
        <f t="shared" si="82"/>
        <v>EQUIPO DE COMPUTO Y DE TECNOLOGIAS DE LA INFORMACION</v>
      </c>
      <c r="E1335" s="107" t="str">
        <f t="shared" si="83"/>
        <v>51501 EQUIPO DE COMPUTO Y DE TECNOLOGIAS DE LA INFORMACION</v>
      </c>
      <c r="F1335" s="107" t="s">
        <v>73</v>
      </c>
    </row>
    <row r="1336" spans="1:6" x14ac:dyDescent="0.25">
      <c r="A1336" s="107" t="str">
        <f t="shared" si="80"/>
        <v>519</v>
      </c>
      <c r="B1336" s="291" t="s">
        <v>2990</v>
      </c>
      <c r="C1336" s="107" t="str">
        <f t="shared" si="81"/>
        <v>51901</v>
      </c>
      <c r="D1336" s="107" t="str">
        <f t="shared" si="82"/>
        <v>OTROS MOBILIARIOS Y EQUIPOS DE ADMINISTRACION</v>
      </c>
      <c r="E1336" s="107" t="str">
        <f t="shared" si="83"/>
        <v>51901 OTROS MOBILIARIOS Y EQUIPOS DE ADMINISTRACION</v>
      </c>
      <c r="F1336" s="107" t="s">
        <v>17</v>
      </c>
    </row>
    <row r="1337" spans="1:6" x14ac:dyDescent="0.25">
      <c r="A1337" s="107" t="str">
        <f t="shared" si="80"/>
        <v>521</v>
      </c>
      <c r="B1337" s="291" t="s">
        <v>2990</v>
      </c>
      <c r="C1337" s="107" t="str">
        <f t="shared" si="81"/>
        <v>52101</v>
      </c>
      <c r="D1337" s="107" t="str">
        <f t="shared" si="82"/>
        <v>EQUIPOS Y APARATOS AUDIOVISUALES</v>
      </c>
      <c r="E1337" s="107" t="str">
        <f t="shared" si="83"/>
        <v>52101 EQUIPOS Y APARATOS AUDIOVISUALES</v>
      </c>
      <c r="F1337" s="107" t="s">
        <v>80</v>
      </c>
    </row>
    <row r="1338" spans="1:6" x14ac:dyDescent="0.25">
      <c r="A1338" s="107" t="str">
        <f t="shared" si="80"/>
        <v>523</v>
      </c>
      <c r="B1338" s="291" t="s">
        <v>2990</v>
      </c>
      <c r="C1338" s="107" t="str">
        <f t="shared" si="81"/>
        <v>52301</v>
      </c>
      <c r="D1338" s="107" t="str">
        <f t="shared" si="82"/>
        <v>CAMARAS FOTOGRAFICAS Y DE VIDEO</v>
      </c>
      <c r="E1338" s="107" t="str">
        <f t="shared" si="83"/>
        <v>52301 CAMARAS FOTOGRAFICAS Y DE VIDEO</v>
      </c>
      <c r="F1338" s="107" t="s">
        <v>106</v>
      </c>
    </row>
    <row r="1339" spans="1:6" x14ac:dyDescent="0.25">
      <c r="A1339" s="107" t="str">
        <f t="shared" si="80"/>
        <v>531</v>
      </c>
      <c r="B1339" s="291" t="s">
        <v>2990</v>
      </c>
      <c r="C1339" s="107" t="str">
        <f t="shared" si="81"/>
        <v>53101</v>
      </c>
      <c r="D1339" s="107" t="str">
        <f t="shared" si="82"/>
        <v>EQUIPO MEDICO Y DE LABORATORIO</v>
      </c>
      <c r="E1339" s="107" t="str">
        <f t="shared" si="83"/>
        <v>53101 EQUIPO MEDICO Y DE LABORATORIO</v>
      </c>
      <c r="F1339" s="107" t="s">
        <v>18</v>
      </c>
    </row>
    <row r="1340" spans="1:6" x14ac:dyDescent="0.25">
      <c r="A1340" s="107" t="str">
        <f t="shared" si="80"/>
        <v>567</v>
      </c>
      <c r="B1340" s="291" t="s">
        <v>2990</v>
      </c>
      <c r="C1340" s="107" t="str">
        <f t="shared" si="81"/>
        <v>56701</v>
      </c>
      <c r="D1340" s="107" t="str">
        <f t="shared" si="82"/>
        <v>HERRAMIENTAS Y MAQUINAS¿HERRAMIENTA</v>
      </c>
      <c r="E1340" s="107" t="str">
        <f t="shared" si="83"/>
        <v>56701 HERRAMIENTAS Y MAQUINAS¿HERRAMIENTA</v>
      </c>
      <c r="F1340" s="107" t="s">
        <v>50</v>
      </c>
    </row>
    <row r="1341" spans="1:6" x14ac:dyDescent="0.25">
      <c r="A1341" s="107" t="str">
        <f t="shared" si="80"/>
        <v>211</v>
      </c>
      <c r="B1341" s="291" t="s">
        <v>2990</v>
      </c>
      <c r="C1341" s="107" t="str">
        <f t="shared" si="81"/>
        <v>21101</v>
      </c>
      <c r="D1341" s="107" t="str">
        <f t="shared" si="82"/>
        <v>MATERIALES, UTILES Y EQUIPOS MENORES DE OFICINA</v>
      </c>
      <c r="E1341" s="107" t="str">
        <f t="shared" si="83"/>
        <v>21101 MATERIALES, UTILES Y EQUIPOS MENORES DE OFICINA</v>
      </c>
      <c r="F1341" s="107" t="s">
        <v>2</v>
      </c>
    </row>
    <row r="1342" spans="1:6" x14ac:dyDescent="0.25">
      <c r="A1342" s="107" t="str">
        <f t="shared" si="80"/>
        <v>215</v>
      </c>
      <c r="B1342" s="291" t="s">
        <v>2990</v>
      </c>
      <c r="C1342" s="107" t="str">
        <f t="shared" si="81"/>
        <v>21501</v>
      </c>
      <c r="D1342" s="107" t="str">
        <f t="shared" si="82"/>
        <v>MATERIAL IMPRESO E INFORMACION DIGITAL</v>
      </c>
      <c r="E1342" s="107" t="str">
        <f t="shared" si="83"/>
        <v>21501 MATERIAL IMPRESO E INFORMACION DIGITAL</v>
      </c>
      <c r="F1342" s="107" t="s">
        <v>3</v>
      </c>
    </row>
    <row r="1343" spans="1:6" x14ac:dyDescent="0.25">
      <c r="A1343" s="107" t="str">
        <f t="shared" si="80"/>
        <v>217</v>
      </c>
      <c r="B1343" s="291" t="s">
        <v>2990</v>
      </c>
      <c r="C1343" s="107" t="str">
        <f t="shared" si="81"/>
        <v>21701</v>
      </c>
      <c r="D1343" s="107" t="str">
        <f t="shared" si="82"/>
        <v>MATERIALES Y UTILES DE ENSEÑANZA</v>
      </c>
      <c r="E1343" s="107" t="str">
        <f t="shared" si="83"/>
        <v>21701 MATERIALES Y UTILES DE ENSEÑANZA</v>
      </c>
      <c r="F1343" s="107" t="s">
        <v>5</v>
      </c>
    </row>
    <row r="1344" spans="1:6" x14ac:dyDescent="0.25">
      <c r="A1344" s="107" t="str">
        <f t="shared" si="80"/>
        <v>222</v>
      </c>
      <c r="B1344" s="291" t="s">
        <v>2990</v>
      </c>
      <c r="C1344" s="107" t="str">
        <f t="shared" si="81"/>
        <v>22201</v>
      </c>
      <c r="D1344" s="107" t="str">
        <f t="shared" si="82"/>
        <v>PRODUCTOS ALIMENTICIOS PARA ANIMALES</v>
      </c>
      <c r="E1344" s="107" t="str">
        <f t="shared" si="83"/>
        <v>22201 PRODUCTOS ALIMENTICIOS PARA ANIMALES</v>
      </c>
      <c r="F1344" s="107" t="s">
        <v>74</v>
      </c>
    </row>
    <row r="1345" spans="1:6" x14ac:dyDescent="0.25">
      <c r="A1345" s="107" t="str">
        <f t="shared" si="80"/>
        <v>246</v>
      </c>
      <c r="B1345" s="291" t="s">
        <v>2990</v>
      </c>
      <c r="C1345" s="107" t="str">
        <f t="shared" si="81"/>
        <v>24601</v>
      </c>
      <c r="D1345" s="107" t="str">
        <f t="shared" si="82"/>
        <v>MATERIAL ELECTRICO Y ELECTRONICO</v>
      </c>
      <c r="E1345" s="107" t="str">
        <f t="shared" si="83"/>
        <v>24601 MATERIAL ELECTRICO Y ELECTRONICO</v>
      </c>
      <c r="F1345" s="107" t="s">
        <v>52</v>
      </c>
    </row>
    <row r="1346" spans="1:6" x14ac:dyDescent="0.25">
      <c r="A1346" s="107" t="str">
        <f t="shared" si="80"/>
        <v>249</v>
      </c>
      <c r="B1346" s="291" t="s">
        <v>2990</v>
      </c>
      <c r="C1346" s="107" t="str">
        <f t="shared" si="81"/>
        <v>24901</v>
      </c>
      <c r="D1346" s="107" t="str">
        <f t="shared" si="82"/>
        <v>OTROS MATERIALES Y ARTICULOS DE CONSTRUCCION Y REPARACION</v>
      </c>
      <c r="E1346" s="107" t="str">
        <f t="shared" si="83"/>
        <v>24901 OTROS MATERIALES Y ARTICULOS DE CONSTRUCCION Y REPARACION</v>
      </c>
      <c r="F1346" s="107" t="s">
        <v>59</v>
      </c>
    </row>
    <row r="1347" spans="1:6" x14ac:dyDescent="0.25">
      <c r="A1347" s="107" t="str">
        <f t="shared" ref="A1347:A1387" si="84">+MID(F1347,1,3)</f>
        <v>253</v>
      </c>
      <c r="B1347" s="291" t="s">
        <v>2990</v>
      </c>
      <c r="C1347" s="107" t="str">
        <f t="shared" ref="C1347:C1387" si="85">+CONCATENATE(A1347,B1347)</f>
        <v>25301</v>
      </c>
      <c r="D1347" s="107" t="str">
        <f t="shared" ref="D1347:D1388" si="86">+MID(F1347,5,999)</f>
        <v>MEDICINAS Y PRODUCTOS FARMACEUTICOS</v>
      </c>
      <c r="E1347" s="107" t="str">
        <f t="shared" si="83"/>
        <v>25301 MEDICINAS Y PRODUCTOS FARMACEUTICOS</v>
      </c>
      <c r="F1347" s="107" t="s">
        <v>75</v>
      </c>
    </row>
    <row r="1348" spans="1:6" x14ac:dyDescent="0.25">
      <c r="A1348" s="107" t="str">
        <f t="shared" si="84"/>
        <v>254</v>
      </c>
      <c r="B1348" s="291" t="s">
        <v>2990</v>
      </c>
      <c r="C1348" s="107" t="str">
        <f t="shared" si="85"/>
        <v>25401</v>
      </c>
      <c r="D1348" s="107" t="str">
        <f t="shared" si="86"/>
        <v>MATERIALES, ACCESORIOS Y SUMINISTROS MEDICOS</v>
      </c>
      <c r="E1348" s="107" t="str">
        <f t="shared" si="83"/>
        <v>25401 MATERIALES, ACCESORIOS Y SUMINISTROS MEDICOS</v>
      </c>
      <c r="F1348" s="107" t="s">
        <v>42</v>
      </c>
    </row>
    <row r="1349" spans="1:6" x14ac:dyDescent="0.25">
      <c r="A1349" s="107" t="str">
        <f t="shared" si="84"/>
        <v>271</v>
      </c>
      <c r="B1349" s="291" t="s">
        <v>2990</v>
      </c>
      <c r="C1349" s="107" t="str">
        <f t="shared" si="85"/>
        <v>27101</v>
      </c>
      <c r="D1349" s="107" t="str">
        <f t="shared" si="86"/>
        <v>VESTUARIO Y UNIFORMES</v>
      </c>
      <c r="E1349" s="107" t="str">
        <f t="shared" ref="E1349:E1388" si="87">+CONCATENATE(C1349," ",D1349)</f>
        <v>27101 VESTUARIO Y UNIFORMES</v>
      </c>
      <c r="F1349" s="107" t="s">
        <v>8</v>
      </c>
    </row>
    <row r="1350" spans="1:6" x14ac:dyDescent="0.25">
      <c r="A1350" s="107" t="str">
        <f t="shared" si="84"/>
        <v>272</v>
      </c>
      <c r="B1350" s="291" t="s">
        <v>2990</v>
      </c>
      <c r="C1350" s="107" t="str">
        <f t="shared" si="85"/>
        <v>27201</v>
      </c>
      <c r="D1350" s="107" t="str">
        <f t="shared" si="86"/>
        <v>PRENDAS DE SEGURIDAD Y PROTECCION PERSONAL</v>
      </c>
      <c r="E1350" s="107" t="str">
        <f t="shared" si="87"/>
        <v>27201 PRENDAS DE SEGURIDAD Y PROTECCION PERSONAL</v>
      </c>
      <c r="F1350" s="107" t="s">
        <v>67</v>
      </c>
    </row>
    <row r="1351" spans="1:6" x14ac:dyDescent="0.25">
      <c r="A1351" s="107" t="str">
        <f t="shared" si="84"/>
        <v>273</v>
      </c>
      <c r="B1351" s="291" t="s">
        <v>2990</v>
      </c>
      <c r="C1351" s="107" t="str">
        <f t="shared" si="85"/>
        <v>27301</v>
      </c>
      <c r="D1351" s="107" t="str">
        <f t="shared" si="86"/>
        <v>ARTICULOS DEPORTIVOS</v>
      </c>
      <c r="E1351" s="107" t="str">
        <f t="shared" si="87"/>
        <v>27301 ARTICULOS DEPORTIVOS</v>
      </c>
      <c r="F1351" s="107" t="s">
        <v>89</v>
      </c>
    </row>
    <row r="1352" spans="1:6" x14ac:dyDescent="0.25">
      <c r="A1352" s="107" t="str">
        <f t="shared" si="84"/>
        <v>291</v>
      </c>
      <c r="B1352" s="291" t="s">
        <v>2990</v>
      </c>
      <c r="C1352" s="107" t="str">
        <f t="shared" si="85"/>
        <v>29101</v>
      </c>
      <c r="D1352" s="107" t="str">
        <f t="shared" si="86"/>
        <v>HERRAMIENTAS MENORES</v>
      </c>
      <c r="E1352" s="107" t="str">
        <f t="shared" si="87"/>
        <v>29101 HERRAMIENTAS MENORES</v>
      </c>
      <c r="F1352" s="107" t="s">
        <v>10</v>
      </c>
    </row>
    <row r="1353" spans="1:6" x14ac:dyDescent="0.25">
      <c r="A1353" s="107" t="str">
        <f t="shared" si="84"/>
        <v>296</v>
      </c>
      <c r="B1353" s="291" t="s">
        <v>2990</v>
      </c>
      <c r="C1353" s="107" t="str">
        <f t="shared" si="85"/>
        <v>29601</v>
      </c>
      <c r="D1353" s="107" t="str">
        <f t="shared" si="86"/>
        <v>REFACCIONES Y ACCESORIOS MENORES DE EQUIPO DE TRANSPORTE</v>
      </c>
      <c r="E1353" s="107" t="str">
        <f t="shared" si="87"/>
        <v>29601 REFACCIONES Y ACCESORIOS MENORES DE EQUIPO DE TRANSPORTE</v>
      </c>
      <c r="F1353" s="107" t="s">
        <v>55</v>
      </c>
    </row>
    <row r="1354" spans="1:6" x14ac:dyDescent="0.25">
      <c r="A1354" s="107" t="str">
        <f t="shared" si="84"/>
        <v>336</v>
      </c>
      <c r="B1354" s="291" t="s">
        <v>2990</v>
      </c>
      <c r="C1354" s="107" t="str">
        <f t="shared" si="85"/>
        <v>33601</v>
      </c>
      <c r="D1354" s="107" t="str">
        <f t="shared" si="86"/>
        <v>SERVICIOS DE APOYO ADMINISTRATIVO, TRADUCCION, FOTOCOPIADO E IMPRESION</v>
      </c>
      <c r="E1354" s="107" t="str">
        <f t="shared" si="87"/>
        <v>33601 SERVICIOS DE APOYO ADMINISTRATIVO, TRADUCCION, FOTOCOPIADO E IMPRESION</v>
      </c>
      <c r="F1354" s="107" t="s">
        <v>45</v>
      </c>
    </row>
    <row r="1355" spans="1:6" x14ac:dyDescent="0.25">
      <c r="A1355" s="107" t="str">
        <f t="shared" si="84"/>
        <v>382</v>
      </c>
      <c r="B1355" s="291" t="s">
        <v>2990</v>
      </c>
      <c r="C1355" s="107" t="str">
        <f t="shared" si="85"/>
        <v>38201</v>
      </c>
      <c r="D1355" s="107" t="str">
        <f t="shared" si="86"/>
        <v>GASTOS DE ORDEN SOCIAL Y CULTURAL</v>
      </c>
      <c r="E1355" s="107" t="str">
        <f t="shared" si="87"/>
        <v>38201 GASTOS DE ORDEN SOCIAL Y CULTURAL</v>
      </c>
      <c r="F1355" s="107" t="s">
        <v>61</v>
      </c>
    </row>
    <row r="1356" spans="1:6" x14ac:dyDescent="0.25">
      <c r="A1356" s="107" t="str">
        <f t="shared" si="84"/>
        <v>515</v>
      </c>
      <c r="B1356" s="291" t="s">
        <v>2990</v>
      </c>
      <c r="C1356" s="107" t="str">
        <f t="shared" si="85"/>
        <v>51501</v>
      </c>
      <c r="D1356" s="107" t="str">
        <f t="shared" si="86"/>
        <v>EQUIPO DE COMPUTO Y DE TECNOLOGIAS DE LA INFORMACION</v>
      </c>
      <c r="E1356" s="107" t="str">
        <f t="shared" si="87"/>
        <v>51501 EQUIPO DE COMPUTO Y DE TECNOLOGIAS DE LA INFORMACION</v>
      </c>
      <c r="F1356" s="107" t="s">
        <v>73</v>
      </c>
    </row>
    <row r="1357" spans="1:6" x14ac:dyDescent="0.25">
      <c r="A1357" s="107" t="str">
        <f t="shared" si="84"/>
        <v>519</v>
      </c>
      <c r="B1357" s="291" t="s">
        <v>2990</v>
      </c>
      <c r="C1357" s="107" t="str">
        <f t="shared" si="85"/>
        <v>51901</v>
      </c>
      <c r="D1357" s="107" t="str">
        <f t="shared" si="86"/>
        <v>OTROS MOBILIARIOS Y EQUIPOS DE ADMINISTRACION</v>
      </c>
      <c r="E1357" s="107" t="str">
        <f t="shared" si="87"/>
        <v>51901 OTROS MOBILIARIOS Y EQUIPOS DE ADMINISTRACION</v>
      </c>
      <c r="F1357" s="107" t="s">
        <v>17</v>
      </c>
    </row>
    <row r="1358" spans="1:6" x14ac:dyDescent="0.25">
      <c r="A1358" s="107" t="str">
        <f t="shared" si="84"/>
        <v>521</v>
      </c>
      <c r="B1358" s="291" t="s">
        <v>2990</v>
      </c>
      <c r="C1358" s="107" t="str">
        <f t="shared" si="85"/>
        <v>52101</v>
      </c>
      <c r="D1358" s="107" t="str">
        <f t="shared" si="86"/>
        <v>EQUIPOS Y APARATOS AUDIOVISUALES</v>
      </c>
      <c r="E1358" s="107" t="str">
        <f t="shared" si="87"/>
        <v>52101 EQUIPOS Y APARATOS AUDIOVISUALES</v>
      </c>
      <c r="F1358" s="107" t="s">
        <v>80</v>
      </c>
    </row>
    <row r="1359" spans="1:6" x14ac:dyDescent="0.25">
      <c r="A1359" s="107" t="str">
        <f t="shared" si="84"/>
        <v>529</v>
      </c>
      <c r="B1359" s="291" t="s">
        <v>2990</v>
      </c>
      <c r="C1359" s="107" t="str">
        <f t="shared" si="85"/>
        <v>52901</v>
      </c>
      <c r="D1359" s="107" t="str">
        <f t="shared" si="86"/>
        <v>OTRO MOBILIARIO Y EQUIPO EDUCACIONAL Y RECREATIVO</v>
      </c>
      <c r="E1359" s="107" t="str">
        <f t="shared" si="87"/>
        <v>52901 OTRO MOBILIARIO Y EQUIPO EDUCACIONAL Y RECREATIVO</v>
      </c>
      <c r="F1359" s="107" t="s">
        <v>63</v>
      </c>
    </row>
    <row r="1360" spans="1:6" x14ac:dyDescent="0.25">
      <c r="A1360" s="107" t="str">
        <f t="shared" si="84"/>
        <v>542</v>
      </c>
      <c r="B1360" s="291" t="s">
        <v>2990</v>
      </c>
      <c r="C1360" s="107" t="str">
        <f t="shared" si="85"/>
        <v>54201</v>
      </c>
      <c r="D1360" s="107" t="str">
        <f t="shared" si="86"/>
        <v>CARROCERIAS Y REMOLQUES</v>
      </c>
      <c r="E1360" s="107" t="str">
        <f t="shared" si="87"/>
        <v>54201 CARROCERIAS Y REMOLQUES</v>
      </c>
      <c r="F1360" s="107" t="s">
        <v>161</v>
      </c>
    </row>
    <row r="1361" spans="1:6" x14ac:dyDescent="0.25">
      <c r="A1361" s="107" t="str">
        <f t="shared" si="84"/>
        <v>549</v>
      </c>
      <c r="B1361" s="291" t="s">
        <v>2990</v>
      </c>
      <c r="C1361" s="107" t="str">
        <f t="shared" si="85"/>
        <v>54901</v>
      </c>
      <c r="D1361" s="107" t="str">
        <f t="shared" si="86"/>
        <v>OTROS EQUIPOS DE TRANSPORTE</v>
      </c>
      <c r="E1361" s="107" t="str">
        <f t="shared" si="87"/>
        <v>54901 OTROS EQUIPOS DE TRANSPORTE</v>
      </c>
      <c r="F1361" s="107" t="s">
        <v>162</v>
      </c>
    </row>
    <row r="1362" spans="1:6" x14ac:dyDescent="0.25">
      <c r="A1362" s="107" t="str">
        <f t="shared" si="84"/>
        <v>566</v>
      </c>
      <c r="B1362" s="291" t="s">
        <v>2990</v>
      </c>
      <c r="C1362" s="107" t="str">
        <f t="shared" si="85"/>
        <v>56601</v>
      </c>
      <c r="D1362" s="107" t="str">
        <f t="shared" si="86"/>
        <v>EQUIPOS DE GENERACION ELECTRICA, APARATOS Y ACCESORIOS ELECTRICOS</v>
      </c>
      <c r="E1362" s="107" t="str">
        <f t="shared" si="87"/>
        <v>56601 EQUIPOS DE GENERACION ELECTRICA, APARATOS Y ACCESORIOS ELECTRICOS</v>
      </c>
      <c r="F1362" s="107" t="s">
        <v>91</v>
      </c>
    </row>
    <row r="1363" spans="1:6" x14ac:dyDescent="0.25">
      <c r="A1363" s="107" t="str">
        <f t="shared" si="84"/>
        <v>567</v>
      </c>
      <c r="B1363" s="291" t="s">
        <v>2990</v>
      </c>
      <c r="C1363" s="107" t="str">
        <f t="shared" si="85"/>
        <v>56701</v>
      </c>
      <c r="D1363" s="107" t="str">
        <f t="shared" si="86"/>
        <v>HERRAMIENTAS Y MAQUINAS¿HERRAMIENTA</v>
      </c>
      <c r="E1363" s="107" t="str">
        <f t="shared" si="87"/>
        <v>56701 HERRAMIENTAS Y MAQUINAS¿HERRAMIENTA</v>
      </c>
      <c r="F1363" s="107" t="s">
        <v>50</v>
      </c>
    </row>
    <row r="1364" spans="1:6" x14ac:dyDescent="0.25">
      <c r="A1364" s="107" t="str">
        <f t="shared" si="84"/>
        <v>591</v>
      </c>
      <c r="B1364" s="291" t="s">
        <v>2990</v>
      </c>
      <c r="C1364" s="107" t="str">
        <f t="shared" si="85"/>
        <v>59101</v>
      </c>
      <c r="D1364" s="107" t="str">
        <f t="shared" si="86"/>
        <v>SOFTWARE</v>
      </c>
      <c r="E1364" s="107" t="str">
        <f t="shared" si="87"/>
        <v>59101 SOFTWARE</v>
      </c>
      <c r="F1364" s="107" t="s">
        <v>84</v>
      </c>
    </row>
    <row r="1365" spans="1:6" x14ac:dyDescent="0.25">
      <c r="A1365" s="107" t="str">
        <f t="shared" si="84"/>
        <v>211</v>
      </c>
      <c r="B1365" s="291" t="s">
        <v>2990</v>
      </c>
      <c r="C1365" s="107" t="str">
        <f t="shared" si="85"/>
        <v>21101</v>
      </c>
      <c r="D1365" s="107" t="str">
        <f t="shared" si="86"/>
        <v>MATERIALES, UTILES Y EQUIPOS MENORES DE OFICINA</v>
      </c>
      <c r="E1365" s="107" t="str">
        <f t="shared" si="87"/>
        <v>21101 MATERIALES, UTILES Y EQUIPOS MENORES DE OFICINA</v>
      </c>
      <c r="F1365" s="107" t="s">
        <v>2</v>
      </c>
    </row>
    <row r="1366" spans="1:6" x14ac:dyDescent="0.25">
      <c r="A1366" s="107" t="str">
        <f t="shared" si="84"/>
        <v>214</v>
      </c>
      <c r="B1366" s="291" t="s">
        <v>2990</v>
      </c>
      <c r="C1366" s="107" t="str">
        <f t="shared" si="85"/>
        <v>21401</v>
      </c>
      <c r="D1366" s="107" t="str">
        <f t="shared" si="86"/>
        <v>MATERIALES, UTILES Y EQUIPOS MENORES DE TECNOLOGIAS DE LA INFORMACION Y COMUNICACIONES</v>
      </c>
      <c r="E1366" s="107" t="str">
        <f t="shared" si="87"/>
        <v>21401 MATERIALES, UTILES Y EQUIPOS MENORES DE TECNOLOGIAS DE LA INFORMACION Y COMUNICACIONES</v>
      </c>
      <c r="F1366" s="107" t="s">
        <v>51</v>
      </c>
    </row>
    <row r="1367" spans="1:6" x14ac:dyDescent="0.25">
      <c r="A1367" s="107" t="str">
        <f t="shared" si="84"/>
        <v>215</v>
      </c>
      <c r="B1367" s="291" t="s">
        <v>2990</v>
      </c>
      <c r="C1367" s="107" t="str">
        <f t="shared" si="85"/>
        <v>21501</v>
      </c>
      <c r="D1367" s="107" t="str">
        <f t="shared" si="86"/>
        <v>MATERIAL IMPRESO E INFORMACION DIGITAL</v>
      </c>
      <c r="E1367" s="107" t="str">
        <f t="shared" si="87"/>
        <v>21501 MATERIAL IMPRESO E INFORMACION DIGITAL</v>
      </c>
      <c r="F1367" s="107" t="s">
        <v>3</v>
      </c>
    </row>
    <row r="1368" spans="1:6" x14ac:dyDescent="0.25">
      <c r="A1368" s="107" t="str">
        <f t="shared" si="84"/>
        <v>221</v>
      </c>
      <c r="B1368" s="291" t="s">
        <v>2990</v>
      </c>
      <c r="C1368" s="107" t="str">
        <f t="shared" si="85"/>
        <v>22101</v>
      </c>
      <c r="D1368" s="107" t="str">
        <f t="shared" si="86"/>
        <v>PRODUCTOS ALIMENTICIOS PARA PERSONAS</v>
      </c>
      <c r="E1368" s="107" t="str">
        <f t="shared" si="87"/>
        <v>22101 PRODUCTOS ALIMENTICIOS PARA PERSONAS</v>
      </c>
      <c r="F1368" s="107" t="s">
        <v>6</v>
      </c>
    </row>
    <row r="1369" spans="1:6" x14ac:dyDescent="0.25">
      <c r="A1369" s="107" t="str">
        <f t="shared" si="84"/>
        <v>256</v>
      </c>
      <c r="B1369" s="291" t="s">
        <v>2990</v>
      </c>
      <c r="C1369" s="107" t="str">
        <f t="shared" si="85"/>
        <v>25601</v>
      </c>
      <c r="D1369" s="107" t="str">
        <f t="shared" si="86"/>
        <v>FIBRAS SINTETICAS, HULES, PLASTICOS Y DERIVADOS</v>
      </c>
      <c r="E1369" s="107" t="str">
        <f t="shared" si="87"/>
        <v>25601 FIBRAS SINTETICAS, HULES, PLASTICOS Y DERIVADOS</v>
      </c>
      <c r="F1369" s="107" t="s">
        <v>69</v>
      </c>
    </row>
    <row r="1370" spans="1:6" x14ac:dyDescent="0.25">
      <c r="A1370" s="107" t="str">
        <f t="shared" si="84"/>
        <v>261</v>
      </c>
      <c r="B1370" s="291" t="s">
        <v>2990</v>
      </c>
      <c r="C1370" s="107" t="str">
        <f t="shared" si="85"/>
        <v>26101</v>
      </c>
      <c r="D1370" s="107" t="str">
        <f t="shared" si="86"/>
        <v>COMBUSTIBLES, LUBRICANTES Y ADITIVOS</v>
      </c>
      <c r="E1370" s="107" t="str">
        <f t="shared" si="87"/>
        <v>26101 COMBUSTIBLES, LUBRICANTES Y ADITIVOS</v>
      </c>
      <c r="F1370" s="107" t="s">
        <v>98</v>
      </c>
    </row>
    <row r="1371" spans="1:6" x14ac:dyDescent="0.25">
      <c r="A1371" s="107" t="str">
        <f t="shared" si="84"/>
        <v>271</v>
      </c>
      <c r="B1371" s="291" t="s">
        <v>2990</v>
      </c>
      <c r="C1371" s="107" t="str">
        <f t="shared" si="85"/>
        <v>27101</v>
      </c>
      <c r="D1371" s="107" t="str">
        <f t="shared" si="86"/>
        <v>VESTUARIO Y UNIFORMES</v>
      </c>
      <c r="E1371" s="107" t="str">
        <f t="shared" si="87"/>
        <v>27101 VESTUARIO Y UNIFORMES</v>
      </c>
      <c r="F1371" s="107" t="s">
        <v>8</v>
      </c>
    </row>
    <row r="1372" spans="1:6" x14ac:dyDescent="0.25">
      <c r="A1372" s="107" t="str">
        <f t="shared" si="84"/>
        <v>291</v>
      </c>
      <c r="B1372" s="291" t="s">
        <v>2990</v>
      </c>
      <c r="C1372" s="107" t="str">
        <f t="shared" si="85"/>
        <v>29101</v>
      </c>
      <c r="D1372" s="107" t="str">
        <f t="shared" si="86"/>
        <v>HERRAMIENTAS MENORES</v>
      </c>
      <c r="E1372" s="107" t="str">
        <f t="shared" si="87"/>
        <v>29101 HERRAMIENTAS MENORES</v>
      </c>
      <c r="F1372" s="107" t="s">
        <v>10</v>
      </c>
    </row>
    <row r="1373" spans="1:6" x14ac:dyDescent="0.25">
      <c r="A1373" s="107" t="str">
        <f t="shared" si="84"/>
        <v>292</v>
      </c>
      <c r="B1373" s="291" t="s">
        <v>2990</v>
      </c>
      <c r="C1373" s="107" t="str">
        <f t="shared" si="85"/>
        <v>29201</v>
      </c>
      <c r="D1373" s="107" t="str">
        <f t="shared" si="86"/>
        <v>REFACCIONES Y ACCESORIOS MENORES DE EDIFICIOS</v>
      </c>
      <c r="E1373" s="107" t="str">
        <f t="shared" si="87"/>
        <v>29201 REFACCIONES Y ACCESORIOS MENORES DE EDIFICIOS</v>
      </c>
      <c r="F1373" s="107" t="s">
        <v>11</v>
      </c>
    </row>
    <row r="1374" spans="1:6" x14ac:dyDescent="0.25">
      <c r="A1374" s="107" t="str">
        <f t="shared" si="84"/>
        <v>293</v>
      </c>
      <c r="B1374" s="291" t="s">
        <v>2990</v>
      </c>
      <c r="C1374" s="107" t="str">
        <f t="shared" si="85"/>
        <v>29301</v>
      </c>
      <c r="D1374" s="107" t="str">
        <f t="shared" si="86"/>
        <v>REFACCIONES Y ACCESORIOS MENORES DE MOBILIARIO Y EQUIPO DE ADMINISTRACION, EDUCACIONAL Y RECREATIVO</v>
      </c>
      <c r="E1374" s="107" t="str">
        <f t="shared" si="87"/>
        <v>29301 REFACCIONES Y ACCESORIOS MENORES DE MOBILIARIO Y EQUIPO DE ADMINISTRACION, EDUCACIONAL Y RECREATIVO</v>
      </c>
      <c r="F1374" s="107" t="s">
        <v>53</v>
      </c>
    </row>
    <row r="1375" spans="1:6" x14ac:dyDescent="0.25">
      <c r="A1375" s="107" t="str">
        <f t="shared" si="84"/>
        <v>317</v>
      </c>
      <c r="B1375" s="291" t="s">
        <v>2990</v>
      </c>
      <c r="C1375" s="107" t="str">
        <f t="shared" si="85"/>
        <v>31701</v>
      </c>
      <c r="D1375" s="107" t="str">
        <f t="shared" si="86"/>
        <v>SERVICIOS DE ACCESO DE INTERNET, REDES Y PROCESAMIENTO DE INFORMACION</v>
      </c>
      <c r="E1375" s="107" t="str">
        <f t="shared" si="87"/>
        <v>31701 SERVICIOS DE ACCESO DE INTERNET, REDES Y PROCESAMIENTO DE INFORMACION</v>
      </c>
      <c r="F1375" s="107" t="s">
        <v>87</v>
      </c>
    </row>
    <row r="1376" spans="1:6" x14ac:dyDescent="0.25">
      <c r="A1376" s="107" t="str">
        <f t="shared" si="84"/>
        <v>323</v>
      </c>
      <c r="B1376" s="291" t="s">
        <v>2990</v>
      </c>
      <c r="C1376" s="107" t="str">
        <f t="shared" si="85"/>
        <v>32301</v>
      </c>
      <c r="D1376" s="107" t="str">
        <f t="shared" si="86"/>
        <v>ARRENDAMIENTO DE MOBILIARIO Y EQUIPO DE ADMINISTRACION, EDUCACIONAL Y RECREATIVO</v>
      </c>
      <c r="E1376" s="107" t="str">
        <f t="shared" si="87"/>
        <v>32301 ARRENDAMIENTO DE MOBILIARIO Y EQUIPO DE ADMINISTRACION, EDUCACIONAL Y RECREATIVO</v>
      </c>
      <c r="F1376" s="107" t="s">
        <v>88</v>
      </c>
    </row>
    <row r="1377" spans="1:6" x14ac:dyDescent="0.25">
      <c r="A1377" s="107" t="str">
        <f t="shared" si="84"/>
        <v>329</v>
      </c>
      <c r="B1377" s="291" t="s">
        <v>2990</v>
      </c>
      <c r="C1377" s="107" t="str">
        <f t="shared" si="85"/>
        <v>32901</v>
      </c>
      <c r="D1377" s="107" t="str">
        <f t="shared" si="86"/>
        <v>OTROS ARRENDAMIENTOS</v>
      </c>
      <c r="E1377" s="107" t="str">
        <f t="shared" si="87"/>
        <v>32901 OTROS ARRENDAMIENTOS</v>
      </c>
      <c r="F1377" s="107" t="s">
        <v>60</v>
      </c>
    </row>
    <row r="1378" spans="1:6" x14ac:dyDescent="0.25">
      <c r="A1378" s="107" t="str">
        <f t="shared" si="84"/>
        <v>334</v>
      </c>
      <c r="B1378" s="291" t="s">
        <v>2990</v>
      </c>
      <c r="C1378" s="107" t="str">
        <f t="shared" si="85"/>
        <v>33401</v>
      </c>
      <c r="D1378" s="107" t="str">
        <f t="shared" si="86"/>
        <v>SERVICIOS DE CAPACITACION</v>
      </c>
      <c r="E1378" s="107" t="str">
        <f t="shared" si="87"/>
        <v>33401 SERVICIOS DE CAPACITACION</v>
      </c>
      <c r="F1378" s="107" t="s">
        <v>13</v>
      </c>
    </row>
    <row r="1379" spans="1:6" x14ac:dyDescent="0.25">
      <c r="A1379" s="107" t="str">
        <f t="shared" si="84"/>
        <v>336</v>
      </c>
      <c r="B1379" s="291" t="s">
        <v>2990</v>
      </c>
      <c r="C1379" s="107" t="str">
        <f t="shared" si="85"/>
        <v>33601</v>
      </c>
      <c r="D1379" s="107" t="str">
        <f t="shared" si="86"/>
        <v>SERVICIOS DE APOYO ADMINISTRATIVO, TRADUCCION, FOTOCOPIADO E IMPRESION</v>
      </c>
      <c r="E1379" s="107" t="str">
        <f t="shared" si="87"/>
        <v>33601 SERVICIOS DE APOYO ADMINISTRATIVO, TRADUCCION, FOTOCOPIADO E IMPRESION</v>
      </c>
      <c r="F1379" s="107" t="s">
        <v>45</v>
      </c>
    </row>
    <row r="1380" spans="1:6" x14ac:dyDescent="0.25">
      <c r="A1380" s="107" t="str">
        <f t="shared" si="84"/>
        <v>383</v>
      </c>
      <c r="B1380" s="291" t="s">
        <v>2990</v>
      </c>
      <c r="C1380" s="107" t="str">
        <f t="shared" si="85"/>
        <v>38301</v>
      </c>
      <c r="D1380" s="107" t="str">
        <f t="shared" si="86"/>
        <v>CONGRESOS Y CONVENCIONES</v>
      </c>
      <c r="E1380" s="107" t="str">
        <f t="shared" si="87"/>
        <v>38301 CONGRESOS Y CONVENCIONES</v>
      </c>
      <c r="F1380" s="107" t="s">
        <v>208</v>
      </c>
    </row>
    <row r="1381" spans="1:6" x14ac:dyDescent="0.25">
      <c r="A1381" s="107" t="str">
        <f t="shared" si="84"/>
        <v>511</v>
      </c>
      <c r="B1381" s="291" t="s">
        <v>2990</v>
      </c>
      <c r="C1381" s="107" t="str">
        <f t="shared" si="85"/>
        <v>51101</v>
      </c>
      <c r="D1381" s="107" t="str">
        <f t="shared" si="86"/>
        <v>MUEBLES DE OFICINA Y ESTANTERIA</v>
      </c>
      <c r="E1381" s="107" t="str">
        <f t="shared" si="87"/>
        <v>51101 MUEBLES DE OFICINA Y ESTANTERIA</v>
      </c>
      <c r="F1381" s="107" t="s">
        <v>15</v>
      </c>
    </row>
    <row r="1382" spans="1:6" x14ac:dyDescent="0.25">
      <c r="A1382" s="107" t="str">
        <f t="shared" si="84"/>
        <v>521</v>
      </c>
      <c r="B1382" s="291" t="s">
        <v>2990</v>
      </c>
      <c r="C1382" s="107" t="str">
        <f t="shared" si="85"/>
        <v>52101</v>
      </c>
      <c r="D1382" s="107" t="str">
        <f t="shared" si="86"/>
        <v>EQUIPOS Y APARATOS AUDIOVISUALES</v>
      </c>
      <c r="E1382" s="107" t="str">
        <f t="shared" si="87"/>
        <v>52101 EQUIPOS Y APARATOS AUDIOVISUALES</v>
      </c>
      <c r="F1382" s="107" t="s">
        <v>80</v>
      </c>
    </row>
    <row r="1383" spans="1:6" x14ac:dyDescent="0.25">
      <c r="A1383" s="107" t="str">
        <f t="shared" si="84"/>
        <v>591</v>
      </c>
      <c r="B1383" s="291" t="s">
        <v>2990</v>
      </c>
      <c r="C1383" s="107" t="str">
        <f t="shared" si="85"/>
        <v>59101</v>
      </c>
      <c r="D1383" s="107" t="str">
        <f t="shared" si="86"/>
        <v>SOFTWARE</v>
      </c>
      <c r="E1383" s="107" t="str">
        <f t="shared" si="87"/>
        <v>59101 SOFTWARE</v>
      </c>
      <c r="F1383" s="107" t="s">
        <v>84</v>
      </c>
    </row>
    <row r="1384" spans="1:6" x14ac:dyDescent="0.25">
      <c r="A1384" s="107" t="str">
        <f t="shared" si="84"/>
        <v>382</v>
      </c>
      <c r="B1384" s="291" t="s">
        <v>2990</v>
      </c>
      <c r="C1384" s="107" t="str">
        <f t="shared" si="85"/>
        <v>38201</v>
      </c>
      <c r="D1384" s="107" t="str">
        <f t="shared" si="86"/>
        <v>GASTOS DE ORDEN SOCIAL Y CULTURAL</v>
      </c>
      <c r="E1384" s="107" t="str">
        <f t="shared" si="87"/>
        <v>38201 GASTOS DE ORDEN SOCIAL Y CULTURAL</v>
      </c>
      <c r="F1384" s="107" t="s">
        <v>61</v>
      </c>
    </row>
    <row r="1385" spans="1:6" x14ac:dyDescent="0.25">
      <c r="A1385" s="107" t="str">
        <f t="shared" si="84"/>
        <v>382</v>
      </c>
      <c r="B1385" s="291" t="s">
        <v>2990</v>
      </c>
      <c r="C1385" s="107" t="str">
        <f t="shared" si="85"/>
        <v>38201</v>
      </c>
      <c r="D1385" s="107" t="str">
        <f t="shared" si="86"/>
        <v>GASTOS DE ORDEN SOCIAL Y CULTURAL</v>
      </c>
      <c r="E1385" s="107" t="str">
        <f t="shared" si="87"/>
        <v>38201 GASTOS DE ORDEN SOCIAL Y CULTURAL</v>
      </c>
      <c r="F1385" s="107" t="s">
        <v>61</v>
      </c>
    </row>
    <row r="1386" spans="1:6" x14ac:dyDescent="0.25">
      <c r="A1386" s="107" t="str">
        <f t="shared" si="84"/>
        <v>382</v>
      </c>
      <c r="B1386" s="291" t="s">
        <v>2990</v>
      </c>
      <c r="C1386" s="107" t="str">
        <f t="shared" si="85"/>
        <v>38201</v>
      </c>
      <c r="D1386" s="107" t="str">
        <f t="shared" si="86"/>
        <v>GASTOS DE ORDEN SOCIAL Y CULTURAL</v>
      </c>
      <c r="E1386" s="107" t="str">
        <f t="shared" si="87"/>
        <v>38201 GASTOS DE ORDEN SOCIAL Y CULTURAL</v>
      </c>
      <c r="F1386" s="107" t="s">
        <v>61</v>
      </c>
    </row>
    <row r="1387" spans="1:6" x14ac:dyDescent="0.25">
      <c r="A1387" s="107" t="str">
        <f t="shared" si="84"/>
        <v>441</v>
      </c>
      <c r="B1387" s="291" t="s">
        <v>2990</v>
      </c>
      <c r="C1387" s="107" t="str">
        <f t="shared" si="85"/>
        <v>44101</v>
      </c>
      <c r="D1387" s="107" t="str">
        <f t="shared" si="86"/>
        <v>AYUDAS SOCIALES A PERSONAS</v>
      </c>
      <c r="E1387" s="107" t="str">
        <f t="shared" si="87"/>
        <v>44101 AYUDAS SOCIALES A PERSONAS</v>
      </c>
      <c r="F1387" s="107" t="s">
        <v>62</v>
      </c>
    </row>
    <row r="1388" spans="1:6" x14ac:dyDescent="0.25">
      <c r="D1388" s="107" t="str">
        <f t="shared" si="86"/>
        <v>L</v>
      </c>
      <c r="E1388" s="107" t="str">
        <f t="shared" si="87"/>
        <v xml:space="preserve"> L</v>
      </c>
      <c r="F1388" s="107" t="s">
        <v>1213</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1"/>
  <sheetViews>
    <sheetView workbookViewId="0">
      <selection activeCell="F10" sqref="F10"/>
    </sheetView>
  </sheetViews>
  <sheetFormatPr baseColWidth="10" defaultRowHeight="15" x14ac:dyDescent="0.25"/>
  <cols>
    <col min="1" max="1" width="30.5703125" customWidth="1"/>
    <col min="2" max="2" width="29.140625" customWidth="1"/>
    <col min="3" max="3" width="30.28515625" customWidth="1"/>
  </cols>
  <sheetData>
    <row r="1" spans="1:3" ht="77.45" customHeight="1" thickBot="1" x14ac:dyDescent="0.3">
      <c r="A1" s="376" t="s">
        <v>3069</v>
      </c>
      <c r="B1" s="377"/>
      <c r="C1" s="378"/>
    </row>
    <row r="2" spans="1:3" ht="15.75" thickBot="1" x14ac:dyDescent="0.3">
      <c r="A2" s="326" t="s">
        <v>3063</v>
      </c>
      <c r="B2" s="327" t="s">
        <v>3064</v>
      </c>
      <c r="C2" s="327" t="s">
        <v>1289</v>
      </c>
    </row>
    <row r="3" spans="1:3" x14ac:dyDescent="0.25">
      <c r="A3" s="328">
        <v>1000</v>
      </c>
      <c r="B3" s="329" t="s">
        <v>1492</v>
      </c>
      <c r="C3" s="330">
        <v>3432831052.1999998</v>
      </c>
    </row>
    <row r="4" spans="1:3" x14ac:dyDescent="0.25">
      <c r="A4" s="331">
        <v>2000</v>
      </c>
      <c r="B4" s="332" t="s">
        <v>1531</v>
      </c>
      <c r="C4" s="333">
        <v>507251412.61200005</v>
      </c>
    </row>
    <row r="5" spans="1:3" x14ac:dyDescent="0.25">
      <c r="A5" s="331">
        <v>3000</v>
      </c>
      <c r="B5" s="332" t="s">
        <v>1593</v>
      </c>
      <c r="C5" s="333">
        <v>1077683659.5991945</v>
      </c>
    </row>
    <row r="6" spans="1:3" ht="25.5" x14ac:dyDescent="0.25">
      <c r="A6" s="331">
        <v>4000</v>
      </c>
      <c r="B6" s="332" t="s">
        <v>3065</v>
      </c>
      <c r="C6" s="333">
        <v>1220527674.3233337</v>
      </c>
    </row>
    <row r="7" spans="1:3" x14ac:dyDescent="0.25">
      <c r="A7" s="331">
        <v>5000</v>
      </c>
      <c r="B7" s="332" t="s">
        <v>3066</v>
      </c>
      <c r="C7" s="333">
        <v>148456448.31000003</v>
      </c>
    </row>
    <row r="8" spans="1:3" x14ac:dyDescent="0.25">
      <c r="A8" s="331">
        <v>6000</v>
      </c>
      <c r="B8" s="332" t="s">
        <v>1792</v>
      </c>
      <c r="C8" s="333">
        <v>682615305.75547481</v>
      </c>
    </row>
    <row r="9" spans="1:3" ht="25.5" x14ac:dyDescent="0.25">
      <c r="A9" s="331">
        <v>7000</v>
      </c>
      <c r="B9" s="332" t="s">
        <v>1809</v>
      </c>
      <c r="C9" s="333">
        <v>1000000</v>
      </c>
    </row>
    <row r="10" spans="1:3" ht="15.75" thickBot="1" x14ac:dyDescent="0.3">
      <c r="A10" s="334">
        <v>9000</v>
      </c>
      <c r="B10" s="335" t="s">
        <v>3067</v>
      </c>
      <c r="C10" s="336">
        <v>115643097.2</v>
      </c>
    </row>
    <row r="11" spans="1:3" ht="15.75" thickBot="1" x14ac:dyDescent="0.3">
      <c r="A11" s="379" t="s">
        <v>3068</v>
      </c>
      <c r="B11" s="380"/>
      <c r="C11" s="337">
        <f>+SUM(C3:C10)</f>
        <v>7186008650.0000029</v>
      </c>
    </row>
  </sheetData>
  <mergeCells count="2">
    <mergeCell ref="A1:C1"/>
    <mergeCell ref="A11:B11"/>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8B8A8-5B5D-433A-B4A4-14C776058C3E}">
  <dimension ref="A1:C217"/>
  <sheetViews>
    <sheetView workbookViewId="0">
      <selection activeCell="A7" sqref="A7"/>
    </sheetView>
  </sheetViews>
  <sheetFormatPr baseColWidth="10" defaultColWidth="0" defaultRowHeight="15" zeroHeight="1" x14ac:dyDescent="0.25"/>
  <cols>
    <col min="1" max="1" width="71.140625" style="107" customWidth="1"/>
    <col min="2" max="2" width="27.7109375" style="107" customWidth="1"/>
    <col min="3" max="3" width="11.42578125" style="107" customWidth="1"/>
    <col min="4" max="16384" width="11.42578125" style="107" hidden="1"/>
  </cols>
  <sheetData>
    <row r="1" spans="1:3" ht="18" customHeight="1" thickBot="1" x14ac:dyDescent="0.3">
      <c r="A1" s="385" t="s">
        <v>3089</v>
      </c>
      <c r="B1" s="386" t="s">
        <v>3090</v>
      </c>
      <c r="C1" s="387"/>
    </row>
    <row r="2" spans="1:3" ht="18" customHeight="1" thickBot="1" x14ac:dyDescent="0.3">
      <c r="A2" s="388" t="s">
        <v>258</v>
      </c>
      <c r="B2" s="389">
        <v>3432831052</v>
      </c>
      <c r="C2" s="387"/>
    </row>
    <row r="3" spans="1:3" ht="18" customHeight="1" thickBot="1" x14ac:dyDescent="0.3">
      <c r="A3" s="390" t="s">
        <v>1447</v>
      </c>
      <c r="B3" s="391">
        <v>1751312220</v>
      </c>
      <c r="C3" s="387"/>
    </row>
    <row r="4" spans="1:3" ht="18" customHeight="1" thickBot="1" x14ac:dyDescent="0.3">
      <c r="A4" s="392" t="s">
        <v>144</v>
      </c>
      <c r="B4" s="393">
        <v>22573236</v>
      </c>
      <c r="C4" s="387"/>
    </row>
    <row r="5" spans="1:3" ht="18" customHeight="1" thickBot="1" x14ac:dyDescent="0.3">
      <c r="A5" s="392" t="s">
        <v>68</v>
      </c>
      <c r="B5" s="393">
        <v>1728738.9850000001</v>
      </c>
      <c r="C5" s="387"/>
    </row>
    <row r="6" spans="1:3" ht="18" customHeight="1" thickBot="1" x14ac:dyDescent="0.3">
      <c r="A6" s="390" t="s">
        <v>1448</v>
      </c>
      <c r="B6" s="391">
        <v>118497760</v>
      </c>
      <c r="C6" s="387"/>
    </row>
    <row r="7" spans="1:3" ht="18" customHeight="1" thickBot="1" x14ac:dyDescent="0.3">
      <c r="A7" s="392" t="s">
        <v>145</v>
      </c>
      <c r="B7" s="393">
        <v>8500000</v>
      </c>
      <c r="C7" s="387"/>
    </row>
    <row r="8" spans="1:3" ht="18" customHeight="1" thickBot="1" x14ac:dyDescent="0.3">
      <c r="A8" s="392" t="s">
        <v>146</v>
      </c>
      <c r="B8" s="393">
        <v>109997760</v>
      </c>
      <c r="C8" s="387"/>
    </row>
    <row r="9" spans="1:3" ht="18" customHeight="1" thickBot="1" x14ac:dyDescent="0.3">
      <c r="A9" s="390" t="s">
        <v>1449</v>
      </c>
      <c r="B9" s="391">
        <v>359914853</v>
      </c>
      <c r="C9" s="387"/>
    </row>
    <row r="10" spans="1:3" ht="18" customHeight="1" thickBot="1" x14ac:dyDescent="0.3">
      <c r="A10" s="392" t="s">
        <v>147</v>
      </c>
      <c r="B10" s="393">
        <v>342475824</v>
      </c>
      <c r="C10" s="387"/>
    </row>
    <row r="11" spans="1:3" ht="18" customHeight="1" thickBot="1" x14ac:dyDescent="0.3">
      <c r="A11" s="392" t="s">
        <v>148</v>
      </c>
      <c r="B11" s="393">
        <v>17439028</v>
      </c>
      <c r="C11" s="387"/>
    </row>
    <row r="12" spans="1:3" ht="18" customHeight="1" thickBot="1" x14ac:dyDescent="0.3">
      <c r="A12" s="392" t="s">
        <v>39</v>
      </c>
      <c r="B12" s="393">
        <v>0</v>
      </c>
      <c r="C12" s="387"/>
    </row>
    <row r="13" spans="1:3" ht="18" customHeight="1" thickBot="1" x14ac:dyDescent="0.3">
      <c r="A13" s="390" t="s">
        <v>1450</v>
      </c>
      <c r="B13" s="391">
        <v>538664593</v>
      </c>
      <c r="C13" s="387"/>
    </row>
    <row r="14" spans="1:3" ht="18" customHeight="1" thickBot="1" x14ac:dyDescent="0.3">
      <c r="A14" s="392" t="s">
        <v>149</v>
      </c>
      <c r="B14" s="393">
        <v>83680289</v>
      </c>
      <c r="C14" s="387"/>
    </row>
    <row r="15" spans="1:3" ht="18" customHeight="1" thickBot="1" x14ac:dyDescent="0.3">
      <c r="A15" s="392" t="s">
        <v>150</v>
      </c>
      <c r="B15" s="393">
        <v>54982375</v>
      </c>
      <c r="C15" s="387"/>
    </row>
    <row r="16" spans="1:3" ht="18" customHeight="1" thickBot="1" x14ac:dyDescent="0.3">
      <c r="A16" s="392" t="s">
        <v>151</v>
      </c>
      <c r="B16" s="393">
        <v>342729929</v>
      </c>
      <c r="C16" s="387"/>
    </row>
    <row r="17" spans="1:3" ht="18" customHeight="1" thickBot="1" x14ac:dyDescent="0.3">
      <c r="A17" s="392" t="s">
        <v>152</v>
      </c>
      <c r="B17" s="393">
        <v>57272000</v>
      </c>
      <c r="C17" s="387"/>
    </row>
    <row r="18" spans="1:3" ht="18" customHeight="1" thickBot="1" x14ac:dyDescent="0.3">
      <c r="A18" s="392" t="s">
        <v>1451</v>
      </c>
      <c r="B18" s="393">
        <v>517666024</v>
      </c>
      <c r="C18" s="387"/>
    </row>
    <row r="19" spans="1:3" ht="18" customHeight="1" thickBot="1" x14ac:dyDescent="0.3">
      <c r="A19" s="392" t="s">
        <v>153</v>
      </c>
      <c r="B19" s="393">
        <v>4000000</v>
      </c>
      <c r="C19" s="387"/>
    </row>
    <row r="20" spans="1:3" ht="18" customHeight="1" thickBot="1" x14ac:dyDescent="0.3">
      <c r="A20" s="392" t="s">
        <v>154</v>
      </c>
      <c r="B20" s="393">
        <v>513666024</v>
      </c>
      <c r="C20" s="387"/>
    </row>
    <row r="21" spans="1:3" ht="18" customHeight="1" thickBot="1" x14ac:dyDescent="0.3">
      <c r="A21" s="390" t="s">
        <v>1452</v>
      </c>
      <c r="B21" s="391">
        <v>97504875</v>
      </c>
      <c r="C21" s="387"/>
    </row>
    <row r="22" spans="1:3" ht="18" customHeight="1" thickBot="1" x14ac:dyDescent="0.3">
      <c r="A22" s="392" t="s">
        <v>193</v>
      </c>
      <c r="B22" s="393">
        <v>97504875</v>
      </c>
      <c r="C22" s="387"/>
    </row>
    <row r="23" spans="1:3" ht="18" customHeight="1" thickBot="1" x14ac:dyDescent="0.3">
      <c r="A23" s="390" t="s">
        <v>1453</v>
      </c>
      <c r="B23" s="391">
        <v>49270727</v>
      </c>
      <c r="C23" s="387"/>
    </row>
    <row r="24" spans="1:3" ht="18" customHeight="1" thickBot="1" x14ac:dyDescent="0.3">
      <c r="A24" s="392" t="s">
        <v>155</v>
      </c>
      <c r="B24" s="393">
        <v>49270727</v>
      </c>
      <c r="C24" s="387"/>
    </row>
    <row r="25" spans="1:3" ht="18" customHeight="1" thickBot="1" x14ac:dyDescent="0.3">
      <c r="A25" s="388" t="s">
        <v>252</v>
      </c>
      <c r="B25" s="389">
        <v>507251413</v>
      </c>
      <c r="C25" s="387"/>
    </row>
    <row r="26" spans="1:3" ht="18" customHeight="1" thickBot="1" x14ac:dyDescent="0.3">
      <c r="A26" s="390" t="s">
        <v>1454</v>
      </c>
      <c r="B26" s="391">
        <v>25704067</v>
      </c>
      <c r="C26" s="387"/>
    </row>
    <row r="27" spans="1:3" ht="18" customHeight="1" thickBot="1" x14ac:dyDescent="0.3">
      <c r="A27" s="392" t="s">
        <v>2</v>
      </c>
      <c r="B27" s="393">
        <v>8340921</v>
      </c>
      <c r="C27" s="387"/>
    </row>
    <row r="28" spans="1:3" ht="18" customHeight="1" thickBot="1" x14ac:dyDescent="0.3">
      <c r="A28" s="392" t="s">
        <v>41</v>
      </c>
      <c r="B28" s="393">
        <v>813000</v>
      </c>
      <c r="C28" s="387"/>
    </row>
    <row r="29" spans="1:3" ht="18" customHeight="1" thickBot="1" x14ac:dyDescent="0.3">
      <c r="A29" s="392" t="s">
        <v>185</v>
      </c>
      <c r="B29" s="393">
        <v>28000</v>
      </c>
      <c r="C29" s="387"/>
    </row>
    <row r="30" spans="1:3" ht="18" customHeight="1" thickBot="1" x14ac:dyDescent="0.3">
      <c r="A30" s="392" t="s">
        <v>51</v>
      </c>
      <c r="B30" s="393">
        <v>1581119</v>
      </c>
      <c r="C30" s="387"/>
    </row>
    <row r="31" spans="1:3" ht="18" customHeight="1" thickBot="1" x14ac:dyDescent="0.3">
      <c r="A31" s="392" t="s">
        <v>3</v>
      </c>
      <c r="B31" s="393">
        <v>7903147</v>
      </c>
      <c r="C31" s="387"/>
    </row>
    <row r="32" spans="1:3" ht="18" customHeight="1" thickBot="1" x14ac:dyDescent="0.3">
      <c r="A32" s="392" t="s">
        <v>4</v>
      </c>
      <c r="B32" s="393">
        <v>6210732</v>
      </c>
      <c r="C32" s="387"/>
    </row>
    <row r="33" spans="1:3" ht="18" customHeight="1" thickBot="1" x14ac:dyDescent="0.3">
      <c r="A33" s="392" t="s">
        <v>5</v>
      </c>
      <c r="B33" s="393">
        <v>822400</v>
      </c>
      <c r="C33" s="387"/>
    </row>
    <row r="34" spans="1:3" ht="18" customHeight="1" thickBot="1" x14ac:dyDescent="0.3">
      <c r="A34" s="392" t="s">
        <v>79</v>
      </c>
      <c r="B34" s="393">
        <v>4748</v>
      </c>
      <c r="C34" s="387"/>
    </row>
    <row r="35" spans="1:3" ht="18" customHeight="1" thickBot="1" x14ac:dyDescent="0.3">
      <c r="A35" s="390" t="s">
        <v>1455</v>
      </c>
      <c r="B35" s="391">
        <v>10118626</v>
      </c>
      <c r="C35" s="387"/>
    </row>
    <row r="36" spans="1:3" ht="18" customHeight="1" thickBot="1" x14ac:dyDescent="0.3">
      <c r="A36" s="392" t="s">
        <v>6</v>
      </c>
      <c r="B36" s="393">
        <v>5534800</v>
      </c>
      <c r="C36" s="387"/>
    </row>
    <row r="37" spans="1:3" ht="18" customHeight="1" thickBot="1" x14ac:dyDescent="0.3">
      <c r="A37" s="392" t="s">
        <v>74</v>
      </c>
      <c r="B37" s="393">
        <v>3561532</v>
      </c>
      <c r="C37" s="387"/>
    </row>
    <row r="38" spans="1:3" ht="18" customHeight="1" thickBot="1" x14ac:dyDescent="0.3">
      <c r="A38" s="392" t="s">
        <v>7</v>
      </c>
      <c r="B38" s="393">
        <v>1022294</v>
      </c>
      <c r="C38" s="387"/>
    </row>
    <row r="39" spans="1:3" ht="18" customHeight="1" thickBot="1" x14ac:dyDescent="0.3">
      <c r="A39" s="390" t="s">
        <v>1456</v>
      </c>
      <c r="B39" s="391">
        <v>177913303</v>
      </c>
      <c r="C39" s="387"/>
    </row>
    <row r="40" spans="1:3" ht="18" customHeight="1" thickBot="1" x14ac:dyDescent="0.3">
      <c r="A40" s="392" t="s">
        <v>92</v>
      </c>
      <c r="B40" s="393">
        <v>1881840</v>
      </c>
      <c r="C40" s="387"/>
    </row>
    <row r="41" spans="1:3" ht="18" customHeight="1" thickBot="1" x14ac:dyDescent="0.3">
      <c r="A41" s="392" t="s">
        <v>93</v>
      </c>
      <c r="B41" s="393">
        <v>1462600</v>
      </c>
      <c r="C41" s="387"/>
    </row>
    <row r="42" spans="1:3" ht="18" customHeight="1" thickBot="1" x14ac:dyDescent="0.3">
      <c r="A42" s="392" t="s">
        <v>94</v>
      </c>
      <c r="B42" s="393">
        <v>282500</v>
      </c>
      <c r="C42" s="387"/>
    </row>
    <row r="43" spans="1:3" ht="18" customHeight="1" thickBot="1" x14ac:dyDescent="0.3">
      <c r="A43" s="392" t="s">
        <v>95</v>
      </c>
      <c r="B43" s="393">
        <v>94824</v>
      </c>
      <c r="C43" s="387"/>
    </row>
    <row r="44" spans="1:3" ht="18" customHeight="1" thickBot="1" x14ac:dyDescent="0.3">
      <c r="A44" s="392" t="s">
        <v>96</v>
      </c>
      <c r="B44" s="393">
        <v>1299002</v>
      </c>
      <c r="C44" s="387"/>
    </row>
    <row r="45" spans="1:3" ht="18" customHeight="1" thickBot="1" x14ac:dyDescent="0.3">
      <c r="A45" s="392" t="s">
        <v>52</v>
      </c>
      <c r="B45" s="393">
        <v>135577968</v>
      </c>
      <c r="C45" s="387"/>
    </row>
    <row r="46" spans="1:3" ht="18" customHeight="1" thickBot="1" x14ac:dyDescent="0.3">
      <c r="A46" s="392" t="s">
        <v>58</v>
      </c>
      <c r="B46" s="393">
        <v>17429545</v>
      </c>
      <c r="C46" s="387"/>
    </row>
    <row r="47" spans="1:3" ht="18" customHeight="1" thickBot="1" x14ac:dyDescent="0.3">
      <c r="A47" s="392" t="s">
        <v>97</v>
      </c>
      <c r="B47" s="393">
        <v>284000</v>
      </c>
      <c r="C47" s="387"/>
    </row>
    <row r="48" spans="1:3" ht="18" customHeight="1" thickBot="1" x14ac:dyDescent="0.3">
      <c r="A48" s="392" t="s">
        <v>59</v>
      </c>
      <c r="B48" s="393">
        <v>19601025</v>
      </c>
      <c r="C48" s="387"/>
    </row>
    <row r="49" spans="1:3" ht="18" customHeight="1" thickBot="1" x14ac:dyDescent="0.3">
      <c r="A49" s="390" t="s">
        <v>1457</v>
      </c>
      <c r="B49" s="391">
        <v>34389604</v>
      </c>
      <c r="C49" s="387"/>
    </row>
    <row r="50" spans="1:3" ht="18" customHeight="1" thickBot="1" x14ac:dyDescent="0.3">
      <c r="A50" s="392" t="s">
        <v>186</v>
      </c>
      <c r="B50" s="393">
        <v>15212000</v>
      </c>
      <c r="C50" s="387"/>
    </row>
    <row r="51" spans="1:3" ht="18" customHeight="1" thickBot="1" x14ac:dyDescent="0.3">
      <c r="A51" s="392" t="s">
        <v>190</v>
      </c>
      <c r="B51" s="393">
        <v>550000</v>
      </c>
      <c r="C51" s="387"/>
    </row>
    <row r="52" spans="1:3" ht="18" customHeight="1" thickBot="1" x14ac:dyDescent="0.3">
      <c r="A52" s="392" t="s">
        <v>75</v>
      </c>
      <c r="B52" s="393">
        <v>3356276</v>
      </c>
      <c r="C52" s="387"/>
    </row>
    <row r="53" spans="1:3" ht="18" customHeight="1" thickBot="1" x14ac:dyDescent="0.3">
      <c r="A53" s="392" t="s">
        <v>42</v>
      </c>
      <c r="B53" s="393">
        <v>2249475</v>
      </c>
      <c r="C53" s="387"/>
    </row>
    <row r="54" spans="1:3" ht="18" customHeight="1" thickBot="1" x14ac:dyDescent="0.3">
      <c r="A54" s="392" t="s">
        <v>76</v>
      </c>
      <c r="B54" s="393">
        <v>960000</v>
      </c>
      <c r="C54" s="387"/>
    </row>
    <row r="55" spans="1:3" ht="18" customHeight="1" thickBot="1" x14ac:dyDescent="0.3">
      <c r="A55" s="392" t="s">
        <v>69</v>
      </c>
      <c r="B55" s="393">
        <v>10826853</v>
      </c>
      <c r="C55" s="387"/>
    </row>
    <row r="56" spans="1:3" ht="18" customHeight="1" thickBot="1" x14ac:dyDescent="0.3">
      <c r="A56" s="392" t="s">
        <v>184</v>
      </c>
      <c r="B56" s="393">
        <v>1235000</v>
      </c>
      <c r="C56" s="387"/>
    </row>
    <row r="57" spans="1:3" ht="18" customHeight="1" thickBot="1" x14ac:dyDescent="0.3">
      <c r="A57" s="390" t="s">
        <v>1458</v>
      </c>
      <c r="B57" s="391">
        <v>164159814</v>
      </c>
      <c r="C57" s="387"/>
    </row>
    <row r="58" spans="1:3" ht="18" customHeight="1" thickBot="1" x14ac:dyDescent="0.3">
      <c r="A58" s="392" t="s">
        <v>98</v>
      </c>
      <c r="B58" s="393">
        <v>164159814</v>
      </c>
      <c r="C58" s="387"/>
    </row>
    <row r="59" spans="1:3" ht="18" customHeight="1" thickBot="1" x14ac:dyDescent="0.3">
      <c r="A59" s="390" t="s">
        <v>1459</v>
      </c>
      <c r="B59" s="391">
        <v>20969376</v>
      </c>
      <c r="C59" s="387"/>
    </row>
    <row r="60" spans="1:3" ht="18" customHeight="1" thickBot="1" x14ac:dyDescent="0.3">
      <c r="A60" s="392" t="s">
        <v>8</v>
      </c>
      <c r="B60" s="393">
        <v>10648875</v>
      </c>
      <c r="C60" s="387"/>
    </row>
    <row r="61" spans="1:3" ht="18" customHeight="1" thickBot="1" x14ac:dyDescent="0.3">
      <c r="A61" s="392" t="s">
        <v>67</v>
      </c>
      <c r="B61" s="393">
        <v>9434901</v>
      </c>
      <c r="C61" s="387"/>
    </row>
    <row r="62" spans="1:3" ht="18" customHeight="1" thickBot="1" x14ac:dyDescent="0.3">
      <c r="A62" s="392" t="s">
        <v>89</v>
      </c>
      <c r="B62" s="393">
        <v>586845</v>
      </c>
      <c r="C62" s="387"/>
    </row>
    <row r="63" spans="1:3" ht="18" customHeight="1" thickBot="1" x14ac:dyDescent="0.3">
      <c r="A63" s="392" t="s">
        <v>9</v>
      </c>
      <c r="B63" s="393">
        <v>185200</v>
      </c>
      <c r="C63" s="387"/>
    </row>
    <row r="64" spans="1:3" ht="18" customHeight="1" thickBot="1" x14ac:dyDescent="0.3">
      <c r="A64" s="392" t="s">
        <v>43</v>
      </c>
      <c r="B64" s="393">
        <v>113555</v>
      </c>
      <c r="C64" s="387"/>
    </row>
    <row r="65" spans="1:3" ht="18" customHeight="1" thickBot="1" x14ac:dyDescent="0.3">
      <c r="A65" s="390" t="s">
        <v>1460</v>
      </c>
      <c r="B65" s="391">
        <v>500000</v>
      </c>
      <c r="C65" s="387"/>
    </row>
    <row r="66" spans="1:3" ht="18" customHeight="1" thickBot="1" x14ac:dyDescent="0.3">
      <c r="A66" s="392" t="s">
        <v>158</v>
      </c>
      <c r="B66" s="393">
        <v>500000</v>
      </c>
      <c r="C66" s="387"/>
    </row>
    <row r="67" spans="1:3" ht="18" customHeight="1" thickBot="1" x14ac:dyDescent="0.3">
      <c r="A67" s="390" t="s">
        <v>1461</v>
      </c>
      <c r="B67" s="391">
        <v>73496623</v>
      </c>
      <c r="C67" s="387"/>
    </row>
    <row r="68" spans="1:3" ht="18" customHeight="1" thickBot="1" x14ac:dyDescent="0.3">
      <c r="A68" s="392" t="s">
        <v>10</v>
      </c>
      <c r="B68" s="393">
        <v>8061700</v>
      </c>
      <c r="C68" s="387"/>
    </row>
    <row r="69" spans="1:3" ht="18" customHeight="1" thickBot="1" x14ac:dyDescent="0.3">
      <c r="A69" s="392" t="s">
        <v>11</v>
      </c>
      <c r="B69" s="393">
        <v>1085801</v>
      </c>
      <c r="C69" s="387"/>
    </row>
    <row r="70" spans="1:3" ht="18" customHeight="1" thickBot="1" x14ac:dyDescent="0.3">
      <c r="A70" s="392" t="s">
        <v>53</v>
      </c>
      <c r="B70" s="393">
        <v>334328</v>
      </c>
      <c r="C70" s="387"/>
    </row>
    <row r="71" spans="1:3" ht="18" customHeight="1" thickBot="1" x14ac:dyDescent="0.3">
      <c r="A71" s="392" t="s">
        <v>54</v>
      </c>
      <c r="B71" s="393">
        <v>2034343</v>
      </c>
      <c r="C71" s="387"/>
    </row>
    <row r="72" spans="1:3" ht="18" customHeight="1" thickBot="1" x14ac:dyDescent="0.3">
      <c r="A72" s="392" t="s">
        <v>55</v>
      </c>
      <c r="B72" s="393">
        <v>51888352</v>
      </c>
      <c r="C72" s="387"/>
    </row>
    <row r="73" spans="1:3" ht="18" customHeight="1" thickBot="1" x14ac:dyDescent="0.3">
      <c r="A73" s="392" t="s">
        <v>77</v>
      </c>
      <c r="B73" s="393">
        <v>10074276</v>
      </c>
      <c r="C73" s="387"/>
    </row>
    <row r="74" spans="1:3" ht="18" customHeight="1" thickBot="1" x14ac:dyDescent="0.3">
      <c r="A74" s="392" t="s">
        <v>226</v>
      </c>
      <c r="B74" s="393">
        <v>17823</v>
      </c>
      <c r="C74" s="387"/>
    </row>
    <row r="75" spans="1:3" ht="18" customHeight="1" thickBot="1" x14ac:dyDescent="0.3">
      <c r="A75" s="388" t="s">
        <v>253</v>
      </c>
      <c r="B75" s="389">
        <v>1077683660</v>
      </c>
      <c r="C75" s="387"/>
    </row>
    <row r="76" spans="1:3" ht="18" customHeight="1" thickBot="1" x14ac:dyDescent="0.3">
      <c r="A76" s="390" t="s">
        <v>1462</v>
      </c>
      <c r="B76" s="391">
        <v>345991704</v>
      </c>
      <c r="C76" s="387"/>
    </row>
    <row r="77" spans="1:3" ht="18" customHeight="1" thickBot="1" x14ac:dyDescent="0.3">
      <c r="A77" s="392" t="s">
        <v>209</v>
      </c>
      <c r="B77" s="393">
        <v>305000000</v>
      </c>
      <c r="C77" s="387"/>
    </row>
    <row r="78" spans="1:3" ht="18" customHeight="1" thickBot="1" x14ac:dyDescent="0.3">
      <c r="A78" s="392" t="s">
        <v>191</v>
      </c>
      <c r="B78" s="393">
        <v>708286</v>
      </c>
      <c r="C78" s="387"/>
    </row>
    <row r="79" spans="1:3" ht="18" customHeight="1" thickBot="1" x14ac:dyDescent="0.3">
      <c r="A79" s="392" t="s">
        <v>213</v>
      </c>
      <c r="B79" s="393">
        <v>22000000</v>
      </c>
      <c r="C79" s="387"/>
    </row>
    <row r="80" spans="1:3" ht="18" customHeight="1" thickBot="1" x14ac:dyDescent="0.3">
      <c r="A80" s="392" t="s">
        <v>210</v>
      </c>
      <c r="B80" s="393">
        <v>2897449</v>
      </c>
      <c r="C80" s="387"/>
    </row>
    <row r="81" spans="1:3" ht="18" customHeight="1" thickBot="1" x14ac:dyDescent="0.3">
      <c r="A81" s="392" t="s">
        <v>113</v>
      </c>
      <c r="B81" s="393">
        <v>153600</v>
      </c>
      <c r="C81" s="387"/>
    </row>
    <row r="82" spans="1:3" ht="18" customHeight="1" thickBot="1" x14ac:dyDescent="0.3">
      <c r="A82" s="392" t="s">
        <v>70</v>
      </c>
      <c r="B82" s="393">
        <v>2258000</v>
      </c>
      <c r="C82" s="387"/>
    </row>
    <row r="83" spans="1:3" ht="18" customHeight="1" thickBot="1" x14ac:dyDescent="0.3">
      <c r="A83" s="392" t="s">
        <v>87</v>
      </c>
      <c r="B83" s="393">
        <v>10865423</v>
      </c>
      <c r="C83" s="387"/>
    </row>
    <row r="84" spans="1:3" ht="18" customHeight="1" thickBot="1" x14ac:dyDescent="0.3">
      <c r="A84" s="392" t="s">
        <v>12</v>
      </c>
      <c r="B84" s="393">
        <v>108946</v>
      </c>
      <c r="C84" s="387"/>
    </row>
    <row r="85" spans="1:3" ht="18" customHeight="1" thickBot="1" x14ac:dyDescent="0.3">
      <c r="A85" s="392" t="s">
        <v>187</v>
      </c>
      <c r="B85" s="393">
        <v>2000000</v>
      </c>
      <c r="C85" s="387"/>
    </row>
    <row r="86" spans="1:3" ht="18" customHeight="1" thickBot="1" x14ac:dyDescent="0.3">
      <c r="A86" s="390" t="s">
        <v>1463</v>
      </c>
      <c r="B86" s="391">
        <v>154064900</v>
      </c>
      <c r="C86" s="387"/>
    </row>
    <row r="87" spans="1:3" ht="18" customHeight="1" thickBot="1" x14ac:dyDescent="0.3">
      <c r="A87" s="392" t="s">
        <v>211</v>
      </c>
      <c r="B87" s="393">
        <v>14178000</v>
      </c>
      <c r="C87" s="387"/>
    </row>
    <row r="88" spans="1:3" ht="18" customHeight="1" thickBot="1" x14ac:dyDescent="0.3">
      <c r="A88" s="392" t="s">
        <v>88</v>
      </c>
      <c r="B88" s="393">
        <v>20060000</v>
      </c>
      <c r="C88" s="387"/>
    </row>
    <row r="89" spans="1:3" ht="18" customHeight="1" thickBot="1" x14ac:dyDescent="0.3">
      <c r="A89" s="392" t="s">
        <v>109</v>
      </c>
      <c r="B89" s="393">
        <v>120000</v>
      </c>
      <c r="C89" s="387"/>
    </row>
    <row r="90" spans="1:3" ht="18" customHeight="1" thickBot="1" x14ac:dyDescent="0.3">
      <c r="A90" s="392" t="s">
        <v>66</v>
      </c>
      <c r="B90" s="393">
        <v>100000000</v>
      </c>
      <c r="C90" s="387"/>
    </row>
    <row r="91" spans="1:3" ht="18" customHeight="1" thickBot="1" x14ac:dyDescent="0.3">
      <c r="A91" s="392" t="s">
        <v>188</v>
      </c>
      <c r="B91" s="393">
        <v>15770000</v>
      </c>
      <c r="C91" s="387"/>
    </row>
    <row r="92" spans="1:3" ht="18" customHeight="1" thickBot="1" x14ac:dyDescent="0.3">
      <c r="A92" s="392" t="s">
        <v>83</v>
      </c>
      <c r="B92" s="393">
        <v>943300</v>
      </c>
      <c r="C92" s="387"/>
    </row>
    <row r="93" spans="1:3" ht="18" customHeight="1" thickBot="1" x14ac:dyDescent="0.3">
      <c r="A93" s="392" t="s">
        <v>60</v>
      </c>
      <c r="B93" s="393">
        <v>2993600</v>
      </c>
      <c r="C93" s="387"/>
    </row>
    <row r="94" spans="1:3" ht="18" customHeight="1" thickBot="1" x14ac:dyDescent="0.3">
      <c r="A94" s="390" t="s">
        <v>1464</v>
      </c>
      <c r="B94" s="391">
        <v>174993648</v>
      </c>
      <c r="C94" s="387"/>
    </row>
    <row r="95" spans="1:3" ht="18" customHeight="1" thickBot="1" x14ac:dyDescent="0.3">
      <c r="A95" s="392" t="s">
        <v>44</v>
      </c>
      <c r="B95" s="393">
        <v>67841854</v>
      </c>
      <c r="C95" s="387"/>
    </row>
    <row r="96" spans="1:3" ht="18" customHeight="1" thickBot="1" x14ac:dyDescent="0.3">
      <c r="A96" s="392" t="s">
        <v>112</v>
      </c>
      <c r="B96" s="393">
        <v>50000</v>
      </c>
      <c r="C96" s="387"/>
    </row>
    <row r="97" spans="1:3" ht="18" customHeight="1" thickBot="1" x14ac:dyDescent="0.3">
      <c r="A97" s="392" t="s">
        <v>85</v>
      </c>
      <c r="B97" s="393">
        <v>3247000</v>
      </c>
      <c r="C97" s="387"/>
    </row>
    <row r="98" spans="1:3" ht="18" customHeight="1" thickBot="1" x14ac:dyDescent="0.3">
      <c r="A98" s="392" t="s">
        <v>13</v>
      </c>
      <c r="B98" s="393">
        <v>5975000</v>
      </c>
      <c r="C98" s="387"/>
    </row>
    <row r="99" spans="1:3" ht="18" customHeight="1" thickBot="1" x14ac:dyDescent="0.3">
      <c r="A99" s="392" t="s">
        <v>159</v>
      </c>
      <c r="B99" s="393">
        <v>196000</v>
      </c>
      <c r="C99" s="387"/>
    </row>
    <row r="100" spans="1:3" ht="18" customHeight="1" thickBot="1" x14ac:dyDescent="0.3">
      <c r="A100" s="392" t="s">
        <v>45</v>
      </c>
      <c r="B100" s="393">
        <v>14380007</v>
      </c>
      <c r="C100" s="387"/>
    </row>
    <row r="101" spans="1:3" ht="18" customHeight="1" thickBot="1" x14ac:dyDescent="0.3">
      <c r="A101" s="392" t="s">
        <v>192</v>
      </c>
      <c r="B101" s="393">
        <v>4000</v>
      </c>
      <c r="C101" s="387"/>
    </row>
    <row r="102" spans="1:3" ht="18" customHeight="1" thickBot="1" x14ac:dyDescent="0.3">
      <c r="A102" s="392" t="s">
        <v>165</v>
      </c>
      <c r="B102" s="393">
        <v>300000</v>
      </c>
      <c r="C102" s="387"/>
    </row>
    <row r="103" spans="1:3" ht="18" customHeight="1" thickBot="1" x14ac:dyDescent="0.3">
      <c r="A103" s="392" t="s">
        <v>71</v>
      </c>
      <c r="B103" s="393">
        <v>82999786</v>
      </c>
      <c r="C103" s="387"/>
    </row>
    <row r="104" spans="1:3" ht="18" customHeight="1" thickBot="1" x14ac:dyDescent="0.3">
      <c r="A104" s="390" t="s">
        <v>1465</v>
      </c>
      <c r="B104" s="391">
        <v>89633179</v>
      </c>
      <c r="C104" s="387"/>
    </row>
    <row r="105" spans="1:3" ht="18" customHeight="1" thickBot="1" x14ac:dyDescent="0.3">
      <c r="A105" s="392" t="s">
        <v>107</v>
      </c>
      <c r="B105" s="393">
        <v>11628428</v>
      </c>
      <c r="C105" s="387"/>
    </row>
    <row r="106" spans="1:3" ht="18" customHeight="1" thickBot="1" x14ac:dyDescent="0.3">
      <c r="A106" s="392" t="s">
        <v>122</v>
      </c>
      <c r="B106" s="393">
        <v>8241597</v>
      </c>
      <c r="C106" s="387"/>
    </row>
    <row r="107" spans="1:3" ht="18" customHeight="1" thickBot="1" x14ac:dyDescent="0.3">
      <c r="A107" s="392" t="s">
        <v>123</v>
      </c>
      <c r="B107" s="393">
        <v>1841198</v>
      </c>
      <c r="C107" s="387"/>
    </row>
    <row r="108" spans="1:3" ht="18" customHeight="1" thickBot="1" x14ac:dyDescent="0.3">
      <c r="A108" s="392" t="s">
        <v>124</v>
      </c>
      <c r="B108" s="393">
        <v>53186</v>
      </c>
      <c r="C108" s="387"/>
    </row>
    <row r="109" spans="1:3" ht="18" customHeight="1" thickBot="1" x14ac:dyDescent="0.3">
      <c r="A109" s="392" t="s">
        <v>212</v>
      </c>
      <c r="B109" s="393">
        <v>46000000</v>
      </c>
      <c r="C109" s="387"/>
    </row>
    <row r="110" spans="1:3" ht="18" customHeight="1" thickBot="1" x14ac:dyDescent="0.3">
      <c r="A110" s="392" t="s">
        <v>205</v>
      </c>
      <c r="B110" s="393">
        <v>12327250</v>
      </c>
      <c r="C110" s="387"/>
    </row>
    <row r="111" spans="1:3" ht="18" customHeight="1" thickBot="1" x14ac:dyDescent="0.3">
      <c r="A111" s="392" t="s">
        <v>90</v>
      </c>
      <c r="B111" s="393">
        <v>9541520</v>
      </c>
      <c r="C111" s="387"/>
    </row>
    <row r="112" spans="1:3" ht="18" customHeight="1" thickBot="1" x14ac:dyDescent="0.3">
      <c r="A112" s="390" t="s">
        <v>1466</v>
      </c>
      <c r="B112" s="391">
        <v>184207122</v>
      </c>
      <c r="C112" s="387"/>
    </row>
    <row r="113" spans="1:3" ht="18" customHeight="1" thickBot="1" x14ac:dyDescent="0.3">
      <c r="A113" s="392" t="s">
        <v>99</v>
      </c>
      <c r="B113" s="393">
        <v>22885655</v>
      </c>
      <c r="C113" s="387"/>
    </row>
    <row r="114" spans="1:3" ht="18" customHeight="1" thickBot="1" x14ac:dyDescent="0.3">
      <c r="A114" s="392" t="s">
        <v>100</v>
      </c>
      <c r="B114" s="393">
        <v>2019004</v>
      </c>
      <c r="C114" s="387"/>
    </row>
    <row r="115" spans="1:3" ht="18" customHeight="1" thickBot="1" x14ac:dyDescent="0.3">
      <c r="A115" s="392" t="s">
        <v>72</v>
      </c>
      <c r="B115" s="393">
        <v>84248516</v>
      </c>
      <c r="C115" s="387"/>
    </row>
    <row r="116" spans="1:3" ht="18" customHeight="1" thickBot="1" x14ac:dyDescent="0.3">
      <c r="A116" s="392" t="s">
        <v>38</v>
      </c>
      <c r="B116" s="393">
        <v>10000</v>
      </c>
      <c r="C116" s="387"/>
    </row>
    <row r="117" spans="1:3" ht="18" customHeight="1" thickBot="1" x14ac:dyDescent="0.3">
      <c r="A117" s="392" t="s">
        <v>104</v>
      </c>
      <c r="B117" s="393">
        <v>27558948</v>
      </c>
      <c r="C117" s="387"/>
    </row>
    <row r="118" spans="1:3" ht="18" customHeight="1" thickBot="1" x14ac:dyDescent="0.3">
      <c r="A118" s="392" t="s">
        <v>81</v>
      </c>
      <c r="B118" s="393">
        <v>26315000</v>
      </c>
      <c r="C118" s="387"/>
    </row>
    <row r="119" spans="1:3" ht="18" customHeight="1" thickBot="1" x14ac:dyDescent="0.3">
      <c r="A119" s="392" t="s">
        <v>65</v>
      </c>
      <c r="B119" s="393">
        <v>9670000</v>
      </c>
      <c r="C119" s="387"/>
    </row>
    <row r="120" spans="1:3" ht="18" customHeight="1" thickBot="1" x14ac:dyDescent="0.3">
      <c r="A120" s="392" t="s">
        <v>101</v>
      </c>
      <c r="B120" s="393">
        <v>11500000</v>
      </c>
      <c r="C120" s="387"/>
    </row>
    <row r="121" spans="1:3" ht="18" customHeight="1" thickBot="1" x14ac:dyDescent="0.3">
      <c r="A121" s="390" t="s">
        <v>1467</v>
      </c>
      <c r="B121" s="391">
        <v>51863400</v>
      </c>
      <c r="C121" s="387"/>
    </row>
    <row r="122" spans="1:3" ht="18" customHeight="1" thickBot="1" x14ac:dyDescent="0.3">
      <c r="A122" s="392" t="s">
        <v>114</v>
      </c>
      <c r="B122" s="393">
        <v>36000000</v>
      </c>
      <c r="C122" s="387"/>
    </row>
    <row r="123" spans="1:3" ht="18" customHeight="1" thickBot="1" x14ac:dyDescent="0.3">
      <c r="A123" s="392" t="s">
        <v>115</v>
      </c>
      <c r="B123" s="393">
        <v>7200000</v>
      </c>
      <c r="C123" s="387"/>
    </row>
    <row r="124" spans="1:3" ht="18" customHeight="1" thickBot="1" x14ac:dyDescent="0.3">
      <c r="A124" s="392" t="s">
        <v>116</v>
      </c>
      <c r="B124" s="393">
        <v>25000</v>
      </c>
      <c r="C124" s="387"/>
    </row>
    <row r="125" spans="1:3" ht="18" customHeight="1" thickBot="1" x14ac:dyDescent="0.3">
      <c r="A125" s="392" t="s">
        <v>117</v>
      </c>
      <c r="B125" s="393">
        <v>8360000</v>
      </c>
      <c r="C125" s="387"/>
    </row>
    <row r="126" spans="1:3" ht="18" customHeight="1" thickBot="1" x14ac:dyDescent="0.3">
      <c r="A126" s="392" t="s">
        <v>118</v>
      </c>
      <c r="B126" s="393">
        <v>278400</v>
      </c>
      <c r="C126" s="387"/>
    </row>
    <row r="127" spans="1:3" ht="18" customHeight="1" thickBot="1" x14ac:dyDescent="0.3">
      <c r="A127" s="390" t="s">
        <v>1468</v>
      </c>
      <c r="B127" s="391">
        <v>2564008</v>
      </c>
      <c r="C127" s="387"/>
    </row>
    <row r="128" spans="1:3" ht="18" customHeight="1" thickBot="1" x14ac:dyDescent="0.3">
      <c r="A128" s="392" t="s">
        <v>56</v>
      </c>
      <c r="B128" s="393">
        <v>1180650</v>
      </c>
      <c r="C128" s="387"/>
    </row>
    <row r="129" spans="1:3" ht="18" customHeight="1" thickBot="1" x14ac:dyDescent="0.3">
      <c r="A129" s="392" t="s">
        <v>14</v>
      </c>
      <c r="B129" s="393">
        <v>217958</v>
      </c>
      <c r="C129" s="387"/>
    </row>
    <row r="130" spans="1:3" ht="18" customHeight="1" thickBot="1" x14ac:dyDescent="0.3">
      <c r="A130" s="392" t="s">
        <v>57</v>
      </c>
      <c r="B130" s="393">
        <v>636800</v>
      </c>
      <c r="C130" s="387"/>
    </row>
    <row r="131" spans="1:3" ht="18" customHeight="1" thickBot="1" x14ac:dyDescent="0.3">
      <c r="A131" s="392" t="s">
        <v>111</v>
      </c>
      <c r="B131" s="393">
        <v>404000</v>
      </c>
      <c r="C131" s="387"/>
    </row>
    <row r="132" spans="1:3" ht="18" customHeight="1" thickBot="1" x14ac:dyDescent="0.3">
      <c r="A132" s="392" t="s">
        <v>119</v>
      </c>
      <c r="B132" s="393">
        <v>124600</v>
      </c>
      <c r="C132" s="387"/>
    </row>
    <row r="133" spans="1:3" ht="18" customHeight="1" thickBot="1" x14ac:dyDescent="0.3">
      <c r="A133" s="390" t="s">
        <v>1469</v>
      </c>
      <c r="B133" s="391">
        <v>52038673</v>
      </c>
      <c r="C133" s="387"/>
    </row>
    <row r="134" spans="1:3" ht="18" customHeight="1" thickBot="1" x14ac:dyDescent="0.3">
      <c r="A134" s="392" t="s">
        <v>37</v>
      </c>
      <c r="B134" s="393">
        <v>144000</v>
      </c>
      <c r="C134" s="387"/>
    </row>
    <row r="135" spans="1:3" ht="18" customHeight="1" thickBot="1" x14ac:dyDescent="0.3">
      <c r="A135" s="392" t="s">
        <v>61</v>
      </c>
      <c r="B135" s="393">
        <v>44684673</v>
      </c>
      <c r="C135" s="387"/>
    </row>
    <row r="136" spans="1:3" ht="18" customHeight="1" thickBot="1" x14ac:dyDescent="0.3">
      <c r="A136" s="392" t="s">
        <v>208</v>
      </c>
      <c r="B136" s="393">
        <v>610000</v>
      </c>
      <c r="C136" s="387"/>
    </row>
    <row r="137" spans="1:3" ht="18" customHeight="1" thickBot="1" x14ac:dyDescent="0.3">
      <c r="A137" s="392" t="s">
        <v>217</v>
      </c>
      <c r="B137" s="393">
        <v>6600000</v>
      </c>
      <c r="C137" s="387"/>
    </row>
    <row r="138" spans="1:3" ht="18" customHeight="1" thickBot="1" x14ac:dyDescent="0.3">
      <c r="A138" s="390" t="s">
        <v>1470</v>
      </c>
      <c r="B138" s="391">
        <v>22327024</v>
      </c>
      <c r="C138" s="387"/>
    </row>
    <row r="139" spans="1:3" ht="18" customHeight="1" thickBot="1" x14ac:dyDescent="0.3">
      <c r="A139" s="392" t="s">
        <v>105</v>
      </c>
      <c r="B139" s="393">
        <v>7140000</v>
      </c>
      <c r="C139" s="387"/>
    </row>
    <row r="140" spans="1:3" ht="18" customHeight="1" thickBot="1" x14ac:dyDescent="0.3">
      <c r="A140" s="392" t="s">
        <v>46</v>
      </c>
      <c r="B140" s="393">
        <v>815177</v>
      </c>
      <c r="C140" s="387"/>
    </row>
    <row r="141" spans="1:3" ht="18" customHeight="1" thickBot="1" x14ac:dyDescent="0.3">
      <c r="A141" s="392" t="s">
        <v>47</v>
      </c>
      <c r="B141" s="393">
        <v>12261702</v>
      </c>
      <c r="C141" s="387"/>
    </row>
    <row r="142" spans="1:3" ht="18" customHeight="1" thickBot="1" x14ac:dyDescent="0.3">
      <c r="A142" s="392" t="s">
        <v>48</v>
      </c>
      <c r="B142" s="393">
        <v>2110146</v>
      </c>
      <c r="C142" s="387"/>
    </row>
    <row r="143" spans="1:3" ht="18" customHeight="1" thickBot="1" x14ac:dyDescent="0.3">
      <c r="A143" s="388" t="s">
        <v>254</v>
      </c>
      <c r="B143" s="389">
        <v>1220527674</v>
      </c>
      <c r="C143" s="387"/>
    </row>
    <row r="144" spans="1:3" ht="18" customHeight="1" thickBot="1" x14ac:dyDescent="0.3">
      <c r="A144" s="390" t="s">
        <v>1471</v>
      </c>
      <c r="B144" s="391">
        <v>36447719</v>
      </c>
      <c r="C144" s="387"/>
    </row>
    <row r="145" spans="1:3" ht="18" customHeight="1" thickBot="1" x14ac:dyDescent="0.3">
      <c r="A145" s="392" t="s">
        <v>64</v>
      </c>
      <c r="B145" s="393">
        <v>36447719</v>
      </c>
      <c r="C145" s="387"/>
    </row>
    <row r="146" spans="1:3" ht="18" customHeight="1" thickBot="1" x14ac:dyDescent="0.3">
      <c r="A146" s="390" t="s">
        <v>1472</v>
      </c>
      <c r="B146" s="391">
        <v>852472976</v>
      </c>
      <c r="C146" s="387"/>
    </row>
    <row r="147" spans="1:3" ht="18" customHeight="1" thickBot="1" x14ac:dyDescent="0.3">
      <c r="A147" s="392" t="s">
        <v>125</v>
      </c>
      <c r="B147" s="393">
        <v>851697976</v>
      </c>
      <c r="C147" s="387"/>
    </row>
    <row r="148" spans="1:3" ht="18" customHeight="1" thickBot="1" x14ac:dyDescent="0.3">
      <c r="A148" s="392" t="s">
        <v>203</v>
      </c>
      <c r="B148" s="393">
        <v>775000</v>
      </c>
      <c r="C148" s="387"/>
    </row>
    <row r="149" spans="1:3" ht="18" customHeight="1" thickBot="1" x14ac:dyDescent="0.3">
      <c r="A149" s="390" t="s">
        <v>1473</v>
      </c>
      <c r="B149" s="391">
        <v>15947800</v>
      </c>
      <c r="C149" s="387"/>
    </row>
    <row r="150" spans="1:3" ht="18" customHeight="1" thickBot="1" x14ac:dyDescent="0.3">
      <c r="A150" s="392" t="s">
        <v>204</v>
      </c>
      <c r="B150" s="393">
        <v>15947800</v>
      </c>
      <c r="C150" s="387"/>
    </row>
    <row r="151" spans="1:3" ht="18" customHeight="1" thickBot="1" x14ac:dyDescent="0.3">
      <c r="A151" s="390" t="s">
        <v>1474</v>
      </c>
      <c r="B151" s="391">
        <v>220565996</v>
      </c>
      <c r="C151" s="387"/>
    </row>
    <row r="152" spans="1:3" ht="18" customHeight="1" thickBot="1" x14ac:dyDescent="0.3">
      <c r="A152" s="392" t="s">
        <v>62</v>
      </c>
      <c r="B152" s="393">
        <v>207038596</v>
      </c>
      <c r="C152" s="387"/>
    </row>
    <row r="153" spans="1:3" ht="18" customHeight="1" thickBot="1" x14ac:dyDescent="0.3">
      <c r="A153" s="392" t="s">
        <v>220</v>
      </c>
      <c r="B153" s="393">
        <v>10200000</v>
      </c>
      <c r="C153" s="387"/>
    </row>
    <row r="154" spans="1:3" ht="18" customHeight="1" thickBot="1" x14ac:dyDescent="0.3">
      <c r="A154" s="392" t="s">
        <v>110</v>
      </c>
      <c r="B154" s="393">
        <v>3327400</v>
      </c>
      <c r="C154" s="387"/>
    </row>
    <row r="155" spans="1:3" ht="18" customHeight="1" thickBot="1" x14ac:dyDescent="0.3">
      <c r="A155" s="390" t="s">
        <v>1475</v>
      </c>
      <c r="B155" s="391">
        <v>95093183</v>
      </c>
      <c r="C155" s="387"/>
    </row>
    <row r="156" spans="1:3" ht="18" customHeight="1" thickBot="1" x14ac:dyDescent="0.3">
      <c r="A156" s="392" t="s">
        <v>206</v>
      </c>
      <c r="B156" s="393">
        <v>66792400</v>
      </c>
      <c r="C156" s="387"/>
    </row>
    <row r="157" spans="1:3" ht="18" customHeight="1" thickBot="1" x14ac:dyDescent="0.3">
      <c r="A157" s="392" t="s">
        <v>126</v>
      </c>
      <c r="B157" s="393">
        <v>28300783</v>
      </c>
      <c r="C157" s="387"/>
    </row>
    <row r="158" spans="1:3" ht="18" customHeight="1" thickBot="1" x14ac:dyDescent="0.3">
      <c r="A158" s="388" t="s">
        <v>255</v>
      </c>
      <c r="B158" s="389">
        <v>148456448</v>
      </c>
      <c r="C158" s="387"/>
    </row>
    <row r="159" spans="1:3" ht="18" customHeight="1" thickBot="1" x14ac:dyDescent="0.3">
      <c r="A159" s="390" t="s">
        <v>1476</v>
      </c>
      <c r="B159" s="391">
        <v>21929068</v>
      </c>
      <c r="C159" s="387"/>
    </row>
    <row r="160" spans="1:3" ht="18" customHeight="1" thickBot="1" x14ac:dyDescent="0.3">
      <c r="A160" s="392" t="s">
        <v>15</v>
      </c>
      <c r="B160" s="393">
        <v>4393500</v>
      </c>
      <c r="C160" s="387"/>
    </row>
    <row r="161" spans="1:3" ht="18" customHeight="1" thickBot="1" x14ac:dyDescent="0.3">
      <c r="A161" s="392" t="s">
        <v>16</v>
      </c>
      <c r="B161" s="393">
        <v>345200</v>
      </c>
      <c r="C161" s="387"/>
    </row>
    <row r="162" spans="1:3" ht="18" customHeight="1" thickBot="1" x14ac:dyDescent="0.3">
      <c r="A162" s="392" t="s">
        <v>73</v>
      </c>
      <c r="B162" s="393">
        <v>13462622</v>
      </c>
      <c r="C162" s="387"/>
    </row>
    <row r="163" spans="1:3" ht="18" customHeight="1" thickBot="1" x14ac:dyDescent="0.3">
      <c r="A163" s="392" t="s">
        <v>17</v>
      </c>
      <c r="B163" s="393">
        <v>3727746</v>
      </c>
      <c r="C163" s="387"/>
    </row>
    <row r="164" spans="1:3" ht="18" customHeight="1" thickBot="1" x14ac:dyDescent="0.3">
      <c r="A164" s="390" t="s">
        <v>1477</v>
      </c>
      <c r="B164" s="391">
        <v>10678705</v>
      </c>
      <c r="C164" s="387"/>
    </row>
    <row r="165" spans="1:3" ht="18" customHeight="1" thickBot="1" x14ac:dyDescent="0.3">
      <c r="A165" s="392" t="s">
        <v>80</v>
      </c>
      <c r="B165" s="393">
        <v>428510</v>
      </c>
      <c r="C165" s="387"/>
    </row>
    <row r="166" spans="1:3" ht="18" customHeight="1" thickBot="1" x14ac:dyDescent="0.3">
      <c r="A166" s="392" t="s">
        <v>207</v>
      </c>
      <c r="B166" s="393">
        <v>2500000</v>
      </c>
      <c r="C166" s="387"/>
    </row>
    <row r="167" spans="1:3" ht="18" customHeight="1" thickBot="1" x14ac:dyDescent="0.3">
      <c r="A167" s="392" t="s">
        <v>106</v>
      </c>
      <c r="B167" s="393">
        <v>5794175</v>
      </c>
      <c r="C167" s="387"/>
    </row>
    <row r="168" spans="1:3" ht="18" customHeight="1" thickBot="1" x14ac:dyDescent="0.3">
      <c r="A168" s="392" t="s">
        <v>63</v>
      </c>
      <c r="B168" s="393">
        <v>1956020</v>
      </c>
      <c r="C168" s="387"/>
    </row>
    <row r="169" spans="1:3" ht="18" customHeight="1" thickBot="1" x14ac:dyDescent="0.3">
      <c r="A169" s="390" t="s">
        <v>1478</v>
      </c>
      <c r="B169" s="391">
        <v>2379000</v>
      </c>
      <c r="C169" s="387"/>
    </row>
    <row r="170" spans="1:3" ht="18" customHeight="1" thickBot="1" x14ac:dyDescent="0.3">
      <c r="A170" s="392" t="s">
        <v>18</v>
      </c>
      <c r="B170" s="393">
        <v>2178000</v>
      </c>
      <c r="C170" s="387"/>
    </row>
    <row r="171" spans="1:3" ht="18" customHeight="1" thickBot="1" x14ac:dyDescent="0.3">
      <c r="A171" s="392" t="s">
        <v>19</v>
      </c>
      <c r="B171" s="393">
        <v>201000</v>
      </c>
      <c r="C171" s="387"/>
    </row>
    <row r="172" spans="1:3" ht="18" customHeight="1" thickBot="1" x14ac:dyDescent="0.3">
      <c r="A172" s="390" t="s">
        <v>1479</v>
      </c>
      <c r="B172" s="391">
        <v>11449000</v>
      </c>
      <c r="C172" s="387"/>
    </row>
    <row r="173" spans="1:3" ht="18" customHeight="1" thickBot="1" x14ac:dyDescent="0.3">
      <c r="A173" s="392" t="s">
        <v>160</v>
      </c>
      <c r="B173" s="393">
        <v>9600000</v>
      </c>
      <c r="C173" s="387"/>
    </row>
    <row r="174" spans="1:3" ht="18" customHeight="1" thickBot="1" x14ac:dyDescent="0.3">
      <c r="A174" s="392" t="s">
        <v>161</v>
      </c>
      <c r="B174" s="393">
        <v>1036000</v>
      </c>
      <c r="C174" s="387"/>
    </row>
    <row r="175" spans="1:3" ht="18" customHeight="1" thickBot="1" x14ac:dyDescent="0.3">
      <c r="A175" s="392" t="s">
        <v>189</v>
      </c>
      <c r="B175" s="393">
        <v>76000</v>
      </c>
      <c r="C175" s="387"/>
    </row>
    <row r="176" spans="1:3" ht="18" customHeight="1" thickBot="1" x14ac:dyDescent="0.3">
      <c r="A176" s="392" t="s">
        <v>162</v>
      </c>
      <c r="B176" s="393">
        <v>737000</v>
      </c>
      <c r="C176" s="387"/>
    </row>
    <row r="177" spans="1:3" ht="18" customHeight="1" thickBot="1" x14ac:dyDescent="0.3">
      <c r="A177" s="390" t="s">
        <v>1480</v>
      </c>
      <c r="B177" s="391">
        <v>9388000</v>
      </c>
      <c r="C177" s="387"/>
    </row>
    <row r="178" spans="1:3" ht="18" customHeight="1" thickBot="1" x14ac:dyDescent="0.3">
      <c r="A178" s="392" t="s">
        <v>49</v>
      </c>
      <c r="B178" s="393">
        <v>9388000</v>
      </c>
      <c r="C178" s="387"/>
    </row>
    <row r="179" spans="1:3" ht="18" customHeight="1" thickBot="1" x14ac:dyDescent="0.3">
      <c r="A179" s="390" t="s">
        <v>1481</v>
      </c>
      <c r="B179" s="391">
        <v>46086575</v>
      </c>
      <c r="C179" s="387"/>
    </row>
    <row r="180" spans="1:3" ht="18" customHeight="1" thickBot="1" x14ac:dyDescent="0.3">
      <c r="A180" s="392" t="s">
        <v>163</v>
      </c>
      <c r="B180" s="393">
        <v>174452</v>
      </c>
      <c r="C180" s="387"/>
    </row>
    <row r="181" spans="1:3" ht="18" customHeight="1" thickBot="1" x14ac:dyDescent="0.3">
      <c r="A181" s="392" t="s">
        <v>102</v>
      </c>
      <c r="B181" s="393">
        <v>7928720</v>
      </c>
      <c r="C181" s="387"/>
    </row>
    <row r="182" spans="1:3" ht="18" customHeight="1" thickBot="1" x14ac:dyDescent="0.3">
      <c r="A182" s="392" t="s">
        <v>164</v>
      </c>
      <c r="B182" s="393">
        <v>10044000</v>
      </c>
      <c r="C182" s="387"/>
    </row>
    <row r="183" spans="1:3" ht="18" customHeight="1" thickBot="1" x14ac:dyDescent="0.3">
      <c r="A183" s="392" t="s">
        <v>103</v>
      </c>
      <c r="B183" s="393">
        <v>512000</v>
      </c>
      <c r="C183" s="387"/>
    </row>
    <row r="184" spans="1:3" ht="18" customHeight="1" thickBot="1" x14ac:dyDescent="0.3">
      <c r="A184" s="392" t="s">
        <v>82</v>
      </c>
      <c r="B184" s="393">
        <v>5164704</v>
      </c>
      <c r="C184" s="387"/>
    </row>
    <row r="185" spans="1:3" ht="18" customHeight="1" thickBot="1" x14ac:dyDescent="0.3">
      <c r="A185" s="392" t="s">
        <v>91</v>
      </c>
      <c r="B185" s="393">
        <v>8379800</v>
      </c>
      <c r="C185" s="387"/>
    </row>
    <row r="186" spans="1:3" ht="18" customHeight="1" thickBot="1" x14ac:dyDescent="0.3">
      <c r="A186" s="392" t="s">
        <v>50</v>
      </c>
      <c r="B186" s="393">
        <v>11762899</v>
      </c>
      <c r="C186" s="387"/>
    </row>
    <row r="187" spans="1:3" ht="18" customHeight="1" thickBot="1" x14ac:dyDescent="0.3">
      <c r="A187" s="392" t="s">
        <v>78</v>
      </c>
      <c r="B187" s="393">
        <v>2120000</v>
      </c>
      <c r="C187" s="387"/>
    </row>
    <row r="188" spans="1:3" ht="18" customHeight="1" thickBot="1" x14ac:dyDescent="0.3">
      <c r="A188" s="390" t="s">
        <v>1482</v>
      </c>
      <c r="B188" s="391">
        <v>680000</v>
      </c>
      <c r="C188" s="387"/>
    </row>
    <row r="189" spans="1:3" ht="18" customHeight="1" thickBot="1" x14ac:dyDescent="0.3">
      <c r="A189" s="392" t="s">
        <v>166</v>
      </c>
      <c r="B189" s="393">
        <v>675000</v>
      </c>
      <c r="C189" s="387"/>
    </row>
    <row r="190" spans="1:3" ht="18" customHeight="1" thickBot="1" x14ac:dyDescent="0.3">
      <c r="A190" s="392" t="s">
        <v>40</v>
      </c>
      <c r="B190" s="393">
        <v>5000</v>
      </c>
      <c r="C190" s="387"/>
    </row>
    <row r="191" spans="1:3" ht="18" customHeight="1" thickBot="1" x14ac:dyDescent="0.3">
      <c r="A191" s="390" t="s">
        <v>1483</v>
      </c>
      <c r="B191" s="391">
        <v>7500000</v>
      </c>
      <c r="C191" s="387"/>
    </row>
    <row r="192" spans="1:3" ht="18" customHeight="1" thickBot="1" x14ac:dyDescent="0.3">
      <c r="A192" s="392" t="s">
        <v>1185</v>
      </c>
      <c r="B192" s="393">
        <v>5000000</v>
      </c>
      <c r="C192" s="387"/>
    </row>
    <row r="193" spans="1:3" ht="18" customHeight="1" thickBot="1" x14ac:dyDescent="0.3">
      <c r="A193" s="392" t="s">
        <v>108</v>
      </c>
      <c r="B193" s="393">
        <v>2500000</v>
      </c>
      <c r="C193" s="387"/>
    </row>
    <row r="194" spans="1:3" ht="18" customHeight="1" thickBot="1" x14ac:dyDescent="0.3">
      <c r="A194" s="390" t="s">
        <v>1484</v>
      </c>
      <c r="B194" s="391">
        <v>38366100</v>
      </c>
      <c r="C194" s="387"/>
    </row>
    <row r="195" spans="1:3" ht="18" customHeight="1" thickBot="1" x14ac:dyDescent="0.3">
      <c r="A195" s="392" t="s">
        <v>84</v>
      </c>
      <c r="B195" s="393">
        <v>28787400</v>
      </c>
      <c r="C195" s="387"/>
    </row>
    <row r="196" spans="1:3" ht="18" customHeight="1" thickBot="1" x14ac:dyDescent="0.3">
      <c r="A196" s="392" t="s">
        <v>86</v>
      </c>
      <c r="B196" s="393">
        <v>9578700</v>
      </c>
      <c r="C196" s="387"/>
    </row>
    <row r="197" spans="1:3" ht="18" customHeight="1" thickBot="1" x14ac:dyDescent="0.3">
      <c r="A197" s="388" t="s">
        <v>256</v>
      </c>
      <c r="B197" s="389">
        <v>682615306</v>
      </c>
      <c r="C197" s="387"/>
    </row>
    <row r="198" spans="1:3" ht="18" customHeight="1" thickBot="1" x14ac:dyDescent="0.3">
      <c r="A198" s="392" t="s">
        <v>1485</v>
      </c>
      <c r="B198" s="393">
        <v>477192091</v>
      </c>
      <c r="C198" s="387"/>
    </row>
    <row r="199" spans="1:3" ht="18" customHeight="1" thickBot="1" x14ac:dyDescent="0.3">
      <c r="A199" s="392" t="s">
        <v>138</v>
      </c>
      <c r="B199" s="393">
        <v>657009</v>
      </c>
      <c r="C199" s="387"/>
    </row>
    <row r="200" spans="1:3" ht="18" customHeight="1" thickBot="1" x14ac:dyDescent="0.3">
      <c r="A200" s="392" t="s">
        <v>139</v>
      </c>
      <c r="B200" s="393">
        <v>146082882</v>
      </c>
      <c r="C200" s="387"/>
    </row>
    <row r="201" spans="1:3" ht="18" customHeight="1" thickBot="1" x14ac:dyDescent="0.3">
      <c r="A201" s="392" t="s">
        <v>140</v>
      </c>
      <c r="B201" s="393">
        <v>83824129</v>
      </c>
      <c r="C201" s="387"/>
    </row>
    <row r="202" spans="1:3" ht="18" customHeight="1" thickBot="1" x14ac:dyDescent="0.3">
      <c r="A202" s="392" t="s">
        <v>141</v>
      </c>
      <c r="B202" s="393">
        <v>246494013</v>
      </c>
      <c r="C202" s="387"/>
    </row>
    <row r="203" spans="1:3" ht="18" customHeight="1" thickBot="1" x14ac:dyDescent="0.3">
      <c r="A203" s="392" t="s">
        <v>142</v>
      </c>
      <c r="B203" s="393">
        <v>134059</v>
      </c>
      <c r="C203" s="387"/>
    </row>
    <row r="204" spans="1:3" ht="18" customHeight="1" thickBot="1" x14ac:dyDescent="0.3">
      <c r="A204" s="390" t="s">
        <v>1486</v>
      </c>
      <c r="B204" s="391">
        <v>205423215</v>
      </c>
      <c r="C204" s="387"/>
    </row>
    <row r="205" spans="1:3" ht="18" customHeight="1" thickBot="1" x14ac:dyDescent="0.3">
      <c r="A205" s="392" t="s">
        <v>143</v>
      </c>
      <c r="B205" s="393">
        <v>205423215</v>
      </c>
      <c r="C205" s="387"/>
    </row>
    <row r="206" spans="1:3" ht="18" customHeight="1" thickBot="1" x14ac:dyDescent="0.3">
      <c r="A206" s="394" t="s">
        <v>1202</v>
      </c>
      <c r="B206" s="395">
        <v>1000000</v>
      </c>
      <c r="C206" s="387"/>
    </row>
    <row r="207" spans="1:3" ht="18" customHeight="1" thickBot="1" x14ac:dyDescent="0.3">
      <c r="A207" s="390" t="s">
        <v>1487</v>
      </c>
      <c r="B207" s="391">
        <v>1000000</v>
      </c>
      <c r="C207" s="387"/>
    </row>
    <row r="208" spans="1:3" ht="18" customHeight="1" thickBot="1" x14ac:dyDescent="0.3">
      <c r="A208" s="392" t="s">
        <v>1201</v>
      </c>
      <c r="B208" s="393">
        <v>1000000</v>
      </c>
      <c r="C208" s="387"/>
    </row>
    <row r="209" spans="1:3" ht="18" customHeight="1" thickBot="1" x14ac:dyDescent="0.3">
      <c r="A209" s="388" t="s">
        <v>257</v>
      </c>
      <c r="B209" s="389">
        <v>115643097</v>
      </c>
      <c r="C209" s="387"/>
    </row>
    <row r="210" spans="1:3" ht="18" customHeight="1" thickBot="1" x14ac:dyDescent="0.3">
      <c r="A210" s="390" t="s">
        <v>1488</v>
      </c>
      <c r="B210" s="391">
        <v>41396469</v>
      </c>
      <c r="C210" s="387"/>
    </row>
    <row r="211" spans="1:3" ht="18" customHeight="1" thickBot="1" x14ac:dyDescent="0.3">
      <c r="A211" s="392" t="s">
        <v>127</v>
      </c>
      <c r="B211" s="393">
        <v>41396469</v>
      </c>
      <c r="C211" s="387"/>
    </row>
    <row r="212" spans="1:3" ht="18" customHeight="1" thickBot="1" x14ac:dyDescent="0.3">
      <c r="A212" s="390" t="s">
        <v>1489</v>
      </c>
      <c r="B212" s="391">
        <v>72698142</v>
      </c>
      <c r="C212" s="387"/>
    </row>
    <row r="213" spans="1:3" ht="18" customHeight="1" thickBot="1" x14ac:dyDescent="0.3">
      <c r="A213" s="392" t="s">
        <v>128</v>
      </c>
      <c r="B213" s="393">
        <v>72698142</v>
      </c>
      <c r="C213" s="387"/>
    </row>
    <row r="214" spans="1:3" ht="18" customHeight="1" thickBot="1" x14ac:dyDescent="0.3">
      <c r="A214" s="390" t="s">
        <v>1490</v>
      </c>
      <c r="B214" s="391">
        <v>1548486</v>
      </c>
      <c r="C214" s="387"/>
    </row>
    <row r="215" spans="1:3" ht="18" customHeight="1" thickBot="1" x14ac:dyDescent="0.3">
      <c r="A215" s="392" t="s">
        <v>129</v>
      </c>
      <c r="B215" s="393">
        <v>1548486</v>
      </c>
      <c r="C215" s="387"/>
    </row>
    <row r="216" spans="1:3" ht="18" customHeight="1" thickBot="1" x14ac:dyDescent="0.3">
      <c r="A216" s="396" t="s">
        <v>3091</v>
      </c>
      <c r="B216" s="397">
        <v>7186008650</v>
      </c>
      <c r="C216" s="387"/>
    </row>
    <row r="217" spans="1:3" x14ac:dyDescent="0.25">
      <c r="A217" s="387"/>
      <c r="B217" s="387"/>
      <c r="C217" s="387"/>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D349"/>
  <sheetViews>
    <sheetView topLeftCell="C1" zoomScale="70" zoomScaleNormal="70" workbookViewId="0">
      <pane ySplit="6" topLeftCell="A343" activePane="bottomLeft" state="frozen"/>
      <selection activeCell="H2" sqref="H2"/>
      <selection pane="bottomLeft" activeCell="F334" sqref="F334"/>
    </sheetView>
  </sheetViews>
  <sheetFormatPr baseColWidth="10" defaultColWidth="11.42578125" defaultRowHeight="15" x14ac:dyDescent="0.25"/>
  <cols>
    <col min="1" max="1" width="0.7109375" style="107" customWidth="1"/>
    <col min="2" max="2" width="16.85546875" style="107" bestFit="1" customWidth="1"/>
    <col min="3" max="3" width="152.42578125" style="107" bestFit="1" customWidth="1"/>
    <col min="4" max="4" width="21.7109375" style="107" bestFit="1" customWidth="1"/>
    <col min="5" max="16384" width="11.42578125" style="107"/>
  </cols>
  <sheetData>
    <row r="1" spans="2:4" ht="5.25" customHeight="1" thickBot="1" x14ac:dyDescent="0.3"/>
    <row r="2" spans="2:4" ht="20.25" customHeight="1" x14ac:dyDescent="0.25">
      <c r="B2" s="351" t="s">
        <v>1824</v>
      </c>
      <c r="C2" s="361"/>
      <c r="D2" s="361"/>
    </row>
    <row r="3" spans="2:4" ht="20.25" customHeight="1" x14ac:dyDescent="0.25">
      <c r="B3" s="353" t="s">
        <v>1825</v>
      </c>
      <c r="C3" s="360"/>
      <c r="D3" s="360"/>
    </row>
    <row r="4" spans="2:4" ht="20.25" customHeight="1" thickBot="1" x14ac:dyDescent="0.3">
      <c r="B4" s="362" t="s">
        <v>2153</v>
      </c>
      <c r="C4" s="363"/>
      <c r="D4" s="363"/>
    </row>
    <row r="5" spans="2:4" ht="20.25" customHeight="1" thickBot="1" x14ac:dyDescent="0.3">
      <c r="B5" s="355" t="s">
        <v>2160</v>
      </c>
      <c r="C5" s="359"/>
      <c r="D5" s="359"/>
    </row>
    <row r="6" spans="2:4" ht="54.75" customHeight="1" thickBot="1" x14ac:dyDescent="0.3">
      <c r="B6" s="287" t="s">
        <v>2163</v>
      </c>
      <c r="C6" s="287" t="s">
        <v>2162</v>
      </c>
      <c r="D6" s="287">
        <v>2019</v>
      </c>
    </row>
    <row r="7" spans="2:4" ht="18" x14ac:dyDescent="0.25">
      <c r="B7" s="199">
        <v>1000</v>
      </c>
      <c r="C7" s="200" t="s">
        <v>1492</v>
      </c>
      <c r="D7" s="201">
        <f>+D8+D13+D18+D27+D32+D39+D41+D44</f>
        <v>3432831052</v>
      </c>
    </row>
    <row r="8" spans="2:4" ht="18" x14ac:dyDescent="0.25">
      <c r="B8" s="202">
        <v>1100</v>
      </c>
      <c r="C8" s="203" t="s">
        <v>1493</v>
      </c>
      <c r="D8" s="204">
        <f>+SUM(D9:D12)</f>
        <v>1751312220.3599999</v>
      </c>
    </row>
    <row r="9" spans="2:4" ht="18" x14ac:dyDescent="0.25">
      <c r="B9" s="205">
        <v>111</v>
      </c>
      <c r="C9" s="206" t="s">
        <v>1494</v>
      </c>
      <c r="D9" s="207">
        <f>+IFERROR(VLOOKUP(B9,'DIN PARTIDAS'!E:F,2,FALSE),0)</f>
        <v>22573235.52</v>
      </c>
    </row>
    <row r="10" spans="2:4" ht="18" x14ac:dyDescent="0.25">
      <c r="B10" s="205">
        <v>112</v>
      </c>
      <c r="C10" s="206" t="s">
        <v>1495</v>
      </c>
      <c r="D10" s="207">
        <f>+IFERROR(VLOOKUP(B10,'DIN PARTIDAS'!E:F,2,FALSE),0)</f>
        <v>0</v>
      </c>
    </row>
    <row r="11" spans="2:4" ht="18" x14ac:dyDescent="0.25">
      <c r="B11" s="208">
        <v>113</v>
      </c>
      <c r="C11" s="206" t="s">
        <v>1496</v>
      </c>
      <c r="D11" s="207">
        <f>+IFERROR(VLOOKUP(B11,'DIN PARTIDAS'!E:F,2,FALSE),0)</f>
        <v>1728738984.8399999</v>
      </c>
    </row>
    <row r="12" spans="2:4" ht="18" x14ac:dyDescent="0.25">
      <c r="B12" s="205">
        <v>114</v>
      </c>
      <c r="C12" s="206" t="s">
        <v>1497</v>
      </c>
      <c r="D12" s="207">
        <f>+IFERROR(VLOOKUP(B12,'DIN PARTIDAS'!E:F,2,FALSE),0)</f>
        <v>0</v>
      </c>
    </row>
    <row r="13" spans="2:4" ht="18" x14ac:dyDescent="0.25">
      <c r="B13" s="202">
        <v>1200</v>
      </c>
      <c r="C13" s="203" t="s">
        <v>1498</v>
      </c>
      <c r="D13" s="204">
        <f>+SUM(D14:D17)</f>
        <v>118497760</v>
      </c>
    </row>
    <row r="14" spans="2:4" ht="18" x14ac:dyDescent="0.25">
      <c r="B14" s="205">
        <v>121</v>
      </c>
      <c r="C14" s="206" t="s">
        <v>1499</v>
      </c>
      <c r="D14" s="207">
        <f>+IFERROR(VLOOKUP(B14,'DIN PARTIDAS'!E:F,2,FALSE),0)</f>
        <v>8500000</v>
      </c>
    </row>
    <row r="15" spans="2:4" ht="18" x14ac:dyDescent="0.25">
      <c r="B15" s="208">
        <v>122</v>
      </c>
      <c r="C15" s="206" t="s">
        <v>1500</v>
      </c>
      <c r="D15" s="207">
        <f>+IFERROR(VLOOKUP(B15,'DIN PARTIDAS'!E:F,2,FALSE),0)</f>
        <v>109997760</v>
      </c>
    </row>
    <row r="16" spans="2:4" ht="18" x14ac:dyDescent="0.25">
      <c r="B16" s="208">
        <v>123</v>
      </c>
      <c r="C16" s="206" t="s">
        <v>1501</v>
      </c>
      <c r="D16" s="207">
        <f>+IFERROR(VLOOKUP(B16,'DIN PARTIDAS'!E:F,2,FALSE),0)</f>
        <v>0</v>
      </c>
    </row>
    <row r="17" spans="2:4" ht="18" x14ac:dyDescent="0.25">
      <c r="B17" s="205">
        <v>124</v>
      </c>
      <c r="C17" s="206" t="s">
        <v>1502</v>
      </c>
      <c r="D17" s="207">
        <f>+IFERROR(VLOOKUP(B17,'DIN PARTIDAS'!E:F,2,FALSE),0)</f>
        <v>0</v>
      </c>
    </row>
    <row r="18" spans="2:4" ht="18" x14ac:dyDescent="0.25">
      <c r="B18" s="202">
        <v>1300</v>
      </c>
      <c r="C18" s="203" t="s">
        <v>1503</v>
      </c>
      <c r="D18" s="204">
        <f>+SUM(D19:D26)</f>
        <v>359914852.91000003</v>
      </c>
    </row>
    <row r="19" spans="2:4" ht="18" x14ac:dyDescent="0.25">
      <c r="B19" s="205">
        <v>131</v>
      </c>
      <c r="C19" s="206" t="s">
        <v>1504</v>
      </c>
      <c r="D19" s="207">
        <f>+IFERROR(VLOOKUP(B19,'DIN PARTIDAS'!E:F,2,FALSE),0)</f>
        <v>0</v>
      </c>
    </row>
    <row r="20" spans="2:4" ht="18" x14ac:dyDescent="0.25">
      <c r="B20" s="205">
        <v>132</v>
      </c>
      <c r="C20" s="206" t="s">
        <v>1505</v>
      </c>
      <c r="D20" s="207">
        <f>+IFERROR(VLOOKUP(B20,'DIN PARTIDAS'!E:F,2,FALSE),0)</f>
        <v>342475824.48000002</v>
      </c>
    </row>
    <row r="21" spans="2:4" ht="18" x14ac:dyDescent="0.25">
      <c r="B21" s="205">
        <v>133</v>
      </c>
      <c r="C21" s="206" t="s">
        <v>1506</v>
      </c>
      <c r="D21" s="207">
        <f>+IFERROR(VLOOKUP(B21,'DIN PARTIDAS'!E:F,2,FALSE),0)</f>
        <v>17439028.43</v>
      </c>
    </row>
    <row r="22" spans="2:4" ht="18" x14ac:dyDescent="0.25">
      <c r="B22" s="205">
        <v>134</v>
      </c>
      <c r="C22" s="206" t="s">
        <v>1507</v>
      </c>
      <c r="D22" s="207">
        <f>+IFERROR(VLOOKUP(B22,'DIN PARTIDAS'!E:F,2,FALSE),0)</f>
        <v>0</v>
      </c>
    </row>
    <row r="23" spans="2:4" ht="18" x14ac:dyDescent="0.25">
      <c r="B23" s="205">
        <v>135</v>
      </c>
      <c r="C23" s="206" t="s">
        <v>1508</v>
      </c>
      <c r="D23" s="207">
        <f>+IFERROR(VLOOKUP(B23,'DIN PARTIDAS'!E:F,2,FALSE),0)</f>
        <v>0</v>
      </c>
    </row>
    <row r="24" spans="2:4" ht="18" x14ac:dyDescent="0.25">
      <c r="B24" s="205">
        <v>136</v>
      </c>
      <c r="C24" s="206" t="s">
        <v>1509</v>
      </c>
      <c r="D24" s="207">
        <f>+IFERROR(VLOOKUP(B24,'DIN PARTIDAS'!E:F,2,FALSE),0)</f>
        <v>0</v>
      </c>
    </row>
    <row r="25" spans="2:4" ht="18" x14ac:dyDescent="0.25">
      <c r="B25" s="205">
        <v>137</v>
      </c>
      <c r="C25" s="206" t="s">
        <v>1510</v>
      </c>
      <c r="D25" s="207">
        <f>+IFERROR(VLOOKUP(B25,'DIN PARTIDAS'!E:F,2,FALSE),0)</f>
        <v>0</v>
      </c>
    </row>
    <row r="26" spans="2:4" ht="18" x14ac:dyDescent="0.25">
      <c r="B26" s="205">
        <v>138</v>
      </c>
      <c r="C26" s="206" t="s">
        <v>1511</v>
      </c>
      <c r="D26" s="207">
        <f>+IFERROR(VLOOKUP(B26,'DIN PARTIDAS'!E:F,2,FALSE),0)</f>
        <v>0</v>
      </c>
    </row>
    <row r="27" spans="2:4" ht="18" x14ac:dyDescent="0.25">
      <c r="B27" s="202">
        <v>1400</v>
      </c>
      <c r="C27" s="203" t="s">
        <v>1512</v>
      </c>
      <c r="D27" s="204">
        <f>+SUM(D28:D31)</f>
        <v>538664592.6500001</v>
      </c>
    </row>
    <row r="28" spans="2:4" ht="18" x14ac:dyDescent="0.25">
      <c r="B28" s="205">
        <v>141</v>
      </c>
      <c r="C28" s="206" t="s">
        <v>1513</v>
      </c>
      <c r="D28" s="207">
        <f>+IFERROR(VLOOKUP(B28,'DIN PARTIDAS'!E:F,2,FALSE),0)</f>
        <v>83680288.5</v>
      </c>
    </row>
    <row r="29" spans="2:4" ht="18" x14ac:dyDescent="0.25">
      <c r="B29" s="205">
        <v>142</v>
      </c>
      <c r="C29" s="206" t="s">
        <v>1514</v>
      </c>
      <c r="D29" s="207">
        <f>+IFERROR(VLOOKUP(B29,'DIN PARTIDAS'!E:F,2,FALSE),0)</f>
        <v>54982374.68</v>
      </c>
    </row>
    <row r="30" spans="2:4" ht="18" x14ac:dyDescent="0.25">
      <c r="B30" s="205">
        <v>143</v>
      </c>
      <c r="C30" s="206" t="s">
        <v>1515</v>
      </c>
      <c r="D30" s="207">
        <f>+IFERROR(VLOOKUP(B30,'DIN PARTIDAS'!E:F,2,FALSE),0)</f>
        <v>342729929.47000003</v>
      </c>
    </row>
    <row r="31" spans="2:4" ht="18" x14ac:dyDescent="0.25">
      <c r="B31" s="205">
        <v>144</v>
      </c>
      <c r="C31" s="206" t="s">
        <v>1516</v>
      </c>
      <c r="D31" s="207">
        <f>+IFERROR(VLOOKUP(B31,'DIN PARTIDAS'!E:F,2,FALSE),0)</f>
        <v>57272000</v>
      </c>
    </row>
    <row r="32" spans="2:4" ht="18" x14ac:dyDescent="0.25">
      <c r="B32" s="202">
        <v>1500</v>
      </c>
      <c r="C32" s="203" t="s">
        <v>1517</v>
      </c>
      <c r="D32" s="204">
        <f>+SUM(D33:D38)</f>
        <v>517666024.44</v>
      </c>
    </row>
    <row r="33" spans="2:4" ht="18" x14ac:dyDescent="0.25">
      <c r="B33" s="205">
        <v>151</v>
      </c>
      <c r="C33" s="206" t="s">
        <v>1518</v>
      </c>
      <c r="D33" s="207">
        <f>+IFERROR(VLOOKUP(B33,'DIN PARTIDAS'!E:F,2,FALSE),0)</f>
        <v>0</v>
      </c>
    </row>
    <row r="34" spans="2:4" ht="18" x14ac:dyDescent="0.25">
      <c r="B34" s="208">
        <v>152</v>
      </c>
      <c r="C34" s="206" t="s">
        <v>1519</v>
      </c>
      <c r="D34" s="207">
        <f>+IFERROR(VLOOKUP(B34,'DIN PARTIDAS'!E:F,2,FALSE),0)</f>
        <v>4000000</v>
      </c>
    </row>
    <row r="35" spans="2:4" ht="18" x14ac:dyDescent="0.25">
      <c r="B35" s="208">
        <v>153</v>
      </c>
      <c r="C35" s="206" t="s">
        <v>1520</v>
      </c>
      <c r="D35" s="207">
        <f>+IFERROR(VLOOKUP(B35,'DIN PARTIDAS'!E:F,2,FALSE),0)</f>
        <v>0</v>
      </c>
    </row>
    <row r="36" spans="2:4" ht="18" x14ac:dyDescent="0.25">
      <c r="B36" s="208">
        <v>154</v>
      </c>
      <c r="C36" s="206" t="s">
        <v>1521</v>
      </c>
      <c r="D36" s="207">
        <f>+IFERROR(VLOOKUP(B36,'DIN PARTIDAS'!E:F,2,FALSE),0)</f>
        <v>513666024.44</v>
      </c>
    </row>
    <row r="37" spans="2:4" ht="18" x14ac:dyDescent="0.25">
      <c r="B37" s="208">
        <v>155</v>
      </c>
      <c r="C37" s="206" t="s">
        <v>1522</v>
      </c>
      <c r="D37" s="207">
        <f>+IFERROR(VLOOKUP(B37,'DIN PARTIDAS'!E:F,2,FALSE),0)</f>
        <v>0</v>
      </c>
    </row>
    <row r="38" spans="2:4" ht="18" x14ac:dyDescent="0.25">
      <c r="B38" s="205">
        <v>159</v>
      </c>
      <c r="C38" s="206" t="s">
        <v>1523</v>
      </c>
      <c r="D38" s="207">
        <f>+IFERROR(VLOOKUP(B38,'DIN PARTIDAS'!E:F,2,FALSE),0)</f>
        <v>0</v>
      </c>
    </row>
    <row r="39" spans="2:4" ht="18" x14ac:dyDescent="0.25">
      <c r="B39" s="202">
        <v>1600</v>
      </c>
      <c r="C39" s="203" t="s">
        <v>1200</v>
      </c>
      <c r="D39" s="204">
        <f>+SUM(D40)</f>
        <v>97504875</v>
      </c>
    </row>
    <row r="40" spans="2:4" ht="18" x14ac:dyDescent="0.25">
      <c r="B40" s="205">
        <v>161</v>
      </c>
      <c r="C40" s="206" t="s">
        <v>1524</v>
      </c>
      <c r="D40" s="207">
        <f>+IFERROR(VLOOKUP(B40,'DIN PARTIDAS'!E:F,2,FALSE),0)</f>
        <v>97504875</v>
      </c>
    </row>
    <row r="41" spans="2:4" ht="18" x14ac:dyDescent="0.25">
      <c r="B41" s="202">
        <v>1700</v>
      </c>
      <c r="C41" s="203" t="s">
        <v>1525</v>
      </c>
      <c r="D41" s="204">
        <f>+SUM(D42:D43)</f>
        <v>49270726.640000001</v>
      </c>
    </row>
    <row r="42" spans="2:4" ht="18" x14ac:dyDescent="0.25">
      <c r="B42" s="205">
        <v>171</v>
      </c>
      <c r="C42" s="206" t="s">
        <v>1526</v>
      </c>
      <c r="D42" s="207">
        <f>+IFERROR(VLOOKUP(B42,'DIN PARTIDAS'!E:F,2,FALSE),0)</f>
        <v>49270726.640000001</v>
      </c>
    </row>
    <row r="43" spans="2:4" ht="18" x14ac:dyDescent="0.25">
      <c r="B43" s="205">
        <v>172</v>
      </c>
      <c r="C43" s="206" t="s">
        <v>1527</v>
      </c>
      <c r="D43" s="207">
        <f>+IFERROR(VLOOKUP(B43,'DIN PARTIDAS'!E:F,2,FALSE),0)</f>
        <v>0</v>
      </c>
    </row>
    <row r="44" spans="2:4" ht="18" x14ac:dyDescent="0.25">
      <c r="B44" s="202">
        <v>1800</v>
      </c>
      <c r="C44" s="203" t="s">
        <v>1528</v>
      </c>
      <c r="D44" s="204">
        <f>+SUM(D45:D46)</f>
        <v>0</v>
      </c>
    </row>
    <row r="45" spans="2:4" ht="18" x14ac:dyDescent="0.25">
      <c r="B45" s="205">
        <v>181</v>
      </c>
      <c r="C45" s="206" t="s">
        <v>1529</v>
      </c>
      <c r="D45" s="207">
        <f>+IFERROR(VLOOKUP(B45,'DIN PARTIDAS'!E:F,2,FALSE),0)</f>
        <v>0</v>
      </c>
    </row>
    <row r="46" spans="2:4" ht="18" x14ac:dyDescent="0.25">
      <c r="B46" s="205">
        <v>182</v>
      </c>
      <c r="C46" s="206" t="s">
        <v>1530</v>
      </c>
      <c r="D46" s="207">
        <f>+IFERROR(VLOOKUP(B46,'DIN PARTIDAS'!E:F,2,FALSE),0)</f>
        <v>0</v>
      </c>
    </row>
    <row r="47" spans="2:4" ht="18" x14ac:dyDescent="0.25">
      <c r="B47" s="209">
        <v>2000</v>
      </c>
      <c r="C47" s="210" t="s">
        <v>1531</v>
      </c>
      <c r="D47" s="211">
        <f>+D48+D57+D61+D71+D81+D89+D92+D98+D102</f>
        <v>507251412.61199999</v>
      </c>
    </row>
    <row r="48" spans="2:4" ht="18" x14ac:dyDescent="0.25">
      <c r="B48" s="212">
        <v>2100</v>
      </c>
      <c r="C48" s="213" t="s">
        <v>1532</v>
      </c>
      <c r="D48" s="204">
        <f>+SUM(D49:D56)</f>
        <v>25704066.529999997</v>
      </c>
    </row>
    <row r="49" spans="2:4" ht="18" x14ac:dyDescent="0.25">
      <c r="B49" s="205">
        <v>211</v>
      </c>
      <c r="C49" s="214" t="s">
        <v>1533</v>
      </c>
      <c r="D49" s="207">
        <f>+IFERROR(VLOOKUP(B49,'DIN PARTIDAS'!E:F,2,FALSE),0)</f>
        <v>8340920.7179999994</v>
      </c>
    </row>
    <row r="50" spans="2:4" ht="18" x14ac:dyDescent="0.25">
      <c r="B50" s="215">
        <v>212</v>
      </c>
      <c r="C50" s="216" t="s">
        <v>1534</v>
      </c>
      <c r="D50" s="207">
        <f>+IFERROR(VLOOKUP(B50,'DIN PARTIDAS'!E:F,2,FALSE),0)</f>
        <v>813000</v>
      </c>
    </row>
    <row r="51" spans="2:4" ht="18" x14ac:dyDescent="0.25">
      <c r="B51" s="215">
        <v>213</v>
      </c>
      <c r="C51" s="216" t="s">
        <v>1535</v>
      </c>
      <c r="D51" s="207">
        <f>+IFERROR(VLOOKUP(B51,'DIN PARTIDAS'!E:F,2,FALSE),0)</f>
        <v>28000</v>
      </c>
    </row>
    <row r="52" spans="2:4" ht="18" x14ac:dyDescent="0.25">
      <c r="B52" s="217">
        <v>214</v>
      </c>
      <c r="C52" s="218" t="s">
        <v>1536</v>
      </c>
      <c r="D52" s="207">
        <f>+IFERROR(VLOOKUP(B52,'DIN PARTIDAS'!E:F,2,FALSE),0)</f>
        <v>1581119.1</v>
      </c>
    </row>
    <row r="53" spans="2:4" ht="18" x14ac:dyDescent="0.25">
      <c r="B53" s="215">
        <v>215</v>
      </c>
      <c r="C53" s="216" t="s">
        <v>1537</v>
      </c>
      <c r="D53" s="207">
        <f>+IFERROR(VLOOKUP(B53,'DIN PARTIDAS'!E:F,2,FALSE),0)</f>
        <v>7903146.6399999997</v>
      </c>
    </row>
    <row r="54" spans="2:4" ht="18" x14ac:dyDescent="0.25">
      <c r="B54" s="219">
        <v>216</v>
      </c>
      <c r="C54" s="216" t="s">
        <v>1538</v>
      </c>
      <c r="D54" s="207">
        <f>+IFERROR(VLOOKUP(B54,'DIN PARTIDAS'!E:F,2,FALSE),0)</f>
        <v>6210732.0720000006</v>
      </c>
    </row>
    <row r="55" spans="2:4" ht="18" x14ac:dyDescent="0.25">
      <c r="B55" s="215">
        <v>217</v>
      </c>
      <c r="C55" s="216" t="s">
        <v>1539</v>
      </c>
      <c r="D55" s="207">
        <f>+IFERROR(VLOOKUP(B55,'DIN PARTIDAS'!E:F,2,FALSE),0)</f>
        <v>822400</v>
      </c>
    </row>
    <row r="56" spans="2:4" ht="18" x14ac:dyDescent="0.25">
      <c r="B56" s="217">
        <v>218</v>
      </c>
      <c r="C56" s="218" t="s">
        <v>1540</v>
      </c>
      <c r="D56" s="207">
        <f>+IFERROR(VLOOKUP(B56,'DIN PARTIDAS'!E:F,2,FALSE),0)</f>
        <v>4748</v>
      </c>
    </row>
    <row r="57" spans="2:4" ht="18" x14ac:dyDescent="0.25">
      <c r="B57" s="212">
        <v>2200</v>
      </c>
      <c r="C57" s="213" t="s">
        <v>1541</v>
      </c>
      <c r="D57" s="204">
        <f>+SUM(D58:D60)</f>
        <v>10118625.52</v>
      </c>
    </row>
    <row r="58" spans="2:4" ht="18" x14ac:dyDescent="0.25">
      <c r="B58" s="215">
        <v>221</v>
      </c>
      <c r="C58" s="216" t="s">
        <v>1542</v>
      </c>
      <c r="D58" s="207">
        <f>+IFERROR(VLOOKUP(B58,'DIN PARTIDAS'!E:F,2,FALSE),0)</f>
        <v>5534800</v>
      </c>
    </row>
    <row r="59" spans="2:4" ht="18" x14ac:dyDescent="0.25">
      <c r="B59" s="215">
        <v>222</v>
      </c>
      <c r="C59" s="216" t="s">
        <v>1543</v>
      </c>
      <c r="D59" s="207">
        <f>+IFERROR(VLOOKUP(B59,'DIN PARTIDAS'!E:F,2,FALSE),0)</f>
        <v>3561531.56</v>
      </c>
    </row>
    <row r="60" spans="2:4" ht="18" x14ac:dyDescent="0.25">
      <c r="B60" s="215">
        <v>223</v>
      </c>
      <c r="C60" s="216" t="s">
        <v>1544</v>
      </c>
      <c r="D60" s="207">
        <f>+IFERROR(VLOOKUP(B60,'DIN PARTIDAS'!E:F,2,FALSE),0)</f>
        <v>1022293.96</v>
      </c>
    </row>
    <row r="61" spans="2:4" ht="18" x14ac:dyDescent="0.25">
      <c r="B61" s="212">
        <v>2300</v>
      </c>
      <c r="C61" s="213" t="s">
        <v>1545</v>
      </c>
      <c r="D61" s="204">
        <f>+SUM(D62:D70)</f>
        <v>0</v>
      </c>
    </row>
    <row r="62" spans="2:4" ht="18" x14ac:dyDescent="0.25">
      <c r="B62" s="215">
        <v>231</v>
      </c>
      <c r="C62" s="216" t="s">
        <v>1546</v>
      </c>
      <c r="D62" s="207">
        <f>+IFERROR(VLOOKUP(B62,'DIN PARTIDAS'!E:F,2,FALSE),0)</f>
        <v>0</v>
      </c>
    </row>
    <row r="63" spans="2:4" ht="18" x14ac:dyDescent="0.25">
      <c r="B63" s="215">
        <v>232</v>
      </c>
      <c r="C63" s="216" t="s">
        <v>1547</v>
      </c>
      <c r="D63" s="207">
        <f>+IFERROR(VLOOKUP(B63,'DIN PARTIDAS'!E:F,2,FALSE),0)</f>
        <v>0</v>
      </c>
    </row>
    <row r="64" spans="2:4" ht="18" x14ac:dyDescent="0.25">
      <c r="B64" s="215">
        <v>233</v>
      </c>
      <c r="C64" s="216" t="s">
        <v>1548</v>
      </c>
      <c r="D64" s="207">
        <f>+IFERROR(VLOOKUP(B64,'DIN PARTIDAS'!E:F,2,FALSE),0)</f>
        <v>0</v>
      </c>
    </row>
    <row r="65" spans="2:4" ht="18" x14ac:dyDescent="0.25">
      <c r="B65" s="215">
        <v>234</v>
      </c>
      <c r="C65" s="216" t="s">
        <v>1549</v>
      </c>
      <c r="D65" s="207">
        <f>+IFERROR(VLOOKUP(B65,'DIN PARTIDAS'!E:F,2,FALSE),0)</f>
        <v>0</v>
      </c>
    </row>
    <row r="66" spans="2:4" ht="18" x14ac:dyDescent="0.25">
      <c r="B66" s="215">
        <v>235</v>
      </c>
      <c r="C66" s="216" t="s">
        <v>1550</v>
      </c>
      <c r="D66" s="207">
        <f>+IFERROR(VLOOKUP(B66,'DIN PARTIDAS'!E:F,2,FALSE),0)</f>
        <v>0</v>
      </c>
    </row>
    <row r="67" spans="2:4" ht="18" x14ac:dyDescent="0.25">
      <c r="B67" s="215">
        <v>236</v>
      </c>
      <c r="C67" s="216" t="s">
        <v>1551</v>
      </c>
      <c r="D67" s="207">
        <f>+IFERROR(VLOOKUP(B67,'DIN PARTIDAS'!E:F,2,FALSE),0)</f>
        <v>0</v>
      </c>
    </row>
    <row r="68" spans="2:4" ht="18" x14ac:dyDescent="0.25">
      <c r="B68" s="215">
        <v>237</v>
      </c>
      <c r="C68" s="216" t="s">
        <v>1552</v>
      </c>
      <c r="D68" s="207">
        <f>+IFERROR(VLOOKUP(B68,'DIN PARTIDAS'!E:F,2,FALSE),0)</f>
        <v>0</v>
      </c>
    </row>
    <row r="69" spans="2:4" ht="18" x14ac:dyDescent="0.25">
      <c r="B69" s="215">
        <v>238</v>
      </c>
      <c r="C69" s="216" t="s">
        <v>1553</v>
      </c>
      <c r="D69" s="207">
        <f>+IFERROR(VLOOKUP(B69,'DIN PARTIDAS'!E:F,2,FALSE),0)</f>
        <v>0</v>
      </c>
    </row>
    <row r="70" spans="2:4" ht="18" x14ac:dyDescent="0.25">
      <c r="B70" s="215">
        <v>239</v>
      </c>
      <c r="C70" s="216" t="s">
        <v>1554</v>
      </c>
      <c r="D70" s="207">
        <f>+IFERROR(VLOOKUP(B70,'DIN PARTIDAS'!E:F,2,FALSE),0)</f>
        <v>0</v>
      </c>
    </row>
    <row r="71" spans="2:4" ht="18" x14ac:dyDescent="0.25">
      <c r="B71" s="212">
        <v>2400</v>
      </c>
      <c r="C71" s="213" t="s">
        <v>1555</v>
      </c>
      <c r="D71" s="204">
        <f>+SUM(D72:D80)</f>
        <v>177913303.47</v>
      </c>
    </row>
    <row r="72" spans="2:4" ht="18" x14ac:dyDescent="0.25">
      <c r="B72" s="215">
        <v>241</v>
      </c>
      <c r="C72" s="216" t="s">
        <v>1556</v>
      </c>
      <c r="D72" s="207">
        <f>+IFERROR(VLOOKUP(B72,'DIN PARTIDAS'!E:F,2,FALSE),0)</f>
        <v>1881840</v>
      </c>
    </row>
    <row r="73" spans="2:4" ht="18" x14ac:dyDescent="0.25">
      <c r="B73" s="215">
        <v>242</v>
      </c>
      <c r="C73" s="216" t="s">
        <v>1557</v>
      </c>
      <c r="D73" s="207">
        <f>+IFERROR(VLOOKUP(B73,'DIN PARTIDAS'!E:F,2,FALSE),0)</f>
        <v>1462600</v>
      </c>
    </row>
    <row r="74" spans="2:4" ht="18" x14ac:dyDescent="0.25">
      <c r="B74" s="215">
        <v>243</v>
      </c>
      <c r="C74" s="216" t="s">
        <v>1558</v>
      </c>
      <c r="D74" s="207">
        <f>+IFERROR(VLOOKUP(B74,'DIN PARTIDAS'!E:F,2,FALSE),0)</f>
        <v>282500</v>
      </c>
    </row>
    <row r="75" spans="2:4" ht="18" x14ac:dyDescent="0.25">
      <c r="B75" s="215">
        <v>244</v>
      </c>
      <c r="C75" s="216" t="s">
        <v>1559</v>
      </c>
      <c r="D75" s="207">
        <f>+IFERROR(VLOOKUP(B75,'DIN PARTIDAS'!E:F,2,FALSE),0)</f>
        <v>94824</v>
      </c>
    </row>
    <row r="76" spans="2:4" ht="18" x14ac:dyDescent="0.25">
      <c r="B76" s="215">
        <v>245</v>
      </c>
      <c r="C76" s="216" t="s">
        <v>1560</v>
      </c>
      <c r="D76" s="207">
        <f>+IFERROR(VLOOKUP(B76,'DIN PARTIDAS'!E:F,2,FALSE),0)</f>
        <v>1299002</v>
      </c>
    </row>
    <row r="77" spans="2:4" ht="18" x14ac:dyDescent="0.25">
      <c r="B77" s="215">
        <v>246</v>
      </c>
      <c r="C77" s="216" t="s">
        <v>1561</v>
      </c>
      <c r="D77" s="207">
        <f>+IFERROR(VLOOKUP(B77,'DIN PARTIDAS'!E:F,2,FALSE),0)</f>
        <v>135577968</v>
      </c>
    </row>
    <row r="78" spans="2:4" ht="18" x14ac:dyDescent="0.25">
      <c r="B78" s="215">
        <v>247</v>
      </c>
      <c r="C78" s="216" t="s">
        <v>1562</v>
      </c>
      <c r="D78" s="207">
        <f>+IFERROR(VLOOKUP(B78,'DIN PARTIDAS'!E:F,2,FALSE),0)</f>
        <v>17429544.690000001</v>
      </c>
    </row>
    <row r="79" spans="2:4" ht="18" x14ac:dyDescent="0.25">
      <c r="B79" s="215">
        <v>248</v>
      </c>
      <c r="C79" s="216" t="s">
        <v>1563</v>
      </c>
      <c r="D79" s="207">
        <f>+IFERROR(VLOOKUP(B79,'DIN PARTIDAS'!E:F,2,FALSE),0)</f>
        <v>284000</v>
      </c>
    </row>
    <row r="80" spans="2:4" ht="18" x14ac:dyDescent="0.25">
      <c r="B80" s="215">
        <v>249</v>
      </c>
      <c r="C80" s="216" t="s">
        <v>1564</v>
      </c>
      <c r="D80" s="207">
        <f>+IFERROR(VLOOKUP(B80,'DIN PARTIDAS'!E:F,2,FALSE),0)</f>
        <v>19601024.780000001</v>
      </c>
    </row>
    <row r="81" spans="2:4" ht="18" x14ac:dyDescent="0.25">
      <c r="B81" s="212">
        <v>2500</v>
      </c>
      <c r="C81" s="213" t="s">
        <v>1565</v>
      </c>
      <c r="D81" s="204">
        <f>+SUM(D82:D88)</f>
        <v>34389604.355999999</v>
      </c>
    </row>
    <row r="82" spans="2:4" ht="18" x14ac:dyDescent="0.25">
      <c r="B82" s="217">
        <v>251</v>
      </c>
      <c r="C82" s="218" t="s">
        <v>1566</v>
      </c>
      <c r="D82" s="207">
        <f>+IFERROR(VLOOKUP(B82,'DIN PARTIDAS'!E:F,2,FALSE),0)</f>
        <v>15212000</v>
      </c>
    </row>
    <row r="83" spans="2:4" ht="18" x14ac:dyDescent="0.25">
      <c r="B83" s="217">
        <v>252</v>
      </c>
      <c r="C83" s="218" t="s">
        <v>1567</v>
      </c>
      <c r="D83" s="207">
        <f>+IFERROR(VLOOKUP(B83,'DIN PARTIDAS'!E:F,2,FALSE),0)</f>
        <v>550000</v>
      </c>
    </row>
    <row r="84" spans="2:4" ht="18" x14ac:dyDescent="0.25">
      <c r="B84" s="217">
        <v>253</v>
      </c>
      <c r="C84" s="218" t="s">
        <v>1568</v>
      </c>
      <c r="D84" s="207">
        <f>+IFERROR(VLOOKUP(B84,'DIN PARTIDAS'!E:F,2,FALSE),0)</f>
        <v>3356276.3</v>
      </c>
    </row>
    <row r="85" spans="2:4" ht="18" x14ac:dyDescent="0.25">
      <c r="B85" s="217">
        <v>254</v>
      </c>
      <c r="C85" s="218" t="s">
        <v>1569</v>
      </c>
      <c r="D85" s="207">
        <f>+IFERROR(VLOOKUP(B85,'DIN PARTIDAS'!E:F,2,FALSE),0)</f>
        <v>2249474.946</v>
      </c>
    </row>
    <row r="86" spans="2:4" ht="18" x14ac:dyDescent="0.25">
      <c r="B86" s="217">
        <v>255</v>
      </c>
      <c r="C86" s="218" t="s">
        <v>1570</v>
      </c>
      <c r="D86" s="207">
        <f>+IFERROR(VLOOKUP(B86,'DIN PARTIDAS'!E:F,2,FALSE),0)</f>
        <v>960000</v>
      </c>
    </row>
    <row r="87" spans="2:4" ht="18" x14ac:dyDescent="0.25">
      <c r="B87" s="217">
        <v>256</v>
      </c>
      <c r="C87" s="218" t="s">
        <v>1571</v>
      </c>
      <c r="D87" s="207">
        <f>+IFERROR(VLOOKUP(B87,'DIN PARTIDAS'!E:F,2,FALSE),0)</f>
        <v>10826853.109999999</v>
      </c>
    </row>
    <row r="88" spans="2:4" ht="18" x14ac:dyDescent="0.25">
      <c r="B88" s="217">
        <v>259</v>
      </c>
      <c r="C88" s="218" t="s">
        <v>1572</v>
      </c>
      <c r="D88" s="207">
        <f>+IFERROR(VLOOKUP(B88,'DIN PARTIDAS'!E:F,2,FALSE),0)</f>
        <v>1235000</v>
      </c>
    </row>
    <row r="89" spans="2:4" ht="18" x14ac:dyDescent="0.25">
      <c r="B89" s="212">
        <v>2600</v>
      </c>
      <c r="C89" s="213" t="s">
        <v>1573</v>
      </c>
      <c r="D89" s="204">
        <f>+SUM(D90:D91)</f>
        <v>164159814.41999999</v>
      </c>
    </row>
    <row r="90" spans="2:4" ht="18" x14ac:dyDescent="0.25">
      <c r="B90" s="220">
        <v>261</v>
      </c>
      <c r="C90" s="218" t="s">
        <v>1574</v>
      </c>
      <c r="D90" s="207">
        <f>+IFERROR(VLOOKUP(B90,'DIN PARTIDAS'!E:F,2,FALSE),0)</f>
        <v>164159814.41999999</v>
      </c>
    </row>
    <row r="91" spans="2:4" ht="18" x14ac:dyDescent="0.25">
      <c r="B91" s="217">
        <v>262</v>
      </c>
      <c r="C91" s="218" t="s">
        <v>1575</v>
      </c>
      <c r="D91" s="207">
        <f>+IFERROR(VLOOKUP(B91,'DIN PARTIDAS'!E:F,2,FALSE),0)</f>
        <v>0</v>
      </c>
    </row>
    <row r="92" spans="2:4" ht="18" x14ac:dyDescent="0.25">
      <c r="B92" s="212">
        <v>2700</v>
      </c>
      <c r="C92" s="213" t="s">
        <v>1576</v>
      </c>
      <c r="D92" s="204">
        <f>+SUM(D93:D97)</f>
        <v>20969375.548</v>
      </c>
    </row>
    <row r="93" spans="2:4" ht="18" x14ac:dyDescent="0.25">
      <c r="B93" s="217">
        <v>271</v>
      </c>
      <c r="C93" s="218" t="s">
        <v>1577</v>
      </c>
      <c r="D93" s="207">
        <f>+IFERROR(VLOOKUP(B93,'DIN PARTIDAS'!E:F,2,FALSE),0)</f>
        <v>10648875.050000001</v>
      </c>
    </row>
    <row r="94" spans="2:4" ht="18" x14ac:dyDescent="0.25">
      <c r="B94" s="217">
        <v>272</v>
      </c>
      <c r="C94" s="218" t="s">
        <v>1578</v>
      </c>
      <c r="D94" s="207">
        <f>+IFERROR(VLOOKUP(B94,'DIN PARTIDAS'!E:F,2,FALSE),0)</f>
        <v>9434901.0899999999</v>
      </c>
    </row>
    <row r="95" spans="2:4" ht="18" x14ac:dyDescent="0.25">
      <c r="B95" s="215">
        <v>273</v>
      </c>
      <c r="C95" s="216" t="s">
        <v>1579</v>
      </c>
      <c r="D95" s="207">
        <f>+IFERROR(VLOOKUP(B95,'DIN PARTIDAS'!E:F,2,FALSE),0)</f>
        <v>586844.64</v>
      </c>
    </row>
    <row r="96" spans="2:4" ht="18" x14ac:dyDescent="0.25">
      <c r="B96" s="217">
        <v>274</v>
      </c>
      <c r="C96" s="218" t="s">
        <v>1580</v>
      </c>
      <c r="D96" s="207">
        <f>+IFERROR(VLOOKUP(B96,'DIN PARTIDAS'!E:F,2,FALSE),0)</f>
        <v>185200</v>
      </c>
    </row>
    <row r="97" spans="2:4" ht="18" x14ac:dyDescent="0.25">
      <c r="B97" s="215">
        <v>275</v>
      </c>
      <c r="C97" s="216" t="s">
        <v>1581</v>
      </c>
      <c r="D97" s="207">
        <f>+IFERROR(VLOOKUP(B97,'DIN PARTIDAS'!E:F,2,FALSE),0)</f>
        <v>113554.768</v>
      </c>
    </row>
    <row r="98" spans="2:4" ht="18" x14ac:dyDescent="0.25">
      <c r="B98" s="212">
        <v>2800</v>
      </c>
      <c r="C98" s="213" t="s">
        <v>1582</v>
      </c>
      <c r="D98" s="204">
        <f>+SUM(D99:D101)</f>
        <v>500000</v>
      </c>
    </row>
    <row r="99" spans="2:4" ht="18" x14ac:dyDescent="0.25">
      <c r="B99" s="215">
        <v>281</v>
      </c>
      <c r="C99" s="216" t="s">
        <v>1583</v>
      </c>
      <c r="D99" s="207">
        <f>+IFERROR(VLOOKUP(B99,'DIN PARTIDAS'!E:F,2,FALSE),0)</f>
        <v>0</v>
      </c>
    </row>
    <row r="100" spans="2:4" ht="18" x14ac:dyDescent="0.25">
      <c r="B100" s="217">
        <v>282</v>
      </c>
      <c r="C100" s="218" t="s">
        <v>1584</v>
      </c>
      <c r="D100" s="207">
        <f>+IFERROR(VLOOKUP(B100,'DIN PARTIDAS'!E:F,2,FALSE),0)</f>
        <v>0</v>
      </c>
    </row>
    <row r="101" spans="2:4" ht="18" x14ac:dyDescent="0.25">
      <c r="B101" s="217">
        <v>283</v>
      </c>
      <c r="C101" s="218" t="s">
        <v>1585</v>
      </c>
      <c r="D101" s="207">
        <f>+IFERROR(VLOOKUP(B101,'DIN PARTIDAS'!E:F,2,FALSE),0)</f>
        <v>500000</v>
      </c>
    </row>
    <row r="102" spans="2:4" ht="18" x14ac:dyDescent="0.25">
      <c r="B102" s="212">
        <v>2900</v>
      </c>
      <c r="C102" s="213" t="s">
        <v>1586</v>
      </c>
      <c r="D102" s="204">
        <f>+SUM(D103:D111)</f>
        <v>73496622.767999992</v>
      </c>
    </row>
    <row r="103" spans="2:4" ht="18" x14ac:dyDescent="0.25">
      <c r="B103" s="215">
        <v>291</v>
      </c>
      <c r="C103" s="216" t="s">
        <v>1587</v>
      </c>
      <c r="D103" s="207">
        <f>+IFERROR(VLOOKUP(B103,'DIN PARTIDAS'!E:F,2,FALSE),0)</f>
        <v>8061700.4040000001</v>
      </c>
    </row>
    <row r="104" spans="2:4" ht="18" x14ac:dyDescent="0.25">
      <c r="B104" s="215">
        <v>292</v>
      </c>
      <c r="C104" s="216" t="s">
        <v>265</v>
      </c>
      <c r="D104" s="207">
        <f>+IFERROR(VLOOKUP(B104,'DIN PARTIDAS'!E:F,2,FALSE),0)</f>
        <v>1085801.3400000001</v>
      </c>
    </row>
    <row r="105" spans="2:4" ht="18" x14ac:dyDescent="0.25">
      <c r="B105" s="215">
        <v>293</v>
      </c>
      <c r="C105" s="216" t="s">
        <v>1588</v>
      </c>
      <c r="D105" s="207">
        <f>+IFERROR(VLOOKUP(B105,'DIN PARTIDAS'!E:F,2,FALSE),0)</f>
        <v>334327.69200000004</v>
      </c>
    </row>
    <row r="106" spans="2:4" ht="18" x14ac:dyDescent="0.25">
      <c r="B106" s="215">
        <v>294</v>
      </c>
      <c r="C106" s="216" t="s">
        <v>267</v>
      </c>
      <c r="D106" s="207">
        <f>+IFERROR(VLOOKUP(B106,'DIN PARTIDAS'!E:F,2,FALSE),0)</f>
        <v>2034343.264</v>
      </c>
    </row>
    <row r="107" spans="2:4" ht="18" x14ac:dyDescent="0.25">
      <c r="B107" s="215">
        <v>295</v>
      </c>
      <c r="C107" s="216" t="s">
        <v>1589</v>
      </c>
      <c r="D107" s="207">
        <f>+IFERROR(VLOOKUP(B107,'DIN PARTIDAS'!E:F,2,FALSE),0)</f>
        <v>0</v>
      </c>
    </row>
    <row r="108" spans="2:4" ht="18" x14ac:dyDescent="0.25">
      <c r="B108" s="215">
        <v>296</v>
      </c>
      <c r="C108" s="216" t="s">
        <v>268</v>
      </c>
      <c r="D108" s="207">
        <f>+IFERROR(VLOOKUP(B108,'DIN PARTIDAS'!E:F,2,FALSE),0)</f>
        <v>51888351.519999996</v>
      </c>
    </row>
    <row r="109" spans="2:4" ht="18" x14ac:dyDescent="0.25">
      <c r="B109" s="215">
        <v>297</v>
      </c>
      <c r="C109" s="216" t="s">
        <v>1590</v>
      </c>
      <c r="D109" s="207">
        <f>+IFERROR(VLOOKUP(B109,'DIN PARTIDAS'!E:F,2,FALSE),0)</f>
        <v>0</v>
      </c>
    </row>
    <row r="110" spans="2:4" ht="18" x14ac:dyDescent="0.25">
      <c r="B110" s="215">
        <v>298</v>
      </c>
      <c r="C110" s="216" t="s">
        <v>1591</v>
      </c>
      <c r="D110" s="207">
        <f>+IFERROR(VLOOKUP(B110,'DIN PARTIDAS'!E:F,2,FALSE),0)</f>
        <v>10074275.859999999</v>
      </c>
    </row>
    <row r="111" spans="2:4" ht="18" x14ac:dyDescent="0.25">
      <c r="B111" s="215">
        <v>299</v>
      </c>
      <c r="C111" s="216" t="s">
        <v>1592</v>
      </c>
      <c r="D111" s="207">
        <f>+IFERROR(VLOOKUP(B111,'DIN PARTIDAS'!E:F,2,FALSE),0)</f>
        <v>17822.688000000002</v>
      </c>
    </row>
    <row r="112" spans="2:4" ht="18" x14ac:dyDescent="0.25">
      <c r="B112" s="209">
        <v>3000</v>
      </c>
      <c r="C112" s="210" t="s">
        <v>1593</v>
      </c>
      <c r="D112" s="211">
        <f>+D113+D123+D133+D143+D153+D163+D171+D181+D187</f>
        <v>1077683659.5991943</v>
      </c>
    </row>
    <row r="113" spans="2:4" ht="18" x14ac:dyDescent="0.25">
      <c r="B113" s="212">
        <v>3100</v>
      </c>
      <c r="C113" s="213" t="s">
        <v>1594</v>
      </c>
      <c r="D113" s="204">
        <f>+SUM(D114:D122)</f>
        <v>345991704</v>
      </c>
    </row>
    <row r="114" spans="2:4" ht="18" x14ac:dyDescent="0.25">
      <c r="B114" s="221">
        <v>311</v>
      </c>
      <c r="C114" s="214" t="s">
        <v>1595</v>
      </c>
      <c r="D114" s="207">
        <f>+IFERROR(VLOOKUP(B114,'DIN PARTIDAS'!E:F,2,FALSE),0)</f>
        <v>305000000</v>
      </c>
    </row>
    <row r="115" spans="2:4" ht="18" x14ac:dyDescent="0.25">
      <c r="B115" s="221">
        <v>312</v>
      </c>
      <c r="C115" s="214" t="s">
        <v>1596</v>
      </c>
      <c r="D115" s="207">
        <f>+IFERROR(VLOOKUP(B115,'DIN PARTIDAS'!E:F,2,FALSE),0)</f>
        <v>708286</v>
      </c>
    </row>
    <row r="116" spans="2:4" ht="18" x14ac:dyDescent="0.25">
      <c r="B116" s="221">
        <v>313</v>
      </c>
      <c r="C116" s="214" t="s">
        <v>1597</v>
      </c>
      <c r="D116" s="207">
        <f>+IFERROR(VLOOKUP(B116,'DIN PARTIDAS'!E:F,2,FALSE),0)</f>
        <v>22000000</v>
      </c>
    </row>
    <row r="117" spans="2:4" ht="18" x14ac:dyDescent="0.25">
      <c r="B117" s="221">
        <v>314</v>
      </c>
      <c r="C117" s="214" t="s">
        <v>1598</v>
      </c>
      <c r="D117" s="207">
        <f>+IFERROR(VLOOKUP(B117,'DIN PARTIDAS'!E:F,2,FALSE),0)</f>
        <v>2897449</v>
      </c>
    </row>
    <row r="118" spans="2:4" ht="18" x14ac:dyDescent="0.25">
      <c r="B118" s="221">
        <v>315</v>
      </c>
      <c r="C118" s="214" t="s">
        <v>1599</v>
      </c>
      <c r="D118" s="207">
        <f>+IFERROR(VLOOKUP(B118,'DIN PARTIDAS'!E:F,2,FALSE),0)</f>
        <v>153600</v>
      </c>
    </row>
    <row r="119" spans="2:4" ht="18" x14ac:dyDescent="0.25">
      <c r="B119" s="221">
        <v>316</v>
      </c>
      <c r="C119" s="214" t="s">
        <v>1600</v>
      </c>
      <c r="D119" s="207">
        <f>+IFERROR(VLOOKUP(B119,'DIN PARTIDAS'!E:F,2,FALSE),0)</f>
        <v>2258000</v>
      </c>
    </row>
    <row r="120" spans="2:4" ht="18" x14ac:dyDescent="0.25">
      <c r="B120" s="221">
        <v>317</v>
      </c>
      <c r="C120" s="214" t="s">
        <v>1601</v>
      </c>
      <c r="D120" s="207">
        <f>+IFERROR(VLOOKUP(B120,'DIN PARTIDAS'!E:F,2,FALSE),0)</f>
        <v>10865423</v>
      </c>
    </row>
    <row r="121" spans="2:4" ht="18" x14ac:dyDescent="0.25">
      <c r="B121" s="221">
        <v>318</v>
      </c>
      <c r="C121" s="214" t="s">
        <v>1602</v>
      </c>
      <c r="D121" s="207">
        <f>+IFERROR(VLOOKUP(B121,'DIN PARTIDAS'!E:F,2,FALSE),0)</f>
        <v>108946</v>
      </c>
    </row>
    <row r="122" spans="2:4" ht="18" x14ac:dyDescent="0.25">
      <c r="B122" s="221">
        <v>319</v>
      </c>
      <c r="C122" s="214" t="s">
        <v>1603</v>
      </c>
      <c r="D122" s="207">
        <f>+IFERROR(VLOOKUP(B122,'DIN PARTIDAS'!E:F,2,FALSE),0)</f>
        <v>2000000</v>
      </c>
    </row>
    <row r="123" spans="2:4" ht="18" x14ac:dyDescent="0.25">
      <c r="B123" s="212">
        <v>3200</v>
      </c>
      <c r="C123" s="213" t="s">
        <v>1604</v>
      </c>
      <c r="D123" s="204">
        <f>+SUM(D124:D132)</f>
        <v>154064899.79919431</v>
      </c>
    </row>
    <row r="124" spans="2:4" ht="18" x14ac:dyDescent="0.25">
      <c r="B124" s="221">
        <v>321</v>
      </c>
      <c r="C124" s="214" t="s">
        <v>1605</v>
      </c>
      <c r="D124" s="207">
        <f>+IFERROR(VLOOKUP(B124,'DIN PARTIDAS'!E:F,2,FALSE),0)</f>
        <v>0</v>
      </c>
    </row>
    <row r="125" spans="2:4" ht="18" x14ac:dyDescent="0.25">
      <c r="B125" s="221">
        <v>322</v>
      </c>
      <c r="C125" s="214" t="s">
        <v>1606</v>
      </c>
      <c r="D125" s="207">
        <f>+IFERROR(VLOOKUP(B125,'DIN PARTIDAS'!E:F,2,FALSE),0)</f>
        <v>14178000</v>
      </c>
    </row>
    <row r="126" spans="2:4" ht="18" x14ac:dyDescent="0.25">
      <c r="B126" s="221">
        <v>323</v>
      </c>
      <c r="C126" s="214" t="s">
        <v>1607</v>
      </c>
      <c r="D126" s="207">
        <f>+IFERROR(VLOOKUP(B126,'DIN PARTIDAS'!E:F,2,FALSE),0)</f>
        <v>20060000</v>
      </c>
    </row>
    <row r="127" spans="2:4" ht="18" x14ac:dyDescent="0.25">
      <c r="B127" s="221">
        <v>324</v>
      </c>
      <c r="C127" s="214" t="s">
        <v>1608</v>
      </c>
      <c r="D127" s="207">
        <f>+IFERROR(VLOOKUP(B127,'DIN PARTIDAS'!E:F,2,FALSE),0)</f>
        <v>120000</v>
      </c>
    </row>
    <row r="128" spans="2:4" ht="18" x14ac:dyDescent="0.25">
      <c r="B128" s="221">
        <v>325</v>
      </c>
      <c r="C128" s="214" t="s">
        <v>1609</v>
      </c>
      <c r="D128" s="207">
        <f>+IFERROR(VLOOKUP(B128,'DIN PARTIDAS'!E:F,2,FALSE),0)</f>
        <v>99999999.799194306</v>
      </c>
    </row>
    <row r="129" spans="2:4" ht="18" x14ac:dyDescent="0.25">
      <c r="B129" s="221">
        <v>326</v>
      </c>
      <c r="C129" s="214" t="s">
        <v>1610</v>
      </c>
      <c r="D129" s="207">
        <f>+IFERROR(VLOOKUP(B129,'DIN PARTIDAS'!E:F,2,FALSE),0)</f>
        <v>15770000</v>
      </c>
    </row>
    <row r="130" spans="2:4" ht="18" x14ac:dyDescent="0.25">
      <c r="B130" s="221">
        <v>327</v>
      </c>
      <c r="C130" s="214" t="s">
        <v>1611</v>
      </c>
      <c r="D130" s="207">
        <f>+IFERROR(VLOOKUP(B130,'DIN PARTIDAS'!E:F,2,FALSE),0)</f>
        <v>943300</v>
      </c>
    </row>
    <row r="131" spans="2:4" ht="18" x14ac:dyDescent="0.25">
      <c r="B131" s="221">
        <v>328</v>
      </c>
      <c r="C131" s="214" t="s">
        <v>1612</v>
      </c>
      <c r="D131" s="207">
        <f>+IFERROR(VLOOKUP(B131,'DIN PARTIDAS'!E:F,2,FALSE),0)</f>
        <v>0</v>
      </c>
    </row>
    <row r="132" spans="2:4" ht="18" x14ac:dyDescent="0.25">
      <c r="B132" s="221">
        <v>329</v>
      </c>
      <c r="C132" s="214" t="s">
        <v>1613</v>
      </c>
      <c r="D132" s="207">
        <f>+IFERROR(VLOOKUP(B132,'DIN PARTIDAS'!E:F,2,FALSE),0)</f>
        <v>2993600</v>
      </c>
    </row>
    <row r="133" spans="2:4" ht="18" x14ac:dyDescent="0.25">
      <c r="B133" s="212">
        <v>3300</v>
      </c>
      <c r="C133" s="213" t="s">
        <v>1614</v>
      </c>
      <c r="D133" s="204">
        <f>+SUM(D134:D142)</f>
        <v>174993647.85000002</v>
      </c>
    </row>
    <row r="134" spans="2:4" ht="18" x14ac:dyDescent="0.25">
      <c r="B134" s="221">
        <v>331</v>
      </c>
      <c r="C134" s="214" t="s">
        <v>1615</v>
      </c>
      <c r="D134" s="207">
        <f>+IFERROR(VLOOKUP(B134,'DIN PARTIDAS'!E:F,2,FALSE),0)</f>
        <v>67841854.280000001</v>
      </c>
    </row>
    <row r="135" spans="2:4" ht="18" x14ac:dyDescent="0.25">
      <c r="B135" s="221">
        <v>332</v>
      </c>
      <c r="C135" s="214" t="s">
        <v>1616</v>
      </c>
      <c r="D135" s="207">
        <f>+IFERROR(VLOOKUP(B135,'DIN PARTIDAS'!E:F,2,FALSE),0)</f>
        <v>50000</v>
      </c>
    </row>
    <row r="136" spans="2:4" ht="18" x14ac:dyDescent="0.25">
      <c r="B136" s="221">
        <v>333</v>
      </c>
      <c r="C136" s="214" t="s">
        <v>1617</v>
      </c>
      <c r="D136" s="207">
        <f>+IFERROR(VLOOKUP(B136,'DIN PARTIDAS'!E:F,2,FALSE),0)</f>
        <v>3247000</v>
      </c>
    </row>
    <row r="137" spans="2:4" ht="18" x14ac:dyDescent="0.25">
      <c r="B137" s="221">
        <v>334</v>
      </c>
      <c r="C137" s="214" t="s">
        <v>1618</v>
      </c>
      <c r="D137" s="207">
        <f>+IFERROR(VLOOKUP(B137,'DIN PARTIDAS'!E:F,2,FALSE),0)</f>
        <v>5975000</v>
      </c>
    </row>
    <row r="138" spans="2:4" ht="18" x14ac:dyDescent="0.25">
      <c r="B138" s="221">
        <v>335</v>
      </c>
      <c r="C138" s="214" t="s">
        <v>1619</v>
      </c>
      <c r="D138" s="207">
        <f>+IFERROR(VLOOKUP(B138,'DIN PARTIDAS'!E:F,2,FALSE),0)</f>
        <v>196000</v>
      </c>
    </row>
    <row r="139" spans="2:4" ht="18" x14ac:dyDescent="0.25">
      <c r="B139" s="221">
        <v>336</v>
      </c>
      <c r="C139" s="214" t="s">
        <v>1620</v>
      </c>
      <c r="D139" s="207">
        <f>+IFERROR(VLOOKUP(B139,'DIN PARTIDAS'!E:F,2,FALSE),0)</f>
        <v>14380007.199999999</v>
      </c>
    </row>
    <row r="140" spans="2:4" ht="18" x14ac:dyDescent="0.25">
      <c r="B140" s="221">
        <v>337</v>
      </c>
      <c r="C140" s="214" t="s">
        <v>1621</v>
      </c>
      <c r="D140" s="207">
        <f>+IFERROR(VLOOKUP(B140,'DIN PARTIDAS'!E:F,2,FALSE),0)</f>
        <v>4000</v>
      </c>
    </row>
    <row r="141" spans="2:4" ht="18" x14ac:dyDescent="0.25">
      <c r="B141" s="221">
        <v>338</v>
      </c>
      <c r="C141" s="214" t="s">
        <v>1622</v>
      </c>
      <c r="D141" s="207">
        <f>+IFERROR(VLOOKUP(B141,'DIN PARTIDAS'!E:F,2,FALSE),0)</f>
        <v>300000</v>
      </c>
    </row>
    <row r="142" spans="2:4" ht="18" x14ac:dyDescent="0.25">
      <c r="B142" s="221">
        <v>339</v>
      </c>
      <c r="C142" s="214" t="s">
        <v>1623</v>
      </c>
      <c r="D142" s="207">
        <f>+IFERROR(VLOOKUP(B142,'DIN PARTIDAS'!E:F,2,FALSE),0)</f>
        <v>82999786.370000005</v>
      </c>
    </row>
    <row r="143" spans="2:4" ht="18" x14ac:dyDescent="0.25">
      <c r="B143" s="212">
        <v>3400</v>
      </c>
      <c r="C143" s="213" t="s">
        <v>1624</v>
      </c>
      <c r="D143" s="204">
        <f>+SUM(D144:D152)</f>
        <v>89633178.530000001</v>
      </c>
    </row>
    <row r="144" spans="2:4" ht="18" x14ac:dyDescent="0.25">
      <c r="B144" s="221">
        <v>341</v>
      </c>
      <c r="C144" s="214" t="s">
        <v>1625</v>
      </c>
      <c r="D144" s="207">
        <f>+IFERROR(VLOOKUP(B144,'DIN PARTIDAS'!E:F,2,FALSE),0)</f>
        <v>11628428.140000001</v>
      </c>
    </row>
    <row r="145" spans="2:4" ht="18" x14ac:dyDescent="0.25">
      <c r="B145" s="221">
        <v>342</v>
      </c>
      <c r="C145" s="214" t="s">
        <v>1626</v>
      </c>
      <c r="D145" s="207">
        <f>+IFERROR(VLOOKUP(B145,'DIN PARTIDAS'!E:F,2,FALSE),0)</f>
        <v>8241597</v>
      </c>
    </row>
    <row r="146" spans="2:4" ht="18" x14ac:dyDescent="0.25">
      <c r="B146" s="221">
        <v>343</v>
      </c>
      <c r="C146" s="214" t="s">
        <v>1627</v>
      </c>
      <c r="D146" s="207">
        <f>+IFERROR(VLOOKUP(B146,'DIN PARTIDAS'!E:F,2,FALSE),0)</f>
        <v>1841197.53</v>
      </c>
    </row>
    <row r="147" spans="2:4" ht="18" x14ac:dyDescent="0.25">
      <c r="B147" s="221">
        <v>344</v>
      </c>
      <c r="C147" s="214" t="s">
        <v>1628</v>
      </c>
      <c r="D147" s="207">
        <f>+IFERROR(VLOOKUP(B147,'DIN PARTIDAS'!E:F,2,FALSE),0)</f>
        <v>53185.86</v>
      </c>
    </row>
    <row r="148" spans="2:4" ht="18" x14ac:dyDescent="0.25">
      <c r="B148" s="222">
        <v>345</v>
      </c>
      <c r="C148" s="223" t="s">
        <v>1629</v>
      </c>
      <c r="D148" s="207">
        <f>+IFERROR(VLOOKUP(B148,'DIN PARTIDAS'!E:F,2,FALSE),0)</f>
        <v>46000000</v>
      </c>
    </row>
    <row r="149" spans="2:4" ht="18" x14ac:dyDescent="0.25">
      <c r="B149" s="221">
        <v>346</v>
      </c>
      <c r="C149" s="214" t="s">
        <v>1630</v>
      </c>
      <c r="D149" s="207">
        <f>+IFERROR(VLOOKUP(B149,'DIN PARTIDAS'!E:F,2,FALSE),0)</f>
        <v>12327250</v>
      </c>
    </row>
    <row r="150" spans="2:4" ht="18" x14ac:dyDescent="0.25">
      <c r="B150" s="221">
        <v>347</v>
      </c>
      <c r="C150" s="214" t="s">
        <v>1631</v>
      </c>
      <c r="D150" s="207">
        <f>+IFERROR(VLOOKUP(B150,'DIN PARTIDAS'!E:F,2,FALSE),0)</f>
        <v>9541520</v>
      </c>
    </row>
    <row r="151" spans="2:4" ht="18" x14ac:dyDescent="0.25">
      <c r="B151" s="221">
        <v>348</v>
      </c>
      <c r="C151" s="214" t="s">
        <v>1632</v>
      </c>
      <c r="D151" s="207">
        <f>+IFERROR(VLOOKUP(B151,'DIN PARTIDAS'!E:F,2,FALSE),0)</f>
        <v>0</v>
      </c>
    </row>
    <row r="152" spans="2:4" ht="18" x14ac:dyDescent="0.25">
      <c r="B152" s="221">
        <v>349</v>
      </c>
      <c r="C152" s="214" t="s">
        <v>1633</v>
      </c>
      <c r="D152" s="207">
        <f>+IFERROR(VLOOKUP(B152,'DIN PARTIDAS'!E:F,2,FALSE),0)</f>
        <v>0</v>
      </c>
    </row>
    <row r="153" spans="2:4" ht="18" x14ac:dyDescent="0.25">
      <c r="B153" s="212">
        <v>3500</v>
      </c>
      <c r="C153" s="213" t="s">
        <v>1634</v>
      </c>
      <c r="D153" s="204">
        <f>+SUM(D154:D162)</f>
        <v>184207123.83000001</v>
      </c>
    </row>
    <row r="154" spans="2:4" ht="18" x14ac:dyDescent="0.25">
      <c r="B154" s="222">
        <v>351</v>
      </c>
      <c r="C154" s="223" t="s">
        <v>1635</v>
      </c>
      <c r="D154" s="207">
        <f>+IFERROR(VLOOKUP(B154,'DIN PARTIDAS'!E:F,2,FALSE),0)</f>
        <v>22885655.399999999</v>
      </c>
    </row>
    <row r="155" spans="2:4" ht="18" x14ac:dyDescent="0.25">
      <c r="B155" s="221">
        <v>352</v>
      </c>
      <c r="C155" s="214" t="s">
        <v>1636</v>
      </c>
      <c r="D155" s="207">
        <f>+IFERROR(VLOOKUP(B155,'DIN PARTIDAS'!E:F,2,FALSE),0)</f>
        <v>2019004</v>
      </c>
    </row>
    <row r="156" spans="2:4" ht="18" x14ac:dyDescent="0.25">
      <c r="B156" s="222">
        <v>353</v>
      </c>
      <c r="C156" s="223" t="s">
        <v>1637</v>
      </c>
      <c r="D156" s="207">
        <f>+IFERROR(VLOOKUP(B156,'DIN PARTIDAS'!E:F,2,FALSE),0)</f>
        <v>84248516.430000007</v>
      </c>
    </row>
    <row r="157" spans="2:4" ht="18" x14ac:dyDescent="0.25">
      <c r="B157" s="221">
        <v>354</v>
      </c>
      <c r="C157" s="214" t="s">
        <v>1638</v>
      </c>
      <c r="D157" s="207">
        <f>+IFERROR(VLOOKUP(B157,'DIN PARTIDAS'!E:F,2,FALSE),0)</f>
        <v>10000</v>
      </c>
    </row>
    <row r="158" spans="2:4" ht="18" x14ac:dyDescent="0.25">
      <c r="B158" s="221">
        <v>355</v>
      </c>
      <c r="C158" s="214" t="s">
        <v>1639</v>
      </c>
      <c r="D158" s="207">
        <f>+IFERROR(VLOOKUP(B158,'DIN PARTIDAS'!E:F,2,FALSE),0)</f>
        <v>27558948</v>
      </c>
    </row>
    <row r="159" spans="2:4" ht="18" x14ac:dyDescent="0.25">
      <c r="B159" s="221">
        <v>356</v>
      </c>
      <c r="C159" s="214" t="s">
        <v>1640</v>
      </c>
      <c r="D159" s="207">
        <f>+IFERROR(VLOOKUP(B159,'DIN PARTIDAS'!E:F,2,FALSE),0)</f>
        <v>0</v>
      </c>
    </row>
    <row r="160" spans="2:4" ht="18" x14ac:dyDescent="0.25">
      <c r="B160" s="221">
        <v>357</v>
      </c>
      <c r="C160" s="214" t="s">
        <v>1641</v>
      </c>
      <c r="D160" s="207">
        <f>+IFERROR(VLOOKUP(B160,'DIN PARTIDAS'!E:F,2,FALSE),0)</f>
        <v>26315000</v>
      </c>
    </row>
    <row r="161" spans="2:4" ht="18" x14ac:dyDescent="0.25">
      <c r="B161" s="221">
        <v>358</v>
      </c>
      <c r="C161" s="214" t="s">
        <v>1642</v>
      </c>
      <c r="D161" s="207">
        <f>+IFERROR(VLOOKUP(B161,'DIN PARTIDAS'!E:F,2,FALSE),0)</f>
        <v>9670000</v>
      </c>
    </row>
    <row r="162" spans="2:4" ht="18" x14ac:dyDescent="0.25">
      <c r="B162" s="221">
        <v>359</v>
      </c>
      <c r="C162" s="214" t="s">
        <v>1643</v>
      </c>
      <c r="D162" s="207">
        <f>+IFERROR(VLOOKUP(B162,'DIN PARTIDAS'!E:F,2,FALSE),0)</f>
        <v>11500000</v>
      </c>
    </row>
    <row r="163" spans="2:4" ht="18" x14ac:dyDescent="0.25">
      <c r="B163" s="212">
        <v>3600</v>
      </c>
      <c r="C163" s="213" t="s">
        <v>1644</v>
      </c>
      <c r="D163" s="204">
        <f>+SUM(D164:D170)</f>
        <v>51863400</v>
      </c>
    </row>
    <row r="164" spans="2:4" ht="18" x14ac:dyDescent="0.25">
      <c r="B164" s="221">
        <v>361</v>
      </c>
      <c r="C164" s="214" t="s">
        <v>1645</v>
      </c>
      <c r="D164" s="207">
        <f>+IFERROR(VLOOKUP(B164,'DIN PARTIDAS'!E:F,2,FALSE),0)</f>
        <v>36000000</v>
      </c>
    </row>
    <row r="165" spans="2:4" ht="18" x14ac:dyDescent="0.25">
      <c r="B165" s="221">
        <v>362</v>
      </c>
      <c r="C165" s="214" t="s">
        <v>1646</v>
      </c>
      <c r="D165" s="207">
        <f>+IFERROR(VLOOKUP(B165,'DIN PARTIDAS'!E:F,2,FALSE),0)</f>
        <v>0</v>
      </c>
    </row>
    <row r="166" spans="2:4" ht="18" x14ac:dyDescent="0.25">
      <c r="B166" s="221">
        <v>363</v>
      </c>
      <c r="C166" s="214" t="s">
        <v>1647</v>
      </c>
      <c r="D166" s="207">
        <f>+IFERROR(VLOOKUP(B166,'DIN PARTIDAS'!E:F,2,FALSE),0)</f>
        <v>7200000</v>
      </c>
    </row>
    <row r="167" spans="2:4" ht="18" x14ac:dyDescent="0.25">
      <c r="B167" s="221">
        <v>364</v>
      </c>
      <c r="C167" s="214" t="s">
        <v>1648</v>
      </c>
      <c r="D167" s="207">
        <f>+IFERROR(VLOOKUP(B167,'DIN PARTIDAS'!E:F,2,FALSE),0)</f>
        <v>25000</v>
      </c>
    </row>
    <row r="168" spans="2:4" ht="18" x14ac:dyDescent="0.25">
      <c r="B168" s="221">
        <v>365</v>
      </c>
      <c r="C168" s="214" t="s">
        <v>1649</v>
      </c>
      <c r="D168" s="207">
        <f>+IFERROR(VLOOKUP(B168,'DIN PARTIDAS'!E:F,2,FALSE),0)</f>
        <v>0</v>
      </c>
    </row>
    <row r="169" spans="2:4" ht="18" x14ac:dyDescent="0.25">
      <c r="B169" s="221">
        <v>366</v>
      </c>
      <c r="C169" s="214" t="s">
        <v>1650</v>
      </c>
      <c r="D169" s="207">
        <f>+IFERROR(VLOOKUP(B169,'DIN PARTIDAS'!E:F,2,FALSE),0)</f>
        <v>8360000</v>
      </c>
    </row>
    <row r="170" spans="2:4" ht="18" x14ac:dyDescent="0.25">
      <c r="B170" s="221">
        <v>369</v>
      </c>
      <c r="C170" s="214" t="s">
        <v>1651</v>
      </c>
      <c r="D170" s="207">
        <f>+IFERROR(VLOOKUP(B170,'DIN PARTIDAS'!E:F,2,FALSE),0)</f>
        <v>278400</v>
      </c>
    </row>
    <row r="171" spans="2:4" ht="18" x14ac:dyDescent="0.25">
      <c r="B171" s="212">
        <v>3700</v>
      </c>
      <c r="C171" s="213" t="s">
        <v>1652</v>
      </c>
      <c r="D171" s="204">
        <f>+SUM(D172:D180)</f>
        <v>2564008</v>
      </c>
    </row>
    <row r="172" spans="2:4" ht="18" x14ac:dyDescent="0.25">
      <c r="B172" s="221">
        <v>371</v>
      </c>
      <c r="C172" s="214" t="s">
        <v>1653</v>
      </c>
      <c r="D172" s="207">
        <f>+IFERROR(VLOOKUP(B172,'DIN PARTIDAS'!E:F,2,FALSE),0)</f>
        <v>1180650</v>
      </c>
    </row>
    <row r="173" spans="2:4" ht="18" x14ac:dyDescent="0.25">
      <c r="B173" s="221">
        <v>372</v>
      </c>
      <c r="C173" s="214" t="s">
        <v>1654</v>
      </c>
      <c r="D173" s="207">
        <f>+IFERROR(VLOOKUP(B173,'DIN PARTIDAS'!E:F,2,FALSE),0)</f>
        <v>217958.2</v>
      </c>
    </row>
    <row r="174" spans="2:4" ht="18" x14ac:dyDescent="0.25">
      <c r="B174" s="221">
        <v>373</v>
      </c>
      <c r="C174" s="214" t="s">
        <v>1655</v>
      </c>
      <c r="D174" s="207">
        <f>+IFERROR(VLOOKUP(B174,'DIN PARTIDAS'!E:F,2,FALSE),0)</f>
        <v>0</v>
      </c>
    </row>
    <row r="175" spans="2:4" ht="18" x14ac:dyDescent="0.25">
      <c r="B175" s="221">
        <v>374</v>
      </c>
      <c r="C175" s="214" t="s">
        <v>1656</v>
      </c>
      <c r="D175" s="207">
        <f>+IFERROR(VLOOKUP(B175,'DIN PARTIDAS'!E:F,2,FALSE),0)</f>
        <v>0</v>
      </c>
    </row>
    <row r="176" spans="2:4" ht="18" x14ac:dyDescent="0.25">
      <c r="B176" s="221">
        <v>375</v>
      </c>
      <c r="C176" s="214" t="s">
        <v>1657</v>
      </c>
      <c r="D176" s="207">
        <f>+IFERROR(VLOOKUP(B176,'DIN PARTIDAS'!E:F,2,FALSE),0)</f>
        <v>636799.80000000005</v>
      </c>
    </row>
    <row r="177" spans="2:4" ht="18" x14ac:dyDescent="0.25">
      <c r="B177" s="221">
        <v>376</v>
      </c>
      <c r="C177" s="214" t="s">
        <v>1658</v>
      </c>
      <c r="D177" s="207">
        <f>+IFERROR(VLOOKUP(B177,'DIN PARTIDAS'!E:F,2,FALSE),0)</f>
        <v>404000</v>
      </c>
    </row>
    <row r="178" spans="2:4" ht="18" x14ac:dyDescent="0.25">
      <c r="B178" s="221">
        <v>377</v>
      </c>
      <c r="C178" s="214" t="s">
        <v>1659</v>
      </c>
      <c r="D178" s="207">
        <f>+IFERROR(VLOOKUP(B178,'DIN PARTIDAS'!E:F,2,FALSE),0)</f>
        <v>0</v>
      </c>
    </row>
    <row r="179" spans="2:4" ht="18" x14ac:dyDescent="0.25">
      <c r="B179" s="221">
        <v>378</v>
      </c>
      <c r="C179" s="214" t="s">
        <v>1660</v>
      </c>
      <c r="D179" s="207">
        <f>+IFERROR(VLOOKUP(B179,'DIN PARTIDAS'!E:F,2,FALSE),0)</f>
        <v>0</v>
      </c>
    </row>
    <row r="180" spans="2:4" ht="18" x14ac:dyDescent="0.25">
      <c r="B180" s="221">
        <v>379</v>
      </c>
      <c r="C180" s="214" t="s">
        <v>1661</v>
      </c>
      <c r="D180" s="207">
        <f>+IFERROR(VLOOKUP(B180,'DIN PARTIDAS'!E:F,2,FALSE),0)</f>
        <v>124600</v>
      </c>
    </row>
    <row r="181" spans="2:4" ht="18" x14ac:dyDescent="0.25">
      <c r="B181" s="212">
        <v>3800</v>
      </c>
      <c r="C181" s="213" t="s">
        <v>1662</v>
      </c>
      <c r="D181" s="204">
        <f>+SUM(D182:D186)</f>
        <v>52038673.129999995</v>
      </c>
    </row>
    <row r="182" spans="2:4" ht="18" x14ac:dyDescent="0.25">
      <c r="B182" s="221">
        <v>381</v>
      </c>
      <c r="C182" s="214" t="s">
        <v>1663</v>
      </c>
      <c r="D182" s="207">
        <f>+IFERROR(VLOOKUP(B182,'DIN PARTIDAS'!E:F,2,FALSE),0)</f>
        <v>144000</v>
      </c>
    </row>
    <row r="183" spans="2:4" ht="18" x14ac:dyDescent="0.25">
      <c r="B183" s="221">
        <v>382</v>
      </c>
      <c r="C183" s="214" t="s">
        <v>1664</v>
      </c>
      <c r="D183" s="207">
        <f>+IFERROR(VLOOKUP(B183,'DIN PARTIDAS'!E:F,2,FALSE),0)</f>
        <v>44684673.129999995</v>
      </c>
    </row>
    <row r="184" spans="2:4" ht="18" x14ac:dyDescent="0.25">
      <c r="B184" s="221">
        <v>383</v>
      </c>
      <c r="C184" s="214" t="s">
        <v>1665</v>
      </c>
      <c r="D184" s="207">
        <f>+IFERROR(VLOOKUP(B184,'DIN PARTIDAS'!E:F,2,FALSE),0)</f>
        <v>610000</v>
      </c>
    </row>
    <row r="185" spans="2:4" ht="18" x14ac:dyDescent="0.25">
      <c r="B185" s="221">
        <v>384</v>
      </c>
      <c r="C185" s="214" t="s">
        <v>1666</v>
      </c>
      <c r="D185" s="207">
        <f>+IFERROR(VLOOKUP(B185,'DIN PARTIDAS'!E:F,2,FALSE),0)</f>
        <v>6600000</v>
      </c>
    </row>
    <row r="186" spans="2:4" ht="18" x14ac:dyDescent="0.25">
      <c r="B186" s="221">
        <v>385</v>
      </c>
      <c r="C186" s="214" t="s">
        <v>1667</v>
      </c>
      <c r="D186" s="207">
        <f>+IFERROR(VLOOKUP(B186,'DIN PARTIDAS'!E:F,2,FALSE),0)</f>
        <v>0</v>
      </c>
    </row>
    <row r="187" spans="2:4" ht="18" x14ac:dyDescent="0.25">
      <c r="B187" s="212">
        <v>3900</v>
      </c>
      <c r="C187" s="213" t="s">
        <v>1668</v>
      </c>
      <c r="D187" s="204">
        <f>+SUM(D188:D194)</f>
        <v>22327024.460000001</v>
      </c>
    </row>
    <row r="188" spans="2:4" ht="18" x14ac:dyDescent="0.25">
      <c r="B188" s="221">
        <v>391</v>
      </c>
      <c r="C188" s="214" t="s">
        <v>1669</v>
      </c>
      <c r="D188" s="207">
        <f>+IFERROR(VLOOKUP(B188,'DIN PARTIDAS'!E:F,2,FALSE),0)</f>
        <v>0</v>
      </c>
    </row>
    <row r="189" spans="2:4" ht="18" x14ac:dyDescent="0.25">
      <c r="B189" s="221">
        <v>392</v>
      </c>
      <c r="C189" s="214" t="s">
        <v>1670</v>
      </c>
      <c r="D189" s="207">
        <f>+IFERROR(VLOOKUP(B189,'DIN PARTIDAS'!E:F,2,FALSE),0)</f>
        <v>7140000</v>
      </c>
    </row>
    <row r="190" spans="2:4" ht="18" x14ac:dyDescent="0.25">
      <c r="B190" s="221">
        <v>393</v>
      </c>
      <c r="C190" s="214" t="s">
        <v>1671</v>
      </c>
      <c r="D190" s="207">
        <f>+IFERROR(VLOOKUP(B190,'DIN PARTIDAS'!E:F,2,FALSE),0)</f>
        <v>0</v>
      </c>
    </row>
    <row r="191" spans="2:4" ht="18" x14ac:dyDescent="0.25">
      <c r="B191" s="221">
        <v>394</v>
      </c>
      <c r="C191" s="214" t="s">
        <v>1672</v>
      </c>
      <c r="D191" s="207">
        <f>+IFERROR(VLOOKUP(B191,'DIN PARTIDAS'!E:F,2,FALSE),0)</f>
        <v>815176.64</v>
      </c>
    </row>
    <row r="192" spans="2:4" ht="18" x14ac:dyDescent="0.25">
      <c r="B192" s="221">
        <v>395</v>
      </c>
      <c r="C192" s="214" t="s">
        <v>1673</v>
      </c>
      <c r="D192" s="207">
        <f>+IFERROR(VLOOKUP(B192,'DIN PARTIDAS'!E:F,2,FALSE),0)</f>
        <v>12261701.82</v>
      </c>
    </row>
    <row r="193" spans="2:4" ht="18" x14ac:dyDescent="0.25">
      <c r="B193" s="222">
        <v>396</v>
      </c>
      <c r="C193" s="223" t="s">
        <v>1674</v>
      </c>
      <c r="D193" s="207">
        <f>+IFERROR(VLOOKUP(B193,'DIN PARTIDAS'!E:F,2,FALSE),0)</f>
        <v>2110146</v>
      </c>
    </row>
    <row r="194" spans="2:4" ht="18" x14ac:dyDescent="0.25">
      <c r="B194" s="221">
        <v>398</v>
      </c>
      <c r="C194" s="214" t="s">
        <v>1675</v>
      </c>
      <c r="D194" s="207">
        <f>+IFERROR(VLOOKUP(B194,'DIN PARTIDAS'!E:F,2,FALSE),0)</f>
        <v>0</v>
      </c>
    </row>
    <row r="195" spans="2:4" ht="18" x14ac:dyDescent="0.25">
      <c r="B195" s="209">
        <v>4000</v>
      </c>
      <c r="C195" s="210" t="s">
        <v>1676</v>
      </c>
      <c r="D195" s="211">
        <f>+D196+D206+D212+D222+D231+D235+D242+D248</f>
        <v>1220527674.3233337</v>
      </c>
    </row>
    <row r="196" spans="2:4" ht="18" x14ac:dyDescent="0.25">
      <c r="B196" s="212">
        <v>4100</v>
      </c>
      <c r="C196" s="213" t="s">
        <v>1677</v>
      </c>
      <c r="D196" s="204">
        <f>+SUM(D197:D205)</f>
        <v>36447718.990000002</v>
      </c>
    </row>
    <row r="197" spans="2:4" ht="18" x14ac:dyDescent="0.25">
      <c r="B197" s="221">
        <v>411</v>
      </c>
      <c r="C197" s="214" t="s">
        <v>1678</v>
      </c>
      <c r="D197" s="207">
        <f>+IFERROR(VLOOKUP(B197,'DIN PARTIDAS'!E:F,2,FALSE),0)</f>
        <v>0</v>
      </c>
    </row>
    <row r="198" spans="2:4" ht="18" x14ac:dyDescent="0.25">
      <c r="B198" s="221">
        <v>412</v>
      </c>
      <c r="C198" s="214" t="s">
        <v>1679</v>
      </c>
      <c r="D198" s="207">
        <f>+IFERROR(VLOOKUP(B198,'DIN PARTIDAS'!E:F,2,FALSE),0)</f>
        <v>0</v>
      </c>
    </row>
    <row r="199" spans="2:4" ht="18" x14ac:dyDescent="0.25">
      <c r="B199" s="221">
        <v>413</v>
      </c>
      <c r="C199" s="214" t="s">
        <v>1680</v>
      </c>
      <c r="D199" s="207">
        <f>+IFERROR(VLOOKUP(B199,'DIN PARTIDAS'!E:F,2,FALSE),0)</f>
        <v>0</v>
      </c>
    </row>
    <row r="200" spans="2:4" ht="18" x14ac:dyDescent="0.25">
      <c r="B200" s="221">
        <v>414</v>
      </c>
      <c r="C200" s="214" t="s">
        <v>1681</v>
      </c>
      <c r="D200" s="207">
        <f>+IFERROR(VLOOKUP(B200,'DIN PARTIDAS'!E:F,2,FALSE),0)</f>
        <v>0</v>
      </c>
    </row>
    <row r="201" spans="2:4" ht="18" x14ac:dyDescent="0.25">
      <c r="B201" s="221">
        <v>415</v>
      </c>
      <c r="C201" s="214" t="s">
        <v>1682</v>
      </c>
      <c r="D201" s="207">
        <f>+IFERROR(VLOOKUP(B201,'DIN PARTIDAS'!E:F,2,FALSE),0)</f>
        <v>0</v>
      </c>
    </row>
    <row r="202" spans="2:4" ht="18" x14ac:dyDescent="0.25">
      <c r="B202" s="221">
        <v>416</v>
      </c>
      <c r="C202" s="214" t="s">
        <v>1683</v>
      </c>
      <c r="D202" s="207">
        <f>+IFERROR(VLOOKUP(B202,'DIN PARTIDAS'!E:F,2,FALSE),0)</f>
        <v>0</v>
      </c>
    </row>
    <row r="203" spans="2:4" ht="18" x14ac:dyDescent="0.25">
      <c r="B203" s="221">
        <v>417</v>
      </c>
      <c r="C203" s="214" t="s">
        <v>1684</v>
      </c>
      <c r="D203" s="207">
        <f>+IFERROR(VLOOKUP(B203,'DIN PARTIDAS'!E:F,2,FALSE),0)</f>
        <v>36447718.990000002</v>
      </c>
    </row>
    <row r="204" spans="2:4" ht="18" x14ac:dyDescent="0.25">
      <c r="B204" s="221">
        <v>418</v>
      </c>
      <c r="C204" s="214" t="s">
        <v>1685</v>
      </c>
      <c r="D204" s="207">
        <f>+IFERROR(VLOOKUP(B204,'DIN PARTIDAS'!E:F,2,FALSE),0)</f>
        <v>0</v>
      </c>
    </row>
    <row r="205" spans="2:4" ht="18" x14ac:dyDescent="0.25">
      <c r="B205" s="221">
        <v>419</v>
      </c>
      <c r="C205" s="214" t="s">
        <v>1686</v>
      </c>
      <c r="D205" s="207">
        <f>+IFERROR(VLOOKUP(B205,'DIN PARTIDAS'!E:F,2,FALSE),0)</f>
        <v>0</v>
      </c>
    </row>
    <row r="206" spans="2:4" ht="18" x14ac:dyDescent="0.25">
      <c r="B206" s="212">
        <v>4200</v>
      </c>
      <c r="C206" s="213" t="s">
        <v>1687</v>
      </c>
      <c r="D206" s="204">
        <f>+SUM(D207:D211)</f>
        <v>852472976.33333373</v>
      </c>
    </row>
    <row r="207" spans="2:4" ht="18" x14ac:dyDescent="0.25">
      <c r="B207" s="221">
        <v>421</v>
      </c>
      <c r="C207" s="214" t="s">
        <v>1688</v>
      </c>
      <c r="D207" s="207">
        <f>+IFERROR(VLOOKUP(B207,'DIN PARTIDAS'!E:F,2,FALSE),0)</f>
        <v>851697976.33333373</v>
      </c>
    </row>
    <row r="208" spans="2:4" ht="18" x14ac:dyDescent="0.25">
      <c r="B208" s="221">
        <v>422</v>
      </c>
      <c r="C208" s="214" t="s">
        <v>1689</v>
      </c>
      <c r="D208" s="207">
        <f>+IFERROR(VLOOKUP(B208,'DIN PARTIDAS'!E:F,2,FALSE),0)</f>
        <v>0</v>
      </c>
    </row>
    <row r="209" spans="2:4" ht="18" x14ac:dyDescent="0.25">
      <c r="B209" s="221">
        <v>423</v>
      </c>
      <c r="C209" s="214" t="s">
        <v>1690</v>
      </c>
      <c r="D209" s="207">
        <f>+IFERROR(VLOOKUP(B209,'DIN PARTIDAS'!E:F,2,FALSE),0)</f>
        <v>0</v>
      </c>
    </row>
    <row r="210" spans="2:4" ht="18" x14ac:dyDescent="0.25">
      <c r="B210" s="222">
        <v>424</v>
      </c>
      <c r="C210" s="223" t="s">
        <v>1691</v>
      </c>
      <c r="D210" s="207">
        <f>+IFERROR(VLOOKUP(B210,'DIN PARTIDAS'!E:F,2,FALSE),0)</f>
        <v>775000</v>
      </c>
    </row>
    <row r="211" spans="2:4" ht="18" x14ac:dyDescent="0.25">
      <c r="B211" s="221">
        <v>425</v>
      </c>
      <c r="C211" s="214" t="s">
        <v>1692</v>
      </c>
      <c r="D211" s="207">
        <f>+IFERROR(VLOOKUP(B211,'DIN PARTIDAS'!E:F,2,FALSE),0)</f>
        <v>0</v>
      </c>
    </row>
    <row r="212" spans="2:4" ht="18" x14ac:dyDescent="0.25">
      <c r="B212" s="212">
        <v>4300</v>
      </c>
      <c r="C212" s="213" t="s">
        <v>1693</v>
      </c>
      <c r="D212" s="204">
        <f>+SUM(D213:D221)</f>
        <v>15947800</v>
      </c>
    </row>
    <row r="213" spans="2:4" ht="14.25" customHeight="1" x14ac:dyDescent="0.25">
      <c r="B213" s="221">
        <v>431</v>
      </c>
      <c r="C213" s="214" t="s">
        <v>1694</v>
      </c>
      <c r="D213" s="207">
        <f>+IFERROR(VLOOKUP(B213,'DIN PARTIDAS'!E:F,2,FALSE),0)</f>
        <v>15947800</v>
      </c>
    </row>
    <row r="214" spans="2:4" ht="18" x14ac:dyDescent="0.25">
      <c r="B214" s="221">
        <v>432</v>
      </c>
      <c r="C214" s="214" t="s">
        <v>1695</v>
      </c>
      <c r="D214" s="207">
        <f>+IFERROR(VLOOKUP(B214,'DIN PARTIDAS'!E:F,2,FALSE),0)</f>
        <v>0</v>
      </c>
    </row>
    <row r="215" spans="2:4" ht="18" x14ac:dyDescent="0.25">
      <c r="B215" s="221">
        <v>433</v>
      </c>
      <c r="C215" s="214" t="s">
        <v>1696</v>
      </c>
      <c r="D215" s="207">
        <f>+IFERROR(VLOOKUP(B215,'DIN PARTIDAS'!E:F,2,FALSE),0)</f>
        <v>0</v>
      </c>
    </row>
    <row r="216" spans="2:4" ht="18" x14ac:dyDescent="0.25">
      <c r="B216" s="221">
        <v>434</v>
      </c>
      <c r="C216" s="214" t="s">
        <v>1697</v>
      </c>
      <c r="D216" s="207">
        <f>+IFERROR(VLOOKUP(B216,'DIN PARTIDAS'!E:F,2,FALSE),0)</f>
        <v>0</v>
      </c>
    </row>
    <row r="217" spans="2:4" ht="18" x14ac:dyDescent="0.25">
      <c r="B217" s="221">
        <v>435</v>
      </c>
      <c r="C217" s="214" t="s">
        <v>1698</v>
      </c>
      <c r="D217" s="207">
        <f>+IFERROR(VLOOKUP(B217,'DIN PARTIDAS'!E:F,2,FALSE),0)</f>
        <v>0</v>
      </c>
    </row>
    <row r="218" spans="2:4" ht="18" x14ac:dyDescent="0.25">
      <c r="B218" s="221">
        <v>436</v>
      </c>
      <c r="C218" s="214" t="s">
        <v>1699</v>
      </c>
      <c r="D218" s="207">
        <f>+IFERROR(VLOOKUP(B218,'DIN PARTIDAS'!E:F,2,FALSE),0)</f>
        <v>0</v>
      </c>
    </row>
    <row r="219" spans="2:4" ht="18" x14ac:dyDescent="0.25">
      <c r="B219" s="221">
        <v>437</v>
      </c>
      <c r="C219" s="214" t="s">
        <v>1700</v>
      </c>
      <c r="D219" s="207">
        <f>+IFERROR(VLOOKUP(B219,'DIN PARTIDAS'!E:F,2,FALSE),0)</f>
        <v>0</v>
      </c>
    </row>
    <row r="220" spans="2:4" ht="18" x14ac:dyDescent="0.25">
      <c r="B220" s="221">
        <v>438</v>
      </c>
      <c r="C220" s="214" t="s">
        <v>1701</v>
      </c>
      <c r="D220" s="207">
        <f>+IFERROR(VLOOKUP(B220,'DIN PARTIDAS'!E:F,2,FALSE),0)</f>
        <v>0</v>
      </c>
    </row>
    <row r="221" spans="2:4" ht="18" x14ac:dyDescent="0.25">
      <c r="B221" s="221">
        <v>439</v>
      </c>
      <c r="C221" s="214" t="s">
        <v>1702</v>
      </c>
      <c r="D221" s="207">
        <f>+IFERROR(VLOOKUP(B221,'DIN PARTIDAS'!E:F,2,FALSE),0)</f>
        <v>0</v>
      </c>
    </row>
    <row r="222" spans="2:4" ht="18" x14ac:dyDescent="0.25">
      <c r="B222" s="212">
        <v>4400</v>
      </c>
      <c r="C222" s="213" t="s">
        <v>1703</v>
      </c>
      <c r="D222" s="204">
        <f>+SUM(D223:D230)</f>
        <v>220565996</v>
      </c>
    </row>
    <row r="223" spans="2:4" ht="18" x14ac:dyDescent="0.25">
      <c r="B223" s="221">
        <v>441</v>
      </c>
      <c r="C223" s="214" t="s">
        <v>1704</v>
      </c>
      <c r="D223" s="207">
        <f>+IFERROR(VLOOKUP(B223,'DIN PARTIDAS'!E:F,2,FALSE),0)</f>
        <v>207038596</v>
      </c>
    </row>
    <row r="224" spans="2:4" ht="18" x14ac:dyDescent="0.25">
      <c r="B224" s="221">
        <v>442</v>
      </c>
      <c r="C224" s="214" t="s">
        <v>1705</v>
      </c>
      <c r="D224" s="207">
        <f>+IFERROR(VLOOKUP(B224,'DIN PARTIDAS'!E:F,2,FALSE),0)</f>
        <v>0</v>
      </c>
    </row>
    <row r="225" spans="2:4" ht="18" x14ac:dyDescent="0.25">
      <c r="B225" s="221">
        <v>443</v>
      </c>
      <c r="C225" s="214" t="s">
        <v>1706</v>
      </c>
      <c r="D225" s="207">
        <f>+IFERROR(VLOOKUP(B225,'DIN PARTIDAS'!E:F,2,FALSE),0)</f>
        <v>10200000</v>
      </c>
    </row>
    <row r="226" spans="2:4" ht="18" x14ac:dyDescent="0.25">
      <c r="B226" s="221">
        <v>444</v>
      </c>
      <c r="C226" s="214" t="s">
        <v>1707</v>
      </c>
      <c r="D226" s="207">
        <f>+IFERROR(VLOOKUP(B226,'DIN PARTIDAS'!E:F,2,FALSE),0)</f>
        <v>0</v>
      </c>
    </row>
    <row r="227" spans="2:4" ht="18" x14ac:dyDescent="0.25">
      <c r="B227" s="221">
        <v>445</v>
      </c>
      <c r="C227" s="214" t="s">
        <v>1708</v>
      </c>
      <c r="D227" s="207">
        <f>+IFERROR(VLOOKUP(B227,'DIN PARTIDAS'!E:F,2,FALSE),0)</f>
        <v>3327400</v>
      </c>
    </row>
    <row r="228" spans="2:4" ht="18" x14ac:dyDescent="0.25">
      <c r="B228" s="221">
        <v>446</v>
      </c>
      <c r="C228" s="214" t="s">
        <v>1709</v>
      </c>
      <c r="D228" s="207">
        <f>+IFERROR(VLOOKUP(B228,'DIN PARTIDAS'!E:F,2,FALSE),0)</f>
        <v>0</v>
      </c>
    </row>
    <row r="229" spans="2:4" ht="18" x14ac:dyDescent="0.25">
      <c r="B229" s="221">
        <v>447</v>
      </c>
      <c r="C229" s="214" t="s">
        <v>1710</v>
      </c>
      <c r="D229" s="207">
        <f>+IFERROR(VLOOKUP(B229,'DIN PARTIDAS'!E:F,2,FALSE),0)</f>
        <v>0</v>
      </c>
    </row>
    <row r="230" spans="2:4" ht="18" x14ac:dyDescent="0.25">
      <c r="B230" s="221">
        <v>448</v>
      </c>
      <c r="C230" s="214" t="s">
        <v>1711</v>
      </c>
      <c r="D230" s="207">
        <f>+IFERROR(VLOOKUP(B230,'DIN PARTIDAS'!E:F,2,FALSE),0)</f>
        <v>0</v>
      </c>
    </row>
    <row r="231" spans="2:4" ht="18" x14ac:dyDescent="0.25">
      <c r="B231" s="212">
        <v>4500</v>
      </c>
      <c r="C231" s="213" t="s">
        <v>1712</v>
      </c>
      <c r="D231" s="204">
        <f>+SUM(D232:D234)</f>
        <v>0</v>
      </c>
    </row>
    <row r="232" spans="2:4" ht="18" x14ac:dyDescent="0.25">
      <c r="B232" s="221">
        <v>451</v>
      </c>
      <c r="C232" s="214" t="s">
        <v>1713</v>
      </c>
      <c r="D232" s="207">
        <f>+IFERROR(VLOOKUP(B232,'DIN PARTIDAS'!E:F,2,FALSE),0)</f>
        <v>0</v>
      </c>
    </row>
    <row r="233" spans="2:4" ht="18" x14ac:dyDescent="0.25">
      <c r="B233" s="221">
        <v>452</v>
      </c>
      <c r="C233" s="214" t="s">
        <v>1714</v>
      </c>
      <c r="D233" s="207">
        <f>+IFERROR(VLOOKUP(B233,'DIN PARTIDAS'!E:F,2,FALSE),0)</f>
        <v>0</v>
      </c>
    </row>
    <row r="234" spans="2:4" ht="18" x14ac:dyDescent="0.25">
      <c r="B234" s="221">
        <v>459</v>
      </c>
      <c r="C234" s="214" t="s">
        <v>1715</v>
      </c>
      <c r="D234" s="207">
        <f>+IFERROR(VLOOKUP(B234,'DIN PARTIDAS'!E:F,2,FALSE),0)</f>
        <v>0</v>
      </c>
    </row>
    <row r="235" spans="2:4" ht="18" x14ac:dyDescent="0.25">
      <c r="B235" s="212">
        <v>4600</v>
      </c>
      <c r="C235" s="213" t="s">
        <v>1716</v>
      </c>
      <c r="D235" s="204">
        <f>+SUM(D236:D241)</f>
        <v>0</v>
      </c>
    </row>
    <row r="236" spans="2:4" ht="18" x14ac:dyDescent="0.25">
      <c r="B236" s="221">
        <v>461</v>
      </c>
      <c r="C236" s="214" t="s">
        <v>1717</v>
      </c>
      <c r="D236" s="207">
        <f>+IFERROR(VLOOKUP(B236,'DIN PARTIDAS'!E:F,2,FALSE),0)</f>
        <v>0</v>
      </c>
    </row>
    <row r="237" spans="2:4" ht="18" x14ac:dyDescent="0.25">
      <c r="B237" s="221">
        <v>462</v>
      </c>
      <c r="C237" s="214" t="s">
        <v>1718</v>
      </c>
      <c r="D237" s="207">
        <f>+IFERROR(VLOOKUP(B237,'DIN PARTIDAS'!E:F,2,FALSE),0)</f>
        <v>0</v>
      </c>
    </row>
    <row r="238" spans="2:4" ht="18" x14ac:dyDescent="0.25">
      <c r="B238" s="221">
        <v>463</v>
      </c>
      <c r="C238" s="214" t="s">
        <v>1719</v>
      </c>
      <c r="D238" s="207">
        <f>+IFERROR(VLOOKUP(B238,'DIN PARTIDAS'!E:F,2,FALSE),0)</f>
        <v>0</v>
      </c>
    </row>
    <row r="239" spans="2:4" ht="18" x14ac:dyDescent="0.25">
      <c r="B239" s="221">
        <v>464</v>
      </c>
      <c r="C239" s="224" t="s">
        <v>1720</v>
      </c>
      <c r="D239" s="207">
        <f>+IFERROR(VLOOKUP(B239,'DIN PARTIDAS'!E:F,2,FALSE),0)</f>
        <v>0</v>
      </c>
    </row>
    <row r="240" spans="2:4" ht="18" x14ac:dyDescent="0.25">
      <c r="B240" s="221">
        <v>465</v>
      </c>
      <c r="C240" s="214" t="s">
        <v>1721</v>
      </c>
      <c r="D240" s="207">
        <f>+IFERROR(VLOOKUP(B240,'DIN PARTIDAS'!E:F,2,FALSE),0)</f>
        <v>0</v>
      </c>
    </row>
    <row r="241" spans="2:4" ht="18" x14ac:dyDescent="0.25">
      <c r="B241" s="221">
        <v>466</v>
      </c>
      <c r="C241" s="214" t="s">
        <v>1722</v>
      </c>
      <c r="D241" s="207">
        <f>+IFERROR(VLOOKUP(B241,'DIN PARTIDAS'!E:F,2,FALSE),0)</f>
        <v>0</v>
      </c>
    </row>
    <row r="242" spans="2:4" ht="18" x14ac:dyDescent="0.25">
      <c r="B242" s="212">
        <v>4800</v>
      </c>
      <c r="C242" s="213" t="s">
        <v>1723</v>
      </c>
      <c r="D242" s="204">
        <f>+SUM(D243:D247)</f>
        <v>95093183</v>
      </c>
    </row>
    <row r="243" spans="2:4" ht="18" x14ac:dyDescent="0.25">
      <c r="B243" s="221">
        <v>481</v>
      </c>
      <c r="C243" s="214" t="s">
        <v>1724</v>
      </c>
      <c r="D243" s="207">
        <f>+IFERROR(VLOOKUP(B243,'DIN PARTIDAS'!E:F,2,FALSE),0)</f>
        <v>66792400</v>
      </c>
    </row>
    <row r="244" spans="2:4" ht="18" x14ac:dyDescent="0.25">
      <c r="B244" s="221">
        <v>482</v>
      </c>
      <c r="C244" s="214" t="s">
        <v>1725</v>
      </c>
      <c r="D244" s="207">
        <f>+IFERROR(VLOOKUP(B244,'DIN PARTIDAS'!E:F,2,FALSE),0)</f>
        <v>0</v>
      </c>
    </row>
    <row r="245" spans="2:4" ht="18" x14ac:dyDescent="0.25">
      <c r="B245" s="221">
        <v>483</v>
      </c>
      <c r="C245" s="214" t="s">
        <v>1726</v>
      </c>
      <c r="D245" s="207">
        <f>+IFERROR(VLOOKUP(B245,'DIN PARTIDAS'!E:F,2,FALSE),0)</f>
        <v>0</v>
      </c>
    </row>
    <row r="246" spans="2:4" ht="18" x14ac:dyDescent="0.25">
      <c r="B246" s="221">
        <v>484</v>
      </c>
      <c r="C246" s="214" t="s">
        <v>1727</v>
      </c>
      <c r="D246" s="207">
        <f>+IFERROR(VLOOKUP(B246,'DIN PARTIDAS'!E:F,2,FALSE),0)</f>
        <v>28300783</v>
      </c>
    </row>
    <row r="247" spans="2:4" ht="18" x14ac:dyDescent="0.25">
      <c r="B247" s="221">
        <v>485</v>
      </c>
      <c r="C247" s="214" t="s">
        <v>1728</v>
      </c>
      <c r="D247" s="207">
        <f>+IFERROR(VLOOKUP(B247,'DIN PARTIDAS'!E:F,2,FALSE),0)</f>
        <v>0</v>
      </c>
    </row>
    <row r="248" spans="2:4" ht="18" x14ac:dyDescent="0.25">
      <c r="B248" s="212">
        <v>4900</v>
      </c>
      <c r="C248" s="213" t="s">
        <v>1729</v>
      </c>
      <c r="D248" s="204">
        <f>+SUM(D249:D251)</f>
        <v>0</v>
      </c>
    </row>
    <row r="249" spans="2:4" ht="18" x14ac:dyDescent="0.25">
      <c r="B249" s="221">
        <v>491</v>
      </c>
      <c r="C249" s="214" t="s">
        <v>1730</v>
      </c>
      <c r="D249" s="207">
        <f>+IFERROR(VLOOKUP(B249,'DIN PARTIDAS'!E:F,2,FALSE),0)</f>
        <v>0</v>
      </c>
    </row>
    <row r="250" spans="2:4" ht="18" x14ac:dyDescent="0.25">
      <c r="B250" s="221">
        <v>492</v>
      </c>
      <c r="C250" s="214" t="s">
        <v>1731</v>
      </c>
      <c r="D250" s="207">
        <f>+IFERROR(VLOOKUP(B250,'DIN PARTIDAS'!E:F,2,FALSE),0)</f>
        <v>0</v>
      </c>
    </row>
    <row r="251" spans="2:4" ht="18" x14ac:dyDescent="0.25">
      <c r="B251" s="221">
        <v>493</v>
      </c>
      <c r="C251" s="214" t="s">
        <v>1732</v>
      </c>
      <c r="D251" s="207">
        <f>+IFERROR(VLOOKUP(B251,'DIN PARTIDAS'!E:F,2,FALSE),0)</f>
        <v>0</v>
      </c>
    </row>
    <row r="252" spans="2:4" ht="18" x14ac:dyDescent="0.25">
      <c r="B252" s="209">
        <v>5000</v>
      </c>
      <c r="C252" s="210" t="s">
        <v>1733</v>
      </c>
      <c r="D252" s="211">
        <f>+SUM(D253+D260+D265+D268+D275+D277+D286+D296+D301)</f>
        <v>148456448.31</v>
      </c>
    </row>
    <row r="253" spans="2:4" ht="18" x14ac:dyDescent="0.25">
      <c r="B253" s="212">
        <v>5100</v>
      </c>
      <c r="C253" s="213" t="s">
        <v>1734</v>
      </c>
      <c r="D253" s="204">
        <f>+SUM(D254:D259)</f>
        <v>21929067.960000001</v>
      </c>
    </row>
    <row r="254" spans="2:4" ht="18" x14ac:dyDescent="0.25">
      <c r="B254" s="221">
        <v>511</v>
      </c>
      <c r="C254" s="214" t="s">
        <v>1735</v>
      </c>
      <c r="D254" s="207">
        <f>+IFERROR(VLOOKUP(B254,'DIN PARTIDAS'!E:F,2,FALSE),0)</f>
        <v>4393500</v>
      </c>
    </row>
    <row r="255" spans="2:4" ht="18" x14ac:dyDescent="0.25">
      <c r="B255" s="221">
        <v>512</v>
      </c>
      <c r="C255" s="214" t="s">
        <v>1736</v>
      </c>
      <c r="D255" s="207">
        <f>+IFERROR(VLOOKUP(B255,'DIN PARTIDAS'!E:F,2,FALSE),0)</f>
        <v>345200</v>
      </c>
    </row>
    <row r="256" spans="2:4" ht="18" x14ac:dyDescent="0.25">
      <c r="B256" s="221">
        <v>513</v>
      </c>
      <c r="C256" s="214" t="s">
        <v>1737</v>
      </c>
      <c r="D256" s="207">
        <f>+IFERROR(VLOOKUP(B256,'DIN PARTIDAS'!E:F,2,FALSE),0)</f>
        <v>0</v>
      </c>
    </row>
    <row r="257" spans="2:4" ht="18" x14ac:dyDescent="0.25">
      <c r="B257" s="221">
        <v>514</v>
      </c>
      <c r="C257" s="214" t="s">
        <v>1738</v>
      </c>
      <c r="D257" s="207">
        <f>+IFERROR(VLOOKUP(B257,'DIN PARTIDAS'!E:F,2,FALSE),0)</f>
        <v>0</v>
      </c>
    </row>
    <row r="258" spans="2:4" ht="18" x14ac:dyDescent="0.25">
      <c r="B258" s="221">
        <v>515</v>
      </c>
      <c r="C258" s="214" t="s">
        <v>1739</v>
      </c>
      <c r="D258" s="207">
        <f>+IFERROR(VLOOKUP(B258,'DIN PARTIDAS'!E:F,2,FALSE),0)</f>
        <v>13462621.560000001</v>
      </c>
    </row>
    <row r="259" spans="2:4" ht="18" x14ac:dyDescent="0.25">
      <c r="B259" s="221">
        <v>519</v>
      </c>
      <c r="C259" s="214" t="s">
        <v>1740</v>
      </c>
      <c r="D259" s="207">
        <f>+IFERROR(VLOOKUP(B259,'DIN PARTIDAS'!E:F,2,FALSE),0)</f>
        <v>3727746.4</v>
      </c>
    </row>
    <row r="260" spans="2:4" ht="18" x14ac:dyDescent="0.25">
      <c r="B260" s="212">
        <v>5200</v>
      </c>
      <c r="C260" s="213" t="s">
        <v>1741</v>
      </c>
      <c r="D260" s="204">
        <f>+SUM(D261:D264)</f>
        <v>10678705</v>
      </c>
    </row>
    <row r="261" spans="2:4" ht="18" x14ac:dyDescent="0.25">
      <c r="B261" s="221">
        <v>521</v>
      </c>
      <c r="C261" s="214" t="s">
        <v>1742</v>
      </c>
      <c r="D261" s="207">
        <f>+IFERROR(VLOOKUP(B261,'DIN PARTIDAS'!E:F,2,FALSE),0)</f>
        <v>428510</v>
      </c>
    </row>
    <row r="262" spans="2:4" ht="18" x14ac:dyDescent="0.25">
      <c r="B262" s="221">
        <v>522</v>
      </c>
      <c r="C262" s="214" t="s">
        <v>1743</v>
      </c>
      <c r="D262" s="207">
        <f>+IFERROR(VLOOKUP(B262,'DIN PARTIDAS'!E:F,2,FALSE),0)</f>
        <v>2500000</v>
      </c>
    </row>
    <row r="263" spans="2:4" ht="18" x14ac:dyDescent="0.25">
      <c r="B263" s="221">
        <v>523</v>
      </c>
      <c r="C263" s="214" t="s">
        <v>1744</v>
      </c>
      <c r="D263" s="207">
        <f>+IFERROR(VLOOKUP(B263,'DIN PARTIDAS'!E:F,2,FALSE),0)</f>
        <v>5794175</v>
      </c>
    </row>
    <row r="264" spans="2:4" ht="18" x14ac:dyDescent="0.25">
      <c r="B264" s="221">
        <v>529</v>
      </c>
      <c r="C264" s="214" t="s">
        <v>1745</v>
      </c>
      <c r="D264" s="207">
        <f>+IFERROR(VLOOKUP(B264,'DIN PARTIDAS'!E:F,2,FALSE),0)</f>
        <v>1956020</v>
      </c>
    </row>
    <row r="265" spans="2:4" ht="18" x14ac:dyDescent="0.25">
      <c r="B265" s="212">
        <v>5300</v>
      </c>
      <c r="C265" s="213" t="s">
        <v>1746</v>
      </c>
      <c r="D265" s="204">
        <f>+SUM(D266:D267)</f>
        <v>2379000</v>
      </c>
    </row>
    <row r="266" spans="2:4" ht="18" x14ac:dyDescent="0.25">
      <c r="B266" s="221">
        <v>531</v>
      </c>
      <c r="C266" s="214" t="s">
        <v>1747</v>
      </c>
      <c r="D266" s="207">
        <f>+IFERROR(VLOOKUP(B266,'DIN PARTIDAS'!E:F,2,FALSE),0)</f>
        <v>2178000</v>
      </c>
    </row>
    <row r="267" spans="2:4" ht="18" x14ac:dyDescent="0.25">
      <c r="B267" s="221">
        <v>532</v>
      </c>
      <c r="C267" s="214" t="s">
        <v>1748</v>
      </c>
      <c r="D267" s="207">
        <f>+IFERROR(VLOOKUP(B267,'DIN PARTIDAS'!E:F,2,FALSE),0)</f>
        <v>201000</v>
      </c>
    </row>
    <row r="268" spans="2:4" ht="18" x14ac:dyDescent="0.25">
      <c r="B268" s="212">
        <v>5400</v>
      </c>
      <c r="C268" s="213" t="s">
        <v>1749</v>
      </c>
      <c r="D268" s="204">
        <f>+SUM(D269:D274)</f>
        <v>11449000</v>
      </c>
    </row>
    <row r="269" spans="2:4" ht="18" x14ac:dyDescent="0.25">
      <c r="B269" s="221">
        <v>541</v>
      </c>
      <c r="C269" s="214" t="s">
        <v>1750</v>
      </c>
      <c r="D269" s="207">
        <f>+IFERROR(VLOOKUP(B269,'DIN PARTIDAS'!E:F,2,FALSE),0)</f>
        <v>9600000</v>
      </c>
    </row>
    <row r="270" spans="2:4" ht="18" x14ac:dyDescent="0.25">
      <c r="B270" s="221">
        <v>542</v>
      </c>
      <c r="C270" s="214" t="s">
        <v>1751</v>
      </c>
      <c r="D270" s="207">
        <f>+IFERROR(VLOOKUP(B270,'DIN PARTIDAS'!E:F,2,FALSE),0)</f>
        <v>1036000</v>
      </c>
    </row>
    <row r="271" spans="2:4" ht="18" x14ac:dyDescent="0.25">
      <c r="B271" s="221">
        <v>543</v>
      </c>
      <c r="C271" s="214" t="s">
        <v>1752</v>
      </c>
      <c r="D271" s="207">
        <f>+IFERROR(VLOOKUP(B271,'DIN PARTIDAS'!E:F,2,FALSE),0)</f>
        <v>0</v>
      </c>
    </row>
    <row r="272" spans="2:4" ht="18" x14ac:dyDescent="0.25">
      <c r="B272" s="221">
        <v>544</v>
      </c>
      <c r="C272" s="214" t="s">
        <v>1753</v>
      </c>
      <c r="D272" s="207">
        <f>+IFERROR(VLOOKUP(B272,'DIN PARTIDAS'!E:F,2,FALSE),0)</f>
        <v>0</v>
      </c>
    </row>
    <row r="273" spans="2:4" ht="18" x14ac:dyDescent="0.25">
      <c r="B273" s="221">
        <v>545</v>
      </c>
      <c r="C273" s="214" t="s">
        <v>1754</v>
      </c>
      <c r="D273" s="207">
        <f>+IFERROR(VLOOKUP(B273,'DIN PARTIDAS'!E:F,2,FALSE),0)</f>
        <v>76000</v>
      </c>
    </row>
    <row r="274" spans="2:4" ht="18" x14ac:dyDescent="0.25">
      <c r="B274" s="221">
        <v>549</v>
      </c>
      <c r="C274" s="214" t="s">
        <v>1755</v>
      </c>
      <c r="D274" s="207">
        <f>+IFERROR(VLOOKUP(B274,'DIN PARTIDAS'!E:F,2,FALSE),0)</f>
        <v>737000</v>
      </c>
    </row>
    <row r="275" spans="2:4" ht="18" x14ac:dyDescent="0.25">
      <c r="B275" s="212">
        <v>5500</v>
      </c>
      <c r="C275" s="213" t="s">
        <v>1756</v>
      </c>
      <c r="D275" s="204">
        <f>+SUM(D276)</f>
        <v>9388000</v>
      </c>
    </row>
    <row r="276" spans="2:4" ht="18" x14ac:dyDescent="0.25">
      <c r="B276" s="221">
        <v>551</v>
      </c>
      <c r="C276" s="214" t="s">
        <v>1757</v>
      </c>
      <c r="D276" s="207">
        <f>+IFERROR(VLOOKUP(B276,'DIN PARTIDAS'!E:F,2,FALSE),0)</f>
        <v>9388000</v>
      </c>
    </row>
    <row r="277" spans="2:4" ht="18" x14ac:dyDescent="0.25">
      <c r="B277" s="212">
        <v>5600</v>
      </c>
      <c r="C277" s="213" t="s">
        <v>1758</v>
      </c>
      <c r="D277" s="204">
        <f>+SUM(D278:D285)</f>
        <v>46086575.350000001</v>
      </c>
    </row>
    <row r="278" spans="2:4" ht="18" x14ac:dyDescent="0.25">
      <c r="B278" s="221">
        <v>561</v>
      </c>
      <c r="C278" s="214" t="s">
        <v>1759</v>
      </c>
      <c r="D278" s="207">
        <f>+IFERROR(VLOOKUP(B278,'DIN PARTIDAS'!E:F,2,FALSE),0)</f>
        <v>174452</v>
      </c>
    </row>
    <row r="279" spans="2:4" ht="18" x14ac:dyDescent="0.25">
      <c r="B279" s="221">
        <v>562</v>
      </c>
      <c r="C279" s="214" t="s">
        <v>1760</v>
      </c>
      <c r="D279" s="207">
        <f>+IFERROR(VLOOKUP(B279,'DIN PARTIDAS'!E:F,2,FALSE),0)</f>
        <v>7928720</v>
      </c>
    </row>
    <row r="280" spans="2:4" ht="18" x14ac:dyDescent="0.25">
      <c r="B280" s="222">
        <v>563</v>
      </c>
      <c r="C280" s="223" t="s">
        <v>1761</v>
      </c>
      <c r="D280" s="207">
        <f>+IFERROR(VLOOKUP(B280,'DIN PARTIDAS'!E:F,2,FALSE),0)</f>
        <v>10044000</v>
      </c>
    </row>
    <row r="281" spans="2:4" ht="18" x14ac:dyDescent="0.25">
      <c r="B281" s="222">
        <v>564</v>
      </c>
      <c r="C281" s="223" t="s">
        <v>1762</v>
      </c>
      <c r="D281" s="207">
        <f>+IFERROR(VLOOKUP(B281,'DIN PARTIDAS'!E:F,2,FALSE),0)</f>
        <v>512000</v>
      </c>
    </row>
    <row r="282" spans="2:4" ht="18" x14ac:dyDescent="0.25">
      <c r="B282" s="222">
        <v>565</v>
      </c>
      <c r="C282" s="223" t="s">
        <v>1763</v>
      </c>
      <c r="D282" s="207">
        <f>+IFERROR(VLOOKUP(B282,'DIN PARTIDAS'!E:F,2,FALSE),0)</f>
        <v>5164704.3499999996</v>
      </c>
    </row>
    <row r="283" spans="2:4" ht="18" x14ac:dyDescent="0.25">
      <c r="B283" s="222">
        <v>566</v>
      </c>
      <c r="C283" s="223" t="s">
        <v>1764</v>
      </c>
      <c r="D283" s="207">
        <f>+IFERROR(VLOOKUP(B283,'DIN PARTIDAS'!E:F,2,FALSE),0)</f>
        <v>8379800</v>
      </c>
    </row>
    <row r="284" spans="2:4" ht="18" x14ac:dyDescent="0.25">
      <c r="B284" s="222">
        <v>567</v>
      </c>
      <c r="C284" s="223" t="s">
        <v>1765</v>
      </c>
      <c r="D284" s="207">
        <f>+IFERROR(VLOOKUP(B284,'DIN PARTIDAS'!E:F,2,FALSE),0)</f>
        <v>11762899</v>
      </c>
    </row>
    <row r="285" spans="2:4" ht="18" x14ac:dyDescent="0.25">
      <c r="B285" s="221">
        <v>569</v>
      </c>
      <c r="C285" s="214" t="s">
        <v>1766</v>
      </c>
      <c r="D285" s="207">
        <f>+IFERROR(VLOOKUP(B285,'DIN PARTIDAS'!E:F,2,FALSE),0)</f>
        <v>2120000</v>
      </c>
    </row>
    <row r="286" spans="2:4" ht="18" x14ac:dyDescent="0.25">
      <c r="B286" s="212">
        <v>5700</v>
      </c>
      <c r="C286" s="213" t="s">
        <v>1767</v>
      </c>
      <c r="D286" s="204">
        <f>+SUM(D287:D295)</f>
        <v>680000</v>
      </c>
    </row>
    <row r="287" spans="2:4" ht="18" x14ac:dyDescent="0.25">
      <c r="B287" s="221">
        <v>571</v>
      </c>
      <c r="C287" s="214" t="s">
        <v>1768</v>
      </c>
      <c r="D287" s="207">
        <f>+IFERROR(VLOOKUP(B287,'DIN PARTIDAS'!E:F,2,FALSE),0)</f>
        <v>0</v>
      </c>
    </row>
    <row r="288" spans="2:4" ht="18" x14ac:dyDescent="0.25">
      <c r="B288" s="221">
        <v>572</v>
      </c>
      <c r="C288" s="214" t="s">
        <v>1769</v>
      </c>
      <c r="D288" s="207">
        <f>+IFERROR(VLOOKUP(B288,'DIN PARTIDAS'!E:F,2,FALSE),0)</f>
        <v>0</v>
      </c>
    </row>
    <row r="289" spans="2:4" ht="18" x14ac:dyDescent="0.25">
      <c r="B289" s="221">
        <v>573</v>
      </c>
      <c r="C289" s="214" t="s">
        <v>1770</v>
      </c>
      <c r="D289" s="207">
        <f>+IFERROR(VLOOKUP(B289,'DIN PARTIDAS'!E:F,2,FALSE),0)</f>
        <v>0</v>
      </c>
    </row>
    <row r="290" spans="2:4" ht="18" x14ac:dyDescent="0.25">
      <c r="B290" s="221">
        <v>574</v>
      </c>
      <c r="C290" s="214" t="s">
        <v>1771</v>
      </c>
      <c r="D290" s="207">
        <f>+IFERROR(VLOOKUP(B290,'DIN PARTIDAS'!E:F,2,FALSE),0)</f>
        <v>0</v>
      </c>
    </row>
    <row r="291" spans="2:4" ht="18" x14ac:dyDescent="0.25">
      <c r="B291" s="221">
        <v>575</v>
      </c>
      <c r="C291" s="214" t="s">
        <v>1772</v>
      </c>
      <c r="D291" s="207">
        <f>+IFERROR(VLOOKUP(B291,'DIN PARTIDAS'!E:F,2,FALSE),0)</f>
        <v>0</v>
      </c>
    </row>
    <row r="292" spans="2:4" ht="18" x14ac:dyDescent="0.25">
      <c r="B292" s="221">
        <v>576</v>
      </c>
      <c r="C292" s="214" t="s">
        <v>1773</v>
      </c>
      <c r="D292" s="207">
        <f>+IFERROR(VLOOKUP(B292,'DIN PARTIDAS'!E:F,2,FALSE),0)</f>
        <v>0</v>
      </c>
    </row>
    <row r="293" spans="2:4" ht="18" x14ac:dyDescent="0.25">
      <c r="B293" s="221">
        <v>577</v>
      </c>
      <c r="C293" s="214" t="s">
        <v>1774</v>
      </c>
      <c r="D293" s="207">
        <f>+IFERROR(VLOOKUP(B293,'DIN PARTIDAS'!E:F,2,FALSE),0)</f>
        <v>675000</v>
      </c>
    </row>
    <row r="294" spans="2:4" ht="18" x14ac:dyDescent="0.25">
      <c r="B294" s="221">
        <v>578</v>
      </c>
      <c r="C294" s="214" t="s">
        <v>1775</v>
      </c>
      <c r="D294" s="207">
        <f>+IFERROR(VLOOKUP(B294,'DIN PARTIDAS'!E:F,2,FALSE),0)</f>
        <v>5000</v>
      </c>
    </row>
    <row r="295" spans="2:4" ht="18" x14ac:dyDescent="0.25">
      <c r="B295" s="221">
        <v>579</v>
      </c>
      <c r="C295" s="214" t="s">
        <v>1776</v>
      </c>
      <c r="D295" s="207">
        <f>+IFERROR(VLOOKUP(B295,'DIN PARTIDAS'!E:F,2,FALSE),0)</f>
        <v>0</v>
      </c>
    </row>
    <row r="296" spans="2:4" ht="18" x14ac:dyDescent="0.25">
      <c r="B296" s="212">
        <v>5800</v>
      </c>
      <c r="C296" s="213" t="s">
        <v>1777</v>
      </c>
      <c r="D296" s="204">
        <f>+SUM(D297:D300)</f>
        <v>7500000</v>
      </c>
    </row>
    <row r="297" spans="2:4" ht="18" x14ac:dyDescent="0.25">
      <c r="B297" s="221">
        <v>581</v>
      </c>
      <c r="C297" s="214" t="s">
        <v>1778</v>
      </c>
      <c r="D297" s="207">
        <f>+IFERROR(VLOOKUP(B297,'DIN PARTIDAS'!E:F,2,FALSE),0)</f>
        <v>5000000</v>
      </c>
    </row>
    <row r="298" spans="2:4" ht="18" x14ac:dyDescent="0.25">
      <c r="B298" s="221">
        <v>582</v>
      </c>
      <c r="C298" s="214" t="s">
        <v>1779</v>
      </c>
      <c r="D298" s="207">
        <f>+IFERROR(VLOOKUP(B298,'DIN PARTIDAS'!E:F,2,FALSE),0)</f>
        <v>0</v>
      </c>
    </row>
    <row r="299" spans="2:4" ht="18" x14ac:dyDescent="0.25">
      <c r="B299" s="222">
        <v>583</v>
      </c>
      <c r="C299" s="223" t="s">
        <v>1780</v>
      </c>
      <c r="D299" s="207">
        <f>+IFERROR(VLOOKUP(B299,'DIN PARTIDAS'!E:F,2,FALSE),0)</f>
        <v>0</v>
      </c>
    </row>
    <row r="300" spans="2:4" ht="18" x14ac:dyDescent="0.25">
      <c r="B300" s="221">
        <v>589</v>
      </c>
      <c r="C300" s="214" t="s">
        <v>1781</v>
      </c>
      <c r="D300" s="207">
        <f>+IFERROR(VLOOKUP(B300,'DIN PARTIDAS'!E:F,2,FALSE),0)</f>
        <v>2500000</v>
      </c>
    </row>
    <row r="301" spans="2:4" ht="18" x14ac:dyDescent="0.25">
      <c r="B301" s="212">
        <v>5900</v>
      </c>
      <c r="C301" s="213" t="s">
        <v>1782</v>
      </c>
      <c r="D301" s="204">
        <f>+SUM(D302:D310)</f>
        <v>38366100</v>
      </c>
    </row>
    <row r="302" spans="2:4" ht="18" x14ac:dyDescent="0.25">
      <c r="B302" s="221">
        <v>591</v>
      </c>
      <c r="C302" s="214" t="s">
        <v>1783</v>
      </c>
      <c r="D302" s="207">
        <f>+IFERROR(VLOOKUP(B302,'DIN PARTIDAS'!E:F,2,FALSE),0)</f>
        <v>28787400</v>
      </c>
    </row>
    <row r="303" spans="2:4" ht="18" x14ac:dyDescent="0.25">
      <c r="B303" s="221">
        <v>592</v>
      </c>
      <c r="C303" s="214" t="s">
        <v>1784</v>
      </c>
      <c r="D303" s="207">
        <f>+IFERROR(VLOOKUP(B303,'DIN PARTIDAS'!E:F,2,FALSE),0)</f>
        <v>0</v>
      </c>
    </row>
    <row r="304" spans="2:4" ht="18" x14ac:dyDescent="0.25">
      <c r="B304" s="221">
        <v>593</v>
      </c>
      <c r="C304" s="214" t="s">
        <v>1785</v>
      </c>
      <c r="D304" s="207">
        <f>+IFERROR(VLOOKUP(B304,'DIN PARTIDAS'!E:F,2,FALSE),0)</f>
        <v>0</v>
      </c>
    </row>
    <row r="305" spans="2:4" ht="18" x14ac:dyDescent="0.25">
      <c r="B305" s="221">
        <v>594</v>
      </c>
      <c r="C305" s="214" t="s">
        <v>1786</v>
      </c>
      <c r="D305" s="207">
        <f>+IFERROR(VLOOKUP(B305,'DIN PARTIDAS'!E:F,2,FALSE),0)</f>
        <v>0</v>
      </c>
    </row>
    <row r="306" spans="2:4" ht="18" x14ac:dyDescent="0.25">
      <c r="B306" s="221">
        <v>595</v>
      </c>
      <c r="C306" s="214" t="s">
        <v>1787</v>
      </c>
      <c r="D306" s="207">
        <f>+IFERROR(VLOOKUP(B306,'DIN PARTIDAS'!E:F,2,FALSE),0)</f>
        <v>0</v>
      </c>
    </row>
    <row r="307" spans="2:4" ht="18" x14ac:dyDescent="0.25">
      <c r="B307" s="221">
        <v>596</v>
      </c>
      <c r="C307" s="214" t="s">
        <v>1788</v>
      </c>
      <c r="D307" s="207">
        <f>+IFERROR(VLOOKUP(B307,'DIN PARTIDAS'!E:F,2,FALSE),0)</f>
        <v>0</v>
      </c>
    </row>
    <row r="308" spans="2:4" ht="18" x14ac:dyDescent="0.25">
      <c r="B308" s="221">
        <v>597</v>
      </c>
      <c r="C308" s="214" t="s">
        <v>1789</v>
      </c>
      <c r="D308" s="207">
        <f>+IFERROR(VLOOKUP(B308,'DIN PARTIDAS'!E:F,2,FALSE),0)</f>
        <v>9578700</v>
      </c>
    </row>
    <row r="309" spans="2:4" ht="18" x14ac:dyDescent="0.25">
      <c r="B309" s="221">
        <v>598</v>
      </c>
      <c r="C309" s="214" t="s">
        <v>1790</v>
      </c>
      <c r="D309" s="207">
        <f>+IFERROR(VLOOKUP(B309,'DIN PARTIDAS'!E:F,2,FALSE),0)</f>
        <v>0</v>
      </c>
    </row>
    <row r="310" spans="2:4" ht="18" x14ac:dyDescent="0.25">
      <c r="B310" s="221">
        <v>599</v>
      </c>
      <c r="C310" s="214" t="s">
        <v>1791</v>
      </c>
      <c r="D310" s="207">
        <f>+IFERROR(VLOOKUP(B310,'DIN PARTIDAS'!E:F,2,FALSE),0)</f>
        <v>0</v>
      </c>
    </row>
    <row r="311" spans="2:4" ht="18" x14ac:dyDescent="0.25">
      <c r="B311" s="209">
        <v>6000</v>
      </c>
      <c r="C311" s="210" t="s">
        <v>1792</v>
      </c>
      <c r="D311" s="211">
        <f>+D312+D321+D330</f>
        <v>682615305.76515436</v>
      </c>
    </row>
    <row r="312" spans="2:4" ht="18" x14ac:dyDescent="0.25">
      <c r="B312" s="212">
        <v>6100</v>
      </c>
      <c r="C312" s="213" t="s">
        <v>1793</v>
      </c>
      <c r="D312" s="204">
        <f>+SUM(D313:D320)</f>
        <v>477192091.10131198</v>
      </c>
    </row>
    <row r="313" spans="2:4" ht="18" x14ac:dyDescent="0.25">
      <c r="B313" s="221">
        <v>611</v>
      </c>
      <c r="C313" s="214" t="s">
        <v>1794</v>
      </c>
      <c r="D313" s="207">
        <f>+IFERROR(VLOOKUP(B313,'DIN PARTIDAS'!E:F,2,FALSE),0)</f>
        <v>657008.52834038867</v>
      </c>
    </row>
    <row r="314" spans="2:4" ht="18" x14ac:dyDescent="0.25">
      <c r="B314" s="221">
        <v>612</v>
      </c>
      <c r="C314" s="214" t="s">
        <v>1795</v>
      </c>
      <c r="D314" s="207">
        <f>+IFERROR(VLOOKUP(B314,'DIN PARTIDAS'!E:F,2,FALSE),0)</f>
        <v>146082881.71373492</v>
      </c>
    </row>
    <row r="315" spans="2:4" ht="18" x14ac:dyDescent="0.25">
      <c r="B315" s="221">
        <v>613</v>
      </c>
      <c r="C315" s="214" t="s">
        <v>1796</v>
      </c>
      <c r="D315" s="207">
        <v>83824129</v>
      </c>
    </row>
    <row r="316" spans="2:4" ht="18" x14ac:dyDescent="0.25">
      <c r="B316" s="221">
        <v>614</v>
      </c>
      <c r="C316" s="214" t="s">
        <v>1797</v>
      </c>
      <c r="D316" s="207">
        <v>246494013</v>
      </c>
    </row>
    <row r="317" spans="2:4" ht="18" x14ac:dyDescent="0.25">
      <c r="B317" s="221">
        <v>615</v>
      </c>
      <c r="C317" s="214" t="s">
        <v>1798</v>
      </c>
      <c r="D317" s="207">
        <f>+IFERROR(VLOOKUP(B317,'DIN PARTIDAS'!E:F,2,FALSE),0)</f>
        <v>134058.85923667508</v>
      </c>
    </row>
    <row r="318" spans="2:4" ht="18" x14ac:dyDescent="0.25">
      <c r="B318" s="221">
        <v>616</v>
      </c>
      <c r="C318" s="214" t="s">
        <v>1799</v>
      </c>
      <c r="D318" s="207">
        <f>+IFERROR(VLOOKUP(B318,'DIN PARTIDAS'!E:F,2,FALSE),0)</f>
        <v>0</v>
      </c>
    </row>
    <row r="319" spans="2:4" ht="18" x14ac:dyDescent="0.25">
      <c r="B319" s="221">
        <v>617</v>
      </c>
      <c r="C319" s="214" t="s">
        <v>1800</v>
      </c>
      <c r="D319" s="207">
        <f>+IFERROR(VLOOKUP(B319,'DIN PARTIDAS'!E:F,2,FALSE),0)</f>
        <v>0</v>
      </c>
    </row>
    <row r="320" spans="2:4" ht="18" x14ac:dyDescent="0.25">
      <c r="B320" s="221">
        <v>619</v>
      </c>
      <c r="C320" s="214" t="s">
        <v>1801</v>
      </c>
      <c r="D320" s="207">
        <f>+IFERROR(VLOOKUP(B320,'DIN PARTIDAS'!E:F,2,FALSE),0)</f>
        <v>0</v>
      </c>
    </row>
    <row r="321" spans="2:4" ht="18" x14ac:dyDescent="0.25">
      <c r="B321" s="212">
        <v>6200</v>
      </c>
      <c r="C321" s="213" t="s">
        <v>1802</v>
      </c>
      <c r="D321" s="204">
        <f>+SUM(D322:D329)</f>
        <v>205423214.66384238</v>
      </c>
    </row>
    <row r="322" spans="2:4" ht="18" x14ac:dyDescent="0.25">
      <c r="B322" s="221">
        <v>621</v>
      </c>
      <c r="C322" s="214" t="s">
        <v>1794</v>
      </c>
      <c r="D322" s="207">
        <f>+IFERROR(VLOOKUP(B322,'DIN PARTIDAS'!E:F,2,FALSE),0)</f>
        <v>0</v>
      </c>
    </row>
    <row r="323" spans="2:4" ht="18" x14ac:dyDescent="0.25">
      <c r="B323" s="221">
        <v>622</v>
      </c>
      <c r="C323" s="214" t="s">
        <v>1803</v>
      </c>
      <c r="D323" s="207">
        <f>+IFERROR(VLOOKUP(B323,'DIN PARTIDAS'!E:F,2,FALSE),0)</f>
        <v>205423214.66384238</v>
      </c>
    </row>
    <row r="324" spans="2:4" ht="18" x14ac:dyDescent="0.25">
      <c r="B324" s="221">
        <v>623</v>
      </c>
      <c r="C324" s="214" t="s">
        <v>1804</v>
      </c>
      <c r="D324" s="207">
        <f>+IFERROR(VLOOKUP(B324,'DIN PARTIDAS'!E:F,2,FALSE),0)</f>
        <v>0</v>
      </c>
    </row>
    <row r="325" spans="2:4" ht="18" x14ac:dyDescent="0.25">
      <c r="B325" s="221">
        <v>624</v>
      </c>
      <c r="C325" s="214" t="s">
        <v>1797</v>
      </c>
      <c r="D325" s="207">
        <f>+IFERROR(VLOOKUP(B325,'DIN PARTIDAS'!E:F,2,FALSE),0)</f>
        <v>0</v>
      </c>
    </row>
    <row r="326" spans="2:4" ht="18" x14ac:dyDescent="0.25">
      <c r="B326" s="221">
        <v>625</v>
      </c>
      <c r="C326" s="214" t="s">
        <v>1798</v>
      </c>
      <c r="D326" s="207">
        <f>+IFERROR(VLOOKUP(B326,'DIN PARTIDAS'!E:F,2,FALSE),0)</f>
        <v>0</v>
      </c>
    </row>
    <row r="327" spans="2:4" ht="18" x14ac:dyDescent="0.25">
      <c r="B327" s="221">
        <v>626</v>
      </c>
      <c r="C327" s="214" t="s">
        <v>1799</v>
      </c>
      <c r="D327" s="207">
        <f>+IFERROR(VLOOKUP(B327,'DIN PARTIDAS'!E:F,2,FALSE),0)</f>
        <v>0</v>
      </c>
    </row>
    <row r="328" spans="2:4" ht="18" x14ac:dyDescent="0.25">
      <c r="B328" s="221">
        <v>627</v>
      </c>
      <c r="C328" s="214" t="s">
        <v>1800</v>
      </c>
      <c r="D328" s="207">
        <f>+IFERROR(VLOOKUP(B328,'DIN PARTIDAS'!E:F,2,FALSE),0)</f>
        <v>0</v>
      </c>
    </row>
    <row r="329" spans="2:4" ht="18" x14ac:dyDescent="0.25">
      <c r="B329" s="221">
        <v>629</v>
      </c>
      <c r="C329" s="214" t="s">
        <v>1805</v>
      </c>
      <c r="D329" s="207">
        <f>+IFERROR(VLOOKUP(B329,'DIN PARTIDAS'!E:F,2,FALSE),0)</f>
        <v>0</v>
      </c>
    </row>
    <row r="330" spans="2:4" ht="18" x14ac:dyDescent="0.25">
      <c r="B330" s="212">
        <v>6300</v>
      </c>
      <c r="C330" s="213" t="s">
        <v>1806</v>
      </c>
      <c r="D330" s="204">
        <f>+SUM(D331:D332)</f>
        <v>0</v>
      </c>
    </row>
    <row r="331" spans="2:4" ht="18" x14ac:dyDescent="0.25">
      <c r="B331" s="221">
        <v>631</v>
      </c>
      <c r="C331" s="214" t="s">
        <v>1807</v>
      </c>
      <c r="D331" s="207">
        <f>+IFERROR(VLOOKUP(B331,'DIN PARTIDAS'!E:F,2,FALSE),0)</f>
        <v>0</v>
      </c>
    </row>
    <row r="332" spans="2:4" ht="18" x14ac:dyDescent="0.25">
      <c r="B332" s="221">
        <v>632</v>
      </c>
      <c r="C332" s="214" t="s">
        <v>1808</v>
      </c>
      <c r="D332" s="207">
        <f>+IFERROR(VLOOKUP(B332,'DIN PARTIDAS'!E:F,2,FALSE),0)</f>
        <v>0</v>
      </c>
    </row>
    <row r="333" spans="2:4" ht="18" x14ac:dyDescent="0.25">
      <c r="B333" s="209">
        <v>7000</v>
      </c>
      <c r="C333" s="210" t="s">
        <v>1809</v>
      </c>
      <c r="D333" s="211">
        <f>+D334</f>
        <v>1000000</v>
      </c>
    </row>
    <row r="334" spans="2:4" ht="18" x14ac:dyDescent="0.25">
      <c r="B334" s="212">
        <v>7900</v>
      </c>
      <c r="C334" s="213" t="s">
        <v>1810</v>
      </c>
      <c r="D334" s="204">
        <f>+SUM(D335:D337)</f>
        <v>1000000</v>
      </c>
    </row>
    <row r="335" spans="2:4" ht="18" x14ac:dyDescent="0.25">
      <c r="B335" s="221">
        <v>791</v>
      </c>
      <c r="C335" s="214" t="s">
        <v>1811</v>
      </c>
      <c r="D335" s="207">
        <f>+IFERROR(VLOOKUP(B335,'DIN PARTIDAS'!E:F,2,FALSE),0)</f>
        <v>1000000</v>
      </c>
    </row>
    <row r="336" spans="2:4" ht="18" x14ac:dyDescent="0.25">
      <c r="B336" s="221">
        <v>792</v>
      </c>
      <c r="C336" s="214" t="s">
        <v>1812</v>
      </c>
      <c r="D336" s="207">
        <f>+IFERROR(VLOOKUP(B336,'DIN PARTIDAS'!E:F,2,FALSE),0)</f>
        <v>0</v>
      </c>
    </row>
    <row r="337" spans="2:4" ht="18" x14ac:dyDescent="0.25">
      <c r="B337" s="221">
        <v>799</v>
      </c>
      <c r="C337" s="214" t="s">
        <v>1813</v>
      </c>
      <c r="D337" s="207">
        <f>+IFERROR(VLOOKUP(B337,'DIN PARTIDAS'!E:F,2,FALSE),0)</f>
        <v>0</v>
      </c>
    </row>
    <row r="338" spans="2:4" ht="18" x14ac:dyDescent="0.25">
      <c r="B338" s="209">
        <v>9000</v>
      </c>
      <c r="C338" s="210" t="s">
        <v>1814</v>
      </c>
      <c r="D338" s="211">
        <f>+D339+D341+D343+D345+D347</f>
        <v>115643097.2</v>
      </c>
    </row>
    <row r="339" spans="2:4" ht="18" x14ac:dyDescent="0.25">
      <c r="B339" s="212">
        <v>9100</v>
      </c>
      <c r="C339" s="213" t="s">
        <v>1815</v>
      </c>
      <c r="D339" s="204">
        <f>+SUM(D340)</f>
        <v>41396469.219999999</v>
      </c>
    </row>
    <row r="340" spans="2:4" ht="18" x14ac:dyDescent="0.25">
      <c r="B340" s="221">
        <v>911</v>
      </c>
      <c r="C340" s="214" t="s">
        <v>1816</v>
      </c>
      <c r="D340" s="207">
        <f>+IFERROR(VLOOKUP(B340,'DIN PARTIDAS'!E:F,2,FALSE),0)</f>
        <v>41396469.219999999</v>
      </c>
    </row>
    <row r="341" spans="2:4" ht="18" x14ac:dyDescent="0.25">
      <c r="B341" s="212">
        <v>9200</v>
      </c>
      <c r="C341" s="213" t="s">
        <v>1817</v>
      </c>
      <c r="D341" s="204">
        <f>+SUM(D342)</f>
        <v>72698141.579999998</v>
      </c>
    </row>
    <row r="342" spans="2:4" ht="18" x14ac:dyDescent="0.25">
      <c r="B342" s="221">
        <v>921</v>
      </c>
      <c r="C342" s="214" t="s">
        <v>1818</v>
      </c>
      <c r="D342" s="207">
        <f>+IFERROR(VLOOKUP(B342,'DIN PARTIDAS'!E:F,2,FALSE),0)</f>
        <v>72698141.579999998</v>
      </c>
    </row>
    <row r="343" spans="2:4" ht="18" x14ac:dyDescent="0.25">
      <c r="B343" s="212">
        <v>9400</v>
      </c>
      <c r="C343" s="213" t="s">
        <v>1819</v>
      </c>
      <c r="D343" s="204">
        <f>+SUM(D344)</f>
        <v>1548486.4</v>
      </c>
    </row>
    <row r="344" spans="2:4" ht="18" x14ac:dyDescent="0.25">
      <c r="B344" s="221">
        <v>941</v>
      </c>
      <c r="C344" s="214" t="s">
        <v>1820</v>
      </c>
      <c r="D344" s="207">
        <f>+IFERROR(VLOOKUP(B344,'DIN PARTIDAS'!E:F,2,FALSE),0)</f>
        <v>1548486.4</v>
      </c>
    </row>
    <row r="345" spans="2:4" ht="18" x14ac:dyDescent="0.25">
      <c r="B345" s="212">
        <v>9500</v>
      </c>
      <c r="C345" s="213" t="s">
        <v>1821</v>
      </c>
      <c r="D345" s="204">
        <f>+SUM(D346)</f>
        <v>0</v>
      </c>
    </row>
    <row r="346" spans="2:4" ht="18" x14ac:dyDescent="0.25">
      <c r="B346" s="221">
        <v>951</v>
      </c>
      <c r="C346" s="214" t="s">
        <v>1822</v>
      </c>
      <c r="D346" s="207">
        <f>+IFERROR(VLOOKUP(B346,'DIN PARTIDAS'!E:F,2,FALSE),0)</f>
        <v>0</v>
      </c>
    </row>
    <row r="347" spans="2:4" ht="18" x14ac:dyDescent="0.25">
      <c r="B347" s="212">
        <v>9900</v>
      </c>
      <c r="C347" s="213" t="s">
        <v>1823</v>
      </c>
      <c r="D347" s="204">
        <f>+SUM(D348)</f>
        <v>0</v>
      </c>
    </row>
    <row r="348" spans="2:4" ht="18.75" thickBot="1" x14ac:dyDescent="0.3">
      <c r="B348" s="225">
        <v>991</v>
      </c>
      <c r="C348" s="226" t="s">
        <v>1491</v>
      </c>
      <c r="D348" s="227">
        <f>+IFERROR(VLOOKUP(B348,'DIN PARTIDAS'!E:F,2,FALSE),0)</f>
        <v>0</v>
      </c>
    </row>
    <row r="349" spans="2:4" ht="18.75" thickBot="1" x14ac:dyDescent="0.3">
      <c r="B349" s="115"/>
      <c r="C349" s="228" t="s">
        <v>1213</v>
      </c>
      <c r="D349" s="229">
        <f>+D7+D47+D112+D195+D252+D311+D333+D338</f>
        <v>7186008649.8096819</v>
      </c>
    </row>
  </sheetData>
  <mergeCells count="4">
    <mergeCell ref="B2:D2"/>
    <mergeCell ref="B3:D3"/>
    <mergeCell ref="B4:D4"/>
    <mergeCell ref="B5:D5"/>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C12"/>
  <sheetViews>
    <sheetView zoomScale="113" workbookViewId="0">
      <selection activeCell="C14" sqref="C14"/>
    </sheetView>
  </sheetViews>
  <sheetFormatPr baseColWidth="10" defaultRowHeight="15" x14ac:dyDescent="0.25"/>
  <cols>
    <col min="1" max="1" width="0.7109375" customWidth="1"/>
    <col min="2" max="2" width="69.85546875" bestFit="1" customWidth="1"/>
    <col min="3" max="3" width="23.42578125" customWidth="1"/>
  </cols>
  <sheetData>
    <row r="1" spans="2:3" ht="6" customHeight="1" thickBot="1" x14ac:dyDescent="0.3"/>
    <row r="2" spans="2:3" s="107" customFormat="1" ht="21" customHeight="1" x14ac:dyDescent="0.25">
      <c r="B2" s="351" t="s">
        <v>1824</v>
      </c>
      <c r="C2" s="352"/>
    </row>
    <row r="3" spans="2:3" s="107" customFormat="1" ht="21" customHeight="1" x14ac:dyDescent="0.25">
      <c r="B3" s="353" t="s">
        <v>1825</v>
      </c>
      <c r="C3" s="354"/>
    </row>
    <row r="4" spans="2:3" s="107" customFormat="1" ht="21" customHeight="1" thickBot="1" x14ac:dyDescent="0.3">
      <c r="B4" s="362" t="s">
        <v>2153</v>
      </c>
      <c r="C4" s="364"/>
    </row>
    <row r="5" spans="2:3" s="107" customFormat="1" ht="21" customHeight="1" thickBot="1" x14ac:dyDescent="0.3">
      <c r="B5" s="355" t="s">
        <v>1826</v>
      </c>
      <c r="C5" s="356"/>
    </row>
    <row r="6" spans="2:3" ht="18.75" thickBot="1" x14ac:dyDescent="0.3">
      <c r="B6" s="120" t="s">
        <v>2157</v>
      </c>
      <c r="C6" s="231" t="s">
        <v>1827</v>
      </c>
    </row>
    <row r="7" spans="2:3" ht="18.75" thickBot="1" x14ac:dyDescent="0.3">
      <c r="B7" s="141" t="s">
        <v>1829</v>
      </c>
      <c r="C7" s="321">
        <v>6244293799</v>
      </c>
    </row>
    <row r="8" spans="2:3" ht="18.75" thickBot="1" x14ac:dyDescent="0.3">
      <c r="B8" s="142" t="s">
        <v>1830</v>
      </c>
      <c r="C8" s="321">
        <v>826071754</v>
      </c>
    </row>
    <row r="9" spans="2:3" ht="18.75" thickBot="1" x14ac:dyDescent="0.3">
      <c r="B9" s="142" t="s">
        <v>1831</v>
      </c>
      <c r="C9" s="321">
        <v>115643097</v>
      </c>
    </row>
    <row r="10" spans="2:3" ht="18.75" thickBot="1" x14ac:dyDescent="0.3">
      <c r="B10" s="142" t="s">
        <v>1832</v>
      </c>
      <c r="C10" s="313">
        <v>0</v>
      </c>
    </row>
    <row r="11" spans="2:3" ht="18.75" thickBot="1" x14ac:dyDescent="0.3">
      <c r="B11" s="142" t="s">
        <v>1833</v>
      </c>
      <c r="C11" s="313">
        <v>0</v>
      </c>
    </row>
    <row r="12" spans="2:3" ht="18.75" thickBot="1" x14ac:dyDescent="0.3">
      <c r="B12" s="135" t="s">
        <v>1828</v>
      </c>
      <c r="C12" s="312">
        <f>+SUM(C7:C11)</f>
        <v>7186008650</v>
      </c>
    </row>
  </sheetData>
  <mergeCells count="4">
    <mergeCell ref="B3:C3"/>
    <mergeCell ref="B2:C2"/>
    <mergeCell ref="B5:C5"/>
    <mergeCell ref="B4:C4"/>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D10"/>
  <sheetViews>
    <sheetView zoomScale="75" zoomScaleNormal="75" workbookViewId="0">
      <selection activeCell="F16" sqref="F16"/>
    </sheetView>
  </sheetViews>
  <sheetFormatPr baseColWidth="10" defaultRowHeight="15" x14ac:dyDescent="0.25"/>
  <cols>
    <col min="1" max="1" width="0.85546875" customWidth="1"/>
    <col min="2" max="2" width="12" bestFit="1" customWidth="1"/>
    <col min="3" max="3" width="60.7109375" bestFit="1" customWidth="1"/>
    <col min="4" max="4" width="20.7109375" bestFit="1" customWidth="1"/>
  </cols>
  <sheetData>
    <row r="1" spans="2:4" ht="3" customHeight="1" thickBot="1" x14ac:dyDescent="0.3"/>
    <row r="2" spans="2:4" ht="20.25" x14ac:dyDescent="0.25">
      <c r="B2" s="351" t="s">
        <v>1824</v>
      </c>
      <c r="C2" s="361"/>
      <c r="D2" s="352"/>
    </row>
    <row r="3" spans="2:4" s="107" customFormat="1" ht="20.25" x14ac:dyDescent="0.25">
      <c r="B3" s="353" t="s">
        <v>1825</v>
      </c>
      <c r="C3" s="360"/>
      <c r="D3" s="354"/>
    </row>
    <row r="4" spans="2:4" ht="21" thickBot="1" x14ac:dyDescent="0.3">
      <c r="B4" s="362" t="s">
        <v>2153</v>
      </c>
      <c r="C4" s="363"/>
      <c r="D4" s="364"/>
    </row>
    <row r="5" spans="2:4" s="107" customFormat="1" ht="21" thickBot="1" x14ac:dyDescent="0.3">
      <c r="B5" s="355" t="s">
        <v>1835</v>
      </c>
      <c r="C5" s="359"/>
      <c r="D5" s="356"/>
    </row>
    <row r="6" spans="2:4" ht="18.75" thickBot="1" x14ac:dyDescent="0.3">
      <c r="B6" s="143" t="s">
        <v>1834</v>
      </c>
      <c r="C6" s="143" t="s">
        <v>1835</v>
      </c>
      <c r="D6" s="144" t="s">
        <v>1827</v>
      </c>
    </row>
    <row r="7" spans="2:4" ht="18.75" thickBot="1" x14ac:dyDescent="0.3">
      <c r="B7" s="145" t="s">
        <v>1836</v>
      </c>
      <c r="C7" s="146" t="s">
        <v>1837</v>
      </c>
      <c r="D7" s="153">
        <f>+D8</f>
        <v>7186008650</v>
      </c>
    </row>
    <row r="8" spans="2:4" ht="18.75" thickBot="1" x14ac:dyDescent="0.3">
      <c r="B8" s="147" t="s">
        <v>1838</v>
      </c>
      <c r="C8" s="148" t="s">
        <v>1839</v>
      </c>
      <c r="D8" s="154">
        <f>+D9</f>
        <v>7186008650</v>
      </c>
    </row>
    <row r="9" spans="2:4" ht="18.75" thickBot="1" x14ac:dyDescent="0.3">
      <c r="B9" s="149" t="s">
        <v>1840</v>
      </c>
      <c r="C9" s="150" t="s">
        <v>1841</v>
      </c>
      <c r="D9" s="155">
        <f>+D10</f>
        <v>7186008650</v>
      </c>
    </row>
    <row r="10" spans="2:4" ht="18.75" thickBot="1" x14ac:dyDescent="0.3">
      <c r="B10" s="151" t="s">
        <v>1842</v>
      </c>
      <c r="C10" s="152" t="s">
        <v>1843</v>
      </c>
      <c r="D10" s="156">
        <f>+'CLAS TIPO GASTO'!C12</f>
        <v>7186008650</v>
      </c>
    </row>
  </sheetData>
  <mergeCells count="4">
    <mergeCell ref="B5:D5"/>
    <mergeCell ref="B2:D2"/>
    <mergeCell ref="B3:D3"/>
    <mergeCell ref="B4:D4"/>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128"/>
  <sheetViews>
    <sheetView zoomScale="62" zoomScaleNormal="62" workbookViewId="0">
      <pane ySplit="6" topLeftCell="A7" activePane="bottomLeft" state="frozen"/>
      <selection activeCell="C16" sqref="C16"/>
      <selection pane="bottomLeft" activeCell="D20" sqref="D20"/>
    </sheetView>
  </sheetViews>
  <sheetFormatPr baseColWidth="10" defaultRowHeight="15" x14ac:dyDescent="0.25"/>
  <cols>
    <col min="1" max="1" width="0.85546875" customWidth="1"/>
    <col min="2" max="2" width="125" bestFit="1" customWidth="1"/>
    <col min="3" max="3" width="32.5703125" customWidth="1"/>
    <col min="4" max="4" width="14.7109375" bestFit="1" customWidth="1"/>
    <col min="5" max="5" width="17.42578125" customWidth="1"/>
  </cols>
  <sheetData>
    <row r="1" spans="2:3" s="107" customFormat="1" ht="4.5" customHeight="1" thickBot="1" x14ac:dyDescent="0.3"/>
    <row r="2" spans="2:3" s="107" customFormat="1" ht="21" customHeight="1" x14ac:dyDescent="0.25">
      <c r="B2" s="351" t="s">
        <v>1824</v>
      </c>
      <c r="C2" s="352"/>
    </row>
    <row r="3" spans="2:3" s="107" customFormat="1" ht="21" customHeight="1" x14ac:dyDescent="0.25">
      <c r="B3" s="353" t="s">
        <v>1825</v>
      </c>
      <c r="C3" s="354"/>
    </row>
    <row r="4" spans="2:3" s="107" customFormat="1" ht="21" customHeight="1" thickBot="1" x14ac:dyDescent="0.3">
      <c r="B4" s="362" t="s">
        <v>2153</v>
      </c>
      <c r="C4" s="364"/>
    </row>
    <row r="5" spans="2:3" s="107" customFormat="1" ht="21" customHeight="1" thickBot="1" x14ac:dyDescent="0.3">
      <c r="B5" s="355" t="s">
        <v>2154</v>
      </c>
      <c r="C5" s="356"/>
    </row>
    <row r="6" spans="2:3" ht="18.75" thickBot="1" x14ac:dyDescent="0.3">
      <c r="B6" s="120" t="s">
        <v>34</v>
      </c>
      <c r="C6" s="121" t="s">
        <v>1827</v>
      </c>
    </row>
    <row r="7" spans="2:3" ht="18.75" thickBot="1" x14ac:dyDescent="0.3">
      <c r="B7" s="242" t="s">
        <v>20</v>
      </c>
      <c r="C7" s="243">
        <f>+SUM(C8:C11)</f>
        <v>530000</v>
      </c>
    </row>
    <row r="8" spans="2:3" s="107" customFormat="1" ht="18" x14ac:dyDescent="0.25">
      <c r="B8" s="137" t="s">
        <v>20</v>
      </c>
      <c r="C8" s="127">
        <v>480000</v>
      </c>
    </row>
    <row r="9" spans="2:3" ht="18" x14ac:dyDescent="0.25">
      <c r="B9" s="128" t="s">
        <v>1408</v>
      </c>
      <c r="C9" s="129">
        <v>0</v>
      </c>
    </row>
    <row r="10" spans="2:3" ht="18" x14ac:dyDescent="0.25">
      <c r="B10" s="128" t="s">
        <v>1409</v>
      </c>
      <c r="C10" s="129">
        <v>0</v>
      </c>
    </row>
    <row r="11" spans="2:3" ht="18.75" thickBot="1" x14ac:dyDescent="0.3">
      <c r="B11" s="130" t="s">
        <v>1228</v>
      </c>
      <c r="C11" s="129">
        <v>50000</v>
      </c>
    </row>
    <row r="12" spans="2:3" ht="18.75" thickBot="1" x14ac:dyDescent="0.3">
      <c r="B12" s="242" t="s">
        <v>1282</v>
      </c>
      <c r="C12" s="243">
        <f>+SUM(C13:C19)</f>
        <v>79012025.030000001</v>
      </c>
    </row>
    <row r="13" spans="2:3" s="107" customFormat="1" ht="18" x14ac:dyDescent="0.25">
      <c r="B13" s="138" t="s">
        <v>1282</v>
      </c>
      <c r="C13" s="127">
        <v>8633000.4000000004</v>
      </c>
    </row>
    <row r="14" spans="2:3" ht="18" x14ac:dyDescent="0.25">
      <c r="B14" s="128" t="s">
        <v>1410</v>
      </c>
      <c r="C14" s="129">
        <v>0</v>
      </c>
    </row>
    <row r="15" spans="2:3" ht="18" x14ac:dyDescent="0.25">
      <c r="B15" s="128" t="s">
        <v>1411</v>
      </c>
      <c r="C15" s="129">
        <v>0</v>
      </c>
    </row>
    <row r="16" spans="2:3" ht="18" x14ac:dyDescent="0.25">
      <c r="B16" s="128" t="s">
        <v>1281</v>
      </c>
      <c r="C16" s="129">
        <v>5413996</v>
      </c>
    </row>
    <row r="17" spans="2:3" ht="18" x14ac:dyDescent="0.25">
      <c r="B17" s="128" t="s">
        <v>1412</v>
      </c>
      <c r="C17" s="129">
        <v>0</v>
      </c>
    </row>
    <row r="18" spans="2:3" ht="18" x14ac:dyDescent="0.25">
      <c r="B18" s="128" t="s">
        <v>1243</v>
      </c>
      <c r="C18" s="129">
        <v>55013400</v>
      </c>
    </row>
    <row r="19" spans="2:3" ht="18.75" thickBot="1" x14ac:dyDescent="0.3">
      <c r="B19" s="130" t="s">
        <v>1229</v>
      </c>
      <c r="C19" s="129">
        <v>9951628.629999999</v>
      </c>
    </row>
    <row r="20" spans="2:3" ht="18.75" thickBot="1" x14ac:dyDescent="0.3">
      <c r="B20" s="242" t="s">
        <v>1247</v>
      </c>
      <c r="C20" s="243">
        <v>62291884.339758292</v>
      </c>
    </row>
    <row r="21" spans="2:3" ht="18.75" thickBot="1" x14ac:dyDescent="0.3">
      <c r="B21" s="242" t="s">
        <v>1248</v>
      </c>
      <c r="C21" s="243">
        <f>+SUM(C22:C29)</f>
        <v>9327500</v>
      </c>
    </row>
    <row r="22" spans="2:3" s="107" customFormat="1" ht="18" x14ac:dyDescent="0.25">
      <c r="B22" s="138" t="s">
        <v>1248</v>
      </c>
      <c r="C22" s="127">
        <v>7187000</v>
      </c>
    </row>
    <row r="23" spans="2:3" ht="18" x14ac:dyDescent="0.25">
      <c r="B23" s="128" t="s">
        <v>1413</v>
      </c>
      <c r="C23" s="129">
        <v>0</v>
      </c>
    </row>
    <row r="24" spans="2:3" ht="18" x14ac:dyDescent="0.25">
      <c r="B24" s="128" t="s">
        <v>1249</v>
      </c>
      <c r="C24" s="129">
        <v>1333000</v>
      </c>
    </row>
    <row r="25" spans="2:3" ht="18" x14ac:dyDescent="0.25">
      <c r="B25" s="128" t="s">
        <v>1250</v>
      </c>
      <c r="C25" s="129">
        <v>100000</v>
      </c>
    </row>
    <row r="26" spans="2:3" ht="18" x14ac:dyDescent="0.25">
      <c r="B26" s="128" t="s">
        <v>1414</v>
      </c>
      <c r="C26" s="129">
        <v>0</v>
      </c>
    </row>
    <row r="27" spans="2:3" ht="18" x14ac:dyDescent="0.25">
      <c r="B27" s="128" t="s">
        <v>1415</v>
      </c>
      <c r="C27" s="129">
        <v>0</v>
      </c>
    </row>
    <row r="28" spans="2:3" ht="18" x14ac:dyDescent="0.25">
      <c r="B28" s="128" t="s">
        <v>1416</v>
      </c>
      <c r="C28" s="129">
        <v>0</v>
      </c>
    </row>
    <row r="29" spans="2:3" ht="18.75" thickBot="1" x14ac:dyDescent="0.3">
      <c r="B29" s="130" t="s">
        <v>1251</v>
      </c>
      <c r="C29" s="129">
        <v>707500</v>
      </c>
    </row>
    <row r="30" spans="2:3" ht="18.75" thickBot="1" x14ac:dyDescent="0.3">
      <c r="B30" s="242" t="s">
        <v>1278</v>
      </c>
      <c r="C30" s="243">
        <f>+SUM(C31:C45)</f>
        <v>25226513.772</v>
      </c>
    </row>
    <row r="31" spans="2:3" s="107" customFormat="1" ht="18" x14ac:dyDescent="0.25">
      <c r="B31" s="138" t="s">
        <v>1278</v>
      </c>
      <c r="C31" s="127">
        <v>6056908</v>
      </c>
    </row>
    <row r="32" spans="2:3" ht="18" x14ac:dyDescent="0.25">
      <c r="B32" s="128" t="s">
        <v>1417</v>
      </c>
      <c r="C32" s="129">
        <v>0</v>
      </c>
    </row>
    <row r="33" spans="2:3" ht="18" x14ac:dyDescent="0.25">
      <c r="B33" s="128" t="s">
        <v>1418</v>
      </c>
      <c r="C33" s="129">
        <v>0</v>
      </c>
    </row>
    <row r="34" spans="2:3" ht="18" x14ac:dyDescent="0.25">
      <c r="B34" s="128" t="s">
        <v>1419</v>
      </c>
      <c r="C34" s="129">
        <v>0</v>
      </c>
    </row>
    <row r="35" spans="2:3" ht="18" x14ac:dyDescent="0.25">
      <c r="B35" s="128" t="s">
        <v>1420</v>
      </c>
      <c r="C35" s="129">
        <v>0</v>
      </c>
    </row>
    <row r="36" spans="2:3" ht="18" x14ac:dyDescent="0.25">
      <c r="B36" s="128" t="s">
        <v>1421</v>
      </c>
      <c r="C36" s="129">
        <v>0</v>
      </c>
    </row>
    <row r="37" spans="2:3" ht="18" x14ac:dyDescent="0.25">
      <c r="B37" s="128" t="s">
        <v>1279</v>
      </c>
      <c r="C37" s="129">
        <v>11021605.772</v>
      </c>
    </row>
    <row r="38" spans="2:3" ht="18" x14ac:dyDescent="0.25">
      <c r="B38" s="128" t="s">
        <v>1422</v>
      </c>
      <c r="C38" s="129">
        <v>0</v>
      </c>
    </row>
    <row r="39" spans="2:3" ht="18" x14ac:dyDescent="0.25">
      <c r="B39" s="128" t="s">
        <v>1423</v>
      </c>
      <c r="C39" s="129">
        <v>0</v>
      </c>
    </row>
    <row r="40" spans="2:3" ht="18" x14ac:dyDescent="0.25">
      <c r="B40" s="128" t="s">
        <v>1424</v>
      </c>
      <c r="C40" s="129">
        <v>0</v>
      </c>
    </row>
    <row r="41" spans="2:3" ht="18" x14ac:dyDescent="0.25">
      <c r="B41" s="128" t="s">
        <v>1425</v>
      </c>
      <c r="C41" s="129">
        <v>0</v>
      </c>
    </row>
    <row r="42" spans="2:3" ht="18" x14ac:dyDescent="0.25">
      <c r="B42" s="128" t="s">
        <v>1426</v>
      </c>
      <c r="C42" s="129">
        <v>0</v>
      </c>
    </row>
    <row r="43" spans="2:3" ht="18" x14ac:dyDescent="0.25">
      <c r="B43" s="128" t="s">
        <v>1237</v>
      </c>
      <c r="C43" s="129">
        <v>8148000</v>
      </c>
    </row>
    <row r="44" spans="2:3" ht="18" x14ac:dyDescent="0.25">
      <c r="B44" s="128" t="s">
        <v>1427</v>
      </c>
      <c r="C44" s="129">
        <v>0</v>
      </c>
    </row>
    <row r="45" spans="2:3" ht="18.75" thickBot="1" x14ac:dyDescent="0.3">
      <c r="B45" s="130" t="s">
        <v>1428</v>
      </c>
      <c r="C45" s="129">
        <v>0</v>
      </c>
    </row>
    <row r="46" spans="2:3" ht="18.75" thickBot="1" x14ac:dyDescent="0.3">
      <c r="B46" s="242" t="s">
        <v>1244</v>
      </c>
      <c r="C46" s="243">
        <v>1079679688</v>
      </c>
    </row>
    <row r="47" spans="2:3" s="107" customFormat="1" ht="18.75" thickBot="1" x14ac:dyDescent="0.3">
      <c r="B47" s="126" t="s">
        <v>1244</v>
      </c>
      <c r="C47" s="314">
        <v>1079679688</v>
      </c>
    </row>
    <row r="48" spans="2:3" ht="18" x14ac:dyDescent="0.25">
      <c r="B48" s="128" t="s">
        <v>1429</v>
      </c>
      <c r="C48" s="129">
        <v>0</v>
      </c>
    </row>
    <row r="49" spans="2:4" ht="18" x14ac:dyDescent="0.25">
      <c r="B49" s="128" t="s">
        <v>1245</v>
      </c>
      <c r="C49" s="129">
        <v>150000</v>
      </c>
    </row>
    <row r="50" spans="2:4" ht="18" x14ac:dyDescent="0.25">
      <c r="B50" s="128" t="s">
        <v>1430</v>
      </c>
      <c r="C50" s="129">
        <v>0</v>
      </c>
    </row>
    <row r="51" spans="2:4" ht="18" x14ac:dyDescent="0.25">
      <c r="B51" s="128" t="s">
        <v>1431</v>
      </c>
      <c r="C51" s="129">
        <v>0</v>
      </c>
    </row>
    <row r="52" spans="2:4" ht="18" x14ac:dyDescent="0.25">
      <c r="B52" s="128" t="s">
        <v>1432</v>
      </c>
      <c r="C52" s="129">
        <v>0</v>
      </c>
    </row>
    <row r="53" spans="2:4" ht="18.75" thickBot="1" x14ac:dyDescent="0.3">
      <c r="B53" s="130" t="s">
        <v>1433</v>
      </c>
      <c r="C53" s="129">
        <v>0</v>
      </c>
    </row>
    <row r="54" spans="2:4" ht="18.75" thickBot="1" x14ac:dyDescent="0.3">
      <c r="B54" s="242" t="s">
        <v>1242</v>
      </c>
      <c r="C54" s="243">
        <f>+SUM(C55:C59)</f>
        <v>332000</v>
      </c>
    </row>
    <row r="55" spans="2:4" s="107" customFormat="1" ht="18" x14ac:dyDescent="0.25">
      <c r="B55" s="126" t="s">
        <v>1242</v>
      </c>
      <c r="C55" s="127">
        <v>332000</v>
      </c>
    </row>
    <row r="56" spans="2:4" ht="18" x14ac:dyDescent="0.25">
      <c r="B56" s="128" t="s">
        <v>1403</v>
      </c>
      <c r="C56" s="129">
        <v>0</v>
      </c>
    </row>
    <row r="57" spans="2:4" ht="18" x14ac:dyDescent="0.25">
      <c r="B57" s="128" t="s">
        <v>1404</v>
      </c>
      <c r="C57" s="129">
        <v>0</v>
      </c>
    </row>
    <row r="58" spans="2:4" ht="18" x14ac:dyDescent="0.25">
      <c r="B58" s="128" t="s">
        <v>1405</v>
      </c>
      <c r="C58" s="129">
        <v>0</v>
      </c>
    </row>
    <row r="59" spans="2:4" ht="18.75" thickBot="1" x14ac:dyDescent="0.3">
      <c r="B59" s="130" t="s">
        <v>1406</v>
      </c>
      <c r="C59" s="129">
        <v>0</v>
      </c>
    </row>
    <row r="60" spans="2:4" ht="18.75" thickBot="1" x14ac:dyDescent="0.3">
      <c r="B60" s="242" t="s">
        <v>1263</v>
      </c>
      <c r="C60" s="243">
        <f>+SUM(C61:C74)</f>
        <v>726211536.90967774</v>
      </c>
      <c r="D60" t="s">
        <v>3062</v>
      </c>
    </row>
    <row r="61" spans="2:4" s="107" customFormat="1" ht="18" x14ac:dyDescent="0.25">
      <c r="B61" s="131" t="s">
        <v>1263</v>
      </c>
      <c r="C61" s="127">
        <v>9200000</v>
      </c>
    </row>
    <row r="62" spans="2:4" ht="18" x14ac:dyDescent="0.25">
      <c r="B62" s="128" t="s">
        <v>1434</v>
      </c>
      <c r="C62" s="129">
        <v>0</v>
      </c>
    </row>
    <row r="63" spans="2:4" ht="18" x14ac:dyDescent="0.25">
      <c r="B63" s="128" t="s">
        <v>1252</v>
      </c>
      <c r="C63" s="129">
        <v>29217000</v>
      </c>
    </row>
    <row r="64" spans="2:4" ht="18" x14ac:dyDescent="0.25">
      <c r="B64" s="128" t="s">
        <v>1257</v>
      </c>
      <c r="C64" s="129">
        <v>2986000</v>
      </c>
    </row>
    <row r="65" spans="2:3" ht="18" x14ac:dyDescent="0.25">
      <c r="B65" s="128" t="s">
        <v>1256</v>
      </c>
      <c r="C65" s="129">
        <v>54831400</v>
      </c>
    </row>
    <row r="66" spans="2:3" ht="18" x14ac:dyDescent="0.25">
      <c r="B66" s="128" t="s">
        <v>1258</v>
      </c>
      <c r="C66" s="129">
        <v>30881700</v>
      </c>
    </row>
    <row r="67" spans="2:3" ht="18" x14ac:dyDescent="0.25">
      <c r="B67" s="128" t="s">
        <v>1259</v>
      </c>
      <c r="C67" s="129">
        <v>100000000</v>
      </c>
    </row>
    <row r="68" spans="2:3" ht="18" x14ac:dyDescent="0.25">
      <c r="B68" s="128" t="s">
        <v>1260</v>
      </c>
      <c r="C68" s="129">
        <v>8203393</v>
      </c>
    </row>
    <row r="69" spans="2:3" ht="18" x14ac:dyDescent="0.25">
      <c r="B69" s="128" t="s">
        <v>1261</v>
      </c>
      <c r="C69" s="129">
        <v>20430000</v>
      </c>
    </row>
    <row r="70" spans="2:3" ht="18" x14ac:dyDescent="0.25">
      <c r="B70" s="128" t="s">
        <v>1255</v>
      </c>
      <c r="C70" s="129">
        <v>3265000</v>
      </c>
    </row>
    <row r="71" spans="2:3" ht="18" x14ac:dyDescent="0.25">
      <c r="B71" s="128" t="s">
        <v>1262</v>
      </c>
      <c r="C71" s="129">
        <v>663200</v>
      </c>
    </row>
    <row r="72" spans="2:3" ht="18" x14ac:dyDescent="0.25">
      <c r="B72" s="128" t="s">
        <v>1253</v>
      </c>
      <c r="C72" s="129">
        <v>376386532.01999998</v>
      </c>
    </row>
    <row r="73" spans="2:3" ht="18" x14ac:dyDescent="0.25">
      <c r="B73" s="128" t="s">
        <v>1254</v>
      </c>
      <c r="C73" s="129">
        <v>90147311.889677733</v>
      </c>
    </row>
    <row r="74" spans="2:3" ht="18.75" thickBot="1" x14ac:dyDescent="0.3">
      <c r="B74" s="130" t="s">
        <v>1435</v>
      </c>
      <c r="C74" s="129">
        <v>0</v>
      </c>
    </row>
    <row r="75" spans="2:3" ht="18.75" thickBot="1" x14ac:dyDescent="0.3">
      <c r="B75" s="242" t="s">
        <v>1241</v>
      </c>
      <c r="C75" s="243">
        <f>+SUM(C76:C82)</f>
        <v>4118444199.4797578</v>
      </c>
    </row>
    <row r="76" spans="2:3" s="107" customFormat="1" ht="18" x14ac:dyDescent="0.25">
      <c r="B76" s="132" t="s">
        <v>1241</v>
      </c>
      <c r="C76" s="127">
        <v>872000</v>
      </c>
    </row>
    <row r="77" spans="2:3" ht="18" x14ac:dyDescent="0.25">
      <c r="B77" s="128" t="s">
        <v>1436</v>
      </c>
      <c r="C77" s="129">
        <v>0</v>
      </c>
    </row>
    <row r="78" spans="2:3" ht="18" x14ac:dyDescent="0.25">
      <c r="B78" s="128" t="s">
        <v>1238</v>
      </c>
      <c r="C78" s="129">
        <v>495284886.33975798</v>
      </c>
    </row>
    <row r="79" spans="2:3" ht="18" x14ac:dyDescent="0.25">
      <c r="B79" s="128" t="s">
        <v>1236</v>
      </c>
      <c r="C79" s="129">
        <v>174152744.94</v>
      </c>
    </row>
    <row r="80" spans="2:3" ht="18" x14ac:dyDescent="0.25">
      <c r="B80" s="128" t="s">
        <v>1240</v>
      </c>
      <c r="C80" s="129">
        <v>3446629568.1999998</v>
      </c>
    </row>
    <row r="81" spans="2:3" ht="18" x14ac:dyDescent="0.25">
      <c r="B81" s="128" t="s">
        <v>1239</v>
      </c>
      <c r="C81" s="129">
        <v>1505000</v>
      </c>
    </row>
    <row r="82" spans="2:3" ht="18.75" thickBot="1" x14ac:dyDescent="0.3">
      <c r="B82" s="130" t="s">
        <v>1437</v>
      </c>
      <c r="C82" s="129">
        <v>0</v>
      </c>
    </row>
    <row r="83" spans="2:3" ht="18.75" thickBot="1" x14ac:dyDescent="0.3">
      <c r="B83" s="242" t="s">
        <v>1280</v>
      </c>
      <c r="C83" s="243">
        <f>+SUM(C84:C92)</f>
        <v>352882718.99000001</v>
      </c>
    </row>
    <row r="84" spans="2:3" s="107" customFormat="1" ht="18" x14ac:dyDescent="0.25">
      <c r="B84" s="133" t="s">
        <v>1280</v>
      </c>
      <c r="C84" s="310">
        <v>48370000</v>
      </c>
    </row>
    <row r="85" spans="2:3" ht="18" x14ac:dyDescent="0.25">
      <c r="B85" s="128" t="s">
        <v>1438</v>
      </c>
      <c r="C85" s="311">
        <v>0</v>
      </c>
    </row>
    <row r="86" spans="2:3" ht="18" x14ac:dyDescent="0.25">
      <c r="B86" s="128" t="s">
        <v>1268</v>
      </c>
      <c r="C86" s="311">
        <v>19280268.990000002</v>
      </c>
    </row>
    <row r="87" spans="2:3" ht="18" x14ac:dyDescent="0.25">
      <c r="B87" s="128" t="s">
        <v>1267</v>
      </c>
      <c r="C87" s="311">
        <v>237168341</v>
      </c>
    </row>
    <row r="88" spans="2:3" ht="18" x14ac:dyDescent="0.25">
      <c r="B88" s="128" t="s">
        <v>1265</v>
      </c>
      <c r="C88" s="311"/>
    </row>
    <row r="89" spans="2:3" ht="18" x14ac:dyDescent="0.25">
      <c r="B89" s="128" t="s">
        <v>1269</v>
      </c>
      <c r="C89" s="311">
        <v>43371109</v>
      </c>
    </row>
    <row r="90" spans="2:3" ht="18" x14ac:dyDescent="0.25">
      <c r="B90" s="128" t="s">
        <v>1264</v>
      </c>
      <c r="C90" s="311"/>
    </row>
    <row r="91" spans="2:3" ht="18" x14ac:dyDescent="0.25">
      <c r="B91" s="128" t="s">
        <v>1270</v>
      </c>
      <c r="C91" s="311">
        <v>4693000</v>
      </c>
    </row>
    <row r="92" spans="2:3" ht="18.75" thickBot="1" x14ac:dyDescent="0.3">
      <c r="B92" s="130" t="s">
        <v>1266</v>
      </c>
      <c r="C92" s="311"/>
    </row>
    <row r="93" spans="2:3" ht="18.75" thickBot="1" x14ac:dyDescent="0.3">
      <c r="B93" s="242" t="s">
        <v>1235</v>
      </c>
      <c r="C93" s="243">
        <f>+SUM(C94:C100)</f>
        <v>42002250</v>
      </c>
    </row>
    <row r="94" spans="2:3" s="107" customFormat="1" ht="18" x14ac:dyDescent="0.25">
      <c r="B94" s="133" t="s">
        <v>1235</v>
      </c>
      <c r="C94" s="310">
        <v>2184800</v>
      </c>
    </row>
    <row r="95" spans="2:3" ht="18" x14ac:dyDescent="0.25">
      <c r="B95" s="128" t="s">
        <v>1439</v>
      </c>
      <c r="C95" s="311">
        <v>0</v>
      </c>
    </row>
    <row r="96" spans="2:3" ht="18" x14ac:dyDescent="0.25">
      <c r="B96" s="128" t="s">
        <v>1234</v>
      </c>
      <c r="C96" s="311">
        <v>635450</v>
      </c>
    </row>
    <row r="97" spans="2:5" ht="18" x14ac:dyDescent="0.25">
      <c r="B97" s="128" t="s">
        <v>1231</v>
      </c>
      <c r="C97" s="311">
        <v>18711500</v>
      </c>
    </row>
    <row r="98" spans="2:5" ht="18" x14ac:dyDescent="0.25">
      <c r="B98" s="128" t="s">
        <v>1230</v>
      </c>
      <c r="C98" s="311">
        <v>10354000</v>
      </c>
    </row>
    <row r="99" spans="2:5" ht="18" x14ac:dyDescent="0.25">
      <c r="B99" s="128" t="s">
        <v>1232</v>
      </c>
      <c r="C99" s="311">
        <v>9980000</v>
      </c>
    </row>
    <row r="100" spans="2:5" ht="18.75" thickBot="1" x14ac:dyDescent="0.3">
      <c r="B100" s="130" t="s">
        <v>1233</v>
      </c>
      <c r="C100" s="311">
        <v>136500</v>
      </c>
    </row>
    <row r="101" spans="2:5" s="107" customFormat="1" ht="18.75" thickBot="1" x14ac:dyDescent="0.3">
      <c r="B101" s="242" t="s">
        <v>1246</v>
      </c>
      <c r="C101" s="243">
        <v>616642505.75547504</v>
      </c>
    </row>
    <row r="102" spans="2:5" ht="18.75" thickBot="1" x14ac:dyDescent="0.3">
      <c r="B102" s="242" t="s">
        <v>1277</v>
      </c>
      <c r="C102" s="243">
        <f>+SUM(C103:C111)</f>
        <v>73425827.810000002</v>
      </c>
    </row>
    <row r="103" spans="2:5" s="107" customFormat="1" ht="18" x14ac:dyDescent="0.25">
      <c r="B103" s="134" t="s">
        <v>1277</v>
      </c>
      <c r="C103" s="310">
        <v>11778000</v>
      </c>
    </row>
    <row r="104" spans="2:5" ht="18" x14ac:dyDescent="0.25">
      <c r="B104" s="128" t="s">
        <v>1440</v>
      </c>
      <c r="C104" s="311">
        <v>0</v>
      </c>
    </row>
    <row r="105" spans="2:5" ht="18" x14ac:dyDescent="0.25">
      <c r="B105" s="128" t="s">
        <v>1274</v>
      </c>
      <c r="C105" s="311">
        <v>4196869</v>
      </c>
    </row>
    <row r="106" spans="2:5" ht="18" x14ac:dyDescent="0.25">
      <c r="B106" s="128" t="s">
        <v>1276</v>
      </c>
      <c r="C106" s="311">
        <v>2477413.81</v>
      </c>
    </row>
    <row r="107" spans="2:5" ht="18" x14ac:dyDescent="0.25">
      <c r="B107" s="128" t="s">
        <v>1273</v>
      </c>
      <c r="C107" s="311">
        <v>10505000</v>
      </c>
    </row>
    <row r="108" spans="2:5" ht="18" x14ac:dyDescent="0.25">
      <c r="B108" s="128" t="s">
        <v>1271</v>
      </c>
      <c r="C108" s="311">
        <v>24524844</v>
      </c>
    </row>
    <row r="109" spans="2:5" ht="18" x14ac:dyDescent="0.25">
      <c r="B109" s="128" t="s">
        <v>1275</v>
      </c>
      <c r="C109" s="311">
        <v>5155000</v>
      </c>
    </row>
    <row r="110" spans="2:5" ht="18" x14ac:dyDescent="0.25">
      <c r="B110" s="128" t="s">
        <v>1441</v>
      </c>
      <c r="C110" s="311">
        <v>0</v>
      </c>
    </row>
    <row r="111" spans="2:5" ht="18.75" thickBot="1" x14ac:dyDescent="0.3">
      <c r="B111" s="130" t="s">
        <v>1272</v>
      </c>
      <c r="C111" s="311">
        <v>14788701</v>
      </c>
    </row>
    <row r="112" spans="2:5" s="107" customFormat="1" ht="18.75" thickBot="1" x14ac:dyDescent="0.3">
      <c r="B112" s="242" t="s">
        <v>1443</v>
      </c>
      <c r="C112" s="243">
        <v>429937666.66666669</v>
      </c>
      <c r="D112" s="13"/>
      <c r="E112" s="13"/>
    </row>
    <row r="113" spans="2:3" s="107" customFormat="1" ht="18.75" thickBot="1" x14ac:dyDescent="0.3">
      <c r="B113" s="242" t="s">
        <v>1444</v>
      </c>
      <c r="C113" s="243">
        <v>295693643</v>
      </c>
    </row>
    <row r="114" spans="2:3" s="107" customFormat="1" ht="18.75" thickBot="1" x14ac:dyDescent="0.3">
      <c r="B114" s="242" t="s">
        <v>1445</v>
      </c>
      <c r="C114" s="243">
        <f>111066666.666667+8000000</f>
        <v>119066666.666667</v>
      </c>
    </row>
    <row r="115" spans="2:3" s="107" customFormat="1" ht="18.75" thickBot="1" x14ac:dyDescent="0.3">
      <c r="B115" s="242" t="s">
        <v>1446</v>
      </c>
      <c r="C115" s="243">
        <f>4000000+3000000</f>
        <v>7000000</v>
      </c>
    </row>
    <row r="116" spans="2:3" ht="18.75" thickBot="1" x14ac:dyDescent="0.3">
      <c r="B116" s="242" t="s">
        <v>1407</v>
      </c>
      <c r="C116" s="243">
        <v>0</v>
      </c>
    </row>
    <row r="117" spans="2:3" ht="18.75" thickBot="1" x14ac:dyDescent="0.3">
      <c r="B117" s="139" t="s">
        <v>1442</v>
      </c>
      <c r="C117" s="140">
        <f>+SUM(C7,C12,C20,C21,C30,C46,C54,C60,C75,C83,C93,C101,C102)</f>
        <v>7186008650.086669</v>
      </c>
    </row>
    <row r="126" spans="2:3" x14ac:dyDescent="0.25">
      <c r="C126" s="4"/>
    </row>
    <row r="127" spans="2:3" x14ac:dyDescent="0.25">
      <c r="C127" s="4"/>
    </row>
    <row r="128" spans="2:3" x14ac:dyDescent="0.25">
      <c r="C128" s="4"/>
    </row>
  </sheetData>
  <mergeCells count="4">
    <mergeCell ref="B2:C2"/>
    <mergeCell ref="B4:C4"/>
    <mergeCell ref="B3:C3"/>
    <mergeCell ref="B5:C5"/>
  </mergeCells>
  <pageMargins left="0.7" right="0.7" top="0.75" bottom="0.75" header="0.3" footer="0.3"/>
  <pageSetup orientation="portrait" verticalDpi="0" r:id="rId1"/>
  <ignoredErrors>
    <ignoredError sqref="C102 C93 C12 C30" formulaRange="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588"/>
  <sheetViews>
    <sheetView workbookViewId="0">
      <selection activeCell="A4" sqref="A4:B4"/>
    </sheetView>
  </sheetViews>
  <sheetFormatPr baseColWidth="10" defaultRowHeight="12.75" x14ac:dyDescent="0.2"/>
  <cols>
    <col min="1" max="1" width="123.5703125" style="29" bestFit="1" customWidth="1"/>
    <col min="2" max="2" width="15.28515625" style="29" bestFit="1" customWidth="1"/>
    <col min="3" max="256" width="11.42578125" style="29"/>
    <col min="257" max="257" width="123.5703125" style="29" bestFit="1" customWidth="1"/>
    <col min="258" max="258" width="15.28515625" style="29" bestFit="1" customWidth="1"/>
    <col min="259" max="512" width="11.42578125" style="29"/>
    <col min="513" max="513" width="123.5703125" style="29" bestFit="1" customWidth="1"/>
    <col min="514" max="514" width="15.28515625" style="29" bestFit="1" customWidth="1"/>
    <col min="515" max="768" width="11.42578125" style="29"/>
    <col min="769" max="769" width="123.5703125" style="29" bestFit="1" customWidth="1"/>
    <col min="770" max="770" width="15.28515625" style="29" bestFit="1" customWidth="1"/>
    <col min="771" max="1024" width="11.42578125" style="29"/>
    <col min="1025" max="1025" width="123.5703125" style="29" bestFit="1" customWidth="1"/>
    <col min="1026" max="1026" width="15.28515625" style="29" bestFit="1" customWidth="1"/>
    <col min="1027" max="1280" width="11.42578125" style="29"/>
    <col min="1281" max="1281" width="123.5703125" style="29" bestFit="1" customWidth="1"/>
    <col min="1282" max="1282" width="15.28515625" style="29" bestFit="1" customWidth="1"/>
    <col min="1283" max="1536" width="11.42578125" style="29"/>
    <col min="1537" max="1537" width="123.5703125" style="29" bestFit="1" customWidth="1"/>
    <col min="1538" max="1538" width="15.28515625" style="29" bestFit="1" customWidth="1"/>
    <col min="1539" max="1792" width="11.42578125" style="29"/>
    <col min="1793" max="1793" width="123.5703125" style="29" bestFit="1" customWidth="1"/>
    <col min="1794" max="1794" width="15.28515625" style="29" bestFit="1" customWidth="1"/>
    <col min="1795" max="2048" width="11.42578125" style="29"/>
    <col min="2049" max="2049" width="123.5703125" style="29" bestFit="1" customWidth="1"/>
    <col min="2050" max="2050" width="15.28515625" style="29" bestFit="1" customWidth="1"/>
    <col min="2051" max="2304" width="11.42578125" style="29"/>
    <col min="2305" max="2305" width="123.5703125" style="29" bestFit="1" customWidth="1"/>
    <col min="2306" max="2306" width="15.28515625" style="29" bestFit="1" customWidth="1"/>
    <col min="2307" max="2560" width="11.42578125" style="29"/>
    <col min="2561" max="2561" width="123.5703125" style="29" bestFit="1" customWidth="1"/>
    <col min="2562" max="2562" width="15.28515625" style="29" bestFit="1" customWidth="1"/>
    <col min="2563" max="2816" width="11.42578125" style="29"/>
    <col min="2817" max="2817" width="123.5703125" style="29" bestFit="1" customWidth="1"/>
    <col min="2818" max="2818" width="15.28515625" style="29" bestFit="1" customWidth="1"/>
    <col min="2819" max="3072" width="11.42578125" style="29"/>
    <col min="3073" max="3073" width="123.5703125" style="29" bestFit="1" customWidth="1"/>
    <col min="3074" max="3074" width="15.28515625" style="29" bestFit="1" customWidth="1"/>
    <col min="3075" max="3328" width="11.42578125" style="29"/>
    <col min="3329" max="3329" width="123.5703125" style="29" bestFit="1" customWidth="1"/>
    <col min="3330" max="3330" width="15.28515625" style="29" bestFit="1" customWidth="1"/>
    <col min="3331" max="3584" width="11.42578125" style="29"/>
    <col min="3585" max="3585" width="123.5703125" style="29" bestFit="1" customWidth="1"/>
    <col min="3586" max="3586" width="15.28515625" style="29" bestFit="1" customWidth="1"/>
    <col min="3587" max="3840" width="11.42578125" style="29"/>
    <col min="3841" max="3841" width="123.5703125" style="29" bestFit="1" customWidth="1"/>
    <col min="3842" max="3842" width="15.28515625" style="29" bestFit="1" customWidth="1"/>
    <col min="3843" max="4096" width="11.42578125" style="29"/>
    <col min="4097" max="4097" width="123.5703125" style="29" bestFit="1" customWidth="1"/>
    <col min="4098" max="4098" width="15.28515625" style="29" bestFit="1" customWidth="1"/>
    <col min="4099" max="4352" width="11.42578125" style="29"/>
    <col min="4353" max="4353" width="123.5703125" style="29" bestFit="1" customWidth="1"/>
    <col min="4354" max="4354" width="15.28515625" style="29" bestFit="1" customWidth="1"/>
    <col min="4355" max="4608" width="11.42578125" style="29"/>
    <col min="4609" max="4609" width="123.5703125" style="29" bestFit="1" customWidth="1"/>
    <col min="4610" max="4610" width="15.28515625" style="29" bestFit="1" customWidth="1"/>
    <col min="4611" max="4864" width="11.42578125" style="29"/>
    <col min="4865" max="4865" width="123.5703125" style="29" bestFit="1" customWidth="1"/>
    <col min="4866" max="4866" width="15.28515625" style="29" bestFit="1" customWidth="1"/>
    <col min="4867" max="5120" width="11.42578125" style="29"/>
    <col min="5121" max="5121" width="123.5703125" style="29" bestFit="1" customWidth="1"/>
    <col min="5122" max="5122" width="15.28515625" style="29" bestFit="1" customWidth="1"/>
    <col min="5123" max="5376" width="11.42578125" style="29"/>
    <col min="5377" max="5377" width="123.5703125" style="29" bestFit="1" customWidth="1"/>
    <col min="5378" max="5378" width="15.28515625" style="29" bestFit="1" customWidth="1"/>
    <col min="5379" max="5632" width="11.42578125" style="29"/>
    <col min="5633" max="5633" width="123.5703125" style="29" bestFit="1" customWidth="1"/>
    <col min="5634" max="5634" width="15.28515625" style="29" bestFit="1" customWidth="1"/>
    <col min="5635" max="5888" width="11.42578125" style="29"/>
    <col min="5889" max="5889" width="123.5703125" style="29" bestFit="1" customWidth="1"/>
    <col min="5890" max="5890" width="15.28515625" style="29" bestFit="1" customWidth="1"/>
    <col min="5891" max="6144" width="11.42578125" style="29"/>
    <col min="6145" max="6145" width="123.5703125" style="29" bestFit="1" customWidth="1"/>
    <col min="6146" max="6146" width="15.28515625" style="29" bestFit="1" customWidth="1"/>
    <col min="6147" max="6400" width="11.42578125" style="29"/>
    <col min="6401" max="6401" width="123.5703125" style="29" bestFit="1" customWidth="1"/>
    <col min="6402" max="6402" width="15.28515625" style="29" bestFit="1" customWidth="1"/>
    <col min="6403" max="6656" width="11.42578125" style="29"/>
    <col min="6657" max="6657" width="123.5703125" style="29" bestFit="1" customWidth="1"/>
    <col min="6658" max="6658" width="15.28515625" style="29" bestFit="1" customWidth="1"/>
    <col min="6659" max="6912" width="11.42578125" style="29"/>
    <col min="6913" max="6913" width="123.5703125" style="29" bestFit="1" customWidth="1"/>
    <col min="6914" max="6914" width="15.28515625" style="29" bestFit="1" customWidth="1"/>
    <col min="6915" max="7168" width="11.42578125" style="29"/>
    <col min="7169" max="7169" width="123.5703125" style="29" bestFit="1" customWidth="1"/>
    <col min="7170" max="7170" width="15.28515625" style="29" bestFit="1" customWidth="1"/>
    <col min="7171" max="7424" width="11.42578125" style="29"/>
    <col min="7425" max="7425" width="123.5703125" style="29" bestFit="1" customWidth="1"/>
    <col min="7426" max="7426" width="15.28515625" style="29" bestFit="1" customWidth="1"/>
    <col min="7427" max="7680" width="11.42578125" style="29"/>
    <col min="7681" max="7681" width="123.5703125" style="29" bestFit="1" customWidth="1"/>
    <col min="7682" max="7682" width="15.28515625" style="29" bestFit="1" customWidth="1"/>
    <col min="7683" max="7936" width="11.42578125" style="29"/>
    <col min="7937" max="7937" width="123.5703125" style="29" bestFit="1" customWidth="1"/>
    <col min="7938" max="7938" width="15.28515625" style="29" bestFit="1" customWidth="1"/>
    <col min="7939" max="8192" width="11.42578125" style="29"/>
    <col min="8193" max="8193" width="123.5703125" style="29" bestFit="1" customWidth="1"/>
    <col min="8194" max="8194" width="15.28515625" style="29" bestFit="1" customWidth="1"/>
    <col min="8195" max="8448" width="11.42578125" style="29"/>
    <col min="8449" max="8449" width="123.5703125" style="29" bestFit="1" customWidth="1"/>
    <col min="8450" max="8450" width="15.28515625" style="29" bestFit="1" customWidth="1"/>
    <col min="8451" max="8704" width="11.42578125" style="29"/>
    <col min="8705" max="8705" width="123.5703125" style="29" bestFit="1" customWidth="1"/>
    <col min="8706" max="8706" width="15.28515625" style="29" bestFit="1" customWidth="1"/>
    <col min="8707" max="8960" width="11.42578125" style="29"/>
    <col min="8961" max="8961" width="123.5703125" style="29" bestFit="1" customWidth="1"/>
    <col min="8962" max="8962" width="15.28515625" style="29" bestFit="1" customWidth="1"/>
    <col min="8963" max="9216" width="11.42578125" style="29"/>
    <col min="9217" max="9217" width="123.5703125" style="29" bestFit="1" customWidth="1"/>
    <col min="9218" max="9218" width="15.28515625" style="29" bestFit="1" customWidth="1"/>
    <col min="9219" max="9472" width="11.42578125" style="29"/>
    <col min="9473" max="9473" width="123.5703125" style="29" bestFit="1" customWidth="1"/>
    <col min="9474" max="9474" width="15.28515625" style="29" bestFit="1" customWidth="1"/>
    <col min="9475" max="9728" width="11.42578125" style="29"/>
    <col min="9729" max="9729" width="123.5703125" style="29" bestFit="1" customWidth="1"/>
    <col min="9730" max="9730" width="15.28515625" style="29" bestFit="1" customWidth="1"/>
    <col min="9731" max="9984" width="11.42578125" style="29"/>
    <col min="9985" max="9985" width="123.5703125" style="29" bestFit="1" customWidth="1"/>
    <col min="9986" max="9986" width="15.28515625" style="29" bestFit="1" customWidth="1"/>
    <col min="9987" max="10240" width="11.42578125" style="29"/>
    <col min="10241" max="10241" width="123.5703125" style="29" bestFit="1" customWidth="1"/>
    <col min="10242" max="10242" width="15.28515625" style="29" bestFit="1" customWidth="1"/>
    <col min="10243" max="10496" width="11.42578125" style="29"/>
    <col min="10497" max="10497" width="123.5703125" style="29" bestFit="1" customWidth="1"/>
    <col min="10498" max="10498" width="15.28515625" style="29" bestFit="1" customWidth="1"/>
    <col min="10499" max="10752" width="11.42578125" style="29"/>
    <col min="10753" max="10753" width="123.5703125" style="29" bestFit="1" customWidth="1"/>
    <col min="10754" max="10754" width="15.28515625" style="29" bestFit="1" customWidth="1"/>
    <col min="10755" max="11008" width="11.42578125" style="29"/>
    <col min="11009" max="11009" width="123.5703125" style="29" bestFit="1" customWidth="1"/>
    <col min="11010" max="11010" width="15.28515625" style="29" bestFit="1" customWidth="1"/>
    <col min="11011" max="11264" width="11.42578125" style="29"/>
    <col min="11265" max="11265" width="123.5703125" style="29" bestFit="1" customWidth="1"/>
    <col min="11266" max="11266" width="15.28515625" style="29" bestFit="1" customWidth="1"/>
    <col min="11267" max="11520" width="11.42578125" style="29"/>
    <col min="11521" max="11521" width="123.5703125" style="29" bestFit="1" customWidth="1"/>
    <col min="11522" max="11522" width="15.28515625" style="29" bestFit="1" customWidth="1"/>
    <col min="11523" max="11776" width="11.42578125" style="29"/>
    <col min="11777" max="11777" width="123.5703125" style="29" bestFit="1" customWidth="1"/>
    <col min="11778" max="11778" width="15.28515625" style="29" bestFit="1" customWidth="1"/>
    <col min="11779" max="12032" width="11.42578125" style="29"/>
    <col min="12033" max="12033" width="123.5703125" style="29" bestFit="1" customWidth="1"/>
    <col min="12034" max="12034" width="15.28515625" style="29" bestFit="1" customWidth="1"/>
    <col min="12035" max="12288" width="11.42578125" style="29"/>
    <col min="12289" max="12289" width="123.5703125" style="29" bestFit="1" customWidth="1"/>
    <col min="12290" max="12290" width="15.28515625" style="29" bestFit="1" customWidth="1"/>
    <col min="12291" max="12544" width="11.42578125" style="29"/>
    <col min="12545" max="12545" width="123.5703125" style="29" bestFit="1" customWidth="1"/>
    <col min="12546" max="12546" width="15.28515625" style="29" bestFit="1" customWidth="1"/>
    <col min="12547" max="12800" width="11.42578125" style="29"/>
    <col min="12801" max="12801" width="123.5703125" style="29" bestFit="1" customWidth="1"/>
    <col min="12802" max="12802" width="15.28515625" style="29" bestFit="1" customWidth="1"/>
    <col min="12803" max="13056" width="11.42578125" style="29"/>
    <col min="13057" max="13057" width="123.5703125" style="29" bestFit="1" customWidth="1"/>
    <col min="13058" max="13058" width="15.28515625" style="29" bestFit="1" customWidth="1"/>
    <col min="13059" max="13312" width="11.42578125" style="29"/>
    <col min="13313" max="13313" width="123.5703125" style="29" bestFit="1" customWidth="1"/>
    <col min="13314" max="13314" width="15.28515625" style="29" bestFit="1" customWidth="1"/>
    <col min="13315" max="13568" width="11.42578125" style="29"/>
    <col min="13569" max="13569" width="123.5703125" style="29" bestFit="1" customWidth="1"/>
    <col min="13570" max="13570" width="15.28515625" style="29" bestFit="1" customWidth="1"/>
    <col min="13571" max="13824" width="11.42578125" style="29"/>
    <col min="13825" max="13825" width="123.5703125" style="29" bestFit="1" customWidth="1"/>
    <col min="13826" max="13826" width="15.28515625" style="29" bestFit="1" customWidth="1"/>
    <col min="13827" max="14080" width="11.42578125" style="29"/>
    <col min="14081" max="14081" width="123.5703125" style="29" bestFit="1" customWidth="1"/>
    <col min="14082" max="14082" width="15.28515625" style="29" bestFit="1" customWidth="1"/>
    <col min="14083" max="14336" width="11.42578125" style="29"/>
    <col min="14337" max="14337" width="123.5703125" style="29" bestFit="1" customWidth="1"/>
    <col min="14338" max="14338" width="15.28515625" style="29" bestFit="1" customWidth="1"/>
    <col min="14339" max="14592" width="11.42578125" style="29"/>
    <col min="14593" max="14593" width="123.5703125" style="29" bestFit="1" customWidth="1"/>
    <col min="14594" max="14594" width="15.28515625" style="29" bestFit="1" customWidth="1"/>
    <col min="14595" max="14848" width="11.42578125" style="29"/>
    <col min="14849" max="14849" width="123.5703125" style="29" bestFit="1" customWidth="1"/>
    <col min="14850" max="14850" width="15.28515625" style="29" bestFit="1" customWidth="1"/>
    <col min="14851" max="15104" width="11.42578125" style="29"/>
    <col min="15105" max="15105" width="123.5703125" style="29" bestFit="1" customWidth="1"/>
    <col min="15106" max="15106" width="15.28515625" style="29" bestFit="1" customWidth="1"/>
    <col min="15107" max="15360" width="11.42578125" style="29"/>
    <col min="15361" max="15361" width="123.5703125" style="29" bestFit="1" customWidth="1"/>
    <col min="15362" max="15362" width="15.28515625" style="29" bestFit="1" customWidth="1"/>
    <col min="15363" max="15616" width="11.42578125" style="29"/>
    <col min="15617" max="15617" width="123.5703125" style="29" bestFit="1" customWidth="1"/>
    <col min="15618" max="15618" width="15.28515625" style="29" bestFit="1" customWidth="1"/>
    <col min="15619" max="15872" width="11.42578125" style="29"/>
    <col min="15873" max="15873" width="123.5703125" style="29" bestFit="1" customWidth="1"/>
    <col min="15874" max="15874" width="15.28515625" style="29" bestFit="1" customWidth="1"/>
    <col min="15875" max="16128" width="11.42578125" style="29"/>
    <col min="16129" max="16129" width="123.5703125" style="29" bestFit="1" customWidth="1"/>
    <col min="16130" max="16130" width="15.28515625" style="29" bestFit="1" customWidth="1"/>
    <col min="16131" max="16384" width="11.42578125" style="29"/>
  </cols>
  <sheetData>
    <row r="1" spans="1:2" ht="15.75" x14ac:dyDescent="0.2">
      <c r="A1" s="381" t="s">
        <v>3070</v>
      </c>
      <c r="B1" s="381"/>
    </row>
    <row r="2" spans="1:2" ht="15.75" x14ac:dyDescent="0.2">
      <c r="A2" s="381" t="s">
        <v>3071</v>
      </c>
      <c r="B2" s="381"/>
    </row>
    <row r="3" spans="1:2" ht="15.75" hidden="1" x14ac:dyDescent="0.2">
      <c r="A3" s="381" t="s">
        <v>1206</v>
      </c>
      <c r="B3" s="381"/>
    </row>
    <row r="4" spans="1:2" ht="15.75" x14ac:dyDescent="0.2">
      <c r="A4" s="382">
        <v>2019</v>
      </c>
      <c r="B4" s="382"/>
    </row>
    <row r="6" spans="1:2" x14ac:dyDescent="0.2">
      <c r="A6" s="31" t="s">
        <v>36</v>
      </c>
      <c r="B6" s="31" t="s">
        <v>3072</v>
      </c>
    </row>
    <row r="7" spans="1:2" x14ac:dyDescent="0.2">
      <c r="A7" s="338" t="s">
        <v>3073</v>
      </c>
      <c r="B7" s="339">
        <v>530000</v>
      </c>
    </row>
    <row r="8" spans="1:2" x14ac:dyDescent="0.2">
      <c r="A8" s="340" t="s">
        <v>2</v>
      </c>
      <c r="B8" s="33">
        <v>200000</v>
      </c>
    </row>
    <row r="9" spans="1:2" x14ac:dyDescent="0.2">
      <c r="A9" s="340" t="s">
        <v>51</v>
      </c>
      <c r="B9" s="33">
        <v>2000</v>
      </c>
    </row>
    <row r="10" spans="1:2" x14ac:dyDescent="0.2">
      <c r="A10" s="340" t="s">
        <v>6</v>
      </c>
      <c r="B10" s="33">
        <v>120000</v>
      </c>
    </row>
    <row r="11" spans="1:2" x14ac:dyDescent="0.2">
      <c r="A11" s="340" t="s">
        <v>52</v>
      </c>
      <c r="B11" s="33">
        <v>1500</v>
      </c>
    </row>
    <row r="12" spans="1:2" x14ac:dyDescent="0.2">
      <c r="A12" s="340" t="s">
        <v>11</v>
      </c>
      <c r="B12" s="33">
        <v>500</v>
      </c>
    </row>
    <row r="13" spans="1:2" x14ac:dyDescent="0.2">
      <c r="A13" s="340" t="s">
        <v>53</v>
      </c>
      <c r="B13" s="33">
        <v>50000</v>
      </c>
    </row>
    <row r="14" spans="1:2" x14ac:dyDescent="0.2">
      <c r="A14" s="340" t="s">
        <v>54</v>
      </c>
      <c r="B14" s="33">
        <v>2250</v>
      </c>
    </row>
    <row r="15" spans="1:2" x14ac:dyDescent="0.2">
      <c r="A15" s="340" t="s">
        <v>55</v>
      </c>
      <c r="B15" s="33">
        <v>9000</v>
      </c>
    </row>
    <row r="16" spans="1:2" x14ac:dyDescent="0.2">
      <c r="A16" s="340" t="s">
        <v>12</v>
      </c>
      <c r="B16" s="33">
        <v>15000</v>
      </c>
    </row>
    <row r="17" spans="1:2" x14ac:dyDescent="0.2">
      <c r="A17" s="340" t="s">
        <v>56</v>
      </c>
      <c r="B17" s="33">
        <v>104750</v>
      </c>
    </row>
    <row r="18" spans="1:2" x14ac:dyDescent="0.2">
      <c r="A18" s="340" t="s">
        <v>57</v>
      </c>
      <c r="B18" s="33">
        <v>25000</v>
      </c>
    </row>
    <row r="19" spans="1:2" x14ac:dyDescent="0.2">
      <c r="A19" s="338" t="s">
        <v>3074</v>
      </c>
      <c r="B19" s="339">
        <v>79012025.030000001</v>
      </c>
    </row>
    <row r="20" spans="1:2" x14ac:dyDescent="0.2">
      <c r="A20" s="340" t="s">
        <v>2</v>
      </c>
      <c r="B20" s="33">
        <v>192000</v>
      </c>
    </row>
    <row r="21" spans="1:2" x14ac:dyDescent="0.2">
      <c r="A21" s="340" t="s">
        <v>41</v>
      </c>
      <c r="B21" s="33">
        <v>10000</v>
      </c>
    </row>
    <row r="22" spans="1:2" x14ac:dyDescent="0.2">
      <c r="A22" s="340" t="s">
        <v>3</v>
      </c>
      <c r="B22" s="33">
        <v>300000</v>
      </c>
    </row>
    <row r="23" spans="1:2" x14ac:dyDescent="0.2">
      <c r="A23" s="340" t="s">
        <v>6</v>
      </c>
      <c r="B23" s="33">
        <v>492000</v>
      </c>
    </row>
    <row r="24" spans="1:2" x14ac:dyDescent="0.2">
      <c r="A24" s="340" t="s">
        <v>7</v>
      </c>
      <c r="B24" s="33">
        <v>17000</v>
      </c>
    </row>
    <row r="25" spans="1:2" x14ac:dyDescent="0.2">
      <c r="A25" s="340" t="s">
        <v>52</v>
      </c>
      <c r="B25" s="33">
        <v>6000</v>
      </c>
    </row>
    <row r="26" spans="1:2" x14ac:dyDescent="0.2">
      <c r="A26" s="340" t="s">
        <v>58</v>
      </c>
      <c r="B26" s="33">
        <v>2400</v>
      </c>
    </row>
    <row r="27" spans="1:2" x14ac:dyDescent="0.2">
      <c r="A27" s="340" t="s">
        <v>59</v>
      </c>
      <c r="B27" s="33">
        <v>3000</v>
      </c>
    </row>
    <row r="28" spans="1:2" x14ac:dyDescent="0.2">
      <c r="A28" s="340" t="s">
        <v>9</v>
      </c>
      <c r="B28" s="33">
        <v>7200</v>
      </c>
    </row>
    <row r="29" spans="1:2" x14ac:dyDescent="0.2">
      <c r="A29" s="340" t="s">
        <v>43</v>
      </c>
      <c r="B29" s="33">
        <v>6000</v>
      </c>
    </row>
    <row r="30" spans="1:2" x14ac:dyDescent="0.2">
      <c r="A30" s="340" t="s">
        <v>60</v>
      </c>
      <c r="B30" s="33">
        <v>180000</v>
      </c>
    </row>
    <row r="31" spans="1:2" x14ac:dyDescent="0.2">
      <c r="A31" s="340" t="s">
        <v>159</v>
      </c>
      <c r="B31" s="33">
        <v>100000</v>
      </c>
    </row>
    <row r="32" spans="1:2" x14ac:dyDescent="0.2">
      <c r="A32" s="340" t="s">
        <v>45</v>
      </c>
      <c r="B32" s="33">
        <v>2541000</v>
      </c>
    </row>
    <row r="33" spans="1:2" x14ac:dyDescent="0.2">
      <c r="A33" s="340" t="s">
        <v>71</v>
      </c>
      <c r="B33" s="33">
        <v>8195000.4000000004</v>
      </c>
    </row>
    <row r="34" spans="1:2" x14ac:dyDescent="0.2">
      <c r="A34" s="340" t="s">
        <v>90</v>
      </c>
      <c r="B34" s="33">
        <v>3000</v>
      </c>
    </row>
    <row r="35" spans="1:2" x14ac:dyDescent="0.2">
      <c r="A35" s="340" t="s">
        <v>99</v>
      </c>
      <c r="B35" s="33">
        <v>85000</v>
      </c>
    </row>
    <row r="36" spans="1:2" x14ac:dyDescent="0.2">
      <c r="A36" s="340" t="s">
        <v>114</v>
      </c>
      <c r="B36" s="33">
        <v>36000000</v>
      </c>
    </row>
    <row r="37" spans="1:2" x14ac:dyDescent="0.2">
      <c r="A37" s="340" t="s">
        <v>115</v>
      </c>
      <c r="B37" s="33">
        <v>7200000</v>
      </c>
    </row>
    <row r="38" spans="1:2" x14ac:dyDescent="0.2">
      <c r="A38" s="340" t="s">
        <v>116</v>
      </c>
      <c r="B38" s="33">
        <v>25000</v>
      </c>
    </row>
    <row r="39" spans="1:2" x14ac:dyDescent="0.2">
      <c r="A39" s="340" t="s">
        <v>117</v>
      </c>
      <c r="B39" s="33">
        <v>8360000</v>
      </c>
    </row>
    <row r="40" spans="1:2" x14ac:dyDescent="0.2">
      <c r="A40" s="340" t="s">
        <v>118</v>
      </c>
      <c r="B40" s="33">
        <v>278400</v>
      </c>
    </row>
    <row r="41" spans="1:2" x14ac:dyDescent="0.2">
      <c r="A41" s="340" t="s">
        <v>56</v>
      </c>
      <c r="B41" s="33">
        <v>50000</v>
      </c>
    </row>
    <row r="42" spans="1:2" x14ac:dyDescent="0.2">
      <c r="A42" s="340" t="s">
        <v>57</v>
      </c>
      <c r="B42" s="33">
        <v>50000</v>
      </c>
    </row>
    <row r="43" spans="1:2" x14ac:dyDescent="0.2">
      <c r="A43" s="340" t="s">
        <v>37</v>
      </c>
      <c r="B43" s="33">
        <v>144000</v>
      </c>
    </row>
    <row r="44" spans="1:2" x14ac:dyDescent="0.2">
      <c r="A44" s="340" t="s">
        <v>61</v>
      </c>
      <c r="B44" s="33">
        <v>13965828.630000001</v>
      </c>
    </row>
    <row r="45" spans="1:2" x14ac:dyDescent="0.2">
      <c r="A45" s="340" t="s">
        <v>206</v>
      </c>
      <c r="B45" s="33">
        <v>30000</v>
      </c>
    </row>
    <row r="46" spans="1:2" x14ac:dyDescent="0.2">
      <c r="A46" s="340" t="s">
        <v>15</v>
      </c>
      <c r="B46" s="33">
        <v>15000</v>
      </c>
    </row>
    <row r="47" spans="1:2" x14ac:dyDescent="0.2">
      <c r="A47" s="340" t="s">
        <v>16</v>
      </c>
      <c r="B47" s="33">
        <v>25200</v>
      </c>
    </row>
    <row r="48" spans="1:2" x14ac:dyDescent="0.2">
      <c r="A48" s="340" t="s">
        <v>73</v>
      </c>
      <c r="B48" s="33">
        <v>588996</v>
      </c>
    </row>
    <row r="49" spans="1:2" x14ac:dyDescent="0.2">
      <c r="A49" s="340" t="s">
        <v>17</v>
      </c>
      <c r="B49" s="33">
        <v>40000</v>
      </c>
    </row>
    <row r="50" spans="1:2" x14ac:dyDescent="0.2">
      <c r="A50" s="340" t="s">
        <v>106</v>
      </c>
      <c r="B50" s="33">
        <v>100000</v>
      </c>
    </row>
    <row r="51" spans="1:2" x14ac:dyDescent="0.2">
      <c r="A51" s="338" t="s">
        <v>3075</v>
      </c>
      <c r="B51" s="339">
        <v>62291884.340000004</v>
      </c>
    </row>
    <row r="52" spans="1:2" x14ac:dyDescent="0.2">
      <c r="A52" s="340" t="s">
        <v>2</v>
      </c>
      <c r="B52" s="33">
        <v>882000</v>
      </c>
    </row>
    <row r="53" spans="1:2" x14ac:dyDescent="0.2">
      <c r="A53" s="340" t="s">
        <v>51</v>
      </c>
      <c r="B53" s="33">
        <v>18000</v>
      </c>
    </row>
    <row r="54" spans="1:2" x14ac:dyDescent="0.2">
      <c r="A54" s="340" t="s">
        <v>3</v>
      </c>
      <c r="B54" s="33">
        <v>560000</v>
      </c>
    </row>
    <row r="55" spans="1:2" x14ac:dyDescent="0.2">
      <c r="A55" s="340" t="s">
        <v>4</v>
      </c>
      <c r="B55" s="33">
        <v>781000</v>
      </c>
    </row>
    <row r="56" spans="1:2" x14ac:dyDescent="0.2">
      <c r="A56" s="340" t="s">
        <v>5</v>
      </c>
      <c r="B56" s="33">
        <v>10000</v>
      </c>
    </row>
    <row r="57" spans="1:2" x14ac:dyDescent="0.2">
      <c r="A57" s="340" t="s">
        <v>74</v>
      </c>
      <c r="B57" s="33">
        <v>2500000</v>
      </c>
    </row>
    <row r="58" spans="1:2" x14ac:dyDescent="0.2">
      <c r="A58" s="340" t="s">
        <v>92</v>
      </c>
      <c r="B58" s="33">
        <v>27000</v>
      </c>
    </row>
    <row r="59" spans="1:2" x14ac:dyDescent="0.2">
      <c r="A59" s="340" t="s">
        <v>93</v>
      </c>
      <c r="B59" s="33">
        <v>7000</v>
      </c>
    </row>
    <row r="60" spans="1:2" x14ac:dyDescent="0.2">
      <c r="A60" s="340" t="s">
        <v>94</v>
      </c>
      <c r="B60" s="33">
        <v>5000</v>
      </c>
    </row>
    <row r="61" spans="1:2" x14ac:dyDescent="0.2">
      <c r="A61" s="340" t="s">
        <v>95</v>
      </c>
      <c r="B61" s="33">
        <v>3000</v>
      </c>
    </row>
    <row r="62" spans="1:2" x14ac:dyDescent="0.2">
      <c r="A62" s="340" t="s">
        <v>96</v>
      </c>
      <c r="B62" s="33">
        <v>4000</v>
      </c>
    </row>
    <row r="63" spans="1:2" x14ac:dyDescent="0.2">
      <c r="A63" s="340" t="s">
        <v>52</v>
      </c>
      <c r="B63" s="33">
        <v>120000</v>
      </c>
    </row>
    <row r="64" spans="1:2" x14ac:dyDescent="0.2">
      <c r="A64" s="340" t="s">
        <v>58</v>
      </c>
      <c r="B64" s="33">
        <v>35000</v>
      </c>
    </row>
    <row r="65" spans="1:2" x14ac:dyDescent="0.2">
      <c r="A65" s="340" t="s">
        <v>59</v>
      </c>
      <c r="B65" s="33">
        <v>171000</v>
      </c>
    </row>
    <row r="66" spans="1:2" x14ac:dyDescent="0.2">
      <c r="A66" s="340" t="s">
        <v>75</v>
      </c>
      <c r="B66" s="33">
        <v>576000</v>
      </c>
    </row>
    <row r="67" spans="1:2" x14ac:dyDescent="0.2">
      <c r="A67" s="340" t="s">
        <v>42</v>
      </c>
      <c r="B67" s="33">
        <v>180000</v>
      </c>
    </row>
    <row r="68" spans="1:2" x14ac:dyDescent="0.2">
      <c r="A68" s="340" t="s">
        <v>76</v>
      </c>
      <c r="B68" s="33">
        <v>170000</v>
      </c>
    </row>
    <row r="69" spans="1:2" x14ac:dyDescent="0.2">
      <c r="A69" s="340" t="s">
        <v>69</v>
      </c>
      <c r="B69" s="33">
        <v>30000</v>
      </c>
    </row>
    <row r="70" spans="1:2" x14ac:dyDescent="0.2">
      <c r="A70" s="340" t="s">
        <v>98</v>
      </c>
      <c r="B70" s="33">
        <v>886000</v>
      </c>
    </row>
    <row r="71" spans="1:2" x14ac:dyDescent="0.2">
      <c r="A71" s="340" t="s">
        <v>67</v>
      </c>
      <c r="B71" s="33">
        <v>180000</v>
      </c>
    </row>
    <row r="72" spans="1:2" x14ac:dyDescent="0.2">
      <c r="A72" s="340" t="s">
        <v>89</v>
      </c>
      <c r="B72" s="33">
        <v>101000</v>
      </c>
    </row>
    <row r="73" spans="1:2" x14ac:dyDescent="0.2">
      <c r="A73" s="340" t="s">
        <v>158</v>
      </c>
      <c r="B73" s="33">
        <v>500000</v>
      </c>
    </row>
    <row r="74" spans="1:2" x14ac:dyDescent="0.2">
      <c r="A74" s="340" t="s">
        <v>10</v>
      </c>
      <c r="B74" s="33">
        <v>187000</v>
      </c>
    </row>
    <row r="75" spans="1:2" x14ac:dyDescent="0.2">
      <c r="A75" s="340" t="s">
        <v>11</v>
      </c>
      <c r="B75" s="33">
        <v>47000</v>
      </c>
    </row>
    <row r="76" spans="1:2" x14ac:dyDescent="0.2">
      <c r="A76" s="340" t="s">
        <v>53</v>
      </c>
      <c r="B76" s="33">
        <v>90000</v>
      </c>
    </row>
    <row r="77" spans="1:2" x14ac:dyDescent="0.2">
      <c r="A77" s="340" t="s">
        <v>54</v>
      </c>
      <c r="B77" s="33">
        <v>25000</v>
      </c>
    </row>
    <row r="78" spans="1:2" x14ac:dyDescent="0.2">
      <c r="A78" s="340" t="s">
        <v>77</v>
      </c>
      <c r="B78" s="33">
        <v>5000</v>
      </c>
    </row>
    <row r="79" spans="1:2" x14ac:dyDescent="0.2">
      <c r="A79" s="340" t="s">
        <v>70</v>
      </c>
      <c r="B79" s="33">
        <v>1908000</v>
      </c>
    </row>
    <row r="80" spans="1:2" x14ac:dyDescent="0.2">
      <c r="A80" s="340" t="s">
        <v>87</v>
      </c>
      <c r="B80" s="33">
        <v>950000</v>
      </c>
    </row>
    <row r="81" spans="1:2" x14ac:dyDescent="0.2">
      <c r="A81" s="340" t="s">
        <v>12</v>
      </c>
      <c r="B81" s="33">
        <v>30000</v>
      </c>
    </row>
    <row r="82" spans="1:2" x14ac:dyDescent="0.2">
      <c r="A82" s="340" t="s">
        <v>66</v>
      </c>
      <c r="B82" s="33">
        <v>20150684.34</v>
      </c>
    </row>
    <row r="83" spans="1:2" x14ac:dyDescent="0.2">
      <c r="A83" s="340" t="s">
        <v>13</v>
      </c>
      <c r="B83" s="33">
        <v>1970000</v>
      </c>
    </row>
    <row r="84" spans="1:2" x14ac:dyDescent="0.2">
      <c r="A84" s="340" t="s">
        <v>159</v>
      </c>
      <c r="B84" s="33">
        <v>96000</v>
      </c>
    </row>
    <row r="85" spans="1:2" x14ac:dyDescent="0.2">
      <c r="A85" s="340" t="s">
        <v>45</v>
      </c>
      <c r="B85" s="33">
        <v>60000</v>
      </c>
    </row>
    <row r="86" spans="1:2" x14ac:dyDescent="0.2">
      <c r="A86" s="340" t="s">
        <v>165</v>
      </c>
      <c r="B86" s="33">
        <v>300000</v>
      </c>
    </row>
    <row r="87" spans="1:2" x14ac:dyDescent="0.2">
      <c r="A87" s="340" t="s">
        <v>90</v>
      </c>
      <c r="B87" s="33">
        <v>40000</v>
      </c>
    </row>
    <row r="88" spans="1:2" x14ac:dyDescent="0.2">
      <c r="A88" s="340" t="s">
        <v>100</v>
      </c>
      <c r="B88" s="33">
        <v>400000</v>
      </c>
    </row>
    <row r="89" spans="1:2" x14ac:dyDescent="0.2">
      <c r="A89" s="340" t="s">
        <v>104</v>
      </c>
      <c r="B89" s="33">
        <v>6700000</v>
      </c>
    </row>
    <row r="90" spans="1:2" x14ac:dyDescent="0.2">
      <c r="A90" s="340" t="s">
        <v>56</v>
      </c>
      <c r="B90" s="33">
        <v>390000</v>
      </c>
    </row>
    <row r="91" spans="1:2" x14ac:dyDescent="0.2">
      <c r="A91" s="340" t="s">
        <v>14</v>
      </c>
      <c r="B91" s="33">
        <v>85000</v>
      </c>
    </row>
    <row r="92" spans="1:2" x14ac:dyDescent="0.2">
      <c r="A92" s="340" t="s">
        <v>57</v>
      </c>
      <c r="B92" s="33">
        <v>300000</v>
      </c>
    </row>
    <row r="93" spans="1:2" x14ac:dyDescent="0.2">
      <c r="A93" s="340" t="s">
        <v>111</v>
      </c>
      <c r="B93" s="33">
        <v>120000</v>
      </c>
    </row>
    <row r="94" spans="1:2" x14ac:dyDescent="0.2">
      <c r="A94" s="340" t="s">
        <v>61</v>
      </c>
      <c r="B94" s="33">
        <v>286000</v>
      </c>
    </row>
    <row r="95" spans="1:2" x14ac:dyDescent="0.2">
      <c r="A95" s="340" t="s">
        <v>105</v>
      </c>
      <c r="B95" s="33">
        <v>37000</v>
      </c>
    </row>
    <row r="96" spans="1:2" x14ac:dyDescent="0.2">
      <c r="A96" s="340" t="s">
        <v>15</v>
      </c>
      <c r="B96" s="33">
        <v>3000000</v>
      </c>
    </row>
    <row r="97" spans="1:2" x14ac:dyDescent="0.2">
      <c r="A97" s="340" t="s">
        <v>16</v>
      </c>
      <c r="B97" s="33">
        <v>230000</v>
      </c>
    </row>
    <row r="98" spans="1:2" x14ac:dyDescent="0.2">
      <c r="A98" s="340" t="s">
        <v>73</v>
      </c>
      <c r="B98" s="33">
        <v>6037000</v>
      </c>
    </row>
    <row r="99" spans="1:2" x14ac:dyDescent="0.2">
      <c r="A99" s="340" t="s">
        <v>17</v>
      </c>
      <c r="B99" s="33">
        <v>322000</v>
      </c>
    </row>
    <row r="100" spans="1:2" x14ac:dyDescent="0.2">
      <c r="A100" s="340" t="s">
        <v>106</v>
      </c>
      <c r="B100" s="33">
        <v>73000</v>
      </c>
    </row>
    <row r="101" spans="1:2" x14ac:dyDescent="0.2">
      <c r="A101" s="340" t="s">
        <v>63</v>
      </c>
      <c r="B101" s="33">
        <v>69000</v>
      </c>
    </row>
    <row r="102" spans="1:2" x14ac:dyDescent="0.2">
      <c r="A102" s="340" t="s">
        <v>18</v>
      </c>
      <c r="B102" s="33">
        <v>358000</v>
      </c>
    </row>
    <row r="103" spans="1:2" x14ac:dyDescent="0.2">
      <c r="A103" s="340" t="s">
        <v>162</v>
      </c>
      <c r="B103" s="33">
        <v>72000</v>
      </c>
    </row>
    <row r="104" spans="1:2" x14ac:dyDescent="0.2">
      <c r="A104" s="340" t="s">
        <v>49</v>
      </c>
      <c r="B104" s="33">
        <v>9380000</v>
      </c>
    </row>
    <row r="105" spans="1:2" x14ac:dyDescent="0.2">
      <c r="A105" s="340" t="s">
        <v>163</v>
      </c>
      <c r="B105" s="33">
        <v>35600</v>
      </c>
    </row>
    <row r="106" spans="1:2" x14ac:dyDescent="0.2">
      <c r="A106" s="340" t="s">
        <v>102</v>
      </c>
      <c r="B106" s="33">
        <v>28600</v>
      </c>
    </row>
    <row r="107" spans="1:2" x14ac:dyDescent="0.2">
      <c r="A107" s="340" t="s">
        <v>164</v>
      </c>
      <c r="B107" s="33">
        <v>44000</v>
      </c>
    </row>
    <row r="108" spans="1:2" x14ac:dyDescent="0.2">
      <c r="A108" s="340" t="s">
        <v>103</v>
      </c>
      <c r="B108" s="33">
        <v>12000</v>
      </c>
    </row>
    <row r="109" spans="1:2" x14ac:dyDescent="0.2">
      <c r="A109" s="340" t="s">
        <v>50</v>
      </c>
      <c r="B109" s="33">
        <v>33000</v>
      </c>
    </row>
    <row r="110" spans="1:2" x14ac:dyDescent="0.2">
      <c r="A110" s="340" t="s">
        <v>166</v>
      </c>
      <c r="B110" s="33">
        <v>675000</v>
      </c>
    </row>
    <row r="111" spans="1:2" x14ac:dyDescent="0.2">
      <c r="A111" s="338" t="s">
        <v>3076</v>
      </c>
      <c r="B111" s="339">
        <v>9327500</v>
      </c>
    </row>
    <row r="112" spans="1:2" x14ac:dyDescent="0.2">
      <c r="A112" s="340" t="s">
        <v>2</v>
      </c>
      <c r="B112" s="33">
        <v>500000</v>
      </c>
    </row>
    <row r="113" spans="1:2" x14ac:dyDescent="0.2">
      <c r="A113" s="340" t="s">
        <v>41</v>
      </c>
      <c r="B113" s="33">
        <v>5000</v>
      </c>
    </row>
    <row r="114" spans="1:2" x14ac:dyDescent="0.2">
      <c r="A114" s="340" t="s">
        <v>3</v>
      </c>
      <c r="B114" s="33">
        <v>50000</v>
      </c>
    </row>
    <row r="115" spans="1:2" x14ac:dyDescent="0.2">
      <c r="A115" s="340" t="s">
        <v>4</v>
      </c>
      <c r="B115" s="33">
        <v>75000</v>
      </c>
    </row>
    <row r="116" spans="1:2" x14ac:dyDescent="0.2">
      <c r="A116" s="340" t="s">
        <v>5</v>
      </c>
      <c r="B116" s="33">
        <v>1500</v>
      </c>
    </row>
    <row r="117" spans="1:2" x14ac:dyDescent="0.2">
      <c r="A117" s="340" t="s">
        <v>6</v>
      </c>
      <c r="B117" s="33">
        <v>300000</v>
      </c>
    </row>
    <row r="118" spans="1:2" x14ac:dyDescent="0.2">
      <c r="A118" s="340" t="s">
        <v>7</v>
      </c>
      <c r="B118" s="33">
        <v>50000</v>
      </c>
    </row>
    <row r="119" spans="1:2" x14ac:dyDescent="0.2">
      <c r="A119" s="340" t="s">
        <v>42</v>
      </c>
      <c r="B119" s="33">
        <v>10000</v>
      </c>
    </row>
    <row r="120" spans="1:2" x14ac:dyDescent="0.2">
      <c r="A120" s="340" t="s">
        <v>8</v>
      </c>
      <c r="B120" s="33">
        <v>100000</v>
      </c>
    </row>
    <row r="121" spans="1:2" x14ac:dyDescent="0.2">
      <c r="A121" s="340" t="s">
        <v>9</v>
      </c>
      <c r="B121" s="33">
        <v>5000</v>
      </c>
    </row>
    <row r="122" spans="1:2" x14ac:dyDescent="0.2">
      <c r="A122" s="340" t="s">
        <v>43</v>
      </c>
      <c r="B122" s="33">
        <v>80000</v>
      </c>
    </row>
    <row r="123" spans="1:2" x14ac:dyDescent="0.2">
      <c r="A123" s="340" t="s">
        <v>10</v>
      </c>
      <c r="B123" s="33">
        <v>5000</v>
      </c>
    </row>
    <row r="124" spans="1:2" x14ac:dyDescent="0.2">
      <c r="A124" s="340" t="s">
        <v>11</v>
      </c>
      <c r="B124" s="33">
        <v>2000</v>
      </c>
    </row>
    <row r="125" spans="1:2" x14ac:dyDescent="0.2">
      <c r="A125" s="340" t="s">
        <v>12</v>
      </c>
      <c r="B125" s="33">
        <v>2000</v>
      </c>
    </row>
    <row r="126" spans="1:2" x14ac:dyDescent="0.2">
      <c r="A126" s="340" t="s">
        <v>44</v>
      </c>
      <c r="B126" s="33">
        <v>6500000</v>
      </c>
    </row>
    <row r="127" spans="1:2" x14ac:dyDescent="0.2">
      <c r="A127" s="340" t="s">
        <v>13</v>
      </c>
      <c r="B127" s="33">
        <v>100000</v>
      </c>
    </row>
    <row r="128" spans="1:2" x14ac:dyDescent="0.2">
      <c r="A128" s="340" t="s">
        <v>45</v>
      </c>
      <c r="B128" s="33">
        <v>100000</v>
      </c>
    </row>
    <row r="129" spans="1:2" x14ac:dyDescent="0.2">
      <c r="A129" s="340" t="s">
        <v>14</v>
      </c>
      <c r="B129" s="33">
        <v>3000</v>
      </c>
    </row>
    <row r="130" spans="1:2" x14ac:dyDescent="0.2">
      <c r="A130" s="340" t="s">
        <v>46</v>
      </c>
      <c r="B130" s="33">
        <v>500000</v>
      </c>
    </row>
    <row r="131" spans="1:2" x14ac:dyDescent="0.2">
      <c r="A131" s="340" t="s">
        <v>47</v>
      </c>
      <c r="B131" s="33">
        <v>180000</v>
      </c>
    </row>
    <row r="132" spans="1:2" x14ac:dyDescent="0.2">
      <c r="A132" s="340" t="s">
        <v>48</v>
      </c>
      <c r="B132" s="33">
        <v>600000</v>
      </c>
    </row>
    <row r="133" spans="1:2" x14ac:dyDescent="0.2">
      <c r="A133" s="340" t="s">
        <v>16</v>
      </c>
      <c r="B133" s="33">
        <v>40000</v>
      </c>
    </row>
    <row r="134" spans="1:2" x14ac:dyDescent="0.2">
      <c r="A134" s="340" t="s">
        <v>17</v>
      </c>
      <c r="B134" s="33">
        <v>100000</v>
      </c>
    </row>
    <row r="135" spans="1:2" x14ac:dyDescent="0.2">
      <c r="A135" s="340" t="s">
        <v>18</v>
      </c>
      <c r="B135" s="33">
        <v>5000</v>
      </c>
    </row>
    <row r="136" spans="1:2" x14ac:dyDescent="0.2">
      <c r="A136" s="340" t="s">
        <v>19</v>
      </c>
      <c r="B136" s="33">
        <v>1000</v>
      </c>
    </row>
    <row r="137" spans="1:2" x14ac:dyDescent="0.2">
      <c r="A137" s="340" t="s">
        <v>49</v>
      </c>
      <c r="B137" s="33">
        <v>8000</v>
      </c>
    </row>
    <row r="138" spans="1:2" x14ac:dyDescent="0.2">
      <c r="A138" s="340" t="s">
        <v>50</v>
      </c>
      <c r="B138" s="33">
        <v>5000</v>
      </c>
    </row>
    <row r="139" spans="1:2" x14ac:dyDescent="0.2">
      <c r="A139" s="338" t="s">
        <v>3077</v>
      </c>
      <c r="B139" s="339">
        <v>25226513.77</v>
      </c>
    </row>
    <row r="140" spans="1:2" x14ac:dyDescent="0.2">
      <c r="A140" s="340" t="s">
        <v>2</v>
      </c>
      <c r="B140" s="33">
        <v>1047318.39</v>
      </c>
    </row>
    <row r="141" spans="1:2" x14ac:dyDescent="0.2">
      <c r="A141" s="340" t="s">
        <v>41</v>
      </c>
      <c r="B141" s="33">
        <v>2800</v>
      </c>
    </row>
    <row r="142" spans="1:2" x14ac:dyDescent="0.2">
      <c r="A142" s="340" t="s">
        <v>51</v>
      </c>
      <c r="B142" s="33">
        <v>61293.599999999999</v>
      </c>
    </row>
    <row r="143" spans="1:2" x14ac:dyDescent="0.2">
      <c r="A143" s="340" t="s">
        <v>3</v>
      </c>
      <c r="B143" s="33">
        <v>468737.6</v>
      </c>
    </row>
    <row r="144" spans="1:2" x14ac:dyDescent="0.2">
      <c r="A144" s="340" t="s">
        <v>4</v>
      </c>
      <c r="B144" s="33">
        <v>253832.07</v>
      </c>
    </row>
    <row r="145" spans="1:2" x14ac:dyDescent="0.2">
      <c r="A145" s="340" t="s">
        <v>79</v>
      </c>
      <c r="B145" s="33">
        <v>3998</v>
      </c>
    </row>
    <row r="146" spans="1:2" x14ac:dyDescent="0.2">
      <c r="A146" s="340" t="s">
        <v>6</v>
      </c>
      <c r="B146" s="33">
        <v>1395280</v>
      </c>
    </row>
    <row r="147" spans="1:2" x14ac:dyDescent="0.2">
      <c r="A147" s="340" t="s">
        <v>74</v>
      </c>
      <c r="B147" s="33">
        <v>20720</v>
      </c>
    </row>
    <row r="148" spans="1:2" x14ac:dyDescent="0.2">
      <c r="A148" s="340" t="s">
        <v>7</v>
      </c>
      <c r="B148" s="33">
        <v>10293.959999999999</v>
      </c>
    </row>
    <row r="149" spans="1:2" x14ac:dyDescent="0.2">
      <c r="A149" s="340" t="s">
        <v>93</v>
      </c>
      <c r="B149" s="33">
        <v>28000</v>
      </c>
    </row>
    <row r="150" spans="1:2" x14ac:dyDescent="0.2">
      <c r="A150" s="340" t="s">
        <v>94</v>
      </c>
      <c r="B150" s="33">
        <v>6000</v>
      </c>
    </row>
    <row r="151" spans="1:2" x14ac:dyDescent="0.2">
      <c r="A151" s="340" t="s">
        <v>95</v>
      </c>
      <c r="B151" s="33">
        <v>18624</v>
      </c>
    </row>
    <row r="152" spans="1:2" x14ac:dyDescent="0.2">
      <c r="A152" s="340" t="s">
        <v>96</v>
      </c>
      <c r="B152" s="33">
        <v>13392</v>
      </c>
    </row>
    <row r="153" spans="1:2" x14ac:dyDescent="0.2">
      <c r="A153" s="340" t="s">
        <v>52</v>
      </c>
      <c r="B153" s="33">
        <v>121368</v>
      </c>
    </row>
    <row r="154" spans="1:2" x14ac:dyDescent="0.2">
      <c r="A154" s="340" t="s">
        <v>58</v>
      </c>
      <c r="B154" s="33">
        <v>120480</v>
      </c>
    </row>
    <row r="155" spans="1:2" x14ac:dyDescent="0.2">
      <c r="A155" s="340" t="s">
        <v>97</v>
      </c>
      <c r="B155" s="33">
        <v>20000</v>
      </c>
    </row>
    <row r="156" spans="1:2" x14ac:dyDescent="0.2">
      <c r="A156" s="340" t="s">
        <v>59</v>
      </c>
      <c r="B156" s="33">
        <v>40272</v>
      </c>
    </row>
    <row r="157" spans="1:2" x14ac:dyDescent="0.2">
      <c r="A157" s="340" t="s">
        <v>186</v>
      </c>
      <c r="B157" s="33">
        <v>12000</v>
      </c>
    </row>
    <row r="158" spans="1:2" x14ac:dyDescent="0.2">
      <c r="A158" s="340" t="s">
        <v>75</v>
      </c>
      <c r="B158" s="33">
        <v>84400.3</v>
      </c>
    </row>
    <row r="159" spans="1:2" x14ac:dyDescent="0.2">
      <c r="A159" s="340" t="s">
        <v>42</v>
      </c>
      <c r="B159" s="33">
        <v>83132.539999999994</v>
      </c>
    </row>
    <row r="160" spans="1:2" x14ac:dyDescent="0.2">
      <c r="A160" s="340" t="s">
        <v>69</v>
      </c>
      <c r="B160" s="33">
        <v>170850.8</v>
      </c>
    </row>
    <row r="161" spans="1:2" x14ac:dyDescent="0.2">
      <c r="A161" s="340" t="s">
        <v>184</v>
      </c>
      <c r="B161" s="33">
        <v>20000</v>
      </c>
    </row>
    <row r="162" spans="1:2" x14ac:dyDescent="0.2">
      <c r="A162" s="340" t="s">
        <v>98</v>
      </c>
      <c r="B162" s="33">
        <v>142465.60000000001</v>
      </c>
    </row>
    <row r="163" spans="1:2" x14ac:dyDescent="0.2">
      <c r="A163" s="340" t="s">
        <v>8</v>
      </c>
      <c r="B163" s="33">
        <v>564000</v>
      </c>
    </row>
    <row r="164" spans="1:2" x14ac:dyDescent="0.2">
      <c r="A164" s="340" t="s">
        <v>67</v>
      </c>
      <c r="B164" s="33">
        <v>3822330.9</v>
      </c>
    </row>
    <row r="165" spans="1:2" x14ac:dyDescent="0.2">
      <c r="A165" s="340" t="s">
        <v>89</v>
      </c>
      <c r="B165" s="33">
        <v>81844.639999999999</v>
      </c>
    </row>
    <row r="166" spans="1:2" x14ac:dyDescent="0.2">
      <c r="A166" s="340" t="s">
        <v>9</v>
      </c>
      <c r="B166" s="33">
        <v>48000</v>
      </c>
    </row>
    <row r="167" spans="1:2" x14ac:dyDescent="0.2">
      <c r="A167" s="340" t="s">
        <v>43</v>
      </c>
      <c r="B167" s="33">
        <v>17554.77</v>
      </c>
    </row>
    <row r="168" spans="1:2" x14ac:dyDescent="0.2">
      <c r="A168" s="340" t="s">
        <v>10</v>
      </c>
      <c r="B168" s="33">
        <v>275909.96000000002</v>
      </c>
    </row>
    <row r="169" spans="1:2" x14ac:dyDescent="0.2">
      <c r="A169" s="340" t="s">
        <v>11</v>
      </c>
      <c r="B169" s="33">
        <v>31200</v>
      </c>
    </row>
    <row r="170" spans="1:2" x14ac:dyDescent="0.2">
      <c r="A170" s="340" t="s">
        <v>53</v>
      </c>
      <c r="B170" s="33">
        <v>86518.69</v>
      </c>
    </row>
    <row r="171" spans="1:2" x14ac:dyDescent="0.2">
      <c r="A171" s="340" t="s">
        <v>54</v>
      </c>
      <c r="B171" s="33">
        <v>237953.26</v>
      </c>
    </row>
    <row r="172" spans="1:2" x14ac:dyDescent="0.2">
      <c r="A172" s="340" t="s">
        <v>55</v>
      </c>
      <c r="B172" s="33">
        <v>144834</v>
      </c>
    </row>
    <row r="173" spans="1:2" x14ac:dyDescent="0.2">
      <c r="A173" s="340" t="s">
        <v>77</v>
      </c>
      <c r="B173" s="33">
        <v>163000</v>
      </c>
    </row>
    <row r="174" spans="1:2" x14ac:dyDescent="0.2">
      <c r="A174" s="340" t="s">
        <v>226</v>
      </c>
      <c r="B174" s="33">
        <v>17822.689999999999</v>
      </c>
    </row>
    <row r="175" spans="1:2" x14ac:dyDescent="0.2">
      <c r="A175" s="340" t="s">
        <v>191</v>
      </c>
      <c r="B175" s="33">
        <v>3286</v>
      </c>
    </row>
    <row r="176" spans="1:2" x14ac:dyDescent="0.2">
      <c r="A176" s="340" t="s">
        <v>87</v>
      </c>
      <c r="B176" s="33">
        <v>380000</v>
      </c>
    </row>
    <row r="177" spans="1:2" x14ac:dyDescent="0.2">
      <c r="A177" s="340" t="s">
        <v>66</v>
      </c>
      <c r="B177" s="33">
        <v>50000</v>
      </c>
    </row>
    <row r="178" spans="1:2" x14ac:dyDescent="0.2">
      <c r="A178" s="340" t="s">
        <v>60</v>
      </c>
      <c r="B178" s="33">
        <v>80000</v>
      </c>
    </row>
    <row r="179" spans="1:2" x14ac:dyDescent="0.2">
      <c r="A179" s="340" t="s">
        <v>13</v>
      </c>
      <c r="B179" s="33">
        <v>1000000</v>
      </c>
    </row>
    <row r="180" spans="1:2" x14ac:dyDescent="0.2">
      <c r="A180" s="340" t="s">
        <v>45</v>
      </c>
      <c r="B180" s="33">
        <v>90000</v>
      </c>
    </row>
    <row r="181" spans="1:2" x14ac:dyDescent="0.2">
      <c r="A181" s="340" t="s">
        <v>71</v>
      </c>
      <c r="B181" s="33">
        <v>3302000</v>
      </c>
    </row>
    <row r="182" spans="1:2" x14ac:dyDescent="0.2">
      <c r="A182" s="340" t="s">
        <v>90</v>
      </c>
      <c r="B182" s="33">
        <v>5000000</v>
      </c>
    </row>
    <row r="183" spans="1:2" x14ac:dyDescent="0.2">
      <c r="A183" s="340" t="s">
        <v>61</v>
      </c>
      <c r="B183" s="33">
        <v>3930000</v>
      </c>
    </row>
    <row r="184" spans="1:2" x14ac:dyDescent="0.2">
      <c r="A184" s="340" t="s">
        <v>73</v>
      </c>
      <c r="B184" s="33">
        <v>150000</v>
      </c>
    </row>
    <row r="185" spans="1:2" x14ac:dyDescent="0.2">
      <c r="A185" s="340" t="s">
        <v>17</v>
      </c>
      <c r="B185" s="33">
        <v>80000</v>
      </c>
    </row>
    <row r="186" spans="1:2" x14ac:dyDescent="0.2">
      <c r="A186" s="340" t="s">
        <v>91</v>
      </c>
      <c r="B186" s="33">
        <v>80000</v>
      </c>
    </row>
    <row r="187" spans="1:2" x14ac:dyDescent="0.2">
      <c r="A187" s="340" t="s">
        <v>50</v>
      </c>
      <c r="B187" s="33">
        <v>45000</v>
      </c>
    </row>
    <row r="188" spans="1:2" x14ac:dyDescent="0.2">
      <c r="A188" s="340" t="s">
        <v>86</v>
      </c>
      <c r="B188" s="33">
        <v>400000</v>
      </c>
    </row>
    <row r="189" spans="1:2" x14ac:dyDescent="0.2">
      <c r="A189" s="340" t="s">
        <v>1201</v>
      </c>
      <c r="B189" s="33">
        <v>1000000</v>
      </c>
    </row>
    <row r="190" spans="1:2" x14ac:dyDescent="0.2">
      <c r="A190" s="338" t="s">
        <v>3078</v>
      </c>
      <c r="B190" s="339">
        <v>1079679688.05</v>
      </c>
    </row>
    <row r="191" spans="1:2" x14ac:dyDescent="0.2">
      <c r="A191" s="340" t="s">
        <v>2</v>
      </c>
      <c r="B191" s="33">
        <v>669868.81999999995</v>
      </c>
    </row>
    <row r="192" spans="1:2" x14ac:dyDescent="0.2">
      <c r="A192" s="340" t="s">
        <v>51</v>
      </c>
      <c r="B192" s="33">
        <v>34284.44</v>
      </c>
    </row>
    <row r="193" spans="1:2" x14ac:dyDescent="0.2">
      <c r="A193" s="340" t="s">
        <v>3</v>
      </c>
      <c r="B193" s="33">
        <v>96756</v>
      </c>
    </row>
    <row r="194" spans="1:2" x14ac:dyDescent="0.2">
      <c r="A194" s="340" t="s">
        <v>8</v>
      </c>
      <c r="B194" s="33">
        <v>150000</v>
      </c>
    </row>
    <row r="195" spans="1:2" x14ac:dyDescent="0.2">
      <c r="A195" s="340" t="s">
        <v>10</v>
      </c>
      <c r="B195" s="33">
        <v>1240.01</v>
      </c>
    </row>
    <row r="196" spans="1:2" x14ac:dyDescent="0.2">
      <c r="A196" s="340" t="s">
        <v>11</v>
      </c>
      <c r="B196" s="33">
        <v>184</v>
      </c>
    </row>
    <row r="197" spans="1:2" x14ac:dyDescent="0.2">
      <c r="A197" s="340" t="s">
        <v>53</v>
      </c>
      <c r="B197" s="33">
        <v>109</v>
      </c>
    </row>
    <row r="198" spans="1:2" x14ac:dyDescent="0.2">
      <c r="A198" s="340" t="s">
        <v>12</v>
      </c>
      <c r="B198" s="33">
        <v>846</v>
      </c>
    </row>
    <row r="199" spans="1:2" x14ac:dyDescent="0.2">
      <c r="A199" s="340" t="s">
        <v>44</v>
      </c>
      <c r="B199" s="33">
        <v>58176454.280000001</v>
      </c>
    </row>
    <row r="200" spans="1:2" x14ac:dyDescent="0.2">
      <c r="A200" s="340" t="s">
        <v>13</v>
      </c>
      <c r="B200" s="33">
        <v>300000</v>
      </c>
    </row>
    <row r="201" spans="1:2" x14ac:dyDescent="0.2">
      <c r="A201" s="340" t="s">
        <v>45</v>
      </c>
      <c r="B201" s="33">
        <v>502889.2</v>
      </c>
    </row>
    <row r="202" spans="1:2" x14ac:dyDescent="0.2">
      <c r="A202" s="340" t="s">
        <v>71</v>
      </c>
      <c r="B202" s="33">
        <v>1168316.97</v>
      </c>
    </row>
    <row r="203" spans="1:2" x14ac:dyDescent="0.2">
      <c r="A203" s="340" t="s">
        <v>107</v>
      </c>
      <c r="B203" s="33">
        <v>7028428.1399999997</v>
      </c>
    </row>
    <row r="204" spans="1:2" x14ac:dyDescent="0.2">
      <c r="A204" s="340" t="s">
        <v>122</v>
      </c>
      <c r="B204" s="33">
        <v>8241597</v>
      </c>
    </row>
    <row r="205" spans="1:2" x14ac:dyDescent="0.2">
      <c r="A205" s="340" t="s">
        <v>123</v>
      </c>
      <c r="B205" s="33">
        <v>1841197.53</v>
      </c>
    </row>
    <row r="206" spans="1:2" x14ac:dyDescent="0.2">
      <c r="A206" s="340" t="s">
        <v>124</v>
      </c>
      <c r="B206" s="33">
        <v>53185.86</v>
      </c>
    </row>
    <row r="207" spans="1:2" x14ac:dyDescent="0.2">
      <c r="A207" s="340" t="s">
        <v>90</v>
      </c>
      <c r="B207" s="33">
        <v>88740</v>
      </c>
    </row>
    <row r="208" spans="1:2" x14ac:dyDescent="0.2">
      <c r="A208" s="340" t="s">
        <v>99</v>
      </c>
      <c r="B208" s="33">
        <v>655.4</v>
      </c>
    </row>
    <row r="209" spans="1:2" x14ac:dyDescent="0.2">
      <c r="A209" s="340" t="s">
        <v>100</v>
      </c>
      <c r="B209" s="33">
        <v>118204</v>
      </c>
    </row>
    <row r="210" spans="1:2" x14ac:dyDescent="0.2">
      <c r="A210" s="340" t="s">
        <v>72</v>
      </c>
      <c r="B210" s="33">
        <v>10846</v>
      </c>
    </row>
    <row r="211" spans="1:2" x14ac:dyDescent="0.2">
      <c r="A211" s="340" t="s">
        <v>56</v>
      </c>
      <c r="B211" s="33">
        <v>100000</v>
      </c>
    </row>
    <row r="212" spans="1:2" x14ac:dyDescent="0.2">
      <c r="A212" s="340" t="s">
        <v>14</v>
      </c>
      <c r="B212" s="33">
        <v>5458.2</v>
      </c>
    </row>
    <row r="213" spans="1:2" x14ac:dyDescent="0.2">
      <c r="A213" s="340" t="s">
        <v>57</v>
      </c>
      <c r="B213" s="33">
        <v>17999.8</v>
      </c>
    </row>
    <row r="214" spans="1:2" x14ac:dyDescent="0.2">
      <c r="A214" s="340" t="s">
        <v>119</v>
      </c>
      <c r="B214" s="33">
        <v>12000</v>
      </c>
    </row>
    <row r="215" spans="1:2" x14ac:dyDescent="0.2">
      <c r="A215" s="340" t="s">
        <v>61</v>
      </c>
      <c r="B215" s="33">
        <v>5700</v>
      </c>
    </row>
    <row r="216" spans="1:2" x14ac:dyDescent="0.2">
      <c r="A216" s="340" t="s">
        <v>46</v>
      </c>
      <c r="B216" s="33">
        <v>315176.64</v>
      </c>
    </row>
    <row r="217" spans="1:2" x14ac:dyDescent="0.2">
      <c r="A217" s="340" t="s">
        <v>47</v>
      </c>
      <c r="B217" s="33">
        <v>5081701.82</v>
      </c>
    </row>
    <row r="218" spans="1:2" x14ac:dyDescent="0.2">
      <c r="A218" s="340" t="s">
        <v>48</v>
      </c>
      <c r="B218" s="33">
        <v>10146</v>
      </c>
    </row>
    <row r="219" spans="1:2" x14ac:dyDescent="0.2">
      <c r="A219" s="340" t="s">
        <v>125</v>
      </c>
      <c r="B219" s="33">
        <v>851697976.32000005</v>
      </c>
    </row>
    <row r="220" spans="1:2" x14ac:dyDescent="0.2">
      <c r="A220" s="340" t="s">
        <v>126</v>
      </c>
      <c r="B220" s="33">
        <v>28300783</v>
      </c>
    </row>
    <row r="221" spans="1:2" x14ac:dyDescent="0.2">
      <c r="A221" s="340" t="s">
        <v>17</v>
      </c>
      <c r="B221" s="33">
        <v>5846.4</v>
      </c>
    </row>
    <row r="222" spans="1:2" x14ac:dyDescent="0.2">
      <c r="A222" s="340" t="s">
        <v>127</v>
      </c>
      <c r="B222" s="33">
        <v>41396469.240000002</v>
      </c>
    </row>
    <row r="223" spans="1:2" x14ac:dyDescent="0.2">
      <c r="A223" s="340" t="s">
        <v>128</v>
      </c>
      <c r="B223" s="33">
        <v>72698141.579999998</v>
      </c>
    </row>
    <row r="224" spans="1:2" x14ac:dyDescent="0.2">
      <c r="A224" s="340" t="s">
        <v>129</v>
      </c>
      <c r="B224" s="33">
        <v>1548486.4</v>
      </c>
    </row>
    <row r="225" spans="1:2" x14ac:dyDescent="0.2">
      <c r="A225" s="338" t="s">
        <v>3079</v>
      </c>
      <c r="B225" s="339">
        <v>332000</v>
      </c>
    </row>
    <row r="226" spans="1:2" x14ac:dyDescent="0.2">
      <c r="A226" s="340" t="s">
        <v>2</v>
      </c>
      <c r="B226" s="33">
        <v>75000</v>
      </c>
    </row>
    <row r="227" spans="1:2" x14ac:dyDescent="0.2">
      <c r="A227" s="340" t="s">
        <v>51</v>
      </c>
      <c r="B227" s="33">
        <v>9000</v>
      </c>
    </row>
    <row r="228" spans="1:2" x14ac:dyDescent="0.2">
      <c r="A228" s="340" t="s">
        <v>113</v>
      </c>
      <c r="B228" s="33">
        <v>15000</v>
      </c>
    </row>
    <row r="229" spans="1:2" x14ac:dyDescent="0.2">
      <c r="A229" s="340" t="s">
        <v>12</v>
      </c>
      <c r="B229" s="33">
        <v>15000</v>
      </c>
    </row>
    <row r="230" spans="1:2" x14ac:dyDescent="0.2">
      <c r="A230" s="340" t="s">
        <v>112</v>
      </c>
      <c r="B230" s="33">
        <v>50000</v>
      </c>
    </row>
    <row r="231" spans="1:2" x14ac:dyDescent="0.2">
      <c r="A231" s="340" t="s">
        <v>13</v>
      </c>
      <c r="B231" s="33">
        <v>150000</v>
      </c>
    </row>
    <row r="232" spans="1:2" x14ac:dyDescent="0.2">
      <c r="A232" s="340" t="s">
        <v>45</v>
      </c>
      <c r="B232" s="33">
        <v>3000</v>
      </c>
    </row>
    <row r="233" spans="1:2" x14ac:dyDescent="0.2">
      <c r="A233" s="340" t="s">
        <v>56</v>
      </c>
      <c r="B233" s="33">
        <v>10000</v>
      </c>
    </row>
    <row r="234" spans="1:2" x14ac:dyDescent="0.2">
      <c r="A234" s="340" t="s">
        <v>14</v>
      </c>
      <c r="B234" s="33">
        <v>5000</v>
      </c>
    </row>
    <row r="235" spans="1:2" x14ac:dyDescent="0.2">
      <c r="A235" s="338" t="s">
        <v>3080</v>
      </c>
      <c r="B235" s="339">
        <v>726211536.90999997</v>
      </c>
    </row>
    <row r="236" spans="1:2" x14ac:dyDescent="0.2">
      <c r="A236" s="340" t="s">
        <v>2</v>
      </c>
      <c r="B236" s="33">
        <v>1302800</v>
      </c>
    </row>
    <row r="237" spans="1:2" x14ac:dyDescent="0.2">
      <c r="A237" s="340" t="s">
        <v>41</v>
      </c>
      <c r="B237" s="33">
        <v>20000</v>
      </c>
    </row>
    <row r="238" spans="1:2" x14ac:dyDescent="0.2">
      <c r="A238" s="340" t="s">
        <v>185</v>
      </c>
      <c r="B238" s="33">
        <v>28000</v>
      </c>
    </row>
    <row r="239" spans="1:2" x14ac:dyDescent="0.2">
      <c r="A239" s="340" t="s">
        <v>51</v>
      </c>
      <c r="B239" s="33">
        <v>179600</v>
      </c>
    </row>
    <row r="240" spans="1:2" x14ac:dyDescent="0.2">
      <c r="A240" s="340" t="s">
        <v>3</v>
      </c>
      <c r="B240" s="33">
        <v>930600</v>
      </c>
    </row>
    <row r="241" spans="1:2" x14ac:dyDescent="0.2">
      <c r="A241" s="340" t="s">
        <v>4</v>
      </c>
      <c r="B241" s="33">
        <v>1746500</v>
      </c>
    </row>
    <row r="242" spans="1:2" x14ac:dyDescent="0.2">
      <c r="A242" s="340" t="s">
        <v>5</v>
      </c>
      <c r="B242" s="33">
        <v>55000</v>
      </c>
    </row>
    <row r="243" spans="1:2" x14ac:dyDescent="0.2">
      <c r="A243" s="340" t="s">
        <v>6</v>
      </c>
      <c r="B243" s="33">
        <v>158000</v>
      </c>
    </row>
    <row r="244" spans="1:2" x14ac:dyDescent="0.2">
      <c r="A244" s="340" t="s">
        <v>74</v>
      </c>
      <c r="B244" s="33">
        <v>40000</v>
      </c>
    </row>
    <row r="245" spans="1:2" x14ac:dyDescent="0.2">
      <c r="A245" s="340" t="s">
        <v>92</v>
      </c>
      <c r="B245" s="33">
        <v>1803000</v>
      </c>
    </row>
    <row r="246" spans="1:2" x14ac:dyDescent="0.2">
      <c r="A246" s="340" t="s">
        <v>93</v>
      </c>
      <c r="B246" s="33">
        <v>1144000</v>
      </c>
    </row>
    <row r="247" spans="1:2" x14ac:dyDescent="0.2">
      <c r="A247" s="340" t="s">
        <v>94</v>
      </c>
      <c r="B247" s="33">
        <v>92500</v>
      </c>
    </row>
    <row r="248" spans="1:2" x14ac:dyDescent="0.2">
      <c r="A248" s="340" t="s">
        <v>95</v>
      </c>
      <c r="B248" s="33">
        <v>55000</v>
      </c>
    </row>
    <row r="249" spans="1:2" x14ac:dyDescent="0.2">
      <c r="A249" s="340" t="s">
        <v>96</v>
      </c>
      <c r="B249" s="33">
        <v>1228000</v>
      </c>
    </row>
    <row r="250" spans="1:2" x14ac:dyDescent="0.2">
      <c r="A250" s="340" t="s">
        <v>52</v>
      </c>
      <c r="B250" s="33">
        <v>133934000</v>
      </c>
    </row>
    <row r="251" spans="1:2" x14ac:dyDescent="0.2">
      <c r="A251" s="340" t="s">
        <v>58</v>
      </c>
      <c r="B251" s="33">
        <v>13103375.189999999</v>
      </c>
    </row>
    <row r="252" spans="1:2" x14ac:dyDescent="0.2">
      <c r="A252" s="340" t="s">
        <v>59</v>
      </c>
      <c r="B252" s="33">
        <v>11166752.779999999</v>
      </c>
    </row>
    <row r="253" spans="1:2" x14ac:dyDescent="0.2">
      <c r="A253" s="340" t="s">
        <v>186</v>
      </c>
      <c r="B253" s="33">
        <v>15200000</v>
      </c>
    </row>
    <row r="254" spans="1:2" x14ac:dyDescent="0.2">
      <c r="A254" s="340" t="s">
        <v>190</v>
      </c>
      <c r="B254" s="33">
        <v>550000</v>
      </c>
    </row>
    <row r="255" spans="1:2" x14ac:dyDescent="0.2">
      <c r="A255" s="340" t="s">
        <v>75</v>
      </c>
      <c r="B255" s="33">
        <v>126200</v>
      </c>
    </row>
    <row r="256" spans="1:2" x14ac:dyDescent="0.2">
      <c r="A256" s="340" t="s">
        <v>42</v>
      </c>
      <c r="B256" s="33">
        <v>179296</v>
      </c>
    </row>
    <row r="257" spans="1:2" x14ac:dyDescent="0.2">
      <c r="A257" s="340" t="s">
        <v>76</v>
      </c>
      <c r="B257" s="33">
        <v>715000</v>
      </c>
    </row>
    <row r="258" spans="1:2" x14ac:dyDescent="0.2">
      <c r="A258" s="340" t="s">
        <v>69</v>
      </c>
      <c r="B258" s="33">
        <v>5817125.1100000003</v>
      </c>
    </row>
    <row r="259" spans="1:2" x14ac:dyDescent="0.2">
      <c r="A259" s="340" t="s">
        <v>184</v>
      </c>
      <c r="B259" s="33">
        <v>1215000</v>
      </c>
    </row>
    <row r="260" spans="1:2" x14ac:dyDescent="0.2">
      <c r="A260" s="340" t="s">
        <v>98</v>
      </c>
      <c r="B260" s="33">
        <v>2200758.8199999998</v>
      </c>
    </row>
    <row r="261" spans="1:2" x14ac:dyDescent="0.2">
      <c r="A261" s="340" t="s">
        <v>8</v>
      </c>
      <c r="B261" s="33">
        <v>7869291.0499999998</v>
      </c>
    </row>
    <row r="262" spans="1:2" x14ac:dyDescent="0.2">
      <c r="A262" s="340" t="s">
        <v>67</v>
      </c>
      <c r="B262" s="33">
        <v>4321118.1900000004</v>
      </c>
    </row>
    <row r="263" spans="1:2" x14ac:dyDescent="0.2">
      <c r="A263" s="340" t="s">
        <v>9</v>
      </c>
      <c r="B263" s="33">
        <v>100000</v>
      </c>
    </row>
    <row r="264" spans="1:2" x14ac:dyDescent="0.2">
      <c r="A264" s="340" t="s">
        <v>10</v>
      </c>
      <c r="B264" s="33">
        <v>4039915.43</v>
      </c>
    </row>
    <row r="265" spans="1:2" x14ac:dyDescent="0.2">
      <c r="A265" s="340" t="s">
        <v>11</v>
      </c>
      <c r="B265" s="33">
        <v>234277.34</v>
      </c>
    </row>
    <row r="266" spans="1:2" x14ac:dyDescent="0.2">
      <c r="A266" s="340" t="s">
        <v>53</v>
      </c>
      <c r="B266" s="33">
        <v>50000</v>
      </c>
    </row>
    <row r="267" spans="1:2" x14ac:dyDescent="0.2">
      <c r="A267" s="340" t="s">
        <v>54</v>
      </c>
      <c r="B267" s="33">
        <v>157000</v>
      </c>
    </row>
    <row r="268" spans="1:2" x14ac:dyDescent="0.2">
      <c r="A268" s="340" t="s">
        <v>55</v>
      </c>
      <c r="B268" s="33">
        <v>13668697.52</v>
      </c>
    </row>
    <row r="269" spans="1:2" x14ac:dyDescent="0.2">
      <c r="A269" s="340" t="s">
        <v>77</v>
      </c>
      <c r="B269" s="33">
        <v>8007075.8600000003</v>
      </c>
    </row>
    <row r="270" spans="1:2" x14ac:dyDescent="0.2">
      <c r="A270" s="340" t="s">
        <v>209</v>
      </c>
      <c r="B270" s="33">
        <v>227000000</v>
      </c>
    </row>
    <row r="271" spans="1:2" x14ac:dyDescent="0.2">
      <c r="A271" s="340" t="s">
        <v>191</v>
      </c>
      <c r="B271" s="33">
        <v>5000</v>
      </c>
    </row>
    <row r="272" spans="1:2" x14ac:dyDescent="0.2">
      <c r="A272" s="340" t="s">
        <v>113</v>
      </c>
      <c r="B272" s="33">
        <v>138600</v>
      </c>
    </row>
    <row r="273" spans="1:2" x14ac:dyDescent="0.2">
      <c r="A273" s="340" t="s">
        <v>187</v>
      </c>
      <c r="B273" s="33">
        <v>2000000</v>
      </c>
    </row>
    <row r="274" spans="1:2" x14ac:dyDescent="0.2">
      <c r="A274" s="340" t="s">
        <v>66</v>
      </c>
      <c r="B274" s="33">
        <v>26987579.120000001</v>
      </c>
    </row>
    <row r="275" spans="1:2" x14ac:dyDescent="0.2">
      <c r="A275" s="340" t="s">
        <v>188</v>
      </c>
      <c r="B275" s="33">
        <v>15300000</v>
      </c>
    </row>
    <row r="276" spans="1:2" x14ac:dyDescent="0.2">
      <c r="A276" s="340" t="s">
        <v>83</v>
      </c>
      <c r="B276" s="33">
        <v>140000</v>
      </c>
    </row>
    <row r="277" spans="1:2" x14ac:dyDescent="0.2">
      <c r="A277" s="340" t="s">
        <v>60</v>
      </c>
      <c r="B277" s="33">
        <v>500000</v>
      </c>
    </row>
    <row r="278" spans="1:2" x14ac:dyDescent="0.2">
      <c r="A278" s="340" t="s">
        <v>13</v>
      </c>
      <c r="B278" s="33">
        <v>1880000</v>
      </c>
    </row>
    <row r="279" spans="1:2" x14ac:dyDescent="0.2">
      <c r="A279" s="340" t="s">
        <v>45</v>
      </c>
      <c r="B279" s="33">
        <v>7603000</v>
      </c>
    </row>
    <row r="280" spans="1:2" x14ac:dyDescent="0.2">
      <c r="A280" s="340" t="s">
        <v>192</v>
      </c>
      <c r="B280" s="33">
        <v>4000</v>
      </c>
    </row>
    <row r="281" spans="1:2" x14ac:dyDescent="0.2">
      <c r="A281" s="340" t="s">
        <v>71</v>
      </c>
      <c r="B281" s="33">
        <v>35320000</v>
      </c>
    </row>
    <row r="282" spans="1:2" x14ac:dyDescent="0.2">
      <c r="A282" s="340" t="s">
        <v>99</v>
      </c>
      <c r="B282" s="33">
        <v>4600000</v>
      </c>
    </row>
    <row r="283" spans="1:2" x14ac:dyDescent="0.2">
      <c r="A283" s="340" t="s">
        <v>100</v>
      </c>
      <c r="B283" s="33">
        <v>1051000</v>
      </c>
    </row>
    <row r="284" spans="1:2" x14ac:dyDescent="0.2">
      <c r="A284" s="340" t="s">
        <v>72</v>
      </c>
      <c r="B284" s="33">
        <v>419302.40000000002</v>
      </c>
    </row>
    <row r="285" spans="1:2" x14ac:dyDescent="0.2">
      <c r="A285" s="340" t="s">
        <v>81</v>
      </c>
      <c r="B285" s="33">
        <v>21150000</v>
      </c>
    </row>
    <row r="286" spans="1:2" x14ac:dyDescent="0.2">
      <c r="A286" s="340" t="s">
        <v>65</v>
      </c>
      <c r="B286" s="33">
        <v>8150000</v>
      </c>
    </row>
    <row r="287" spans="1:2" x14ac:dyDescent="0.2">
      <c r="A287" s="340" t="s">
        <v>101</v>
      </c>
      <c r="B287" s="33">
        <v>10000000</v>
      </c>
    </row>
    <row r="288" spans="1:2" x14ac:dyDescent="0.2">
      <c r="A288" s="340" t="s">
        <v>61</v>
      </c>
      <c r="B288" s="33">
        <v>1060000</v>
      </c>
    </row>
    <row r="289" spans="1:2" x14ac:dyDescent="0.2">
      <c r="A289" s="340" t="s">
        <v>105</v>
      </c>
      <c r="B289" s="33">
        <v>3100000</v>
      </c>
    </row>
    <row r="290" spans="1:2" x14ac:dyDescent="0.2">
      <c r="A290" s="340" t="s">
        <v>15</v>
      </c>
      <c r="B290" s="33">
        <v>863500</v>
      </c>
    </row>
    <row r="291" spans="1:2" x14ac:dyDescent="0.2">
      <c r="A291" s="340" t="s">
        <v>73</v>
      </c>
      <c r="B291" s="33">
        <v>801993</v>
      </c>
    </row>
    <row r="292" spans="1:2" x14ac:dyDescent="0.2">
      <c r="A292" s="340" t="s">
        <v>17</v>
      </c>
      <c r="B292" s="33">
        <v>818900</v>
      </c>
    </row>
    <row r="293" spans="1:2" x14ac:dyDescent="0.2">
      <c r="A293" s="340" t="s">
        <v>80</v>
      </c>
      <c r="B293" s="33">
        <v>52000</v>
      </c>
    </row>
    <row r="294" spans="1:2" x14ac:dyDescent="0.2">
      <c r="A294" s="340" t="s">
        <v>106</v>
      </c>
      <c r="B294" s="33">
        <v>190880</v>
      </c>
    </row>
    <row r="295" spans="1:2" x14ac:dyDescent="0.2">
      <c r="A295" s="340" t="s">
        <v>18</v>
      </c>
      <c r="B295" s="33">
        <v>15000</v>
      </c>
    </row>
    <row r="296" spans="1:2" x14ac:dyDescent="0.2">
      <c r="A296" s="340" t="s">
        <v>160</v>
      </c>
      <c r="B296" s="33">
        <v>9600000</v>
      </c>
    </row>
    <row r="297" spans="1:2" x14ac:dyDescent="0.2">
      <c r="A297" s="340" t="s">
        <v>161</v>
      </c>
      <c r="B297" s="33">
        <v>500000</v>
      </c>
    </row>
    <row r="298" spans="1:2" x14ac:dyDescent="0.2">
      <c r="A298" s="340" t="s">
        <v>189</v>
      </c>
      <c r="B298" s="33">
        <v>76000</v>
      </c>
    </row>
    <row r="299" spans="1:2" x14ac:dyDescent="0.2">
      <c r="A299" s="340" t="s">
        <v>163</v>
      </c>
      <c r="B299" s="33">
        <v>138852</v>
      </c>
    </row>
    <row r="300" spans="1:2" x14ac:dyDescent="0.2">
      <c r="A300" s="340" t="s">
        <v>102</v>
      </c>
      <c r="B300" s="33">
        <v>7800120</v>
      </c>
    </row>
    <row r="301" spans="1:2" x14ac:dyDescent="0.2">
      <c r="A301" s="340" t="s">
        <v>164</v>
      </c>
      <c r="B301" s="33">
        <v>10000000</v>
      </c>
    </row>
    <row r="302" spans="1:2" x14ac:dyDescent="0.2">
      <c r="A302" s="340" t="s">
        <v>82</v>
      </c>
      <c r="B302" s="33">
        <v>160000</v>
      </c>
    </row>
    <row r="303" spans="1:2" x14ac:dyDescent="0.2">
      <c r="A303" s="340" t="s">
        <v>91</v>
      </c>
      <c r="B303" s="33">
        <v>8270000</v>
      </c>
    </row>
    <row r="304" spans="1:2" x14ac:dyDescent="0.2">
      <c r="A304" s="340" t="s">
        <v>50</v>
      </c>
      <c r="B304" s="33">
        <v>9063927.0999999996</v>
      </c>
    </row>
    <row r="305" spans="1:2" x14ac:dyDescent="0.2">
      <c r="A305" s="340" t="s">
        <v>78</v>
      </c>
      <c r="B305" s="33">
        <v>1750000</v>
      </c>
    </row>
    <row r="306" spans="1:2" x14ac:dyDescent="0.2">
      <c r="A306" s="340" t="s">
        <v>141</v>
      </c>
      <c r="B306" s="33">
        <v>78264000</v>
      </c>
    </row>
    <row r="307" spans="1:2" x14ac:dyDescent="0.2">
      <c r="A307" s="338" t="s">
        <v>3081</v>
      </c>
      <c r="B307" s="339">
        <v>4118444199.48</v>
      </c>
    </row>
    <row r="308" spans="1:2" x14ac:dyDescent="0.2">
      <c r="A308" s="340" t="s">
        <v>144</v>
      </c>
      <c r="B308" s="33">
        <v>22573235.52</v>
      </c>
    </row>
    <row r="309" spans="1:2" x14ac:dyDescent="0.2">
      <c r="A309" s="340" t="s">
        <v>68</v>
      </c>
      <c r="B309" s="33">
        <v>1728738984.8399999</v>
      </c>
    </row>
    <row r="310" spans="1:2" x14ac:dyDescent="0.2">
      <c r="A310" s="340" t="s">
        <v>145</v>
      </c>
      <c r="B310" s="33">
        <v>8500000</v>
      </c>
    </row>
    <row r="311" spans="1:2" x14ac:dyDescent="0.2">
      <c r="A311" s="340" t="s">
        <v>146</v>
      </c>
      <c r="B311" s="33">
        <v>109997760</v>
      </c>
    </row>
    <row r="312" spans="1:2" x14ac:dyDescent="0.2">
      <c r="A312" s="340" t="s">
        <v>147</v>
      </c>
      <c r="B312" s="33">
        <v>342475824.48000002</v>
      </c>
    </row>
    <row r="313" spans="1:2" x14ac:dyDescent="0.2">
      <c r="A313" s="340" t="s">
        <v>148</v>
      </c>
      <c r="B313" s="33">
        <v>17439028.43</v>
      </c>
    </row>
    <row r="314" spans="1:2" x14ac:dyDescent="0.2">
      <c r="A314" s="340" t="s">
        <v>149</v>
      </c>
      <c r="B314" s="33">
        <v>83680288.700000003</v>
      </c>
    </row>
    <row r="315" spans="1:2" x14ac:dyDescent="0.2">
      <c r="A315" s="340" t="s">
        <v>150</v>
      </c>
      <c r="B315" s="33">
        <v>54982374.68</v>
      </c>
    </row>
    <row r="316" spans="1:2" x14ac:dyDescent="0.2">
      <c r="A316" s="340" t="s">
        <v>151</v>
      </c>
      <c r="B316" s="33">
        <v>342729929.47000003</v>
      </c>
    </row>
    <row r="317" spans="1:2" x14ac:dyDescent="0.2">
      <c r="A317" s="340" t="s">
        <v>152</v>
      </c>
      <c r="B317" s="33">
        <v>57272000</v>
      </c>
    </row>
    <row r="318" spans="1:2" x14ac:dyDescent="0.2">
      <c r="A318" s="340" t="s">
        <v>153</v>
      </c>
      <c r="B318" s="33">
        <v>4000000</v>
      </c>
    </row>
    <row r="319" spans="1:2" x14ac:dyDescent="0.2">
      <c r="A319" s="340" t="s">
        <v>154</v>
      </c>
      <c r="B319" s="33">
        <v>513666024.44</v>
      </c>
    </row>
    <row r="320" spans="1:2" x14ac:dyDescent="0.2">
      <c r="A320" s="340" t="s">
        <v>193</v>
      </c>
      <c r="B320" s="33">
        <v>97504875</v>
      </c>
    </row>
    <row r="321" spans="1:2" x14ac:dyDescent="0.2">
      <c r="A321" s="340" t="s">
        <v>155</v>
      </c>
      <c r="B321" s="33">
        <v>49270726.640000001</v>
      </c>
    </row>
    <row r="322" spans="1:2" x14ac:dyDescent="0.2">
      <c r="A322" s="340" t="s">
        <v>2</v>
      </c>
      <c r="B322" s="33">
        <v>600000</v>
      </c>
    </row>
    <row r="323" spans="1:2" x14ac:dyDescent="0.2">
      <c r="A323" s="340" t="s">
        <v>41</v>
      </c>
      <c r="B323" s="33">
        <v>125000</v>
      </c>
    </row>
    <row r="324" spans="1:2" x14ac:dyDescent="0.2">
      <c r="A324" s="340" t="s">
        <v>51</v>
      </c>
      <c r="B324" s="33">
        <v>168000</v>
      </c>
    </row>
    <row r="325" spans="1:2" x14ac:dyDescent="0.2">
      <c r="A325" s="340" t="s">
        <v>3</v>
      </c>
      <c r="B325" s="33">
        <v>700000</v>
      </c>
    </row>
    <row r="326" spans="1:2" x14ac:dyDescent="0.2">
      <c r="A326" s="340" t="s">
        <v>4</v>
      </c>
      <c r="B326" s="33">
        <v>2000000</v>
      </c>
    </row>
    <row r="327" spans="1:2" x14ac:dyDescent="0.2">
      <c r="A327" s="340" t="s">
        <v>6</v>
      </c>
      <c r="B327" s="33">
        <v>1800000</v>
      </c>
    </row>
    <row r="328" spans="1:2" x14ac:dyDescent="0.2">
      <c r="A328" s="340" t="s">
        <v>92</v>
      </c>
      <c r="B328" s="33">
        <v>51840</v>
      </c>
    </row>
    <row r="329" spans="1:2" x14ac:dyDescent="0.2">
      <c r="A329" s="340" t="s">
        <v>93</v>
      </c>
      <c r="B329" s="33">
        <v>45000</v>
      </c>
    </row>
    <row r="330" spans="1:2" x14ac:dyDescent="0.2">
      <c r="A330" s="340" t="s">
        <v>94</v>
      </c>
      <c r="B330" s="33">
        <v>162000</v>
      </c>
    </row>
    <row r="331" spans="1:2" x14ac:dyDescent="0.2">
      <c r="A331" s="340" t="s">
        <v>95</v>
      </c>
      <c r="B331" s="33">
        <v>5400</v>
      </c>
    </row>
    <row r="332" spans="1:2" x14ac:dyDescent="0.2">
      <c r="A332" s="340" t="s">
        <v>96</v>
      </c>
      <c r="B332" s="33">
        <v>15000</v>
      </c>
    </row>
    <row r="333" spans="1:2" x14ac:dyDescent="0.2">
      <c r="A333" s="340" t="s">
        <v>52</v>
      </c>
      <c r="B333" s="33">
        <v>1000000</v>
      </c>
    </row>
    <row r="334" spans="1:2" x14ac:dyDescent="0.2">
      <c r="A334" s="340" t="s">
        <v>58</v>
      </c>
      <c r="B334" s="33">
        <v>1395600</v>
      </c>
    </row>
    <row r="335" spans="1:2" x14ac:dyDescent="0.2">
      <c r="A335" s="340" t="s">
        <v>97</v>
      </c>
      <c r="B335" s="33">
        <v>250000</v>
      </c>
    </row>
    <row r="336" spans="1:2" x14ac:dyDescent="0.2">
      <c r="A336" s="340" t="s">
        <v>59</v>
      </c>
      <c r="B336" s="33">
        <v>1700000</v>
      </c>
    </row>
    <row r="337" spans="1:2" x14ac:dyDescent="0.2">
      <c r="A337" s="340" t="s">
        <v>75</v>
      </c>
      <c r="B337" s="33">
        <v>455000</v>
      </c>
    </row>
    <row r="338" spans="1:2" x14ac:dyDescent="0.2">
      <c r="A338" s="340" t="s">
        <v>42</v>
      </c>
      <c r="B338" s="33">
        <v>430000</v>
      </c>
    </row>
    <row r="339" spans="1:2" x14ac:dyDescent="0.2">
      <c r="A339" s="340" t="s">
        <v>69</v>
      </c>
      <c r="B339" s="33">
        <v>85000</v>
      </c>
    </row>
    <row r="340" spans="1:2" x14ac:dyDescent="0.2">
      <c r="A340" s="340" t="s">
        <v>98</v>
      </c>
      <c r="B340" s="33">
        <v>160918590</v>
      </c>
    </row>
    <row r="341" spans="1:2" x14ac:dyDescent="0.2">
      <c r="A341" s="340" t="s">
        <v>8</v>
      </c>
      <c r="B341" s="33">
        <v>460000</v>
      </c>
    </row>
    <row r="342" spans="1:2" x14ac:dyDescent="0.2">
      <c r="A342" s="340" t="s">
        <v>67</v>
      </c>
      <c r="B342" s="33">
        <v>340000</v>
      </c>
    </row>
    <row r="343" spans="1:2" x14ac:dyDescent="0.2">
      <c r="A343" s="340" t="s">
        <v>10</v>
      </c>
      <c r="B343" s="33">
        <v>1250000</v>
      </c>
    </row>
    <row r="344" spans="1:2" x14ac:dyDescent="0.2">
      <c r="A344" s="340" t="s">
        <v>11</v>
      </c>
      <c r="B344" s="33">
        <v>609900</v>
      </c>
    </row>
    <row r="345" spans="1:2" x14ac:dyDescent="0.2">
      <c r="A345" s="340" t="s">
        <v>53</v>
      </c>
      <c r="B345" s="33">
        <v>15000</v>
      </c>
    </row>
    <row r="346" spans="1:2" x14ac:dyDescent="0.2">
      <c r="A346" s="340" t="s">
        <v>54</v>
      </c>
      <c r="B346" s="33">
        <v>1532140</v>
      </c>
    </row>
    <row r="347" spans="1:2" x14ac:dyDescent="0.2">
      <c r="A347" s="340" t="s">
        <v>55</v>
      </c>
      <c r="B347" s="33">
        <v>37000000</v>
      </c>
    </row>
    <row r="348" spans="1:2" x14ac:dyDescent="0.2">
      <c r="A348" s="340" t="s">
        <v>77</v>
      </c>
      <c r="B348" s="33">
        <v>300000</v>
      </c>
    </row>
    <row r="349" spans="1:2" x14ac:dyDescent="0.2">
      <c r="A349" s="340" t="s">
        <v>209</v>
      </c>
      <c r="B349" s="33">
        <v>78000000</v>
      </c>
    </row>
    <row r="350" spans="1:2" x14ac:dyDescent="0.2">
      <c r="A350" s="340" t="s">
        <v>191</v>
      </c>
      <c r="B350" s="33">
        <v>700000</v>
      </c>
    </row>
    <row r="351" spans="1:2" x14ac:dyDescent="0.2">
      <c r="A351" s="340" t="s">
        <v>213</v>
      </c>
      <c r="B351" s="33">
        <v>22000000</v>
      </c>
    </row>
    <row r="352" spans="1:2" x14ac:dyDescent="0.2">
      <c r="A352" s="340" t="s">
        <v>210</v>
      </c>
      <c r="B352" s="33">
        <v>2897449</v>
      </c>
    </row>
    <row r="353" spans="1:2" x14ac:dyDescent="0.2">
      <c r="A353" s="340" t="s">
        <v>87</v>
      </c>
      <c r="B353" s="33">
        <v>9435423</v>
      </c>
    </row>
    <row r="354" spans="1:2" x14ac:dyDescent="0.2">
      <c r="A354" s="340" t="s">
        <v>211</v>
      </c>
      <c r="B354" s="33">
        <v>14118000</v>
      </c>
    </row>
    <row r="355" spans="1:2" x14ac:dyDescent="0.2">
      <c r="A355" s="340" t="s">
        <v>88</v>
      </c>
      <c r="B355" s="33">
        <v>20000000</v>
      </c>
    </row>
    <row r="356" spans="1:2" x14ac:dyDescent="0.2">
      <c r="A356" s="340" t="s">
        <v>109</v>
      </c>
      <c r="B356" s="33">
        <v>120000</v>
      </c>
    </row>
    <row r="357" spans="1:2" x14ac:dyDescent="0.2">
      <c r="A357" s="340" t="s">
        <v>66</v>
      </c>
      <c r="B357" s="33">
        <v>43311736.340000004</v>
      </c>
    </row>
    <row r="358" spans="1:2" x14ac:dyDescent="0.2">
      <c r="A358" s="340" t="s">
        <v>83</v>
      </c>
      <c r="B358" s="33">
        <v>803300</v>
      </c>
    </row>
    <row r="359" spans="1:2" x14ac:dyDescent="0.2">
      <c r="A359" s="340" t="s">
        <v>60</v>
      </c>
      <c r="B359" s="33">
        <v>90000</v>
      </c>
    </row>
    <row r="360" spans="1:2" x14ac:dyDescent="0.2">
      <c r="A360" s="340" t="s">
        <v>44</v>
      </c>
      <c r="B360" s="33">
        <v>3100000</v>
      </c>
    </row>
    <row r="361" spans="1:2" x14ac:dyDescent="0.2">
      <c r="A361" s="340" t="s">
        <v>85</v>
      </c>
      <c r="B361" s="33">
        <v>3247000</v>
      </c>
    </row>
    <row r="362" spans="1:2" x14ac:dyDescent="0.2">
      <c r="A362" s="340" t="s">
        <v>45</v>
      </c>
      <c r="B362" s="33">
        <v>170000</v>
      </c>
    </row>
    <row r="363" spans="1:2" x14ac:dyDescent="0.2">
      <c r="A363" s="340" t="s">
        <v>71</v>
      </c>
      <c r="B363" s="33">
        <v>20370000</v>
      </c>
    </row>
    <row r="364" spans="1:2" x14ac:dyDescent="0.2">
      <c r="A364" s="340" t="s">
        <v>107</v>
      </c>
      <c r="B364" s="33">
        <v>3500000</v>
      </c>
    </row>
    <row r="365" spans="1:2" x14ac:dyDescent="0.2">
      <c r="A365" s="340" t="s">
        <v>212</v>
      </c>
      <c r="B365" s="33">
        <v>46000000</v>
      </c>
    </row>
    <row r="366" spans="1:2" x14ac:dyDescent="0.2">
      <c r="A366" s="340" t="s">
        <v>90</v>
      </c>
      <c r="B366" s="33">
        <v>500000</v>
      </c>
    </row>
    <row r="367" spans="1:2" x14ac:dyDescent="0.2">
      <c r="A367" s="340" t="s">
        <v>99</v>
      </c>
      <c r="B367" s="33">
        <v>17600000</v>
      </c>
    </row>
    <row r="368" spans="1:2" x14ac:dyDescent="0.2">
      <c r="A368" s="340" t="s">
        <v>100</v>
      </c>
      <c r="B368" s="33">
        <v>100000</v>
      </c>
    </row>
    <row r="369" spans="1:2" x14ac:dyDescent="0.2">
      <c r="A369" s="340" t="s">
        <v>72</v>
      </c>
      <c r="B369" s="33">
        <v>83643368.030000001</v>
      </c>
    </row>
    <row r="370" spans="1:2" x14ac:dyDescent="0.2">
      <c r="A370" s="340" t="s">
        <v>104</v>
      </c>
      <c r="B370" s="33">
        <v>20858948</v>
      </c>
    </row>
    <row r="371" spans="1:2" x14ac:dyDescent="0.2">
      <c r="A371" s="340" t="s">
        <v>81</v>
      </c>
      <c r="B371" s="33">
        <v>110000</v>
      </c>
    </row>
    <row r="372" spans="1:2" x14ac:dyDescent="0.2">
      <c r="A372" s="340" t="s">
        <v>65</v>
      </c>
      <c r="B372" s="33">
        <v>140000</v>
      </c>
    </row>
    <row r="373" spans="1:2" x14ac:dyDescent="0.2">
      <c r="A373" s="340" t="s">
        <v>101</v>
      </c>
      <c r="B373" s="33">
        <v>1500000</v>
      </c>
    </row>
    <row r="374" spans="1:2" x14ac:dyDescent="0.2">
      <c r="A374" s="340" t="s">
        <v>56</v>
      </c>
      <c r="B374" s="33">
        <v>140000</v>
      </c>
    </row>
    <row r="375" spans="1:2" x14ac:dyDescent="0.2">
      <c r="A375" s="340" t="s">
        <v>14</v>
      </c>
      <c r="B375" s="33">
        <v>45000</v>
      </c>
    </row>
    <row r="376" spans="1:2" x14ac:dyDescent="0.2">
      <c r="A376" s="340" t="s">
        <v>57</v>
      </c>
      <c r="B376" s="33">
        <v>97000</v>
      </c>
    </row>
    <row r="377" spans="1:2" x14ac:dyDescent="0.2">
      <c r="A377" s="340" t="s">
        <v>111</v>
      </c>
      <c r="B377" s="33">
        <v>100000</v>
      </c>
    </row>
    <row r="378" spans="1:2" x14ac:dyDescent="0.2">
      <c r="A378" s="340" t="s">
        <v>61</v>
      </c>
      <c r="B378" s="33">
        <v>117000</v>
      </c>
    </row>
    <row r="379" spans="1:2" x14ac:dyDescent="0.2">
      <c r="A379" s="340" t="s">
        <v>105</v>
      </c>
      <c r="B379" s="33">
        <v>4000000</v>
      </c>
    </row>
    <row r="380" spans="1:2" x14ac:dyDescent="0.2">
      <c r="A380" s="340" t="s">
        <v>47</v>
      </c>
      <c r="B380" s="33">
        <v>7000000</v>
      </c>
    </row>
    <row r="381" spans="1:2" x14ac:dyDescent="0.2">
      <c r="A381" s="340" t="s">
        <v>48</v>
      </c>
      <c r="B381" s="33">
        <v>1500000</v>
      </c>
    </row>
    <row r="382" spans="1:2" x14ac:dyDescent="0.2">
      <c r="A382" s="340" t="s">
        <v>62</v>
      </c>
      <c r="B382" s="33">
        <v>4344516</v>
      </c>
    </row>
    <row r="383" spans="1:2" x14ac:dyDescent="0.2">
      <c r="A383" s="340" t="s">
        <v>110</v>
      </c>
      <c r="B383" s="33">
        <v>265000</v>
      </c>
    </row>
    <row r="384" spans="1:2" x14ac:dyDescent="0.2">
      <c r="A384" s="340" t="s">
        <v>15</v>
      </c>
      <c r="B384" s="33">
        <v>250000</v>
      </c>
    </row>
    <row r="385" spans="1:2" x14ac:dyDescent="0.2">
      <c r="A385" s="340" t="s">
        <v>16</v>
      </c>
      <c r="B385" s="33">
        <v>50000</v>
      </c>
    </row>
    <row r="386" spans="1:2" x14ac:dyDescent="0.2">
      <c r="A386" s="340" t="s">
        <v>73</v>
      </c>
      <c r="B386" s="33">
        <v>4484632.5599999996</v>
      </c>
    </row>
    <row r="387" spans="1:2" x14ac:dyDescent="0.2">
      <c r="A387" s="340" t="s">
        <v>17</v>
      </c>
      <c r="B387" s="33">
        <v>280000</v>
      </c>
    </row>
    <row r="388" spans="1:2" x14ac:dyDescent="0.2">
      <c r="A388" s="340" t="s">
        <v>80</v>
      </c>
      <c r="B388" s="33">
        <v>50000</v>
      </c>
    </row>
    <row r="389" spans="1:2" x14ac:dyDescent="0.2">
      <c r="A389" s="340" t="s">
        <v>106</v>
      </c>
      <c r="B389" s="33">
        <v>5100000</v>
      </c>
    </row>
    <row r="390" spans="1:2" x14ac:dyDescent="0.2">
      <c r="A390" s="340" t="s">
        <v>102</v>
      </c>
      <c r="B390" s="33">
        <v>100000</v>
      </c>
    </row>
    <row r="391" spans="1:2" x14ac:dyDescent="0.2">
      <c r="A391" s="340" t="s">
        <v>103</v>
      </c>
      <c r="B391" s="33">
        <v>500000</v>
      </c>
    </row>
    <row r="392" spans="1:2" x14ac:dyDescent="0.2">
      <c r="A392" s="340" t="s">
        <v>82</v>
      </c>
      <c r="B392" s="33">
        <v>4877704.3499999996</v>
      </c>
    </row>
    <row r="393" spans="1:2" x14ac:dyDescent="0.2">
      <c r="A393" s="340" t="s">
        <v>50</v>
      </c>
      <c r="B393" s="33">
        <v>2170000</v>
      </c>
    </row>
    <row r="394" spans="1:2" x14ac:dyDescent="0.2">
      <c r="A394" s="340" t="s">
        <v>3082</v>
      </c>
      <c r="B394" s="33">
        <v>5000</v>
      </c>
    </row>
    <row r="395" spans="1:2" x14ac:dyDescent="0.2">
      <c r="A395" s="340" t="s">
        <v>1185</v>
      </c>
      <c r="B395" s="33">
        <v>5000000</v>
      </c>
    </row>
    <row r="396" spans="1:2" x14ac:dyDescent="0.2">
      <c r="A396" s="340" t="s">
        <v>108</v>
      </c>
      <c r="B396" s="33">
        <v>2500000</v>
      </c>
    </row>
    <row r="397" spans="1:2" x14ac:dyDescent="0.2">
      <c r="A397" s="340" t="s">
        <v>84</v>
      </c>
      <c r="B397" s="33">
        <v>28575000</v>
      </c>
    </row>
    <row r="398" spans="1:2" x14ac:dyDescent="0.2">
      <c r="A398" s="340" t="s">
        <v>86</v>
      </c>
      <c r="B398" s="33">
        <v>8333600</v>
      </c>
    </row>
    <row r="399" spans="1:2" x14ac:dyDescent="0.2">
      <c r="A399" s="338" t="s">
        <v>3083</v>
      </c>
      <c r="B399" s="339">
        <v>352882718.86000001</v>
      </c>
    </row>
    <row r="400" spans="1:2" x14ac:dyDescent="0.2">
      <c r="A400" s="340" t="s">
        <v>2</v>
      </c>
      <c r="B400" s="33">
        <v>1290250</v>
      </c>
    </row>
    <row r="401" spans="1:2" x14ac:dyDescent="0.2">
      <c r="A401" s="340" t="s">
        <v>51</v>
      </c>
      <c r="B401" s="33">
        <v>198548.76</v>
      </c>
    </row>
    <row r="402" spans="1:2" x14ac:dyDescent="0.2">
      <c r="A402" s="340" t="s">
        <v>3</v>
      </c>
      <c r="B402" s="33">
        <v>93650</v>
      </c>
    </row>
    <row r="403" spans="1:2" x14ac:dyDescent="0.2">
      <c r="A403" s="340" t="s">
        <v>4</v>
      </c>
      <c r="B403" s="33">
        <v>160000</v>
      </c>
    </row>
    <row r="404" spans="1:2" x14ac:dyDescent="0.2">
      <c r="A404" s="340" t="s">
        <v>93</v>
      </c>
      <c r="B404" s="33">
        <v>200000</v>
      </c>
    </row>
    <row r="405" spans="1:2" x14ac:dyDescent="0.2">
      <c r="A405" s="340" t="s">
        <v>94</v>
      </c>
      <c r="B405" s="33">
        <v>10000</v>
      </c>
    </row>
    <row r="406" spans="1:2" x14ac:dyDescent="0.2">
      <c r="A406" s="340" t="s">
        <v>58</v>
      </c>
      <c r="B406" s="33">
        <v>230417.5</v>
      </c>
    </row>
    <row r="407" spans="1:2" x14ac:dyDescent="0.2">
      <c r="A407" s="340" t="s">
        <v>59</v>
      </c>
      <c r="B407" s="33">
        <v>4000000</v>
      </c>
    </row>
    <row r="408" spans="1:2" x14ac:dyDescent="0.2">
      <c r="A408" s="340" t="s">
        <v>42</v>
      </c>
      <c r="B408" s="33">
        <v>4411.41</v>
      </c>
    </row>
    <row r="409" spans="1:2" x14ac:dyDescent="0.2">
      <c r="A409" s="340" t="s">
        <v>69</v>
      </c>
      <c r="B409" s="33">
        <v>49777.2</v>
      </c>
    </row>
    <row r="410" spans="1:2" x14ac:dyDescent="0.2">
      <c r="A410" s="340" t="s">
        <v>8</v>
      </c>
      <c r="B410" s="33">
        <v>160000</v>
      </c>
    </row>
    <row r="411" spans="1:2" x14ac:dyDescent="0.2">
      <c r="A411" s="340" t="s">
        <v>67</v>
      </c>
      <c r="B411" s="33">
        <v>75322</v>
      </c>
    </row>
    <row r="412" spans="1:2" x14ac:dyDescent="0.2">
      <c r="A412" s="340" t="s">
        <v>10</v>
      </c>
      <c r="B412" s="33">
        <v>98585</v>
      </c>
    </row>
    <row r="413" spans="1:2" x14ac:dyDescent="0.2">
      <c r="A413" s="340" t="s">
        <v>11</v>
      </c>
      <c r="B413" s="33">
        <v>15000</v>
      </c>
    </row>
    <row r="414" spans="1:2" x14ac:dyDescent="0.2">
      <c r="A414" s="340" t="s">
        <v>12</v>
      </c>
      <c r="B414" s="33">
        <v>40000</v>
      </c>
    </row>
    <row r="415" spans="1:2" x14ac:dyDescent="0.2">
      <c r="A415" s="340" t="s">
        <v>188</v>
      </c>
      <c r="B415" s="33">
        <v>450000</v>
      </c>
    </row>
    <row r="416" spans="1:2" x14ac:dyDescent="0.2">
      <c r="A416" s="340" t="s">
        <v>60</v>
      </c>
      <c r="B416" s="33">
        <v>143600</v>
      </c>
    </row>
    <row r="417" spans="1:2" x14ac:dyDescent="0.2">
      <c r="A417" s="340" t="s">
        <v>45</v>
      </c>
      <c r="B417" s="33">
        <v>1445708</v>
      </c>
    </row>
    <row r="418" spans="1:2" x14ac:dyDescent="0.2">
      <c r="A418" s="340" t="s">
        <v>71</v>
      </c>
      <c r="B418" s="33">
        <v>3585600</v>
      </c>
    </row>
    <row r="419" spans="1:2" x14ac:dyDescent="0.2">
      <c r="A419" s="340" t="s">
        <v>107</v>
      </c>
      <c r="B419" s="33">
        <v>1100000</v>
      </c>
    </row>
    <row r="420" spans="1:2" x14ac:dyDescent="0.2">
      <c r="A420" s="340" t="s">
        <v>205</v>
      </c>
      <c r="B420" s="33">
        <v>12327250</v>
      </c>
    </row>
    <row r="421" spans="1:2" x14ac:dyDescent="0.2">
      <c r="A421" s="340" t="s">
        <v>90</v>
      </c>
      <c r="B421" s="33">
        <v>3909780</v>
      </c>
    </row>
    <row r="422" spans="1:2" x14ac:dyDescent="0.2">
      <c r="A422" s="340" t="s">
        <v>99</v>
      </c>
      <c r="B422" s="33">
        <v>600000</v>
      </c>
    </row>
    <row r="423" spans="1:2" x14ac:dyDescent="0.2">
      <c r="A423" s="340" t="s">
        <v>56</v>
      </c>
      <c r="B423" s="33">
        <v>104000</v>
      </c>
    </row>
    <row r="424" spans="1:2" x14ac:dyDescent="0.2">
      <c r="A424" s="340" t="s">
        <v>14</v>
      </c>
      <c r="B424" s="33">
        <v>15500</v>
      </c>
    </row>
    <row r="425" spans="1:2" x14ac:dyDescent="0.2">
      <c r="A425" s="340" t="s">
        <v>57</v>
      </c>
      <c r="B425" s="33">
        <v>93000</v>
      </c>
    </row>
    <row r="426" spans="1:2" x14ac:dyDescent="0.2">
      <c r="A426" s="340" t="s">
        <v>111</v>
      </c>
      <c r="B426" s="33">
        <v>124000</v>
      </c>
    </row>
    <row r="427" spans="1:2" x14ac:dyDescent="0.2">
      <c r="A427" s="340" t="s">
        <v>61</v>
      </c>
      <c r="B427" s="33">
        <v>4263000</v>
      </c>
    </row>
    <row r="428" spans="1:2" x14ac:dyDescent="0.2">
      <c r="A428" s="340" t="s">
        <v>208</v>
      </c>
      <c r="B428" s="33">
        <v>10000</v>
      </c>
    </row>
    <row r="429" spans="1:2" x14ac:dyDescent="0.2">
      <c r="A429" s="340" t="s">
        <v>64</v>
      </c>
      <c r="B429" s="33">
        <v>36437718.990000002</v>
      </c>
    </row>
    <row r="430" spans="1:2" x14ac:dyDescent="0.2">
      <c r="A430" s="340" t="s">
        <v>203</v>
      </c>
      <c r="B430" s="33">
        <v>775000</v>
      </c>
    </row>
    <row r="431" spans="1:2" x14ac:dyDescent="0.2">
      <c r="A431" s="340" t="s">
        <v>204</v>
      </c>
      <c r="B431" s="33">
        <v>15947800</v>
      </c>
    </row>
    <row r="432" spans="1:2" x14ac:dyDescent="0.2">
      <c r="A432" s="340" t="s">
        <v>62</v>
      </c>
      <c r="B432" s="33">
        <v>192200000</v>
      </c>
    </row>
    <row r="433" spans="1:2" x14ac:dyDescent="0.2">
      <c r="A433" s="340" t="s">
        <v>110</v>
      </c>
      <c r="B433" s="33">
        <v>3062400</v>
      </c>
    </row>
    <row r="434" spans="1:2" x14ac:dyDescent="0.2">
      <c r="A434" s="340" t="s">
        <v>206</v>
      </c>
      <c r="B434" s="33">
        <v>66762400</v>
      </c>
    </row>
    <row r="435" spans="1:2" x14ac:dyDescent="0.2">
      <c r="A435" s="340" t="s">
        <v>15</v>
      </c>
      <c r="B435" s="33">
        <v>15000</v>
      </c>
    </row>
    <row r="436" spans="1:2" x14ac:dyDescent="0.2">
      <c r="A436" s="340" t="s">
        <v>73</v>
      </c>
      <c r="B436" s="33">
        <v>150000</v>
      </c>
    </row>
    <row r="437" spans="1:2" x14ac:dyDescent="0.2">
      <c r="A437" s="340" t="s">
        <v>80</v>
      </c>
      <c r="B437" s="33">
        <v>45000</v>
      </c>
    </row>
    <row r="438" spans="1:2" x14ac:dyDescent="0.2">
      <c r="A438" s="340" t="s">
        <v>207</v>
      </c>
      <c r="B438" s="33">
        <v>2500000</v>
      </c>
    </row>
    <row r="439" spans="1:2" x14ac:dyDescent="0.2">
      <c r="A439" s="340" t="s">
        <v>106</v>
      </c>
      <c r="B439" s="33">
        <v>30000</v>
      </c>
    </row>
    <row r="440" spans="1:2" x14ac:dyDescent="0.2">
      <c r="A440" s="340" t="s">
        <v>78</v>
      </c>
      <c r="B440" s="33">
        <v>160000</v>
      </c>
    </row>
    <row r="441" spans="1:2" x14ac:dyDescent="0.2">
      <c r="A441" s="338" t="s">
        <v>3084</v>
      </c>
      <c r="B441" s="339">
        <v>42002250</v>
      </c>
    </row>
    <row r="442" spans="1:2" x14ac:dyDescent="0.2">
      <c r="A442" s="340" t="s">
        <v>2</v>
      </c>
      <c r="B442" s="33">
        <v>533400</v>
      </c>
    </row>
    <row r="443" spans="1:2" x14ac:dyDescent="0.2">
      <c r="A443" s="340" t="s">
        <v>41</v>
      </c>
      <c r="B443" s="33">
        <v>540000</v>
      </c>
    </row>
    <row r="444" spans="1:2" x14ac:dyDescent="0.2">
      <c r="A444" s="340" t="s">
        <v>51</v>
      </c>
      <c r="B444" s="33">
        <v>130000</v>
      </c>
    </row>
    <row r="445" spans="1:2" x14ac:dyDescent="0.2">
      <c r="A445" s="340" t="s">
        <v>3</v>
      </c>
      <c r="B445" s="33">
        <v>4209250</v>
      </c>
    </row>
    <row r="446" spans="1:2" x14ac:dyDescent="0.2">
      <c r="A446" s="340" t="s">
        <v>4</v>
      </c>
      <c r="B446" s="33">
        <v>243000</v>
      </c>
    </row>
    <row r="447" spans="1:2" x14ac:dyDescent="0.2">
      <c r="A447" s="340" t="s">
        <v>5</v>
      </c>
      <c r="B447" s="33">
        <v>60000</v>
      </c>
    </row>
    <row r="448" spans="1:2" x14ac:dyDescent="0.2">
      <c r="A448" s="340" t="s">
        <v>79</v>
      </c>
      <c r="B448" s="33">
        <v>750</v>
      </c>
    </row>
    <row r="449" spans="1:2" x14ac:dyDescent="0.2">
      <c r="A449" s="340" t="s">
        <v>6</v>
      </c>
      <c r="B449" s="33">
        <v>652000</v>
      </c>
    </row>
    <row r="450" spans="1:2" x14ac:dyDescent="0.2">
      <c r="A450" s="340" t="s">
        <v>74</v>
      </c>
      <c r="B450" s="33">
        <v>1000000</v>
      </c>
    </row>
    <row r="451" spans="1:2" x14ac:dyDescent="0.2">
      <c r="A451" s="340" t="s">
        <v>7</v>
      </c>
      <c r="B451" s="33">
        <v>45000</v>
      </c>
    </row>
    <row r="452" spans="1:2" x14ac:dyDescent="0.2">
      <c r="A452" s="340" t="s">
        <v>52</v>
      </c>
      <c r="B452" s="33">
        <v>30000</v>
      </c>
    </row>
    <row r="453" spans="1:2" x14ac:dyDescent="0.2">
      <c r="A453" s="340" t="s">
        <v>58</v>
      </c>
      <c r="B453" s="33">
        <v>2470800</v>
      </c>
    </row>
    <row r="454" spans="1:2" x14ac:dyDescent="0.2">
      <c r="A454" s="340" t="s">
        <v>59</v>
      </c>
      <c r="B454" s="33">
        <v>2380000</v>
      </c>
    </row>
    <row r="455" spans="1:2" x14ac:dyDescent="0.2">
      <c r="A455" s="340" t="s">
        <v>75</v>
      </c>
      <c r="B455" s="33">
        <v>2076000</v>
      </c>
    </row>
    <row r="456" spans="1:2" x14ac:dyDescent="0.2">
      <c r="A456" s="340" t="s">
        <v>42</v>
      </c>
      <c r="B456" s="33">
        <v>1300000</v>
      </c>
    </row>
    <row r="457" spans="1:2" x14ac:dyDescent="0.2">
      <c r="A457" s="340" t="s">
        <v>76</v>
      </c>
      <c r="B457" s="33">
        <v>75000</v>
      </c>
    </row>
    <row r="458" spans="1:2" x14ac:dyDescent="0.2">
      <c r="A458" s="340" t="s">
        <v>69</v>
      </c>
      <c r="B458" s="33">
        <v>4444700</v>
      </c>
    </row>
    <row r="459" spans="1:2" x14ac:dyDescent="0.2">
      <c r="A459" s="340" t="s">
        <v>8</v>
      </c>
      <c r="B459" s="33">
        <v>565500</v>
      </c>
    </row>
    <row r="460" spans="1:2" x14ac:dyDescent="0.2">
      <c r="A460" s="340" t="s">
        <v>67</v>
      </c>
      <c r="B460" s="33">
        <v>288350</v>
      </c>
    </row>
    <row r="461" spans="1:2" x14ac:dyDescent="0.2">
      <c r="A461" s="340" t="s">
        <v>9</v>
      </c>
      <c r="B461" s="33">
        <v>25000</v>
      </c>
    </row>
    <row r="462" spans="1:2" x14ac:dyDescent="0.2">
      <c r="A462" s="340" t="s">
        <v>43</v>
      </c>
      <c r="B462" s="33">
        <v>10000</v>
      </c>
    </row>
    <row r="463" spans="1:2" x14ac:dyDescent="0.2">
      <c r="A463" s="340" t="s">
        <v>10</v>
      </c>
      <c r="B463" s="33">
        <v>237450</v>
      </c>
    </row>
    <row r="464" spans="1:2" x14ac:dyDescent="0.2">
      <c r="A464" s="340" t="s">
        <v>11</v>
      </c>
      <c r="B464" s="33">
        <v>50000</v>
      </c>
    </row>
    <row r="465" spans="1:2" x14ac:dyDescent="0.2">
      <c r="A465" s="340" t="s">
        <v>54</v>
      </c>
      <c r="B465" s="33">
        <v>2000</v>
      </c>
    </row>
    <row r="466" spans="1:2" x14ac:dyDescent="0.2">
      <c r="A466" s="340" t="s">
        <v>77</v>
      </c>
      <c r="B466" s="33">
        <v>20000</v>
      </c>
    </row>
    <row r="467" spans="1:2" x14ac:dyDescent="0.2">
      <c r="A467" s="340" t="s">
        <v>70</v>
      </c>
      <c r="B467" s="33">
        <v>350000</v>
      </c>
    </row>
    <row r="468" spans="1:2" x14ac:dyDescent="0.2">
      <c r="A468" s="340" t="s">
        <v>66</v>
      </c>
      <c r="B468" s="33">
        <v>9500000</v>
      </c>
    </row>
    <row r="469" spans="1:2" x14ac:dyDescent="0.2">
      <c r="A469" s="340" t="s">
        <v>13</v>
      </c>
      <c r="B469" s="33">
        <v>75000</v>
      </c>
    </row>
    <row r="470" spans="1:2" x14ac:dyDescent="0.2">
      <c r="A470" s="340" t="s">
        <v>45</v>
      </c>
      <c r="B470" s="33">
        <v>810500</v>
      </c>
    </row>
    <row r="471" spans="1:2" x14ac:dyDescent="0.2">
      <c r="A471" s="340" t="s">
        <v>71</v>
      </c>
      <c r="B471" s="33">
        <v>5540000</v>
      </c>
    </row>
    <row r="472" spans="1:2" x14ac:dyDescent="0.2">
      <c r="A472" s="340" t="s">
        <v>72</v>
      </c>
      <c r="B472" s="33">
        <v>175000</v>
      </c>
    </row>
    <row r="473" spans="1:2" x14ac:dyDescent="0.2">
      <c r="A473" s="340" t="s">
        <v>3085</v>
      </c>
      <c r="B473" s="33">
        <v>10000</v>
      </c>
    </row>
    <row r="474" spans="1:2" x14ac:dyDescent="0.2">
      <c r="A474" s="340" t="s">
        <v>81</v>
      </c>
      <c r="B474" s="33">
        <v>55000</v>
      </c>
    </row>
    <row r="475" spans="1:2" x14ac:dyDescent="0.2">
      <c r="A475" s="340" t="s">
        <v>65</v>
      </c>
      <c r="B475" s="33">
        <v>1380000</v>
      </c>
    </row>
    <row r="476" spans="1:2" x14ac:dyDescent="0.2">
      <c r="A476" s="340" t="s">
        <v>61</v>
      </c>
      <c r="B476" s="33">
        <v>3300</v>
      </c>
    </row>
    <row r="477" spans="1:2" x14ac:dyDescent="0.2">
      <c r="A477" s="340" t="s">
        <v>64</v>
      </c>
      <c r="B477" s="33">
        <v>10000</v>
      </c>
    </row>
    <row r="478" spans="1:2" x14ac:dyDescent="0.2">
      <c r="A478" s="340" t="s">
        <v>62</v>
      </c>
      <c r="B478" s="33">
        <v>70000</v>
      </c>
    </row>
    <row r="479" spans="1:2" x14ac:dyDescent="0.2">
      <c r="A479" s="340" t="s">
        <v>73</v>
      </c>
      <c r="B479" s="33">
        <v>360000</v>
      </c>
    </row>
    <row r="480" spans="1:2" x14ac:dyDescent="0.2">
      <c r="A480" s="340" t="s">
        <v>17</v>
      </c>
      <c r="B480" s="33">
        <v>300000</v>
      </c>
    </row>
    <row r="481" spans="1:2" x14ac:dyDescent="0.2">
      <c r="A481" s="340" t="s">
        <v>80</v>
      </c>
      <c r="B481" s="33">
        <v>11000</v>
      </c>
    </row>
    <row r="482" spans="1:2" x14ac:dyDescent="0.2">
      <c r="A482" s="340" t="s">
        <v>63</v>
      </c>
      <c r="B482" s="33">
        <v>19250</v>
      </c>
    </row>
    <row r="483" spans="1:2" x14ac:dyDescent="0.2">
      <c r="A483" s="340" t="s">
        <v>18</v>
      </c>
      <c r="B483" s="33">
        <v>1500000</v>
      </c>
    </row>
    <row r="484" spans="1:2" x14ac:dyDescent="0.2">
      <c r="A484" s="340" t="s">
        <v>19</v>
      </c>
      <c r="B484" s="33">
        <v>200000</v>
      </c>
    </row>
    <row r="485" spans="1:2" x14ac:dyDescent="0.2">
      <c r="A485" s="340" t="s">
        <v>50</v>
      </c>
      <c r="B485" s="33">
        <v>35000</v>
      </c>
    </row>
    <row r="486" spans="1:2" x14ac:dyDescent="0.2">
      <c r="A486" s="340" t="s">
        <v>78</v>
      </c>
      <c r="B486" s="33">
        <v>210000</v>
      </c>
    </row>
    <row r="487" spans="1:2" x14ac:dyDescent="0.2">
      <c r="A487" s="338" t="s">
        <v>3086</v>
      </c>
      <c r="B487" s="339">
        <v>616642505.75</v>
      </c>
    </row>
    <row r="488" spans="1:2" x14ac:dyDescent="0.2">
      <c r="A488" s="340" t="s">
        <v>2</v>
      </c>
      <c r="B488" s="33">
        <v>528600</v>
      </c>
    </row>
    <row r="489" spans="1:2" x14ac:dyDescent="0.2">
      <c r="A489" s="340" t="s">
        <v>41</v>
      </c>
      <c r="B489" s="33">
        <v>110200</v>
      </c>
    </row>
    <row r="490" spans="1:2" x14ac:dyDescent="0.2">
      <c r="A490" s="340" t="s">
        <v>51</v>
      </c>
      <c r="B490" s="33">
        <v>744800</v>
      </c>
    </row>
    <row r="491" spans="1:2" x14ac:dyDescent="0.2">
      <c r="A491" s="340" t="s">
        <v>3</v>
      </c>
      <c r="B491" s="33">
        <v>217000</v>
      </c>
    </row>
    <row r="492" spans="1:2" x14ac:dyDescent="0.2">
      <c r="A492" s="340" t="s">
        <v>95</v>
      </c>
      <c r="B492" s="33">
        <v>12800</v>
      </c>
    </row>
    <row r="493" spans="1:2" x14ac:dyDescent="0.2">
      <c r="A493" s="340" t="s">
        <v>52</v>
      </c>
      <c r="B493" s="33">
        <v>73900</v>
      </c>
    </row>
    <row r="494" spans="1:2" x14ac:dyDescent="0.2">
      <c r="A494" s="340" t="s">
        <v>58</v>
      </c>
      <c r="B494" s="33">
        <v>19200</v>
      </c>
    </row>
    <row r="495" spans="1:2" x14ac:dyDescent="0.2">
      <c r="A495" s="340" t="s">
        <v>59</v>
      </c>
      <c r="B495" s="33">
        <v>12900</v>
      </c>
    </row>
    <row r="496" spans="1:2" x14ac:dyDescent="0.2">
      <c r="A496" s="340" t="s">
        <v>75</v>
      </c>
      <c r="B496" s="33">
        <v>7000</v>
      </c>
    </row>
    <row r="497" spans="1:2" x14ac:dyDescent="0.2">
      <c r="A497" s="340" t="s">
        <v>42</v>
      </c>
      <c r="B497" s="33">
        <v>12700</v>
      </c>
    </row>
    <row r="498" spans="1:2" x14ac:dyDescent="0.2">
      <c r="A498" s="340" t="s">
        <v>69</v>
      </c>
      <c r="B498" s="33">
        <v>125300</v>
      </c>
    </row>
    <row r="499" spans="1:2" x14ac:dyDescent="0.2">
      <c r="A499" s="340" t="s">
        <v>8</v>
      </c>
      <c r="B499" s="33">
        <v>327000</v>
      </c>
    </row>
    <row r="500" spans="1:2" x14ac:dyDescent="0.2">
      <c r="A500" s="340" t="s">
        <v>67</v>
      </c>
      <c r="B500" s="33">
        <v>115400</v>
      </c>
    </row>
    <row r="501" spans="1:2" x14ac:dyDescent="0.2">
      <c r="A501" s="340" t="s">
        <v>10</v>
      </c>
      <c r="B501" s="33">
        <v>96300</v>
      </c>
    </row>
    <row r="502" spans="1:2" x14ac:dyDescent="0.2">
      <c r="A502" s="340" t="s">
        <v>11</v>
      </c>
      <c r="B502" s="33">
        <v>22300</v>
      </c>
    </row>
    <row r="503" spans="1:2" x14ac:dyDescent="0.2">
      <c r="A503" s="340" t="s">
        <v>53</v>
      </c>
      <c r="B503" s="33">
        <v>12700</v>
      </c>
    </row>
    <row r="504" spans="1:2" x14ac:dyDescent="0.2">
      <c r="A504" s="340" t="s">
        <v>54</v>
      </c>
      <c r="B504" s="33">
        <v>28000</v>
      </c>
    </row>
    <row r="505" spans="1:2" x14ac:dyDescent="0.2">
      <c r="A505" s="340" t="s">
        <v>55</v>
      </c>
      <c r="B505" s="33">
        <v>1000000</v>
      </c>
    </row>
    <row r="506" spans="1:2" x14ac:dyDescent="0.2">
      <c r="A506" s="340" t="s">
        <v>77</v>
      </c>
      <c r="B506" s="33">
        <v>1579200</v>
      </c>
    </row>
    <row r="507" spans="1:2" x14ac:dyDescent="0.2">
      <c r="A507" s="340" t="s">
        <v>12</v>
      </c>
      <c r="B507" s="33">
        <v>6100</v>
      </c>
    </row>
    <row r="508" spans="1:2" x14ac:dyDescent="0.2">
      <c r="A508" s="340" t="s">
        <v>44</v>
      </c>
      <c r="B508" s="33">
        <v>65400</v>
      </c>
    </row>
    <row r="509" spans="1:2" x14ac:dyDescent="0.2">
      <c r="A509" s="340" t="s">
        <v>45</v>
      </c>
      <c r="B509" s="33">
        <v>397500</v>
      </c>
    </row>
    <row r="510" spans="1:2" x14ac:dyDescent="0.2">
      <c r="A510" s="340" t="s">
        <v>100</v>
      </c>
      <c r="B510" s="33">
        <v>100200</v>
      </c>
    </row>
    <row r="511" spans="1:2" x14ac:dyDescent="0.2">
      <c r="A511" s="340" t="s">
        <v>81</v>
      </c>
      <c r="B511" s="33">
        <v>5000000</v>
      </c>
    </row>
    <row r="512" spans="1:2" x14ac:dyDescent="0.2">
      <c r="A512" s="340" t="s">
        <v>56</v>
      </c>
      <c r="B512" s="33">
        <v>176900</v>
      </c>
    </row>
    <row r="513" spans="1:2" x14ac:dyDescent="0.2">
      <c r="A513" s="340" t="s">
        <v>14</v>
      </c>
      <c r="B513" s="33">
        <v>59000</v>
      </c>
    </row>
    <row r="514" spans="1:2" x14ac:dyDescent="0.2">
      <c r="A514" s="340" t="s">
        <v>57</v>
      </c>
      <c r="B514" s="33">
        <v>38800</v>
      </c>
    </row>
    <row r="515" spans="1:2" x14ac:dyDescent="0.2">
      <c r="A515" s="340" t="s">
        <v>119</v>
      </c>
      <c r="B515" s="33">
        <v>112600</v>
      </c>
    </row>
    <row r="516" spans="1:2" x14ac:dyDescent="0.2">
      <c r="A516" s="340" t="s">
        <v>73</v>
      </c>
      <c r="B516" s="33">
        <v>560000</v>
      </c>
    </row>
    <row r="517" spans="1:2" x14ac:dyDescent="0.2">
      <c r="A517" s="340" t="s">
        <v>17</v>
      </c>
      <c r="B517" s="33">
        <v>111000</v>
      </c>
    </row>
    <row r="518" spans="1:2" x14ac:dyDescent="0.2">
      <c r="A518" s="340" t="s">
        <v>106</v>
      </c>
      <c r="B518" s="33">
        <v>12000</v>
      </c>
    </row>
    <row r="519" spans="1:2" x14ac:dyDescent="0.2">
      <c r="A519" s="340" t="s">
        <v>82</v>
      </c>
      <c r="B519" s="33">
        <v>127000</v>
      </c>
    </row>
    <row r="520" spans="1:2" x14ac:dyDescent="0.2">
      <c r="A520" s="340" t="s">
        <v>91</v>
      </c>
      <c r="B520" s="33">
        <v>14800</v>
      </c>
    </row>
    <row r="521" spans="1:2" x14ac:dyDescent="0.2">
      <c r="A521" s="340" t="s">
        <v>50</v>
      </c>
      <c r="B521" s="33">
        <v>159500</v>
      </c>
    </row>
    <row r="522" spans="1:2" x14ac:dyDescent="0.2">
      <c r="A522" s="340" t="s">
        <v>86</v>
      </c>
      <c r="B522" s="33">
        <v>305100</v>
      </c>
    </row>
    <row r="523" spans="1:2" x14ac:dyDescent="0.2">
      <c r="A523" s="340" t="s">
        <v>138</v>
      </c>
      <c r="B523" s="33">
        <v>657008.53</v>
      </c>
    </row>
    <row r="524" spans="1:2" x14ac:dyDescent="0.2">
      <c r="A524" s="340" t="s">
        <v>139</v>
      </c>
      <c r="B524" s="33">
        <v>146082881.71000001</v>
      </c>
    </row>
    <row r="525" spans="1:2" x14ac:dyDescent="0.2">
      <c r="A525" s="340" t="s">
        <v>140</v>
      </c>
      <c r="B525" s="33">
        <v>83824129</v>
      </c>
    </row>
    <row r="526" spans="1:2" x14ac:dyDescent="0.2">
      <c r="A526" s="340" t="s">
        <v>141</v>
      </c>
      <c r="B526" s="33">
        <v>168230012.99000001</v>
      </c>
    </row>
    <row r="527" spans="1:2" x14ac:dyDescent="0.2">
      <c r="A527" s="340" t="s">
        <v>142</v>
      </c>
      <c r="B527" s="33">
        <v>134058.85999999999</v>
      </c>
    </row>
    <row r="528" spans="1:2" x14ac:dyDescent="0.2">
      <c r="A528" s="340" t="s">
        <v>143</v>
      </c>
      <c r="B528" s="33">
        <v>205423214.66</v>
      </c>
    </row>
    <row r="529" spans="1:2" x14ac:dyDescent="0.2">
      <c r="A529" s="338" t="s">
        <v>3087</v>
      </c>
      <c r="B529" s="339">
        <v>73425827.810000002</v>
      </c>
    </row>
    <row r="530" spans="1:2" x14ac:dyDescent="0.2">
      <c r="A530" s="340" t="s">
        <v>2</v>
      </c>
      <c r="B530" s="33">
        <v>519683.51</v>
      </c>
    </row>
    <row r="531" spans="1:2" x14ac:dyDescent="0.2">
      <c r="A531" s="340" t="s">
        <v>51</v>
      </c>
      <c r="B531" s="33">
        <v>35592.300000000003</v>
      </c>
    </row>
    <row r="532" spans="1:2" x14ac:dyDescent="0.2">
      <c r="A532" s="340" t="s">
        <v>3</v>
      </c>
      <c r="B532" s="33">
        <v>277153.03999999998</v>
      </c>
    </row>
    <row r="533" spans="1:2" x14ac:dyDescent="0.2">
      <c r="A533" s="340" t="s">
        <v>4</v>
      </c>
      <c r="B533" s="33">
        <v>951400</v>
      </c>
    </row>
    <row r="534" spans="1:2" x14ac:dyDescent="0.2">
      <c r="A534" s="340" t="s">
        <v>5</v>
      </c>
      <c r="B534" s="33">
        <v>695900</v>
      </c>
    </row>
    <row r="535" spans="1:2" x14ac:dyDescent="0.2">
      <c r="A535" s="340" t="s">
        <v>6</v>
      </c>
      <c r="B535" s="33">
        <v>617520</v>
      </c>
    </row>
    <row r="536" spans="1:2" x14ac:dyDescent="0.2">
      <c r="A536" s="340" t="s">
        <v>74</v>
      </c>
      <c r="B536" s="33">
        <v>811.56</v>
      </c>
    </row>
    <row r="537" spans="1:2" x14ac:dyDescent="0.2">
      <c r="A537" s="340" t="s">
        <v>7</v>
      </c>
      <c r="B537" s="33">
        <v>900000</v>
      </c>
    </row>
    <row r="538" spans="1:2" x14ac:dyDescent="0.2">
      <c r="A538" s="340" t="s">
        <v>93</v>
      </c>
      <c r="B538" s="33">
        <v>38600</v>
      </c>
    </row>
    <row r="539" spans="1:2" x14ac:dyDescent="0.2">
      <c r="A539" s="340" t="s">
        <v>94</v>
      </c>
      <c r="B539" s="33">
        <v>7000</v>
      </c>
    </row>
    <row r="540" spans="1:2" x14ac:dyDescent="0.2">
      <c r="A540" s="340" t="s">
        <v>96</v>
      </c>
      <c r="B540" s="33">
        <v>38610</v>
      </c>
    </row>
    <row r="541" spans="1:2" x14ac:dyDescent="0.2">
      <c r="A541" s="340" t="s">
        <v>52</v>
      </c>
      <c r="B541" s="33">
        <v>291200</v>
      </c>
    </row>
    <row r="542" spans="1:2" x14ac:dyDescent="0.2">
      <c r="A542" s="340" t="s">
        <v>58</v>
      </c>
      <c r="B542" s="33">
        <v>52272</v>
      </c>
    </row>
    <row r="543" spans="1:2" x14ac:dyDescent="0.2">
      <c r="A543" s="340" t="s">
        <v>97</v>
      </c>
      <c r="B543" s="33">
        <v>14000</v>
      </c>
    </row>
    <row r="544" spans="1:2" x14ac:dyDescent="0.2">
      <c r="A544" s="340" t="s">
        <v>59</v>
      </c>
      <c r="B544" s="33">
        <v>127100</v>
      </c>
    </row>
    <row r="545" spans="1:2" x14ac:dyDescent="0.2">
      <c r="A545" s="340" t="s">
        <v>75</v>
      </c>
      <c r="B545" s="33">
        <v>31676</v>
      </c>
    </row>
    <row r="546" spans="1:2" x14ac:dyDescent="0.2">
      <c r="A546" s="340" t="s">
        <v>42</v>
      </c>
      <c r="B546" s="33">
        <v>49935</v>
      </c>
    </row>
    <row r="547" spans="1:2" x14ac:dyDescent="0.2">
      <c r="A547" s="340" t="s">
        <v>69</v>
      </c>
      <c r="B547" s="33">
        <v>104100</v>
      </c>
    </row>
    <row r="548" spans="1:2" x14ac:dyDescent="0.2">
      <c r="A548" s="340" t="s">
        <v>98</v>
      </c>
      <c r="B548" s="33">
        <v>12000</v>
      </c>
    </row>
    <row r="549" spans="1:2" x14ac:dyDescent="0.2">
      <c r="A549" s="340" t="s">
        <v>8</v>
      </c>
      <c r="B549" s="33">
        <v>453084</v>
      </c>
    </row>
    <row r="550" spans="1:2" x14ac:dyDescent="0.2">
      <c r="A550" s="340" t="s">
        <v>67</v>
      </c>
      <c r="B550" s="33">
        <v>292380</v>
      </c>
    </row>
    <row r="551" spans="1:2" x14ac:dyDescent="0.2">
      <c r="A551" s="340" t="s">
        <v>89</v>
      </c>
      <c r="B551" s="33">
        <v>404000</v>
      </c>
    </row>
    <row r="552" spans="1:2" x14ac:dyDescent="0.2">
      <c r="A552" s="340" t="s">
        <v>10</v>
      </c>
      <c r="B552" s="33">
        <v>1870300</v>
      </c>
    </row>
    <row r="553" spans="1:2" x14ac:dyDescent="0.2">
      <c r="A553" s="340" t="s">
        <v>11</v>
      </c>
      <c r="B553" s="33">
        <v>73440</v>
      </c>
    </row>
    <row r="554" spans="1:2" x14ac:dyDescent="0.2">
      <c r="A554" s="340" t="s">
        <v>53</v>
      </c>
      <c r="B554" s="33">
        <v>30000</v>
      </c>
    </row>
    <row r="555" spans="1:2" x14ac:dyDescent="0.2">
      <c r="A555" s="340" t="s">
        <v>54</v>
      </c>
      <c r="B555" s="33">
        <v>50000</v>
      </c>
    </row>
    <row r="556" spans="1:2" x14ac:dyDescent="0.2">
      <c r="A556" s="340" t="s">
        <v>55</v>
      </c>
      <c r="B556" s="33">
        <v>65820</v>
      </c>
    </row>
    <row r="557" spans="1:2" x14ac:dyDescent="0.2">
      <c r="A557" s="340" t="s">
        <v>87</v>
      </c>
      <c r="B557" s="33">
        <v>100000</v>
      </c>
    </row>
    <row r="558" spans="1:2" x14ac:dyDescent="0.2">
      <c r="A558" s="340" t="s">
        <v>211</v>
      </c>
      <c r="B558" s="33">
        <v>60000</v>
      </c>
    </row>
    <row r="559" spans="1:2" x14ac:dyDescent="0.2">
      <c r="A559" s="340" t="s">
        <v>88</v>
      </c>
      <c r="B559" s="33">
        <v>60000</v>
      </c>
    </row>
    <row r="560" spans="1:2" x14ac:dyDescent="0.2">
      <c r="A560" s="340" t="s">
        <v>188</v>
      </c>
      <c r="B560" s="33">
        <v>20000</v>
      </c>
    </row>
    <row r="561" spans="1:2" x14ac:dyDescent="0.2">
      <c r="A561" s="340" t="s">
        <v>60</v>
      </c>
      <c r="B561" s="33">
        <v>2000000</v>
      </c>
    </row>
    <row r="562" spans="1:2" x14ac:dyDescent="0.2">
      <c r="A562" s="340" t="s">
        <v>13</v>
      </c>
      <c r="B562" s="33">
        <v>500000</v>
      </c>
    </row>
    <row r="563" spans="1:2" x14ac:dyDescent="0.2">
      <c r="A563" s="340" t="s">
        <v>45</v>
      </c>
      <c r="B563" s="33">
        <v>656410</v>
      </c>
    </row>
    <row r="564" spans="1:2" x14ac:dyDescent="0.2">
      <c r="A564" s="340" t="s">
        <v>71</v>
      </c>
      <c r="B564" s="33">
        <v>5518869</v>
      </c>
    </row>
    <row r="565" spans="1:2" x14ac:dyDescent="0.2">
      <c r="A565" s="340" t="s">
        <v>100</v>
      </c>
      <c r="B565" s="33">
        <v>249600</v>
      </c>
    </row>
    <row r="566" spans="1:2" x14ac:dyDescent="0.2">
      <c r="A566" s="340" t="s">
        <v>56</v>
      </c>
      <c r="B566" s="33">
        <v>105000</v>
      </c>
    </row>
    <row r="567" spans="1:2" x14ac:dyDescent="0.2">
      <c r="A567" s="340" t="s">
        <v>57</v>
      </c>
      <c r="B567" s="33">
        <v>15000</v>
      </c>
    </row>
    <row r="568" spans="1:2" x14ac:dyDescent="0.2">
      <c r="A568" s="340" t="s">
        <v>111</v>
      </c>
      <c r="B568" s="33">
        <v>60000</v>
      </c>
    </row>
    <row r="569" spans="1:2" x14ac:dyDescent="0.2">
      <c r="A569" s="340" t="s">
        <v>61</v>
      </c>
      <c r="B569" s="33">
        <v>21053844.5</v>
      </c>
    </row>
    <row r="570" spans="1:2" x14ac:dyDescent="0.2">
      <c r="A570" s="340" t="s">
        <v>208</v>
      </c>
      <c r="B570" s="33">
        <v>600000</v>
      </c>
    </row>
    <row r="571" spans="1:2" x14ac:dyDescent="0.2">
      <c r="A571" s="340" t="s">
        <v>217</v>
      </c>
      <c r="B571" s="33">
        <v>6600000</v>
      </c>
    </row>
    <row r="572" spans="1:2" x14ac:dyDescent="0.2">
      <c r="A572" s="340" t="s">
        <v>105</v>
      </c>
      <c r="B572" s="33">
        <v>3000</v>
      </c>
    </row>
    <row r="573" spans="1:2" x14ac:dyDescent="0.2">
      <c r="A573" s="340" t="s">
        <v>62</v>
      </c>
      <c r="B573" s="33">
        <v>10424080</v>
      </c>
    </row>
    <row r="574" spans="1:2" x14ac:dyDescent="0.2">
      <c r="A574" s="340" t="s">
        <v>220</v>
      </c>
      <c r="B574" s="33">
        <v>10200000</v>
      </c>
    </row>
    <row r="575" spans="1:2" x14ac:dyDescent="0.2">
      <c r="A575" s="340" t="s">
        <v>15</v>
      </c>
      <c r="B575" s="33">
        <v>250000</v>
      </c>
    </row>
    <row r="576" spans="1:2" x14ac:dyDescent="0.2">
      <c r="A576" s="340" t="s">
        <v>73</v>
      </c>
      <c r="B576" s="33">
        <v>330000</v>
      </c>
    </row>
    <row r="577" spans="1:2" x14ac:dyDescent="0.2">
      <c r="A577" s="340" t="s">
        <v>17</v>
      </c>
      <c r="B577" s="33">
        <v>1670000</v>
      </c>
    </row>
    <row r="578" spans="1:2" x14ac:dyDescent="0.2">
      <c r="A578" s="340" t="s">
        <v>80</v>
      </c>
      <c r="B578" s="33">
        <v>270510</v>
      </c>
    </row>
    <row r="579" spans="1:2" x14ac:dyDescent="0.2">
      <c r="A579" s="340" t="s">
        <v>106</v>
      </c>
      <c r="B579" s="33">
        <v>288295</v>
      </c>
    </row>
    <row r="580" spans="1:2" x14ac:dyDescent="0.2">
      <c r="A580" s="340" t="s">
        <v>63</v>
      </c>
      <c r="B580" s="33">
        <v>1867770</v>
      </c>
    </row>
    <row r="581" spans="1:2" x14ac:dyDescent="0.2">
      <c r="A581" s="340" t="s">
        <v>18</v>
      </c>
      <c r="B581" s="33">
        <v>300000</v>
      </c>
    </row>
    <row r="582" spans="1:2" x14ac:dyDescent="0.2">
      <c r="A582" s="340" t="s">
        <v>161</v>
      </c>
      <c r="B582" s="33">
        <v>536000</v>
      </c>
    </row>
    <row r="583" spans="1:2" x14ac:dyDescent="0.2">
      <c r="A583" s="340" t="s">
        <v>162</v>
      </c>
      <c r="B583" s="33">
        <v>665000</v>
      </c>
    </row>
    <row r="584" spans="1:2" x14ac:dyDescent="0.2">
      <c r="A584" s="340" t="s">
        <v>91</v>
      </c>
      <c r="B584" s="33">
        <v>15000</v>
      </c>
    </row>
    <row r="585" spans="1:2" x14ac:dyDescent="0.2">
      <c r="A585" s="340" t="s">
        <v>50</v>
      </c>
      <c r="B585" s="33">
        <v>251471.9</v>
      </c>
    </row>
    <row r="586" spans="1:2" x14ac:dyDescent="0.2">
      <c r="A586" s="340" t="s">
        <v>84</v>
      </c>
      <c r="B586" s="33">
        <v>212400</v>
      </c>
    </row>
    <row r="587" spans="1:2" x14ac:dyDescent="0.2">
      <c r="A587" s="340" t="s">
        <v>86</v>
      </c>
      <c r="B587" s="33">
        <v>540000</v>
      </c>
    </row>
    <row r="588" spans="1:2" x14ac:dyDescent="0.2">
      <c r="A588" s="31" t="s">
        <v>3088</v>
      </c>
      <c r="B588" s="341">
        <v>7186008650</v>
      </c>
    </row>
  </sheetData>
  <mergeCells count="4">
    <mergeCell ref="A1:B1"/>
    <mergeCell ref="A2:B2"/>
    <mergeCell ref="A3:B3"/>
    <mergeCell ref="A4:B4"/>
  </mergeCells>
  <pageMargins left="0.1666458359371745" right="0.1666458359371745" top="0.1666458359371745" bottom="0.1666458359371745" header="1.1126239318581283E-308" footer="0.1666458359371745"/>
  <pageSetup paperSize="5" orientation="landscape" blackAndWhite="1" errors="NA" verticalDpi="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C11"/>
  <sheetViews>
    <sheetView topLeftCell="B1" workbookViewId="0">
      <selection activeCell="F6" sqref="F6"/>
    </sheetView>
  </sheetViews>
  <sheetFormatPr baseColWidth="10" defaultRowHeight="15" x14ac:dyDescent="0.25"/>
  <cols>
    <col min="1" max="1" width="1" customWidth="1"/>
    <col min="2" max="2" width="67.42578125" bestFit="1" customWidth="1"/>
    <col min="3" max="3" width="23" bestFit="1" customWidth="1"/>
  </cols>
  <sheetData>
    <row r="1" spans="2:3" s="107" customFormat="1" ht="3" customHeight="1" thickBot="1" x14ac:dyDescent="0.3"/>
    <row r="2" spans="2:3" ht="20.25" x14ac:dyDescent="0.25">
      <c r="B2" s="351" t="s">
        <v>1824</v>
      </c>
      <c r="C2" s="352"/>
    </row>
    <row r="3" spans="2:3" ht="20.25" x14ac:dyDescent="0.25">
      <c r="B3" s="353" t="s">
        <v>1825</v>
      </c>
      <c r="C3" s="354"/>
    </row>
    <row r="4" spans="2:3" ht="21" thickBot="1" x14ac:dyDescent="0.3">
      <c r="B4" s="362" t="s">
        <v>2153</v>
      </c>
      <c r="C4" s="364"/>
    </row>
    <row r="5" spans="2:3" s="107" customFormat="1" ht="21" thickBot="1" x14ac:dyDescent="0.3">
      <c r="B5" s="383" t="s">
        <v>2148</v>
      </c>
      <c r="C5" s="384"/>
    </row>
    <row r="6" spans="2:3" ht="21" thickBot="1" x14ac:dyDescent="0.3">
      <c r="B6" s="124" t="s">
        <v>2148</v>
      </c>
      <c r="C6" s="125" t="s">
        <v>1827</v>
      </c>
    </row>
    <row r="7" spans="2:3" ht="18.75" thickBot="1" x14ac:dyDescent="0.3">
      <c r="B7" s="119" t="s">
        <v>2149</v>
      </c>
      <c r="C7" s="195">
        <v>4407502737</v>
      </c>
    </row>
    <row r="8" spans="2:3" ht="18.75" thickBot="1" x14ac:dyDescent="0.3">
      <c r="B8" s="119" t="s">
        <v>2150</v>
      </c>
      <c r="C8" s="195">
        <v>2614798708</v>
      </c>
    </row>
    <row r="9" spans="2:3" ht="18.75" thickBot="1" x14ac:dyDescent="0.3">
      <c r="B9" s="119" t="s">
        <v>2151</v>
      </c>
      <c r="C9" s="195">
        <f>+FINALIDAD!E91</f>
        <v>48064109.109999999</v>
      </c>
    </row>
    <row r="10" spans="2:3" ht="18.75" thickBot="1" x14ac:dyDescent="0.3">
      <c r="B10" s="119" t="s">
        <v>2152</v>
      </c>
      <c r="C10" s="195">
        <f>+FINALIDAD!E134</f>
        <v>115643097.2</v>
      </c>
    </row>
    <row r="11" spans="2:3" ht="18.75" thickBot="1" x14ac:dyDescent="0.3">
      <c r="B11" s="118" t="s">
        <v>1828</v>
      </c>
      <c r="C11" s="196">
        <f>+SUM(C7:C10)</f>
        <v>7186008651.3099995</v>
      </c>
    </row>
  </sheetData>
  <mergeCells count="4">
    <mergeCell ref="B2:C2"/>
    <mergeCell ref="B3:C3"/>
    <mergeCell ref="B4:C4"/>
    <mergeCell ref="B5:C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6"/>
  <sheetViews>
    <sheetView zoomScale="65" workbookViewId="0">
      <selection activeCell="B12" sqref="B12"/>
    </sheetView>
  </sheetViews>
  <sheetFormatPr baseColWidth="10" defaultRowHeight="15" x14ac:dyDescent="0.25"/>
  <cols>
    <col min="1" max="1" width="1.28515625" style="45" customWidth="1"/>
    <col min="2" max="2" width="82" bestFit="1" customWidth="1"/>
    <col min="3" max="6" width="0" hidden="1" customWidth="1"/>
    <col min="7" max="7" width="21.42578125" customWidth="1"/>
    <col min="8" max="8" width="17.85546875" bestFit="1" customWidth="1"/>
    <col min="9" max="9" width="15.7109375" bestFit="1" customWidth="1"/>
    <col min="10" max="10" width="9.140625" bestFit="1" customWidth="1"/>
    <col min="11" max="11" width="40.5703125" bestFit="1" customWidth="1"/>
  </cols>
  <sheetData>
    <row r="1" spans="2:11" s="45" customFormat="1" ht="6.75" customHeight="1" thickBot="1" x14ac:dyDescent="0.3"/>
    <row r="2" spans="2:11" ht="56.25" customHeight="1" thickBot="1" x14ac:dyDescent="0.3">
      <c r="B2" s="46" t="s">
        <v>0</v>
      </c>
      <c r="C2" s="47" t="s">
        <v>1284</v>
      </c>
      <c r="D2" s="47" t="s">
        <v>1285</v>
      </c>
      <c r="E2" s="48" t="s">
        <v>1286</v>
      </c>
      <c r="F2" s="47" t="s">
        <v>1287</v>
      </c>
      <c r="G2" s="49" t="s">
        <v>1288</v>
      </c>
      <c r="H2" s="47" t="s">
        <v>1289</v>
      </c>
      <c r="I2" s="47" t="s">
        <v>1290</v>
      </c>
      <c r="J2" s="47" t="s">
        <v>1291</v>
      </c>
      <c r="K2" s="47" t="s">
        <v>260</v>
      </c>
    </row>
    <row r="3" spans="2:11" ht="15.75" x14ac:dyDescent="0.25">
      <c r="B3" s="50" t="s">
        <v>131</v>
      </c>
      <c r="C3" s="51">
        <v>543950</v>
      </c>
      <c r="D3" s="51">
        <f>+E3-C3</f>
        <v>0</v>
      </c>
      <c r="E3" s="51">
        <v>543950</v>
      </c>
      <c r="F3" s="51"/>
      <c r="G3" s="52">
        <f>+E3-F3</f>
        <v>543950</v>
      </c>
      <c r="H3" s="51">
        <v>530000</v>
      </c>
      <c r="I3" s="51">
        <f>+H3-G3</f>
        <v>-13950</v>
      </c>
      <c r="J3" s="66">
        <f>+I3/G3</f>
        <v>-2.5645739498115636E-2</v>
      </c>
      <c r="K3" s="53"/>
    </row>
    <row r="4" spans="2:11" ht="45" x14ac:dyDescent="0.25">
      <c r="B4" s="54" t="s">
        <v>132</v>
      </c>
      <c r="C4" s="55">
        <v>152750983.90000001</v>
      </c>
      <c r="D4" s="55">
        <f t="shared" ref="D4:D15" si="0">+E4-C4</f>
        <v>-10869927.310000002</v>
      </c>
      <c r="E4" s="55">
        <v>141881056.59</v>
      </c>
      <c r="F4" s="55"/>
      <c r="G4" s="56">
        <f t="shared" ref="G4:G15" si="1">+E4-F4</f>
        <v>141881056.59</v>
      </c>
      <c r="H4" s="55">
        <v>79012025.030000001</v>
      </c>
      <c r="I4" s="55">
        <f t="shared" ref="I4:I15" si="2">+H4-G4</f>
        <v>-62869031.560000002</v>
      </c>
      <c r="J4" s="67">
        <f t="shared" ref="J4:J16" si="3">+I4/G4</f>
        <v>-0.44311082163474041</v>
      </c>
      <c r="K4" s="57" t="s">
        <v>1292</v>
      </c>
    </row>
    <row r="5" spans="2:11" ht="43.5" customHeight="1" x14ac:dyDescent="0.25">
      <c r="B5" s="54" t="s">
        <v>1222</v>
      </c>
      <c r="C5" s="55">
        <v>295094567</v>
      </c>
      <c r="D5" s="55">
        <f t="shared" si="0"/>
        <v>50089154.74000001</v>
      </c>
      <c r="E5" s="55">
        <v>345183721.74000001</v>
      </c>
      <c r="F5" s="55">
        <v>229328568.33000001</v>
      </c>
      <c r="G5" s="56">
        <f t="shared" si="1"/>
        <v>115855153.41</v>
      </c>
      <c r="H5" s="55">
        <v>62291884.339758292</v>
      </c>
      <c r="I5" s="55">
        <f t="shared" si="2"/>
        <v>-53563269.070241705</v>
      </c>
      <c r="J5" s="67">
        <f t="shared" si="3"/>
        <v>-0.46232962016533319</v>
      </c>
      <c r="K5" s="57" t="s">
        <v>1293</v>
      </c>
    </row>
    <row r="6" spans="2:11" ht="15.75" x14ac:dyDescent="0.25">
      <c r="B6" s="54" t="s">
        <v>1294</v>
      </c>
      <c r="C6" s="55">
        <v>16285000</v>
      </c>
      <c r="D6" s="55">
        <f t="shared" si="0"/>
        <v>-6878500</v>
      </c>
      <c r="E6" s="55">
        <v>9406500</v>
      </c>
      <c r="F6" s="55"/>
      <c r="G6" s="56">
        <f t="shared" si="1"/>
        <v>9406500</v>
      </c>
      <c r="H6" s="55">
        <v>9327500</v>
      </c>
      <c r="I6" s="55">
        <f t="shared" si="2"/>
        <v>-79000</v>
      </c>
      <c r="J6" s="67">
        <f t="shared" si="3"/>
        <v>-8.3984478817838732E-3</v>
      </c>
      <c r="K6" s="57"/>
    </row>
    <row r="7" spans="2:11" ht="43.5" customHeight="1" x14ac:dyDescent="0.25">
      <c r="B7" s="54" t="s">
        <v>1223</v>
      </c>
      <c r="C7" s="55">
        <v>146784638.24000001</v>
      </c>
      <c r="D7" s="55">
        <f t="shared" si="0"/>
        <v>6469149.1599999368</v>
      </c>
      <c r="E7" s="55">
        <v>153253787.39999995</v>
      </c>
      <c r="F7" s="55">
        <v>108472640.66999999</v>
      </c>
      <c r="G7" s="56">
        <f t="shared" si="1"/>
        <v>44781146.729999959</v>
      </c>
      <c r="H7" s="55">
        <v>25226513.772</v>
      </c>
      <c r="I7" s="55">
        <f t="shared" si="2"/>
        <v>-19554632.95799996</v>
      </c>
      <c r="J7" s="67">
        <f t="shared" si="3"/>
        <v>-0.43667110795311198</v>
      </c>
      <c r="K7" s="57" t="s">
        <v>1295</v>
      </c>
    </row>
    <row r="8" spans="2:11" ht="15.75" x14ac:dyDescent="0.25">
      <c r="B8" s="54" t="s">
        <v>1296</v>
      </c>
      <c r="C8" s="55">
        <v>1021353118.6600002</v>
      </c>
      <c r="D8" s="55">
        <f t="shared" si="0"/>
        <v>19601553.199999809</v>
      </c>
      <c r="E8" s="55">
        <v>1040954671.86</v>
      </c>
      <c r="F8" s="55"/>
      <c r="G8" s="56">
        <f t="shared" si="1"/>
        <v>1040954671.86</v>
      </c>
      <c r="H8" s="55">
        <v>1079679688.0433338</v>
      </c>
      <c r="I8" s="55">
        <f t="shared" si="2"/>
        <v>38725016.183333755</v>
      </c>
      <c r="J8" s="67">
        <f t="shared" si="3"/>
        <v>3.7201443281040344E-2</v>
      </c>
      <c r="K8" s="57" t="s">
        <v>1297</v>
      </c>
    </row>
    <row r="9" spans="2:11" ht="15.75" x14ac:dyDescent="0.25">
      <c r="B9" s="54" t="s">
        <v>1298</v>
      </c>
      <c r="C9" s="55">
        <v>746000</v>
      </c>
      <c r="D9" s="55">
        <f t="shared" si="0"/>
        <v>20523.320000000065</v>
      </c>
      <c r="E9" s="55">
        <v>766523.32000000007</v>
      </c>
      <c r="F9" s="55"/>
      <c r="G9" s="56">
        <f t="shared" si="1"/>
        <v>766523.32000000007</v>
      </c>
      <c r="H9" s="55">
        <v>332000</v>
      </c>
      <c r="I9" s="55">
        <f t="shared" si="2"/>
        <v>-434523.32000000007</v>
      </c>
      <c r="J9" s="67">
        <f t="shared" si="3"/>
        <v>-0.56687553876377827</v>
      </c>
      <c r="K9" s="57"/>
    </row>
    <row r="10" spans="2:11" ht="15.75" x14ac:dyDescent="0.25">
      <c r="B10" s="54" t="s">
        <v>1299</v>
      </c>
      <c r="C10" s="55">
        <v>552989283.86000013</v>
      </c>
      <c r="D10" s="55">
        <f t="shared" si="0"/>
        <v>-59084528.30000031</v>
      </c>
      <c r="E10" s="55">
        <v>493904755.55999982</v>
      </c>
      <c r="F10" s="55"/>
      <c r="G10" s="56">
        <f t="shared" si="1"/>
        <v>493904755.55999982</v>
      </c>
      <c r="H10" s="55">
        <v>736211536.90967774</v>
      </c>
      <c r="I10" s="55">
        <f t="shared" si="2"/>
        <v>242306781.34967792</v>
      </c>
      <c r="J10" s="67">
        <f t="shared" si="3"/>
        <v>0.49059414517065197</v>
      </c>
      <c r="K10" s="57"/>
    </row>
    <row r="11" spans="2:11" ht="43.5" customHeight="1" x14ac:dyDescent="0.25">
      <c r="B11" s="54" t="s">
        <v>1300</v>
      </c>
      <c r="C11" s="55">
        <v>3760397398.7000008</v>
      </c>
      <c r="D11" s="55">
        <f t="shared" si="0"/>
        <v>-151088632.26000071</v>
      </c>
      <c r="E11" s="55">
        <v>3609308766.4400001</v>
      </c>
      <c r="F11" s="55"/>
      <c r="G11" s="56">
        <f t="shared" si="1"/>
        <v>3609308766.4400001</v>
      </c>
      <c r="H11" s="55">
        <v>4118444199.4797583</v>
      </c>
      <c r="I11" s="55">
        <f t="shared" si="2"/>
        <v>509135433.03975821</v>
      </c>
      <c r="J11" s="67">
        <f t="shared" si="3"/>
        <v>0.14106175613840266</v>
      </c>
      <c r="K11" s="57" t="s">
        <v>1301</v>
      </c>
    </row>
    <row r="12" spans="2:11" ht="43.5" customHeight="1" x14ac:dyDescent="0.25">
      <c r="B12" s="54" t="s">
        <v>1302</v>
      </c>
      <c r="C12" s="55">
        <v>339044687.75</v>
      </c>
      <c r="D12" s="55">
        <f t="shared" si="0"/>
        <v>-35555966.419999957</v>
      </c>
      <c r="E12" s="55">
        <v>303488721.33000004</v>
      </c>
      <c r="F12" s="55"/>
      <c r="G12" s="56">
        <f t="shared" si="1"/>
        <v>303488721.33000004</v>
      </c>
      <c r="H12" s="55">
        <v>352882718.86000001</v>
      </c>
      <c r="I12" s="55">
        <f t="shared" si="2"/>
        <v>49393997.529999971</v>
      </c>
      <c r="J12" s="67">
        <f t="shared" si="3"/>
        <v>0.16275398081858583</v>
      </c>
      <c r="K12" s="57" t="s">
        <v>1303</v>
      </c>
    </row>
    <row r="13" spans="2:11" ht="43.5" customHeight="1" x14ac:dyDescent="0.25">
      <c r="B13" s="54" t="s">
        <v>1304</v>
      </c>
      <c r="C13" s="55">
        <v>32352230.899999999</v>
      </c>
      <c r="D13" s="55">
        <f t="shared" si="0"/>
        <v>-1108959.0100000091</v>
      </c>
      <c r="E13" s="55">
        <v>31243271.889999989</v>
      </c>
      <c r="F13" s="55"/>
      <c r="G13" s="56">
        <f t="shared" si="1"/>
        <v>31243271.889999989</v>
      </c>
      <c r="H13" s="55">
        <v>42002250</v>
      </c>
      <c r="I13" s="55">
        <f t="shared" si="2"/>
        <v>10758978.110000011</v>
      </c>
      <c r="J13" s="67">
        <f t="shared" si="3"/>
        <v>0.34436144037281924</v>
      </c>
      <c r="K13" s="57" t="s">
        <v>1305</v>
      </c>
    </row>
    <row r="14" spans="2:11" ht="15.75" x14ac:dyDescent="0.25">
      <c r="B14" s="54" t="s">
        <v>1224</v>
      </c>
      <c r="C14" s="55">
        <v>1216168580.22</v>
      </c>
      <c r="D14" s="55">
        <f t="shared" si="0"/>
        <v>202974045.69999957</v>
      </c>
      <c r="E14" s="55">
        <v>1419142625.9199996</v>
      </c>
      <c r="F14" s="55">
        <v>70492634.590000004</v>
      </c>
      <c r="G14" s="56">
        <f t="shared" si="1"/>
        <v>1348649991.3299997</v>
      </c>
      <c r="H14" s="55">
        <v>606642505.75547481</v>
      </c>
      <c r="I14" s="55">
        <f t="shared" si="2"/>
        <v>-742007485.57452488</v>
      </c>
      <c r="J14" s="67">
        <f t="shared" si="3"/>
        <v>-0.55018536339645729</v>
      </c>
      <c r="K14" s="57"/>
    </row>
    <row r="15" spans="2:11" ht="43.5" customHeight="1" thickBot="1" x14ac:dyDescent="0.3">
      <c r="B15" s="58" t="s">
        <v>1306</v>
      </c>
      <c r="C15" s="59">
        <v>64539452.750000015</v>
      </c>
      <c r="D15" s="59">
        <f t="shared" si="0"/>
        <v>-14567912.820000023</v>
      </c>
      <c r="E15" s="59">
        <v>49971539.929999992</v>
      </c>
      <c r="F15" s="59"/>
      <c r="G15" s="60">
        <f t="shared" si="1"/>
        <v>49971539.929999992</v>
      </c>
      <c r="H15" s="59">
        <v>73425827.810000002</v>
      </c>
      <c r="I15" s="59">
        <f t="shared" si="2"/>
        <v>23454287.88000001</v>
      </c>
      <c r="J15" s="68">
        <f t="shared" si="3"/>
        <v>0.46935291393570655</v>
      </c>
      <c r="K15" s="61" t="s">
        <v>1307</v>
      </c>
    </row>
    <row r="16" spans="2:11" ht="19.5" thickBot="1" x14ac:dyDescent="0.35">
      <c r="B16" s="62" t="s">
        <v>1213</v>
      </c>
      <c r="C16" s="63">
        <f t="shared" ref="C16:I16" si="4">+SUM(C3:C15)</f>
        <v>7599049891.9800005</v>
      </c>
      <c r="D16" s="63">
        <f t="shared" si="4"/>
        <v>-1.6987323760986328E-6</v>
      </c>
      <c r="E16" s="63">
        <f t="shared" si="4"/>
        <v>7599049891.9799995</v>
      </c>
      <c r="F16" s="63">
        <f t="shared" si="4"/>
        <v>408293843.59000003</v>
      </c>
      <c r="G16" s="64">
        <f t="shared" si="4"/>
        <v>7190756048.3900003</v>
      </c>
      <c r="H16" s="63">
        <f t="shared" si="4"/>
        <v>7186008650.0000029</v>
      </c>
      <c r="I16" s="63">
        <f t="shared" si="4"/>
        <v>-4747398.3899966329</v>
      </c>
      <c r="J16" s="69">
        <f t="shared" si="3"/>
        <v>-6.6020851744227481E-4</v>
      </c>
      <c r="K16" s="65"/>
    </row>
  </sheetData>
  <pageMargins left="0.7" right="0.7" top="0.75" bottom="0.75" header="0.3" footer="0.3"/>
  <pageSetup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F146"/>
  <sheetViews>
    <sheetView topLeftCell="A139" zoomScale="66" zoomScaleNormal="66" workbookViewId="0">
      <selection activeCell="B14" sqref="B14"/>
    </sheetView>
  </sheetViews>
  <sheetFormatPr baseColWidth="10" defaultRowHeight="15" x14ac:dyDescent="0.25"/>
  <cols>
    <col min="1" max="1" width="46.42578125" customWidth="1"/>
    <col min="2" max="2" width="46.5703125" customWidth="1"/>
    <col min="3" max="3" width="28.28515625" customWidth="1"/>
  </cols>
  <sheetData>
    <row r="2" spans="1:3" x14ac:dyDescent="0.25">
      <c r="A2" s="325" t="s">
        <v>2159</v>
      </c>
      <c r="B2" s="303"/>
      <c r="C2" s="303"/>
    </row>
    <row r="3" spans="1:3" x14ac:dyDescent="0.25">
      <c r="A3" s="302" t="s">
        <v>1844</v>
      </c>
      <c r="B3" s="302"/>
      <c r="C3" s="315">
        <v>4407502737</v>
      </c>
    </row>
    <row r="4" spans="1:3" s="304" customFormat="1" x14ac:dyDescent="0.25">
      <c r="A4" s="307" t="s">
        <v>2067</v>
      </c>
      <c r="B4" s="307"/>
      <c r="C4" s="316">
        <v>332</v>
      </c>
    </row>
    <row r="5" spans="1:3" x14ac:dyDescent="0.25">
      <c r="A5" s="12" t="s">
        <v>1845</v>
      </c>
      <c r="B5" s="12" t="s">
        <v>1846</v>
      </c>
      <c r="C5" s="292" t="s">
        <v>3060</v>
      </c>
    </row>
    <row r="6" spans="1:3" x14ac:dyDescent="0.25">
      <c r="A6" s="12" t="s">
        <v>1847</v>
      </c>
      <c r="B6" s="12" t="s">
        <v>1848</v>
      </c>
      <c r="C6" s="292">
        <v>332</v>
      </c>
    </row>
    <row r="7" spans="1:3" s="304" customFormat="1" x14ac:dyDescent="0.25">
      <c r="A7" s="307" t="s">
        <v>2068</v>
      </c>
      <c r="B7" s="307"/>
      <c r="C7" s="319">
        <v>9327500</v>
      </c>
    </row>
    <row r="8" spans="1:3" x14ac:dyDescent="0.25">
      <c r="A8" s="12" t="s">
        <v>1849</v>
      </c>
      <c r="B8" s="12" t="s">
        <v>3061</v>
      </c>
      <c r="C8" s="292"/>
    </row>
    <row r="9" spans="1:3" x14ac:dyDescent="0.25">
      <c r="A9" s="12" t="s">
        <v>1850</v>
      </c>
      <c r="B9" s="12" t="s">
        <v>1851</v>
      </c>
      <c r="C9" s="320">
        <v>9327500</v>
      </c>
    </row>
    <row r="10" spans="1:3" x14ac:dyDescent="0.25">
      <c r="A10" s="12" t="s">
        <v>1852</v>
      </c>
      <c r="B10" s="12" t="s">
        <v>1853</v>
      </c>
      <c r="C10" s="292" t="s">
        <v>3060</v>
      </c>
    </row>
    <row r="11" spans="1:3" x14ac:dyDescent="0.25">
      <c r="A11" s="12" t="s">
        <v>1854</v>
      </c>
      <c r="B11" s="12" t="s">
        <v>1855</v>
      </c>
      <c r="C11" s="292" t="s">
        <v>3060</v>
      </c>
    </row>
    <row r="12" spans="1:3" s="304" customFormat="1" x14ac:dyDescent="0.25">
      <c r="A12" s="307" t="s">
        <v>2069</v>
      </c>
      <c r="B12" s="307"/>
      <c r="C12" s="319">
        <v>4200985072</v>
      </c>
    </row>
    <row r="13" spans="1:3" x14ac:dyDescent="0.25">
      <c r="A13" s="12" t="s">
        <v>1856</v>
      </c>
      <c r="B13" s="12" t="s">
        <v>1857</v>
      </c>
      <c r="C13" s="292">
        <v>480</v>
      </c>
    </row>
    <row r="14" spans="1:3" x14ac:dyDescent="0.25">
      <c r="A14" s="12" t="s">
        <v>1858</v>
      </c>
      <c r="B14" s="12" t="s">
        <v>1859</v>
      </c>
      <c r="C14" s="320">
        <v>79012025</v>
      </c>
    </row>
    <row r="15" spans="1:3" x14ac:dyDescent="0.25">
      <c r="A15" s="12" t="s">
        <v>1860</v>
      </c>
      <c r="B15" s="12" t="s">
        <v>1861</v>
      </c>
      <c r="C15" s="292" t="s">
        <v>3060</v>
      </c>
    </row>
    <row r="16" spans="1:3" x14ac:dyDescent="0.25">
      <c r="A16" s="12" t="s">
        <v>1862</v>
      </c>
      <c r="B16" s="12" t="s">
        <v>1863</v>
      </c>
      <c r="C16" s="320">
        <v>4121493047</v>
      </c>
    </row>
    <row r="17" spans="1:3" x14ac:dyDescent="0.25">
      <c r="A17" s="12" t="s">
        <v>1864</v>
      </c>
      <c r="B17" s="12" t="s">
        <v>1865</v>
      </c>
      <c r="C17" s="292" t="s">
        <v>3060</v>
      </c>
    </row>
    <row r="18" spans="1:3" x14ac:dyDescent="0.25">
      <c r="A18" s="12" t="s">
        <v>1866</v>
      </c>
      <c r="B18" s="12" t="s">
        <v>1867</v>
      </c>
      <c r="C18" s="292" t="s">
        <v>3060</v>
      </c>
    </row>
    <row r="19" spans="1:3" x14ac:dyDescent="0.25">
      <c r="A19" s="12" t="s">
        <v>1868</v>
      </c>
      <c r="B19" s="12" t="s">
        <v>1869</v>
      </c>
      <c r="C19" s="292" t="s">
        <v>3060</v>
      </c>
    </row>
    <row r="20" spans="1:3" x14ac:dyDescent="0.25">
      <c r="A20" s="12" t="s">
        <v>1870</v>
      </c>
      <c r="B20" s="12" t="s">
        <v>1871</v>
      </c>
      <c r="C20" s="292" t="s">
        <v>3060</v>
      </c>
    </row>
    <row r="21" spans="1:3" x14ac:dyDescent="0.25">
      <c r="A21" s="12" t="s">
        <v>1872</v>
      </c>
      <c r="B21" s="12" t="s">
        <v>1316</v>
      </c>
      <c r="C21" s="292" t="s">
        <v>3060</v>
      </c>
    </row>
    <row r="22" spans="1:3" s="304" customFormat="1" x14ac:dyDescent="0.25">
      <c r="A22" s="307" t="s">
        <v>2070</v>
      </c>
      <c r="B22" s="307"/>
      <c r="C22" s="316" t="s">
        <v>3060</v>
      </c>
    </row>
    <row r="23" spans="1:3" x14ac:dyDescent="0.25">
      <c r="A23" s="12" t="s">
        <v>1873</v>
      </c>
      <c r="B23" s="12" t="s">
        <v>1874</v>
      </c>
      <c r="C23" s="292" t="s">
        <v>3060</v>
      </c>
    </row>
    <row r="24" spans="1:3" s="304" customFormat="1" x14ac:dyDescent="0.25">
      <c r="A24" s="307" t="s">
        <v>2071</v>
      </c>
      <c r="B24" s="307"/>
      <c r="C24" s="319">
        <v>111170298</v>
      </c>
    </row>
    <row r="25" spans="1:3" x14ac:dyDescent="0.25">
      <c r="A25" s="12" t="s">
        <v>1875</v>
      </c>
      <c r="B25" s="12" t="s">
        <v>1876</v>
      </c>
      <c r="C25" s="292" t="s">
        <v>3060</v>
      </c>
    </row>
    <row r="26" spans="1:3" x14ac:dyDescent="0.25">
      <c r="A26" s="12" t="s">
        <v>1877</v>
      </c>
      <c r="B26" s="12" t="s">
        <v>1878</v>
      </c>
      <c r="C26" s="320">
        <v>111170298</v>
      </c>
    </row>
    <row r="27" spans="1:3" s="304" customFormat="1" x14ac:dyDescent="0.25">
      <c r="A27" s="307" t="s">
        <v>2072</v>
      </c>
      <c r="B27" s="307"/>
      <c r="C27" s="316" t="s">
        <v>3060</v>
      </c>
    </row>
    <row r="28" spans="1:3" x14ac:dyDescent="0.25">
      <c r="A28" s="12" t="s">
        <v>1879</v>
      </c>
      <c r="B28" s="12" t="s">
        <v>1880</v>
      </c>
      <c r="C28" s="292" t="s">
        <v>3060</v>
      </c>
    </row>
    <row r="29" spans="1:3" x14ac:dyDescent="0.25">
      <c r="A29" s="12" t="s">
        <v>1881</v>
      </c>
      <c r="B29" s="12" t="s">
        <v>1882</v>
      </c>
      <c r="C29" s="292" t="s">
        <v>3060</v>
      </c>
    </row>
    <row r="30" spans="1:3" x14ac:dyDescent="0.25">
      <c r="A30" s="12" t="s">
        <v>1883</v>
      </c>
      <c r="B30" s="12" t="s">
        <v>1884</v>
      </c>
      <c r="C30" s="292" t="s">
        <v>3060</v>
      </c>
    </row>
    <row r="31" spans="1:3" s="304" customFormat="1" x14ac:dyDescent="0.25">
      <c r="A31" s="307" t="s">
        <v>2073</v>
      </c>
      <c r="B31" s="307"/>
      <c r="C31" s="319">
        <v>73313490</v>
      </c>
    </row>
    <row r="32" spans="1:3" x14ac:dyDescent="0.25">
      <c r="A32" s="12" t="s">
        <v>1885</v>
      </c>
      <c r="B32" s="12" t="s">
        <v>1886</v>
      </c>
      <c r="C32" s="292">
        <v>62291884</v>
      </c>
    </row>
    <row r="33" spans="1:6" x14ac:dyDescent="0.25">
      <c r="A33" s="12" t="s">
        <v>1887</v>
      </c>
      <c r="B33" s="12" t="s">
        <v>1888</v>
      </c>
      <c r="C33" s="292">
        <v>11021606</v>
      </c>
    </row>
    <row r="34" spans="1:6" x14ac:dyDescent="0.25">
      <c r="A34" s="12" t="s">
        <v>1889</v>
      </c>
      <c r="B34" s="12" t="s">
        <v>1890</v>
      </c>
      <c r="C34" s="292" t="s">
        <v>3060</v>
      </c>
    </row>
    <row r="35" spans="1:6" x14ac:dyDescent="0.25">
      <c r="A35" s="12" t="s">
        <v>1891</v>
      </c>
      <c r="B35" s="12" t="s">
        <v>1892</v>
      </c>
      <c r="C35" s="292" t="s">
        <v>3060</v>
      </c>
    </row>
    <row r="36" spans="1:6" s="304" customFormat="1" x14ac:dyDescent="0.25">
      <c r="A36" s="307" t="s">
        <v>2074</v>
      </c>
      <c r="B36" s="307"/>
      <c r="C36" s="319">
        <v>12374377</v>
      </c>
      <c r="F36" s="323"/>
    </row>
    <row r="37" spans="1:6" x14ac:dyDescent="0.25">
      <c r="A37" s="12" t="s">
        <v>1893</v>
      </c>
      <c r="B37" s="12" t="s">
        <v>1894</v>
      </c>
      <c r="C37" s="320">
        <v>4176377</v>
      </c>
      <c r="F37" s="324"/>
    </row>
    <row r="38" spans="1:6" x14ac:dyDescent="0.25">
      <c r="A38" s="12" t="s">
        <v>1895</v>
      </c>
      <c r="B38" s="12" t="s">
        <v>1896</v>
      </c>
      <c r="C38" s="292" t="s">
        <v>3060</v>
      </c>
    </row>
    <row r="39" spans="1:6" x14ac:dyDescent="0.25">
      <c r="A39" s="12" t="s">
        <v>1897</v>
      </c>
      <c r="B39" s="12" t="s">
        <v>1898</v>
      </c>
      <c r="C39" s="292" t="s">
        <v>3060</v>
      </c>
    </row>
    <row r="40" spans="1:6" x14ac:dyDescent="0.25">
      <c r="A40" s="12" t="s">
        <v>1899</v>
      </c>
      <c r="B40" s="12" t="s">
        <v>1900</v>
      </c>
      <c r="C40" s="292">
        <v>50</v>
      </c>
    </row>
    <row r="41" spans="1:6" x14ac:dyDescent="0.25">
      <c r="A41" s="12" t="s">
        <v>1901</v>
      </c>
      <c r="B41" s="12" t="s">
        <v>1316</v>
      </c>
      <c r="C41" s="320">
        <v>8148000</v>
      </c>
    </row>
    <row r="42" spans="1:6" s="305" customFormat="1" x14ac:dyDescent="0.25">
      <c r="A42" s="302" t="s">
        <v>1902</v>
      </c>
      <c r="B42" s="302"/>
      <c r="C42" s="309">
        <v>2614798708</v>
      </c>
    </row>
    <row r="43" spans="1:6" x14ac:dyDescent="0.25">
      <c r="A43" s="307" t="s">
        <v>2075</v>
      </c>
      <c r="B43" s="307"/>
      <c r="C43" s="319">
        <v>104043733</v>
      </c>
    </row>
    <row r="44" spans="1:6" x14ac:dyDescent="0.25">
      <c r="A44" s="12" t="s">
        <v>1903</v>
      </c>
      <c r="B44" s="12" t="s">
        <v>1904</v>
      </c>
      <c r="C44" s="292" t="s">
        <v>3060</v>
      </c>
    </row>
    <row r="45" spans="1:6" x14ac:dyDescent="0.25">
      <c r="A45" s="12" t="s">
        <v>1905</v>
      </c>
      <c r="B45" s="12" t="s">
        <v>1906</v>
      </c>
      <c r="C45" s="320">
        <v>20334000</v>
      </c>
    </row>
    <row r="46" spans="1:6" x14ac:dyDescent="0.25">
      <c r="A46" s="12" t="s">
        <v>1907</v>
      </c>
      <c r="B46" s="12" t="s">
        <v>1908</v>
      </c>
      <c r="C46" s="292" t="s">
        <v>3060</v>
      </c>
    </row>
    <row r="47" spans="1:6" x14ac:dyDescent="0.25">
      <c r="A47" s="12" t="s">
        <v>1909</v>
      </c>
      <c r="B47" s="12" t="s">
        <v>1910</v>
      </c>
      <c r="C47" s="320">
        <v>83709733</v>
      </c>
    </row>
    <row r="48" spans="1:6" x14ac:dyDescent="0.25">
      <c r="A48" s="12" t="s">
        <v>1911</v>
      </c>
      <c r="B48" s="12" t="s">
        <v>1912</v>
      </c>
      <c r="C48" s="292" t="s">
        <v>3060</v>
      </c>
    </row>
    <row r="49" spans="1:3" x14ac:dyDescent="0.25">
      <c r="A49" s="12" t="s">
        <v>1913</v>
      </c>
      <c r="B49" s="12" t="s">
        <v>1914</v>
      </c>
      <c r="C49" s="292" t="s">
        <v>3060</v>
      </c>
    </row>
    <row r="50" spans="1:3" x14ac:dyDescent="0.25">
      <c r="A50" s="307" t="s">
        <v>2076</v>
      </c>
      <c r="B50" s="307"/>
      <c r="C50" s="319">
        <v>1280812560</v>
      </c>
    </row>
    <row r="51" spans="1:3" x14ac:dyDescent="0.25">
      <c r="A51" s="12" t="s">
        <v>1915</v>
      </c>
      <c r="B51" s="12" t="s">
        <v>1916</v>
      </c>
      <c r="C51" s="292">
        <v>1272164167</v>
      </c>
    </row>
    <row r="52" spans="1:3" x14ac:dyDescent="0.25">
      <c r="A52" s="12" t="s">
        <v>1917</v>
      </c>
      <c r="B52" s="12" t="s">
        <v>1918</v>
      </c>
      <c r="C52" s="292">
        <v>445</v>
      </c>
    </row>
    <row r="53" spans="1:3" x14ac:dyDescent="0.25">
      <c r="A53" s="12" t="s">
        <v>1919</v>
      </c>
      <c r="B53" s="12" t="s">
        <v>1920</v>
      </c>
      <c r="C53" s="292" t="s">
        <v>3060</v>
      </c>
    </row>
    <row r="54" spans="1:3" x14ac:dyDescent="0.25">
      <c r="A54" s="12" t="s">
        <v>1921</v>
      </c>
      <c r="B54" s="12" t="s">
        <v>1922</v>
      </c>
      <c r="C54" s="292" t="s">
        <v>3060</v>
      </c>
    </row>
    <row r="55" spans="1:3" x14ac:dyDescent="0.25">
      <c r="A55" s="12" t="s">
        <v>1923</v>
      </c>
      <c r="B55" s="12" t="s">
        <v>1924</v>
      </c>
      <c r="C55" s="292" t="s">
        <v>3060</v>
      </c>
    </row>
    <row r="56" spans="1:3" x14ac:dyDescent="0.25">
      <c r="A56" s="12" t="s">
        <v>1925</v>
      </c>
      <c r="B56" s="12" t="s">
        <v>1926</v>
      </c>
      <c r="C56" s="292">
        <v>8203393</v>
      </c>
    </row>
    <row r="57" spans="1:3" x14ac:dyDescent="0.25">
      <c r="A57" s="12" t="s">
        <v>1927</v>
      </c>
      <c r="B57" s="12" t="s">
        <v>1928</v>
      </c>
      <c r="C57" s="292" t="s">
        <v>3060</v>
      </c>
    </row>
    <row r="58" spans="1:3" x14ac:dyDescent="0.25">
      <c r="A58" s="307" t="s">
        <v>2077</v>
      </c>
      <c r="B58" s="307"/>
      <c r="C58" s="319">
        <v>429937667</v>
      </c>
    </row>
    <row r="59" spans="1:3" x14ac:dyDescent="0.25">
      <c r="A59" s="12" t="s">
        <v>1929</v>
      </c>
      <c r="B59" s="12" t="s">
        <v>1930</v>
      </c>
      <c r="C59" s="292">
        <v>429937667</v>
      </c>
    </row>
    <row r="60" spans="1:3" x14ac:dyDescent="0.25">
      <c r="A60" s="12" t="s">
        <v>1931</v>
      </c>
      <c r="B60" s="12" t="s">
        <v>1932</v>
      </c>
      <c r="C60" s="292" t="s">
        <v>3060</v>
      </c>
    </row>
    <row r="61" spans="1:3" x14ac:dyDescent="0.25">
      <c r="A61" s="12" t="s">
        <v>1933</v>
      </c>
      <c r="B61" s="12" t="s">
        <v>1934</v>
      </c>
      <c r="C61" s="292" t="s">
        <v>3060</v>
      </c>
    </row>
    <row r="62" spans="1:3" x14ac:dyDescent="0.25">
      <c r="A62" s="12" t="s">
        <v>1935</v>
      </c>
      <c r="B62" s="12" t="s">
        <v>1936</v>
      </c>
      <c r="C62" s="292" t="s">
        <v>3060</v>
      </c>
    </row>
    <row r="63" spans="1:3" x14ac:dyDescent="0.25">
      <c r="A63" s="12" t="s">
        <v>1937</v>
      </c>
      <c r="B63" s="12" t="s">
        <v>1938</v>
      </c>
      <c r="C63" s="292" t="s">
        <v>3060</v>
      </c>
    </row>
    <row r="64" spans="1:3" x14ac:dyDescent="0.25">
      <c r="A64" s="307" t="s">
        <v>2078</v>
      </c>
      <c r="B64" s="307"/>
      <c r="C64" s="319">
        <v>154174511</v>
      </c>
    </row>
    <row r="65" spans="1:3" x14ac:dyDescent="0.25">
      <c r="A65" s="12" t="s">
        <v>1939</v>
      </c>
      <c r="B65" s="12" t="s">
        <v>1940</v>
      </c>
      <c r="C65" s="292">
        <v>119066667</v>
      </c>
    </row>
    <row r="66" spans="1:3" x14ac:dyDescent="0.25">
      <c r="A66" s="12" t="s">
        <v>1941</v>
      </c>
      <c r="B66" s="12" t="s">
        <v>1942</v>
      </c>
      <c r="C66" s="292">
        <v>35107844</v>
      </c>
    </row>
    <row r="67" spans="1:3" x14ac:dyDescent="0.25">
      <c r="A67" s="12" t="s">
        <v>1943</v>
      </c>
      <c r="B67" s="12" t="s">
        <v>1944</v>
      </c>
      <c r="C67" s="292" t="s">
        <v>3060</v>
      </c>
    </row>
    <row r="68" spans="1:3" x14ac:dyDescent="0.25">
      <c r="A68" s="12" t="s">
        <v>1945</v>
      </c>
      <c r="B68" s="12" t="s">
        <v>1946</v>
      </c>
      <c r="C68" s="292" t="s">
        <v>3060</v>
      </c>
    </row>
    <row r="69" spans="1:3" x14ac:dyDescent="0.25">
      <c r="A69" s="307" t="s">
        <v>2079</v>
      </c>
      <c r="B69" s="307"/>
      <c r="C69" s="319">
        <v>14701869</v>
      </c>
    </row>
    <row r="70" spans="1:3" x14ac:dyDescent="0.25">
      <c r="A70" s="12" t="s">
        <v>1947</v>
      </c>
      <c r="B70" s="12" t="s">
        <v>1948</v>
      </c>
      <c r="C70" s="292">
        <v>14701869</v>
      </c>
    </row>
    <row r="71" spans="1:3" x14ac:dyDescent="0.25">
      <c r="A71" s="12" t="s">
        <v>1949</v>
      </c>
      <c r="B71" s="12" t="s">
        <v>1950</v>
      </c>
      <c r="C71" s="292" t="s">
        <v>3060</v>
      </c>
    </row>
    <row r="72" spans="1:3" x14ac:dyDescent="0.25">
      <c r="A72" s="12" t="s">
        <v>1951</v>
      </c>
      <c r="B72" s="12" t="s">
        <v>1952</v>
      </c>
      <c r="C72" s="292" t="s">
        <v>3060</v>
      </c>
    </row>
    <row r="73" spans="1:3" x14ac:dyDescent="0.25">
      <c r="A73" s="12" t="s">
        <v>1953</v>
      </c>
      <c r="B73" s="12" t="s">
        <v>1954</v>
      </c>
      <c r="C73" s="292" t="s">
        <v>3060</v>
      </c>
    </row>
    <row r="74" spans="1:3" x14ac:dyDescent="0.25">
      <c r="A74" s="12" t="s">
        <v>1955</v>
      </c>
      <c r="B74" s="12" t="s">
        <v>1956</v>
      </c>
      <c r="C74" s="292" t="s">
        <v>3060</v>
      </c>
    </row>
    <row r="75" spans="1:3" x14ac:dyDescent="0.25">
      <c r="A75" s="12" t="s">
        <v>1957</v>
      </c>
      <c r="B75" s="12" t="s">
        <v>1958</v>
      </c>
      <c r="C75" s="292" t="s">
        <v>3060</v>
      </c>
    </row>
    <row r="76" spans="1:3" x14ac:dyDescent="0.25">
      <c r="A76" s="307" t="s">
        <v>2080</v>
      </c>
      <c r="B76" s="307"/>
      <c r="C76" s="319">
        <v>607512253</v>
      </c>
    </row>
    <row r="77" spans="1:3" x14ac:dyDescent="0.25">
      <c r="A77" s="12" t="s">
        <v>1959</v>
      </c>
      <c r="B77" s="12" t="s">
        <v>1960</v>
      </c>
      <c r="C77" s="292" t="s">
        <v>3060</v>
      </c>
    </row>
    <row r="78" spans="1:3" x14ac:dyDescent="0.25">
      <c r="A78" s="12" t="s">
        <v>1961</v>
      </c>
      <c r="B78" s="12" t="s">
        <v>1962</v>
      </c>
      <c r="C78" s="292" t="s">
        <v>3060</v>
      </c>
    </row>
    <row r="79" spans="1:3" x14ac:dyDescent="0.25">
      <c r="A79" s="12" t="s">
        <v>1963</v>
      </c>
      <c r="B79" s="12" t="s">
        <v>1964</v>
      </c>
      <c r="C79" s="292">
        <v>295693643</v>
      </c>
    </row>
    <row r="80" spans="1:3" x14ac:dyDescent="0.25">
      <c r="A80" s="12" t="s">
        <v>1965</v>
      </c>
      <c r="B80" s="12" t="s">
        <v>1966</v>
      </c>
      <c r="C80" s="292" t="s">
        <v>3060</v>
      </c>
    </row>
    <row r="81" spans="1:3" x14ac:dyDescent="0.25">
      <c r="A81" s="12" t="s">
        <v>1967</v>
      </c>
      <c r="B81" s="12" t="s">
        <v>1968</v>
      </c>
      <c r="C81" s="292" t="s">
        <v>3060</v>
      </c>
    </row>
    <row r="82" spans="1:3" x14ac:dyDescent="0.25">
      <c r="A82" s="12" t="s">
        <v>1969</v>
      </c>
      <c r="B82" s="12" t="s">
        <v>1970</v>
      </c>
      <c r="C82" s="292" t="s">
        <v>3060</v>
      </c>
    </row>
    <row r="83" spans="1:3" x14ac:dyDescent="0.25">
      <c r="A83" s="12" t="s">
        <v>1971</v>
      </c>
      <c r="B83" s="12" t="s">
        <v>1972</v>
      </c>
      <c r="C83" s="292" t="s">
        <v>3060</v>
      </c>
    </row>
    <row r="84" spans="1:3" x14ac:dyDescent="0.25">
      <c r="A84" s="12" t="s">
        <v>1973</v>
      </c>
      <c r="B84" s="12" t="s">
        <v>1974</v>
      </c>
      <c r="C84" s="292">
        <v>311818610</v>
      </c>
    </row>
    <row r="85" spans="1:3" x14ac:dyDescent="0.25">
      <c r="A85" s="12" t="s">
        <v>1975</v>
      </c>
      <c r="B85" s="12" t="s">
        <v>1976</v>
      </c>
      <c r="C85" s="292" t="s">
        <v>3060</v>
      </c>
    </row>
    <row r="86" spans="1:3" x14ac:dyDescent="0.25">
      <c r="A86" s="307" t="s">
        <v>2081</v>
      </c>
      <c r="B86" s="307"/>
      <c r="C86" s="319">
        <v>23616115</v>
      </c>
    </row>
    <row r="87" spans="1:3" x14ac:dyDescent="0.25">
      <c r="A87" s="12" t="s">
        <v>1977</v>
      </c>
      <c r="B87" s="12" t="s">
        <v>1978</v>
      </c>
      <c r="C87" s="292">
        <v>23616115</v>
      </c>
    </row>
    <row r="88" spans="1:3" x14ac:dyDescent="0.25">
      <c r="A88" s="302" t="s">
        <v>1979</v>
      </c>
      <c r="B88" s="302"/>
      <c r="C88" s="309">
        <v>48064109</v>
      </c>
    </row>
    <row r="89" spans="1:3" x14ac:dyDescent="0.25">
      <c r="A89" s="307" t="s">
        <v>2082</v>
      </c>
      <c r="B89" s="307"/>
      <c r="C89" s="316">
        <v>48064109</v>
      </c>
    </row>
    <row r="90" spans="1:3" x14ac:dyDescent="0.25">
      <c r="A90" s="12" t="s">
        <v>1980</v>
      </c>
      <c r="B90" s="12" t="s">
        <v>1981</v>
      </c>
      <c r="C90" s="292">
        <v>48064109</v>
      </c>
    </row>
    <row r="91" spans="1:3" x14ac:dyDescent="0.25">
      <c r="A91" s="12" t="s">
        <v>1982</v>
      </c>
      <c r="B91" s="12" t="s">
        <v>1983</v>
      </c>
      <c r="C91" s="292" t="s">
        <v>3060</v>
      </c>
    </row>
    <row r="92" spans="1:3" x14ac:dyDescent="0.25">
      <c r="A92" s="307" t="s">
        <v>2083</v>
      </c>
      <c r="B92" s="307"/>
      <c r="C92" s="316" t="s">
        <v>3060</v>
      </c>
    </row>
    <row r="93" spans="1:3" x14ac:dyDescent="0.25">
      <c r="A93" s="12" t="s">
        <v>1984</v>
      </c>
      <c r="B93" s="12" t="s">
        <v>1985</v>
      </c>
      <c r="C93" s="292" t="s">
        <v>3060</v>
      </c>
    </row>
    <row r="94" spans="1:3" x14ac:dyDescent="0.25">
      <c r="A94" s="12" t="s">
        <v>1986</v>
      </c>
      <c r="B94" s="12" t="s">
        <v>1987</v>
      </c>
      <c r="C94" s="292" t="s">
        <v>3060</v>
      </c>
    </row>
    <row r="95" spans="1:3" x14ac:dyDescent="0.25">
      <c r="A95" s="12" t="s">
        <v>1988</v>
      </c>
      <c r="B95" s="12" t="s">
        <v>1989</v>
      </c>
      <c r="C95" s="292" t="s">
        <v>3060</v>
      </c>
    </row>
    <row r="96" spans="1:3" x14ac:dyDescent="0.25">
      <c r="A96" s="12" t="s">
        <v>1990</v>
      </c>
      <c r="B96" s="12" t="s">
        <v>1991</v>
      </c>
      <c r="C96" s="292" t="s">
        <v>3060</v>
      </c>
    </row>
    <row r="97" spans="1:3" x14ac:dyDescent="0.25">
      <c r="A97" s="12" t="s">
        <v>1992</v>
      </c>
      <c r="B97" s="12" t="s">
        <v>1993</v>
      </c>
      <c r="C97" s="292" t="s">
        <v>3060</v>
      </c>
    </row>
    <row r="98" spans="1:3" x14ac:dyDescent="0.25">
      <c r="A98" s="12" t="s">
        <v>1994</v>
      </c>
      <c r="B98" s="12" t="s">
        <v>1995</v>
      </c>
      <c r="C98" s="292" t="s">
        <v>3060</v>
      </c>
    </row>
    <row r="99" spans="1:3" x14ac:dyDescent="0.25">
      <c r="A99" s="307" t="s">
        <v>2084</v>
      </c>
      <c r="B99" s="307"/>
      <c r="C99" s="316" t="s">
        <v>3060</v>
      </c>
    </row>
    <row r="100" spans="1:3" x14ac:dyDescent="0.25">
      <c r="A100" s="12" t="s">
        <v>1996</v>
      </c>
      <c r="B100" s="12" t="s">
        <v>1997</v>
      </c>
      <c r="C100" s="292" t="s">
        <v>3060</v>
      </c>
    </row>
    <row r="101" spans="1:3" x14ac:dyDescent="0.25">
      <c r="A101" s="12" t="s">
        <v>1998</v>
      </c>
      <c r="B101" s="12" t="s">
        <v>1999</v>
      </c>
      <c r="C101" s="292" t="s">
        <v>3060</v>
      </c>
    </row>
    <row r="102" spans="1:3" x14ac:dyDescent="0.25">
      <c r="A102" s="12" t="s">
        <v>2000</v>
      </c>
      <c r="B102" s="12" t="s">
        <v>2001</v>
      </c>
      <c r="C102" s="292" t="s">
        <v>3060</v>
      </c>
    </row>
    <row r="103" spans="1:3" x14ac:dyDescent="0.25">
      <c r="A103" s="12" t="s">
        <v>2002</v>
      </c>
      <c r="B103" s="12" t="s">
        <v>2003</v>
      </c>
      <c r="C103" s="292" t="s">
        <v>3060</v>
      </c>
    </row>
    <row r="104" spans="1:3" x14ac:dyDescent="0.25">
      <c r="A104" s="12" t="s">
        <v>2004</v>
      </c>
      <c r="B104" s="12" t="s">
        <v>2005</v>
      </c>
      <c r="C104" s="292" t="s">
        <v>3060</v>
      </c>
    </row>
    <row r="105" spans="1:3" x14ac:dyDescent="0.25">
      <c r="A105" s="12" t="s">
        <v>2006</v>
      </c>
      <c r="B105" s="12" t="s">
        <v>2007</v>
      </c>
      <c r="C105" s="292" t="s">
        <v>3060</v>
      </c>
    </row>
    <row r="106" spans="1:3" x14ac:dyDescent="0.25">
      <c r="A106" s="307" t="s">
        <v>2085</v>
      </c>
      <c r="B106" s="307"/>
      <c r="C106" s="316" t="s">
        <v>3060</v>
      </c>
    </row>
    <row r="107" spans="1:3" x14ac:dyDescent="0.25">
      <c r="A107" s="12" t="s">
        <v>2008</v>
      </c>
      <c r="B107" s="12" t="s">
        <v>2009</v>
      </c>
      <c r="C107" s="292" t="s">
        <v>3060</v>
      </c>
    </row>
    <row r="108" spans="1:3" x14ac:dyDescent="0.25">
      <c r="A108" s="12" t="s">
        <v>2010</v>
      </c>
      <c r="B108" s="12" t="s">
        <v>2011</v>
      </c>
      <c r="C108" s="292" t="s">
        <v>3060</v>
      </c>
    </row>
    <row r="109" spans="1:3" x14ac:dyDescent="0.25">
      <c r="A109" s="12" t="s">
        <v>2012</v>
      </c>
      <c r="B109" s="12" t="s">
        <v>2013</v>
      </c>
      <c r="C109" s="292" t="s">
        <v>3060</v>
      </c>
    </row>
    <row r="110" spans="1:3" x14ac:dyDescent="0.25">
      <c r="A110" s="307" t="s">
        <v>2086</v>
      </c>
      <c r="B110" s="307"/>
      <c r="C110" s="316" t="s">
        <v>3060</v>
      </c>
    </row>
    <row r="111" spans="1:3" x14ac:dyDescent="0.25">
      <c r="A111" s="12" t="s">
        <v>2014</v>
      </c>
      <c r="B111" s="12" t="s">
        <v>2015</v>
      </c>
      <c r="C111" s="292" t="s">
        <v>3060</v>
      </c>
    </row>
    <row r="112" spans="1:3" x14ac:dyDescent="0.25">
      <c r="A112" s="12" t="s">
        <v>2016</v>
      </c>
      <c r="B112" s="12" t="s">
        <v>2017</v>
      </c>
      <c r="C112" s="292" t="s">
        <v>3060</v>
      </c>
    </row>
    <row r="113" spans="1:3" x14ac:dyDescent="0.25">
      <c r="A113" s="12" t="s">
        <v>2018</v>
      </c>
      <c r="B113" s="12" t="s">
        <v>2019</v>
      </c>
      <c r="C113" s="292" t="s">
        <v>3060</v>
      </c>
    </row>
    <row r="114" spans="1:3" x14ac:dyDescent="0.25">
      <c r="A114" s="12" t="s">
        <v>2020</v>
      </c>
      <c r="B114" s="12" t="s">
        <v>2021</v>
      </c>
      <c r="C114" s="292" t="s">
        <v>3060</v>
      </c>
    </row>
    <row r="115" spans="1:3" x14ac:dyDescent="0.25">
      <c r="A115" s="12" t="s">
        <v>2022</v>
      </c>
      <c r="B115" s="12" t="s">
        <v>2023</v>
      </c>
      <c r="C115" s="292" t="s">
        <v>3060</v>
      </c>
    </row>
    <row r="116" spans="1:3" x14ac:dyDescent="0.25">
      <c r="A116" s="12" t="s">
        <v>2024</v>
      </c>
      <c r="B116" s="12" t="s">
        <v>2025</v>
      </c>
      <c r="C116" s="292" t="s">
        <v>3060</v>
      </c>
    </row>
    <row r="117" spans="1:3" x14ac:dyDescent="0.25">
      <c r="A117" s="307" t="s">
        <v>2087</v>
      </c>
      <c r="B117" s="307"/>
      <c r="C117" s="316" t="s">
        <v>3060</v>
      </c>
    </row>
    <row r="118" spans="1:3" x14ac:dyDescent="0.25">
      <c r="A118" s="12" t="s">
        <v>2026</v>
      </c>
      <c r="B118" s="12" t="s">
        <v>2027</v>
      </c>
      <c r="C118" s="292" t="s">
        <v>3060</v>
      </c>
    </row>
    <row r="119" spans="1:3" x14ac:dyDescent="0.25">
      <c r="A119" s="307" t="s">
        <v>2088</v>
      </c>
      <c r="B119" s="307"/>
      <c r="C119" s="316" t="s">
        <v>3060</v>
      </c>
    </row>
    <row r="120" spans="1:3" x14ac:dyDescent="0.25">
      <c r="A120" s="12" t="s">
        <v>2028</v>
      </c>
      <c r="B120" s="12" t="s">
        <v>2029</v>
      </c>
      <c r="C120" s="292" t="s">
        <v>3060</v>
      </c>
    </row>
    <row r="121" spans="1:3" x14ac:dyDescent="0.25">
      <c r="A121" s="12" t="s">
        <v>2030</v>
      </c>
      <c r="B121" s="12" t="s">
        <v>2031</v>
      </c>
      <c r="C121" s="292" t="s">
        <v>3060</v>
      </c>
    </row>
    <row r="122" spans="1:3" x14ac:dyDescent="0.25">
      <c r="A122" s="307" t="s">
        <v>2089</v>
      </c>
      <c r="B122" s="307"/>
      <c r="C122" s="316" t="s">
        <v>3060</v>
      </c>
    </row>
    <row r="123" spans="1:3" x14ac:dyDescent="0.25">
      <c r="A123" s="12" t="s">
        <v>2032</v>
      </c>
      <c r="B123" s="12" t="s">
        <v>2033</v>
      </c>
      <c r="C123" s="292" t="s">
        <v>3060</v>
      </c>
    </row>
    <row r="124" spans="1:3" x14ac:dyDescent="0.25">
      <c r="A124" s="12" t="s">
        <v>2034</v>
      </c>
      <c r="B124" s="12" t="s">
        <v>2035</v>
      </c>
      <c r="C124" s="292" t="s">
        <v>3060</v>
      </c>
    </row>
    <row r="125" spans="1:3" x14ac:dyDescent="0.25">
      <c r="A125" s="12" t="s">
        <v>2036</v>
      </c>
      <c r="B125" s="12" t="s">
        <v>2037</v>
      </c>
      <c r="C125" s="292" t="s">
        <v>3060</v>
      </c>
    </row>
    <row r="126" spans="1:3" x14ac:dyDescent="0.25">
      <c r="A126" s="12" t="s">
        <v>2038</v>
      </c>
      <c r="B126" s="12" t="s">
        <v>2039</v>
      </c>
      <c r="C126" s="292" t="s">
        <v>3060</v>
      </c>
    </row>
    <row r="127" spans="1:3" x14ac:dyDescent="0.25">
      <c r="A127" s="307" t="s">
        <v>2090</v>
      </c>
      <c r="B127" s="307"/>
      <c r="C127" s="316" t="s">
        <v>3060</v>
      </c>
    </row>
    <row r="128" spans="1:3" x14ac:dyDescent="0.25">
      <c r="A128" s="12" t="s">
        <v>2040</v>
      </c>
      <c r="B128" s="12" t="s">
        <v>2041</v>
      </c>
      <c r="C128" s="292" t="s">
        <v>3060</v>
      </c>
    </row>
    <row r="129" spans="1:3" x14ac:dyDescent="0.25">
      <c r="A129" s="12" t="s">
        <v>2042</v>
      </c>
      <c r="B129" s="12" t="s">
        <v>2043</v>
      </c>
      <c r="C129" s="292" t="s">
        <v>3060</v>
      </c>
    </row>
    <row r="130" spans="1:3" x14ac:dyDescent="0.25">
      <c r="A130" s="12" t="s">
        <v>2044</v>
      </c>
      <c r="B130" s="12" t="s">
        <v>2045</v>
      </c>
      <c r="C130" s="292" t="s">
        <v>3060</v>
      </c>
    </row>
    <row r="131" spans="1:3" x14ac:dyDescent="0.25">
      <c r="A131" s="302" t="s">
        <v>2046</v>
      </c>
      <c r="B131" s="302"/>
      <c r="C131" s="309">
        <v>115643097</v>
      </c>
    </row>
    <row r="132" spans="1:3" x14ac:dyDescent="0.25">
      <c r="A132" s="307" t="s">
        <v>2091</v>
      </c>
      <c r="B132" s="307"/>
      <c r="C132" s="316">
        <v>115643097</v>
      </c>
    </row>
    <row r="133" spans="1:3" x14ac:dyDescent="0.25">
      <c r="A133" s="12" t="s">
        <v>2047</v>
      </c>
      <c r="B133" s="12" t="s">
        <v>2048</v>
      </c>
      <c r="C133" s="292">
        <v>115643097</v>
      </c>
    </row>
    <row r="134" spans="1:3" x14ac:dyDescent="0.25">
      <c r="A134" s="308" t="s">
        <v>2049</v>
      </c>
      <c r="B134" s="308" t="s">
        <v>2050</v>
      </c>
      <c r="C134" s="317" t="s">
        <v>3060</v>
      </c>
    </row>
    <row r="135" spans="1:3" x14ac:dyDescent="0.25">
      <c r="A135" s="307" t="s">
        <v>2092</v>
      </c>
      <c r="B135" s="307"/>
      <c r="C135" s="316" t="s">
        <v>3060</v>
      </c>
    </row>
    <row r="136" spans="1:3" x14ac:dyDescent="0.25">
      <c r="A136" s="308" t="s">
        <v>2051</v>
      </c>
      <c r="B136" s="308" t="s">
        <v>2052</v>
      </c>
      <c r="C136" s="317" t="s">
        <v>3060</v>
      </c>
    </row>
    <row r="137" spans="1:3" x14ac:dyDescent="0.25">
      <c r="A137" s="12" t="s">
        <v>2053</v>
      </c>
      <c r="B137" s="12" t="s">
        <v>2054</v>
      </c>
      <c r="C137" s="292" t="s">
        <v>3060</v>
      </c>
    </row>
    <row r="138" spans="1:3" x14ac:dyDescent="0.25">
      <c r="A138" s="12" t="s">
        <v>2055</v>
      </c>
      <c r="B138" s="12" t="s">
        <v>2056</v>
      </c>
      <c r="C138" s="292" t="s">
        <v>3060</v>
      </c>
    </row>
    <row r="139" spans="1:3" x14ac:dyDescent="0.25">
      <c r="A139" s="307" t="s">
        <v>2093</v>
      </c>
      <c r="B139" s="307"/>
      <c r="C139" s="316" t="s">
        <v>3060</v>
      </c>
    </row>
    <row r="140" spans="1:3" x14ac:dyDescent="0.25">
      <c r="A140" s="12" t="s">
        <v>2057</v>
      </c>
      <c r="B140" s="12" t="s">
        <v>2058</v>
      </c>
      <c r="C140" s="292" t="s">
        <v>3060</v>
      </c>
    </row>
    <row r="141" spans="1:3" x14ac:dyDescent="0.25">
      <c r="A141" s="12" t="s">
        <v>2059</v>
      </c>
      <c r="B141" s="12" t="s">
        <v>2060</v>
      </c>
      <c r="C141" s="292" t="s">
        <v>3060</v>
      </c>
    </row>
    <row r="142" spans="1:3" x14ac:dyDescent="0.25">
      <c r="A142" s="12" t="s">
        <v>2061</v>
      </c>
      <c r="B142" s="12" t="s">
        <v>2062</v>
      </c>
      <c r="C142" s="292" t="s">
        <v>3060</v>
      </c>
    </row>
    <row r="143" spans="1:3" x14ac:dyDescent="0.25">
      <c r="A143" s="12" t="s">
        <v>2063</v>
      </c>
      <c r="B143" s="12" t="s">
        <v>2064</v>
      </c>
      <c r="C143" s="292" t="s">
        <v>3060</v>
      </c>
    </row>
    <row r="144" spans="1:3" x14ac:dyDescent="0.25">
      <c r="A144" s="307" t="s">
        <v>2094</v>
      </c>
      <c r="B144" s="307"/>
      <c r="C144" s="316" t="s">
        <v>3060</v>
      </c>
    </row>
    <row r="145" spans="1:3" x14ac:dyDescent="0.25">
      <c r="A145" s="12" t="s">
        <v>2065</v>
      </c>
      <c r="B145" s="12" t="s">
        <v>2066</v>
      </c>
      <c r="C145" s="292" t="s">
        <v>3060</v>
      </c>
    </row>
    <row r="146" spans="1:3" x14ac:dyDescent="0.25">
      <c r="A146" s="306"/>
      <c r="B146" s="306" t="s">
        <v>1213</v>
      </c>
      <c r="C146" s="318">
        <f>+SUM(C3,C42,C88,C131)</f>
        <v>7186008651</v>
      </c>
    </row>
  </sheetData>
  <pageMargins left="0.7" right="0.7" top="0.75" bottom="0.75" header="0.3" footer="0.3"/>
  <pageSetup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F36"/>
  <sheetViews>
    <sheetView zoomScale="98" zoomScaleNormal="98" workbookViewId="0">
      <pane ySplit="6" topLeftCell="A7" activePane="bottomLeft" state="frozen"/>
      <selection activeCell="C16" sqref="C16"/>
      <selection pane="bottomLeft" activeCell="H13" sqref="H13"/>
    </sheetView>
  </sheetViews>
  <sheetFormatPr baseColWidth="10" defaultRowHeight="15" x14ac:dyDescent="0.25"/>
  <cols>
    <col min="1" max="1" width="0.5703125" customWidth="1"/>
    <col min="2" max="2" width="3.42578125" style="107" customWidth="1"/>
    <col min="3" max="3" width="8.28515625" style="107" customWidth="1"/>
    <col min="4" max="4" width="90" style="107" bestFit="1" customWidth="1"/>
    <col min="5" max="5" width="19.5703125" style="107" bestFit="1" customWidth="1"/>
    <col min="6" max="6" width="21.7109375" style="107" bestFit="1" customWidth="1"/>
  </cols>
  <sheetData>
    <row r="1" spans="2:6" s="107" customFormat="1" ht="5.25" customHeight="1" thickBot="1" x14ac:dyDescent="0.3"/>
    <row r="2" spans="2:6" s="107" customFormat="1" ht="20.25" x14ac:dyDescent="0.25">
      <c r="B2" s="351" t="s">
        <v>1824</v>
      </c>
      <c r="C2" s="361"/>
      <c r="D2" s="361"/>
      <c r="E2" s="361"/>
      <c r="F2" s="352"/>
    </row>
    <row r="3" spans="2:6" s="107" customFormat="1" ht="20.25" x14ac:dyDescent="0.25">
      <c r="B3" s="353" t="s">
        <v>1825</v>
      </c>
      <c r="C3" s="360"/>
      <c r="D3" s="360"/>
      <c r="E3" s="360"/>
      <c r="F3" s="354"/>
    </row>
    <row r="4" spans="2:6" s="107" customFormat="1" ht="21" thickBot="1" x14ac:dyDescent="0.3">
      <c r="B4" s="362" t="s">
        <v>2153</v>
      </c>
      <c r="C4" s="363"/>
      <c r="D4" s="363"/>
      <c r="E4" s="363"/>
      <c r="F4" s="364"/>
    </row>
    <row r="5" spans="2:6" s="107" customFormat="1" ht="21" thickBot="1" x14ac:dyDescent="0.3">
      <c r="B5" s="355" t="s">
        <v>2158</v>
      </c>
      <c r="C5" s="359"/>
      <c r="D5" s="359"/>
      <c r="E5" s="359"/>
      <c r="F5" s="356"/>
    </row>
    <row r="6" spans="2:6" ht="18.75" thickBot="1" x14ac:dyDescent="0.3">
      <c r="B6" s="157" t="s">
        <v>2095</v>
      </c>
      <c r="C6" s="158"/>
      <c r="D6" s="158"/>
      <c r="E6" s="159" t="s">
        <v>2096</v>
      </c>
      <c r="F6" s="160" t="s">
        <v>1827</v>
      </c>
    </row>
    <row r="7" spans="2:6" ht="18" x14ac:dyDescent="0.25">
      <c r="B7" s="169"/>
      <c r="C7" s="161" t="s">
        <v>2097</v>
      </c>
      <c r="D7" s="162"/>
      <c r="E7" s="163"/>
      <c r="F7" s="164">
        <v>1013810518</v>
      </c>
    </row>
    <row r="8" spans="2:6" ht="18.75" x14ac:dyDescent="0.3">
      <c r="B8" s="169"/>
      <c r="C8" s="170"/>
      <c r="D8" s="171" t="s">
        <v>2098</v>
      </c>
      <c r="E8" s="172" t="s">
        <v>2099</v>
      </c>
      <c r="F8" s="173">
        <v>162112542</v>
      </c>
    </row>
    <row r="9" spans="2:6" ht="18.75" x14ac:dyDescent="0.3">
      <c r="B9" s="169"/>
      <c r="C9" s="170"/>
      <c r="D9" s="171" t="s">
        <v>1702</v>
      </c>
      <c r="E9" s="172" t="s">
        <v>2100</v>
      </c>
      <c r="F9" s="173">
        <v>851697976</v>
      </c>
    </row>
    <row r="10" spans="2:6" ht="18" x14ac:dyDescent="0.25">
      <c r="B10" s="169"/>
      <c r="C10" s="161" t="s">
        <v>2101</v>
      </c>
      <c r="D10" s="162"/>
      <c r="E10" s="165"/>
      <c r="F10" s="164">
        <v>1732639742</v>
      </c>
    </row>
    <row r="11" spans="2:6" ht="18.75" x14ac:dyDescent="0.3">
      <c r="B11" s="169"/>
      <c r="C11" s="170"/>
      <c r="D11" s="171" t="s">
        <v>2102</v>
      </c>
      <c r="E11" s="172" t="s">
        <v>2103</v>
      </c>
      <c r="F11" s="173">
        <v>1501130390</v>
      </c>
    </row>
    <row r="12" spans="2:6" ht="18.75" x14ac:dyDescent="0.3">
      <c r="B12" s="169"/>
      <c r="C12" s="170"/>
      <c r="D12" s="171" t="s">
        <v>2104</v>
      </c>
      <c r="E12" s="172" t="s">
        <v>2105</v>
      </c>
      <c r="F12" s="173">
        <v>3008060</v>
      </c>
    </row>
    <row r="13" spans="2:6" ht="18.75" x14ac:dyDescent="0.3">
      <c r="B13" s="169"/>
      <c r="C13" s="170"/>
      <c r="D13" s="171" t="s">
        <v>2106</v>
      </c>
      <c r="E13" s="172" t="s">
        <v>2107</v>
      </c>
      <c r="F13" s="173">
        <v>166802183</v>
      </c>
    </row>
    <row r="14" spans="2:6" ht="18.75" x14ac:dyDescent="0.3">
      <c r="B14" s="169"/>
      <c r="C14" s="170"/>
      <c r="D14" s="171" t="s">
        <v>2108</v>
      </c>
      <c r="E14" s="172" t="s">
        <v>2109</v>
      </c>
      <c r="F14" s="322">
        <v>53219109</v>
      </c>
    </row>
    <row r="15" spans="2:6" ht="18.75" x14ac:dyDescent="0.3">
      <c r="B15" s="169"/>
      <c r="C15" s="170"/>
      <c r="D15" s="171" t="s">
        <v>2110</v>
      </c>
      <c r="E15" s="172" t="s">
        <v>2111</v>
      </c>
      <c r="F15" s="322">
        <v>8480000</v>
      </c>
    </row>
    <row r="16" spans="2:6" ht="18.75" x14ac:dyDescent="0.3">
      <c r="B16" s="169"/>
      <c r="C16" s="170"/>
      <c r="D16" s="171" t="s">
        <v>2112</v>
      </c>
      <c r="E16" s="172" t="s">
        <v>2113</v>
      </c>
      <c r="F16" s="173">
        <f>IFERROR(+VLOOKUP(E16,#REF!,2,FALSE),0)</f>
        <v>0</v>
      </c>
    </row>
    <row r="17" spans="2:6" ht="18.75" x14ac:dyDescent="0.3">
      <c r="B17" s="169"/>
      <c r="C17" s="170"/>
      <c r="D17" s="171" t="s">
        <v>2114</v>
      </c>
      <c r="E17" s="172" t="s">
        <v>2115</v>
      </c>
      <c r="F17" s="173">
        <f>IFERROR(+VLOOKUP(E17,#REF!,2,FALSE),0)</f>
        <v>0</v>
      </c>
    </row>
    <row r="18" spans="2:6" ht="18.75" x14ac:dyDescent="0.3">
      <c r="B18" s="169"/>
      <c r="C18" s="170"/>
      <c r="D18" s="171" t="s">
        <v>2116</v>
      </c>
      <c r="E18" s="172" t="s">
        <v>2117</v>
      </c>
      <c r="F18" s="173">
        <f>IFERROR(+VLOOKUP(E18,#REF!,2,FALSE),0)</f>
        <v>0</v>
      </c>
    </row>
    <row r="19" spans="2:6" ht="18" x14ac:dyDescent="0.25">
      <c r="B19" s="169"/>
      <c r="C19" s="161" t="s">
        <v>2118</v>
      </c>
      <c r="D19" s="162"/>
      <c r="E19" s="165"/>
      <c r="F19" s="164">
        <v>4312893688</v>
      </c>
    </row>
    <row r="20" spans="2:6" ht="36" x14ac:dyDescent="0.3">
      <c r="B20" s="169"/>
      <c r="C20" s="170"/>
      <c r="D20" s="171" t="s">
        <v>2119</v>
      </c>
      <c r="E20" s="172" t="s">
        <v>2120</v>
      </c>
      <c r="F20" s="173">
        <v>115387463</v>
      </c>
    </row>
    <row r="21" spans="2:6" ht="18.75" x14ac:dyDescent="0.3">
      <c r="B21" s="169"/>
      <c r="C21" s="170"/>
      <c r="D21" s="171" t="s">
        <v>2121</v>
      </c>
      <c r="E21" s="172" t="s">
        <v>2122</v>
      </c>
      <c r="F21" s="173">
        <v>4197506224</v>
      </c>
    </row>
    <row r="22" spans="2:6" ht="18.75" x14ac:dyDescent="0.3">
      <c r="B22" s="169"/>
      <c r="C22" s="170"/>
      <c r="D22" s="171" t="s">
        <v>2123</v>
      </c>
      <c r="E22" s="172" t="s">
        <v>2124</v>
      </c>
      <c r="F22" s="173">
        <f>IFERROR(+VLOOKUP(E22,#REF!,2,FALSE),0)</f>
        <v>0</v>
      </c>
    </row>
    <row r="23" spans="2:6" ht="18" x14ac:dyDescent="0.25">
      <c r="B23" s="169"/>
      <c r="C23" s="161" t="s">
        <v>2125</v>
      </c>
      <c r="D23" s="162"/>
      <c r="E23" s="165"/>
      <c r="F23" s="164">
        <v>11021606</v>
      </c>
    </row>
    <row r="24" spans="2:6" ht="18.75" x14ac:dyDescent="0.3">
      <c r="B24" s="169"/>
      <c r="C24" s="170"/>
      <c r="D24" s="171" t="s">
        <v>2126</v>
      </c>
      <c r="E24" s="172" t="s">
        <v>2127</v>
      </c>
      <c r="F24" s="173">
        <f>IFERROR(+VLOOKUP(E24,#REF!,2,FALSE),0)</f>
        <v>0</v>
      </c>
    </row>
    <row r="25" spans="2:6" ht="18.75" x14ac:dyDescent="0.3">
      <c r="B25" s="169"/>
      <c r="C25" s="170"/>
      <c r="D25" s="171" t="s">
        <v>2128</v>
      </c>
      <c r="E25" s="172" t="s">
        <v>2129</v>
      </c>
      <c r="F25" s="173">
        <v>11021606</v>
      </c>
    </row>
    <row r="26" spans="2:6" ht="18" x14ac:dyDescent="0.25">
      <c r="B26" s="169"/>
      <c r="C26" s="161" t="s">
        <v>2130</v>
      </c>
      <c r="D26" s="162"/>
      <c r="E26" s="165"/>
      <c r="F26" s="164">
        <f>+SUM(F27:F30)</f>
        <v>0</v>
      </c>
    </row>
    <row r="27" spans="2:6" ht="18.75" x14ac:dyDescent="0.3">
      <c r="B27" s="169"/>
      <c r="C27" s="170"/>
      <c r="D27" s="171" t="s">
        <v>2131</v>
      </c>
      <c r="E27" s="172" t="s">
        <v>2132</v>
      </c>
      <c r="F27" s="173">
        <f>IFERROR(+VLOOKUP(E27,#REF!,2,FALSE),0)</f>
        <v>0</v>
      </c>
    </row>
    <row r="28" spans="2:6" ht="18.75" x14ac:dyDescent="0.3">
      <c r="B28" s="169"/>
      <c r="C28" s="170"/>
      <c r="D28" s="171" t="s">
        <v>2133</v>
      </c>
      <c r="E28" s="172" t="s">
        <v>2134</v>
      </c>
      <c r="F28" s="173">
        <f>IFERROR(+VLOOKUP(E28,#REF!,2,FALSE),0)</f>
        <v>0</v>
      </c>
    </row>
    <row r="29" spans="2:6" ht="18.75" x14ac:dyDescent="0.3">
      <c r="B29" s="169"/>
      <c r="C29" s="170"/>
      <c r="D29" s="171" t="s">
        <v>2135</v>
      </c>
      <c r="E29" s="172" t="s">
        <v>2136</v>
      </c>
      <c r="F29" s="173">
        <f>IFERROR(+VLOOKUP(E29,#REF!,2,FALSE),0)</f>
        <v>0</v>
      </c>
    </row>
    <row r="30" spans="2:6" ht="18.75" x14ac:dyDescent="0.3">
      <c r="B30" s="169"/>
      <c r="C30" s="170"/>
      <c r="D30" s="171" t="s">
        <v>2137</v>
      </c>
      <c r="E30" s="172" t="s">
        <v>2138</v>
      </c>
      <c r="F30" s="173">
        <f>IFERROR(+VLOOKUP(E30,#REF!,2,FALSE),0)</f>
        <v>0</v>
      </c>
    </row>
    <row r="31" spans="2:6" ht="18" x14ac:dyDescent="0.25">
      <c r="B31" s="169"/>
      <c r="C31" s="161" t="s">
        <v>2139</v>
      </c>
      <c r="D31" s="162"/>
      <c r="E31" s="165"/>
      <c r="F31" s="164">
        <f>+SUM(F32)</f>
        <v>0</v>
      </c>
    </row>
    <row r="32" spans="2:6" ht="18.75" x14ac:dyDescent="0.3">
      <c r="B32" s="169"/>
      <c r="C32" s="170"/>
      <c r="D32" s="171" t="s">
        <v>2140</v>
      </c>
      <c r="E32" s="172" t="s">
        <v>2141</v>
      </c>
      <c r="F32" s="173">
        <f>IFERROR(+VLOOKUP(E32,#REF!,2,FALSE),0)</f>
        <v>0</v>
      </c>
    </row>
    <row r="33" spans="2:6" ht="18" x14ac:dyDescent="0.25">
      <c r="B33" s="169"/>
      <c r="C33" s="161" t="s">
        <v>2142</v>
      </c>
      <c r="D33" s="162"/>
      <c r="E33" s="165" t="s">
        <v>2143</v>
      </c>
      <c r="F33" s="164">
        <f>IFERROR(+VLOOKUP(E33,#REF!,2,FALSE),0)</f>
        <v>0</v>
      </c>
    </row>
    <row r="34" spans="2:6" ht="18" x14ac:dyDescent="0.25">
      <c r="B34" s="169"/>
      <c r="C34" s="161" t="s">
        <v>2144</v>
      </c>
      <c r="D34" s="162"/>
      <c r="E34" s="165" t="s">
        <v>2145</v>
      </c>
      <c r="F34" s="164">
        <v>115643097</v>
      </c>
    </row>
    <row r="35" spans="2:6" ht="18.75" thickBot="1" x14ac:dyDescent="0.3">
      <c r="B35" s="169"/>
      <c r="C35" s="161" t="s">
        <v>2146</v>
      </c>
      <c r="D35" s="162"/>
      <c r="E35" s="165" t="s">
        <v>2147</v>
      </c>
      <c r="F35" s="164"/>
    </row>
    <row r="36" spans="2:6" ht="18.75" thickBot="1" x14ac:dyDescent="0.3">
      <c r="B36" s="135"/>
      <c r="C36" s="166"/>
      <c r="D36" s="166"/>
      <c r="E36" s="167" t="s">
        <v>1828</v>
      </c>
      <c r="F36" s="168">
        <f>+SUM(F7,F10,F19,F23,F34)</f>
        <v>7186008651</v>
      </c>
    </row>
  </sheetData>
  <mergeCells count="4">
    <mergeCell ref="B3:F3"/>
    <mergeCell ref="B4:F4"/>
    <mergeCell ref="B5:F5"/>
    <mergeCell ref="B2:F2"/>
  </mergeCells>
  <pageMargins left="0.7" right="0.7" top="0.75" bottom="0.75" header="0.3" footer="0.3"/>
  <ignoredErrors>
    <ignoredError sqref="F16:F18 F22 F24 F26:F33" formula="1"/>
  </ignoredErrors>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election activeCell="G15" sqref="G15"/>
    </sheetView>
  </sheetViews>
  <sheetFormatPr baseColWidth="10" defaultRowHeight="15" x14ac:dyDescent="0.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E16"/>
  <sheetViews>
    <sheetView workbookViewId="0">
      <selection activeCell="B14" sqref="B14"/>
    </sheetView>
  </sheetViews>
  <sheetFormatPr baseColWidth="10" defaultRowHeight="15" x14ac:dyDescent="0.25"/>
  <cols>
    <col min="1" max="1" width="78.28515625" bestFit="1" customWidth="1"/>
    <col min="2" max="2" width="25.85546875" bestFit="1" customWidth="1"/>
    <col min="3" max="3" width="18.42578125" customWidth="1"/>
    <col min="4" max="4" width="17.28515625" bestFit="1" customWidth="1"/>
    <col min="5" max="5" width="12.42578125" bestFit="1" customWidth="1"/>
  </cols>
  <sheetData>
    <row r="2" spans="1:5" ht="42" x14ac:dyDescent="0.25">
      <c r="A2" s="294" t="s">
        <v>0</v>
      </c>
      <c r="B2" s="295" t="s">
        <v>1284</v>
      </c>
      <c r="C2" s="295" t="s">
        <v>1289</v>
      </c>
      <c r="D2" s="295" t="s">
        <v>1290</v>
      </c>
      <c r="E2" s="295" t="s">
        <v>1291</v>
      </c>
    </row>
    <row r="3" spans="1:5" x14ac:dyDescent="0.25">
      <c r="A3" s="12" t="s">
        <v>131</v>
      </c>
      <c r="B3" s="299">
        <v>543950</v>
      </c>
      <c r="C3" s="298">
        <v>530000</v>
      </c>
      <c r="D3" s="298">
        <f>+C3-B3</f>
        <v>-13950</v>
      </c>
      <c r="E3" s="296">
        <f>+D3/B3</f>
        <v>-2.5645739498115636E-2</v>
      </c>
    </row>
    <row r="4" spans="1:5" x14ac:dyDescent="0.25">
      <c r="A4" s="12" t="s">
        <v>132</v>
      </c>
      <c r="B4" s="298">
        <v>152750983.90000001</v>
      </c>
      <c r="C4" s="298">
        <v>79012025.030000001</v>
      </c>
      <c r="D4" s="298">
        <f t="shared" ref="D4:D16" si="0">+C4-B4</f>
        <v>-73738958.870000005</v>
      </c>
      <c r="E4" s="296">
        <f t="shared" ref="E4:E16" si="1">+D4/B4</f>
        <v>-0.48273966548244279</v>
      </c>
    </row>
    <row r="5" spans="1:5" x14ac:dyDescent="0.25">
      <c r="A5" s="12" t="s">
        <v>1222</v>
      </c>
      <c r="B5" s="298">
        <v>1364376665.76</v>
      </c>
      <c r="C5" s="298">
        <v>62291884.339758292</v>
      </c>
      <c r="D5" s="298">
        <f t="shared" si="0"/>
        <v>-1302084781.4202416</v>
      </c>
      <c r="E5" s="296">
        <f t="shared" si="1"/>
        <v>-0.95434407088378348</v>
      </c>
    </row>
    <row r="6" spans="1:5" x14ac:dyDescent="0.25">
      <c r="A6" s="12" t="s">
        <v>1294</v>
      </c>
      <c r="B6" s="298">
        <v>16285000</v>
      </c>
      <c r="C6" s="298">
        <v>9327500</v>
      </c>
      <c r="D6" s="298">
        <f t="shared" si="0"/>
        <v>-6957500</v>
      </c>
      <c r="E6" s="296">
        <f t="shared" si="1"/>
        <v>-0.42723365059871049</v>
      </c>
    </row>
    <row r="7" spans="1:5" x14ac:dyDescent="0.25">
      <c r="A7" s="12" t="s">
        <v>1223</v>
      </c>
      <c r="B7" s="298">
        <v>146784638.24000001</v>
      </c>
      <c r="C7" s="298">
        <v>25226513.772</v>
      </c>
      <c r="D7" s="298">
        <f t="shared" si="0"/>
        <v>-121558124.46800001</v>
      </c>
      <c r="E7" s="296">
        <f t="shared" si="1"/>
        <v>-0.82813927891586703</v>
      </c>
    </row>
    <row r="8" spans="1:5" x14ac:dyDescent="0.25">
      <c r="A8" s="12" t="s">
        <v>1296</v>
      </c>
      <c r="B8" s="298">
        <v>1021353118.6600002</v>
      </c>
      <c r="C8" s="298">
        <v>1079679688.0433338</v>
      </c>
      <c r="D8" s="298">
        <f t="shared" si="0"/>
        <v>58326569.383333564</v>
      </c>
      <c r="E8" s="296">
        <f t="shared" si="1"/>
        <v>5.710715355709408E-2</v>
      </c>
    </row>
    <row r="9" spans="1:5" x14ac:dyDescent="0.25">
      <c r="A9" s="12" t="s">
        <v>1298</v>
      </c>
      <c r="B9" s="298">
        <v>746000</v>
      </c>
      <c r="C9" s="298">
        <v>332000</v>
      </c>
      <c r="D9" s="298">
        <f t="shared" si="0"/>
        <v>-414000</v>
      </c>
      <c r="E9" s="296">
        <f t="shared" si="1"/>
        <v>-0.55495978552278824</v>
      </c>
    </row>
    <row r="10" spans="1:5" x14ac:dyDescent="0.25">
      <c r="A10" s="12" t="s">
        <v>1299</v>
      </c>
      <c r="B10" s="298">
        <v>552989283.86000013</v>
      </c>
      <c r="C10" s="298">
        <v>736211536.90967774</v>
      </c>
      <c r="D10" s="298">
        <f t="shared" si="0"/>
        <v>183222253.04967761</v>
      </c>
      <c r="E10" s="296">
        <f t="shared" si="1"/>
        <v>0.33133056715085252</v>
      </c>
    </row>
    <row r="11" spans="1:5" x14ac:dyDescent="0.25">
      <c r="A11" s="12" t="s">
        <v>1300</v>
      </c>
      <c r="B11" s="298">
        <v>2691115299.9400005</v>
      </c>
      <c r="C11" s="298">
        <v>4118444199.4797583</v>
      </c>
      <c r="D11" s="298">
        <f t="shared" si="0"/>
        <v>1427328899.5397577</v>
      </c>
      <c r="E11" s="296">
        <f t="shared" si="1"/>
        <v>0.53038563586316079</v>
      </c>
    </row>
    <row r="12" spans="1:5" x14ac:dyDescent="0.25">
      <c r="A12" s="12" t="s">
        <v>1302</v>
      </c>
      <c r="B12" s="298">
        <v>339044687.75</v>
      </c>
      <c r="C12" s="298">
        <v>352882718.86000001</v>
      </c>
      <c r="D12" s="298">
        <f t="shared" si="0"/>
        <v>13838031.110000014</v>
      </c>
      <c r="E12" s="296">
        <f t="shared" si="1"/>
        <v>4.0814770471212063E-2</v>
      </c>
    </row>
    <row r="13" spans="1:5" x14ac:dyDescent="0.25">
      <c r="A13" s="12" t="s">
        <v>1304</v>
      </c>
      <c r="B13" s="298">
        <v>32352230.899999999</v>
      </c>
      <c r="C13" s="298">
        <v>42002250</v>
      </c>
      <c r="D13" s="298">
        <f t="shared" si="0"/>
        <v>9650019.1000000015</v>
      </c>
      <c r="E13" s="296">
        <f t="shared" si="1"/>
        <v>0.29827986607254348</v>
      </c>
    </row>
    <row r="14" spans="1:5" x14ac:dyDescent="0.25">
      <c r="A14" s="12" t="s">
        <v>1224</v>
      </c>
      <c r="B14" s="298">
        <v>1216168580.22</v>
      </c>
      <c r="C14" s="298">
        <v>606642505.75547481</v>
      </c>
      <c r="D14" s="298">
        <f t="shared" si="0"/>
        <v>-609526074.46452522</v>
      </c>
      <c r="E14" s="296">
        <f t="shared" si="1"/>
        <v>-0.50118551356939711</v>
      </c>
    </row>
    <row r="15" spans="1:5" x14ac:dyDescent="0.25">
      <c r="A15" s="12" t="s">
        <v>1306</v>
      </c>
      <c r="B15" s="298">
        <v>64539452.750000015</v>
      </c>
      <c r="C15" s="298">
        <v>73425827.810000002</v>
      </c>
      <c r="D15" s="298">
        <f t="shared" si="0"/>
        <v>8886375.0599999875</v>
      </c>
      <c r="E15" s="296">
        <f t="shared" si="1"/>
        <v>0.13768903641656591</v>
      </c>
    </row>
    <row r="16" spans="1:5" x14ac:dyDescent="0.25">
      <c r="A16" s="293" t="s">
        <v>1213</v>
      </c>
      <c r="B16" s="300">
        <v>7599049891.9800005</v>
      </c>
      <c r="C16" s="300">
        <v>7186008650.0000029</v>
      </c>
      <c r="D16" s="300">
        <f t="shared" si="0"/>
        <v>-413041241.97999763</v>
      </c>
      <c r="E16" s="297">
        <f t="shared" si="1"/>
        <v>-5.435432690288286E-2</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E71"/>
  <sheetViews>
    <sheetView zoomScale="55" zoomScaleNormal="55" workbookViewId="0">
      <selection activeCell="O38" sqref="O38"/>
    </sheetView>
  </sheetViews>
  <sheetFormatPr baseColWidth="10" defaultRowHeight="15" x14ac:dyDescent="0.25"/>
  <cols>
    <col min="2" max="2" width="25.85546875" style="107" customWidth="1"/>
    <col min="3" max="3" width="11.42578125" style="107"/>
    <col min="4" max="4" width="47.28515625" customWidth="1"/>
  </cols>
  <sheetData>
    <row r="1" spans="1:5" x14ac:dyDescent="0.25">
      <c r="A1" t="s">
        <v>2823</v>
      </c>
      <c r="C1" s="107" t="s">
        <v>2822</v>
      </c>
      <c r="D1" t="s">
        <v>2882</v>
      </c>
      <c r="E1" t="s">
        <v>2882</v>
      </c>
    </row>
    <row r="2" spans="1:5" x14ac:dyDescent="0.25">
      <c r="A2" t="s">
        <v>131</v>
      </c>
      <c r="C2" s="107" t="str">
        <f>+MID(D2,1,4)</f>
        <v>0102</v>
      </c>
      <c r="D2" t="s">
        <v>2949</v>
      </c>
      <c r="E2" t="s">
        <v>2884</v>
      </c>
    </row>
    <row r="3" spans="1:5" x14ac:dyDescent="0.25">
      <c r="A3" t="s">
        <v>132</v>
      </c>
      <c r="C3" s="107" t="str">
        <f t="shared" ref="C3:C63" si="0">+MID(D3,1,4)</f>
        <v>0201</v>
      </c>
      <c r="D3" s="107" t="s">
        <v>2954</v>
      </c>
      <c r="E3" t="s">
        <v>2885</v>
      </c>
    </row>
    <row r="4" spans="1:5" x14ac:dyDescent="0.25">
      <c r="A4" t="s">
        <v>132</v>
      </c>
      <c r="C4" s="107" t="str">
        <f t="shared" si="0"/>
        <v>0202</v>
      </c>
      <c r="D4" s="107" t="s">
        <v>2955</v>
      </c>
      <c r="E4" t="s">
        <v>2886</v>
      </c>
    </row>
    <row r="5" spans="1:5" x14ac:dyDescent="0.25">
      <c r="A5" t="s">
        <v>132</v>
      </c>
      <c r="C5" s="107" t="str">
        <f t="shared" si="0"/>
        <v>0204</v>
      </c>
      <c r="D5" s="107" t="s">
        <v>2953</v>
      </c>
      <c r="E5" t="s">
        <v>2887</v>
      </c>
    </row>
    <row r="6" spans="1:5" x14ac:dyDescent="0.25">
      <c r="A6" t="s">
        <v>132</v>
      </c>
      <c r="C6" s="107" t="str">
        <f t="shared" si="0"/>
        <v>0205</v>
      </c>
      <c r="D6" s="107" t="s">
        <v>2952</v>
      </c>
      <c r="E6" t="s">
        <v>2888</v>
      </c>
    </row>
    <row r="7" spans="1:5" x14ac:dyDescent="0.25">
      <c r="A7" t="s">
        <v>1222</v>
      </c>
      <c r="C7" s="107" t="str">
        <f t="shared" si="0"/>
        <v>0203</v>
      </c>
      <c r="D7" s="107" t="s">
        <v>2950</v>
      </c>
      <c r="E7" t="s">
        <v>2889</v>
      </c>
    </row>
    <row r="8" spans="1:5" x14ac:dyDescent="0.25">
      <c r="A8" t="s">
        <v>1294</v>
      </c>
      <c r="C8" s="107" t="str">
        <f t="shared" si="0"/>
        <v>0206</v>
      </c>
      <c r="D8" s="107" t="s">
        <v>2951</v>
      </c>
      <c r="E8" t="s">
        <v>2890</v>
      </c>
    </row>
    <row r="9" spans="1:5" x14ac:dyDescent="0.25">
      <c r="A9" t="s">
        <v>1294</v>
      </c>
      <c r="C9" s="107" t="str">
        <f t="shared" si="0"/>
        <v>0301</v>
      </c>
      <c r="D9" s="107" t="s">
        <v>2883</v>
      </c>
      <c r="E9" t="s">
        <v>2891</v>
      </c>
    </row>
    <row r="10" spans="1:5" x14ac:dyDescent="0.25">
      <c r="A10" t="s">
        <v>1294</v>
      </c>
      <c r="C10" s="107" t="str">
        <f t="shared" si="0"/>
        <v>0401</v>
      </c>
      <c r="D10" s="107" t="s">
        <v>2828</v>
      </c>
      <c r="E10" t="s">
        <v>2892</v>
      </c>
    </row>
    <row r="11" spans="1:5" x14ac:dyDescent="0.25">
      <c r="A11" t="s">
        <v>1294</v>
      </c>
      <c r="C11" s="107" t="str">
        <f t="shared" si="0"/>
        <v>0402</v>
      </c>
      <c r="D11" s="107" t="s">
        <v>2829</v>
      </c>
      <c r="E11" t="s">
        <v>2893</v>
      </c>
    </row>
    <row r="12" spans="1:5" x14ac:dyDescent="0.25">
      <c r="A12" t="s">
        <v>1294</v>
      </c>
      <c r="C12" s="107" t="str">
        <f t="shared" si="0"/>
        <v>0403</v>
      </c>
      <c r="D12" s="107" t="s">
        <v>2830</v>
      </c>
      <c r="E12" t="s">
        <v>2894</v>
      </c>
    </row>
    <row r="13" spans="1:5" x14ac:dyDescent="0.25">
      <c r="A13" t="s">
        <v>1294</v>
      </c>
      <c r="C13" s="107" t="str">
        <f t="shared" si="0"/>
        <v>0404</v>
      </c>
      <c r="D13" s="107" t="s">
        <v>2831</v>
      </c>
      <c r="E13" t="s">
        <v>2895</v>
      </c>
    </row>
    <row r="14" spans="1:5" x14ac:dyDescent="0.25">
      <c r="A14" t="s">
        <v>1223</v>
      </c>
      <c r="C14" s="107" t="str">
        <f t="shared" si="0"/>
        <v>0405</v>
      </c>
      <c r="D14" s="104" t="s">
        <v>2956</v>
      </c>
    </row>
    <row r="15" spans="1:5" x14ac:dyDescent="0.25">
      <c r="A15" t="s">
        <v>1223</v>
      </c>
      <c r="C15" s="107" t="str">
        <f t="shared" si="0"/>
        <v>0406</v>
      </c>
      <c r="D15" s="104" t="s">
        <v>2832</v>
      </c>
    </row>
    <row r="16" spans="1:5" x14ac:dyDescent="0.25">
      <c r="A16" t="s">
        <v>1223</v>
      </c>
      <c r="C16" s="107" t="str">
        <f t="shared" si="0"/>
        <v>0501</v>
      </c>
      <c r="D16" s="107" t="s">
        <v>2833</v>
      </c>
      <c r="E16" t="s">
        <v>2896</v>
      </c>
    </row>
    <row r="17" spans="1:5" x14ac:dyDescent="0.25">
      <c r="A17" t="s">
        <v>1223</v>
      </c>
      <c r="C17" s="107" t="str">
        <f t="shared" si="0"/>
        <v>0502</v>
      </c>
      <c r="D17" s="107" t="s">
        <v>2834</v>
      </c>
      <c r="E17" t="s">
        <v>2897</v>
      </c>
    </row>
    <row r="18" spans="1:5" x14ac:dyDescent="0.25">
      <c r="A18" t="s">
        <v>1223</v>
      </c>
      <c r="C18" s="107" t="str">
        <f t="shared" si="0"/>
        <v>0503</v>
      </c>
      <c r="D18" s="107" t="s">
        <v>2835</v>
      </c>
      <c r="E18" t="s">
        <v>2898</v>
      </c>
    </row>
    <row r="19" spans="1:5" x14ac:dyDescent="0.25">
      <c r="A19" t="s">
        <v>1223</v>
      </c>
      <c r="C19" s="107" t="str">
        <f t="shared" si="0"/>
        <v>0504</v>
      </c>
      <c r="D19" s="107" t="s">
        <v>2836</v>
      </c>
      <c r="E19" t="s">
        <v>2899</v>
      </c>
    </row>
    <row r="20" spans="1:5" x14ac:dyDescent="0.25">
      <c r="A20" t="s">
        <v>1223</v>
      </c>
      <c r="C20" s="107" t="str">
        <f t="shared" si="0"/>
        <v>0505</v>
      </c>
      <c r="D20" s="107" t="s">
        <v>2837</v>
      </c>
      <c r="E20" t="s">
        <v>2900</v>
      </c>
    </row>
    <row r="21" spans="1:5" x14ac:dyDescent="0.25">
      <c r="A21" t="s">
        <v>1223</v>
      </c>
      <c r="C21" s="107" t="str">
        <f t="shared" si="0"/>
        <v>0506</v>
      </c>
      <c r="D21" s="107" t="s">
        <v>2838</v>
      </c>
      <c r="E21" t="s">
        <v>2901</v>
      </c>
    </row>
    <row r="22" spans="1:5" x14ac:dyDescent="0.25">
      <c r="A22" t="s">
        <v>1223</v>
      </c>
      <c r="C22" s="107" t="str">
        <f t="shared" si="0"/>
        <v>0507</v>
      </c>
      <c r="D22" s="107" t="s">
        <v>2839</v>
      </c>
      <c r="E22" t="s">
        <v>2902</v>
      </c>
    </row>
    <row r="23" spans="1:5" x14ac:dyDescent="0.25">
      <c r="A23" t="s">
        <v>1223</v>
      </c>
      <c r="C23" s="107" t="str">
        <f t="shared" si="0"/>
        <v>0508</v>
      </c>
      <c r="D23" s="107" t="s">
        <v>2840</v>
      </c>
      <c r="E23" t="s">
        <v>2903</v>
      </c>
    </row>
    <row r="24" spans="1:5" x14ac:dyDescent="0.25">
      <c r="A24" t="s">
        <v>1223</v>
      </c>
      <c r="C24" s="107" t="str">
        <f t="shared" si="0"/>
        <v>0509</v>
      </c>
      <c r="D24" s="107" t="s">
        <v>2841</v>
      </c>
    </row>
    <row r="25" spans="1:5" x14ac:dyDescent="0.25">
      <c r="A25" t="s">
        <v>2824</v>
      </c>
      <c r="C25" s="107" t="str">
        <f t="shared" si="0"/>
        <v>0510</v>
      </c>
      <c r="D25" s="107" t="s">
        <v>2842</v>
      </c>
      <c r="E25" t="s">
        <v>2904</v>
      </c>
    </row>
    <row r="26" spans="1:5" x14ac:dyDescent="0.25">
      <c r="A26" t="s">
        <v>2824</v>
      </c>
      <c r="C26" s="107" t="str">
        <f t="shared" si="0"/>
        <v>0511</v>
      </c>
      <c r="D26" s="107" t="s">
        <v>2843</v>
      </c>
      <c r="E26" t="s">
        <v>2905</v>
      </c>
    </row>
    <row r="27" spans="1:5" x14ac:dyDescent="0.25">
      <c r="A27" t="s">
        <v>2824</v>
      </c>
      <c r="C27" s="107" t="str">
        <f t="shared" si="0"/>
        <v>0601</v>
      </c>
      <c r="D27" s="107" t="s">
        <v>2844</v>
      </c>
      <c r="E27" t="s">
        <v>2906</v>
      </c>
    </row>
    <row r="28" spans="1:5" x14ac:dyDescent="0.25">
      <c r="A28" t="s">
        <v>2824</v>
      </c>
      <c r="C28" s="107" t="str">
        <f t="shared" si="0"/>
        <v>0602</v>
      </c>
      <c r="D28" s="107" t="s">
        <v>2845</v>
      </c>
      <c r="E28" t="s">
        <v>2907</v>
      </c>
    </row>
    <row r="29" spans="1:5" x14ac:dyDescent="0.25">
      <c r="A29" t="s">
        <v>2824</v>
      </c>
      <c r="C29" s="107" t="str">
        <f t="shared" si="0"/>
        <v>0603</v>
      </c>
      <c r="D29" s="107" t="s">
        <v>2846</v>
      </c>
      <c r="E29" t="s">
        <v>2908</v>
      </c>
    </row>
    <row r="30" spans="1:5" x14ac:dyDescent="0.25">
      <c r="A30" t="s">
        <v>1298</v>
      </c>
      <c r="C30" s="107" t="str">
        <f t="shared" si="0"/>
        <v>0604</v>
      </c>
      <c r="D30" s="107" t="s">
        <v>2847</v>
      </c>
      <c r="E30" t="s">
        <v>2909</v>
      </c>
    </row>
    <row r="31" spans="1:5" x14ac:dyDescent="0.25">
      <c r="A31" t="s">
        <v>1298</v>
      </c>
      <c r="C31" s="107" t="str">
        <f t="shared" si="0"/>
        <v>0605</v>
      </c>
      <c r="D31" s="107" t="s">
        <v>2848</v>
      </c>
      <c r="E31" t="s">
        <v>2910</v>
      </c>
    </row>
    <row r="32" spans="1:5" x14ac:dyDescent="0.25">
      <c r="A32" t="s">
        <v>1299</v>
      </c>
      <c r="C32" s="107" t="str">
        <f t="shared" si="0"/>
        <v>0701</v>
      </c>
      <c r="D32" s="107" t="s">
        <v>2849</v>
      </c>
      <c r="E32" t="s">
        <v>2911</v>
      </c>
    </row>
    <row r="33" spans="1:5" x14ac:dyDescent="0.25">
      <c r="A33" t="s">
        <v>1299</v>
      </c>
      <c r="C33" s="107" t="str">
        <f t="shared" si="0"/>
        <v>0702</v>
      </c>
      <c r="D33" s="107" t="s">
        <v>2850</v>
      </c>
      <c r="E33" t="s">
        <v>2912</v>
      </c>
    </row>
    <row r="34" spans="1:5" x14ac:dyDescent="0.25">
      <c r="A34" t="s">
        <v>1299</v>
      </c>
      <c r="C34" s="107" t="str">
        <f t="shared" si="0"/>
        <v>0801</v>
      </c>
      <c r="D34" s="107" t="s">
        <v>2851</v>
      </c>
      <c r="E34" t="s">
        <v>2913</v>
      </c>
    </row>
    <row r="35" spans="1:5" x14ac:dyDescent="0.25">
      <c r="A35" t="s">
        <v>1299</v>
      </c>
      <c r="C35" s="107" t="str">
        <f t="shared" si="0"/>
        <v>0802</v>
      </c>
      <c r="D35" s="107" t="s">
        <v>2852</v>
      </c>
      <c r="E35" t="s">
        <v>2914</v>
      </c>
    </row>
    <row r="36" spans="1:5" x14ac:dyDescent="0.25">
      <c r="A36" t="s">
        <v>1299</v>
      </c>
      <c r="C36" s="107" t="str">
        <f t="shared" si="0"/>
        <v>0803</v>
      </c>
      <c r="D36" s="107" t="s">
        <v>2853</v>
      </c>
      <c r="E36" t="s">
        <v>2915</v>
      </c>
    </row>
    <row r="37" spans="1:5" x14ac:dyDescent="0.25">
      <c r="A37" t="s">
        <v>1299</v>
      </c>
      <c r="C37" s="107" t="str">
        <f t="shared" si="0"/>
        <v>0804</v>
      </c>
      <c r="D37" s="107" t="s">
        <v>2854</v>
      </c>
      <c r="E37" t="s">
        <v>2916</v>
      </c>
    </row>
    <row r="38" spans="1:5" x14ac:dyDescent="0.25">
      <c r="A38" t="s">
        <v>1299</v>
      </c>
      <c r="C38" s="107" t="str">
        <f t="shared" si="0"/>
        <v>0805</v>
      </c>
      <c r="D38" s="107" t="s">
        <v>2855</v>
      </c>
      <c r="E38" t="s">
        <v>2917</v>
      </c>
    </row>
    <row r="39" spans="1:5" x14ac:dyDescent="0.25">
      <c r="A39" t="s">
        <v>1299</v>
      </c>
      <c r="C39" s="107" t="str">
        <f t="shared" si="0"/>
        <v>0806</v>
      </c>
      <c r="D39" s="107" t="s">
        <v>2856</v>
      </c>
      <c r="E39" t="s">
        <v>2918</v>
      </c>
    </row>
    <row r="40" spans="1:5" x14ac:dyDescent="0.25">
      <c r="A40" t="s">
        <v>1299</v>
      </c>
      <c r="C40" s="107" t="str">
        <f t="shared" si="0"/>
        <v>0807</v>
      </c>
      <c r="D40" s="107" t="s">
        <v>2857</v>
      </c>
      <c r="E40" t="s">
        <v>2919</v>
      </c>
    </row>
    <row r="41" spans="1:5" x14ac:dyDescent="0.25">
      <c r="A41" t="s">
        <v>1299</v>
      </c>
      <c r="C41" s="107" t="str">
        <f t="shared" si="0"/>
        <v>0808</v>
      </c>
      <c r="D41" s="107" t="s">
        <v>2858</v>
      </c>
      <c r="E41" t="s">
        <v>2920</v>
      </c>
    </row>
    <row r="42" spans="1:5" x14ac:dyDescent="0.25">
      <c r="A42" t="s">
        <v>1299</v>
      </c>
      <c r="C42" s="107" t="str">
        <f t="shared" si="0"/>
        <v>0809</v>
      </c>
      <c r="D42" s="107" t="s">
        <v>2859</v>
      </c>
      <c r="E42" t="s">
        <v>2921</v>
      </c>
    </row>
    <row r="43" spans="1:5" x14ac:dyDescent="0.25">
      <c r="A43" t="s">
        <v>1299</v>
      </c>
      <c r="C43" s="107" t="str">
        <f t="shared" si="0"/>
        <v>0810</v>
      </c>
      <c r="D43" s="107" t="s">
        <v>2860</v>
      </c>
      <c r="E43" t="s">
        <v>2922</v>
      </c>
    </row>
    <row r="44" spans="1:5" x14ac:dyDescent="0.25">
      <c r="A44" t="s">
        <v>1300</v>
      </c>
      <c r="C44" s="107" t="str">
        <f t="shared" si="0"/>
        <v>0811</v>
      </c>
      <c r="D44" s="107" t="s">
        <v>2861</v>
      </c>
      <c r="E44" t="s">
        <v>2923</v>
      </c>
    </row>
    <row r="45" spans="1:5" x14ac:dyDescent="0.25">
      <c r="A45" t="s">
        <v>1300</v>
      </c>
      <c r="C45" s="107" t="str">
        <f t="shared" si="0"/>
        <v>0812</v>
      </c>
      <c r="D45" s="107" t="s">
        <v>2862</v>
      </c>
      <c r="E45" t="s">
        <v>2924</v>
      </c>
    </row>
    <row r="46" spans="1:5" x14ac:dyDescent="0.25">
      <c r="A46" t="s">
        <v>1300</v>
      </c>
      <c r="C46" s="107" t="str">
        <f t="shared" si="0"/>
        <v>0901</v>
      </c>
      <c r="D46" s="107" t="s">
        <v>2863</v>
      </c>
      <c r="E46" t="s">
        <v>2925</v>
      </c>
    </row>
    <row r="47" spans="1:5" x14ac:dyDescent="0.25">
      <c r="A47" t="s">
        <v>1300</v>
      </c>
      <c r="C47" s="107" t="str">
        <f t="shared" si="0"/>
        <v>0902</v>
      </c>
      <c r="D47" s="107" t="s">
        <v>2864</v>
      </c>
      <c r="E47" t="s">
        <v>2926</v>
      </c>
    </row>
    <row r="48" spans="1:5" x14ac:dyDescent="0.25">
      <c r="A48" t="s">
        <v>1300</v>
      </c>
      <c r="C48" s="107" t="str">
        <f t="shared" si="0"/>
        <v>0903</v>
      </c>
      <c r="D48" s="107" t="s">
        <v>2865</v>
      </c>
      <c r="E48" t="s">
        <v>2927</v>
      </c>
    </row>
    <row r="49" spans="1:5" x14ac:dyDescent="0.25">
      <c r="A49" t="s">
        <v>1302</v>
      </c>
      <c r="C49" s="107" t="str">
        <f t="shared" si="0"/>
        <v>0904</v>
      </c>
      <c r="D49" s="107" t="s">
        <v>2866</v>
      </c>
      <c r="E49" t="s">
        <v>2928</v>
      </c>
    </row>
    <row r="50" spans="1:5" x14ac:dyDescent="0.25">
      <c r="A50" t="s">
        <v>1302</v>
      </c>
      <c r="C50" s="107" t="str">
        <f t="shared" si="0"/>
        <v>0905</v>
      </c>
      <c r="D50" s="107" t="s">
        <v>2867</v>
      </c>
      <c r="E50" t="s">
        <v>2929</v>
      </c>
    </row>
    <row r="51" spans="1:5" x14ac:dyDescent="0.25">
      <c r="A51" t="s">
        <v>1302</v>
      </c>
      <c r="C51" s="107" t="str">
        <f t="shared" si="0"/>
        <v>1006</v>
      </c>
      <c r="D51" s="107" t="s">
        <v>2868</v>
      </c>
      <c r="E51" t="s">
        <v>2930</v>
      </c>
    </row>
    <row r="52" spans="1:5" x14ac:dyDescent="0.25">
      <c r="A52" t="s">
        <v>1302</v>
      </c>
      <c r="C52" s="107" t="str">
        <f t="shared" si="0"/>
        <v>1007</v>
      </c>
      <c r="D52" s="107" t="s">
        <v>2869</v>
      </c>
      <c r="E52" t="s">
        <v>2931</v>
      </c>
    </row>
    <row r="53" spans="1:5" x14ac:dyDescent="0.25">
      <c r="A53" t="s">
        <v>1302</v>
      </c>
      <c r="C53" s="107" t="str">
        <f t="shared" si="0"/>
        <v>1008</v>
      </c>
      <c r="D53" s="107" t="s">
        <v>2870</v>
      </c>
      <c r="E53" t="s">
        <v>2932</v>
      </c>
    </row>
    <row r="54" spans="1:5" x14ac:dyDescent="0.25">
      <c r="A54" t="s">
        <v>1302</v>
      </c>
      <c r="C54" s="107" t="str">
        <f t="shared" si="0"/>
        <v>1009</v>
      </c>
      <c r="D54" s="107" t="s">
        <v>2871</v>
      </c>
      <c r="E54" t="s">
        <v>2933</v>
      </c>
    </row>
    <row r="55" spans="1:5" x14ac:dyDescent="0.25">
      <c r="A55" t="s">
        <v>1302</v>
      </c>
      <c r="C55" s="107" t="str">
        <f t="shared" si="0"/>
        <v>1010</v>
      </c>
      <c r="D55" s="107" t="s">
        <v>2872</v>
      </c>
      <c r="E55" t="s">
        <v>2934</v>
      </c>
    </row>
    <row r="56" spans="1:5" x14ac:dyDescent="0.25">
      <c r="A56" t="s">
        <v>1304</v>
      </c>
      <c r="C56" s="107" t="str">
        <f t="shared" si="0"/>
        <v>1011</v>
      </c>
      <c r="D56" s="107" t="s">
        <v>2873</v>
      </c>
      <c r="E56" t="s">
        <v>2935</v>
      </c>
    </row>
    <row r="57" spans="1:5" x14ac:dyDescent="0.25">
      <c r="A57" t="s">
        <v>1304</v>
      </c>
      <c r="C57" s="107" t="str">
        <f t="shared" si="0"/>
        <v>1012</v>
      </c>
      <c r="D57" s="107" t="s">
        <v>2874</v>
      </c>
      <c r="E57" t="s">
        <v>2936</v>
      </c>
    </row>
    <row r="58" spans="1:5" x14ac:dyDescent="0.25">
      <c r="A58" t="s">
        <v>1304</v>
      </c>
      <c r="C58" s="107" t="str">
        <f t="shared" si="0"/>
        <v>1101</v>
      </c>
      <c r="D58" s="107" t="s">
        <v>2875</v>
      </c>
      <c r="E58" t="s">
        <v>2937</v>
      </c>
    </row>
    <row r="59" spans="1:5" x14ac:dyDescent="0.25">
      <c r="A59" t="s">
        <v>1304</v>
      </c>
      <c r="C59" s="107" t="str">
        <f t="shared" si="0"/>
        <v>1102</v>
      </c>
      <c r="D59" s="107" t="s">
        <v>2876</v>
      </c>
      <c r="E59" t="s">
        <v>2938</v>
      </c>
    </row>
    <row r="60" spans="1:5" x14ac:dyDescent="0.25">
      <c r="A60" t="s">
        <v>1304</v>
      </c>
      <c r="C60" s="107" t="str">
        <f t="shared" si="0"/>
        <v>1103</v>
      </c>
      <c r="D60" s="107" t="s">
        <v>2877</v>
      </c>
      <c r="E60" t="s">
        <v>2939</v>
      </c>
    </row>
    <row r="61" spans="1:5" x14ac:dyDescent="0.25">
      <c r="A61" t="s">
        <v>1304</v>
      </c>
      <c r="C61" s="107" t="str">
        <f t="shared" si="0"/>
        <v>1104</v>
      </c>
      <c r="D61" s="107" t="s">
        <v>2878</v>
      </c>
      <c r="E61" t="s">
        <v>2940</v>
      </c>
    </row>
    <row r="62" spans="1:5" x14ac:dyDescent="0.25">
      <c r="A62" t="s">
        <v>1224</v>
      </c>
      <c r="C62" s="107" t="str">
        <f t="shared" si="0"/>
        <v>1105</v>
      </c>
      <c r="D62" s="107" t="s">
        <v>2879</v>
      </c>
      <c r="E62" t="s">
        <v>2941</v>
      </c>
    </row>
    <row r="63" spans="1:5" x14ac:dyDescent="0.25">
      <c r="A63" t="s">
        <v>2826</v>
      </c>
      <c r="C63" s="107" t="str">
        <f t="shared" si="0"/>
        <v>1106</v>
      </c>
      <c r="D63" s="107" t="s">
        <v>2880</v>
      </c>
      <c r="E63" t="s">
        <v>2942</v>
      </c>
    </row>
    <row r="64" spans="1:5" x14ac:dyDescent="0.25">
      <c r="A64" t="s">
        <v>1243</v>
      </c>
      <c r="D64" s="107" t="s">
        <v>2825</v>
      </c>
      <c r="E64" t="s">
        <v>2943</v>
      </c>
    </row>
    <row r="65" spans="1:5" x14ac:dyDescent="0.25">
      <c r="A65" t="s">
        <v>1243</v>
      </c>
      <c r="D65" s="107" t="s">
        <v>2881</v>
      </c>
      <c r="E65" t="s">
        <v>2944</v>
      </c>
    </row>
    <row r="66" spans="1:5" x14ac:dyDescent="0.25">
      <c r="E66" t="s">
        <v>2945</v>
      </c>
    </row>
    <row r="67" spans="1:5" x14ac:dyDescent="0.25">
      <c r="E67" t="s">
        <v>2946</v>
      </c>
    </row>
    <row r="68" spans="1:5" x14ac:dyDescent="0.25">
      <c r="E68" t="s">
        <v>2947</v>
      </c>
    </row>
    <row r="69" spans="1:5" x14ac:dyDescent="0.25">
      <c r="D69" s="107"/>
      <c r="E69" t="s">
        <v>2948</v>
      </c>
    </row>
    <row r="70" spans="1:5" x14ac:dyDescent="0.25">
      <c r="D70" s="107"/>
    </row>
    <row r="71" spans="1:5" x14ac:dyDescent="0.25">
      <c r="D71" s="107"/>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3:E1496"/>
  <sheetViews>
    <sheetView topLeftCell="A159" zoomScale="55" zoomScaleNormal="55" workbookViewId="0">
      <selection activeCell="A373" sqref="A373"/>
    </sheetView>
  </sheetViews>
  <sheetFormatPr baseColWidth="10" defaultColWidth="11.42578125" defaultRowHeight="15" x14ac:dyDescent="0.25"/>
  <cols>
    <col min="1" max="1" width="169.85546875" style="45" bestFit="1" customWidth="1"/>
    <col min="2" max="2" width="27.42578125" style="45" bestFit="1" customWidth="1"/>
    <col min="3" max="4" width="17.7109375" style="45" customWidth="1"/>
    <col min="5" max="5" width="24.28515625" style="45" bestFit="1" customWidth="1"/>
    <col min="6" max="16384" width="11.42578125" style="45"/>
  </cols>
  <sheetData>
    <row r="3" spans="1:5" x14ac:dyDescent="0.25">
      <c r="A3" s="2" t="s">
        <v>32</v>
      </c>
      <c r="B3" t="s">
        <v>1194</v>
      </c>
      <c r="C3"/>
      <c r="D3"/>
      <c r="E3"/>
    </row>
    <row r="4" spans="1:5" x14ac:dyDescent="0.25">
      <c r="A4" s="10" t="s">
        <v>144</v>
      </c>
      <c r="B4" s="4">
        <v>22573235.52</v>
      </c>
      <c r="C4"/>
      <c r="D4"/>
      <c r="E4"/>
    </row>
    <row r="5" spans="1:5" x14ac:dyDescent="0.25">
      <c r="A5" s="105" t="s">
        <v>1373</v>
      </c>
      <c r="B5" s="4">
        <v>22573235.52</v>
      </c>
      <c r="C5"/>
      <c r="D5"/>
      <c r="E5"/>
    </row>
    <row r="6" spans="1:5" x14ac:dyDescent="0.25">
      <c r="A6" s="106" t="s">
        <v>1368</v>
      </c>
      <c r="B6" s="4">
        <v>22573235.52</v>
      </c>
      <c r="C6"/>
      <c r="D6"/>
      <c r="E6"/>
    </row>
    <row r="7" spans="1:5" x14ac:dyDescent="0.25">
      <c r="A7" s="10" t="s">
        <v>68</v>
      </c>
      <c r="B7" s="4">
        <v>1728738984.8399999</v>
      </c>
      <c r="C7"/>
      <c r="D7"/>
      <c r="E7"/>
    </row>
    <row r="8" spans="1:5" x14ac:dyDescent="0.25">
      <c r="A8" s="105" t="s">
        <v>1373</v>
      </c>
      <c r="B8" s="4">
        <v>1728738984.8399999</v>
      </c>
      <c r="C8"/>
      <c r="D8"/>
      <c r="E8"/>
    </row>
    <row r="9" spans="1:5" x14ac:dyDescent="0.25">
      <c r="A9" s="106" t="s">
        <v>1368</v>
      </c>
      <c r="B9" s="4">
        <v>1728738984.8399999</v>
      </c>
      <c r="C9"/>
      <c r="D9"/>
      <c r="E9"/>
    </row>
    <row r="10" spans="1:5" x14ac:dyDescent="0.25">
      <c r="A10" s="105" t="s">
        <v>1379</v>
      </c>
      <c r="B10" s="4">
        <v>0</v>
      </c>
      <c r="C10"/>
      <c r="D10"/>
      <c r="E10"/>
    </row>
    <row r="11" spans="1:5" x14ac:dyDescent="0.25">
      <c r="A11" s="106" t="s">
        <v>1369</v>
      </c>
      <c r="B11" s="4">
        <v>0</v>
      </c>
      <c r="C11"/>
      <c r="D11"/>
      <c r="E11"/>
    </row>
    <row r="12" spans="1:5" x14ac:dyDescent="0.25">
      <c r="A12" s="10" t="s">
        <v>145</v>
      </c>
      <c r="B12" s="4">
        <v>8500000</v>
      </c>
      <c r="C12"/>
      <c r="D12"/>
      <c r="E12"/>
    </row>
    <row r="13" spans="1:5" x14ac:dyDescent="0.25">
      <c r="A13" s="105" t="s">
        <v>1373</v>
      </c>
      <c r="B13" s="4">
        <v>8500000</v>
      </c>
      <c r="C13"/>
      <c r="D13"/>
      <c r="E13"/>
    </row>
    <row r="14" spans="1:5" x14ac:dyDescent="0.25">
      <c r="A14" s="106" t="s">
        <v>1368</v>
      </c>
      <c r="B14" s="4">
        <v>8500000</v>
      </c>
      <c r="C14"/>
      <c r="D14"/>
      <c r="E14"/>
    </row>
    <row r="15" spans="1:5" x14ac:dyDescent="0.25">
      <c r="A15" s="10" t="s">
        <v>146</v>
      </c>
      <c r="B15" s="4">
        <v>109997760</v>
      </c>
      <c r="C15"/>
      <c r="D15"/>
      <c r="E15"/>
    </row>
    <row r="16" spans="1:5" x14ac:dyDescent="0.25">
      <c r="A16" s="105" t="s">
        <v>1373</v>
      </c>
      <c r="B16" s="4">
        <v>109997760</v>
      </c>
      <c r="C16"/>
      <c r="D16"/>
      <c r="E16"/>
    </row>
    <row r="17" spans="1:5" x14ac:dyDescent="0.25">
      <c r="A17" s="106" t="s">
        <v>1368</v>
      </c>
      <c r="B17" s="4">
        <v>109997760</v>
      </c>
      <c r="C17"/>
      <c r="D17"/>
      <c r="E17"/>
    </row>
    <row r="18" spans="1:5" x14ac:dyDescent="0.25">
      <c r="A18" s="105" t="s">
        <v>1379</v>
      </c>
      <c r="B18" s="4">
        <v>0</v>
      </c>
      <c r="C18"/>
      <c r="D18"/>
      <c r="E18"/>
    </row>
    <row r="19" spans="1:5" x14ac:dyDescent="0.25">
      <c r="A19" s="106" t="s">
        <v>1369</v>
      </c>
      <c r="B19" s="4">
        <v>0</v>
      </c>
      <c r="C19"/>
      <c r="D19"/>
      <c r="E19"/>
    </row>
    <row r="20" spans="1:5" x14ac:dyDescent="0.25">
      <c r="A20" s="10" t="s">
        <v>147</v>
      </c>
      <c r="B20" s="4">
        <v>342475824.48000002</v>
      </c>
      <c r="C20"/>
      <c r="D20"/>
      <c r="E20"/>
    </row>
    <row r="21" spans="1:5" x14ac:dyDescent="0.25">
      <c r="A21" s="105" t="s">
        <v>1373</v>
      </c>
      <c r="B21" s="4">
        <v>342475824.48000002</v>
      </c>
      <c r="C21"/>
      <c r="D21"/>
      <c r="E21"/>
    </row>
    <row r="22" spans="1:5" x14ac:dyDescent="0.25">
      <c r="A22" s="106" t="s">
        <v>1368</v>
      </c>
      <c r="B22" s="4">
        <v>342475824.48000002</v>
      </c>
      <c r="C22"/>
      <c r="D22"/>
      <c r="E22"/>
    </row>
    <row r="23" spans="1:5" x14ac:dyDescent="0.25">
      <c r="A23" s="10" t="s">
        <v>148</v>
      </c>
      <c r="B23" s="4">
        <v>17439028.43</v>
      </c>
      <c r="C23"/>
      <c r="D23"/>
      <c r="E23"/>
    </row>
    <row r="24" spans="1:5" x14ac:dyDescent="0.25">
      <c r="A24" s="105" t="s">
        <v>1373</v>
      </c>
      <c r="B24" s="4">
        <v>17439028.43</v>
      </c>
      <c r="C24"/>
      <c r="D24"/>
      <c r="E24"/>
    </row>
    <row r="25" spans="1:5" x14ac:dyDescent="0.25">
      <c r="A25" s="106" t="s">
        <v>1368</v>
      </c>
      <c r="B25" s="4">
        <v>17439028.43</v>
      </c>
      <c r="C25"/>
      <c r="D25"/>
      <c r="E25"/>
    </row>
    <row r="26" spans="1:5" x14ac:dyDescent="0.25">
      <c r="A26" s="10" t="s">
        <v>39</v>
      </c>
      <c r="B26" s="4">
        <v>0</v>
      </c>
      <c r="C26"/>
      <c r="D26"/>
      <c r="E26"/>
    </row>
    <row r="27" spans="1:5" x14ac:dyDescent="0.25">
      <c r="A27" s="105" t="s">
        <v>1379</v>
      </c>
      <c r="B27" s="4">
        <v>0</v>
      </c>
      <c r="C27"/>
      <c r="D27"/>
      <c r="E27"/>
    </row>
    <row r="28" spans="1:5" x14ac:dyDescent="0.25">
      <c r="A28" s="106" t="s">
        <v>1369</v>
      </c>
      <c r="B28" s="4">
        <v>0</v>
      </c>
      <c r="C28"/>
      <c r="D28"/>
      <c r="E28"/>
    </row>
    <row r="29" spans="1:5" x14ac:dyDescent="0.25">
      <c r="A29" s="10" t="s">
        <v>149</v>
      </c>
      <c r="B29" s="4">
        <v>83680288.5</v>
      </c>
      <c r="C29"/>
      <c r="D29"/>
      <c r="E29"/>
    </row>
    <row r="30" spans="1:5" x14ac:dyDescent="0.25">
      <c r="A30" s="105" t="s">
        <v>1373</v>
      </c>
      <c r="B30" s="4">
        <v>83680288.5</v>
      </c>
      <c r="C30"/>
      <c r="D30"/>
      <c r="E30"/>
    </row>
    <row r="31" spans="1:5" x14ac:dyDescent="0.25">
      <c r="A31" s="106" t="s">
        <v>1368</v>
      </c>
      <c r="B31" s="4">
        <v>83680288.5</v>
      </c>
      <c r="C31"/>
      <c r="D31"/>
      <c r="E31"/>
    </row>
    <row r="32" spans="1:5" x14ac:dyDescent="0.25">
      <c r="A32" s="10" t="s">
        <v>150</v>
      </c>
      <c r="B32" s="4">
        <v>54982374.68</v>
      </c>
      <c r="C32"/>
      <c r="D32"/>
      <c r="E32"/>
    </row>
    <row r="33" spans="1:5" x14ac:dyDescent="0.25">
      <c r="A33" s="105" t="s">
        <v>1373</v>
      </c>
      <c r="B33" s="4">
        <v>54982374.68</v>
      </c>
      <c r="C33"/>
      <c r="D33"/>
      <c r="E33"/>
    </row>
    <row r="34" spans="1:5" x14ac:dyDescent="0.25">
      <c r="A34" s="106" t="s">
        <v>1368</v>
      </c>
      <c r="B34" s="4">
        <v>54982374.68</v>
      </c>
      <c r="C34"/>
      <c r="D34"/>
      <c r="E34"/>
    </row>
    <row r="35" spans="1:5" x14ac:dyDescent="0.25">
      <c r="A35" s="10" t="s">
        <v>151</v>
      </c>
      <c r="B35" s="4">
        <v>342729929.47000003</v>
      </c>
      <c r="C35"/>
      <c r="D35"/>
      <c r="E35"/>
    </row>
    <row r="36" spans="1:5" x14ac:dyDescent="0.25">
      <c r="A36" s="105" t="s">
        <v>1373</v>
      </c>
      <c r="B36" s="4">
        <v>342729929.47000003</v>
      </c>
      <c r="C36"/>
      <c r="D36"/>
      <c r="E36"/>
    </row>
    <row r="37" spans="1:5" x14ac:dyDescent="0.25">
      <c r="A37" s="106" t="s">
        <v>1368</v>
      </c>
      <c r="B37" s="4">
        <v>342729929.47000003</v>
      </c>
      <c r="C37"/>
      <c r="D37"/>
      <c r="E37"/>
    </row>
    <row r="38" spans="1:5" x14ac:dyDescent="0.25">
      <c r="A38" s="10" t="s">
        <v>152</v>
      </c>
      <c r="B38" s="4">
        <v>57272000</v>
      </c>
      <c r="C38"/>
      <c r="D38"/>
      <c r="E38"/>
    </row>
    <row r="39" spans="1:5" x14ac:dyDescent="0.25">
      <c r="A39" s="105" t="s">
        <v>1373</v>
      </c>
      <c r="B39" s="4">
        <v>57272000</v>
      </c>
      <c r="C39"/>
      <c r="D39"/>
      <c r="E39"/>
    </row>
    <row r="40" spans="1:5" x14ac:dyDescent="0.25">
      <c r="A40" s="106" t="s">
        <v>1368</v>
      </c>
      <c r="B40" s="4">
        <v>57272000</v>
      </c>
      <c r="C40"/>
      <c r="D40"/>
    </row>
    <row r="41" spans="1:5" x14ac:dyDescent="0.25">
      <c r="A41" s="105" t="s">
        <v>1365</v>
      </c>
      <c r="B41" s="4">
        <v>0</v>
      </c>
      <c r="C41"/>
      <c r="D41"/>
    </row>
    <row r="42" spans="1:5" x14ac:dyDescent="0.25">
      <c r="A42" s="106" t="s">
        <v>1369</v>
      </c>
      <c r="B42" s="4">
        <v>0</v>
      </c>
      <c r="C42"/>
      <c r="D42"/>
    </row>
    <row r="43" spans="1:5" x14ac:dyDescent="0.25">
      <c r="A43" s="10" t="s">
        <v>153</v>
      </c>
      <c r="B43" s="4">
        <v>4000000</v>
      </c>
      <c r="C43"/>
      <c r="D43"/>
    </row>
    <row r="44" spans="1:5" x14ac:dyDescent="0.25">
      <c r="A44" s="105" t="s">
        <v>1373</v>
      </c>
      <c r="B44" s="4">
        <v>4000000</v>
      </c>
      <c r="C44"/>
      <c r="D44"/>
    </row>
    <row r="45" spans="1:5" x14ac:dyDescent="0.25">
      <c r="A45" s="106" t="s">
        <v>1368</v>
      </c>
      <c r="B45" s="4">
        <v>4000000</v>
      </c>
      <c r="C45"/>
      <c r="D45"/>
    </row>
    <row r="46" spans="1:5" x14ac:dyDescent="0.25">
      <c r="A46" s="10" t="s">
        <v>154</v>
      </c>
      <c r="B46" s="4">
        <v>513666024.44</v>
      </c>
      <c r="C46"/>
      <c r="D46"/>
    </row>
    <row r="47" spans="1:5" x14ac:dyDescent="0.25">
      <c r="A47" s="105" t="s">
        <v>1373</v>
      </c>
      <c r="B47" s="4">
        <v>513666024.44</v>
      </c>
      <c r="C47"/>
      <c r="D47"/>
    </row>
    <row r="48" spans="1:5" x14ac:dyDescent="0.25">
      <c r="A48" s="106" t="s">
        <v>1368</v>
      </c>
      <c r="B48" s="4">
        <v>513666024.44</v>
      </c>
      <c r="C48"/>
      <c r="D48"/>
    </row>
    <row r="49" spans="1:4" x14ac:dyDescent="0.25">
      <c r="A49" s="10" t="s">
        <v>193</v>
      </c>
      <c r="B49" s="4">
        <v>97504875</v>
      </c>
      <c r="C49"/>
      <c r="D49"/>
    </row>
    <row r="50" spans="1:4" x14ac:dyDescent="0.25">
      <c r="A50" s="105" t="s">
        <v>1373</v>
      </c>
      <c r="B50" s="4">
        <v>97504875</v>
      </c>
      <c r="C50"/>
      <c r="D50"/>
    </row>
    <row r="51" spans="1:4" x14ac:dyDescent="0.25">
      <c r="A51" s="106" t="s">
        <v>1368</v>
      </c>
      <c r="B51" s="4">
        <v>97504875</v>
      </c>
      <c r="C51"/>
      <c r="D51"/>
    </row>
    <row r="52" spans="1:4" x14ac:dyDescent="0.25">
      <c r="A52" s="10" t="s">
        <v>155</v>
      </c>
      <c r="B52" s="4">
        <v>49270726.640000001</v>
      </c>
      <c r="C52"/>
      <c r="D52"/>
    </row>
    <row r="53" spans="1:4" x14ac:dyDescent="0.25">
      <c r="A53" s="105" t="s">
        <v>1373</v>
      </c>
      <c r="B53" s="4">
        <v>49270726.640000001</v>
      </c>
      <c r="C53"/>
      <c r="D53"/>
    </row>
    <row r="54" spans="1:4" x14ac:dyDescent="0.25">
      <c r="A54" s="106" t="s">
        <v>1368</v>
      </c>
      <c r="B54" s="4">
        <v>49270726.640000001</v>
      </c>
      <c r="C54"/>
      <c r="D54"/>
    </row>
    <row r="55" spans="1:4" x14ac:dyDescent="0.25">
      <c r="A55" s="10" t="s">
        <v>2</v>
      </c>
      <c r="B55" s="4">
        <v>8340920.7179999994</v>
      </c>
      <c r="C55"/>
      <c r="D55"/>
    </row>
    <row r="56" spans="1:4" x14ac:dyDescent="0.25">
      <c r="A56" s="105" t="s">
        <v>1377</v>
      </c>
      <c r="B56" s="4">
        <v>75000</v>
      </c>
      <c r="C56"/>
      <c r="D56"/>
    </row>
    <row r="57" spans="1:4" x14ac:dyDescent="0.25">
      <c r="A57" s="106" t="s">
        <v>1378</v>
      </c>
      <c r="B57" s="4">
        <v>75000</v>
      </c>
      <c r="C57"/>
      <c r="D57"/>
    </row>
    <row r="58" spans="1:4" x14ac:dyDescent="0.25">
      <c r="A58" s="105" t="s">
        <v>1366</v>
      </c>
      <c r="B58" s="4">
        <v>500000</v>
      </c>
      <c r="C58"/>
      <c r="D58"/>
    </row>
    <row r="59" spans="1:4" x14ac:dyDescent="0.25">
      <c r="A59" s="106" t="s">
        <v>1369</v>
      </c>
      <c r="B59" s="4">
        <v>500000</v>
      </c>
      <c r="C59"/>
      <c r="D59"/>
    </row>
    <row r="60" spans="1:4" x14ac:dyDescent="0.25">
      <c r="A60" s="105" t="s">
        <v>1362</v>
      </c>
      <c r="B60" s="4">
        <v>150000</v>
      </c>
      <c r="C60"/>
      <c r="D60"/>
    </row>
    <row r="61" spans="1:4" x14ac:dyDescent="0.25">
      <c r="A61" s="106" t="s">
        <v>1367</v>
      </c>
      <c r="B61" s="4">
        <v>150000</v>
      </c>
      <c r="C61"/>
      <c r="D61"/>
    </row>
    <row r="62" spans="1:4" x14ac:dyDescent="0.25">
      <c r="A62" s="105" t="s">
        <v>1363</v>
      </c>
      <c r="B62" s="4">
        <v>192000</v>
      </c>
      <c r="C62"/>
      <c r="D62"/>
    </row>
    <row r="63" spans="1:4" x14ac:dyDescent="0.25">
      <c r="A63" s="106" t="s">
        <v>1368</v>
      </c>
      <c r="B63" s="4">
        <v>192000</v>
      </c>
      <c r="C63"/>
      <c r="D63"/>
    </row>
    <row r="64" spans="1:4" x14ac:dyDescent="0.25">
      <c r="A64" s="105" t="s">
        <v>1373</v>
      </c>
      <c r="B64" s="4">
        <v>647720</v>
      </c>
      <c r="C64"/>
      <c r="D64"/>
    </row>
    <row r="65" spans="1:4" x14ac:dyDescent="0.25">
      <c r="A65" s="106" t="s">
        <v>1372</v>
      </c>
      <c r="B65" s="4">
        <v>47720</v>
      </c>
      <c r="C65"/>
      <c r="D65"/>
    </row>
    <row r="66" spans="1:4" x14ac:dyDescent="0.25">
      <c r="A66" s="106" t="s">
        <v>1368</v>
      </c>
      <c r="B66" s="4">
        <v>600000</v>
      </c>
      <c r="C66"/>
      <c r="D66"/>
    </row>
    <row r="67" spans="1:4" x14ac:dyDescent="0.25">
      <c r="A67" s="105" t="s">
        <v>1376</v>
      </c>
      <c r="B67" s="4">
        <v>669868.81999999995</v>
      </c>
      <c r="C67"/>
      <c r="D67"/>
    </row>
    <row r="68" spans="1:4" x14ac:dyDescent="0.25">
      <c r="A68" s="106" t="s">
        <v>1372</v>
      </c>
      <c r="B68" s="4">
        <v>669868.81999999995</v>
      </c>
      <c r="C68"/>
      <c r="D68"/>
    </row>
    <row r="69" spans="1:4" x14ac:dyDescent="0.25">
      <c r="A69" s="105" t="s">
        <v>1365</v>
      </c>
      <c r="B69" s="4">
        <v>882000</v>
      </c>
      <c r="C69"/>
      <c r="D69"/>
    </row>
    <row r="70" spans="1:4" x14ac:dyDescent="0.25">
      <c r="A70" s="106" t="s">
        <v>1369</v>
      </c>
      <c r="B70" s="4">
        <v>882000</v>
      </c>
      <c r="C70"/>
      <c r="D70"/>
    </row>
    <row r="71" spans="1:4" x14ac:dyDescent="0.25">
      <c r="A71" s="105" t="s">
        <v>1374</v>
      </c>
      <c r="B71" s="4">
        <v>99598.388000000006</v>
      </c>
      <c r="C71"/>
      <c r="D71"/>
    </row>
    <row r="72" spans="1:4" x14ac:dyDescent="0.25">
      <c r="A72" s="106" t="s">
        <v>1375</v>
      </c>
      <c r="B72" s="4">
        <v>99598.388000000006</v>
      </c>
      <c r="C72"/>
      <c r="D72"/>
    </row>
    <row r="73" spans="1:4" x14ac:dyDescent="0.25">
      <c r="A73" s="105" t="s">
        <v>1370</v>
      </c>
      <c r="B73" s="4">
        <v>900000</v>
      </c>
      <c r="C73"/>
      <c r="D73"/>
    </row>
    <row r="74" spans="1:4" x14ac:dyDescent="0.25">
      <c r="A74" s="106" t="s">
        <v>1371</v>
      </c>
      <c r="B74" s="4">
        <v>900000</v>
      </c>
      <c r="C74"/>
      <c r="D74"/>
    </row>
    <row r="75" spans="1:4" x14ac:dyDescent="0.25">
      <c r="A75" s="105" t="s">
        <v>1364</v>
      </c>
      <c r="B75" s="4">
        <v>50000</v>
      </c>
      <c r="C75"/>
      <c r="D75"/>
    </row>
    <row r="76" spans="1:4" x14ac:dyDescent="0.25">
      <c r="A76" s="106" t="s">
        <v>1368</v>
      </c>
      <c r="B76" s="4">
        <v>50000</v>
      </c>
      <c r="C76"/>
      <c r="D76"/>
    </row>
    <row r="77" spans="1:4" x14ac:dyDescent="0.25">
      <c r="A77" s="105" t="s">
        <v>1386</v>
      </c>
      <c r="B77" s="4">
        <v>185000</v>
      </c>
      <c r="C77"/>
      <c r="D77"/>
    </row>
    <row r="78" spans="1:4" x14ac:dyDescent="0.25">
      <c r="A78" s="106" t="s">
        <v>1369</v>
      </c>
      <c r="B78" s="4">
        <v>185000</v>
      </c>
      <c r="C78"/>
      <c r="D78"/>
    </row>
    <row r="79" spans="1:4" x14ac:dyDescent="0.25">
      <c r="A79" s="105" t="s">
        <v>1380</v>
      </c>
      <c r="B79" s="4">
        <v>150000</v>
      </c>
      <c r="C79"/>
      <c r="D79"/>
    </row>
    <row r="80" spans="1:4" x14ac:dyDescent="0.25">
      <c r="A80" s="106" t="s">
        <v>1369</v>
      </c>
      <c r="B80" s="4">
        <v>150000</v>
      </c>
      <c r="C80"/>
      <c r="D80"/>
    </row>
    <row r="81" spans="1:4" x14ac:dyDescent="0.25">
      <c r="A81" s="105" t="s">
        <v>1379</v>
      </c>
      <c r="B81" s="4">
        <v>2029800</v>
      </c>
      <c r="C81"/>
      <c r="D81"/>
    </row>
    <row r="82" spans="1:4" x14ac:dyDescent="0.25">
      <c r="A82" s="106" t="s">
        <v>1369</v>
      </c>
      <c r="B82" s="4">
        <v>2029800</v>
      </c>
      <c r="C82"/>
      <c r="D82"/>
    </row>
    <row r="83" spans="1:4" x14ac:dyDescent="0.25">
      <c r="A83" s="105" t="s">
        <v>1387</v>
      </c>
      <c r="B83" s="4">
        <v>45000</v>
      </c>
      <c r="C83"/>
      <c r="D83"/>
    </row>
    <row r="84" spans="1:4" x14ac:dyDescent="0.25">
      <c r="A84" s="106" t="s">
        <v>1369</v>
      </c>
      <c r="B84" s="4">
        <v>35000</v>
      </c>
      <c r="C84"/>
      <c r="D84"/>
    </row>
    <row r="85" spans="1:4" x14ac:dyDescent="0.25">
      <c r="A85" s="106" t="s">
        <v>1385</v>
      </c>
      <c r="B85" s="4">
        <v>10000</v>
      </c>
      <c r="C85"/>
      <c r="D85"/>
    </row>
    <row r="86" spans="1:4" x14ac:dyDescent="0.25">
      <c r="A86" s="105" t="s">
        <v>1388</v>
      </c>
      <c r="B86" s="4">
        <v>55000</v>
      </c>
      <c r="C86"/>
      <c r="D86"/>
    </row>
    <row r="87" spans="1:4" x14ac:dyDescent="0.25">
      <c r="A87" s="106" t="s">
        <v>1369</v>
      </c>
      <c r="B87" s="4">
        <v>55000</v>
      </c>
      <c r="C87"/>
      <c r="D87"/>
    </row>
    <row r="88" spans="1:4" x14ac:dyDescent="0.25">
      <c r="A88" s="105" t="s">
        <v>1395</v>
      </c>
      <c r="B88" s="4">
        <v>440000</v>
      </c>
      <c r="C88"/>
      <c r="D88"/>
    </row>
    <row r="89" spans="1:4" x14ac:dyDescent="0.25">
      <c r="A89" s="106" t="s">
        <v>1367</v>
      </c>
      <c r="B89" s="4">
        <v>440000</v>
      </c>
      <c r="C89"/>
      <c r="D89"/>
    </row>
    <row r="90" spans="1:4" x14ac:dyDescent="0.25">
      <c r="A90" s="105" t="s">
        <v>1389</v>
      </c>
      <c r="B90" s="4">
        <v>419683.51</v>
      </c>
      <c r="C90"/>
      <c r="D90"/>
    </row>
    <row r="91" spans="1:4" x14ac:dyDescent="0.25">
      <c r="A91" s="106" t="s">
        <v>1390</v>
      </c>
      <c r="B91" s="4">
        <v>419683.51</v>
      </c>
      <c r="C91"/>
      <c r="D91"/>
    </row>
    <row r="92" spans="1:4" x14ac:dyDescent="0.25">
      <c r="A92" s="105" t="s">
        <v>1384</v>
      </c>
      <c r="B92" s="4">
        <v>850250</v>
      </c>
      <c r="C92"/>
      <c r="D92"/>
    </row>
    <row r="93" spans="1:4" x14ac:dyDescent="0.25">
      <c r="A93" s="106" t="s">
        <v>1385</v>
      </c>
      <c r="B93" s="4">
        <v>850250</v>
      </c>
      <c r="C93"/>
      <c r="D93"/>
    </row>
    <row r="94" spans="1:4" x14ac:dyDescent="0.25">
      <c r="A94" s="10" t="s">
        <v>41</v>
      </c>
      <c r="B94" s="4">
        <v>813000</v>
      </c>
      <c r="C94"/>
      <c r="D94"/>
    </row>
    <row r="95" spans="1:4" x14ac:dyDescent="0.25">
      <c r="A95" s="105" t="s">
        <v>1366</v>
      </c>
      <c r="B95" s="4">
        <v>5000</v>
      </c>
      <c r="C95"/>
      <c r="D95"/>
    </row>
    <row r="96" spans="1:4" x14ac:dyDescent="0.25">
      <c r="A96" s="106" t="s">
        <v>1369</v>
      </c>
      <c r="B96" s="4">
        <v>5000</v>
      </c>
      <c r="C96"/>
      <c r="D96"/>
    </row>
    <row r="97" spans="1:4" x14ac:dyDescent="0.25">
      <c r="A97" s="105" t="s">
        <v>1363</v>
      </c>
      <c r="B97" s="4">
        <v>10000</v>
      </c>
      <c r="C97"/>
      <c r="D97"/>
    </row>
    <row r="98" spans="1:4" x14ac:dyDescent="0.25">
      <c r="A98" s="106" t="s">
        <v>1368</v>
      </c>
      <c r="B98" s="4">
        <v>10000</v>
      </c>
      <c r="C98"/>
      <c r="D98"/>
    </row>
    <row r="99" spans="1:4" x14ac:dyDescent="0.25">
      <c r="A99" s="105" t="s">
        <v>1373</v>
      </c>
      <c r="B99" s="4">
        <v>125000</v>
      </c>
      <c r="C99"/>
      <c r="D99"/>
    </row>
    <row r="100" spans="1:4" x14ac:dyDescent="0.25">
      <c r="A100" s="106" t="s">
        <v>1368</v>
      </c>
      <c r="B100" s="4">
        <v>125000</v>
      </c>
      <c r="C100"/>
      <c r="D100"/>
    </row>
    <row r="101" spans="1:4" x14ac:dyDescent="0.25">
      <c r="A101" s="105" t="s">
        <v>1374</v>
      </c>
      <c r="B101" s="4">
        <v>1600</v>
      </c>
      <c r="C101"/>
      <c r="D101"/>
    </row>
    <row r="102" spans="1:4" x14ac:dyDescent="0.25">
      <c r="A102" s="106" t="s">
        <v>1375</v>
      </c>
      <c r="B102" s="4">
        <v>1600</v>
      </c>
      <c r="C102"/>
      <c r="D102"/>
    </row>
    <row r="103" spans="1:4" x14ac:dyDescent="0.25">
      <c r="A103" s="105" t="s">
        <v>1370</v>
      </c>
      <c r="B103" s="4">
        <v>1200</v>
      </c>
      <c r="C103"/>
      <c r="D103"/>
    </row>
    <row r="104" spans="1:4" x14ac:dyDescent="0.25">
      <c r="A104" s="106" t="s">
        <v>1371</v>
      </c>
      <c r="B104" s="4">
        <v>1200</v>
      </c>
      <c r="C104"/>
      <c r="D104"/>
    </row>
    <row r="105" spans="1:4" x14ac:dyDescent="0.25">
      <c r="A105" s="105" t="s">
        <v>1379</v>
      </c>
      <c r="B105" s="4">
        <v>650200</v>
      </c>
      <c r="C105"/>
      <c r="D105"/>
    </row>
    <row r="106" spans="1:4" x14ac:dyDescent="0.25">
      <c r="A106" s="106" t="s">
        <v>1369</v>
      </c>
      <c r="B106" s="4">
        <v>650200</v>
      </c>
      <c r="C106"/>
      <c r="D106"/>
    </row>
    <row r="107" spans="1:4" x14ac:dyDescent="0.25">
      <c r="A107" s="105" t="s">
        <v>1382</v>
      </c>
      <c r="B107" s="4">
        <v>20000</v>
      </c>
      <c r="C107"/>
      <c r="D107"/>
    </row>
    <row r="108" spans="1:4" x14ac:dyDescent="0.25">
      <c r="A108" s="106" t="s">
        <v>1369</v>
      </c>
      <c r="B108" s="4">
        <v>20000</v>
      </c>
      <c r="C108"/>
      <c r="D108"/>
    </row>
    <row r="109" spans="1:4" x14ac:dyDescent="0.25">
      <c r="A109" s="10" t="s">
        <v>185</v>
      </c>
      <c r="B109" s="4">
        <v>28000</v>
      </c>
      <c r="C109"/>
      <c r="D109"/>
    </row>
    <row r="110" spans="1:4" x14ac:dyDescent="0.25">
      <c r="A110" s="105" t="s">
        <v>1379</v>
      </c>
      <c r="B110" s="4">
        <v>28000</v>
      </c>
      <c r="C110"/>
      <c r="D110"/>
    </row>
    <row r="111" spans="1:4" x14ac:dyDescent="0.25">
      <c r="A111" s="106" t="s">
        <v>1369</v>
      </c>
      <c r="B111" s="4">
        <v>28000</v>
      </c>
      <c r="C111"/>
      <c r="D111"/>
    </row>
    <row r="112" spans="1:4" x14ac:dyDescent="0.25">
      <c r="A112" s="10" t="s">
        <v>51</v>
      </c>
      <c r="B112" s="4">
        <v>1581119.1</v>
      </c>
      <c r="C112"/>
      <c r="D112"/>
    </row>
    <row r="113" spans="1:4" x14ac:dyDescent="0.25">
      <c r="A113" s="105" t="s">
        <v>1377</v>
      </c>
      <c r="B113" s="4">
        <v>9000</v>
      </c>
      <c r="C113"/>
      <c r="D113"/>
    </row>
    <row r="114" spans="1:4" x14ac:dyDescent="0.25">
      <c r="A114" s="106" t="s">
        <v>1378</v>
      </c>
      <c r="B114" s="4">
        <v>9000</v>
      </c>
      <c r="C114"/>
      <c r="D114"/>
    </row>
    <row r="115" spans="1:4" x14ac:dyDescent="0.25">
      <c r="A115" s="105" t="s">
        <v>1362</v>
      </c>
      <c r="B115" s="4">
        <v>2000</v>
      </c>
      <c r="C115"/>
      <c r="D115"/>
    </row>
    <row r="116" spans="1:4" x14ac:dyDescent="0.25">
      <c r="A116" s="106" t="s">
        <v>1367</v>
      </c>
      <c r="B116" s="4">
        <v>2000</v>
      </c>
      <c r="C116"/>
      <c r="D116"/>
    </row>
    <row r="117" spans="1:4" x14ac:dyDescent="0.25">
      <c r="A117" s="105" t="s">
        <v>1373</v>
      </c>
      <c r="B117" s="4">
        <v>169128</v>
      </c>
      <c r="C117"/>
      <c r="D117"/>
    </row>
    <row r="118" spans="1:4" x14ac:dyDescent="0.25">
      <c r="A118" s="106" t="s">
        <v>1372</v>
      </c>
      <c r="B118" s="4">
        <v>1128</v>
      </c>
      <c r="C118"/>
      <c r="D118"/>
    </row>
    <row r="119" spans="1:4" x14ac:dyDescent="0.25">
      <c r="A119" s="106" t="s">
        <v>1368</v>
      </c>
      <c r="B119" s="4">
        <v>168000</v>
      </c>
      <c r="C119"/>
      <c r="D119"/>
    </row>
    <row r="120" spans="1:4" x14ac:dyDescent="0.25">
      <c r="A120" s="105" t="s">
        <v>1376</v>
      </c>
      <c r="B120" s="4">
        <v>34284.44</v>
      </c>
      <c r="C120"/>
      <c r="D120"/>
    </row>
    <row r="121" spans="1:4" x14ac:dyDescent="0.25">
      <c r="A121" s="106" t="s">
        <v>1372</v>
      </c>
      <c r="B121" s="4">
        <v>34284.44</v>
      </c>
      <c r="C121"/>
      <c r="D121"/>
    </row>
    <row r="122" spans="1:4" x14ac:dyDescent="0.25">
      <c r="A122" s="105" t="s">
        <v>1365</v>
      </c>
      <c r="B122" s="4">
        <v>18000</v>
      </c>
      <c r="C122"/>
      <c r="D122"/>
    </row>
    <row r="123" spans="1:4" x14ac:dyDescent="0.25">
      <c r="A123" s="106" t="s">
        <v>1369</v>
      </c>
      <c r="B123" s="4">
        <v>18000</v>
      </c>
      <c r="C123"/>
      <c r="D123"/>
    </row>
    <row r="124" spans="1:4" x14ac:dyDescent="0.25">
      <c r="A124" s="105" t="s">
        <v>1374</v>
      </c>
      <c r="B124" s="4">
        <v>9985.6</v>
      </c>
      <c r="C124"/>
      <c r="D124"/>
    </row>
    <row r="125" spans="1:4" x14ac:dyDescent="0.25">
      <c r="A125" s="106" t="s">
        <v>1375</v>
      </c>
      <c r="B125" s="4">
        <v>9985.6</v>
      </c>
      <c r="C125"/>
      <c r="D125"/>
    </row>
    <row r="126" spans="1:4" x14ac:dyDescent="0.25">
      <c r="A126" s="105" t="s">
        <v>1370</v>
      </c>
      <c r="B126" s="4">
        <v>180</v>
      </c>
      <c r="C126"/>
      <c r="D126"/>
    </row>
    <row r="127" spans="1:4" x14ac:dyDescent="0.25">
      <c r="A127" s="106" t="s">
        <v>1371</v>
      </c>
      <c r="B127" s="4">
        <v>180</v>
      </c>
      <c r="C127"/>
      <c r="D127"/>
    </row>
    <row r="128" spans="1:4" x14ac:dyDescent="0.25">
      <c r="A128" s="105" t="s">
        <v>1383</v>
      </c>
      <c r="B128" s="4">
        <v>50000</v>
      </c>
      <c r="C128"/>
      <c r="D128"/>
    </row>
    <row r="129" spans="1:4" x14ac:dyDescent="0.25">
      <c r="A129" s="106" t="s">
        <v>1378</v>
      </c>
      <c r="B129" s="4">
        <v>50000</v>
      </c>
      <c r="C129"/>
      <c r="D129"/>
    </row>
    <row r="130" spans="1:4" x14ac:dyDescent="0.25">
      <c r="A130" s="105" t="s">
        <v>1379</v>
      </c>
      <c r="B130" s="4">
        <v>1054400</v>
      </c>
      <c r="C130"/>
      <c r="D130"/>
    </row>
    <row r="131" spans="1:4" x14ac:dyDescent="0.25">
      <c r="A131" s="106" t="s">
        <v>1369</v>
      </c>
      <c r="B131" s="4">
        <v>1054400</v>
      </c>
      <c r="C131"/>
      <c r="D131"/>
    </row>
    <row r="132" spans="1:4" x14ac:dyDescent="0.25">
      <c r="A132" s="105" t="s">
        <v>1395</v>
      </c>
      <c r="B132" s="4">
        <v>198548.76</v>
      </c>
      <c r="C132"/>
      <c r="D132"/>
    </row>
    <row r="133" spans="1:4" x14ac:dyDescent="0.25">
      <c r="A133" s="106" t="s">
        <v>1367</v>
      </c>
      <c r="B133" s="4">
        <v>198548.76</v>
      </c>
      <c r="C133"/>
      <c r="D133"/>
    </row>
    <row r="134" spans="1:4" x14ac:dyDescent="0.25">
      <c r="A134" s="105" t="s">
        <v>1389</v>
      </c>
      <c r="B134" s="4">
        <v>35592.300000000003</v>
      </c>
      <c r="C134"/>
      <c r="D134"/>
    </row>
    <row r="135" spans="1:4" x14ac:dyDescent="0.25">
      <c r="A135" s="106" t="s">
        <v>1390</v>
      </c>
      <c r="B135" s="4">
        <v>35592.300000000003</v>
      </c>
      <c r="C135"/>
      <c r="D135"/>
    </row>
    <row r="136" spans="1:4" x14ac:dyDescent="0.25">
      <c r="A136" s="10" t="s">
        <v>3</v>
      </c>
      <c r="B136" s="4">
        <v>7903146.6399999997</v>
      </c>
      <c r="C136"/>
      <c r="D136"/>
    </row>
    <row r="137" spans="1:4" x14ac:dyDescent="0.25">
      <c r="A137" s="105" t="s">
        <v>1366</v>
      </c>
      <c r="B137" s="4">
        <v>50000</v>
      </c>
      <c r="C137"/>
      <c r="D137"/>
    </row>
    <row r="138" spans="1:4" x14ac:dyDescent="0.25">
      <c r="A138" s="106" t="s">
        <v>1369</v>
      </c>
      <c r="B138" s="4">
        <v>50000</v>
      </c>
      <c r="C138"/>
      <c r="D138"/>
    </row>
    <row r="139" spans="1:4" x14ac:dyDescent="0.25">
      <c r="A139" s="105" t="s">
        <v>1363</v>
      </c>
      <c r="B139" s="4">
        <v>300000</v>
      </c>
      <c r="C139"/>
      <c r="D139"/>
    </row>
    <row r="140" spans="1:4" x14ac:dyDescent="0.25">
      <c r="A140" s="106" t="s">
        <v>1368</v>
      </c>
      <c r="B140" s="4">
        <v>300000</v>
      </c>
      <c r="C140"/>
      <c r="D140"/>
    </row>
    <row r="141" spans="1:4" x14ac:dyDescent="0.25">
      <c r="A141" s="105" t="s">
        <v>1373</v>
      </c>
      <c r="B141" s="4">
        <v>700000</v>
      </c>
      <c r="C141"/>
      <c r="D141"/>
    </row>
    <row r="142" spans="1:4" x14ac:dyDescent="0.25">
      <c r="A142" s="106" t="s">
        <v>1368</v>
      </c>
      <c r="B142" s="4">
        <v>700000</v>
      </c>
      <c r="C142"/>
      <c r="D142"/>
    </row>
    <row r="143" spans="1:4" x14ac:dyDescent="0.25">
      <c r="A143" s="105" t="s">
        <v>1376</v>
      </c>
      <c r="B143" s="4">
        <v>96756</v>
      </c>
      <c r="C143"/>
      <c r="D143"/>
    </row>
    <row r="144" spans="1:4" x14ac:dyDescent="0.25">
      <c r="A144" s="106" t="s">
        <v>1372</v>
      </c>
      <c r="B144" s="4">
        <v>96756</v>
      </c>
      <c r="C144"/>
      <c r="D144"/>
    </row>
    <row r="145" spans="1:4" x14ac:dyDescent="0.25">
      <c r="A145" s="105" t="s">
        <v>1365</v>
      </c>
      <c r="B145" s="4">
        <v>560000</v>
      </c>
      <c r="C145"/>
      <c r="D145"/>
    </row>
    <row r="146" spans="1:4" x14ac:dyDescent="0.25">
      <c r="A146" s="106" t="s">
        <v>1369</v>
      </c>
      <c r="B146" s="4">
        <v>560000</v>
      </c>
      <c r="C146"/>
      <c r="D146"/>
    </row>
    <row r="147" spans="1:4" x14ac:dyDescent="0.25">
      <c r="A147" s="105" t="s">
        <v>1374</v>
      </c>
      <c r="B147" s="4">
        <v>17537.600000000002</v>
      </c>
      <c r="C147"/>
      <c r="D147"/>
    </row>
    <row r="148" spans="1:4" x14ac:dyDescent="0.25">
      <c r="A148" s="106" t="s">
        <v>1375</v>
      </c>
      <c r="B148" s="4">
        <v>17537.600000000002</v>
      </c>
      <c r="C148"/>
      <c r="D148"/>
    </row>
    <row r="149" spans="1:4" x14ac:dyDescent="0.25">
      <c r="A149" s="105" t="s">
        <v>1370</v>
      </c>
      <c r="B149" s="4">
        <v>1200</v>
      </c>
      <c r="C149"/>
      <c r="D149"/>
    </row>
    <row r="150" spans="1:4" x14ac:dyDescent="0.25">
      <c r="A150" s="106" t="s">
        <v>1371</v>
      </c>
      <c r="B150" s="4">
        <v>1200</v>
      </c>
      <c r="C150"/>
      <c r="D150"/>
    </row>
    <row r="151" spans="1:4" x14ac:dyDescent="0.25">
      <c r="A151" s="105" t="s">
        <v>1383</v>
      </c>
      <c r="B151" s="4">
        <v>450000</v>
      </c>
      <c r="C151"/>
      <c r="D151"/>
    </row>
    <row r="152" spans="1:4" x14ac:dyDescent="0.25">
      <c r="A152" s="106" t="s">
        <v>1378</v>
      </c>
      <c r="B152" s="4">
        <v>450000</v>
      </c>
      <c r="C152"/>
      <c r="D152"/>
    </row>
    <row r="153" spans="1:4" x14ac:dyDescent="0.25">
      <c r="A153" s="105" t="s">
        <v>1386</v>
      </c>
      <c r="B153" s="4">
        <v>89000</v>
      </c>
      <c r="C153"/>
      <c r="D153"/>
    </row>
    <row r="154" spans="1:4" x14ac:dyDescent="0.25">
      <c r="A154" s="106" t="s">
        <v>1369</v>
      </c>
      <c r="B154" s="4">
        <v>89000</v>
      </c>
      <c r="C154"/>
      <c r="D154"/>
    </row>
    <row r="155" spans="1:4" x14ac:dyDescent="0.25">
      <c r="A155" s="105" t="s">
        <v>1380</v>
      </c>
      <c r="B155" s="4">
        <v>250000</v>
      </c>
      <c r="C155"/>
      <c r="D155"/>
    </row>
    <row r="156" spans="1:4" x14ac:dyDescent="0.25">
      <c r="A156" s="106" t="s">
        <v>1369</v>
      </c>
      <c r="B156" s="4">
        <v>250000</v>
      </c>
      <c r="C156"/>
      <c r="D156"/>
    </row>
    <row r="157" spans="1:4" x14ac:dyDescent="0.25">
      <c r="A157" s="105" t="s">
        <v>1379</v>
      </c>
      <c r="B157" s="4">
        <v>4917850</v>
      </c>
      <c r="C157"/>
      <c r="D157"/>
    </row>
    <row r="158" spans="1:4" x14ac:dyDescent="0.25">
      <c r="A158" s="106" t="s">
        <v>1369</v>
      </c>
      <c r="B158" s="4">
        <v>4917850</v>
      </c>
      <c r="C158"/>
      <c r="D158"/>
    </row>
    <row r="159" spans="1:4" x14ac:dyDescent="0.25">
      <c r="A159" s="105" t="s">
        <v>1382</v>
      </c>
      <c r="B159" s="4">
        <v>100000</v>
      </c>
      <c r="C159"/>
      <c r="D159"/>
    </row>
    <row r="160" spans="1:4" x14ac:dyDescent="0.25">
      <c r="A160" s="106" t="s">
        <v>1369</v>
      </c>
      <c r="B160" s="4">
        <v>100000</v>
      </c>
      <c r="C160"/>
      <c r="D160"/>
    </row>
    <row r="161" spans="1:4" x14ac:dyDescent="0.25">
      <c r="A161" s="105" t="s">
        <v>1387</v>
      </c>
      <c r="B161" s="4">
        <v>12500</v>
      </c>
      <c r="C161"/>
      <c r="D161"/>
    </row>
    <row r="162" spans="1:4" x14ac:dyDescent="0.25">
      <c r="A162" s="106" t="s">
        <v>1369</v>
      </c>
      <c r="B162" s="4">
        <v>12500</v>
      </c>
      <c r="C162"/>
      <c r="D162"/>
    </row>
    <row r="163" spans="1:4" x14ac:dyDescent="0.25">
      <c r="A163" s="105" t="s">
        <v>1395</v>
      </c>
      <c r="B163" s="4">
        <v>15000</v>
      </c>
      <c r="C163"/>
      <c r="D163"/>
    </row>
    <row r="164" spans="1:4" x14ac:dyDescent="0.25">
      <c r="A164" s="106" t="s">
        <v>1367</v>
      </c>
      <c r="B164" s="4">
        <v>15000</v>
      </c>
      <c r="C164"/>
      <c r="D164"/>
    </row>
    <row r="165" spans="1:4" x14ac:dyDescent="0.25">
      <c r="A165" s="105" t="s">
        <v>1389</v>
      </c>
      <c r="B165" s="4">
        <v>264653.04000000004</v>
      </c>
      <c r="C165"/>
      <c r="D165"/>
    </row>
    <row r="166" spans="1:4" x14ac:dyDescent="0.25">
      <c r="A166" s="106" t="s">
        <v>1390</v>
      </c>
      <c r="B166" s="4">
        <v>264653.04000000004</v>
      </c>
      <c r="C166"/>
      <c r="D166"/>
    </row>
    <row r="167" spans="1:4" x14ac:dyDescent="0.25">
      <c r="A167" s="105" t="s">
        <v>1384</v>
      </c>
      <c r="B167" s="4">
        <v>78650</v>
      </c>
      <c r="C167"/>
      <c r="D167"/>
    </row>
    <row r="168" spans="1:4" x14ac:dyDescent="0.25">
      <c r="A168" s="106" t="s">
        <v>1385</v>
      </c>
      <c r="B168" s="4">
        <v>78650</v>
      </c>
      <c r="C168"/>
      <c r="D168"/>
    </row>
    <row r="169" spans="1:4" x14ac:dyDescent="0.25">
      <c r="A169" s="10" t="s">
        <v>4</v>
      </c>
      <c r="B169" s="4">
        <v>6210732.0720000006</v>
      </c>
      <c r="C169"/>
      <c r="D169"/>
    </row>
    <row r="170" spans="1:4" x14ac:dyDescent="0.25">
      <c r="A170" s="105" t="s">
        <v>1366</v>
      </c>
      <c r="B170" s="4">
        <v>75000</v>
      </c>
      <c r="C170"/>
      <c r="D170"/>
    </row>
    <row r="171" spans="1:4" x14ac:dyDescent="0.25">
      <c r="A171" s="106" t="s">
        <v>1369</v>
      </c>
      <c r="B171" s="4">
        <v>75000</v>
      </c>
      <c r="C171"/>
      <c r="D171"/>
    </row>
    <row r="172" spans="1:4" x14ac:dyDescent="0.25">
      <c r="A172" s="105" t="s">
        <v>1373</v>
      </c>
      <c r="B172" s="4">
        <v>2000000</v>
      </c>
      <c r="C172"/>
      <c r="D172"/>
    </row>
    <row r="173" spans="1:4" x14ac:dyDescent="0.25">
      <c r="A173" s="106" t="s">
        <v>1368</v>
      </c>
      <c r="B173" s="4">
        <v>2000000</v>
      </c>
      <c r="C173"/>
      <c r="D173"/>
    </row>
    <row r="174" spans="1:4" x14ac:dyDescent="0.25">
      <c r="A174" s="105" t="s">
        <v>1365</v>
      </c>
      <c r="B174" s="4">
        <v>781000</v>
      </c>
      <c r="C174"/>
      <c r="D174"/>
    </row>
    <row r="175" spans="1:4" x14ac:dyDescent="0.25">
      <c r="A175" s="106" t="s">
        <v>1369</v>
      </c>
      <c r="B175" s="4">
        <v>781000</v>
      </c>
      <c r="C175"/>
      <c r="D175"/>
    </row>
    <row r="176" spans="1:4" x14ac:dyDescent="0.25">
      <c r="A176" s="105" t="s">
        <v>1374</v>
      </c>
      <c r="B176" s="4">
        <v>228832.07200000004</v>
      </c>
      <c r="C176"/>
      <c r="D176"/>
    </row>
    <row r="177" spans="1:4" x14ac:dyDescent="0.25">
      <c r="A177" s="106" t="s">
        <v>1375</v>
      </c>
      <c r="B177" s="4">
        <v>228832.07200000004</v>
      </c>
      <c r="C177"/>
      <c r="D177"/>
    </row>
    <row r="178" spans="1:4" x14ac:dyDescent="0.25">
      <c r="A178" s="105" t="s">
        <v>1370</v>
      </c>
      <c r="B178" s="4">
        <v>25000</v>
      </c>
      <c r="C178"/>
      <c r="D178"/>
    </row>
    <row r="179" spans="1:4" x14ac:dyDescent="0.25">
      <c r="A179" s="106" t="s">
        <v>1371</v>
      </c>
      <c r="B179" s="4">
        <v>25000</v>
      </c>
      <c r="C179"/>
      <c r="D179"/>
    </row>
    <row r="180" spans="1:4" x14ac:dyDescent="0.25">
      <c r="A180" s="105" t="s">
        <v>1386</v>
      </c>
      <c r="B180" s="4">
        <v>155000</v>
      </c>
      <c r="C180"/>
      <c r="D180"/>
    </row>
    <row r="181" spans="1:4" x14ac:dyDescent="0.25">
      <c r="A181" s="106" t="s">
        <v>1369</v>
      </c>
      <c r="B181" s="4">
        <v>155000</v>
      </c>
      <c r="C181"/>
      <c r="D181"/>
    </row>
    <row r="182" spans="1:4" x14ac:dyDescent="0.25">
      <c r="A182" s="105" t="s">
        <v>1380</v>
      </c>
      <c r="B182" s="4">
        <v>500000</v>
      </c>
      <c r="C182"/>
      <c r="D182"/>
    </row>
    <row r="183" spans="1:4" x14ac:dyDescent="0.25">
      <c r="A183" s="106" t="s">
        <v>1369</v>
      </c>
      <c r="B183" s="4">
        <v>500000</v>
      </c>
      <c r="C183"/>
      <c r="D183"/>
    </row>
    <row r="184" spans="1:4" x14ac:dyDescent="0.25">
      <c r="A184" s="105" t="s">
        <v>1379</v>
      </c>
      <c r="B184" s="4">
        <v>1334500</v>
      </c>
      <c r="C184"/>
      <c r="D184"/>
    </row>
    <row r="185" spans="1:4" x14ac:dyDescent="0.25">
      <c r="A185" s="106" t="s">
        <v>1369</v>
      </c>
      <c r="B185" s="4">
        <v>1334500</v>
      </c>
      <c r="C185"/>
      <c r="D185"/>
    </row>
    <row r="186" spans="1:4" x14ac:dyDescent="0.25">
      <c r="A186" s="105" t="s">
        <v>1387</v>
      </c>
      <c r="B186" s="4">
        <v>316400</v>
      </c>
      <c r="C186"/>
      <c r="D186"/>
    </row>
    <row r="187" spans="1:4" x14ac:dyDescent="0.25">
      <c r="A187" s="106" t="s">
        <v>1369</v>
      </c>
      <c r="B187" s="4">
        <v>301400</v>
      </c>
      <c r="C187"/>
      <c r="D187"/>
    </row>
    <row r="188" spans="1:4" x14ac:dyDescent="0.25">
      <c r="A188" s="106" t="s">
        <v>1385</v>
      </c>
      <c r="B188" s="4">
        <v>15000</v>
      </c>
      <c r="C188"/>
      <c r="D188"/>
    </row>
    <row r="189" spans="1:4" x14ac:dyDescent="0.25">
      <c r="A189" s="105" t="s">
        <v>1388</v>
      </c>
      <c r="B189" s="4">
        <v>35000</v>
      </c>
      <c r="C189"/>
      <c r="D189"/>
    </row>
    <row r="190" spans="1:4" x14ac:dyDescent="0.25">
      <c r="A190" s="106" t="s">
        <v>1369</v>
      </c>
      <c r="B190" s="4">
        <v>35000</v>
      </c>
      <c r="C190"/>
      <c r="D190"/>
    </row>
    <row r="191" spans="1:4" x14ac:dyDescent="0.25">
      <c r="A191" s="105" t="s">
        <v>1395</v>
      </c>
      <c r="B191" s="4">
        <v>100000</v>
      </c>
      <c r="C191"/>
      <c r="D191"/>
    </row>
    <row r="192" spans="1:4" x14ac:dyDescent="0.25">
      <c r="A192" s="106" t="s">
        <v>1367</v>
      </c>
      <c r="B192" s="4">
        <v>100000</v>
      </c>
      <c r="C192"/>
      <c r="D192"/>
    </row>
    <row r="193" spans="1:4" x14ac:dyDescent="0.25">
      <c r="A193" s="105" t="s">
        <v>1389</v>
      </c>
      <c r="B193" s="4">
        <v>600000</v>
      </c>
      <c r="C193"/>
      <c r="D193"/>
    </row>
    <row r="194" spans="1:4" x14ac:dyDescent="0.25">
      <c r="A194" s="106" t="s">
        <v>1390</v>
      </c>
      <c r="B194" s="4">
        <v>600000</v>
      </c>
      <c r="C194"/>
      <c r="D194"/>
    </row>
    <row r="195" spans="1:4" x14ac:dyDescent="0.25">
      <c r="A195" s="105" t="s">
        <v>1384</v>
      </c>
      <c r="B195" s="4">
        <v>60000</v>
      </c>
      <c r="C195"/>
      <c r="D195"/>
    </row>
    <row r="196" spans="1:4" x14ac:dyDescent="0.25">
      <c r="A196" s="106" t="s">
        <v>1385</v>
      </c>
      <c r="B196" s="4">
        <v>60000</v>
      </c>
      <c r="C196"/>
      <c r="D196"/>
    </row>
    <row r="197" spans="1:4" x14ac:dyDescent="0.25">
      <c r="A197" s="10" t="s">
        <v>5</v>
      </c>
      <c r="B197" s="4">
        <v>822400</v>
      </c>
      <c r="C197"/>
      <c r="D197"/>
    </row>
    <row r="198" spans="1:4" x14ac:dyDescent="0.25">
      <c r="A198" s="105" t="s">
        <v>1366</v>
      </c>
      <c r="B198" s="4">
        <v>1500</v>
      </c>
      <c r="C198"/>
      <c r="D198"/>
    </row>
    <row r="199" spans="1:4" x14ac:dyDescent="0.25">
      <c r="A199" s="106" t="s">
        <v>1369</v>
      </c>
      <c r="B199" s="4">
        <v>1500</v>
      </c>
      <c r="C199"/>
      <c r="D199"/>
    </row>
    <row r="200" spans="1:4" x14ac:dyDescent="0.25">
      <c r="A200" s="105" t="s">
        <v>1365</v>
      </c>
      <c r="B200" s="4">
        <v>10000</v>
      </c>
      <c r="C200"/>
      <c r="D200"/>
    </row>
    <row r="201" spans="1:4" x14ac:dyDescent="0.25">
      <c r="A201" s="106" t="s">
        <v>1369</v>
      </c>
      <c r="B201" s="4">
        <v>10000</v>
      </c>
      <c r="C201"/>
      <c r="D201"/>
    </row>
    <row r="202" spans="1:4" x14ac:dyDescent="0.25">
      <c r="A202" s="105" t="s">
        <v>1386</v>
      </c>
      <c r="B202" s="4">
        <v>60000</v>
      </c>
      <c r="C202"/>
      <c r="D202"/>
    </row>
    <row r="203" spans="1:4" x14ac:dyDescent="0.25">
      <c r="A203" s="106" t="s">
        <v>1369</v>
      </c>
      <c r="B203" s="4">
        <v>60000</v>
      </c>
      <c r="C203"/>
      <c r="D203"/>
    </row>
    <row r="204" spans="1:4" x14ac:dyDescent="0.25">
      <c r="A204" s="105" t="s">
        <v>1379</v>
      </c>
      <c r="B204" s="4">
        <v>55000</v>
      </c>
      <c r="C204"/>
      <c r="D204"/>
    </row>
    <row r="205" spans="1:4" x14ac:dyDescent="0.25">
      <c r="A205" s="106" t="s">
        <v>1369</v>
      </c>
      <c r="B205" s="4">
        <v>55000</v>
      </c>
      <c r="C205"/>
      <c r="D205"/>
    </row>
    <row r="206" spans="1:4" x14ac:dyDescent="0.25">
      <c r="A206" s="105" t="s">
        <v>1387</v>
      </c>
      <c r="B206" s="4">
        <v>150000</v>
      </c>
      <c r="C206"/>
      <c r="D206"/>
    </row>
    <row r="207" spans="1:4" x14ac:dyDescent="0.25">
      <c r="A207" s="106" t="s">
        <v>1369</v>
      </c>
      <c r="B207" s="4">
        <v>150000</v>
      </c>
      <c r="C207"/>
      <c r="D207"/>
    </row>
    <row r="208" spans="1:4" x14ac:dyDescent="0.25">
      <c r="A208" s="105" t="s">
        <v>1388</v>
      </c>
      <c r="B208" s="4">
        <v>130000</v>
      </c>
      <c r="C208"/>
      <c r="D208"/>
    </row>
    <row r="209" spans="1:4" x14ac:dyDescent="0.25">
      <c r="A209" s="106" t="s">
        <v>1369</v>
      </c>
      <c r="B209" s="4">
        <v>130000</v>
      </c>
      <c r="C209"/>
      <c r="D209"/>
    </row>
    <row r="210" spans="1:4" x14ac:dyDescent="0.25">
      <c r="A210" s="105" t="s">
        <v>1389</v>
      </c>
      <c r="B210" s="4">
        <v>415900</v>
      </c>
      <c r="C210"/>
      <c r="D210"/>
    </row>
    <row r="211" spans="1:4" x14ac:dyDescent="0.25">
      <c r="A211" s="106" t="s">
        <v>1390</v>
      </c>
      <c r="B211" s="4">
        <v>415900</v>
      </c>
      <c r="C211"/>
      <c r="D211"/>
    </row>
    <row r="212" spans="1:4" x14ac:dyDescent="0.25">
      <c r="A212" s="10" t="s">
        <v>79</v>
      </c>
      <c r="B212" s="4">
        <v>4748</v>
      </c>
      <c r="C212"/>
      <c r="D212"/>
    </row>
    <row r="213" spans="1:4" x14ac:dyDescent="0.25">
      <c r="A213" s="105" t="s">
        <v>1374</v>
      </c>
      <c r="B213" s="4">
        <v>3998</v>
      </c>
      <c r="C213"/>
      <c r="D213"/>
    </row>
    <row r="214" spans="1:4" x14ac:dyDescent="0.25">
      <c r="A214" s="106" t="s">
        <v>1375</v>
      </c>
      <c r="B214" s="4">
        <v>3998</v>
      </c>
      <c r="C214"/>
      <c r="D214"/>
    </row>
    <row r="215" spans="1:4" x14ac:dyDescent="0.25">
      <c r="A215" s="105" t="s">
        <v>1379</v>
      </c>
      <c r="B215" s="4">
        <v>750</v>
      </c>
      <c r="C215"/>
      <c r="D215"/>
    </row>
    <row r="216" spans="1:4" x14ac:dyDescent="0.25">
      <c r="A216" s="106" t="s">
        <v>1369</v>
      </c>
      <c r="B216" s="4">
        <v>750</v>
      </c>
      <c r="C216"/>
      <c r="D216"/>
    </row>
    <row r="217" spans="1:4" x14ac:dyDescent="0.25">
      <c r="A217" s="10" t="s">
        <v>6</v>
      </c>
      <c r="B217" s="4">
        <v>5534800</v>
      </c>
      <c r="C217"/>
      <c r="D217"/>
    </row>
    <row r="218" spans="1:4" x14ac:dyDescent="0.25">
      <c r="A218" s="105" t="s">
        <v>1366</v>
      </c>
      <c r="B218" s="4">
        <v>300000</v>
      </c>
      <c r="C218"/>
      <c r="D218"/>
    </row>
    <row r="219" spans="1:4" x14ac:dyDescent="0.25">
      <c r="A219" s="106" t="s">
        <v>1369</v>
      </c>
      <c r="B219" s="4">
        <v>300000</v>
      </c>
      <c r="C219"/>
      <c r="D219"/>
    </row>
    <row r="220" spans="1:4" x14ac:dyDescent="0.25">
      <c r="A220" s="105" t="s">
        <v>1362</v>
      </c>
      <c r="B220" s="4">
        <v>120000</v>
      </c>
      <c r="C220"/>
      <c r="D220"/>
    </row>
    <row r="221" spans="1:4" x14ac:dyDescent="0.25">
      <c r="A221" s="106" t="s">
        <v>1367</v>
      </c>
      <c r="B221" s="4">
        <v>120000</v>
      </c>
      <c r="C221"/>
      <c r="D221"/>
    </row>
    <row r="222" spans="1:4" x14ac:dyDescent="0.25">
      <c r="A222" s="105" t="s">
        <v>1363</v>
      </c>
      <c r="B222" s="4">
        <v>492000</v>
      </c>
      <c r="C222"/>
      <c r="D222"/>
    </row>
    <row r="223" spans="1:4" x14ac:dyDescent="0.25">
      <c r="A223" s="106" t="s">
        <v>1368</v>
      </c>
      <c r="B223" s="4">
        <v>492000</v>
      </c>
      <c r="C223"/>
      <c r="D223"/>
    </row>
    <row r="224" spans="1:4" x14ac:dyDescent="0.25">
      <c r="A224" s="105" t="s">
        <v>1373</v>
      </c>
      <c r="B224" s="4">
        <v>1800000</v>
      </c>
      <c r="C224"/>
      <c r="D224"/>
    </row>
    <row r="225" spans="1:4" x14ac:dyDescent="0.25">
      <c r="A225" s="106" t="s">
        <v>1368</v>
      </c>
      <c r="B225" s="4">
        <v>1800000</v>
      </c>
      <c r="C225"/>
      <c r="D225"/>
    </row>
    <row r="226" spans="1:4" x14ac:dyDescent="0.25">
      <c r="A226" s="105" t="s">
        <v>1374</v>
      </c>
      <c r="B226" s="4">
        <v>1362880</v>
      </c>
      <c r="C226"/>
      <c r="D226"/>
    </row>
    <row r="227" spans="1:4" x14ac:dyDescent="0.25">
      <c r="A227" s="106" t="s">
        <v>1375</v>
      </c>
      <c r="B227" s="4">
        <v>1362880</v>
      </c>
      <c r="C227"/>
      <c r="D227"/>
    </row>
    <row r="228" spans="1:4" x14ac:dyDescent="0.25">
      <c r="A228" s="105" t="s">
        <v>1370</v>
      </c>
      <c r="B228" s="4">
        <v>2400</v>
      </c>
      <c r="C228"/>
      <c r="D228"/>
    </row>
    <row r="229" spans="1:4" x14ac:dyDescent="0.25">
      <c r="A229" s="106" t="s">
        <v>1371</v>
      </c>
      <c r="B229" s="4">
        <v>2400</v>
      </c>
      <c r="C229"/>
      <c r="D229"/>
    </row>
    <row r="230" spans="1:4" x14ac:dyDescent="0.25">
      <c r="A230" s="105" t="s">
        <v>1383</v>
      </c>
      <c r="B230" s="4">
        <v>30000</v>
      </c>
      <c r="C230"/>
      <c r="D230"/>
    </row>
    <row r="231" spans="1:4" x14ac:dyDescent="0.25">
      <c r="A231" s="106" t="s">
        <v>1378</v>
      </c>
      <c r="B231" s="4">
        <v>30000</v>
      </c>
      <c r="C231"/>
      <c r="D231"/>
    </row>
    <row r="232" spans="1:4" x14ac:dyDescent="0.25">
      <c r="A232" s="105" t="s">
        <v>1386</v>
      </c>
      <c r="B232" s="4">
        <v>630000</v>
      </c>
      <c r="C232"/>
      <c r="D232"/>
    </row>
    <row r="233" spans="1:4" x14ac:dyDescent="0.25">
      <c r="A233" s="106" t="s">
        <v>1369</v>
      </c>
      <c r="B233" s="4">
        <v>630000</v>
      </c>
      <c r="C233"/>
      <c r="D233"/>
    </row>
    <row r="234" spans="1:4" x14ac:dyDescent="0.25">
      <c r="A234" s="105" t="s">
        <v>1379</v>
      </c>
      <c r="B234" s="4">
        <v>180000</v>
      </c>
      <c r="C234"/>
      <c r="D234"/>
    </row>
    <row r="235" spans="1:4" x14ac:dyDescent="0.25">
      <c r="A235" s="106" t="s">
        <v>1369</v>
      </c>
      <c r="B235" s="4">
        <v>180000</v>
      </c>
      <c r="C235"/>
      <c r="D235"/>
    </row>
    <row r="236" spans="1:4" x14ac:dyDescent="0.25">
      <c r="A236" s="105" t="s">
        <v>1387</v>
      </c>
      <c r="B236" s="4">
        <v>567520</v>
      </c>
      <c r="C236"/>
      <c r="D236"/>
    </row>
    <row r="237" spans="1:4" x14ac:dyDescent="0.25">
      <c r="A237" s="106" t="s">
        <v>1369</v>
      </c>
      <c r="B237" s="4">
        <v>567520</v>
      </c>
      <c r="C237"/>
      <c r="D237"/>
    </row>
    <row r="238" spans="1:4" x14ac:dyDescent="0.25">
      <c r="A238" s="105" t="s">
        <v>1389</v>
      </c>
      <c r="B238" s="4">
        <v>50000</v>
      </c>
      <c r="C238"/>
      <c r="D238"/>
    </row>
    <row r="239" spans="1:4" x14ac:dyDescent="0.25">
      <c r="A239" s="106" t="s">
        <v>1390</v>
      </c>
      <c r="B239" s="4">
        <v>50000</v>
      </c>
      <c r="C239"/>
      <c r="D239"/>
    </row>
    <row r="240" spans="1:4" x14ac:dyDescent="0.25">
      <c r="A240" s="10" t="s">
        <v>74</v>
      </c>
      <c r="B240" s="4">
        <v>3561531.56</v>
      </c>
      <c r="C240"/>
      <c r="D240"/>
    </row>
    <row r="241" spans="1:4" x14ac:dyDescent="0.25">
      <c r="A241" s="105" t="s">
        <v>1365</v>
      </c>
      <c r="B241" s="4">
        <v>2500000</v>
      </c>
      <c r="C241"/>
      <c r="D241"/>
    </row>
    <row r="242" spans="1:4" x14ac:dyDescent="0.25">
      <c r="A242" s="106" t="s">
        <v>1369</v>
      </c>
      <c r="B242" s="4">
        <v>2500000</v>
      </c>
      <c r="C242"/>
      <c r="D242"/>
    </row>
    <row r="243" spans="1:4" x14ac:dyDescent="0.25">
      <c r="A243" s="105" t="s">
        <v>1374</v>
      </c>
      <c r="B243" s="4">
        <v>20720</v>
      </c>
      <c r="C243"/>
      <c r="D243"/>
    </row>
    <row r="244" spans="1:4" x14ac:dyDescent="0.25">
      <c r="A244" s="106" t="s">
        <v>1375</v>
      </c>
      <c r="B244" s="4">
        <v>20720</v>
      </c>
      <c r="C244"/>
      <c r="D244"/>
    </row>
    <row r="245" spans="1:4" x14ac:dyDescent="0.25">
      <c r="A245" s="105" t="s">
        <v>1386</v>
      </c>
      <c r="B245" s="4">
        <v>1000000</v>
      </c>
      <c r="C245"/>
      <c r="D245"/>
    </row>
    <row r="246" spans="1:4" x14ac:dyDescent="0.25">
      <c r="A246" s="106" t="s">
        <v>1369</v>
      </c>
      <c r="B246" s="4">
        <v>1000000</v>
      </c>
      <c r="C246"/>
      <c r="D246"/>
    </row>
    <row r="247" spans="1:4" x14ac:dyDescent="0.25">
      <c r="A247" s="105" t="s">
        <v>1379</v>
      </c>
      <c r="B247" s="4">
        <v>40000</v>
      </c>
      <c r="C247"/>
      <c r="D247"/>
    </row>
    <row r="248" spans="1:4" x14ac:dyDescent="0.25">
      <c r="A248" s="106" t="s">
        <v>1369</v>
      </c>
      <c r="B248" s="4">
        <v>40000</v>
      </c>
      <c r="C248"/>
      <c r="D248"/>
    </row>
    <row r="249" spans="1:4" x14ac:dyDescent="0.25">
      <c r="A249" s="105" t="s">
        <v>1389</v>
      </c>
      <c r="B249" s="4">
        <v>811.56000000000006</v>
      </c>
      <c r="C249"/>
      <c r="D249"/>
    </row>
    <row r="250" spans="1:4" x14ac:dyDescent="0.25">
      <c r="A250" s="106" t="s">
        <v>1390</v>
      </c>
      <c r="B250" s="4">
        <v>811.56000000000006</v>
      </c>
      <c r="C250"/>
      <c r="D250"/>
    </row>
    <row r="251" spans="1:4" x14ac:dyDescent="0.25">
      <c r="A251" s="10" t="s">
        <v>7</v>
      </c>
      <c r="B251" s="4">
        <v>1022293.96</v>
      </c>
      <c r="C251"/>
      <c r="D251"/>
    </row>
    <row r="252" spans="1:4" x14ac:dyDescent="0.25">
      <c r="A252" s="105" t="s">
        <v>1366</v>
      </c>
      <c r="B252" s="4">
        <v>50000</v>
      </c>
      <c r="C252"/>
      <c r="D252"/>
    </row>
    <row r="253" spans="1:4" x14ac:dyDescent="0.25">
      <c r="A253" s="106" t="s">
        <v>1369</v>
      </c>
      <c r="B253" s="4">
        <v>50000</v>
      </c>
      <c r="C253"/>
      <c r="D253"/>
    </row>
    <row r="254" spans="1:4" x14ac:dyDescent="0.25">
      <c r="A254" s="105" t="s">
        <v>1363</v>
      </c>
      <c r="B254" s="4">
        <v>17000</v>
      </c>
      <c r="C254"/>
      <c r="D254"/>
    </row>
    <row r="255" spans="1:4" x14ac:dyDescent="0.25">
      <c r="A255" s="106" t="s">
        <v>1368</v>
      </c>
      <c r="B255" s="4">
        <v>17000</v>
      </c>
      <c r="C255"/>
      <c r="D255"/>
    </row>
    <row r="256" spans="1:4" x14ac:dyDescent="0.25">
      <c r="A256" s="105" t="s">
        <v>1374</v>
      </c>
      <c r="B256" s="4">
        <v>5293.96</v>
      </c>
      <c r="C256"/>
      <c r="D256"/>
    </row>
    <row r="257" spans="1:4" x14ac:dyDescent="0.25">
      <c r="A257" s="106" t="s">
        <v>1375</v>
      </c>
      <c r="B257" s="4">
        <v>5293.96</v>
      </c>
      <c r="C257"/>
      <c r="D257"/>
    </row>
    <row r="258" spans="1:4" x14ac:dyDescent="0.25">
      <c r="A258" s="105" t="s">
        <v>1383</v>
      </c>
      <c r="B258" s="4">
        <v>5000</v>
      </c>
      <c r="C258"/>
      <c r="D258"/>
    </row>
    <row r="259" spans="1:4" x14ac:dyDescent="0.25">
      <c r="A259" s="106" t="s">
        <v>1378</v>
      </c>
      <c r="B259" s="4">
        <v>5000</v>
      </c>
      <c r="C259"/>
      <c r="D259"/>
    </row>
    <row r="260" spans="1:4" x14ac:dyDescent="0.25">
      <c r="A260" s="105" t="s">
        <v>1386</v>
      </c>
      <c r="B260" s="4">
        <v>45000</v>
      </c>
      <c r="C260"/>
      <c r="D260"/>
    </row>
    <row r="261" spans="1:4" x14ac:dyDescent="0.25">
      <c r="A261" s="106" t="s">
        <v>1369</v>
      </c>
      <c r="B261" s="4">
        <v>45000</v>
      </c>
      <c r="C261"/>
      <c r="D261"/>
    </row>
    <row r="262" spans="1:4" x14ac:dyDescent="0.25">
      <c r="A262" s="105" t="s">
        <v>1389</v>
      </c>
      <c r="B262" s="4">
        <v>900000</v>
      </c>
      <c r="C262"/>
      <c r="D262"/>
    </row>
    <row r="263" spans="1:4" x14ac:dyDescent="0.25">
      <c r="A263" s="106" t="s">
        <v>1390</v>
      </c>
      <c r="B263" s="4">
        <v>900000</v>
      </c>
      <c r="C263"/>
      <c r="D263"/>
    </row>
    <row r="264" spans="1:4" x14ac:dyDescent="0.25">
      <c r="A264" s="10" t="s">
        <v>92</v>
      </c>
      <c r="B264" s="4">
        <v>1881840</v>
      </c>
      <c r="C264"/>
      <c r="D264"/>
    </row>
    <row r="265" spans="1:4" x14ac:dyDescent="0.25">
      <c r="A265" s="105" t="s">
        <v>1373</v>
      </c>
      <c r="B265" s="4">
        <v>51840</v>
      </c>
      <c r="C265"/>
      <c r="D265"/>
    </row>
    <row r="266" spans="1:4" x14ac:dyDescent="0.25">
      <c r="A266" s="106" t="s">
        <v>1368</v>
      </c>
      <c r="B266" s="4">
        <v>51840</v>
      </c>
      <c r="C266"/>
      <c r="D266"/>
    </row>
    <row r="267" spans="1:4" x14ac:dyDescent="0.25">
      <c r="A267" s="105" t="s">
        <v>1365</v>
      </c>
      <c r="B267" s="4">
        <v>27000</v>
      </c>
      <c r="C267"/>
      <c r="D267"/>
    </row>
    <row r="268" spans="1:4" x14ac:dyDescent="0.25">
      <c r="A268" s="106" t="s">
        <v>1369</v>
      </c>
      <c r="B268" s="4">
        <v>27000</v>
      </c>
      <c r="C268"/>
      <c r="D268"/>
    </row>
    <row r="269" spans="1:4" x14ac:dyDescent="0.25">
      <c r="A269" s="105" t="s">
        <v>1380</v>
      </c>
      <c r="B269" s="4">
        <v>370000</v>
      </c>
      <c r="C269"/>
      <c r="D269"/>
    </row>
    <row r="270" spans="1:4" x14ac:dyDescent="0.25">
      <c r="A270" s="106" t="s">
        <v>1369</v>
      </c>
      <c r="B270" s="4">
        <v>370000</v>
      </c>
      <c r="C270"/>
      <c r="D270"/>
    </row>
    <row r="271" spans="1:4" x14ac:dyDescent="0.25">
      <c r="A271" s="105" t="s">
        <v>1379</v>
      </c>
      <c r="B271" s="4">
        <v>1433000</v>
      </c>
      <c r="C271"/>
      <c r="D271"/>
    </row>
    <row r="272" spans="1:4" x14ac:dyDescent="0.25">
      <c r="A272" s="106" t="s">
        <v>1369</v>
      </c>
      <c r="B272" s="4">
        <v>1433000</v>
      </c>
      <c r="C272"/>
      <c r="D272"/>
    </row>
    <row r="273" spans="1:4" x14ac:dyDescent="0.25">
      <c r="A273" s="10" t="s">
        <v>93</v>
      </c>
      <c r="B273" s="4">
        <v>1462600</v>
      </c>
      <c r="C273"/>
      <c r="D273"/>
    </row>
    <row r="274" spans="1:4" x14ac:dyDescent="0.25">
      <c r="A274" s="105" t="s">
        <v>1373</v>
      </c>
      <c r="B274" s="4">
        <v>45000</v>
      </c>
      <c r="C274"/>
      <c r="D274"/>
    </row>
    <row r="275" spans="1:4" x14ac:dyDescent="0.25">
      <c r="A275" s="106" t="s">
        <v>1368</v>
      </c>
      <c r="B275" s="4">
        <v>45000</v>
      </c>
      <c r="C275"/>
      <c r="D275"/>
    </row>
    <row r="276" spans="1:4" x14ac:dyDescent="0.25">
      <c r="A276" s="105" t="s">
        <v>1365</v>
      </c>
      <c r="B276" s="4">
        <v>7000</v>
      </c>
      <c r="C276"/>
      <c r="D276"/>
    </row>
    <row r="277" spans="1:4" x14ac:dyDescent="0.25">
      <c r="A277" s="106" t="s">
        <v>1369</v>
      </c>
      <c r="B277" s="4">
        <v>7000</v>
      </c>
      <c r="C277"/>
      <c r="D277"/>
    </row>
    <row r="278" spans="1:4" x14ac:dyDescent="0.25">
      <c r="A278" s="105" t="s">
        <v>1374</v>
      </c>
      <c r="B278" s="4">
        <v>28000</v>
      </c>
      <c r="C278"/>
      <c r="D278"/>
    </row>
    <row r="279" spans="1:4" x14ac:dyDescent="0.25">
      <c r="A279" s="106" t="s">
        <v>1375</v>
      </c>
      <c r="B279" s="4">
        <v>28000</v>
      </c>
      <c r="C279"/>
      <c r="D279"/>
    </row>
    <row r="280" spans="1:4" x14ac:dyDescent="0.25">
      <c r="A280" s="105" t="s">
        <v>1380</v>
      </c>
      <c r="B280" s="4">
        <v>60000</v>
      </c>
      <c r="C280"/>
      <c r="D280"/>
    </row>
    <row r="281" spans="1:4" x14ac:dyDescent="0.25">
      <c r="A281" s="106" t="s">
        <v>1369</v>
      </c>
      <c r="B281" s="4">
        <v>60000</v>
      </c>
      <c r="C281"/>
      <c r="D281"/>
    </row>
    <row r="282" spans="1:4" x14ac:dyDescent="0.25">
      <c r="A282" s="105" t="s">
        <v>1379</v>
      </c>
      <c r="B282" s="4">
        <v>1084000</v>
      </c>
      <c r="C282"/>
      <c r="D282"/>
    </row>
    <row r="283" spans="1:4" x14ac:dyDescent="0.25">
      <c r="A283" s="106" t="s">
        <v>1369</v>
      </c>
      <c r="B283" s="4">
        <v>1084000</v>
      </c>
      <c r="C283"/>
      <c r="D283"/>
    </row>
    <row r="284" spans="1:4" x14ac:dyDescent="0.25">
      <c r="A284" s="105" t="s">
        <v>1387</v>
      </c>
      <c r="B284" s="4">
        <v>38600</v>
      </c>
      <c r="C284"/>
      <c r="D284"/>
    </row>
    <row r="285" spans="1:4" x14ac:dyDescent="0.25">
      <c r="A285" s="106" t="s">
        <v>1369</v>
      </c>
      <c r="B285" s="4">
        <v>38600</v>
      </c>
      <c r="C285"/>
      <c r="D285"/>
    </row>
    <row r="286" spans="1:4" x14ac:dyDescent="0.25">
      <c r="A286" s="105" t="s">
        <v>1395</v>
      </c>
      <c r="B286" s="4">
        <v>200000</v>
      </c>
      <c r="C286"/>
      <c r="D286"/>
    </row>
    <row r="287" spans="1:4" x14ac:dyDescent="0.25">
      <c r="A287" s="106" t="s">
        <v>1367</v>
      </c>
      <c r="B287" s="4">
        <v>200000</v>
      </c>
      <c r="C287"/>
      <c r="D287"/>
    </row>
    <row r="288" spans="1:4" x14ac:dyDescent="0.25">
      <c r="A288" s="10" t="s">
        <v>94</v>
      </c>
      <c r="B288" s="4">
        <v>282500</v>
      </c>
      <c r="C288"/>
      <c r="D288"/>
    </row>
    <row r="289" spans="1:4" x14ac:dyDescent="0.25">
      <c r="A289" s="105" t="s">
        <v>1373</v>
      </c>
      <c r="B289" s="4">
        <v>162000</v>
      </c>
      <c r="C289"/>
      <c r="D289"/>
    </row>
    <row r="290" spans="1:4" x14ac:dyDescent="0.25">
      <c r="A290" s="106" t="s">
        <v>1368</v>
      </c>
      <c r="B290" s="4">
        <v>162000</v>
      </c>
      <c r="C290"/>
      <c r="D290"/>
    </row>
    <row r="291" spans="1:4" x14ac:dyDescent="0.25">
      <c r="A291" s="105" t="s">
        <v>1365</v>
      </c>
      <c r="B291" s="4">
        <v>5000</v>
      </c>
      <c r="C291"/>
      <c r="D291"/>
    </row>
    <row r="292" spans="1:4" x14ac:dyDescent="0.25">
      <c r="A292" s="106" t="s">
        <v>1369</v>
      </c>
      <c r="B292" s="4">
        <v>5000</v>
      </c>
      <c r="C292"/>
      <c r="D292"/>
    </row>
    <row r="293" spans="1:4" x14ac:dyDescent="0.25">
      <c r="A293" s="105" t="s">
        <v>1374</v>
      </c>
      <c r="B293" s="4">
        <v>6000</v>
      </c>
      <c r="C293"/>
      <c r="D293"/>
    </row>
    <row r="294" spans="1:4" x14ac:dyDescent="0.25">
      <c r="A294" s="106" t="s">
        <v>1375</v>
      </c>
      <c r="B294" s="4">
        <v>6000</v>
      </c>
      <c r="C294"/>
      <c r="D294"/>
    </row>
    <row r="295" spans="1:4" x14ac:dyDescent="0.25">
      <c r="A295" s="105" t="s">
        <v>1379</v>
      </c>
      <c r="B295" s="4">
        <v>92500</v>
      </c>
      <c r="C295"/>
      <c r="D295"/>
    </row>
    <row r="296" spans="1:4" x14ac:dyDescent="0.25">
      <c r="A296" s="106" t="s">
        <v>1369</v>
      </c>
      <c r="B296" s="4">
        <v>92500</v>
      </c>
      <c r="C296"/>
      <c r="D296"/>
    </row>
    <row r="297" spans="1:4" x14ac:dyDescent="0.25">
      <c r="A297" s="105" t="s">
        <v>1387</v>
      </c>
      <c r="B297" s="4">
        <v>7000</v>
      </c>
      <c r="C297"/>
      <c r="D297"/>
    </row>
    <row r="298" spans="1:4" x14ac:dyDescent="0.25">
      <c r="A298" s="106" t="s">
        <v>1369</v>
      </c>
      <c r="B298" s="4">
        <v>7000</v>
      </c>
      <c r="C298"/>
      <c r="D298"/>
    </row>
    <row r="299" spans="1:4" x14ac:dyDescent="0.25">
      <c r="A299" s="105" t="s">
        <v>1395</v>
      </c>
      <c r="B299" s="4">
        <v>10000</v>
      </c>
      <c r="C299"/>
      <c r="D299"/>
    </row>
    <row r="300" spans="1:4" x14ac:dyDescent="0.25">
      <c r="A300" s="106" t="s">
        <v>1367</v>
      </c>
      <c r="B300" s="4">
        <v>10000</v>
      </c>
      <c r="C300"/>
      <c r="D300"/>
    </row>
    <row r="301" spans="1:4" x14ac:dyDescent="0.25">
      <c r="A301" s="10" t="s">
        <v>95</v>
      </c>
      <c r="B301" s="4">
        <v>94824</v>
      </c>
      <c r="C301"/>
      <c r="D301"/>
    </row>
    <row r="302" spans="1:4" x14ac:dyDescent="0.25">
      <c r="A302" s="105" t="s">
        <v>1373</v>
      </c>
      <c r="B302" s="4">
        <v>5400</v>
      </c>
      <c r="C302"/>
      <c r="D302"/>
    </row>
    <row r="303" spans="1:4" x14ac:dyDescent="0.25">
      <c r="A303" s="106" t="s">
        <v>1368</v>
      </c>
      <c r="B303" s="4">
        <v>5400</v>
      </c>
      <c r="C303"/>
      <c r="D303"/>
    </row>
    <row r="304" spans="1:4" x14ac:dyDescent="0.25">
      <c r="A304" s="105" t="s">
        <v>1365</v>
      </c>
      <c r="B304" s="4">
        <v>3000</v>
      </c>
      <c r="C304"/>
      <c r="D304"/>
    </row>
    <row r="305" spans="1:4" x14ac:dyDescent="0.25">
      <c r="A305" s="106" t="s">
        <v>1369</v>
      </c>
      <c r="B305" s="4">
        <v>3000</v>
      </c>
      <c r="C305"/>
      <c r="D305"/>
    </row>
    <row r="306" spans="1:4" x14ac:dyDescent="0.25">
      <c r="A306" s="105" t="s">
        <v>1374</v>
      </c>
      <c r="B306" s="4">
        <v>18624</v>
      </c>
      <c r="C306"/>
      <c r="D306"/>
    </row>
    <row r="307" spans="1:4" x14ac:dyDescent="0.25">
      <c r="A307" s="106" t="s">
        <v>1375</v>
      </c>
      <c r="B307" s="4">
        <v>18624</v>
      </c>
      <c r="C307"/>
      <c r="D307"/>
    </row>
    <row r="308" spans="1:4" x14ac:dyDescent="0.25">
      <c r="A308" s="105" t="s">
        <v>1380</v>
      </c>
      <c r="B308" s="4">
        <v>20000</v>
      </c>
      <c r="C308"/>
      <c r="D308"/>
    </row>
    <row r="309" spans="1:4" x14ac:dyDescent="0.25">
      <c r="A309" s="106" t="s">
        <v>1369</v>
      </c>
      <c r="B309" s="4">
        <v>20000</v>
      </c>
      <c r="C309"/>
      <c r="D309"/>
    </row>
    <row r="310" spans="1:4" x14ac:dyDescent="0.25">
      <c r="A310" s="105" t="s">
        <v>1379</v>
      </c>
      <c r="B310" s="4">
        <v>47800</v>
      </c>
      <c r="C310"/>
      <c r="D310"/>
    </row>
    <row r="311" spans="1:4" x14ac:dyDescent="0.25">
      <c r="A311" s="106" t="s">
        <v>1369</v>
      </c>
      <c r="B311" s="4">
        <v>47800</v>
      </c>
      <c r="C311"/>
      <c r="D311"/>
    </row>
    <row r="312" spans="1:4" x14ac:dyDescent="0.25">
      <c r="A312" s="10" t="s">
        <v>96</v>
      </c>
      <c r="B312" s="4">
        <v>1299002</v>
      </c>
      <c r="C312"/>
      <c r="D312"/>
    </row>
    <row r="313" spans="1:4" x14ac:dyDescent="0.25">
      <c r="A313" s="105" t="s">
        <v>1373</v>
      </c>
      <c r="B313" s="4">
        <v>15000</v>
      </c>
      <c r="C313"/>
      <c r="D313"/>
    </row>
    <row r="314" spans="1:4" x14ac:dyDescent="0.25">
      <c r="A314" s="106" t="s">
        <v>1368</v>
      </c>
      <c r="B314" s="4">
        <v>15000</v>
      </c>
      <c r="C314"/>
      <c r="D314"/>
    </row>
    <row r="315" spans="1:4" x14ac:dyDescent="0.25">
      <c r="A315" s="105" t="s">
        <v>1365</v>
      </c>
      <c r="B315" s="4">
        <v>4000</v>
      </c>
      <c r="C315"/>
      <c r="D315"/>
    </row>
    <row r="316" spans="1:4" x14ac:dyDescent="0.25">
      <c r="A316" s="106" t="s">
        <v>1369</v>
      </c>
      <c r="B316" s="4">
        <v>4000</v>
      </c>
      <c r="C316"/>
      <c r="D316"/>
    </row>
    <row r="317" spans="1:4" x14ac:dyDescent="0.25">
      <c r="A317" s="105" t="s">
        <v>1374</v>
      </c>
      <c r="B317" s="4">
        <v>13392</v>
      </c>
      <c r="C317"/>
      <c r="D317"/>
    </row>
    <row r="318" spans="1:4" x14ac:dyDescent="0.25">
      <c r="A318" s="106" t="s">
        <v>1375</v>
      </c>
      <c r="B318" s="4">
        <v>13392</v>
      </c>
      <c r="C318"/>
      <c r="D318"/>
    </row>
    <row r="319" spans="1:4" x14ac:dyDescent="0.25">
      <c r="A319" s="105" t="s">
        <v>1379</v>
      </c>
      <c r="B319" s="4">
        <v>1228000</v>
      </c>
      <c r="C319"/>
      <c r="D319"/>
    </row>
    <row r="320" spans="1:4" x14ac:dyDescent="0.25">
      <c r="A320" s="106" t="s">
        <v>1369</v>
      </c>
      <c r="B320" s="4">
        <v>1228000</v>
      </c>
      <c r="C320"/>
      <c r="D320"/>
    </row>
    <row r="321" spans="1:4" x14ac:dyDescent="0.25">
      <c r="A321" s="105" t="s">
        <v>1387</v>
      </c>
      <c r="B321" s="4">
        <v>38610</v>
      </c>
      <c r="C321"/>
      <c r="D321"/>
    </row>
    <row r="322" spans="1:4" x14ac:dyDescent="0.25">
      <c r="A322" s="106" t="s">
        <v>1369</v>
      </c>
      <c r="B322" s="4">
        <v>38610</v>
      </c>
      <c r="C322"/>
      <c r="D322"/>
    </row>
    <row r="323" spans="1:4" x14ac:dyDescent="0.25">
      <c r="A323" s="10" t="s">
        <v>52</v>
      </c>
      <c r="B323" s="4">
        <v>135577968</v>
      </c>
      <c r="C323"/>
      <c r="D323"/>
    </row>
    <row r="324" spans="1:4" x14ac:dyDescent="0.25">
      <c r="A324" s="105" t="s">
        <v>1362</v>
      </c>
      <c r="B324" s="4">
        <v>1500</v>
      </c>
      <c r="C324"/>
      <c r="D324"/>
    </row>
    <row r="325" spans="1:4" x14ac:dyDescent="0.25">
      <c r="A325" s="106" t="s">
        <v>1367</v>
      </c>
      <c r="B325" s="4">
        <v>1500</v>
      </c>
      <c r="C325"/>
      <c r="D325"/>
    </row>
    <row r="326" spans="1:4" x14ac:dyDescent="0.25">
      <c r="A326" s="105" t="s">
        <v>1363</v>
      </c>
      <c r="B326" s="4">
        <v>6000</v>
      </c>
      <c r="C326"/>
      <c r="D326"/>
    </row>
    <row r="327" spans="1:4" x14ac:dyDescent="0.25">
      <c r="A327" s="106" t="s">
        <v>1368</v>
      </c>
      <c r="B327" s="4">
        <v>6000</v>
      </c>
      <c r="C327"/>
      <c r="D327"/>
    </row>
    <row r="328" spans="1:4" x14ac:dyDescent="0.25">
      <c r="A328" s="105" t="s">
        <v>1373</v>
      </c>
      <c r="B328" s="4">
        <v>1000000</v>
      </c>
      <c r="C328"/>
      <c r="D328"/>
    </row>
    <row r="329" spans="1:4" x14ac:dyDescent="0.25">
      <c r="A329" s="106" t="s">
        <v>1368</v>
      </c>
      <c r="B329" s="4">
        <v>1000000</v>
      </c>
      <c r="C329"/>
      <c r="D329"/>
    </row>
    <row r="330" spans="1:4" x14ac:dyDescent="0.25">
      <c r="A330" s="105" t="s">
        <v>1365</v>
      </c>
      <c r="B330" s="4">
        <v>120000</v>
      </c>
      <c r="C330"/>
      <c r="D330"/>
    </row>
    <row r="331" spans="1:4" x14ac:dyDescent="0.25">
      <c r="A331" s="106" t="s">
        <v>1369</v>
      </c>
      <c r="B331" s="4">
        <v>120000</v>
      </c>
      <c r="C331"/>
      <c r="D331"/>
    </row>
    <row r="332" spans="1:4" x14ac:dyDescent="0.25">
      <c r="A332" s="105" t="s">
        <v>1374</v>
      </c>
      <c r="B332" s="4">
        <v>113368</v>
      </c>
      <c r="C332"/>
      <c r="D332"/>
    </row>
    <row r="333" spans="1:4" x14ac:dyDescent="0.25">
      <c r="A333" s="106" t="s">
        <v>1375</v>
      </c>
      <c r="B333" s="4">
        <v>113368</v>
      </c>
      <c r="C333"/>
      <c r="D333"/>
    </row>
    <row r="334" spans="1:4" x14ac:dyDescent="0.25">
      <c r="A334" s="105" t="s">
        <v>1383</v>
      </c>
      <c r="B334" s="4">
        <v>8000</v>
      </c>
      <c r="C334"/>
      <c r="D334"/>
    </row>
    <row r="335" spans="1:4" x14ac:dyDescent="0.25">
      <c r="A335" s="106" t="s">
        <v>1378</v>
      </c>
      <c r="B335" s="4">
        <v>8000</v>
      </c>
      <c r="C335"/>
      <c r="D335"/>
    </row>
    <row r="336" spans="1:4" x14ac:dyDescent="0.25">
      <c r="A336" s="105" t="s">
        <v>1386</v>
      </c>
      <c r="B336" s="4">
        <v>30000</v>
      </c>
      <c r="C336"/>
      <c r="D336"/>
    </row>
    <row r="337" spans="1:4" x14ac:dyDescent="0.25">
      <c r="A337" s="106" t="s">
        <v>1369</v>
      </c>
      <c r="B337" s="4">
        <v>30000</v>
      </c>
      <c r="C337"/>
      <c r="D337"/>
    </row>
    <row r="338" spans="1:4" x14ac:dyDescent="0.25">
      <c r="A338" s="105" t="s">
        <v>1380</v>
      </c>
      <c r="B338" s="4">
        <v>350000</v>
      </c>
      <c r="C338"/>
      <c r="D338"/>
    </row>
    <row r="339" spans="1:4" x14ac:dyDescent="0.25">
      <c r="A339" s="106" t="s">
        <v>1369</v>
      </c>
      <c r="B339" s="4">
        <v>350000</v>
      </c>
      <c r="C339"/>
      <c r="D339"/>
    </row>
    <row r="340" spans="1:4" x14ac:dyDescent="0.25">
      <c r="A340" s="105" t="s">
        <v>1379</v>
      </c>
      <c r="B340" s="4">
        <v>133657900</v>
      </c>
      <c r="C340"/>
      <c r="D340"/>
    </row>
    <row r="341" spans="1:4" x14ac:dyDescent="0.25">
      <c r="A341" s="106" t="s">
        <v>1369</v>
      </c>
      <c r="B341" s="4">
        <v>133657900</v>
      </c>
      <c r="C341"/>
      <c r="D341"/>
    </row>
    <row r="342" spans="1:4" x14ac:dyDescent="0.25">
      <c r="A342" s="105" t="s">
        <v>1387</v>
      </c>
      <c r="B342" s="4">
        <v>278600</v>
      </c>
      <c r="C342"/>
      <c r="D342"/>
    </row>
    <row r="343" spans="1:4" x14ac:dyDescent="0.25">
      <c r="A343" s="106" t="s">
        <v>1369</v>
      </c>
      <c r="B343" s="4">
        <v>278600</v>
      </c>
      <c r="C343"/>
      <c r="D343"/>
    </row>
    <row r="344" spans="1:4" x14ac:dyDescent="0.25">
      <c r="A344" s="105" t="s">
        <v>1389</v>
      </c>
      <c r="B344" s="4">
        <v>12600</v>
      </c>
      <c r="C344"/>
      <c r="D344"/>
    </row>
    <row r="345" spans="1:4" x14ac:dyDescent="0.25">
      <c r="A345" s="106" t="s">
        <v>1390</v>
      </c>
      <c r="B345" s="4">
        <v>12600</v>
      </c>
      <c r="C345"/>
      <c r="D345"/>
    </row>
    <row r="346" spans="1:4" x14ac:dyDescent="0.25">
      <c r="A346" s="10" t="s">
        <v>58</v>
      </c>
      <c r="B346" s="4">
        <v>17429544.690000001</v>
      </c>
      <c r="C346"/>
      <c r="D346"/>
    </row>
    <row r="347" spans="1:4" x14ac:dyDescent="0.25">
      <c r="A347" s="105" t="s">
        <v>1363</v>
      </c>
      <c r="B347" s="4">
        <v>2400</v>
      </c>
      <c r="C347"/>
      <c r="D347"/>
    </row>
    <row r="348" spans="1:4" x14ac:dyDescent="0.25">
      <c r="A348" s="106" t="s">
        <v>1368</v>
      </c>
      <c r="B348" s="4">
        <v>2400</v>
      </c>
      <c r="C348"/>
      <c r="D348"/>
    </row>
    <row r="349" spans="1:4" x14ac:dyDescent="0.25">
      <c r="A349" s="105" t="s">
        <v>1373</v>
      </c>
      <c r="B349" s="4">
        <v>1395600</v>
      </c>
      <c r="C349"/>
      <c r="D349"/>
    </row>
    <row r="350" spans="1:4" x14ac:dyDescent="0.25">
      <c r="A350" s="106" t="s">
        <v>1368</v>
      </c>
      <c r="B350" s="4">
        <v>1395600</v>
      </c>
      <c r="C350"/>
      <c r="D350"/>
    </row>
    <row r="351" spans="1:4" x14ac:dyDescent="0.25">
      <c r="A351" s="105" t="s">
        <v>1365</v>
      </c>
      <c r="B351" s="4">
        <v>35000</v>
      </c>
      <c r="C351"/>
      <c r="D351"/>
    </row>
    <row r="352" spans="1:4" x14ac:dyDescent="0.25">
      <c r="A352" s="106" t="s">
        <v>1369</v>
      </c>
      <c r="B352" s="4">
        <v>35000</v>
      </c>
      <c r="C352"/>
      <c r="D352"/>
    </row>
    <row r="353" spans="1:4" x14ac:dyDescent="0.25">
      <c r="A353" s="105" t="s">
        <v>1374</v>
      </c>
      <c r="B353" s="4">
        <v>120480</v>
      </c>
      <c r="C353"/>
      <c r="D353"/>
    </row>
    <row r="354" spans="1:4" x14ac:dyDescent="0.25">
      <c r="A354" s="106" t="s">
        <v>1375</v>
      </c>
      <c r="B354" s="4">
        <v>120480</v>
      </c>
      <c r="C354"/>
      <c r="D354"/>
    </row>
    <row r="355" spans="1:4" x14ac:dyDescent="0.25">
      <c r="A355" s="105" t="s">
        <v>1386</v>
      </c>
      <c r="B355" s="4">
        <v>20000</v>
      </c>
      <c r="C355"/>
      <c r="D355"/>
    </row>
    <row r="356" spans="1:4" x14ac:dyDescent="0.25">
      <c r="A356" s="106" t="s">
        <v>1369</v>
      </c>
      <c r="B356" s="4">
        <v>20000</v>
      </c>
      <c r="C356"/>
      <c r="D356"/>
    </row>
    <row r="357" spans="1:4" x14ac:dyDescent="0.25">
      <c r="A357" s="105" t="s">
        <v>1380</v>
      </c>
      <c r="B357" s="4">
        <v>1712576.07</v>
      </c>
      <c r="C357"/>
      <c r="D357"/>
    </row>
    <row r="358" spans="1:4" x14ac:dyDescent="0.25">
      <c r="A358" s="106" t="s">
        <v>1369</v>
      </c>
      <c r="B358" s="4">
        <v>1712576.07</v>
      </c>
      <c r="C358"/>
      <c r="D358"/>
    </row>
    <row r="359" spans="1:4" x14ac:dyDescent="0.25">
      <c r="A359" s="105" t="s">
        <v>1379</v>
      </c>
      <c r="B359" s="4">
        <v>13860799.120000001</v>
      </c>
      <c r="C359"/>
      <c r="D359"/>
    </row>
    <row r="360" spans="1:4" x14ac:dyDescent="0.25">
      <c r="A360" s="106" t="s">
        <v>1369</v>
      </c>
      <c r="B360" s="4">
        <v>13860799.120000001</v>
      </c>
      <c r="C360"/>
      <c r="D360"/>
    </row>
    <row r="361" spans="1:4" x14ac:dyDescent="0.25">
      <c r="A361" s="105" t="s">
        <v>1387</v>
      </c>
      <c r="B361" s="4">
        <v>52272.000000000007</v>
      </c>
      <c r="C361"/>
      <c r="D361"/>
    </row>
    <row r="362" spans="1:4" x14ac:dyDescent="0.25">
      <c r="A362" s="106" t="s">
        <v>1369</v>
      </c>
      <c r="B362" s="4">
        <v>52272.000000000007</v>
      </c>
      <c r="C362"/>
      <c r="D362"/>
    </row>
    <row r="363" spans="1:4" x14ac:dyDescent="0.25">
      <c r="A363" s="105" t="s">
        <v>1395</v>
      </c>
      <c r="B363" s="4">
        <v>5000</v>
      </c>
      <c r="C363"/>
      <c r="D363"/>
    </row>
    <row r="364" spans="1:4" x14ac:dyDescent="0.25">
      <c r="A364" s="106" t="s">
        <v>1367</v>
      </c>
      <c r="B364" s="4">
        <v>5000</v>
      </c>
      <c r="C364"/>
      <c r="D364"/>
    </row>
    <row r="365" spans="1:4" x14ac:dyDescent="0.25">
      <c r="A365" s="105" t="s">
        <v>1384</v>
      </c>
      <c r="B365" s="4">
        <v>225417.5</v>
      </c>
      <c r="C365"/>
      <c r="D365"/>
    </row>
    <row r="366" spans="1:4" x14ac:dyDescent="0.25">
      <c r="A366" s="106" t="s">
        <v>1385</v>
      </c>
      <c r="B366" s="4">
        <v>225417.5</v>
      </c>
      <c r="C366"/>
      <c r="D366"/>
    </row>
    <row r="367" spans="1:4" x14ac:dyDescent="0.25">
      <c r="A367" s="10" t="s">
        <v>97</v>
      </c>
      <c r="B367" s="4">
        <v>284000</v>
      </c>
      <c r="C367"/>
      <c r="D367"/>
    </row>
    <row r="368" spans="1:4" x14ac:dyDescent="0.25">
      <c r="A368" s="105" t="s">
        <v>1373</v>
      </c>
      <c r="B368" s="4">
        <v>250000</v>
      </c>
      <c r="C368"/>
      <c r="D368"/>
    </row>
    <row r="369" spans="1:4" x14ac:dyDescent="0.25">
      <c r="A369" s="106" t="s">
        <v>1368</v>
      </c>
      <c r="B369" s="4">
        <v>250000</v>
      </c>
      <c r="C369"/>
      <c r="D369"/>
    </row>
    <row r="370" spans="1:4" x14ac:dyDescent="0.25">
      <c r="A370" s="105" t="s">
        <v>1374</v>
      </c>
      <c r="B370" s="4">
        <v>20000</v>
      </c>
      <c r="C370"/>
      <c r="D370"/>
    </row>
    <row r="371" spans="1:4" x14ac:dyDescent="0.25">
      <c r="A371" s="106" t="s">
        <v>1375</v>
      </c>
      <c r="B371" s="4">
        <v>20000</v>
      </c>
      <c r="C371"/>
      <c r="D371"/>
    </row>
    <row r="372" spans="1:4" x14ac:dyDescent="0.25">
      <c r="A372" s="105" t="s">
        <v>1389</v>
      </c>
      <c r="B372" s="4">
        <v>14000</v>
      </c>
      <c r="C372"/>
      <c r="D372"/>
    </row>
    <row r="373" spans="1:4" x14ac:dyDescent="0.25">
      <c r="A373" s="106" t="s">
        <v>1390</v>
      </c>
      <c r="B373" s="4">
        <v>14000</v>
      </c>
      <c r="C373"/>
      <c r="D373"/>
    </row>
    <row r="374" spans="1:4" x14ac:dyDescent="0.25">
      <c r="A374" s="10" t="s">
        <v>59</v>
      </c>
      <c r="B374" s="4">
        <v>19601024.780000001</v>
      </c>
      <c r="C374"/>
      <c r="D374"/>
    </row>
    <row r="375" spans="1:4" x14ac:dyDescent="0.25">
      <c r="A375" s="105" t="s">
        <v>1363</v>
      </c>
      <c r="B375" s="4">
        <v>3000</v>
      </c>
      <c r="C375"/>
      <c r="D375"/>
    </row>
    <row r="376" spans="1:4" x14ac:dyDescent="0.25">
      <c r="A376" s="106" t="s">
        <v>1368</v>
      </c>
      <c r="B376" s="4">
        <v>3000</v>
      </c>
      <c r="C376"/>
      <c r="D376"/>
    </row>
    <row r="377" spans="1:4" x14ac:dyDescent="0.25">
      <c r="A377" s="105" t="s">
        <v>1373</v>
      </c>
      <c r="B377" s="4">
        <v>1700000</v>
      </c>
      <c r="C377"/>
      <c r="D377"/>
    </row>
    <row r="378" spans="1:4" x14ac:dyDescent="0.25">
      <c r="A378" s="106" t="s">
        <v>1368</v>
      </c>
      <c r="B378" s="4">
        <v>1700000</v>
      </c>
      <c r="C378"/>
      <c r="D378"/>
    </row>
    <row r="379" spans="1:4" x14ac:dyDescent="0.25">
      <c r="A379" s="105" t="s">
        <v>1365</v>
      </c>
      <c r="B379" s="4">
        <v>171000</v>
      </c>
      <c r="C379"/>
      <c r="D379"/>
    </row>
    <row r="380" spans="1:4" x14ac:dyDescent="0.25">
      <c r="A380" s="106" t="s">
        <v>1369</v>
      </c>
      <c r="B380" s="4">
        <v>171000</v>
      </c>
      <c r="C380"/>
      <c r="D380"/>
    </row>
    <row r="381" spans="1:4" x14ac:dyDescent="0.25">
      <c r="A381" s="105" t="s">
        <v>1374</v>
      </c>
      <c r="B381" s="4">
        <v>40272</v>
      </c>
      <c r="C381"/>
      <c r="D381"/>
    </row>
    <row r="382" spans="1:4" x14ac:dyDescent="0.25">
      <c r="A382" s="106" t="s">
        <v>1375</v>
      </c>
      <c r="B382" s="4">
        <v>40272</v>
      </c>
      <c r="C382"/>
      <c r="D382"/>
    </row>
    <row r="383" spans="1:4" x14ac:dyDescent="0.25">
      <c r="A383" s="105" t="s">
        <v>1386</v>
      </c>
      <c r="B383" s="4">
        <v>10000</v>
      </c>
      <c r="C383"/>
      <c r="D383"/>
    </row>
    <row r="384" spans="1:4" x14ac:dyDescent="0.25">
      <c r="A384" s="106" t="s">
        <v>1369</v>
      </c>
      <c r="B384" s="4">
        <v>10000</v>
      </c>
      <c r="C384"/>
      <c r="D384"/>
    </row>
    <row r="385" spans="1:4" x14ac:dyDescent="0.25">
      <c r="A385" s="105" t="s">
        <v>1380</v>
      </c>
      <c r="B385" s="4">
        <v>153752.78</v>
      </c>
      <c r="C385"/>
      <c r="D385"/>
    </row>
    <row r="386" spans="1:4" x14ac:dyDescent="0.25">
      <c r="A386" s="106" t="s">
        <v>1369</v>
      </c>
      <c r="B386" s="4">
        <v>153752.78</v>
      </c>
      <c r="C386"/>
      <c r="D386"/>
    </row>
    <row r="387" spans="1:4" x14ac:dyDescent="0.25">
      <c r="A387" s="105" t="s">
        <v>1379</v>
      </c>
      <c r="B387" s="4">
        <v>13395900</v>
      </c>
      <c r="C387"/>
      <c r="D387"/>
    </row>
    <row r="388" spans="1:4" x14ac:dyDescent="0.25">
      <c r="A388" s="106" t="s">
        <v>1369</v>
      </c>
      <c r="B388" s="4">
        <v>13395900</v>
      </c>
      <c r="C388"/>
      <c r="D388"/>
    </row>
    <row r="389" spans="1:4" x14ac:dyDescent="0.25">
      <c r="A389" s="105" t="s">
        <v>1387</v>
      </c>
      <c r="B389" s="4">
        <v>109100</v>
      </c>
      <c r="C389"/>
      <c r="D389"/>
    </row>
    <row r="390" spans="1:4" x14ac:dyDescent="0.25">
      <c r="A390" s="106" t="s">
        <v>1369</v>
      </c>
      <c r="B390" s="4">
        <v>109100</v>
      </c>
      <c r="C390"/>
      <c r="D390"/>
    </row>
    <row r="391" spans="1:4" x14ac:dyDescent="0.25">
      <c r="A391" s="105" t="s">
        <v>1395</v>
      </c>
      <c r="B391" s="4">
        <v>4000000</v>
      </c>
      <c r="C391"/>
      <c r="D391"/>
    </row>
    <row r="392" spans="1:4" x14ac:dyDescent="0.25">
      <c r="A392" s="106" t="s">
        <v>1367</v>
      </c>
      <c r="B392" s="4">
        <v>4000000</v>
      </c>
      <c r="C392"/>
      <c r="D392"/>
    </row>
    <row r="393" spans="1:4" x14ac:dyDescent="0.25">
      <c r="A393" s="105" t="s">
        <v>1389</v>
      </c>
      <c r="B393" s="4">
        <v>18000</v>
      </c>
      <c r="C393"/>
      <c r="D393"/>
    </row>
    <row r="394" spans="1:4" x14ac:dyDescent="0.25">
      <c r="A394" s="106" t="s">
        <v>1390</v>
      </c>
      <c r="B394" s="4">
        <v>18000</v>
      </c>
      <c r="C394"/>
      <c r="D394"/>
    </row>
    <row r="395" spans="1:4" x14ac:dyDescent="0.25">
      <c r="A395" s="10" t="s">
        <v>186</v>
      </c>
      <c r="B395" s="4">
        <v>15212000</v>
      </c>
      <c r="C395"/>
      <c r="D395"/>
    </row>
    <row r="396" spans="1:4" x14ac:dyDescent="0.25">
      <c r="A396" s="105" t="s">
        <v>1374</v>
      </c>
      <c r="B396" s="4">
        <v>12000</v>
      </c>
      <c r="C396"/>
      <c r="D396"/>
    </row>
    <row r="397" spans="1:4" x14ac:dyDescent="0.25">
      <c r="A397" s="106" t="s">
        <v>1375</v>
      </c>
      <c r="B397" s="4">
        <v>12000</v>
      </c>
      <c r="C397"/>
      <c r="D397"/>
    </row>
    <row r="398" spans="1:4" x14ac:dyDescent="0.25">
      <c r="A398" s="105" t="s">
        <v>1380</v>
      </c>
      <c r="B398" s="4">
        <v>15150000</v>
      </c>
      <c r="C398"/>
      <c r="D398"/>
    </row>
    <row r="399" spans="1:4" x14ac:dyDescent="0.25">
      <c r="A399" s="106" t="s">
        <v>1369</v>
      </c>
      <c r="B399" s="4">
        <v>15150000</v>
      </c>
      <c r="C399"/>
      <c r="D399"/>
    </row>
    <row r="400" spans="1:4" x14ac:dyDescent="0.25">
      <c r="A400" s="105" t="s">
        <v>1379</v>
      </c>
      <c r="B400" s="4">
        <v>50000</v>
      </c>
      <c r="C400"/>
      <c r="D400"/>
    </row>
    <row r="401" spans="1:4" x14ac:dyDescent="0.25">
      <c r="A401" s="106" t="s">
        <v>1369</v>
      </c>
      <c r="B401" s="4">
        <v>50000</v>
      </c>
      <c r="C401"/>
      <c r="D401"/>
    </row>
    <row r="402" spans="1:4" x14ac:dyDescent="0.25">
      <c r="A402" s="10" t="s">
        <v>190</v>
      </c>
      <c r="B402" s="4">
        <v>550000</v>
      </c>
      <c r="C402"/>
      <c r="D402"/>
    </row>
    <row r="403" spans="1:4" x14ac:dyDescent="0.25">
      <c r="A403" s="105" t="s">
        <v>1379</v>
      </c>
      <c r="B403" s="4">
        <v>550000</v>
      </c>
      <c r="C403"/>
      <c r="D403"/>
    </row>
    <row r="404" spans="1:4" x14ac:dyDescent="0.25">
      <c r="A404" s="106" t="s">
        <v>1369</v>
      </c>
      <c r="B404" s="4">
        <v>550000</v>
      </c>
      <c r="C404"/>
      <c r="D404"/>
    </row>
    <row r="405" spans="1:4" x14ac:dyDescent="0.25">
      <c r="A405" s="10" t="s">
        <v>75</v>
      </c>
      <c r="B405" s="4">
        <v>3356276.3</v>
      </c>
      <c r="C405"/>
      <c r="D405"/>
    </row>
    <row r="406" spans="1:4" x14ac:dyDescent="0.25">
      <c r="A406" s="105" t="s">
        <v>1373</v>
      </c>
      <c r="B406" s="4">
        <v>455000</v>
      </c>
      <c r="C406"/>
      <c r="D406"/>
    </row>
    <row r="407" spans="1:4" x14ac:dyDescent="0.25">
      <c r="A407" s="106" t="s">
        <v>1368</v>
      </c>
      <c r="B407" s="4">
        <v>455000</v>
      </c>
      <c r="C407"/>
      <c r="D407"/>
    </row>
    <row r="408" spans="1:4" x14ac:dyDescent="0.25">
      <c r="A408" s="105" t="s">
        <v>1365</v>
      </c>
      <c r="B408" s="4">
        <v>576000</v>
      </c>
      <c r="C408"/>
      <c r="D408"/>
    </row>
    <row r="409" spans="1:4" x14ac:dyDescent="0.25">
      <c r="A409" s="106" t="s">
        <v>1369</v>
      </c>
      <c r="B409" s="4">
        <v>576000</v>
      </c>
      <c r="C409"/>
      <c r="D409"/>
    </row>
    <row r="410" spans="1:4" x14ac:dyDescent="0.25">
      <c r="A410" s="105" t="s">
        <v>1374</v>
      </c>
      <c r="B410" s="4">
        <v>84400.3</v>
      </c>
      <c r="C410"/>
      <c r="D410"/>
    </row>
    <row r="411" spans="1:4" x14ac:dyDescent="0.25">
      <c r="A411" s="106" t="s">
        <v>1375</v>
      </c>
      <c r="B411" s="4">
        <v>84400.3</v>
      </c>
      <c r="C411"/>
      <c r="D411"/>
    </row>
    <row r="412" spans="1:4" x14ac:dyDescent="0.25">
      <c r="A412" s="105" t="s">
        <v>1386</v>
      </c>
      <c r="B412" s="4">
        <v>2076000</v>
      </c>
      <c r="C412"/>
      <c r="D412"/>
    </row>
    <row r="413" spans="1:4" x14ac:dyDescent="0.25">
      <c r="A413" s="106" t="s">
        <v>1369</v>
      </c>
      <c r="B413" s="4">
        <v>2076000</v>
      </c>
      <c r="C413"/>
      <c r="D413"/>
    </row>
    <row r="414" spans="1:4" x14ac:dyDescent="0.25">
      <c r="A414" s="105" t="s">
        <v>1380</v>
      </c>
      <c r="B414" s="4">
        <v>50000</v>
      </c>
      <c r="C414"/>
      <c r="D414"/>
    </row>
    <row r="415" spans="1:4" x14ac:dyDescent="0.25">
      <c r="A415" s="106" t="s">
        <v>1369</v>
      </c>
      <c r="B415" s="4">
        <v>50000</v>
      </c>
      <c r="C415"/>
      <c r="D415"/>
    </row>
    <row r="416" spans="1:4" x14ac:dyDescent="0.25">
      <c r="A416" s="105" t="s">
        <v>1379</v>
      </c>
      <c r="B416" s="4">
        <v>83200</v>
      </c>
      <c r="C416"/>
      <c r="D416"/>
    </row>
    <row r="417" spans="1:4" x14ac:dyDescent="0.25">
      <c r="A417" s="106" t="s">
        <v>1369</v>
      </c>
      <c r="B417" s="4">
        <v>83200</v>
      </c>
      <c r="C417"/>
      <c r="D417"/>
    </row>
    <row r="418" spans="1:4" x14ac:dyDescent="0.25">
      <c r="A418" s="105" t="s">
        <v>1389</v>
      </c>
      <c r="B418" s="4">
        <v>31676</v>
      </c>
      <c r="C418"/>
      <c r="D418"/>
    </row>
    <row r="419" spans="1:4" x14ac:dyDescent="0.25">
      <c r="A419" s="106" t="s">
        <v>1390</v>
      </c>
      <c r="B419" s="4">
        <v>31676</v>
      </c>
      <c r="C419"/>
      <c r="D419"/>
    </row>
    <row r="420" spans="1:4" x14ac:dyDescent="0.25">
      <c r="A420" s="10" t="s">
        <v>42</v>
      </c>
      <c r="B420" s="4">
        <v>2249474.946</v>
      </c>
      <c r="C420"/>
      <c r="D420"/>
    </row>
    <row r="421" spans="1:4" x14ac:dyDescent="0.25">
      <c r="A421" s="105" t="s">
        <v>1366</v>
      </c>
      <c r="B421" s="4">
        <v>10000</v>
      </c>
      <c r="C421"/>
      <c r="D421"/>
    </row>
    <row r="422" spans="1:4" x14ac:dyDescent="0.25">
      <c r="A422" s="106" t="s">
        <v>1369</v>
      </c>
      <c r="B422" s="4">
        <v>10000</v>
      </c>
      <c r="C422"/>
      <c r="D422"/>
    </row>
    <row r="423" spans="1:4" x14ac:dyDescent="0.25">
      <c r="A423" s="105" t="s">
        <v>1373</v>
      </c>
      <c r="B423" s="4">
        <v>430000</v>
      </c>
      <c r="C423"/>
      <c r="D423"/>
    </row>
    <row r="424" spans="1:4" x14ac:dyDescent="0.25">
      <c r="A424" s="106" t="s">
        <v>1368</v>
      </c>
      <c r="B424" s="4">
        <v>430000</v>
      </c>
      <c r="C424"/>
      <c r="D424"/>
    </row>
    <row r="425" spans="1:4" x14ac:dyDescent="0.25">
      <c r="A425" s="105" t="s">
        <v>1365</v>
      </c>
      <c r="B425" s="4">
        <v>180000</v>
      </c>
      <c r="C425"/>
      <c r="D425"/>
    </row>
    <row r="426" spans="1:4" x14ac:dyDescent="0.25">
      <c r="A426" s="106" t="s">
        <v>1369</v>
      </c>
      <c r="B426" s="4">
        <v>180000</v>
      </c>
      <c r="C426"/>
      <c r="D426"/>
    </row>
    <row r="427" spans="1:4" x14ac:dyDescent="0.25">
      <c r="A427" s="105" t="s">
        <v>1374</v>
      </c>
      <c r="B427" s="4">
        <v>82332.536000000007</v>
      </c>
      <c r="C427"/>
      <c r="D427"/>
    </row>
    <row r="428" spans="1:4" x14ac:dyDescent="0.25">
      <c r="A428" s="106" t="s">
        <v>1375</v>
      </c>
      <c r="B428" s="4">
        <v>82332.536000000007</v>
      </c>
      <c r="C428"/>
      <c r="D428"/>
    </row>
    <row r="429" spans="1:4" x14ac:dyDescent="0.25">
      <c r="A429" s="105" t="s">
        <v>1370</v>
      </c>
      <c r="B429" s="4">
        <v>800</v>
      </c>
      <c r="C429"/>
      <c r="D429"/>
    </row>
    <row r="430" spans="1:4" x14ac:dyDescent="0.25">
      <c r="A430" s="106" t="s">
        <v>1371</v>
      </c>
      <c r="B430" s="4">
        <v>800</v>
      </c>
      <c r="C430"/>
      <c r="D430"/>
    </row>
    <row r="431" spans="1:4" x14ac:dyDescent="0.25">
      <c r="A431" s="105" t="s">
        <v>1386</v>
      </c>
      <c r="B431" s="4">
        <v>1300000</v>
      </c>
      <c r="C431"/>
      <c r="D431"/>
    </row>
    <row r="432" spans="1:4" x14ac:dyDescent="0.25">
      <c r="A432" s="106" t="s">
        <v>1369</v>
      </c>
      <c r="B432" s="4">
        <v>1300000</v>
      </c>
      <c r="C432"/>
      <c r="D432"/>
    </row>
    <row r="433" spans="1:4" x14ac:dyDescent="0.25">
      <c r="A433" s="105" t="s">
        <v>1380</v>
      </c>
      <c r="B433" s="4">
        <v>90296</v>
      </c>
      <c r="C433"/>
      <c r="D433"/>
    </row>
    <row r="434" spans="1:4" x14ac:dyDescent="0.25">
      <c r="A434" s="106" t="s">
        <v>1369</v>
      </c>
      <c r="B434" s="4">
        <v>90296</v>
      </c>
      <c r="C434"/>
      <c r="D434"/>
    </row>
    <row r="435" spans="1:4" x14ac:dyDescent="0.25">
      <c r="A435" s="105" t="s">
        <v>1379</v>
      </c>
      <c r="B435" s="4">
        <v>101700</v>
      </c>
      <c r="C435"/>
      <c r="D435"/>
    </row>
    <row r="436" spans="1:4" x14ac:dyDescent="0.25">
      <c r="A436" s="106" t="s">
        <v>1369</v>
      </c>
      <c r="B436" s="4">
        <v>101700</v>
      </c>
      <c r="C436"/>
      <c r="D436"/>
    </row>
    <row r="437" spans="1:4" x14ac:dyDescent="0.25">
      <c r="A437" s="105" t="s">
        <v>1389</v>
      </c>
      <c r="B437" s="4">
        <v>49935</v>
      </c>
      <c r="C437"/>
      <c r="D437"/>
    </row>
    <row r="438" spans="1:4" x14ac:dyDescent="0.25">
      <c r="A438" s="106" t="s">
        <v>1390</v>
      </c>
      <c r="B438" s="4">
        <v>49935</v>
      </c>
      <c r="C438"/>
      <c r="D438"/>
    </row>
    <row r="439" spans="1:4" x14ac:dyDescent="0.25">
      <c r="A439" s="105" t="s">
        <v>1384</v>
      </c>
      <c r="B439" s="4">
        <v>4411.41</v>
      </c>
      <c r="C439"/>
      <c r="D439"/>
    </row>
    <row r="440" spans="1:4" x14ac:dyDescent="0.25">
      <c r="A440" s="106" t="s">
        <v>1385</v>
      </c>
      <c r="B440" s="4">
        <v>4411.41</v>
      </c>
      <c r="C440"/>
      <c r="D440"/>
    </row>
    <row r="441" spans="1:4" x14ac:dyDescent="0.25">
      <c r="A441" s="10" t="s">
        <v>76</v>
      </c>
      <c r="B441" s="4">
        <v>960000</v>
      </c>
      <c r="C441"/>
      <c r="D441"/>
    </row>
    <row r="442" spans="1:4" x14ac:dyDescent="0.25">
      <c r="A442" s="105" t="s">
        <v>1365</v>
      </c>
      <c r="B442" s="4">
        <v>170000</v>
      </c>
      <c r="C442"/>
      <c r="D442"/>
    </row>
    <row r="443" spans="1:4" x14ac:dyDescent="0.25">
      <c r="A443" s="106" t="s">
        <v>1369</v>
      </c>
      <c r="B443" s="4">
        <v>170000</v>
      </c>
      <c r="C443"/>
      <c r="D443"/>
    </row>
    <row r="444" spans="1:4" x14ac:dyDescent="0.25">
      <c r="A444" s="105" t="s">
        <v>1386</v>
      </c>
      <c r="B444" s="4">
        <v>75000</v>
      </c>
      <c r="C444"/>
      <c r="D444"/>
    </row>
    <row r="445" spans="1:4" x14ac:dyDescent="0.25">
      <c r="A445" s="106" t="s">
        <v>1369</v>
      </c>
      <c r="B445" s="4">
        <v>75000</v>
      </c>
      <c r="C445"/>
      <c r="D445"/>
    </row>
    <row r="446" spans="1:4" x14ac:dyDescent="0.25">
      <c r="A446" s="105" t="s">
        <v>1379</v>
      </c>
      <c r="B446" s="4">
        <v>715000</v>
      </c>
      <c r="C446"/>
      <c r="D446"/>
    </row>
    <row r="447" spans="1:4" x14ac:dyDescent="0.25">
      <c r="A447" s="106" t="s">
        <v>1369</v>
      </c>
      <c r="B447" s="4">
        <v>715000</v>
      </c>
      <c r="C447"/>
      <c r="D447"/>
    </row>
    <row r="448" spans="1:4" x14ac:dyDescent="0.25">
      <c r="A448" s="10" t="s">
        <v>69</v>
      </c>
      <c r="B448" s="4">
        <v>10826853.109999999</v>
      </c>
      <c r="C448"/>
      <c r="D448"/>
    </row>
    <row r="449" spans="1:4" x14ac:dyDescent="0.25">
      <c r="A449" s="105" t="s">
        <v>1373</v>
      </c>
      <c r="B449" s="4">
        <v>85000</v>
      </c>
      <c r="C449"/>
      <c r="D449"/>
    </row>
    <row r="450" spans="1:4" x14ac:dyDescent="0.25">
      <c r="A450" s="106" t="s">
        <v>1368</v>
      </c>
      <c r="B450" s="4">
        <v>85000</v>
      </c>
      <c r="C450"/>
      <c r="D450"/>
    </row>
    <row r="451" spans="1:4" x14ac:dyDescent="0.25">
      <c r="A451" s="105" t="s">
        <v>1365</v>
      </c>
      <c r="B451" s="4">
        <v>30000</v>
      </c>
      <c r="C451"/>
      <c r="D451"/>
    </row>
    <row r="452" spans="1:4" x14ac:dyDescent="0.25">
      <c r="A452" s="106" t="s">
        <v>1369</v>
      </c>
      <c r="B452" s="4">
        <v>30000</v>
      </c>
      <c r="C452"/>
      <c r="D452"/>
    </row>
    <row r="453" spans="1:4" x14ac:dyDescent="0.25">
      <c r="A453" s="105" t="s">
        <v>1374</v>
      </c>
      <c r="B453" s="4">
        <v>50850.8</v>
      </c>
      <c r="C453"/>
      <c r="D453"/>
    </row>
    <row r="454" spans="1:4" x14ac:dyDescent="0.25">
      <c r="A454" s="106" t="s">
        <v>1375</v>
      </c>
      <c r="B454" s="4">
        <v>50850.8</v>
      </c>
      <c r="C454"/>
      <c r="D454"/>
    </row>
    <row r="455" spans="1:4" x14ac:dyDescent="0.25">
      <c r="A455" s="105" t="s">
        <v>1383</v>
      </c>
      <c r="B455" s="4">
        <v>120000</v>
      </c>
      <c r="C455"/>
      <c r="D455"/>
    </row>
    <row r="456" spans="1:4" x14ac:dyDescent="0.25">
      <c r="A456" s="106" t="s">
        <v>1378</v>
      </c>
      <c r="B456" s="4">
        <v>120000</v>
      </c>
      <c r="C456"/>
      <c r="D456"/>
    </row>
    <row r="457" spans="1:4" x14ac:dyDescent="0.25">
      <c r="A457" s="105" t="s">
        <v>1386</v>
      </c>
      <c r="B457" s="4">
        <v>40000</v>
      </c>
      <c r="C457"/>
      <c r="D457"/>
    </row>
    <row r="458" spans="1:4" x14ac:dyDescent="0.25">
      <c r="A458" s="106" t="s">
        <v>1369</v>
      </c>
      <c r="B458" s="4">
        <v>40000</v>
      </c>
      <c r="C458"/>
      <c r="D458"/>
    </row>
    <row r="459" spans="1:4" x14ac:dyDescent="0.25">
      <c r="A459" s="105" t="s">
        <v>1380</v>
      </c>
      <c r="B459" s="4">
        <v>4665260.2</v>
      </c>
      <c r="C459"/>
      <c r="D459"/>
    </row>
    <row r="460" spans="1:4" x14ac:dyDescent="0.25">
      <c r="A460" s="106" t="s">
        <v>1369</v>
      </c>
      <c r="B460" s="4">
        <v>4665260.2</v>
      </c>
      <c r="C460"/>
      <c r="D460"/>
    </row>
    <row r="461" spans="1:4" x14ac:dyDescent="0.25">
      <c r="A461" s="105" t="s">
        <v>1379</v>
      </c>
      <c r="B461" s="4">
        <v>5681864.9100000001</v>
      </c>
      <c r="C461"/>
      <c r="D461"/>
    </row>
    <row r="462" spans="1:4" x14ac:dyDescent="0.25">
      <c r="A462" s="106" t="s">
        <v>1369</v>
      </c>
      <c r="B462" s="4">
        <v>5681864.9100000001</v>
      </c>
      <c r="C462"/>
      <c r="D462"/>
    </row>
    <row r="463" spans="1:4" x14ac:dyDescent="0.25">
      <c r="A463" s="105" t="s">
        <v>1387</v>
      </c>
      <c r="B463" s="4">
        <v>83700</v>
      </c>
      <c r="C463"/>
      <c r="D463"/>
    </row>
    <row r="464" spans="1:4" x14ac:dyDescent="0.25">
      <c r="A464" s="106" t="s">
        <v>1369</v>
      </c>
      <c r="B464" s="4">
        <v>83700</v>
      </c>
      <c r="C464"/>
      <c r="D464"/>
    </row>
    <row r="465" spans="1:4" x14ac:dyDescent="0.25">
      <c r="A465" s="105" t="s">
        <v>1389</v>
      </c>
      <c r="B465" s="4">
        <v>20400</v>
      </c>
      <c r="C465"/>
      <c r="D465"/>
    </row>
    <row r="466" spans="1:4" x14ac:dyDescent="0.25">
      <c r="A466" s="106" t="s">
        <v>1390</v>
      </c>
      <c r="B466" s="4">
        <v>20400</v>
      </c>
      <c r="C466"/>
      <c r="D466"/>
    </row>
    <row r="467" spans="1:4" x14ac:dyDescent="0.25">
      <c r="A467" s="105" t="s">
        <v>1384</v>
      </c>
      <c r="B467" s="4">
        <v>49777.2</v>
      </c>
      <c r="C467"/>
      <c r="D467"/>
    </row>
    <row r="468" spans="1:4" x14ac:dyDescent="0.25">
      <c r="A468" s="106" t="s">
        <v>1385</v>
      </c>
      <c r="B468" s="4">
        <v>49777.2</v>
      </c>
      <c r="C468"/>
      <c r="D468"/>
    </row>
    <row r="469" spans="1:4" x14ac:dyDescent="0.25">
      <c r="A469" s="10" t="s">
        <v>184</v>
      </c>
      <c r="B469" s="4">
        <v>1235000</v>
      </c>
      <c r="C469"/>
      <c r="D469"/>
    </row>
    <row r="470" spans="1:4" x14ac:dyDescent="0.25">
      <c r="A470" s="105" t="s">
        <v>1374</v>
      </c>
      <c r="B470" s="4">
        <v>20000</v>
      </c>
      <c r="C470"/>
      <c r="D470"/>
    </row>
    <row r="471" spans="1:4" x14ac:dyDescent="0.25">
      <c r="A471" s="106" t="s">
        <v>1375</v>
      </c>
      <c r="B471" s="4">
        <v>20000</v>
      </c>
      <c r="C471"/>
      <c r="D471"/>
    </row>
    <row r="472" spans="1:4" x14ac:dyDescent="0.25">
      <c r="A472" s="105" t="s">
        <v>1380</v>
      </c>
      <c r="B472" s="4">
        <v>100000</v>
      </c>
      <c r="C472"/>
      <c r="D472"/>
    </row>
    <row r="473" spans="1:4" x14ac:dyDescent="0.25">
      <c r="A473" s="106" t="s">
        <v>1369</v>
      </c>
      <c r="B473" s="4">
        <v>100000</v>
      </c>
      <c r="C473"/>
      <c r="D473"/>
    </row>
    <row r="474" spans="1:4" x14ac:dyDescent="0.25">
      <c r="A474" s="105" t="s">
        <v>1379</v>
      </c>
      <c r="B474" s="4">
        <v>1115000</v>
      </c>
      <c r="C474"/>
      <c r="D474"/>
    </row>
    <row r="475" spans="1:4" x14ac:dyDescent="0.25">
      <c r="A475" s="106" t="s">
        <v>1369</v>
      </c>
      <c r="B475" s="4">
        <v>1115000</v>
      </c>
      <c r="C475"/>
      <c r="D475"/>
    </row>
    <row r="476" spans="1:4" x14ac:dyDescent="0.25">
      <c r="A476" s="10" t="s">
        <v>98</v>
      </c>
      <c r="B476" s="4">
        <v>164159814.41999999</v>
      </c>
      <c r="C476"/>
      <c r="D476"/>
    </row>
    <row r="477" spans="1:4" x14ac:dyDescent="0.25">
      <c r="A477" s="105" t="s">
        <v>1373</v>
      </c>
      <c r="B477" s="4">
        <v>160918590</v>
      </c>
      <c r="C477"/>
      <c r="D477"/>
    </row>
    <row r="478" spans="1:4" x14ac:dyDescent="0.25">
      <c r="A478" s="106" t="s">
        <v>1368</v>
      </c>
      <c r="B478" s="4">
        <v>160918590</v>
      </c>
      <c r="C478"/>
      <c r="D478"/>
    </row>
    <row r="479" spans="1:4" x14ac:dyDescent="0.25">
      <c r="A479" s="105" t="s">
        <v>1365</v>
      </c>
      <c r="B479" s="4">
        <v>886000</v>
      </c>
      <c r="C479"/>
      <c r="D479"/>
    </row>
    <row r="480" spans="1:4" x14ac:dyDescent="0.25">
      <c r="A480" s="106" t="s">
        <v>1369</v>
      </c>
      <c r="B480" s="4">
        <v>886000</v>
      </c>
      <c r="C480"/>
      <c r="D480"/>
    </row>
    <row r="481" spans="1:4" x14ac:dyDescent="0.25">
      <c r="A481" s="105" t="s">
        <v>1374</v>
      </c>
      <c r="B481" s="4">
        <v>142465.60000000001</v>
      </c>
      <c r="C481"/>
      <c r="D481"/>
    </row>
    <row r="482" spans="1:4" x14ac:dyDescent="0.25">
      <c r="A482" s="106" t="s">
        <v>1375</v>
      </c>
      <c r="B482" s="4">
        <v>142465.60000000001</v>
      </c>
      <c r="C482"/>
      <c r="D482"/>
    </row>
    <row r="483" spans="1:4" x14ac:dyDescent="0.25">
      <c r="A483" s="105" t="s">
        <v>1380</v>
      </c>
      <c r="B483" s="4">
        <v>856137.7</v>
      </c>
      <c r="C483"/>
      <c r="D483"/>
    </row>
    <row r="484" spans="1:4" x14ac:dyDescent="0.25">
      <c r="A484" s="106" t="s">
        <v>1369</v>
      </c>
      <c r="B484" s="4">
        <v>856137.7</v>
      </c>
      <c r="C484"/>
      <c r="D484"/>
    </row>
    <row r="485" spans="1:4" x14ac:dyDescent="0.25">
      <c r="A485" s="105" t="s">
        <v>1379</v>
      </c>
      <c r="B485" s="4">
        <v>1248621.1200000001</v>
      </c>
      <c r="C485"/>
      <c r="D485"/>
    </row>
    <row r="486" spans="1:4" x14ac:dyDescent="0.25">
      <c r="A486" s="106" t="s">
        <v>1369</v>
      </c>
      <c r="B486" s="4">
        <v>1248621.1200000001</v>
      </c>
      <c r="C486"/>
      <c r="D486"/>
    </row>
    <row r="487" spans="1:4" x14ac:dyDescent="0.25">
      <c r="A487" s="105" t="s">
        <v>1382</v>
      </c>
      <c r="B487" s="4">
        <v>96000</v>
      </c>
      <c r="C487"/>
      <c r="D487"/>
    </row>
    <row r="488" spans="1:4" x14ac:dyDescent="0.25">
      <c r="A488" s="106" t="s">
        <v>1369</v>
      </c>
      <c r="B488" s="4">
        <v>96000</v>
      </c>
      <c r="C488"/>
      <c r="D488"/>
    </row>
    <row r="489" spans="1:4" x14ac:dyDescent="0.25">
      <c r="A489" s="105" t="s">
        <v>1389</v>
      </c>
      <c r="B489" s="4">
        <v>12000</v>
      </c>
      <c r="C489"/>
      <c r="D489"/>
    </row>
    <row r="490" spans="1:4" x14ac:dyDescent="0.25">
      <c r="A490" s="106" t="s">
        <v>1390</v>
      </c>
      <c r="B490" s="4">
        <v>12000</v>
      </c>
      <c r="C490"/>
      <c r="D490"/>
    </row>
    <row r="491" spans="1:4" x14ac:dyDescent="0.25">
      <c r="A491" s="10" t="s">
        <v>8</v>
      </c>
      <c r="B491" s="4">
        <v>10648875.050000001</v>
      </c>
      <c r="C491"/>
      <c r="D491"/>
    </row>
    <row r="492" spans="1:4" x14ac:dyDescent="0.25">
      <c r="A492" s="105" t="s">
        <v>1366</v>
      </c>
      <c r="B492" s="4">
        <v>100000</v>
      </c>
      <c r="C492"/>
      <c r="D492"/>
    </row>
    <row r="493" spans="1:4" x14ac:dyDescent="0.25">
      <c r="A493" s="106" t="s">
        <v>1369</v>
      </c>
      <c r="B493" s="4">
        <v>100000</v>
      </c>
      <c r="C493"/>
      <c r="D493"/>
    </row>
    <row r="494" spans="1:4" x14ac:dyDescent="0.25">
      <c r="A494" s="105" t="s">
        <v>1373</v>
      </c>
      <c r="B494" s="4">
        <v>460000</v>
      </c>
      <c r="C494"/>
      <c r="D494"/>
    </row>
    <row r="495" spans="1:4" x14ac:dyDescent="0.25">
      <c r="A495" s="106" t="s">
        <v>1368</v>
      </c>
      <c r="B495" s="4">
        <v>460000</v>
      </c>
      <c r="C495"/>
      <c r="D495"/>
    </row>
    <row r="496" spans="1:4" x14ac:dyDescent="0.25">
      <c r="A496" s="105" t="s">
        <v>1376</v>
      </c>
      <c r="B496" s="4">
        <v>150000</v>
      </c>
      <c r="C496"/>
      <c r="D496"/>
    </row>
    <row r="497" spans="1:4" x14ac:dyDescent="0.25">
      <c r="A497" s="106" t="s">
        <v>1372</v>
      </c>
      <c r="B497" s="4">
        <v>150000</v>
      </c>
      <c r="C497"/>
      <c r="D497"/>
    </row>
    <row r="498" spans="1:4" x14ac:dyDescent="0.25">
      <c r="A498" s="105" t="s">
        <v>1374</v>
      </c>
      <c r="B498" s="4">
        <v>60000</v>
      </c>
      <c r="C498"/>
      <c r="D498"/>
    </row>
    <row r="499" spans="1:4" x14ac:dyDescent="0.25">
      <c r="A499" s="106" t="s">
        <v>1375</v>
      </c>
      <c r="B499" s="4">
        <v>60000</v>
      </c>
      <c r="C499"/>
      <c r="D499"/>
    </row>
    <row r="500" spans="1:4" x14ac:dyDescent="0.25">
      <c r="A500" s="105" t="s">
        <v>1370</v>
      </c>
      <c r="B500" s="4">
        <v>4000</v>
      </c>
      <c r="C500"/>
      <c r="D500"/>
    </row>
    <row r="501" spans="1:4" x14ac:dyDescent="0.25">
      <c r="A501" s="106" t="s">
        <v>1371</v>
      </c>
      <c r="B501" s="4">
        <v>4000</v>
      </c>
      <c r="C501"/>
      <c r="D501"/>
    </row>
    <row r="502" spans="1:4" x14ac:dyDescent="0.25">
      <c r="A502" s="105" t="s">
        <v>1383</v>
      </c>
      <c r="B502" s="4">
        <v>500000</v>
      </c>
      <c r="C502"/>
      <c r="D502"/>
    </row>
    <row r="503" spans="1:4" x14ac:dyDescent="0.25">
      <c r="A503" s="106" t="s">
        <v>1378</v>
      </c>
      <c r="B503" s="4">
        <v>500000</v>
      </c>
      <c r="C503"/>
      <c r="D503"/>
    </row>
    <row r="504" spans="1:4" x14ac:dyDescent="0.25">
      <c r="A504" s="105" t="s">
        <v>1386</v>
      </c>
      <c r="B504" s="4">
        <v>246000</v>
      </c>
      <c r="C504"/>
      <c r="D504"/>
    </row>
    <row r="505" spans="1:4" x14ac:dyDescent="0.25">
      <c r="A505" s="106" t="s">
        <v>1369</v>
      </c>
      <c r="B505" s="4">
        <v>246000</v>
      </c>
      <c r="C505"/>
      <c r="D505"/>
    </row>
    <row r="506" spans="1:4" x14ac:dyDescent="0.25">
      <c r="A506" s="105" t="s">
        <v>1380</v>
      </c>
      <c r="B506" s="4">
        <v>2586129.77</v>
      </c>
      <c r="C506"/>
      <c r="D506"/>
    </row>
    <row r="507" spans="1:4" x14ac:dyDescent="0.25">
      <c r="A507" s="106" t="s">
        <v>1369</v>
      </c>
      <c r="B507" s="4">
        <v>2586129.77</v>
      </c>
      <c r="C507"/>
      <c r="D507"/>
    </row>
    <row r="508" spans="1:4" x14ac:dyDescent="0.25">
      <c r="A508" s="105" t="s">
        <v>1379</v>
      </c>
      <c r="B508" s="4">
        <v>5807861.2800000003</v>
      </c>
      <c r="C508"/>
      <c r="D508"/>
    </row>
    <row r="509" spans="1:4" x14ac:dyDescent="0.25">
      <c r="A509" s="106" t="s">
        <v>1369</v>
      </c>
      <c r="B509" s="4">
        <v>5807861.2800000003</v>
      </c>
      <c r="C509"/>
      <c r="D509"/>
    </row>
    <row r="510" spans="1:4" x14ac:dyDescent="0.25">
      <c r="A510" s="105" t="s">
        <v>1382</v>
      </c>
      <c r="B510" s="4">
        <v>121800</v>
      </c>
      <c r="C510"/>
      <c r="D510"/>
    </row>
    <row r="511" spans="1:4" x14ac:dyDescent="0.25">
      <c r="A511" s="106" t="s">
        <v>1369</v>
      </c>
      <c r="B511" s="4">
        <v>121800</v>
      </c>
      <c r="C511"/>
      <c r="D511"/>
    </row>
    <row r="512" spans="1:4" x14ac:dyDescent="0.25">
      <c r="A512" s="105" t="s">
        <v>1387</v>
      </c>
      <c r="B512" s="4">
        <v>100000</v>
      </c>
      <c r="C512"/>
      <c r="D512"/>
    </row>
    <row r="513" spans="1:4" x14ac:dyDescent="0.25">
      <c r="A513" s="106" t="s">
        <v>1369</v>
      </c>
      <c r="B513" s="4">
        <v>100000</v>
      </c>
      <c r="C513"/>
      <c r="D513"/>
    </row>
    <row r="514" spans="1:4" x14ac:dyDescent="0.25">
      <c r="A514" s="105" t="s">
        <v>1395</v>
      </c>
      <c r="B514" s="4">
        <v>80000</v>
      </c>
      <c r="C514"/>
      <c r="D514"/>
    </row>
    <row r="515" spans="1:4" x14ac:dyDescent="0.25">
      <c r="A515" s="106" t="s">
        <v>1367</v>
      </c>
      <c r="B515" s="4">
        <v>80000</v>
      </c>
      <c r="C515"/>
      <c r="D515"/>
    </row>
    <row r="516" spans="1:4" x14ac:dyDescent="0.25">
      <c r="A516" s="105" t="s">
        <v>1389</v>
      </c>
      <c r="B516" s="4">
        <v>353084</v>
      </c>
      <c r="C516"/>
      <c r="D516"/>
    </row>
    <row r="517" spans="1:4" x14ac:dyDescent="0.25">
      <c r="A517" s="106" t="s">
        <v>1390</v>
      </c>
      <c r="B517" s="4">
        <v>353084</v>
      </c>
      <c r="C517"/>
      <c r="D517"/>
    </row>
    <row r="518" spans="1:4" x14ac:dyDescent="0.25">
      <c r="A518" s="105" t="s">
        <v>1384</v>
      </c>
      <c r="B518" s="4">
        <v>80000</v>
      </c>
      <c r="C518"/>
      <c r="D518"/>
    </row>
    <row r="519" spans="1:4" x14ac:dyDescent="0.25">
      <c r="A519" s="106" t="s">
        <v>1385</v>
      </c>
      <c r="B519" s="4">
        <v>80000</v>
      </c>
      <c r="C519"/>
      <c r="D519"/>
    </row>
    <row r="520" spans="1:4" x14ac:dyDescent="0.25">
      <c r="A520" s="10" t="s">
        <v>67</v>
      </c>
      <c r="B520" s="4">
        <v>9434901.0899999999</v>
      </c>
      <c r="C520"/>
      <c r="D520"/>
    </row>
    <row r="521" spans="1:4" x14ac:dyDescent="0.25">
      <c r="A521" s="105" t="s">
        <v>1373</v>
      </c>
      <c r="B521" s="4">
        <v>340000</v>
      </c>
      <c r="C521"/>
      <c r="D521"/>
    </row>
    <row r="522" spans="1:4" x14ac:dyDescent="0.25">
      <c r="A522" s="106" t="s">
        <v>1368</v>
      </c>
      <c r="B522" s="4">
        <v>340000</v>
      </c>
      <c r="C522"/>
      <c r="D522"/>
    </row>
    <row r="523" spans="1:4" x14ac:dyDescent="0.25">
      <c r="A523" s="105" t="s">
        <v>1365</v>
      </c>
      <c r="B523" s="4">
        <v>180000</v>
      </c>
      <c r="C523"/>
      <c r="D523"/>
    </row>
    <row r="524" spans="1:4" x14ac:dyDescent="0.25">
      <c r="A524" s="106" t="s">
        <v>1369</v>
      </c>
      <c r="B524" s="4">
        <v>180000</v>
      </c>
      <c r="C524"/>
      <c r="D524"/>
    </row>
    <row r="525" spans="1:4" x14ac:dyDescent="0.25">
      <c r="A525" s="105" t="s">
        <v>1374</v>
      </c>
      <c r="B525" s="4">
        <v>3641250.9</v>
      </c>
      <c r="C525"/>
      <c r="D525"/>
    </row>
    <row r="526" spans="1:4" x14ac:dyDescent="0.25">
      <c r="A526" s="106" t="s">
        <v>1375</v>
      </c>
      <c r="B526" s="4">
        <v>3641250.9</v>
      </c>
      <c r="C526"/>
      <c r="D526"/>
    </row>
    <row r="527" spans="1:4" x14ac:dyDescent="0.25">
      <c r="A527" s="105" t="s">
        <v>1370</v>
      </c>
      <c r="B527" s="4">
        <v>1080</v>
      </c>
      <c r="C527"/>
      <c r="D527"/>
    </row>
    <row r="528" spans="1:4" x14ac:dyDescent="0.25">
      <c r="A528" s="106" t="s">
        <v>1371</v>
      </c>
      <c r="B528" s="4">
        <v>1080</v>
      </c>
      <c r="C528"/>
      <c r="D528"/>
    </row>
    <row r="529" spans="1:4" x14ac:dyDescent="0.25">
      <c r="A529" s="105" t="s">
        <v>1383</v>
      </c>
      <c r="B529" s="4">
        <v>180000</v>
      </c>
      <c r="C529"/>
      <c r="D529"/>
    </row>
    <row r="530" spans="1:4" x14ac:dyDescent="0.25">
      <c r="A530" s="106" t="s">
        <v>1378</v>
      </c>
      <c r="B530" s="4">
        <v>180000</v>
      </c>
      <c r="C530"/>
      <c r="D530"/>
    </row>
    <row r="531" spans="1:4" x14ac:dyDescent="0.25">
      <c r="A531" s="105" t="s">
        <v>1386</v>
      </c>
      <c r="B531" s="4">
        <v>200000</v>
      </c>
      <c r="C531"/>
      <c r="D531"/>
    </row>
    <row r="532" spans="1:4" x14ac:dyDescent="0.25">
      <c r="A532" s="106" t="s">
        <v>1369</v>
      </c>
      <c r="B532" s="4">
        <v>200000</v>
      </c>
      <c r="C532"/>
      <c r="D532"/>
    </row>
    <row r="533" spans="1:4" x14ac:dyDescent="0.25">
      <c r="A533" s="105" t="s">
        <v>1380</v>
      </c>
      <c r="B533" s="4">
        <v>764324.25</v>
      </c>
      <c r="C533"/>
      <c r="D533"/>
    </row>
    <row r="534" spans="1:4" x14ac:dyDescent="0.25">
      <c r="A534" s="106" t="s">
        <v>1369</v>
      </c>
      <c r="B534" s="4">
        <v>764324.25</v>
      </c>
      <c r="C534"/>
      <c r="D534"/>
    </row>
    <row r="535" spans="1:4" x14ac:dyDescent="0.25">
      <c r="A535" s="105" t="s">
        <v>1379</v>
      </c>
      <c r="B535" s="4">
        <v>3760543.94</v>
      </c>
      <c r="C535"/>
      <c r="D535"/>
    </row>
    <row r="536" spans="1:4" x14ac:dyDescent="0.25">
      <c r="A536" s="106" t="s">
        <v>1369</v>
      </c>
      <c r="B536" s="4">
        <v>3760543.94</v>
      </c>
      <c r="C536"/>
      <c r="D536"/>
    </row>
    <row r="537" spans="1:4" x14ac:dyDescent="0.25">
      <c r="A537" s="105" t="s">
        <v>1395</v>
      </c>
      <c r="B537" s="4">
        <v>30742</v>
      </c>
      <c r="C537"/>
      <c r="D537"/>
    </row>
    <row r="538" spans="1:4" x14ac:dyDescent="0.25">
      <c r="A538" s="106" t="s">
        <v>1367</v>
      </c>
      <c r="B538" s="4">
        <v>30742</v>
      </c>
      <c r="C538"/>
      <c r="D538"/>
    </row>
    <row r="539" spans="1:4" x14ac:dyDescent="0.25">
      <c r="A539" s="105" t="s">
        <v>1389</v>
      </c>
      <c r="B539" s="4">
        <v>292380</v>
      </c>
      <c r="C539"/>
      <c r="D539"/>
    </row>
    <row r="540" spans="1:4" x14ac:dyDescent="0.25">
      <c r="A540" s="106" t="s">
        <v>1390</v>
      </c>
      <c r="B540" s="4">
        <v>292380</v>
      </c>
      <c r="C540"/>
      <c r="D540"/>
    </row>
    <row r="541" spans="1:4" x14ac:dyDescent="0.25">
      <c r="A541" s="105" t="s">
        <v>1384</v>
      </c>
      <c r="B541" s="4">
        <v>44580</v>
      </c>
      <c r="C541"/>
      <c r="D541"/>
    </row>
    <row r="542" spans="1:4" x14ac:dyDescent="0.25">
      <c r="A542" s="106" t="s">
        <v>1385</v>
      </c>
      <c r="B542" s="4">
        <v>44580</v>
      </c>
      <c r="C542"/>
      <c r="D542"/>
    </row>
    <row r="543" spans="1:4" x14ac:dyDescent="0.25">
      <c r="A543" s="10" t="s">
        <v>89</v>
      </c>
      <c r="B543" s="4">
        <v>586844.64</v>
      </c>
      <c r="C543"/>
      <c r="D543"/>
    </row>
    <row r="544" spans="1:4" x14ac:dyDescent="0.25">
      <c r="A544" s="105" t="s">
        <v>1365</v>
      </c>
      <c r="B544" s="4">
        <v>101000</v>
      </c>
      <c r="C544"/>
      <c r="D544"/>
    </row>
    <row r="545" spans="1:4" x14ac:dyDescent="0.25">
      <c r="A545" s="106" t="s">
        <v>1369</v>
      </c>
      <c r="B545" s="4">
        <v>101000</v>
      </c>
      <c r="C545"/>
      <c r="D545"/>
    </row>
    <row r="546" spans="1:4" x14ac:dyDescent="0.25">
      <c r="A546" s="105" t="s">
        <v>1374</v>
      </c>
      <c r="B546" s="4">
        <v>31844.640000000003</v>
      </c>
      <c r="C546"/>
      <c r="D546"/>
    </row>
    <row r="547" spans="1:4" x14ac:dyDescent="0.25">
      <c r="A547" s="106" t="s">
        <v>1375</v>
      </c>
      <c r="B547" s="4">
        <v>31844.640000000003</v>
      </c>
      <c r="C547"/>
      <c r="D547"/>
    </row>
    <row r="548" spans="1:4" x14ac:dyDescent="0.25">
      <c r="A548" s="105" t="s">
        <v>1383</v>
      </c>
      <c r="B548" s="4">
        <v>50000</v>
      </c>
      <c r="C548"/>
      <c r="D548"/>
    </row>
    <row r="549" spans="1:4" x14ac:dyDescent="0.25">
      <c r="A549" s="106" t="s">
        <v>1378</v>
      </c>
      <c r="B549" s="4">
        <v>50000</v>
      </c>
      <c r="C549"/>
      <c r="D549"/>
    </row>
    <row r="550" spans="1:4" x14ac:dyDescent="0.25">
      <c r="A550" s="105" t="s">
        <v>1389</v>
      </c>
      <c r="B550" s="4">
        <v>404000</v>
      </c>
      <c r="C550"/>
      <c r="D550"/>
    </row>
    <row r="551" spans="1:4" x14ac:dyDescent="0.25">
      <c r="A551" s="106" t="s">
        <v>1390</v>
      </c>
      <c r="B551" s="4">
        <v>404000</v>
      </c>
      <c r="C551"/>
      <c r="D551"/>
    </row>
    <row r="552" spans="1:4" x14ac:dyDescent="0.25">
      <c r="A552" s="10" t="s">
        <v>9</v>
      </c>
      <c r="B552" s="4">
        <v>185200</v>
      </c>
      <c r="C552"/>
      <c r="D552"/>
    </row>
    <row r="553" spans="1:4" x14ac:dyDescent="0.25">
      <c r="A553" s="105" t="s">
        <v>1366</v>
      </c>
      <c r="B553" s="4">
        <v>5000</v>
      </c>
      <c r="C553"/>
      <c r="D553"/>
    </row>
    <row r="554" spans="1:4" x14ac:dyDescent="0.25">
      <c r="A554" s="106" t="s">
        <v>1369</v>
      </c>
      <c r="B554" s="4">
        <v>5000</v>
      </c>
      <c r="C554"/>
      <c r="D554"/>
    </row>
    <row r="555" spans="1:4" x14ac:dyDescent="0.25">
      <c r="A555" s="105" t="s">
        <v>1363</v>
      </c>
      <c r="B555" s="4">
        <v>7200</v>
      </c>
      <c r="C555"/>
      <c r="D555"/>
    </row>
    <row r="556" spans="1:4" x14ac:dyDescent="0.25">
      <c r="A556" s="106" t="s">
        <v>1368</v>
      </c>
      <c r="B556" s="4">
        <v>7200</v>
      </c>
      <c r="C556"/>
      <c r="D556"/>
    </row>
    <row r="557" spans="1:4" x14ac:dyDescent="0.25">
      <c r="A557" s="105" t="s">
        <v>1374</v>
      </c>
      <c r="B557" s="4">
        <v>8000</v>
      </c>
      <c r="C557"/>
      <c r="D557"/>
    </row>
    <row r="558" spans="1:4" x14ac:dyDescent="0.25">
      <c r="A558" s="106" t="s">
        <v>1375</v>
      </c>
      <c r="B558" s="4">
        <v>8000</v>
      </c>
      <c r="C558"/>
      <c r="D558"/>
    </row>
    <row r="559" spans="1:4" x14ac:dyDescent="0.25">
      <c r="A559" s="105" t="s">
        <v>1383</v>
      </c>
      <c r="B559" s="4">
        <v>40000</v>
      </c>
      <c r="C559"/>
      <c r="D559"/>
    </row>
    <row r="560" spans="1:4" x14ac:dyDescent="0.25">
      <c r="A560" s="106" t="s">
        <v>1378</v>
      </c>
      <c r="B560" s="4">
        <v>40000</v>
      </c>
      <c r="C560"/>
      <c r="D560"/>
    </row>
    <row r="561" spans="1:4" x14ac:dyDescent="0.25">
      <c r="A561" s="105" t="s">
        <v>1386</v>
      </c>
      <c r="B561" s="4">
        <v>25000</v>
      </c>
      <c r="C561"/>
      <c r="D561"/>
    </row>
    <row r="562" spans="1:4" x14ac:dyDescent="0.25">
      <c r="A562" s="106" t="s">
        <v>1369</v>
      </c>
      <c r="B562" s="4">
        <v>25000</v>
      </c>
      <c r="C562"/>
      <c r="D562"/>
    </row>
    <row r="563" spans="1:4" x14ac:dyDescent="0.25">
      <c r="A563" s="105" t="s">
        <v>1380</v>
      </c>
      <c r="B563" s="4">
        <v>100000</v>
      </c>
      <c r="C563"/>
      <c r="D563"/>
    </row>
    <row r="564" spans="1:4" x14ac:dyDescent="0.25">
      <c r="A564" s="106" t="s">
        <v>1369</v>
      </c>
      <c r="B564" s="4">
        <v>100000</v>
      </c>
      <c r="C564"/>
      <c r="D564"/>
    </row>
    <row r="565" spans="1:4" x14ac:dyDescent="0.25">
      <c r="A565" s="10" t="s">
        <v>43</v>
      </c>
      <c r="B565" s="4">
        <v>113554.768</v>
      </c>
      <c r="C565"/>
      <c r="D565"/>
    </row>
    <row r="566" spans="1:4" x14ac:dyDescent="0.25">
      <c r="A566" s="105" t="s">
        <v>1366</v>
      </c>
      <c r="B566" s="4">
        <v>80000</v>
      </c>
      <c r="C566"/>
      <c r="D566"/>
    </row>
    <row r="567" spans="1:4" x14ac:dyDescent="0.25">
      <c r="A567" s="106" t="s">
        <v>1369</v>
      </c>
      <c r="B567" s="4">
        <v>80000</v>
      </c>
      <c r="C567"/>
      <c r="D567"/>
    </row>
    <row r="568" spans="1:4" x14ac:dyDescent="0.25">
      <c r="A568" s="105" t="s">
        <v>1363</v>
      </c>
      <c r="B568" s="4">
        <v>6000</v>
      </c>
      <c r="C568"/>
      <c r="D568"/>
    </row>
    <row r="569" spans="1:4" x14ac:dyDescent="0.25">
      <c r="A569" s="106" t="s">
        <v>1368</v>
      </c>
      <c r="B569" s="4">
        <v>6000</v>
      </c>
      <c r="C569"/>
      <c r="D569"/>
    </row>
    <row r="570" spans="1:4" x14ac:dyDescent="0.25">
      <c r="A570" s="105" t="s">
        <v>1374</v>
      </c>
      <c r="B570" s="4">
        <v>17554.768</v>
      </c>
      <c r="C570"/>
      <c r="D570"/>
    </row>
    <row r="571" spans="1:4" x14ac:dyDescent="0.25">
      <c r="A571" s="106" t="s">
        <v>1375</v>
      </c>
      <c r="B571" s="4">
        <v>17554.768</v>
      </c>
      <c r="C571"/>
      <c r="D571"/>
    </row>
    <row r="572" spans="1:4" x14ac:dyDescent="0.25">
      <c r="A572" s="105" t="s">
        <v>1386</v>
      </c>
      <c r="B572" s="4">
        <v>10000</v>
      </c>
      <c r="C572"/>
      <c r="D572"/>
    </row>
    <row r="573" spans="1:4" x14ac:dyDescent="0.25">
      <c r="A573" s="106" t="s">
        <v>1369</v>
      </c>
      <c r="B573" s="4">
        <v>10000</v>
      </c>
      <c r="C573"/>
      <c r="D573"/>
    </row>
    <row r="574" spans="1:4" x14ac:dyDescent="0.25">
      <c r="A574" s="10" t="s">
        <v>158</v>
      </c>
      <c r="B574" s="4">
        <v>500000</v>
      </c>
      <c r="C574"/>
      <c r="D574"/>
    </row>
    <row r="575" spans="1:4" x14ac:dyDescent="0.25">
      <c r="A575" s="105" t="s">
        <v>1365</v>
      </c>
      <c r="B575" s="4">
        <v>500000</v>
      </c>
      <c r="C575"/>
      <c r="D575"/>
    </row>
    <row r="576" spans="1:4" x14ac:dyDescent="0.25">
      <c r="A576" s="106" t="s">
        <v>1369</v>
      </c>
      <c r="B576" s="4">
        <v>500000</v>
      </c>
      <c r="C576"/>
      <c r="D576"/>
    </row>
    <row r="577" spans="1:4" x14ac:dyDescent="0.25">
      <c r="A577" s="10" t="s">
        <v>10</v>
      </c>
      <c r="B577" s="4">
        <v>8061700.4040000001</v>
      </c>
      <c r="C577"/>
      <c r="D577"/>
    </row>
    <row r="578" spans="1:4" x14ac:dyDescent="0.25">
      <c r="A578" s="105" t="s">
        <v>1366</v>
      </c>
      <c r="B578" s="4">
        <v>5000</v>
      </c>
      <c r="C578"/>
      <c r="D578"/>
    </row>
    <row r="579" spans="1:4" x14ac:dyDescent="0.25">
      <c r="A579" s="106" t="s">
        <v>1369</v>
      </c>
      <c r="B579" s="4">
        <v>5000</v>
      </c>
      <c r="C579"/>
      <c r="D579"/>
    </row>
    <row r="580" spans="1:4" x14ac:dyDescent="0.25">
      <c r="A580" s="105" t="s">
        <v>1373</v>
      </c>
      <c r="B580" s="4">
        <v>1250000</v>
      </c>
      <c r="C580"/>
      <c r="D580"/>
    </row>
    <row r="581" spans="1:4" x14ac:dyDescent="0.25">
      <c r="A581" s="106" t="s">
        <v>1368</v>
      </c>
      <c r="B581" s="4">
        <v>1250000</v>
      </c>
      <c r="C581"/>
      <c r="D581"/>
    </row>
    <row r="582" spans="1:4" x14ac:dyDescent="0.25">
      <c r="A582" s="105" t="s">
        <v>1376</v>
      </c>
      <c r="B582" s="4">
        <v>1240.01</v>
      </c>
      <c r="C582"/>
      <c r="D582"/>
    </row>
    <row r="583" spans="1:4" x14ac:dyDescent="0.25">
      <c r="A583" s="106" t="s">
        <v>1372</v>
      </c>
      <c r="B583" s="4">
        <v>1240.01</v>
      </c>
      <c r="C583"/>
      <c r="D583"/>
    </row>
    <row r="584" spans="1:4" x14ac:dyDescent="0.25">
      <c r="A584" s="105" t="s">
        <v>1365</v>
      </c>
      <c r="B584" s="4">
        <v>187000</v>
      </c>
      <c r="C584"/>
      <c r="D584"/>
    </row>
    <row r="585" spans="1:4" x14ac:dyDescent="0.25">
      <c r="A585" s="106" t="s">
        <v>1369</v>
      </c>
      <c r="B585" s="4">
        <v>187000</v>
      </c>
      <c r="C585"/>
      <c r="D585"/>
    </row>
    <row r="586" spans="1:4" x14ac:dyDescent="0.25">
      <c r="A586" s="105" t="s">
        <v>1374</v>
      </c>
      <c r="B586" s="4">
        <v>271709.96400000004</v>
      </c>
      <c r="C586"/>
      <c r="D586"/>
    </row>
    <row r="587" spans="1:4" x14ac:dyDescent="0.25">
      <c r="A587" s="106" t="s">
        <v>1375</v>
      </c>
      <c r="B587" s="4">
        <v>271709.96400000004</v>
      </c>
      <c r="C587"/>
      <c r="D587"/>
    </row>
    <row r="588" spans="1:4" x14ac:dyDescent="0.25">
      <c r="A588" s="105" t="s">
        <v>1370</v>
      </c>
      <c r="B588" s="4">
        <v>4200</v>
      </c>
      <c r="C588"/>
      <c r="D588"/>
    </row>
    <row r="589" spans="1:4" x14ac:dyDescent="0.25">
      <c r="A589" s="106" t="s">
        <v>1371</v>
      </c>
      <c r="B589" s="4">
        <v>4200</v>
      </c>
      <c r="C589"/>
      <c r="D589"/>
    </row>
    <row r="590" spans="1:4" x14ac:dyDescent="0.25">
      <c r="A590" s="105" t="s">
        <v>1386</v>
      </c>
      <c r="B590" s="4">
        <v>173000</v>
      </c>
      <c r="C590"/>
      <c r="D590"/>
    </row>
    <row r="591" spans="1:4" x14ac:dyDescent="0.25">
      <c r="A591" s="106" t="s">
        <v>1369</v>
      </c>
      <c r="B591" s="4">
        <v>173000</v>
      </c>
      <c r="C591"/>
      <c r="D591"/>
    </row>
    <row r="592" spans="1:4" x14ac:dyDescent="0.25">
      <c r="A592" s="105" t="s">
        <v>1380</v>
      </c>
      <c r="B592" s="4">
        <v>1477863.52</v>
      </c>
      <c r="C592"/>
      <c r="D592"/>
    </row>
    <row r="593" spans="1:4" x14ac:dyDescent="0.25">
      <c r="A593" s="106" t="s">
        <v>1369</v>
      </c>
      <c r="B593" s="4">
        <v>1477863.52</v>
      </c>
      <c r="C593"/>
      <c r="D593"/>
    </row>
    <row r="594" spans="1:4" x14ac:dyDescent="0.25">
      <c r="A594" s="105" t="s">
        <v>1379</v>
      </c>
      <c r="B594" s="4">
        <v>2722801.91</v>
      </c>
      <c r="C594"/>
      <c r="D594"/>
    </row>
    <row r="595" spans="1:4" x14ac:dyDescent="0.25">
      <c r="A595" s="106" t="s">
        <v>1369</v>
      </c>
      <c r="B595" s="4">
        <v>2722801.91</v>
      </c>
      <c r="C595"/>
      <c r="D595"/>
    </row>
    <row r="596" spans="1:4" x14ac:dyDescent="0.25">
      <c r="A596" s="105" t="s">
        <v>1387</v>
      </c>
      <c r="B596" s="4">
        <v>157000</v>
      </c>
      <c r="C596"/>
      <c r="D596"/>
    </row>
    <row r="597" spans="1:4" x14ac:dyDescent="0.25">
      <c r="A597" s="106" t="s">
        <v>1369</v>
      </c>
      <c r="B597" s="4">
        <v>157000</v>
      </c>
      <c r="C597"/>
      <c r="D597"/>
    </row>
    <row r="598" spans="1:4" x14ac:dyDescent="0.25">
      <c r="A598" s="105" t="s">
        <v>1389</v>
      </c>
      <c r="B598" s="4">
        <v>1713300</v>
      </c>
      <c r="C598"/>
      <c r="D598"/>
    </row>
    <row r="599" spans="1:4" x14ac:dyDescent="0.25">
      <c r="A599" s="106" t="s">
        <v>1390</v>
      </c>
      <c r="B599" s="4">
        <v>1713300</v>
      </c>
      <c r="C599"/>
      <c r="D599"/>
    </row>
    <row r="600" spans="1:4" x14ac:dyDescent="0.25">
      <c r="A600" s="105" t="s">
        <v>1384</v>
      </c>
      <c r="B600" s="4">
        <v>98585</v>
      </c>
      <c r="C600"/>
      <c r="D600"/>
    </row>
    <row r="601" spans="1:4" x14ac:dyDescent="0.25">
      <c r="A601" s="106" t="s">
        <v>1385</v>
      </c>
      <c r="B601" s="4">
        <v>98585</v>
      </c>
      <c r="C601"/>
      <c r="D601"/>
    </row>
    <row r="602" spans="1:4" x14ac:dyDescent="0.25">
      <c r="A602" s="10" t="s">
        <v>11</v>
      </c>
      <c r="B602" s="4">
        <v>1085801.3399999999</v>
      </c>
      <c r="C602"/>
      <c r="D602"/>
    </row>
    <row r="603" spans="1:4" x14ac:dyDescent="0.25">
      <c r="A603" s="105" t="s">
        <v>1366</v>
      </c>
      <c r="B603" s="4">
        <v>2000</v>
      </c>
      <c r="C603"/>
      <c r="D603"/>
    </row>
    <row r="604" spans="1:4" x14ac:dyDescent="0.25">
      <c r="A604" s="106" t="s">
        <v>1369</v>
      </c>
      <c r="B604" s="4">
        <v>2000</v>
      </c>
      <c r="C604"/>
      <c r="D604"/>
    </row>
    <row r="605" spans="1:4" x14ac:dyDescent="0.25">
      <c r="A605" s="105" t="s">
        <v>1362</v>
      </c>
      <c r="B605" s="4">
        <v>500</v>
      </c>
      <c r="C605"/>
      <c r="D605"/>
    </row>
    <row r="606" spans="1:4" x14ac:dyDescent="0.25">
      <c r="A606" s="106" t="s">
        <v>1367</v>
      </c>
      <c r="B606" s="4">
        <v>500</v>
      </c>
      <c r="C606"/>
      <c r="D606"/>
    </row>
    <row r="607" spans="1:4" x14ac:dyDescent="0.25">
      <c r="A607" s="105" t="s">
        <v>1373</v>
      </c>
      <c r="B607" s="4">
        <v>609900</v>
      </c>
      <c r="C607"/>
      <c r="D607"/>
    </row>
    <row r="608" spans="1:4" x14ac:dyDescent="0.25">
      <c r="A608" s="106" t="s">
        <v>1368</v>
      </c>
      <c r="B608" s="4">
        <v>609900</v>
      </c>
      <c r="C608"/>
      <c r="D608"/>
    </row>
    <row r="609" spans="1:4" x14ac:dyDescent="0.25">
      <c r="A609" s="105" t="s">
        <v>1376</v>
      </c>
      <c r="B609" s="4">
        <v>184</v>
      </c>
      <c r="C609"/>
      <c r="D609"/>
    </row>
    <row r="610" spans="1:4" x14ac:dyDescent="0.25">
      <c r="A610" s="106" t="s">
        <v>1372</v>
      </c>
      <c r="B610" s="4">
        <v>184</v>
      </c>
      <c r="C610"/>
      <c r="D610"/>
    </row>
    <row r="611" spans="1:4" x14ac:dyDescent="0.25">
      <c r="A611" s="105" t="s">
        <v>1365</v>
      </c>
      <c r="B611" s="4">
        <v>47000</v>
      </c>
      <c r="C611"/>
      <c r="D611"/>
    </row>
    <row r="612" spans="1:4" x14ac:dyDescent="0.25">
      <c r="A612" s="106" t="s">
        <v>1369</v>
      </c>
      <c r="B612" s="4">
        <v>47000</v>
      </c>
      <c r="C612"/>
      <c r="D612"/>
    </row>
    <row r="613" spans="1:4" x14ac:dyDescent="0.25">
      <c r="A613" s="105" t="s">
        <v>1374</v>
      </c>
      <c r="B613" s="4">
        <v>30000</v>
      </c>
      <c r="C613"/>
      <c r="D613"/>
    </row>
    <row r="614" spans="1:4" x14ac:dyDescent="0.25">
      <c r="A614" s="106" t="s">
        <v>1375</v>
      </c>
      <c r="B614" s="4">
        <v>30000</v>
      </c>
      <c r="C614"/>
      <c r="D614"/>
    </row>
    <row r="615" spans="1:4" x14ac:dyDescent="0.25">
      <c r="A615" s="105" t="s">
        <v>1370</v>
      </c>
      <c r="B615" s="4">
        <v>1200</v>
      </c>
      <c r="C615"/>
      <c r="D615"/>
    </row>
    <row r="616" spans="1:4" x14ac:dyDescent="0.25">
      <c r="A616" s="106" t="s">
        <v>1371</v>
      </c>
      <c r="B616" s="4">
        <v>1200</v>
      </c>
      <c r="C616"/>
      <c r="D616"/>
    </row>
    <row r="617" spans="1:4" x14ac:dyDescent="0.25">
      <c r="A617" s="105" t="s">
        <v>1386</v>
      </c>
      <c r="B617" s="4">
        <v>50000</v>
      </c>
      <c r="C617"/>
      <c r="D617"/>
    </row>
    <row r="618" spans="1:4" x14ac:dyDescent="0.25">
      <c r="A618" s="106" t="s">
        <v>1369</v>
      </c>
      <c r="B618" s="4">
        <v>50000</v>
      </c>
      <c r="C618"/>
      <c r="D618"/>
    </row>
    <row r="619" spans="1:4" x14ac:dyDescent="0.25">
      <c r="A619" s="105" t="s">
        <v>1379</v>
      </c>
      <c r="B619" s="4">
        <v>256577.34</v>
      </c>
      <c r="C619"/>
      <c r="D619"/>
    </row>
    <row r="620" spans="1:4" x14ac:dyDescent="0.25">
      <c r="A620" s="106" t="s">
        <v>1369</v>
      </c>
      <c r="B620" s="4">
        <v>256577.34</v>
      </c>
      <c r="C620"/>
      <c r="D620"/>
    </row>
    <row r="621" spans="1:4" x14ac:dyDescent="0.25">
      <c r="A621" s="105" t="s">
        <v>1387</v>
      </c>
      <c r="B621" s="4">
        <v>70440</v>
      </c>
      <c r="C621"/>
      <c r="D621"/>
    </row>
    <row r="622" spans="1:4" x14ac:dyDescent="0.25">
      <c r="A622" s="106" t="s">
        <v>1369</v>
      </c>
      <c r="B622" s="4">
        <v>70440</v>
      </c>
      <c r="C622"/>
      <c r="D622"/>
    </row>
    <row r="623" spans="1:4" x14ac:dyDescent="0.25">
      <c r="A623" s="105" t="s">
        <v>1389</v>
      </c>
      <c r="B623" s="4">
        <v>3000</v>
      </c>
      <c r="C623"/>
      <c r="D623"/>
    </row>
    <row r="624" spans="1:4" x14ac:dyDescent="0.25">
      <c r="A624" s="106" t="s">
        <v>1390</v>
      </c>
      <c r="B624" s="4">
        <v>3000</v>
      </c>
      <c r="C624"/>
      <c r="D624"/>
    </row>
    <row r="625" spans="1:4" x14ac:dyDescent="0.25">
      <c r="A625" s="105" t="s">
        <v>1384</v>
      </c>
      <c r="B625" s="4">
        <v>15000</v>
      </c>
      <c r="C625"/>
      <c r="D625"/>
    </row>
    <row r="626" spans="1:4" x14ac:dyDescent="0.25">
      <c r="A626" s="106" t="s">
        <v>1385</v>
      </c>
      <c r="B626" s="4">
        <v>15000</v>
      </c>
      <c r="C626"/>
      <c r="D626"/>
    </row>
    <row r="627" spans="1:4" x14ac:dyDescent="0.25">
      <c r="A627" s="10" t="s">
        <v>53</v>
      </c>
      <c r="B627" s="4">
        <v>334327.69200000004</v>
      </c>
      <c r="C627"/>
      <c r="D627"/>
    </row>
    <row r="628" spans="1:4" x14ac:dyDescent="0.25">
      <c r="A628" s="105" t="s">
        <v>1362</v>
      </c>
      <c r="B628" s="4">
        <v>50000</v>
      </c>
      <c r="C628"/>
      <c r="D628"/>
    </row>
    <row r="629" spans="1:4" x14ac:dyDescent="0.25">
      <c r="A629" s="106" t="s">
        <v>1367</v>
      </c>
      <c r="B629" s="4">
        <v>50000</v>
      </c>
      <c r="C629"/>
      <c r="D629"/>
    </row>
    <row r="630" spans="1:4" x14ac:dyDescent="0.25">
      <c r="A630" s="105" t="s">
        <v>1373</v>
      </c>
      <c r="B630" s="4">
        <v>15000</v>
      </c>
      <c r="C630"/>
      <c r="D630"/>
    </row>
    <row r="631" spans="1:4" x14ac:dyDescent="0.25">
      <c r="A631" s="106" t="s">
        <v>1368</v>
      </c>
      <c r="B631" s="4">
        <v>15000</v>
      </c>
      <c r="C631"/>
      <c r="D631"/>
    </row>
    <row r="632" spans="1:4" x14ac:dyDescent="0.25">
      <c r="A632" s="105" t="s">
        <v>1376</v>
      </c>
      <c r="B632" s="4">
        <v>109</v>
      </c>
      <c r="C632"/>
      <c r="D632"/>
    </row>
    <row r="633" spans="1:4" x14ac:dyDescent="0.25">
      <c r="A633" s="106" t="s">
        <v>1372</v>
      </c>
      <c r="B633" s="4">
        <v>109</v>
      </c>
      <c r="C633"/>
      <c r="D633"/>
    </row>
    <row r="634" spans="1:4" x14ac:dyDescent="0.25">
      <c r="A634" s="105" t="s">
        <v>1365</v>
      </c>
      <c r="B634" s="4">
        <v>90000</v>
      </c>
      <c r="C634"/>
      <c r="D634"/>
    </row>
    <row r="635" spans="1:4" x14ac:dyDescent="0.25">
      <c r="A635" s="106" t="s">
        <v>1369</v>
      </c>
      <c r="B635" s="4">
        <v>90000</v>
      </c>
      <c r="C635"/>
      <c r="D635"/>
    </row>
    <row r="636" spans="1:4" x14ac:dyDescent="0.25">
      <c r="A636" s="105" t="s">
        <v>1374</v>
      </c>
      <c r="B636" s="4">
        <v>58718.69200000001</v>
      </c>
      <c r="C636"/>
      <c r="D636"/>
    </row>
    <row r="637" spans="1:4" x14ac:dyDescent="0.25">
      <c r="A637" s="106" t="s">
        <v>1375</v>
      </c>
      <c r="B637" s="4">
        <v>58718.69200000001</v>
      </c>
      <c r="C637"/>
      <c r="D637"/>
    </row>
    <row r="638" spans="1:4" x14ac:dyDescent="0.25">
      <c r="A638" s="105" t="s">
        <v>1370</v>
      </c>
      <c r="B638" s="4">
        <v>2800</v>
      </c>
      <c r="C638"/>
      <c r="D638"/>
    </row>
    <row r="639" spans="1:4" x14ac:dyDescent="0.25">
      <c r="A639" s="106" t="s">
        <v>1371</v>
      </c>
      <c r="B639" s="4">
        <v>2800</v>
      </c>
      <c r="C639"/>
      <c r="D639"/>
    </row>
    <row r="640" spans="1:4" x14ac:dyDescent="0.25">
      <c r="A640" s="105" t="s">
        <v>1383</v>
      </c>
      <c r="B640" s="4">
        <v>25000</v>
      </c>
      <c r="C640"/>
      <c r="D640"/>
    </row>
    <row r="641" spans="1:4" x14ac:dyDescent="0.25">
      <c r="A641" s="106" t="s">
        <v>1378</v>
      </c>
      <c r="B641" s="4">
        <v>25000</v>
      </c>
      <c r="C641"/>
      <c r="D641"/>
    </row>
    <row r="642" spans="1:4" x14ac:dyDescent="0.25">
      <c r="A642" s="105" t="s">
        <v>1379</v>
      </c>
      <c r="B642" s="4">
        <v>62700</v>
      </c>
      <c r="C642"/>
      <c r="D642"/>
    </row>
    <row r="643" spans="1:4" x14ac:dyDescent="0.25">
      <c r="A643" s="106" t="s">
        <v>1369</v>
      </c>
      <c r="B643" s="4">
        <v>62700</v>
      </c>
      <c r="C643"/>
      <c r="D643"/>
    </row>
    <row r="644" spans="1:4" x14ac:dyDescent="0.25">
      <c r="A644" s="105" t="s">
        <v>1389</v>
      </c>
      <c r="B644" s="4">
        <v>30000</v>
      </c>
      <c r="C644"/>
      <c r="D644"/>
    </row>
    <row r="645" spans="1:4" x14ac:dyDescent="0.25">
      <c r="A645" s="106" t="s">
        <v>1390</v>
      </c>
      <c r="B645" s="4">
        <v>30000</v>
      </c>
      <c r="C645"/>
      <c r="D645"/>
    </row>
    <row r="646" spans="1:4" x14ac:dyDescent="0.25">
      <c r="A646" s="10" t="s">
        <v>54</v>
      </c>
      <c r="B646" s="4">
        <v>2034343.264</v>
      </c>
      <c r="C646"/>
      <c r="D646"/>
    </row>
    <row r="647" spans="1:4" x14ac:dyDescent="0.25">
      <c r="A647" s="105" t="s">
        <v>1362</v>
      </c>
      <c r="B647" s="4">
        <v>2250</v>
      </c>
      <c r="C647"/>
      <c r="D647"/>
    </row>
    <row r="648" spans="1:4" x14ac:dyDescent="0.25">
      <c r="A648" s="106" t="s">
        <v>1367</v>
      </c>
      <c r="B648" s="4">
        <v>2250</v>
      </c>
      <c r="C648"/>
      <c r="D648"/>
    </row>
    <row r="649" spans="1:4" x14ac:dyDescent="0.25">
      <c r="A649" s="105" t="s">
        <v>1373</v>
      </c>
      <c r="B649" s="4">
        <v>1532140</v>
      </c>
      <c r="C649"/>
      <c r="D649"/>
    </row>
    <row r="650" spans="1:4" x14ac:dyDescent="0.25">
      <c r="A650" s="106" t="s">
        <v>1368</v>
      </c>
      <c r="B650" s="4">
        <v>1532140</v>
      </c>
      <c r="C650"/>
      <c r="D650"/>
    </row>
    <row r="651" spans="1:4" x14ac:dyDescent="0.25">
      <c r="A651" s="105" t="s">
        <v>1365</v>
      </c>
      <c r="B651" s="4">
        <v>25000</v>
      </c>
      <c r="C651"/>
      <c r="D651"/>
    </row>
    <row r="652" spans="1:4" x14ac:dyDescent="0.25">
      <c r="A652" s="106" t="s">
        <v>1369</v>
      </c>
      <c r="B652" s="4">
        <v>25000</v>
      </c>
      <c r="C652"/>
      <c r="D652"/>
    </row>
    <row r="653" spans="1:4" x14ac:dyDescent="0.25">
      <c r="A653" s="105" t="s">
        <v>1374</v>
      </c>
      <c r="B653" s="4">
        <v>187953.264</v>
      </c>
      <c r="C653"/>
      <c r="D653"/>
    </row>
    <row r="654" spans="1:4" x14ac:dyDescent="0.25">
      <c r="A654" s="106" t="s">
        <v>1375</v>
      </c>
      <c r="B654" s="4">
        <v>187953.264</v>
      </c>
      <c r="C654"/>
      <c r="D654"/>
    </row>
    <row r="655" spans="1:4" x14ac:dyDescent="0.25">
      <c r="A655" s="105" t="s">
        <v>1383</v>
      </c>
      <c r="B655" s="4">
        <v>50000</v>
      </c>
      <c r="C655"/>
      <c r="D655"/>
    </row>
    <row r="656" spans="1:4" x14ac:dyDescent="0.25">
      <c r="A656" s="106" t="s">
        <v>1378</v>
      </c>
      <c r="B656" s="4">
        <v>50000</v>
      </c>
      <c r="C656"/>
      <c r="D656"/>
    </row>
    <row r="657" spans="1:4" x14ac:dyDescent="0.25">
      <c r="A657" s="105" t="s">
        <v>1379</v>
      </c>
      <c r="B657" s="4">
        <v>187000</v>
      </c>
      <c r="C657"/>
      <c r="D657"/>
    </row>
    <row r="658" spans="1:4" x14ac:dyDescent="0.25">
      <c r="A658" s="106" t="s">
        <v>1369</v>
      </c>
      <c r="B658" s="4">
        <v>187000</v>
      </c>
      <c r="C658"/>
      <c r="D658"/>
    </row>
    <row r="659" spans="1:4" x14ac:dyDescent="0.25">
      <c r="A659" s="105" t="s">
        <v>1389</v>
      </c>
      <c r="B659" s="4">
        <v>50000</v>
      </c>
      <c r="C659"/>
      <c r="D659"/>
    </row>
    <row r="660" spans="1:4" x14ac:dyDescent="0.25">
      <c r="A660" s="106" t="s">
        <v>1390</v>
      </c>
      <c r="B660" s="4">
        <v>50000</v>
      </c>
      <c r="C660"/>
      <c r="D660"/>
    </row>
    <row r="661" spans="1:4" x14ac:dyDescent="0.25">
      <c r="A661" s="10" t="s">
        <v>55</v>
      </c>
      <c r="B661" s="4">
        <v>51888351.519999996</v>
      </c>
      <c r="C661"/>
      <c r="D661"/>
    </row>
    <row r="662" spans="1:4" x14ac:dyDescent="0.25">
      <c r="A662" s="105" t="s">
        <v>1362</v>
      </c>
      <c r="B662" s="4">
        <v>9000</v>
      </c>
      <c r="C662"/>
      <c r="D662"/>
    </row>
    <row r="663" spans="1:4" x14ac:dyDescent="0.25">
      <c r="A663" s="106" t="s">
        <v>1367</v>
      </c>
      <c r="B663" s="4">
        <v>9000</v>
      </c>
      <c r="C663"/>
      <c r="D663"/>
    </row>
    <row r="664" spans="1:4" x14ac:dyDescent="0.25">
      <c r="A664" s="105" t="s">
        <v>1373</v>
      </c>
      <c r="B664" s="4">
        <v>37000000</v>
      </c>
      <c r="C664"/>
      <c r="D664"/>
    </row>
    <row r="665" spans="1:4" x14ac:dyDescent="0.25">
      <c r="A665" s="106" t="s">
        <v>1368</v>
      </c>
      <c r="B665" s="4">
        <v>37000000</v>
      </c>
      <c r="C665"/>
      <c r="D665"/>
    </row>
    <row r="666" spans="1:4" x14ac:dyDescent="0.25">
      <c r="A666" s="105" t="s">
        <v>1374</v>
      </c>
      <c r="B666" s="4">
        <v>82834</v>
      </c>
      <c r="C666"/>
      <c r="D666"/>
    </row>
    <row r="667" spans="1:4" x14ac:dyDescent="0.25">
      <c r="A667" s="106" t="s">
        <v>1375</v>
      </c>
      <c r="B667" s="4">
        <v>82834</v>
      </c>
      <c r="C667"/>
      <c r="D667"/>
    </row>
    <row r="668" spans="1:4" x14ac:dyDescent="0.25">
      <c r="A668" s="105" t="s">
        <v>1370</v>
      </c>
      <c r="B668" s="4">
        <v>32000</v>
      </c>
      <c r="C668"/>
      <c r="D668"/>
    </row>
    <row r="669" spans="1:4" x14ac:dyDescent="0.25">
      <c r="A669" s="106" t="s">
        <v>1371</v>
      </c>
      <c r="B669" s="4">
        <v>32000</v>
      </c>
      <c r="C669"/>
      <c r="D669"/>
    </row>
    <row r="670" spans="1:4" x14ac:dyDescent="0.25">
      <c r="A670" s="105" t="s">
        <v>1383</v>
      </c>
      <c r="B670" s="4">
        <v>30000</v>
      </c>
      <c r="C670"/>
      <c r="D670"/>
    </row>
    <row r="671" spans="1:4" x14ac:dyDescent="0.25">
      <c r="A671" s="106" t="s">
        <v>1378</v>
      </c>
      <c r="B671" s="4">
        <v>30000</v>
      </c>
      <c r="C671"/>
      <c r="D671"/>
    </row>
    <row r="672" spans="1:4" x14ac:dyDescent="0.25">
      <c r="A672" s="105" t="s">
        <v>1380</v>
      </c>
      <c r="B672" s="4">
        <v>10389097.52</v>
      </c>
      <c r="C672"/>
      <c r="D672"/>
    </row>
    <row r="673" spans="1:4" x14ac:dyDescent="0.25">
      <c r="A673" s="106" t="s">
        <v>1369</v>
      </c>
      <c r="B673" s="4">
        <v>10389097.52</v>
      </c>
      <c r="C673"/>
      <c r="D673"/>
    </row>
    <row r="674" spans="1:4" x14ac:dyDescent="0.25">
      <c r="A674" s="105" t="s">
        <v>1379</v>
      </c>
      <c r="B674" s="4">
        <v>4036000</v>
      </c>
      <c r="C674"/>
      <c r="D674"/>
    </row>
    <row r="675" spans="1:4" x14ac:dyDescent="0.25">
      <c r="A675" s="106" t="s">
        <v>1369</v>
      </c>
      <c r="B675" s="4">
        <v>4036000</v>
      </c>
      <c r="C675"/>
      <c r="D675"/>
    </row>
    <row r="676" spans="1:4" x14ac:dyDescent="0.25">
      <c r="A676" s="105" t="s">
        <v>1382</v>
      </c>
      <c r="B676" s="4">
        <v>243600</v>
      </c>
      <c r="C676"/>
      <c r="D676"/>
    </row>
    <row r="677" spans="1:4" x14ac:dyDescent="0.25">
      <c r="A677" s="106" t="s">
        <v>1369</v>
      </c>
      <c r="B677" s="4">
        <v>243600</v>
      </c>
      <c r="C677"/>
      <c r="D677"/>
    </row>
    <row r="678" spans="1:4" x14ac:dyDescent="0.25">
      <c r="A678" s="105" t="s">
        <v>1389</v>
      </c>
      <c r="B678" s="4">
        <v>65820</v>
      </c>
      <c r="C678"/>
      <c r="D678"/>
    </row>
    <row r="679" spans="1:4" x14ac:dyDescent="0.25">
      <c r="A679" s="106" t="s">
        <v>1390</v>
      </c>
      <c r="B679" s="4">
        <v>65820</v>
      </c>
      <c r="C679"/>
      <c r="D679"/>
    </row>
    <row r="680" spans="1:4" x14ac:dyDescent="0.25">
      <c r="A680" s="10" t="s">
        <v>77</v>
      </c>
      <c r="B680" s="4">
        <v>10074275.859999999</v>
      </c>
      <c r="C680"/>
      <c r="D680"/>
    </row>
    <row r="681" spans="1:4" x14ac:dyDescent="0.25">
      <c r="A681" s="105" t="s">
        <v>1373</v>
      </c>
      <c r="B681" s="4">
        <v>300000</v>
      </c>
      <c r="C681"/>
      <c r="D681"/>
    </row>
    <row r="682" spans="1:4" x14ac:dyDescent="0.25">
      <c r="A682" s="106" t="s">
        <v>1368</v>
      </c>
      <c r="B682" s="4">
        <v>300000</v>
      </c>
      <c r="C682"/>
      <c r="D682"/>
    </row>
    <row r="683" spans="1:4" x14ac:dyDescent="0.25">
      <c r="A683" s="105" t="s">
        <v>1365</v>
      </c>
      <c r="B683" s="4">
        <v>5000</v>
      </c>
      <c r="C683"/>
      <c r="D683"/>
    </row>
    <row r="684" spans="1:4" x14ac:dyDescent="0.25">
      <c r="A684" s="106" t="s">
        <v>1369</v>
      </c>
      <c r="B684" s="4">
        <v>5000</v>
      </c>
      <c r="C684"/>
      <c r="D684"/>
    </row>
    <row r="685" spans="1:4" x14ac:dyDescent="0.25">
      <c r="A685" s="105" t="s">
        <v>1374</v>
      </c>
      <c r="B685" s="4">
        <v>148000</v>
      </c>
      <c r="C685"/>
      <c r="D685"/>
    </row>
    <row r="686" spans="1:4" x14ac:dyDescent="0.25">
      <c r="A686" s="106" t="s">
        <v>1375</v>
      </c>
      <c r="B686" s="4">
        <v>148000</v>
      </c>
      <c r="C686"/>
      <c r="D686"/>
    </row>
    <row r="687" spans="1:4" x14ac:dyDescent="0.25">
      <c r="A687" s="105" t="s">
        <v>1383</v>
      </c>
      <c r="B687" s="4">
        <v>15000</v>
      </c>
      <c r="C687"/>
      <c r="D687"/>
    </row>
    <row r="688" spans="1:4" x14ac:dyDescent="0.25">
      <c r="A688" s="106" t="s">
        <v>1378</v>
      </c>
      <c r="B688" s="4">
        <v>15000</v>
      </c>
      <c r="C688"/>
      <c r="D688"/>
    </row>
    <row r="689" spans="1:4" x14ac:dyDescent="0.25">
      <c r="A689" s="105" t="s">
        <v>1386</v>
      </c>
      <c r="B689" s="4">
        <v>20000</v>
      </c>
      <c r="C689"/>
      <c r="D689"/>
    </row>
    <row r="690" spans="1:4" x14ac:dyDescent="0.25">
      <c r="A690" s="106" t="s">
        <v>1369</v>
      </c>
      <c r="B690" s="4">
        <v>20000</v>
      </c>
      <c r="C690"/>
      <c r="D690"/>
    </row>
    <row r="691" spans="1:4" x14ac:dyDescent="0.25">
      <c r="A691" s="105" t="s">
        <v>1380</v>
      </c>
      <c r="B691" s="4">
        <v>3459995.8600000003</v>
      </c>
      <c r="C691"/>
      <c r="D691"/>
    </row>
    <row r="692" spans="1:4" x14ac:dyDescent="0.25">
      <c r="A692" s="106" t="s">
        <v>1369</v>
      </c>
      <c r="B692" s="4">
        <v>3459995.8600000003</v>
      </c>
      <c r="C692"/>
      <c r="D692"/>
    </row>
    <row r="693" spans="1:4" x14ac:dyDescent="0.25">
      <c r="A693" s="105" t="s">
        <v>1379</v>
      </c>
      <c r="B693" s="4">
        <v>6126280</v>
      </c>
      <c r="C693"/>
      <c r="D693"/>
    </row>
    <row r="694" spans="1:4" x14ac:dyDescent="0.25">
      <c r="A694" s="106" t="s">
        <v>1369</v>
      </c>
      <c r="B694" s="4">
        <v>6126280</v>
      </c>
      <c r="C694"/>
      <c r="D694"/>
    </row>
    <row r="695" spans="1:4" x14ac:dyDescent="0.25">
      <c r="A695" s="10" t="s">
        <v>226</v>
      </c>
      <c r="B695" s="4">
        <v>17822.688000000002</v>
      </c>
      <c r="C695"/>
      <c r="D695"/>
    </row>
    <row r="696" spans="1:4" x14ac:dyDescent="0.25">
      <c r="A696" s="105" t="s">
        <v>1374</v>
      </c>
      <c r="B696" s="4">
        <v>17822.688000000002</v>
      </c>
      <c r="C696"/>
      <c r="D696"/>
    </row>
    <row r="697" spans="1:4" x14ac:dyDescent="0.25">
      <c r="A697" s="106" t="s">
        <v>1375</v>
      </c>
      <c r="B697" s="4">
        <v>17822.688000000002</v>
      </c>
      <c r="C697"/>
      <c r="D697"/>
    </row>
    <row r="698" spans="1:4" x14ac:dyDescent="0.25">
      <c r="A698" s="10" t="s">
        <v>209</v>
      </c>
      <c r="B698" s="4">
        <v>305000000</v>
      </c>
      <c r="C698"/>
      <c r="D698"/>
    </row>
    <row r="699" spans="1:4" x14ac:dyDescent="0.25">
      <c r="A699" s="105" t="s">
        <v>1373</v>
      </c>
      <c r="B699" s="4">
        <v>78000000</v>
      </c>
      <c r="C699"/>
      <c r="D699"/>
    </row>
    <row r="700" spans="1:4" x14ac:dyDescent="0.25">
      <c r="A700" s="106" t="s">
        <v>1368</v>
      </c>
      <c r="B700" s="4">
        <v>78000000</v>
      </c>
      <c r="C700"/>
      <c r="D700"/>
    </row>
    <row r="701" spans="1:4" x14ac:dyDescent="0.25">
      <c r="A701" s="105" t="s">
        <v>1379</v>
      </c>
      <c r="B701" s="4">
        <v>227000000</v>
      </c>
      <c r="C701"/>
      <c r="D701"/>
    </row>
    <row r="702" spans="1:4" x14ac:dyDescent="0.25">
      <c r="A702" s="106" t="s">
        <v>1369</v>
      </c>
      <c r="B702" s="4">
        <v>227000000</v>
      </c>
      <c r="C702"/>
      <c r="D702"/>
    </row>
    <row r="703" spans="1:4" x14ac:dyDescent="0.25">
      <c r="A703" s="10" t="s">
        <v>191</v>
      </c>
      <c r="B703" s="4">
        <v>708286</v>
      </c>
      <c r="C703"/>
      <c r="D703"/>
    </row>
    <row r="704" spans="1:4" x14ac:dyDescent="0.25">
      <c r="A704" s="105" t="s">
        <v>1373</v>
      </c>
      <c r="B704" s="4">
        <v>700000</v>
      </c>
      <c r="C704"/>
      <c r="D704"/>
    </row>
    <row r="705" spans="1:4" x14ac:dyDescent="0.25">
      <c r="A705" s="106" t="s">
        <v>1368</v>
      </c>
      <c r="B705" s="4">
        <v>700000</v>
      </c>
      <c r="C705"/>
      <c r="D705"/>
    </row>
    <row r="706" spans="1:4" x14ac:dyDescent="0.25">
      <c r="A706" s="105" t="s">
        <v>1374</v>
      </c>
      <c r="B706" s="4">
        <v>3286</v>
      </c>
      <c r="C706"/>
      <c r="D706"/>
    </row>
    <row r="707" spans="1:4" x14ac:dyDescent="0.25">
      <c r="A707" s="106" t="s">
        <v>1375</v>
      </c>
      <c r="B707" s="4">
        <v>3286</v>
      </c>
      <c r="C707"/>
      <c r="D707"/>
    </row>
    <row r="708" spans="1:4" x14ac:dyDescent="0.25">
      <c r="A708" s="105" t="s">
        <v>1379</v>
      </c>
      <c r="B708" s="4">
        <v>5000</v>
      </c>
      <c r="C708"/>
      <c r="D708"/>
    </row>
    <row r="709" spans="1:4" x14ac:dyDescent="0.25">
      <c r="A709" s="106" t="s">
        <v>1369</v>
      </c>
      <c r="B709" s="4">
        <v>5000</v>
      </c>
      <c r="C709"/>
      <c r="D709"/>
    </row>
    <row r="710" spans="1:4" x14ac:dyDescent="0.25">
      <c r="A710" s="10" t="s">
        <v>213</v>
      </c>
      <c r="B710" s="4">
        <v>22000000</v>
      </c>
      <c r="C710"/>
      <c r="D710"/>
    </row>
    <row r="711" spans="1:4" x14ac:dyDescent="0.25">
      <c r="A711" s="105" t="s">
        <v>1373</v>
      </c>
      <c r="B711" s="4">
        <v>22000000</v>
      </c>
      <c r="C711"/>
      <c r="D711"/>
    </row>
    <row r="712" spans="1:4" x14ac:dyDescent="0.25">
      <c r="A712" s="106" t="s">
        <v>1368</v>
      </c>
      <c r="B712" s="4">
        <v>22000000</v>
      </c>
      <c r="C712"/>
      <c r="D712"/>
    </row>
    <row r="713" spans="1:4" x14ac:dyDescent="0.25">
      <c r="A713" s="10" t="s">
        <v>210</v>
      </c>
      <c r="B713" s="4">
        <v>2897449</v>
      </c>
      <c r="C713"/>
      <c r="D713"/>
    </row>
    <row r="714" spans="1:4" x14ac:dyDescent="0.25">
      <c r="A714" s="105" t="s">
        <v>1373</v>
      </c>
      <c r="B714" s="4">
        <v>2897449</v>
      </c>
      <c r="C714"/>
      <c r="D714"/>
    </row>
    <row r="715" spans="1:4" x14ac:dyDescent="0.25">
      <c r="A715" s="106" t="s">
        <v>1368</v>
      </c>
      <c r="B715" s="4">
        <v>2897449</v>
      </c>
      <c r="C715"/>
      <c r="D715"/>
    </row>
    <row r="716" spans="1:4" x14ac:dyDescent="0.25">
      <c r="A716" s="10" t="s">
        <v>113</v>
      </c>
      <c r="B716" s="4">
        <v>153600</v>
      </c>
      <c r="C716"/>
      <c r="D716"/>
    </row>
    <row r="717" spans="1:4" x14ac:dyDescent="0.25">
      <c r="A717" s="105" t="s">
        <v>1377</v>
      </c>
      <c r="B717" s="4">
        <v>15000</v>
      </c>
      <c r="C717"/>
      <c r="D717"/>
    </row>
    <row r="718" spans="1:4" x14ac:dyDescent="0.25">
      <c r="A718" s="106" t="s">
        <v>1378</v>
      </c>
      <c r="B718" s="4">
        <v>15000</v>
      </c>
      <c r="C718"/>
      <c r="D718"/>
    </row>
    <row r="719" spans="1:4" x14ac:dyDescent="0.25">
      <c r="A719" s="105" t="s">
        <v>1379</v>
      </c>
      <c r="B719" s="4">
        <v>138600</v>
      </c>
      <c r="C719"/>
      <c r="D719"/>
    </row>
    <row r="720" spans="1:4" x14ac:dyDescent="0.25">
      <c r="A720" s="106" t="s">
        <v>1369</v>
      </c>
      <c r="B720" s="4">
        <v>138600</v>
      </c>
      <c r="C720"/>
      <c r="D720"/>
    </row>
    <row r="721" spans="1:4" x14ac:dyDescent="0.25">
      <c r="A721" s="10" t="s">
        <v>70</v>
      </c>
      <c r="B721" s="4">
        <v>2258000</v>
      </c>
      <c r="C721"/>
      <c r="D721"/>
    </row>
    <row r="722" spans="1:4" x14ac:dyDescent="0.25">
      <c r="A722" s="105" t="s">
        <v>1365</v>
      </c>
      <c r="B722" s="4">
        <v>1908000</v>
      </c>
      <c r="C722"/>
      <c r="D722"/>
    </row>
    <row r="723" spans="1:4" x14ac:dyDescent="0.25">
      <c r="A723" s="106" t="s">
        <v>1369</v>
      </c>
      <c r="B723" s="4">
        <v>1908000</v>
      </c>
      <c r="C723"/>
      <c r="D723"/>
    </row>
    <row r="724" spans="1:4" x14ac:dyDescent="0.25">
      <c r="A724" s="105" t="s">
        <v>1379</v>
      </c>
      <c r="B724" s="4">
        <v>350000</v>
      </c>
      <c r="C724"/>
      <c r="D724"/>
    </row>
    <row r="725" spans="1:4" x14ac:dyDescent="0.25">
      <c r="A725" s="106" t="s">
        <v>1369</v>
      </c>
      <c r="B725" s="4">
        <v>350000</v>
      </c>
      <c r="C725"/>
      <c r="D725"/>
    </row>
    <row r="726" spans="1:4" x14ac:dyDescent="0.25">
      <c r="A726" s="10" t="s">
        <v>87</v>
      </c>
      <c r="B726" s="4">
        <v>10865423</v>
      </c>
      <c r="C726"/>
      <c r="D726"/>
    </row>
    <row r="727" spans="1:4" x14ac:dyDescent="0.25">
      <c r="A727" s="105" t="s">
        <v>1373</v>
      </c>
      <c r="B727" s="4">
        <v>9435423</v>
      </c>
      <c r="C727"/>
      <c r="D727"/>
    </row>
    <row r="728" spans="1:4" x14ac:dyDescent="0.25">
      <c r="A728" s="106" t="s">
        <v>1368</v>
      </c>
      <c r="B728" s="4">
        <v>9435423</v>
      </c>
      <c r="C728"/>
      <c r="D728"/>
    </row>
    <row r="729" spans="1:4" x14ac:dyDescent="0.25">
      <c r="A729" s="105" t="s">
        <v>1365</v>
      </c>
      <c r="B729" s="4">
        <v>950000</v>
      </c>
      <c r="C729"/>
      <c r="D729"/>
    </row>
    <row r="730" spans="1:4" x14ac:dyDescent="0.25">
      <c r="A730" s="106" t="s">
        <v>1369</v>
      </c>
      <c r="B730" s="4">
        <v>950000</v>
      </c>
      <c r="C730"/>
      <c r="D730"/>
    </row>
    <row r="731" spans="1:4" x14ac:dyDescent="0.25">
      <c r="A731" s="105" t="s">
        <v>1383</v>
      </c>
      <c r="B731" s="4">
        <v>380000</v>
      </c>
      <c r="C731"/>
      <c r="D731"/>
    </row>
    <row r="732" spans="1:4" x14ac:dyDescent="0.25">
      <c r="A732" s="106" t="s">
        <v>1378</v>
      </c>
      <c r="B732" s="4">
        <v>380000</v>
      </c>
      <c r="C732"/>
      <c r="D732"/>
    </row>
    <row r="733" spans="1:4" x14ac:dyDescent="0.25">
      <c r="A733" s="105" t="s">
        <v>1389</v>
      </c>
      <c r="B733" s="4">
        <v>100000</v>
      </c>
      <c r="C733"/>
      <c r="D733"/>
    </row>
    <row r="734" spans="1:4" x14ac:dyDescent="0.25">
      <c r="A734" s="106" t="s">
        <v>1390</v>
      </c>
      <c r="B734" s="4">
        <v>100000</v>
      </c>
      <c r="C734"/>
      <c r="D734"/>
    </row>
    <row r="735" spans="1:4" x14ac:dyDescent="0.25">
      <c r="A735" s="10" t="s">
        <v>12</v>
      </c>
      <c r="B735" s="4">
        <v>108946</v>
      </c>
      <c r="C735"/>
      <c r="D735"/>
    </row>
    <row r="736" spans="1:4" x14ac:dyDescent="0.25">
      <c r="A736" s="105" t="s">
        <v>1377</v>
      </c>
      <c r="B736" s="4">
        <v>15000</v>
      </c>
      <c r="C736"/>
      <c r="D736"/>
    </row>
    <row r="737" spans="1:4" x14ac:dyDescent="0.25">
      <c r="A737" s="106" t="s">
        <v>1378</v>
      </c>
      <c r="B737" s="4">
        <v>15000</v>
      </c>
      <c r="C737"/>
      <c r="D737"/>
    </row>
    <row r="738" spans="1:4" x14ac:dyDescent="0.25">
      <c r="A738" s="105" t="s">
        <v>1366</v>
      </c>
      <c r="B738" s="4">
        <v>2000</v>
      </c>
      <c r="C738"/>
      <c r="D738"/>
    </row>
    <row r="739" spans="1:4" x14ac:dyDescent="0.25">
      <c r="A739" s="106" t="s">
        <v>1369</v>
      </c>
      <c r="B739" s="4">
        <v>2000</v>
      </c>
      <c r="C739"/>
      <c r="D739"/>
    </row>
    <row r="740" spans="1:4" x14ac:dyDescent="0.25">
      <c r="A740" s="105" t="s">
        <v>1362</v>
      </c>
      <c r="B740" s="4">
        <v>15000</v>
      </c>
      <c r="C740"/>
      <c r="D740"/>
    </row>
    <row r="741" spans="1:4" x14ac:dyDescent="0.25">
      <c r="A741" s="106" t="s">
        <v>1367</v>
      </c>
      <c r="B741" s="4">
        <v>15000</v>
      </c>
      <c r="C741"/>
      <c r="D741"/>
    </row>
    <row r="742" spans="1:4" x14ac:dyDescent="0.25">
      <c r="A742" s="105" t="s">
        <v>1376</v>
      </c>
      <c r="B742" s="4">
        <v>846</v>
      </c>
      <c r="C742"/>
      <c r="D742"/>
    </row>
    <row r="743" spans="1:4" x14ac:dyDescent="0.25">
      <c r="A743" s="106" t="s">
        <v>1372</v>
      </c>
      <c r="B743" s="4">
        <v>846</v>
      </c>
      <c r="C743"/>
      <c r="D743"/>
    </row>
    <row r="744" spans="1:4" x14ac:dyDescent="0.25">
      <c r="A744" s="105" t="s">
        <v>1365</v>
      </c>
      <c r="B744" s="4">
        <v>30000</v>
      </c>
      <c r="C744"/>
      <c r="D744"/>
    </row>
    <row r="745" spans="1:4" x14ac:dyDescent="0.25">
      <c r="A745" s="106" t="s">
        <v>1369</v>
      </c>
      <c r="B745" s="4">
        <v>30000</v>
      </c>
      <c r="C745"/>
      <c r="D745"/>
    </row>
    <row r="746" spans="1:4" x14ac:dyDescent="0.25">
      <c r="A746" s="105" t="s">
        <v>1379</v>
      </c>
      <c r="B746" s="4">
        <v>6100</v>
      </c>
      <c r="C746"/>
      <c r="D746"/>
    </row>
    <row r="747" spans="1:4" x14ac:dyDescent="0.25">
      <c r="A747" s="106" t="s">
        <v>1369</v>
      </c>
      <c r="B747" s="4">
        <v>6100</v>
      </c>
      <c r="C747"/>
      <c r="D747"/>
    </row>
    <row r="748" spans="1:4" x14ac:dyDescent="0.25">
      <c r="A748" s="105" t="s">
        <v>1384</v>
      </c>
      <c r="B748" s="4">
        <v>40000</v>
      </c>
      <c r="C748"/>
      <c r="D748"/>
    </row>
    <row r="749" spans="1:4" x14ac:dyDescent="0.25">
      <c r="A749" s="106" t="s">
        <v>1385</v>
      </c>
      <c r="B749" s="4">
        <v>40000</v>
      </c>
      <c r="C749"/>
      <c r="D749"/>
    </row>
    <row r="750" spans="1:4" x14ac:dyDescent="0.25">
      <c r="A750" s="10" t="s">
        <v>187</v>
      </c>
      <c r="B750" s="4">
        <v>2000000</v>
      </c>
      <c r="C750"/>
      <c r="D750"/>
    </row>
    <row r="751" spans="1:4" x14ac:dyDescent="0.25">
      <c r="A751" s="105" t="s">
        <v>1380</v>
      </c>
      <c r="B751" s="4">
        <v>2000000</v>
      </c>
      <c r="C751"/>
      <c r="D751"/>
    </row>
    <row r="752" spans="1:4" x14ac:dyDescent="0.25">
      <c r="A752" s="106" t="s">
        <v>1369</v>
      </c>
      <c r="B752" s="4">
        <v>2000000</v>
      </c>
      <c r="C752"/>
      <c r="D752"/>
    </row>
    <row r="753" spans="1:4" x14ac:dyDescent="0.25">
      <c r="A753" s="10" t="s">
        <v>211</v>
      </c>
      <c r="B753" s="4">
        <v>14178000</v>
      </c>
      <c r="C753"/>
      <c r="D753"/>
    </row>
    <row r="754" spans="1:4" x14ac:dyDescent="0.25">
      <c r="A754" s="105" t="s">
        <v>1373</v>
      </c>
      <c r="B754" s="4">
        <v>14118000</v>
      </c>
      <c r="C754"/>
      <c r="D754"/>
    </row>
    <row r="755" spans="1:4" x14ac:dyDescent="0.25">
      <c r="A755" s="106" t="s">
        <v>1368</v>
      </c>
      <c r="B755" s="4">
        <v>14118000</v>
      </c>
      <c r="C755"/>
      <c r="D755"/>
    </row>
    <row r="756" spans="1:4" x14ac:dyDescent="0.25">
      <c r="A756" s="105" t="s">
        <v>1387</v>
      </c>
      <c r="B756" s="4">
        <v>60000</v>
      </c>
      <c r="C756"/>
      <c r="D756"/>
    </row>
    <row r="757" spans="1:4" x14ac:dyDescent="0.25">
      <c r="A757" s="106" t="s">
        <v>1369</v>
      </c>
      <c r="B757" s="4">
        <v>60000</v>
      </c>
      <c r="C757"/>
      <c r="D757"/>
    </row>
    <row r="758" spans="1:4" x14ac:dyDescent="0.25">
      <c r="A758" s="10" t="s">
        <v>88</v>
      </c>
      <c r="B758" s="4">
        <v>20060000</v>
      </c>
      <c r="C758"/>
      <c r="D758"/>
    </row>
    <row r="759" spans="1:4" x14ac:dyDescent="0.25">
      <c r="A759" s="105" t="s">
        <v>1373</v>
      </c>
      <c r="B759" s="4">
        <v>20000000</v>
      </c>
      <c r="C759"/>
      <c r="D759"/>
    </row>
    <row r="760" spans="1:4" x14ac:dyDescent="0.25">
      <c r="A760" s="106" t="s">
        <v>1368</v>
      </c>
      <c r="B760" s="4">
        <v>20000000</v>
      </c>
      <c r="C760"/>
      <c r="D760"/>
    </row>
    <row r="761" spans="1:4" x14ac:dyDescent="0.25">
      <c r="A761" s="105" t="s">
        <v>1389</v>
      </c>
      <c r="B761" s="4">
        <v>60000</v>
      </c>
      <c r="C761"/>
      <c r="D761"/>
    </row>
    <row r="762" spans="1:4" x14ac:dyDescent="0.25">
      <c r="A762" s="106" t="s">
        <v>1390</v>
      </c>
      <c r="B762" s="4">
        <v>60000</v>
      </c>
      <c r="C762"/>
      <c r="D762"/>
    </row>
    <row r="763" spans="1:4" x14ac:dyDescent="0.25">
      <c r="A763" s="10" t="s">
        <v>109</v>
      </c>
      <c r="B763" s="4">
        <v>120000</v>
      </c>
      <c r="C763"/>
      <c r="D763"/>
    </row>
    <row r="764" spans="1:4" x14ac:dyDescent="0.25">
      <c r="A764" s="105" t="s">
        <v>1373</v>
      </c>
      <c r="B764" s="4">
        <v>120000</v>
      </c>
      <c r="C764"/>
      <c r="D764"/>
    </row>
    <row r="765" spans="1:4" x14ac:dyDescent="0.25">
      <c r="A765" s="106" t="s">
        <v>1368</v>
      </c>
      <c r="B765" s="4">
        <v>120000</v>
      </c>
      <c r="C765"/>
      <c r="D765"/>
    </row>
    <row r="766" spans="1:4" x14ac:dyDescent="0.25">
      <c r="A766" s="10" t="s">
        <v>66</v>
      </c>
      <c r="B766" s="4">
        <v>99999999.799194306</v>
      </c>
      <c r="C766"/>
      <c r="D766"/>
    </row>
    <row r="767" spans="1:4" x14ac:dyDescent="0.25">
      <c r="A767" s="105" t="s">
        <v>1373</v>
      </c>
      <c r="B767" s="4">
        <v>43311736.339758299</v>
      </c>
      <c r="C767"/>
      <c r="D767"/>
    </row>
    <row r="768" spans="1:4" x14ac:dyDescent="0.25">
      <c r="A768" s="106" t="s">
        <v>1368</v>
      </c>
      <c r="B768" s="4">
        <v>43311736.339758299</v>
      </c>
      <c r="C768"/>
      <c r="D768"/>
    </row>
    <row r="769" spans="1:4" x14ac:dyDescent="0.25">
      <c r="A769" s="105" t="s">
        <v>1365</v>
      </c>
      <c r="B769" s="4">
        <v>20150684.339758292</v>
      </c>
      <c r="C769"/>
      <c r="D769"/>
    </row>
    <row r="770" spans="1:4" x14ac:dyDescent="0.25">
      <c r="A770" s="106" t="s">
        <v>1369</v>
      </c>
      <c r="B770" s="4">
        <v>20150684.339758292</v>
      </c>
      <c r="C770"/>
      <c r="D770"/>
    </row>
    <row r="771" spans="1:4" x14ac:dyDescent="0.25">
      <c r="A771" s="105" t="s">
        <v>1383</v>
      </c>
      <c r="B771" s="4">
        <v>50000</v>
      </c>
      <c r="C771"/>
      <c r="D771"/>
    </row>
    <row r="772" spans="1:4" x14ac:dyDescent="0.25">
      <c r="A772" s="106" t="s">
        <v>1378</v>
      </c>
      <c r="B772" s="4">
        <v>50000</v>
      </c>
      <c r="C772"/>
      <c r="D772"/>
    </row>
    <row r="773" spans="1:4" x14ac:dyDescent="0.25">
      <c r="A773" s="105" t="s">
        <v>1386</v>
      </c>
      <c r="B773" s="4">
        <v>9500000</v>
      </c>
      <c r="C773"/>
      <c r="D773"/>
    </row>
    <row r="774" spans="1:4" x14ac:dyDescent="0.25">
      <c r="A774" s="106" t="s">
        <v>1369</v>
      </c>
      <c r="B774" s="4">
        <v>9500000</v>
      </c>
      <c r="C774"/>
      <c r="D774"/>
    </row>
    <row r="775" spans="1:4" x14ac:dyDescent="0.25">
      <c r="A775" s="105" t="s">
        <v>1379</v>
      </c>
      <c r="B775" s="4">
        <v>26987579.119677722</v>
      </c>
      <c r="C775"/>
      <c r="D775"/>
    </row>
    <row r="776" spans="1:4" x14ac:dyDescent="0.25">
      <c r="A776" s="106" t="s">
        <v>1369</v>
      </c>
      <c r="B776" s="4">
        <v>26987579.119677722</v>
      </c>
      <c r="C776"/>
      <c r="D776"/>
    </row>
    <row r="777" spans="1:4" x14ac:dyDescent="0.25">
      <c r="A777" s="10" t="s">
        <v>188</v>
      </c>
      <c r="B777" s="4">
        <v>15770000</v>
      </c>
      <c r="C777"/>
      <c r="D777"/>
    </row>
    <row r="778" spans="1:4" x14ac:dyDescent="0.25">
      <c r="A778" s="105" t="s">
        <v>1380</v>
      </c>
      <c r="B778" s="4">
        <v>3050000</v>
      </c>
      <c r="C778"/>
      <c r="D778"/>
    </row>
    <row r="779" spans="1:4" x14ac:dyDescent="0.25">
      <c r="A779" s="106" t="s">
        <v>1369</v>
      </c>
      <c r="B779" s="4">
        <v>3050000</v>
      </c>
      <c r="C779"/>
      <c r="D779"/>
    </row>
    <row r="780" spans="1:4" x14ac:dyDescent="0.25">
      <c r="A780" s="105" t="s">
        <v>1379</v>
      </c>
      <c r="B780" s="4">
        <v>12250000</v>
      </c>
      <c r="C780"/>
      <c r="D780"/>
    </row>
    <row r="781" spans="1:4" x14ac:dyDescent="0.25">
      <c r="A781" s="106" t="s">
        <v>1369</v>
      </c>
      <c r="B781" s="4">
        <v>12250000</v>
      </c>
      <c r="C781"/>
      <c r="D781"/>
    </row>
    <row r="782" spans="1:4" x14ac:dyDescent="0.25">
      <c r="A782" s="105" t="s">
        <v>1387</v>
      </c>
      <c r="B782" s="4">
        <v>20000</v>
      </c>
      <c r="C782"/>
      <c r="D782"/>
    </row>
    <row r="783" spans="1:4" x14ac:dyDescent="0.25">
      <c r="A783" s="106" t="s">
        <v>1369</v>
      </c>
      <c r="B783" s="4">
        <v>20000</v>
      </c>
      <c r="C783"/>
      <c r="D783"/>
    </row>
    <row r="784" spans="1:4" x14ac:dyDescent="0.25">
      <c r="A784" s="105" t="s">
        <v>1395</v>
      </c>
      <c r="B784" s="4">
        <v>100000</v>
      </c>
      <c r="C784"/>
      <c r="D784"/>
    </row>
    <row r="785" spans="1:4" x14ac:dyDescent="0.25">
      <c r="A785" s="106" t="s">
        <v>1367</v>
      </c>
      <c r="B785" s="4">
        <v>100000</v>
      </c>
      <c r="C785"/>
      <c r="D785"/>
    </row>
    <row r="786" spans="1:4" x14ac:dyDescent="0.25">
      <c r="A786" s="105" t="s">
        <v>1384</v>
      </c>
      <c r="B786" s="4">
        <v>350000</v>
      </c>
      <c r="C786"/>
      <c r="D786"/>
    </row>
    <row r="787" spans="1:4" x14ac:dyDescent="0.25">
      <c r="A787" s="106" t="s">
        <v>1385</v>
      </c>
      <c r="B787" s="4">
        <v>350000</v>
      </c>
      <c r="C787"/>
      <c r="D787"/>
    </row>
    <row r="788" spans="1:4" x14ac:dyDescent="0.25">
      <c r="A788" s="10" t="s">
        <v>83</v>
      </c>
      <c r="B788" s="4">
        <v>943300</v>
      </c>
      <c r="C788"/>
      <c r="D788"/>
    </row>
    <row r="789" spans="1:4" x14ac:dyDescent="0.25">
      <c r="A789" s="105" t="s">
        <v>1373</v>
      </c>
      <c r="B789" s="4">
        <v>803300</v>
      </c>
      <c r="C789"/>
      <c r="D789"/>
    </row>
    <row r="790" spans="1:4" x14ac:dyDescent="0.25">
      <c r="A790" s="106" t="s">
        <v>1368</v>
      </c>
      <c r="B790" s="4">
        <v>803300</v>
      </c>
      <c r="C790"/>
      <c r="D790"/>
    </row>
    <row r="791" spans="1:4" x14ac:dyDescent="0.25">
      <c r="A791" s="105" t="s">
        <v>1379</v>
      </c>
      <c r="B791" s="4">
        <v>140000</v>
      </c>
      <c r="C791"/>
      <c r="D791"/>
    </row>
    <row r="792" spans="1:4" x14ac:dyDescent="0.25">
      <c r="A792" s="106" t="s">
        <v>1369</v>
      </c>
      <c r="B792" s="4">
        <v>140000</v>
      </c>
      <c r="C792"/>
      <c r="D792"/>
    </row>
    <row r="793" spans="1:4" x14ac:dyDescent="0.25">
      <c r="A793" s="10" t="s">
        <v>60</v>
      </c>
      <c r="B793" s="4">
        <v>2993600</v>
      </c>
      <c r="C793"/>
      <c r="D793"/>
    </row>
    <row r="794" spans="1:4" x14ac:dyDescent="0.25">
      <c r="A794" s="105" t="s">
        <v>1363</v>
      </c>
      <c r="B794" s="4">
        <v>180000</v>
      </c>
      <c r="C794"/>
      <c r="D794"/>
    </row>
    <row r="795" spans="1:4" x14ac:dyDescent="0.25">
      <c r="A795" s="106" t="s">
        <v>1368</v>
      </c>
      <c r="B795" s="4">
        <v>180000</v>
      </c>
      <c r="C795"/>
      <c r="D795"/>
    </row>
    <row r="796" spans="1:4" x14ac:dyDescent="0.25">
      <c r="A796" s="105" t="s">
        <v>1373</v>
      </c>
      <c r="B796" s="4">
        <v>90000</v>
      </c>
      <c r="C796"/>
      <c r="D796"/>
    </row>
    <row r="797" spans="1:4" x14ac:dyDescent="0.25">
      <c r="A797" s="106" t="s">
        <v>1368</v>
      </c>
      <c r="B797" s="4">
        <v>90000</v>
      </c>
      <c r="C797"/>
      <c r="D797"/>
    </row>
    <row r="798" spans="1:4" x14ac:dyDescent="0.25">
      <c r="A798" s="105" t="s">
        <v>1374</v>
      </c>
      <c r="B798" s="4">
        <v>80000</v>
      </c>
      <c r="C798"/>
      <c r="D798"/>
    </row>
    <row r="799" spans="1:4" x14ac:dyDescent="0.25">
      <c r="A799" s="106" t="s">
        <v>1375</v>
      </c>
      <c r="B799" s="4">
        <v>80000</v>
      </c>
      <c r="C799"/>
      <c r="D799"/>
    </row>
    <row r="800" spans="1:4" x14ac:dyDescent="0.25">
      <c r="A800" s="105" t="s">
        <v>1379</v>
      </c>
      <c r="B800" s="4">
        <v>500000</v>
      </c>
      <c r="C800"/>
      <c r="D800"/>
    </row>
    <row r="801" spans="1:4" x14ac:dyDescent="0.25">
      <c r="A801" s="106" t="s">
        <v>1369</v>
      </c>
      <c r="B801" s="4">
        <v>500000</v>
      </c>
      <c r="C801"/>
      <c r="D801"/>
    </row>
    <row r="802" spans="1:4" x14ac:dyDescent="0.25">
      <c r="A802" s="105" t="s">
        <v>1387</v>
      </c>
      <c r="B802" s="4">
        <v>1900000</v>
      </c>
      <c r="C802"/>
      <c r="D802"/>
    </row>
    <row r="803" spans="1:4" x14ac:dyDescent="0.25">
      <c r="A803" s="106" t="s">
        <v>1369</v>
      </c>
      <c r="B803" s="4">
        <v>1900000</v>
      </c>
      <c r="C803"/>
      <c r="D803"/>
    </row>
    <row r="804" spans="1:4" x14ac:dyDescent="0.25">
      <c r="A804" s="105" t="s">
        <v>1395</v>
      </c>
      <c r="B804" s="4">
        <v>35000</v>
      </c>
      <c r="C804"/>
      <c r="D804"/>
    </row>
    <row r="805" spans="1:4" x14ac:dyDescent="0.25">
      <c r="A805" s="106" t="s">
        <v>1367</v>
      </c>
      <c r="B805" s="4">
        <v>35000</v>
      </c>
      <c r="C805"/>
      <c r="D805"/>
    </row>
    <row r="806" spans="1:4" x14ac:dyDescent="0.25">
      <c r="A806" s="105" t="s">
        <v>1389</v>
      </c>
      <c r="B806" s="4">
        <v>100000</v>
      </c>
      <c r="C806"/>
      <c r="D806"/>
    </row>
    <row r="807" spans="1:4" x14ac:dyDescent="0.25">
      <c r="A807" s="106" t="s">
        <v>1390</v>
      </c>
      <c r="B807" s="4">
        <v>100000</v>
      </c>
      <c r="C807"/>
      <c r="D807"/>
    </row>
    <row r="808" spans="1:4" x14ac:dyDescent="0.25">
      <c r="A808" s="105" t="s">
        <v>1384</v>
      </c>
      <c r="B808" s="4">
        <v>108600</v>
      </c>
      <c r="C808"/>
      <c r="D808"/>
    </row>
    <row r="809" spans="1:4" x14ac:dyDescent="0.25">
      <c r="A809" s="106" t="s">
        <v>1385</v>
      </c>
      <c r="B809" s="4">
        <v>108600</v>
      </c>
      <c r="C809"/>
      <c r="D809"/>
    </row>
    <row r="810" spans="1:4" x14ac:dyDescent="0.25">
      <c r="A810" s="10" t="s">
        <v>44</v>
      </c>
      <c r="B810" s="4">
        <v>67841854.280000001</v>
      </c>
      <c r="C810"/>
      <c r="D810"/>
    </row>
    <row r="811" spans="1:4" x14ac:dyDescent="0.25">
      <c r="A811" s="105" t="s">
        <v>1366</v>
      </c>
      <c r="B811" s="4">
        <v>6500000</v>
      </c>
      <c r="C811"/>
      <c r="D811"/>
    </row>
    <row r="812" spans="1:4" x14ac:dyDescent="0.25">
      <c r="A812" s="106" t="s">
        <v>1369</v>
      </c>
      <c r="B812" s="4">
        <v>6500000</v>
      </c>
      <c r="C812"/>
      <c r="D812"/>
    </row>
    <row r="813" spans="1:4" x14ac:dyDescent="0.25">
      <c r="A813" s="105" t="s">
        <v>1373</v>
      </c>
      <c r="B813" s="4">
        <v>3100000</v>
      </c>
      <c r="C813"/>
      <c r="D813"/>
    </row>
    <row r="814" spans="1:4" x14ac:dyDescent="0.25">
      <c r="A814" s="106" t="s">
        <v>1368</v>
      </c>
      <c r="B814" s="4">
        <v>3100000</v>
      </c>
      <c r="C814"/>
      <c r="D814"/>
    </row>
    <row r="815" spans="1:4" x14ac:dyDescent="0.25">
      <c r="A815" s="105" t="s">
        <v>1376</v>
      </c>
      <c r="B815" s="4">
        <v>58176454.280000001</v>
      </c>
      <c r="C815"/>
      <c r="D815"/>
    </row>
    <row r="816" spans="1:4" x14ac:dyDescent="0.25">
      <c r="A816" s="106" t="s">
        <v>1372</v>
      </c>
      <c r="B816" s="4">
        <v>58176454.280000001</v>
      </c>
      <c r="C816"/>
      <c r="D816"/>
    </row>
    <row r="817" spans="1:4" x14ac:dyDescent="0.25">
      <c r="A817" s="105" t="s">
        <v>1379</v>
      </c>
      <c r="B817" s="4">
        <v>65400</v>
      </c>
      <c r="C817"/>
      <c r="D817"/>
    </row>
    <row r="818" spans="1:4" x14ac:dyDescent="0.25">
      <c r="A818" s="106" t="s">
        <v>1369</v>
      </c>
      <c r="B818" s="4">
        <v>65400</v>
      </c>
      <c r="C818"/>
      <c r="D818"/>
    </row>
    <row r="819" spans="1:4" x14ac:dyDescent="0.25">
      <c r="A819" s="10" t="s">
        <v>112</v>
      </c>
      <c r="B819" s="4">
        <v>50000</v>
      </c>
      <c r="C819"/>
      <c r="D819"/>
    </row>
    <row r="820" spans="1:4" x14ac:dyDescent="0.25">
      <c r="A820" s="105" t="s">
        <v>1377</v>
      </c>
      <c r="B820" s="4">
        <v>50000</v>
      </c>
      <c r="C820"/>
      <c r="D820"/>
    </row>
    <row r="821" spans="1:4" x14ac:dyDescent="0.25">
      <c r="A821" s="106" t="s">
        <v>1378</v>
      </c>
      <c r="B821" s="4">
        <v>50000</v>
      </c>
      <c r="C821"/>
      <c r="D821"/>
    </row>
    <row r="822" spans="1:4" x14ac:dyDescent="0.25">
      <c r="A822" s="10" t="s">
        <v>85</v>
      </c>
      <c r="B822" s="4">
        <v>3247000</v>
      </c>
      <c r="C822"/>
      <c r="D822"/>
    </row>
    <row r="823" spans="1:4" x14ac:dyDescent="0.25">
      <c r="A823" s="105" t="s">
        <v>1373</v>
      </c>
      <c r="B823" s="4">
        <v>3247000</v>
      </c>
      <c r="C823"/>
      <c r="D823"/>
    </row>
    <row r="824" spans="1:4" x14ac:dyDescent="0.25">
      <c r="A824" s="106" t="s">
        <v>1368</v>
      </c>
      <c r="B824" s="4">
        <v>3247000</v>
      </c>
      <c r="C824"/>
      <c r="D824"/>
    </row>
    <row r="825" spans="1:4" x14ac:dyDescent="0.25">
      <c r="A825" s="10" t="s">
        <v>13</v>
      </c>
      <c r="B825" s="4">
        <v>5975000</v>
      </c>
      <c r="C825"/>
      <c r="D825"/>
    </row>
    <row r="826" spans="1:4" x14ac:dyDescent="0.25">
      <c r="A826" s="105" t="s">
        <v>1377</v>
      </c>
      <c r="B826" s="4">
        <v>150000</v>
      </c>
      <c r="C826"/>
      <c r="D826"/>
    </row>
    <row r="827" spans="1:4" x14ac:dyDescent="0.25">
      <c r="A827" s="106" t="s">
        <v>1378</v>
      </c>
      <c r="B827" s="4">
        <v>150000</v>
      </c>
      <c r="C827"/>
      <c r="D827"/>
    </row>
    <row r="828" spans="1:4" x14ac:dyDescent="0.25">
      <c r="A828" s="105" t="s">
        <v>1366</v>
      </c>
      <c r="B828" s="4">
        <v>100000</v>
      </c>
      <c r="C828"/>
      <c r="D828"/>
    </row>
    <row r="829" spans="1:4" x14ac:dyDescent="0.25">
      <c r="A829" s="106" t="s">
        <v>1369</v>
      </c>
      <c r="B829" s="4">
        <v>100000</v>
      </c>
      <c r="C829"/>
      <c r="D829"/>
    </row>
    <row r="830" spans="1:4" x14ac:dyDescent="0.25">
      <c r="A830" s="105" t="s">
        <v>1376</v>
      </c>
      <c r="B830" s="4">
        <v>300000</v>
      </c>
      <c r="C830"/>
      <c r="D830"/>
    </row>
    <row r="831" spans="1:4" x14ac:dyDescent="0.25">
      <c r="A831" s="106" t="s">
        <v>1372</v>
      </c>
      <c r="B831" s="4">
        <v>300000</v>
      </c>
      <c r="C831"/>
      <c r="D831"/>
    </row>
    <row r="832" spans="1:4" x14ac:dyDescent="0.25">
      <c r="A832" s="105" t="s">
        <v>1365</v>
      </c>
      <c r="B832" s="4">
        <v>1970000</v>
      </c>
      <c r="C832"/>
      <c r="D832"/>
    </row>
    <row r="833" spans="1:4" x14ac:dyDescent="0.25">
      <c r="A833" s="106" t="s">
        <v>1369</v>
      </c>
      <c r="B833" s="4">
        <v>1970000</v>
      </c>
      <c r="C833"/>
      <c r="D833"/>
    </row>
    <row r="834" spans="1:4" x14ac:dyDescent="0.25">
      <c r="A834" s="105" t="s">
        <v>1374</v>
      </c>
      <c r="B834" s="4">
        <v>1000000</v>
      </c>
      <c r="C834"/>
      <c r="D834"/>
    </row>
    <row r="835" spans="1:4" x14ac:dyDescent="0.25">
      <c r="A835" s="106" t="s">
        <v>1375</v>
      </c>
      <c r="B835" s="4">
        <v>1000000</v>
      </c>
      <c r="C835"/>
      <c r="D835"/>
    </row>
    <row r="836" spans="1:4" x14ac:dyDescent="0.25">
      <c r="A836" s="105" t="s">
        <v>1386</v>
      </c>
      <c r="B836" s="4">
        <v>75000</v>
      </c>
      <c r="C836"/>
      <c r="D836"/>
    </row>
    <row r="837" spans="1:4" x14ac:dyDescent="0.25">
      <c r="A837" s="106" t="s">
        <v>1369</v>
      </c>
      <c r="B837" s="4">
        <v>75000</v>
      </c>
    </row>
    <row r="838" spans="1:4" x14ac:dyDescent="0.25">
      <c r="A838" s="105" t="s">
        <v>1380</v>
      </c>
      <c r="B838" s="4">
        <v>100000</v>
      </c>
    </row>
    <row r="839" spans="1:4" x14ac:dyDescent="0.25">
      <c r="A839" s="106" t="s">
        <v>1369</v>
      </c>
      <c r="B839" s="4">
        <v>100000</v>
      </c>
    </row>
    <row r="840" spans="1:4" x14ac:dyDescent="0.25">
      <c r="A840" s="105" t="s">
        <v>1379</v>
      </c>
      <c r="B840" s="4">
        <v>1780000</v>
      </c>
    </row>
    <row r="841" spans="1:4" x14ac:dyDescent="0.25">
      <c r="A841" s="106" t="s">
        <v>1369</v>
      </c>
      <c r="B841" s="4">
        <v>1780000</v>
      </c>
    </row>
    <row r="842" spans="1:4" x14ac:dyDescent="0.25">
      <c r="A842" s="105" t="s">
        <v>1389</v>
      </c>
      <c r="B842" s="4">
        <v>500000</v>
      </c>
    </row>
    <row r="843" spans="1:4" x14ac:dyDescent="0.25">
      <c r="A843" s="106" t="s">
        <v>1390</v>
      </c>
      <c r="B843" s="4">
        <v>500000</v>
      </c>
    </row>
    <row r="844" spans="1:4" x14ac:dyDescent="0.25">
      <c r="A844" s="10" t="s">
        <v>159</v>
      </c>
      <c r="B844" s="4">
        <v>196000</v>
      </c>
    </row>
    <row r="845" spans="1:4" x14ac:dyDescent="0.25">
      <c r="A845" s="105" t="s">
        <v>1363</v>
      </c>
      <c r="B845" s="4">
        <v>100000</v>
      </c>
    </row>
    <row r="846" spans="1:4" x14ac:dyDescent="0.25">
      <c r="A846" s="106" t="s">
        <v>1368</v>
      </c>
      <c r="B846" s="4">
        <v>100000</v>
      </c>
    </row>
    <row r="847" spans="1:4" x14ac:dyDescent="0.25">
      <c r="A847" s="105" t="s">
        <v>1365</v>
      </c>
      <c r="B847" s="4">
        <v>96000</v>
      </c>
    </row>
    <row r="848" spans="1:4" x14ac:dyDescent="0.25">
      <c r="A848" s="106" t="s">
        <v>1369</v>
      </c>
      <c r="B848" s="4">
        <v>96000</v>
      </c>
    </row>
    <row r="849" spans="1:2" x14ac:dyDescent="0.25">
      <c r="A849" s="10" t="s">
        <v>45</v>
      </c>
      <c r="B849" s="4">
        <v>14380007.199999999</v>
      </c>
    </row>
    <row r="850" spans="1:2" x14ac:dyDescent="0.25">
      <c r="A850" s="105" t="s">
        <v>1377</v>
      </c>
      <c r="B850" s="4">
        <v>3000</v>
      </c>
    </row>
    <row r="851" spans="1:2" x14ac:dyDescent="0.25">
      <c r="A851" s="106" t="s">
        <v>1378</v>
      </c>
      <c r="B851" s="4">
        <v>3000</v>
      </c>
    </row>
    <row r="852" spans="1:2" x14ac:dyDescent="0.25">
      <c r="A852" s="105" t="s">
        <v>1366</v>
      </c>
      <c r="B852" s="4">
        <v>100000</v>
      </c>
    </row>
    <row r="853" spans="1:2" x14ac:dyDescent="0.25">
      <c r="A853" s="106" t="s">
        <v>1369</v>
      </c>
      <c r="B853" s="4">
        <v>100000</v>
      </c>
    </row>
    <row r="854" spans="1:2" x14ac:dyDescent="0.25">
      <c r="A854" s="105" t="s">
        <v>1363</v>
      </c>
      <c r="B854" s="4">
        <v>2541000</v>
      </c>
    </row>
    <row r="855" spans="1:2" x14ac:dyDescent="0.25">
      <c r="A855" s="106" t="s">
        <v>1368</v>
      </c>
      <c r="B855" s="4">
        <v>2541000</v>
      </c>
    </row>
    <row r="856" spans="1:2" x14ac:dyDescent="0.25">
      <c r="A856" s="105" t="s">
        <v>1373</v>
      </c>
      <c r="B856" s="4">
        <v>170000</v>
      </c>
    </row>
    <row r="857" spans="1:2" x14ac:dyDescent="0.25">
      <c r="A857" s="106" t="s">
        <v>1368</v>
      </c>
      <c r="B857" s="4">
        <v>170000</v>
      </c>
    </row>
    <row r="858" spans="1:2" x14ac:dyDescent="0.25">
      <c r="A858" s="105" t="s">
        <v>1376</v>
      </c>
      <c r="B858" s="4">
        <v>502889.2</v>
      </c>
    </row>
    <row r="859" spans="1:2" x14ac:dyDescent="0.25">
      <c r="A859" s="106" t="s">
        <v>1372</v>
      </c>
      <c r="B859" s="4">
        <v>502889.2</v>
      </c>
    </row>
    <row r="860" spans="1:2" x14ac:dyDescent="0.25">
      <c r="A860" s="105" t="s">
        <v>1365</v>
      </c>
      <c r="B860" s="4">
        <v>60000</v>
      </c>
    </row>
    <row r="861" spans="1:2" x14ac:dyDescent="0.25">
      <c r="A861" s="106" t="s">
        <v>1369</v>
      </c>
      <c r="B861" s="4">
        <v>60000</v>
      </c>
    </row>
    <row r="862" spans="1:2" x14ac:dyDescent="0.25">
      <c r="A862" s="105" t="s">
        <v>1383</v>
      </c>
      <c r="B862" s="4">
        <v>90000</v>
      </c>
    </row>
    <row r="863" spans="1:2" x14ac:dyDescent="0.25">
      <c r="A863" s="106" t="s">
        <v>1378</v>
      </c>
      <c r="B863" s="4">
        <v>90000</v>
      </c>
    </row>
    <row r="864" spans="1:2" x14ac:dyDescent="0.25">
      <c r="A864" s="105" t="s">
        <v>1386</v>
      </c>
      <c r="B864" s="4">
        <v>255000</v>
      </c>
    </row>
    <row r="865" spans="1:2" x14ac:dyDescent="0.25">
      <c r="A865" s="106" t="s">
        <v>1369</v>
      </c>
      <c r="B865" s="4">
        <v>255000</v>
      </c>
    </row>
    <row r="866" spans="1:2" x14ac:dyDescent="0.25">
      <c r="A866" s="105" t="s">
        <v>1379</v>
      </c>
      <c r="B866" s="4">
        <v>1056000</v>
      </c>
    </row>
    <row r="867" spans="1:2" x14ac:dyDescent="0.25">
      <c r="A867" s="106" t="s">
        <v>1369</v>
      </c>
      <c r="B867" s="4">
        <v>1056000</v>
      </c>
    </row>
    <row r="868" spans="1:2" x14ac:dyDescent="0.25">
      <c r="A868" s="105" t="s">
        <v>1382</v>
      </c>
      <c r="B868" s="4">
        <v>7500000</v>
      </c>
    </row>
    <row r="869" spans="1:2" x14ac:dyDescent="0.25">
      <c r="A869" s="106" t="s">
        <v>1369</v>
      </c>
      <c r="B869" s="4">
        <v>7500000</v>
      </c>
    </row>
    <row r="870" spans="1:2" x14ac:dyDescent="0.25">
      <c r="A870" s="105" t="s">
        <v>1387</v>
      </c>
      <c r="B870" s="4">
        <v>248210</v>
      </c>
    </row>
    <row r="871" spans="1:2" x14ac:dyDescent="0.25">
      <c r="A871" s="106" t="s">
        <v>1369</v>
      </c>
      <c r="B871" s="4">
        <v>248210</v>
      </c>
    </row>
    <row r="872" spans="1:2" x14ac:dyDescent="0.25">
      <c r="A872" s="105" t="s">
        <v>1388</v>
      </c>
      <c r="B872" s="4">
        <v>20000</v>
      </c>
    </row>
    <row r="873" spans="1:2" x14ac:dyDescent="0.25">
      <c r="A873" s="106" t="s">
        <v>1369</v>
      </c>
      <c r="B873" s="4">
        <v>20000</v>
      </c>
    </row>
    <row r="874" spans="1:2" x14ac:dyDescent="0.25">
      <c r="A874" s="105" t="s">
        <v>1395</v>
      </c>
      <c r="B874" s="4">
        <v>774550</v>
      </c>
    </row>
    <row r="875" spans="1:2" x14ac:dyDescent="0.25">
      <c r="A875" s="106" t="s">
        <v>1367</v>
      </c>
      <c r="B875" s="4">
        <v>774550</v>
      </c>
    </row>
    <row r="876" spans="1:2" x14ac:dyDescent="0.25">
      <c r="A876" s="105" t="s">
        <v>1389</v>
      </c>
      <c r="B876" s="4">
        <v>388200</v>
      </c>
    </row>
    <row r="877" spans="1:2" x14ac:dyDescent="0.25">
      <c r="A877" s="106" t="s">
        <v>1390</v>
      </c>
      <c r="B877" s="4">
        <v>388200</v>
      </c>
    </row>
    <row r="878" spans="1:2" x14ac:dyDescent="0.25">
      <c r="A878" s="105" t="s">
        <v>1384</v>
      </c>
      <c r="B878" s="4">
        <v>671158</v>
      </c>
    </row>
    <row r="879" spans="1:2" x14ac:dyDescent="0.25">
      <c r="A879" s="106" t="s">
        <v>1385</v>
      </c>
      <c r="B879" s="4">
        <v>671158</v>
      </c>
    </row>
    <row r="880" spans="1:2" x14ac:dyDescent="0.25">
      <c r="A880" s="10" t="s">
        <v>192</v>
      </c>
      <c r="B880" s="4">
        <v>4000</v>
      </c>
    </row>
    <row r="881" spans="1:2" x14ac:dyDescent="0.25">
      <c r="A881" s="105" t="s">
        <v>1379</v>
      </c>
      <c r="B881" s="4">
        <v>4000</v>
      </c>
    </row>
    <row r="882" spans="1:2" x14ac:dyDescent="0.25">
      <c r="A882" s="106" t="s">
        <v>1369</v>
      </c>
      <c r="B882" s="4">
        <v>4000</v>
      </c>
    </row>
    <row r="883" spans="1:2" x14ac:dyDescent="0.25">
      <c r="A883" s="10" t="s">
        <v>165</v>
      </c>
      <c r="B883" s="4">
        <v>300000</v>
      </c>
    </row>
    <row r="884" spans="1:2" x14ac:dyDescent="0.25">
      <c r="A884" s="105" t="s">
        <v>1365</v>
      </c>
      <c r="B884" s="4">
        <v>300000</v>
      </c>
    </row>
    <row r="885" spans="1:2" x14ac:dyDescent="0.25">
      <c r="A885" s="106" t="s">
        <v>1369</v>
      </c>
      <c r="B885" s="4">
        <v>300000</v>
      </c>
    </row>
    <row r="886" spans="1:2" x14ac:dyDescent="0.25">
      <c r="A886" s="10" t="s">
        <v>71</v>
      </c>
      <c r="B886" s="4">
        <v>82999786.370000005</v>
      </c>
    </row>
    <row r="887" spans="1:2" x14ac:dyDescent="0.25">
      <c r="A887" s="105" t="s">
        <v>1363</v>
      </c>
      <c r="B887" s="4">
        <v>8195000.4000000004</v>
      </c>
    </row>
    <row r="888" spans="1:2" x14ac:dyDescent="0.25">
      <c r="A888" s="106" t="s">
        <v>1368</v>
      </c>
      <c r="B888" s="4">
        <v>8195000.4000000004</v>
      </c>
    </row>
    <row r="889" spans="1:2" x14ac:dyDescent="0.25">
      <c r="A889" s="105" t="s">
        <v>1373</v>
      </c>
      <c r="B889" s="4">
        <v>20370000</v>
      </c>
    </row>
    <row r="890" spans="1:2" x14ac:dyDescent="0.25">
      <c r="A890" s="106" t="s">
        <v>1368</v>
      </c>
      <c r="B890" s="4">
        <v>20370000</v>
      </c>
    </row>
    <row r="891" spans="1:2" x14ac:dyDescent="0.25">
      <c r="A891" s="105" t="s">
        <v>1374</v>
      </c>
      <c r="B891" s="4">
        <v>1500000</v>
      </c>
    </row>
    <row r="892" spans="1:2" x14ac:dyDescent="0.25">
      <c r="A892" s="106" t="s">
        <v>1375</v>
      </c>
      <c r="B892" s="4">
        <v>1500000</v>
      </c>
    </row>
    <row r="893" spans="1:2" x14ac:dyDescent="0.25">
      <c r="A893" s="105" t="s">
        <v>1370</v>
      </c>
      <c r="B893" s="4">
        <v>2650316.9699999997</v>
      </c>
    </row>
    <row r="894" spans="1:2" x14ac:dyDescent="0.25">
      <c r="A894" s="106" t="s">
        <v>1371</v>
      </c>
      <c r="B894" s="4">
        <v>1482000</v>
      </c>
    </row>
    <row r="895" spans="1:2" x14ac:dyDescent="0.25">
      <c r="A895" s="106" t="s">
        <v>1372</v>
      </c>
      <c r="B895" s="4">
        <v>1168316.97</v>
      </c>
    </row>
    <row r="896" spans="1:2" x14ac:dyDescent="0.25">
      <c r="A896" s="105" t="s">
        <v>1383</v>
      </c>
      <c r="B896" s="4">
        <v>320000</v>
      </c>
    </row>
    <row r="897" spans="1:2" x14ac:dyDescent="0.25">
      <c r="A897" s="106" t="s">
        <v>1378</v>
      </c>
      <c r="B897" s="4">
        <v>320000</v>
      </c>
    </row>
    <row r="898" spans="1:2" x14ac:dyDescent="0.25">
      <c r="A898" s="105" t="s">
        <v>1386</v>
      </c>
      <c r="B898" s="4">
        <v>40000</v>
      </c>
    </row>
    <row r="899" spans="1:2" x14ac:dyDescent="0.25">
      <c r="A899" s="106" t="s">
        <v>1369</v>
      </c>
      <c r="B899" s="4">
        <v>40000</v>
      </c>
    </row>
    <row r="900" spans="1:2" x14ac:dyDescent="0.25">
      <c r="A900" s="105" t="s">
        <v>1380</v>
      </c>
      <c r="B900" s="4">
        <v>450000</v>
      </c>
    </row>
    <row r="901" spans="1:2" x14ac:dyDescent="0.25">
      <c r="A901" s="106" t="s">
        <v>1369</v>
      </c>
      <c r="B901" s="4">
        <v>450000</v>
      </c>
    </row>
    <row r="902" spans="1:2" x14ac:dyDescent="0.25">
      <c r="A902" s="105" t="s">
        <v>1379</v>
      </c>
      <c r="B902" s="4">
        <v>40370000</v>
      </c>
    </row>
    <row r="903" spans="1:2" x14ac:dyDescent="0.25">
      <c r="A903" s="106" t="s">
        <v>1369</v>
      </c>
      <c r="B903" s="4">
        <v>40370000</v>
      </c>
    </row>
    <row r="904" spans="1:2" x14ac:dyDescent="0.25">
      <c r="A904" s="105" t="s">
        <v>1387</v>
      </c>
      <c r="B904" s="4">
        <v>1500000</v>
      </c>
    </row>
    <row r="905" spans="1:2" x14ac:dyDescent="0.25">
      <c r="A905" s="106" t="s">
        <v>1369</v>
      </c>
      <c r="B905" s="4">
        <v>1500000</v>
      </c>
    </row>
    <row r="906" spans="1:2" x14ac:dyDescent="0.25">
      <c r="A906" s="105" t="s">
        <v>1388</v>
      </c>
      <c r="B906" s="4">
        <v>3518869</v>
      </c>
    </row>
    <row r="907" spans="1:2" x14ac:dyDescent="0.25">
      <c r="A907" s="106" t="s">
        <v>1369</v>
      </c>
      <c r="B907" s="4">
        <v>3518869</v>
      </c>
    </row>
    <row r="908" spans="1:2" x14ac:dyDescent="0.25">
      <c r="A908" s="105" t="s">
        <v>1395</v>
      </c>
      <c r="B908" s="4">
        <v>2725000</v>
      </c>
    </row>
    <row r="909" spans="1:2" x14ac:dyDescent="0.25">
      <c r="A909" s="106" t="s">
        <v>1367</v>
      </c>
      <c r="B909" s="4">
        <v>2725000</v>
      </c>
    </row>
    <row r="910" spans="1:2" x14ac:dyDescent="0.25">
      <c r="A910" s="105" t="s">
        <v>1389</v>
      </c>
      <c r="B910" s="4">
        <v>500000</v>
      </c>
    </row>
    <row r="911" spans="1:2" x14ac:dyDescent="0.25">
      <c r="A911" s="106" t="s">
        <v>1390</v>
      </c>
      <c r="B911" s="4">
        <v>500000</v>
      </c>
    </row>
    <row r="912" spans="1:2" x14ac:dyDescent="0.25">
      <c r="A912" s="105" t="s">
        <v>1384</v>
      </c>
      <c r="B912" s="4">
        <v>860600</v>
      </c>
    </row>
    <row r="913" spans="1:2" x14ac:dyDescent="0.25">
      <c r="A913" s="106" t="s">
        <v>1385</v>
      </c>
      <c r="B913" s="4">
        <v>860600</v>
      </c>
    </row>
    <row r="914" spans="1:2" x14ac:dyDescent="0.25">
      <c r="A914" s="10" t="s">
        <v>107</v>
      </c>
      <c r="B914" s="4">
        <v>11628428.140000001</v>
      </c>
    </row>
    <row r="915" spans="1:2" x14ac:dyDescent="0.25">
      <c r="A915" s="105" t="s">
        <v>1373</v>
      </c>
      <c r="B915" s="4">
        <v>3500000</v>
      </c>
    </row>
    <row r="916" spans="1:2" x14ac:dyDescent="0.25">
      <c r="A916" s="106" t="s">
        <v>1368</v>
      </c>
      <c r="B916" s="4">
        <v>3500000</v>
      </c>
    </row>
    <row r="917" spans="1:2" x14ac:dyDescent="0.25">
      <c r="A917" s="105" t="s">
        <v>1376</v>
      </c>
      <c r="B917" s="4">
        <v>7028428.1400000006</v>
      </c>
    </row>
    <row r="918" spans="1:2" x14ac:dyDescent="0.25">
      <c r="A918" s="106" t="s">
        <v>1372</v>
      </c>
      <c r="B918" s="4">
        <v>7028428.1400000006</v>
      </c>
    </row>
    <row r="919" spans="1:2" x14ac:dyDescent="0.25">
      <c r="A919" s="105" t="s">
        <v>1395</v>
      </c>
      <c r="B919" s="4">
        <v>1100000</v>
      </c>
    </row>
    <row r="920" spans="1:2" x14ac:dyDescent="0.25">
      <c r="A920" s="106" t="s">
        <v>1367</v>
      </c>
      <c r="B920" s="4">
        <v>1100000</v>
      </c>
    </row>
    <row r="921" spans="1:2" x14ac:dyDescent="0.25">
      <c r="A921" s="10" t="s">
        <v>122</v>
      </c>
      <c r="B921" s="4">
        <v>8241597</v>
      </c>
    </row>
    <row r="922" spans="1:2" x14ac:dyDescent="0.25">
      <c r="A922" s="105" t="s">
        <v>1376</v>
      </c>
      <c r="B922" s="4">
        <v>8241597</v>
      </c>
    </row>
    <row r="923" spans="1:2" x14ac:dyDescent="0.25">
      <c r="A923" s="106" t="s">
        <v>1372</v>
      </c>
      <c r="B923" s="4">
        <v>8241597</v>
      </c>
    </row>
    <row r="924" spans="1:2" x14ac:dyDescent="0.25">
      <c r="A924" s="10" t="s">
        <v>123</v>
      </c>
      <c r="B924" s="4">
        <v>1841197.53</v>
      </c>
    </row>
    <row r="925" spans="1:2" x14ac:dyDescent="0.25">
      <c r="A925" s="105" t="s">
        <v>1376</v>
      </c>
      <c r="B925" s="4">
        <v>1841197.53</v>
      </c>
    </row>
    <row r="926" spans="1:2" x14ac:dyDescent="0.25">
      <c r="A926" s="106" t="s">
        <v>1372</v>
      </c>
      <c r="B926" s="4">
        <v>1841197.53</v>
      </c>
    </row>
    <row r="927" spans="1:2" x14ac:dyDescent="0.25">
      <c r="A927" s="10" t="s">
        <v>124</v>
      </c>
      <c r="B927" s="4">
        <v>53185.86</v>
      </c>
    </row>
    <row r="928" spans="1:2" x14ac:dyDescent="0.25">
      <c r="A928" s="105" t="s">
        <v>1376</v>
      </c>
      <c r="B928" s="4">
        <v>53185.86</v>
      </c>
    </row>
    <row r="929" spans="1:2" x14ac:dyDescent="0.25">
      <c r="A929" s="106" t="s">
        <v>1372</v>
      </c>
      <c r="B929" s="4">
        <v>53185.86</v>
      </c>
    </row>
    <row r="930" spans="1:2" x14ac:dyDescent="0.25">
      <c r="A930" s="10" t="s">
        <v>212</v>
      </c>
      <c r="B930" s="4">
        <v>46000000</v>
      </c>
    </row>
    <row r="931" spans="1:2" x14ac:dyDescent="0.25">
      <c r="A931" s="105" t="s">
        <v>1373</v>
      </c>
      <c r="B931" s="4">
        <v>46000000</v>
      </c>
    </row>
    <row r="932" spans="1:2" x14ac:dyDescent="0.25">
      <c r="A932" s="106" t="s">
        <v>1368</v>
      </c>
      <c r="B932" s="4">
        <v>46000000</v>
      </c>
    </row>
    <row r="933" spans="1:2" x14ac:dyDescent="0.25">
      <c r="A933" s="10" t="s">
        <v>205</v>
      </c>
      <c r="B933" s="4">
        <v>12327250</v>
      </c>
    </row>
    <row r="934" spans="1:2" x14ac:dyDescent="0.25">
      <c r="A934" s="105" t="s">
        <v>1395</v>
      </c>
      <c r="B934" s="4">
        <v>12327250</v>
      </c>
    </row>
    <row r="935" spans="1:2" x14ac:dyDescent="0.25">
      <c r="A935" s="106" t="s">
        <v>1367</v>
      </c>
      <c r="B935" s="4">
        <v>12327250</v>
      </c>
    </row>
    <row r="936" spans="1:2" x14ac:dyDescent="0.25">
      <c r="A936" s="10" t="s">
        <v>90</v>
      </c>
      <c r="B936" s="4">
        <v>9541520</v>
      </c>
    </row>
    <row r="937" spans="1:2" x14ac:dyDescent="0.25">
      <c r="A937" s="105" t="s">
        <v>1363</v>
      </c>
      <c r="B937" s="4">
        <v>3000</v>
      </c>
    </row>
    <row r="938" spans="1:2" x14ac:dyDescent="0.25">
      <c r="A938" s="106" t="s">
        <v>1368</v>
      </c>
      <c r="B938" s="4">
        <v>3000</v>
      </c>
    </row>
    <row r="939" spans="1:2" x14ac:dyDescent="0.25">
      <c r="A939" s="105" t="s">
        <v>1373</v>
      </c>
      <c r="B939" s="4">
        <v>500000</v>
      </c>
    </row>
    <row r="940" spans="1:2" x14ac:dyDescent="0.25">
      <c r="A940" s="106" t="s">
        <v>1368</v>
      </c>
      <c r="B940" s="4">
        <v>500000</v>
      </c>
    </row>
    <row r="941" spans="1:2" x14ac:dyDescent="0.25">
      <c r="A941" s="105" t="s">
        <v>1376</v>
      </c>
      <c r="B941" s="4">
        <v>88740</v>
      </c>
    </row>
    <row r="942" spans="1:2" x14ac:dyDescent="0.25">
      <c r="A942" s="106" t="s">
        <v>1372</v>
      </c>
      <c r="B942" s="4">
        <v>88740</v>
      </c>
    </row>
    <row r="943" spans="1:2" x14ac:dyDescent="0.25">
      <c r="A943" s="105" t="s">
        <v>1365</v>
      </c>
      <c r="B943" s="4">
        <v>40000</v>
      </c>
    </row>
    <row r="944" spans="1:2" x14ac:dyDescent="0.25">
      <c r="A944" s="106" t="s">
        <v>1369</v>
      </c>
      <c r="B944" s="4">
        <v>40000</v>
      </c>
    </row>
    <row r="945" spans="1:2" x14ac:dyDescent="0.25">
      <c r="A945" s="105" t="s">
        <v>1383</v>
      </c>
      <c r="B945" s="4">
        <v>5000000</v>
      </c>
    </row>
    <row r="946" spans="1:2" x14ac:dyDescent="0.25">
      <c r="A946" s="106" t="s">
        <v>1378</v>
      </c>
      <c r="B946" s="4">
        <v>5000000</v>
      </c>
    </row>
    <row r="947" spans="1:2" x14ac:dyDescent="0.25">
      <c r="A947" s="105" t="s">
        <v>1395</v>
      </c>
      <c r="B947" s="4">
        <v>1861800</v>
      </c>
    </row>
    <row r="948" spans="1:2" x14ac:dyDescent="0.25">
      <c r="A948" s="106" t="s">
        <v>1367</v>
      </c>
      <c r="B948" s="4">
        <v>1861800</v>
      </c>
    </row>
    <row r="949" spans="1:2" x14ac:dyDescent="0.25">
      <c r="A949" s="105" t="s">
        <v>1384</v>
      </c>
      <c r="B949" s="4">
        <v>2047980</v>
      </c>
    </row>
    <row r="950" spans="1:2" x14ac:dyDescent="0.25">
      <c r="A950" s="106" t="s">
        <v>1385</v>
      </c>
      <c r="B950" s="4">
        <v>2047980</v>
      </c>
    </row>
    <row r="951" spans="1:2" x14ac:dyDescent="0.25">
      <c r="A951" s="10" t="s">
        <v>99</v>
      </c>
      <c r="B951" s="4">
        <v>22885655.399999999</v>
      </c>
    </row>
    <row r="952" spans="1:2" x14ac:dyDescent="0.25">
      <c r="A952" s="105" t="s">
        <v>1363</v>
      </c>
      <c r="B952" s="4">
        <v>85000</v>
      </c>
    </row>
    <row r="953" spans="1:2" x14ac:dyDescent="0.25">
      <c r="A953" s="106" t="s">
        <v>1368</v>
      </c>
      <c r="B953" s="4">
        <v>85000</v>
      </c>
    </row>
    <row r="954" spans="1:2" x14ac:dyDescent="0.25">
      <c r="A954" s="105" t="s">
        <v>1373</v>
      </c>
      <c r="B954" s="4">
        <v>17600000</v>
      </c>
    </row>
    <row r="955" spans="1:2" x14ac:dyDescent="0.25">
      <c r="A955" s="106" t="s">
        <v>1368</v>
      </c>
      <c r="B955" s="4">
        <v>17600000</v>
      </c>
    </row>
    <row r="956" spans="1:2" x14ac:dyDescent="0.25">
      <c r="A956" s="105" t="s">
        <v>1376</v>
      </c>
      <c r="B956" s="4">
        <v>655.4</v>
      </c>
    </row>
    <row r="957" spans="1:2" x14ac:dyDescent="0.25">
      <c r="A957" s="106" t="s">
        <v>1372</v>
      </c>
      <c r="B957" s="4">
        <v>655.4</v>
      </c>
    </row>
    <row r="958" spans="1:2" x14ac:dyDescent="0.25">
      <c r="A958" s="105" t="s">
        <v>1380</v>
      </c>
      <c r="B958" s="4">
        <v>3650000</v>
      </c>
    </row>
    <row r="959" spans="1:2" x14ac:dyDescent="0.25">
      <c r="A959" s="106" t="s">
        <v>1369</v>
      </c>
      <c r="B959" s="4">
        <v>3650000</v>
      </c>
    </row>
    <row r="960" spans="1:2" x14ac:dyDescent="0.25">
      <c r="A960" s="105" t="s">
        <v>1379</v>
      </c>
      <c r="B960" s="4">
        <v>950000</v>
      </c>
    </row>
    <row r="961" spans="1:2" x14ac:dyDescent="0.25">
      <c r="A961" s="106" t="s">
        <v>1369</v>
      </c>
      <c r="B961" s="4">
        <v>950000</v>
      </c>
    </row>
    <row r="962" spans="1:2" x14ac:dyDescent="0.25">
      <c r="A962" s="105" t="s">
        <v>1384</v>
      </c>
      <c r="B962" s="4">
        <v>600000</v>
      </c>
    </row>
    <row r="963" spans="1:2" x14ac:dyDescent="0.25">
      <c r="A963" s="106" t="s">
        <v>1385</v>
      </c>
      <c r="B963" s="4">
        <v>600000</v>
      </c>
    </row>
    <row r="964" spans="1:2" x14ac:dyDescent="0.25">
      <c r="A964" s="10" t="s">
        <v>100</v>
      </c>
      <c r="B964" s="4">
        <v>2019004</v>
      </c>
    </row>
    <row r="965" spans="1:2" x14ac:dyDescent="0.25">
      <c r="A965" s="105" t="s">
        <v>1373</v>
      </c>
      <c r="B965" s="4">
        <v>100000</v>
      </c>
    </row>
    <row r="966" spans="1:2" x14ac:dyDescent="0.25">
      <c r="A966" s="106" t="s">
        <v>1368</v>
      </c>
      <c r="B966" s="4">
        <v>100000</v>
      </c>
    </row>
    <row r="967" spans="1:2" x14ac:dyDescent="0.25">
      <c r="A967" s="105" t="s">
        <v>1376</v>
      </c>
      <c r="B967" s="4">
        <v>118204</v>
      </c>
    </row>
    <row r="968" spans="1:2" x14ac:dyDescent="0.25">
      <c r="A968" s="106" t="s">
        <v>1372</v>
      </c>
      <c r="B968" s="4">
        <v>118204</v>
      </c>
    </row>
    <row r="969" spans="1:2" x14ac:dyDescent="0.25">
      <c r="A969" s="105" t="s">
        <v>1365</v>
      </c>
      <c r="B969" s="4">
        <v>400000</v>
      </c>
    </row>
    <row r="970" spans="1:2" x14ac:dyDescent="0.25">
      <c r="A970" s="106" t="s">
        <v>1369</v>
      </c>
      <c r="B970" s="4">
        <v>400000</v>
      </c>
    </row>
    <row r="971" spans="1:2" x14ac:dyDescent="0.25">
      <c r="A971" s="105" t="s">
        <v>1379</v>
      </c>
      <c r="B971" s="4">
        <v>1151200</v>
      </c>
    </row>
    <row r="972" spans="1:2" x14ac:dyDescent="0.25">
      <c r="A972" s="106" t="s">
        <v>1369</v>
      </c>
      <c r="B972" s="4">
        <v>1151200</v>
      </c>
    </row>
    <row r="973" spans="1:2" x14ac:dyDescent="0.25">
      <c r="A973" s="105" t="s">
        <v>1387</v>
      </c>
      <c r="B973" s="4">
        <v>249600</v>
      </c>
    </row>
    <row r="974" spans="1:2" x14ac:dyDescent="0.25">
      <c r="A974" s="106" t="s">
        <v>1369</v>
      </c>
      <c r="B974" s="4">
        <v>249600</v>
      </c>
    </row>
    <row r="975" spans="1:2" x14ac:dyDescent="0.25">
      <c r="A975" s="10" t="s">
        <v>72</v>
      </c>
      <c r="B975" s="4">
        <v>84248516.430000007</v>
      </c>
    </row>
    <row r="976" spans="1:2" x14ac:dyDescent="0.25">
      <c r="A976" s="105" t="s">
        <v>1373</v>
      </c>
      <c r="B976" s="4">
        <v>83643368.030000001</v>
      </c>
    </row>
    <row r="977" spans="1:2" x14ac:dyDescent="0.25">
      <c r="A977" s="106" t="s">
        <v>1368</v>
      </c>
      <c r="B977" s="4">
        <v>83643368.030000001</v>
      </c>
    </row>
    <row r="978" spans="1:2" x14ac:dyDescent="0.25">
      <c r="A978" s="105" t="s">
        <v>1376</v>
      </c>
      <c r="B978" s="4">
        <v>10846</v>
      </c>
    </row>
    <row r="979" spans="1:2" x14ac:dyDescent="0.25">
      <c r="A979" s="106" t="s">
        <v>1372</v>
      </c>
      <c r="B979" s="4">
        <v>10846</v>
      </c>
    </row>
    <row r="980" spans="1:2" x14ac:dyDescent="0.25">
      <c r="A980" s="105" t="s">
        <v>1380</v>
      </c>
      <c r="B980" s="4">
        <v>400000</v>
      </c>
    </row>
    <row r="981" spans="1:2" x14ac:dyDescent="0.25">
      <c r="A981" s="106" t="s">
        <v>1369</v>
      </c>
      <c r="B981" s="4">
        <v>400000</v>
      </c>
    </row>
    <row r="982" spans="1:2" x14ac:dyDescent="0.25">
      <c r="A982" s="105" t="s">
        <v>1379</v>
      </c>
      <c r="B982" s="4">
        <v>194302.4</v>
      </c>
    </row>
    <row r="983" spans="1:2" x14ac:dyDescent="0.25">
      <c r="A983" s="106" t="s">
        <v>1369</v>
      </c>
      <c r="B983" s="4">
        <v>194302.4</v>
      </c>
    </row>
    <row r="984" spans="1:2" x14ac:dyDescent="0.25">
      <c r="A984" s="10" t="s">
        <v>38</v>
      </c>
      <c r="B984" s="4">
        <v>10000</v>
      </c>
    </row>
    <row r="985" spans="1:2" x14ac:dyDescent="0.25">
      <c r="A985" s="105" t="s">
        <v>1386</v>
      </c>
      <c r="B985" s="4">
        <v>10000</v>
      </c>
    </row>
    <row r="986" spans="1:2" x14ac:dyDescent="0.25">
      <c r="A986" s="106" t="s">
        <v>1369</v>
      </c>
      <c r="B986" s="4">
        <v>10000</v>
      </c>
    </row>
    <row r="987" spans="1:2" x14ac:dyDescent="0.25">
      <c r="A987" s="10" t="s">
        <v>104</v>
      </c>
      <c r="B987" s="4">
        <v>27558948</v>
      </c>
    </row>
    <row r="988" spans="1:2" x14ac:dyDescent="0.25">
      <c r="A988" s="105" t="s">
        <v>1373</v>
      </c>
      <c r="B988" s="4">
        <v>20858948</v>
      </c>
    </row>
    <row r="989" spans="1:2" x14ac:dyDescent="0.25">
      <c r="A989" s="106" t="s">
        <v>1372</v>
      </c>
      <c r="B989" s="4">
        <v>0</v>
      </c>
    </row>
    <row r="990" spans="1:2" x14ac:dyDescent="0.25">
      <c r="A990" s="106" t="s">
        <v>1368</v>
      </c>
      <c r="B990" s="4">
        <v>20858948</v>
      </c>
    </row>
    <row r="991" spans="1:2" x14ac:dyDescent="0.25">
      <c r="A991" s="105" t="s">
        <v>1365</v>
      </c>
      <c r="B991" s="4">
        <v>6700000</v>
      </c>
    </row>
    <row r="992" spans="1:2" x14ac:dyDescent="0.25">
      <c r="A992" s="106" t="s">
        <v>1369</v>
      </c>
      <c r="B992" s="4">
        <v>6700000</v>
      </c>
    </row>
    <row r="993" spans="1:2" x14ac:dyDescent="0.25">
      <c r="A993" s="105" t="s">
        <v>1370</v>
      </c>
      <c r="B993" s="4">
        <v>0</v>
      </c>
    </row>
    <row r="994" spans="1:2" x14ac:dyDescent="0.25">
      <c r="A994" s="106" t="s">
        <v>1371</v>
      </c>
      <c r="B994" s="4">
        <v>0</v>
      </c>
    </row>
    <row r="995" spans="1:2" x14ac:dyDescent="0.25">
      <c r="A995" s="105" t="s">
        <v>1379</v>
      </c>
      <c r="B995" s="4">
        <v>0</v>
      </c>
    </row>
    <row r="996" spans="1:2" x14ac:dyDescent="0.25">
      <c r="A996" s="106" t="s">
        <v>1369</v>
      </c>
      <c r="B996" s="4">
        <v>0</v>
      </c>
    </row>
    <row r="997" spans="1:2" x14ac:dyDescent="0.25">
      <c r="A997" s="105" t="s">
        <v>1382</v>
      </c>
      <c r="B997" s="4">
        <v>0</v>
      </c>
    </row>
    <row r="998" spans="1:2" x14ac:dyDescent="0.25">
      <c r="A998" s="106" t="s">
        <v>1369</v>
      </c>
      <c r="B998" s="4">
        <v>0</v>
      </c>
    </row>
    <row r="999" spans="1:2" x14ac:dyDescent="0.25">
      <c r="A999" s="10" t="s">
        <v>81</v>
      </c>
      <c r="B999" s="4">
        <v>26315000</v>
      </c>
    </row>
    <row r="1000" spans="1:2" x14ac:dyDescent="0.25">
      <c r="A1000" s="105" t="s">
        <v>1373</v>
      </c>
      <c r="B1000" s="4">
        <v>110000</v>
      </c>
    </row>
    <row r="1001" spans="1:2" x14ac:dyDescent="0.25">
      <c r="A1001" s="106" t="s">
        <v>1368</v>
      </c>
      <c r="B1001" s="4">
        <v>110000</v>
      </c>
    </row>
    <row r="1002" spans="1:2" x14ac:dyDescent="0.25">
      <c r="A1002" s="105" t="s">
        <v>1380</v>
      </c>
      <c r="B1002" s="4">
        <v>14100000</v>
      </c>
    </row>
    <row r="1003" spans="1:2" x14ac:dyDescent="0.25">
      <c r="A1003" s="106" t="s">
        <v>1369</v>
      </c>
      <c r="B1003" s="4">
        <v>14100000</v>
      </c>
    </row>
    <row r="1004" spans="1:2" x14ac:dyDescent="0.25">
      <c r="A1004" s="105" t="s">
        <v>1379</v>
      </c>
      <c r="B1004" s="4">
        <v>12105000</v>
      </c>
    </row>
    <row r="1005" spans="1:2" x14ac:dyDescent="0.25">
      <c r="A1005" s="106" t="s">
        <v>1369</v>
      </c>
      <c r="B1005" s="4">
        <v>12105000</v>
      </c>
    </row>
    <row r="1006" spans="1:2" x14ac:dyDescent="0.25">
      <c r="A1006" s="10" t="s">
        <v>65</v>
      </c>
      <c r="B1006" s="4">
        <v>9670000</v>
      </c>
    </row>
    <row r="1007" spans="1:2" x14ac:dyDescent="0.25">
      <c r="A1007" s="105" t="s">
        <v>1373</v>
      </c>
      <c r="B1007" s="4">
        <v>140000</v>
      </c>
    </row>
    <row r="1008" spans="1:2" x14ac:dyDescent="0.25">
      <c r="A1008" s="106" t="s">
        <v>1368</v>
      </c>
      <c r="B1008" s="4">
        <v>140000</v>
      </c>
    </row>
    <row r="1009" spans="1:2" x14ac:dyDescent="0.25">
      <c r="A1009" s="105" t="s">
        <v>1386</v>
      </c>
      <c r="B1009" s="4">
        <v>1380000</v>
      </c>
    </row>
    <row r="1010" spans="1:2" x14ac:dyDescent="0.25">
      <c r="A1010" s="106" t="s">
        <v>1369</v>
      </c>
      <c r="B1010" s="4">
        <v>1380000</v>
      </c>
    </row>
    <row r="1011" spans="1:2" x14ac:dyDescent="0.25">
      <c r="A1011" s="105" t="s">
        <v>1380</v>
      </c>
      <c r="B1011" s="4">
        <v>4500000</v>
      </c>
    </row>
    <row r="1012" spans="1:2" x14ac:dyDescent="0.25">
      <c r="A1012" s="106" t="s">
        <v>1369</v>
      </c>
      <c r="B1012" s="4">
        <v>4500000</v>
      </c>
    </row>
    <row r="1013" spans="1:2" x14ac:dyDescent="0.25">
      <c r="A1013" s="105" t="s">
        <v>1379</v>
      </c>
      <c r="B1013" s="4">
        <v>3650000</v>
      </c>
    </row>
    <row r="1014" spans="1:2" x14ac:dyDescent="0.25">
      <c r="A1014" s="106" t="s">
        <v>1369</v>
      </c>
      <c r="B1014" s="4">
        <v>3650000</v>
      </c>
    </row>
    <row r="1015" spans="1:2" x14ac:dyDescent="0.25">
      <c r="A1015" s="10" t="s">
        <v>101</v>
      </c>
      <c r="B1015" s="4">
        <v>11500000</v>
      </c>
    </row>
    <row r="1016" spans="1:2" x14ac:dyDescent="0.25">
      <c r="A1016" s="105" t="s">
        <v>1373</v>
      </c>
      <c r="B1016" s="4">
        <v>1500000</v>
      </c>
    </row>
    <row r="1017" spans="1:2" x14ac:dyDescent="0.25">
      <c r="A1017" s="106" t="s">
        <v>1368</v>
      </c>
      <c r="B1017" s="4">
        <v>1500000</v>
      </c>
    </row>
    <row r="1018" spans="1:2" x14ac:dyDescent="0.25">
      <c r="A1018" s="105" t="s">
        <v>1379</v>
      </c>
      <c r="B1018" s="4">
        <v>10000000</v>
      </c>
    </row>
    <row r="1019" spans="1:2" x14ac:dyDescent="0.25">
      <c r="A1019" s="106" t="s">
        <v>1369</v>
      </c>
      <c r="B1019" s="4">
        <v>10000000</v>
      </c>
    </row>
    <row r="1020" spans="1:2" x14ac:dyDescent="0.25">
      <c r="A1020" s="10" t="s">
        <v>114</v>
      </c>
      <c r="B1020" s="4">
        <v>36000000</v>
      </c>
    </row>
    <row r="1021" spans="1:2" x14ac:dyDescent="0.25">
      <c r="A1021" s="105" t="s">
        <v>1363</v>
      </c>
      <c r="B1021" s="4">
        <v>36000000</v>
      </c>
    </row>
    <row r="1022" spans="1:2" x14ac:dyDescent="0.25">
      <c r="A1022" s="106" t="s">
        <v>1368</v>
      </c>
      <c r="B1022" s="4">
        <v>36000000</v>
      </c>
    </row>
    <row r="1023" spans="1:2" x14ac:dyDescent="0.25">
      <c r="A1023" s="105" t="s">
        <v>1382</v>
      </c>
      <c r="B1023" s="4">
        <v>0</v>
      </c>
    </row>
    <row r="1024" spans="1:2" x14ac:dyDescent="0.25">
      <c r="A1024" s="106" t="s">
        <v>1369</v>
      </c>
      <c r="B1024" s="4">
        <v>0</v>
      </c>
    </row>
    <row r="1025" spans="1:2" x14ac:dyDescent="0.25">
      <c r="A1025" s="10" t="s">
        <v>115</v>
      </c>
      <c r="B1025" s="4">
        <v>7200000</v>
      </c>
    </row>
    <row r="1026" spans="1:2" x14ac:dyDescent="0.25">
      <c r="A1026" s="105" t="s">
        <v>1363</v>
      </c>
      <c r="B1026" s="4">
        <v>7200000</v>
      </c>
    </row>
    <row r="1027" spans="1:2" x14ac:dyDescent="0.25">
      <c r="A1027" s="106" t="s">
        <v>1368</v>
      </c>
      <c r="B1027" s="4">
        <v>7200000</v>
      </c>
    </row>
    <row r="1028" spans="1:2" x14ac:dyDescent="0.25">
      <c r="A1028" s="10" t="s">
        <v>116</v>
      </c>
      <c r="B1028" s="4">
        <v>25000</v>
      </c>
    </row>
    <row r="1029" spans="1:2" x14ac:dyDescent="0.25">
      <c r="A1029" s="105" t="s">
        <v>1363</v>
      </c>
      <c r="B1029" s="4">
        <v>25000</v>
      </c>
    </row>
    <row r="1030" spans="1:2" x14ac:dyDescent="0.25">
      <c r="A1030" s="106" t="s">
        <v>1368</v>
      </c>
      <c r="B1030" s="4">
        <v>25000</v>
      </c>
    </row>
    <row r="1031" spans="1:2" x14ac:dyDescent="0.25">
      <c r="A1031" s="10" t="s">
        <v>117</v>
      </c>
      <c r="B1031" s="4">
        <v>8360000</v>
      </c>
    </row>
    <row r="1032" spans="1:2" x14ac:dyDescent="0.25">
      <c r="A1032" s="105" t="s">
        <v>1363</v>
      </c>
      <c r="B1032" s="4">
        <v>8360000</v>
      </c>
    </row>
    <row r="1033" spans="1:2" x14ac:dyDescent="0.25">
      <c r="A1033" s="106" t="s">
        <v>1368</v>
      </c>
      <c r="B1033" s="4">
        <v>8360000</v>
      </c>
    </row>
    <row r="1034" spans="1:2" x14ac:dyDescent="0.25">
      <c r="A1034" s="105" t="s">
        <v>1382</v>
      </c>
      <c r="B1034" s="4">
        <v>0</v>
      </c>
    </row>
    <row r="1035" spans="1:2" x14ac:dyDescent="0.25">
      <c r="A1035" s="106" t="s">
        <v>1369</v>
      </c>
      <c r="B1035" s="4">
        <v>0</v>
      </c>
    </row>
    <row r="1036" spans="1:2" x14ac:dyDescent="0.25">
      <c r="A1036" s="10" t="s">
        <v>118</v>
      </c>
      <c r="B1036" s="4">
        <v>278400</v>
      </c>
    </row>
    <row r="1037" spans="1:2" x14ac:dyDescent="0.25">
      <c r="A1037" s="105" t="s">
        <v>1363</v>
      </c>
      <c r="B1037" s="4">
        <v>278400</v>
      </c>
    </row>
    <row r="1038" spans="1:2" x14ac:dyDescent="0.25">
      <c r="A1038" s="106" t="s">
        <v>1368</v>
      </c>
      <c r="B1038" s="4">
        <v>278400</v>
      </c>
    </row>
    <row r="1039" spans="1:2" x14ac:dyDescent="0.25">
      <c r="A1039" s="105" t="s">
        <v>1382</v>
      </c>
      <c r="B1039" s="4">
        <v>0</v>
      </c>
    </row>
    <row r="1040" spans="1:2" x14ac:dyDescent="0.25">
      <c r="A1040" s="106" t="s">
        <v>1369</v>
      </c>
      <c r="B1040" s="4">
        <v>0</v>
      </c>
    </row>
    <row r="1041" spans="1:2" x14ac:dyDescent="0.25">
      <c r="A1041" s="10" t="s">
        <v>56</v>
      </c>
      <c r="B1041" s="4">
        <v>1180650</v>
      </c>
    </row>
    <row r="1042" spans="1:2" x14ac:dyDescent="0.25">
      <c r="A1042" s="105" t="s">
        <v>1377</v>
      </c>
      <c r="B1042" s="4">
        <v>10000</v>
      </c>
    </row>
    <row r="1043" spans="1:2" x14ac:dyDescent="0.25">
      <c r="A1043" s="106" t="s">
        <v>1378</v>
      </c>
      <c r="B1043" s="4">
        <v>10000</v>
      </c>
    </row>
    <row r="1044" spans="1:2" x14ac:dyDescent="0.25">
      <c r="A1044" s="105" t="s">
        <v>1362</v>
      </c>
      <c r="B1044" s="4">
        <v>104750</v>
      </c>
    </row>
    <row r="1045" spans="1:2" x14ac:dyDescent="0.25">
      <c r="A1045" s="106" t="s">
        <v>1367</v>
      </c>
      <c r="B1045" s="4">
        <v>104750</v>
      </c>
    </row>
    <row r="1046" spans="1:2" x14ac:dyDescent="0.25">
      <c r="A1046" s="105" t="s">
        <v>1363</v>
      </c>
      <c r="B1046" s="4">
        <v>50000</v>
      </c>
    </row>
    <row r="1047" spans="1:2" x14ac:dyDescent="0.25">
      <c r="A1047" s="106" t="s">
        <v>1368</v>
      </c>
      <c r="B1047" s="4">
        <v>50000</v>
      </c>
    </row>
    <row r="1048" spans="1:2" x14ac:dyDescent="0.25">
      <c r="A1048" s="105" t="s">
        <v>1373</v>
      </c>
      <c r="B1048" s="4">
        <v>140000</v>
      </c>
    </row>
    <row r="1049" spans="1:2" x14ac:dyDescent="0.25">
      <c r="A1049" s="106" t="s">
        <v>1368</v>
      </c>
      <c r="B1049" s="4">
        <v>140000</v>
      </c>
    </row>
    <row r="1050" spans="1:2" x14ac:dyDescent="0.25">
      <c r="A1050" s="105" t="s">
        <v>1376</v>
      </c>
      <c r="B1050" s="4">
        <v>100000</v>
      </c>
    </row>
    <row r="1051" spans="1:2" x14ac:dyDescent="0.25">
      <c r="A1051" s="106" t="s">
        <v>1372</v>
      </c>
      <c r="B1051" s="4">
        <v>100000</v>
      </c>
    </row>
    <row r="1052" spans="1:2" x14ac:dyDescent="0.25">
      <c r="A1052" s="105" t="s">
        <v>1365</v>
      </c>
      <c r="B1052" s="4">
        <v>390000</v>
      </c>
    </row>
    <row r="1053" spans="1:2" x14ac:dyDescent="0.25">
      <c r="A1053" s="106" t="s">
        <v>1369</v>
      </c>
      <c r="B1053" s="4">
        <v>390000</v>
      </c>
    </row>
    <row r="1054" spans="1:2" x14ac:dyDescent="0.25">
      <c r="A1054" s="105" t="s">
        <v>1379</v>
      </c>
      <c r="B1054" s="4">
        <v>176900</v>
      </c>
    </row>
    <row r="1055" spans="1:2" x14ac:dyDescent="0.25">
      <c r="A1055" s="106" t="s">
        <v>1369</v>
      </c>
      <c r="B1055" s="4">
        <v>176900</v>
      </c>
    </row>
    <row r="1056" spans="1:2" x14ac:dyDescent="0.25">
      <c r="A1056" s="105" t="s">
        <v>1387</v>
      </c>
      <c r="B1056" s="4">
        <v>105000</v>
      </c>
    </row>
    <row r="1057" spans="1:2" x14ac:dyDescent="0.25">
      <c r="A1057" s="106" t="s">
        <v>1369</v>
      </c>
      <c r="B1057" s="4">
        <v>50000</v>
      </c>
    </row>
    <row r="1058" spans="1:2" x14ac:dyDescent="0.25">
      <c r="A1058" s="106" t="s">
        <v>1385</v>
      </c>
      <c r="B1058" s="4">
        <v>55000</v>
      </c>
    </row>
    <row r="1059" spans="1:2" x14ac:dyDescent="0.25">
      <c r="A1059" s="105" t="s">
        <v>1384</v>
      </c>
      <c r="B1059" s="4">
        <v>104000</v>
      </c>
    </row>
    <row r="1060" spans="1:2" x14ac:dyDescent="0.25">
      <c r="A1060" s="106" t="s">
        <v>1385</v>
      </c>
      <c r="B1060" s="4">
        <v>104000</v>
      </c>
    </row>
    <row r="1061" spans="1:2" x14ac:dyDescent="0.25">
      <c r="A1061" s="10" t="s">
        <v>14</v>
      </c>
      <c r="B1061" s="4">
        <v>217958.2</v>
      </c>
    </row>
    <row r="1062" spans="1:2" x14ac:dyDescent="0.25">
      <c r="A1062" s="105" t="s">
        <v>1377</v>
      </c>
      <c r="B1062" s="4">
        <v>5000</v>
      </c>
    </row>
    <row r="1063" spans="1:2" x14ac:dyDescent="0.25">
      <c r="A1063" s="106" t="s">
        <v>1378</v>
      </c>
      <c r="B1063" s="4">
        <v>5000</v>
      </c>
    </row>
    <row r="1064" spans="1:2" x14ac:dyDescent="0.25">
      <c r="A1064" s="105" t="s">
        <v>1366</v>
      </c>
      <c r="B1064" s="4">
        <v>3000</v>
      </c>
    </row>
    <row r="1065" spans="1:2" x14ac:dyDescent="0.25">
      <c r="A1065" s="106" t="s">
        <v>1369</v>
      </c>
      <c r="B1065" s="4">
        <v>3000</v>
      </c>
    </row>
    <row r="1066" spans="1:2" x14ac:dyDescent="0.25">
      <c r="A1066" s="105" t="s">
        <v>1373</v>
      </c>
      <c r="B1066" s="4">
        <v>45000</v>
      </c>
    </row>
    <row r="1067" spans="1:2" x14ac:dyDescent="0.25">
      <c r="A1067" s="106" t="s">
        <v>1368</v>
      </c>
      <c r="B1067" s="4">
        <v>45000</v>
      </c>
    </row>
    <row r="1068" spans="1:2" x14ac:dyDescent="0.25">
      <c r="A1068" s="105" t="s">
        <v>1376</v>
      </c>
      <c r="B1068" s="4">
        <v>5458.2</v>
      </c>
    </row>
    <row r="1069" spans="1:2" x14ac:dyDescent="0.25">
      <c r="A1069" s="106" t="s">
        <v>1372</v>
      </c>
      <c r="B1069" s="4">
        <v>5458.2</v>
      </c>
    </row>
    <row r="1070" spans="1:2" x14ac:dyDescent="0.25">
      <c r="A1070" s="105" t="s">
        <v>1365</v>
      </c>
      <c r="B1070" s="4">
        <v>85000</v>
      </c>
    </row>
    <row r="1071" spans="1:2" x14ac:dyDescent="0.25">
      <c r="A1071" s="106" t="s">
        <v>1369</v>
      </c>
      <c r="B1071" s="4">
        <v>85000</v>
      </c>
    </row>
    <row r="1072" spans="1:2" x14ac:dyDescent="0.25">
      <c r="A1072" s="105" t="s">
        <v>1379</v>
      </c>
      <c r="B1072" s="4">
        <v>59000</v>
      </c>
    </row>
    <row r="1073" spans="1:2" x14ac:dyDescent="0.25">
      <c r="A1073" s="106" t="s">
        <v>1369</v>
      </c>
      <c r="B1073" s="4">
        <v>59000</v>
      </c>
    </row>
    <row r="1074" spans="1:2" x14ac:dyDescent="0.25">
      <c r="A1074" s="105" t="s">
        <v>1384</v>
      </c>
      <c r="B1074" s="4">
        <v>15500</v>
      </c>
    </row>
    <row r="1075" spans="1:2" x14ac:dyDescent="0.25">
      <c r="A1075" s="106" t="s">
        <v>1385</v>
      </c>
      <c r="B1075" s="4">
        <v>15500</v>
      </c>
    </row>
    <row r="1076" spans="1:2" x14ac:dyDescent="0.25">
      <c r="A1076" s="10" t="s">
        <v>57</v>
      </c>
      <c r="B1076" s="4">
        <v>636799.80000000005</v>
      </c>
    </row>
    <row r="1077" spans="1:2" x14ac:dyDescent="0.25">
      <c r="A1077" s="105" t="s">
        <v>1362</v>
      </c>
      <c r="B1077" s="4">
        <v>25000</v>
      </c>
    </row>
    <row r="1078" spans="1:2" x14ac:dyDescent="0.25">
      <c r="A1078" s="106" t="s">
        <v>1367</v>
      </c>
      <c r="B1078" s="4">
        <v>25000</v>
      </c>
    </row>
    <row r="1079" spans="1:2" x14ac:dyDescent="0.25">
      <c r="A1079" s="105" t="s">
        <v>1363</v>
      </c>
      <c r="B1079" s="4">
        <v>50000</v>
      </c>
    </row>
    <row r="1080" spans="1:2" x14ac:dyDescent="0.25">
      <c r="A1080" s="106" t="s">
        <v>1368</v>
      </c>
      <c r="B1080" s="4">
        <v>50000</v>
      </c>
    </row>
    <row r="1081" spans="1:2" x14ac:dyDescent="0.25">
      <c r="A1081" s="105" t="s">
        <v>1373</v>
      </c>
      <c r="B1081" s="4">
        <v>97000</v>
      </c>
    </row>
    <row r="1082" spans="1:2" x14ac:dyDescent="0.25">
      <c r="A1082" s="106" t="s">
        <v>1368</v>
      </c>
      <c r="B1082" s="4">
        <v>97000</v>
      </c>
    </row>
    <row r="1083" spans="1:2" x14ac:dyDescent="0.25">
      <c r="A1083" s="105" t="s">
        <v>1376</v>
      </c>
      <c r="B1083" s="4">
        <v>17999.8</v>
      </c>
    </row>
    <row r="1084" spans="1:2" x14ac:dyDescent="0.25">
      <c r="A1084" s="106" t="s">
        <v>1372</v>
      </c>
      <c r="B1084" s="4">
        <v>17999.8</v>
      </c>
    </row>
    <row r="1085" spans="1:2" x14ac:dyDescent="0.25">
      <c r="A1085" s="105" t="s">
        <v>1365</v>
      </c>
      <c r="B1085" s="4">
        <v>300000</v>
      </c>
    </row>
    <row r="1086" spans="1:2" x14ac:dyDescent="0.25">
      <c r="A1086" s="106" t="s">
        <v>1369</v>
      </c>
      <c r="B1086" s="4">
        <v>300000</v>
      </c>
    </row>
    <row r="1087" spans="1:2" x14ac:dyDescent="0.25">
      <c r="A1087" s="105" t="s">
        <v>1379</v>
      </c>
      <c r="B1087" s="4">
        <v>38800</v>
      </c>
    </row>
    <row r="1088" spans="1:2" x14ac:dyDescent="0.25">
      <c r="A1088" s="106" t="s">
        <v>1369</v>
      </c>
      <c r="B1088" s="4">
        <v>38800</v>
      </c>
    </row>
    <row r="1089" spans="1:2" x14ac:dyDescent="0.25">
      <c r="A1089" s="105" t="s">
        <v>1387</v>
      </c>
      <c r="B1089" s="4">
        <v>15000</v>
      </c>
    </row>
    <row r="1090" spans="1:2" x14ac:dyDescent="0.25">
      <c r="A1090" s="106" t="s">
        <v>1385</v>
      </c>
      <c r="B1090" s="4">
        <v>15000</v>
      </c>
    </row>
    <row r="1091" spans="1:2" x14ac:dyDescent="0.25">
      <c r="A1091" s="105" t="s">
        <v>1384</v>
      </c>
      <c r="B1091" s="4">
        <v>93000</v>
      </c>
    </row>
    <row r="1092" spans="1:2" x14ac:dyDescent="0.25">
      <c r="A1092" s="106" t="s">
        <v>1385</v>
      </c>
      <c r="B1092" s="4">
        <v>93000</v>
      </c>
    </row>
    <row r="1093" spans="1:2" x14ac:dyDescent="0.25">
      <c r="A1093" s="10" t="s">
        <v>111</v>
      </c>
      <c r="B1093" s="4">
        <v>404000</v>
      </c>
    </row>
    <row r="1094" spans="1:2" x14ac:dyDescent="0.25">
      <c r="A1094" s="105" t="s">
        <v>1373</v>
      </c>
      <c r="B1094" s="4">
        <v>100000</v>
      </c>
    </row>
    <row r="1095" spans="1:2" x14ac:dyDescent="0.25">
      <c r="A1095" s="106" t="s">
        <v>1368</v>
      </c>
      <c r="B1095" s="4">
        <v>100000</v>
      </c>
    </row>
    <row r="1096" spans="1:2" x14ac:dyDescent="0.25">
      <c r="A1096" s="105" t="s">
        <v>1365</v>
      </c>
      <c r="B1096" s="4">
        <v>120000</v>
      </c>
    </row>
    <row r="1097" spans="1:2" x14ac:dyDescent="0.25">
      <c r="A1097" s="106" t="s">
        <v>1369</v>
      </c>
      <c r="B1097" s="4">
        <v>120000</v>
      </c>
    </row>
    <row r="1098" spans="1:2" x14ac:dyDescent="0.25">
      <c r="A1098" s="105" t="s">
        <v>1387</v>
      </c>
      <c r="B1098" s="4">
        <v>60000</v>
      </c>
    </row>
    <row r="1099" spans="1:2" x14ac:dyDescent="0.25">
      <c r="A1099" s="106" t="s">
        <v>1385</v>
      </c>
      <c r="B1099" s="4">
        <v>60000</v>
      </c>
    </row>
    <row r="1100" spans="1:2" x14ac:dyDescent="0.25">
      <c r="A1100" s="105" t="s">
        <v>1384</v>
      </c>
      <c r="B1100" s="4">
        <v>124000</v>
      </c>
    </row>
    <row r="1101" spans="1:2" x14ac:dyDescent="0.25">
      <c r="A1101" s="106" t="s">
        <v>1385</v>
      </c>
      <c r="B1101" s="4">
        <v>124000</v>
      </c>
    </row>
    <row r="1102" spans="1:2" x14ac:dyDescent="0.25">
      <c r="A1102" s="10" t="s">
        <v>119</v>
      </c>
      <c r="B1102" s="4">
        <v>124600</v>
      </c>
    </row>
    <row r="1103" spans="1:2" x14ac:dyDescent="0.25">
      <c r="A1103" s="105" t="s">
        <v>1376</v>
      </c>
      <c r="B1103" s="4">
        <v>12000</v>
      </c>
    </row>
    <row r="1104" spans="1:2" x14ac:dyDescent="0.25">
      <c r="A1104" s="106" t="s">
        <v>1372</v>
      </c>
      <c r="B1104" s="4">
        <v>12000</v>
      </c>
    </row>
    <row r="1105" spans="1:2" x14ac:dyDescent="0.25">
      <c r="A1105" s="105" t="s">
        <v>1379</v>
      </c>
      <c r="B1105" s="4">
        <v>112600</v>
      </c>
    </row>
    <row r="1106" spans="1:2" x14ac:dyDescent="0.25">
      <c r="A1106" s="106" t="s">
        <v>1369</v>
      </c>
      <c r="B1106" s="4">
        <v>112600</v>
      </c>
    </row>
    <row r="1107" spans="1:2" x14ac:dyDescent="0.25">
      <c r="A1107" s="10" t="s">
        <v>37</v>
      </c>
      <c r="B1107" s="4">
        <v>144000</v>
      </c>
    </row>
    <row r="1108" spans="1:2" x14ac:dyDescent="0.25">
      <c r="A1108" s="105" t="s">
        <v>1363</v>
      </c>
      <c r="B1108" s="4">
        <v>144000</v>
      </c>
    </row>
    <row r="1109" spans="1:2" x14ac:dyDescent="0.25">
      <c r="A1109" s="106" t="s">
        <v>1368</v>
      </c>
      <c r="B1109" s="4">
        <v>144000</v>
      </c>
    </row>
    <row r="1110" spans="1:2" x14ac:dyDescent="0.25">
      <c r="A1110" s="10" t="s">
        <v>61</v>
      </c>
      <c r="B1110" s="4">
        <v>44684673.129999995</v>
      </c>
    </row>
    <row r="1111" spans="1:2" x14ac:dyDescent="0.25">
      <c r="A1111" s="105" t="s">
        <v>1363</v>
      </c>
      <c r="B1111" s="4">
        <v>13965828.629999999</v>
      </c>
    </row>
    <row r="1112" spans="1:2" x14ac:dyDescent="0.25">
      <c r="A1112" s="106" t="s">
        <v>1368</v>
      </c>
      <c r="B1112" s="4">
        <v>13965828.629999999</v>
      </c>
    </row>
    <row r="1113" spans="1:2" x14ac:dyDescent="0.25">
      <c r="A1113" s="105" t="s">
        <v>1373</v>
      </c>
      <c r="B1113" s="4">
        <v>3117000</v>
      </c>
    </row>
    <row r="1114" spans="1:2" x14ac:dyDescent="0.25">
      <c r="A1114" s="106" t="s">
        <v>1372</v>
      </c>
      <c r="B1114" s="4">
        <v>3000000</v>
      </c>
    </row>
    <row r="1115" spans="1:2" x14ac:dyDescent="0.25">
      <c r="A1115" s="106" t="s">
        <v>1368</v>
      </c>
      <c r="B1115" s="4">
        <v>117000</v>
      </c>
    </row>
    <row r="1116" spans="1:2" x14ac:dyDescent="0.25">
      <c r="A1116" s="105" t="s">
        <v>1376</v>
      </c>
      <c r="B1116" s="4">
        <v>5700</v>
      </c>
    </row>
    <row r="1117" spans="1:2" x14ac:dyDescent="0.25">
      <c r="A1117" s="106" t="s">
        <v>1372</v>
      </c>
      <c r="B1117" s="4">
        <v>5700</v>
      </c>
    </row>
    <row r="1118" spans="1:2" x14ac:dyDescent="0.25">
      <c r="A1118" s="105" t="s">
        <v>1365</v>
      </c>
      <c r="B1118" s="4">
        <v>286000</v>
      </c>
    </row>
    <row r="1119" spans="1:2" x14ac:dyDescent="0.25">
      <c r="A1119" s="106" t="s">
        <v>1369</v>
      </c>
      <c r="B1119" s="4">
        <v>286000</v>
      </c>
    </row>
    <row r="1120" spans="1:2" x14ac:dyDescent="0.25">
      <c r="A1120" s="105" t="s">
        <v>1374</v>
      </c>
      <c r="B1120" s="4">
        <v>380000</v>
      </c>
    </row>
    <row r="1121" spans="1:2" x14ac:dyDescent="0.25">
      <c r="A1121" s="106" t="s">
        <v>1375</v>
      </c>
      <c r="B1121" s="4">
        <v>380000</v>
      </c>
    </row>
    <row r="1122" spans="1:2" x14ac:dyDescent="0.25">
      <c r="A1122" s="105" t="s">
        <v>1370</v>
      </c>
      <c r="B1122" s="4">
        <v>550000</v>
      </c>
    </row>
    <row r="1123" spans="1:2" x14ac:dyDescent="0.25">
      <c r="A1123" s="106" t="s">
        <v>1371</v>
      </c>
      <c r="B1123" s="4">
        <v>550000</v>
      </c>
    </row>
    <row r="1124" spans="1:2" x14ac:dyDescent="0.25">
      <c r="A1124" s="105" t="s">
        <v>1380</v>
      </c>
      <c r="B1124" s="4">
        <v>450000</v>
      </c>
    </row>
    <row r="1125" spans="1:2" x14ac:dyDescent="0.25">
      <c r="A1125" s="106" t="s">
        <v>1369</v>
      </c>
      <c r="B1125" s="4">
        <v>450000</v>
      </c>
    </row>
    <row r="1126" spans="1:2" x14ac:dyDescent="0.25">
      <c r="A1126" s="105" t="s">
        <v>1379</v>
      </c>
      <c r="B1126" s="4">
        <v>613300</v>
      </c>
    </row>
    <row r="1127" spans="1:2" x14ac:dyDescent="0.25">
      <c r="A1127" s="106" t="s">
        <v>1369</v>
      </c>
      <c r="B1127" s="4">
        <v>613300</v>
      </c>
    </row>
    <row r="1128" spans="1:2" x14ac:dyDescent="0.25">
      <c r="A1128" s="105" t="s">
        <v>1387</v>
      </c>
      <c r="B1128" s="4">
        <v>12813217</v>
      </c>
    </row>
    <row r="1129" spans="1:2" x14ac:dyDescent="0.25">
      <c r="A1129" s="106" t="s">
        <v>1369</v>
      </c>
      <c r="B1129" s="4">
        <v>12813217</v>
      </c>
    </row>
    <row r="1130" spans="1:2" x14ac:dyDescent="0.25">
      <c r="A1130" s="105" t="s">
        <v>1388</v>
      </c>
      <c r="B1130" s="4">
        <v>643000</v>
      </c>
    </row>
    <row r="1131" spans="1:2" x14ac:dyDescent="0.25">
      <c r="A1131" s="106" t="s">
        <v>1369</v>
      </c>
      <c r="B1131" s="4">
        <v>643000</v>
      </c>
    </row>
    <row r="1132" spans="1:2" x14ac:dyDescent="0.25">
      <c r="A1132" s="105" t="s">
        <v>1395</v>
      </c>
      <c r="B1132" s="4">
        <v>393000</v>
      </c>
    </row>
    <row r="1133" spans="1:2" x14ac:dyDescent="0.25">
      <c r="A1133" s="106" t="s">
        <v>1367</v>
      </c>
      <c r="B1133" s="4">
        <v>393000</v>
      </c>
    </row>
    <row r="1134" spans="1:2" x14ac:dyDescent="0.25">
      <c r="A1134" s="105" t="s">
        <v>1389</v>
      </c>
      <c r="B1134" s="4">
        <v>7597627.5</v>
      </c>
    </row>
    <row r="1135" spans="1:2" x14ac:dyDescent="0.25">
      <c r="A1135" s="106" t="s">
        <v>1390</v>
      </c>
      <c r="B1135" s="4">
        <v>7597627.5</v>
      </c>
    </row>
    <row r="1136" spans="1:2" x14ac:dyDescent="0.25">
      <c r="A1136" s="105" t="s">
        <v>1384</v>
      </c>
      <c r="B1136" s="4">
        <v>3870000</v>
      </c>
    </row>
    <row r="1137" spans="1:2" x14ac:dyDescent="0.25">
      <c r="A1137" s="106" t="s">
        <v>1385</v>
      </c>
      <c r="B1137" s="4">
        <v>3870000</v>
      </c>
    </row>
    <row r="1138" spans="1:2" x14ac:dyDescent="0.25">
      <c r="A1138" s="10" t="s">
        <v>208</v>
      </c>
      <c r="B1138" s="4">
        <v>610000</v>
      </c>
    </row>
    <row r="1139" spans="1:2" x14ac:dyDescent="0.25">
      <c r="A1139" s="105" t="s">
        <v>1389</v>
      </c>
      <c r="B1139" s="4">
        <v>600000</v>
      </c>
    </row>
    <row r="1140" spans="1:2" x14ac:dyDescent="0.25">
      <c r="A1140" s="106" t="s">
        <v>1390</v>
      </c>
      <c r="B1140" s="4">
        <v>600000</v>
      </c>
    </row>
    <row r="1141" spans="1:2" x14ac:dyDescent="0.25">
      <c r="A1141" s="105" t="s">
        <v>1384</v>
      </c>
      <c r="B1141" s="4">
        <v>10000</v>
      </c>
    </row>
    <row r="1142" spans="1:2" x14ac:dyDescent="0.25">
      <c r="A1142" s="106" t="s">
        <v>1385</v>
      </c>
      <c r="B1142" s="4">
        <v>10000</v>
      </c>
    </row>
    <row r="1143" spans="1:2" x14ac:dyDescent="0.25">
      <c r="A1143" s="10" t="s">
        <v>217</v>
      </c>
      <c r="B1143" s="4">
        <v>6600000</v>
      </c>
    </row>
    <row r="1144" spans="1:2" x14ac:dyDescent="0.25">
      <c r="A1144" s="105" t="s">
        <v>1387</v>
      </c>
      <c r="B1144" s="4">
        <v>6600000</v>
      </c>
    </row>
    <row r="1145" spans="1:2" x14ac:dyDescent="0.25">
      <c r="A1145" s="106" t="s">
        <v>1369</v>
      </c>
      <c r="B1145" s="4">
        <v>1600000</v>
      </c>
    </row>
    <row r="1146" spans="1:2" x14ac:dyDescent="0.25">
      <c r="A1146" s="106" t="s">
        <v>1385</v>
      </c>
      <c r="B1146" s="4">
        <v>5000000</v>
      </c>
    </row>
    <row r="1147" spans="1:2" x14ac:dyDescent="0.25">
      <c r="A1147" s="10" t="s">
        <v>105</v>
      </c>
      <c r="B1147" s="4">
        <v>7140000</v>
      </c>
    </row>
    <row r="1148" spans="1:2" x14ac:dyDescent="0.25">
      <c r="A1148" s="105" t="s">
        <v>1373</v>
      </c>
      <c r="B1148" s="4">
        <v>4000000</v>
      </c>
    </row>
    <row r="1149" spans="1:2" x14ac:dyDescent="0.25">
      <c r="A1149" s="106" t="s">
        <v>1368</v>
      </c>
      <c r="B1149" s="4">
        <v>4000000</v>
      </c>
    </row>
    <row r="1150" spans="1:2" x14ac:dyDescent="0.25">
      <c r="A1150" s="105" t="s">
        <v>1365</v>
      </c>
      <c r="B1150" s="4">
        <v>37000</v>
      </c>
    </row>
    <row r="1151" spans="1:2" x14ac:dyDescent="0.25">
      <c r="A1151" s="106" t="s">
        <v>1369</v>
      </c>
      <c r="B1151" s="4">
        <v>37000</v>
      </c>
    </row>
    <row r="1152" spans="1:2" x14ac:dyDescent="0.25">
      <c r="A1152" s="105" t="s">
        <v>1379</v>
      </c>
      <c r="B1152" s="4">
        <v>3100000</v>
      </c>
    </row>
    <row r="1153" spans="1:2" x14ac:dyDescent="0.25">
      <c r="A1153" s="106" t="s">
        <v>1369</v>
      </c>
      <c r="B1153" s="4">
        <v>3100000</v>
      </c>
    </row>
    <row r="1154" spans="1:2" x14ac:dyDescent="0.25">
      <c r="A1154" s="105" t="s">
        <v>1387</v>
      </c>
      <c r="B1154" s="4">
        <v>3000</v>
      </c>
    </row>
    <row r="1155" spans="1:2" x14ac:dyDescent="0.25">
      <c r="A1155" s="106" t="s">
        <v>1369</v>
      </c>
      <c r="B1155" s="4">
        <v>3000</v>
      </c>
    </row>
    <row r="1156" spans="1:2" x14ac:dyDescent="0.25">
      <c r="A1156" s="10" t="s">
        <v>46</v>
      </c>
      <c r="B1156" s="4">
        <v>815176.64</v>
      </c>
    </row>
    <row r="1157" spans="1:2" x14ac:dyDescent="0.25">
      <c r="A1157" s="105" t="s">
        <v>1366</v>
      </c>
      <c r="B1157" s="4">
        <v>500000</v>
      </c>
    </row>
    <row r="1158" spans="1:2" x14ac:dyDescent="0.25">
      <c r="A1158" s="106" t="s">
        <v>1369</v>
      </c>
      <c r="B1158" s="4">
        <v>500000</v>
      </c>
    </row>
    <row r="1159" spans="1:2" x14ac:dyDescent="0.25">
      <c r="A1159" s="105" t="s">
        <v>1376</v>
      </c>
      <c r="B1159" s="4">
        <v>315176.64</v>
      </c>
    </row>
    <row r="1160" spans="1:2" x14ac:dyDescent="0.25">
      <c r="A1160" s="106" t="s">
        <v>1372</v>
      </c>
      <c r="B1160" s="4">
        <v>315176.64</v>
      </c>
    </row>
    <row r="1161" spans="1:2" x14ac:dyDescent="0.25">
      <c r="A1161" s="10" t="s">
        <v>47</v>
      </c>
      <c r="B1161" s="4">
        <v>12261701.82</v>
      </c>
    </row>
    <row r="1162" spans="1:2" x14ac:dyDescent="0.25">
      <c r="A1162" s="105" t="s">
        <v>1366</v>
      </c>
      <c r="B1162" s="4">
        <v>180000</v>
      </c>
    </row>
    <row r="1163" spans="1:2" x14ac:dyDescent="0.25">
      <c r="A1163" s="106" t="s">
        <v>1369</v>
      </c>
      <c r="B1163" s="4">
        <v>180000</v>
      </c>
    </row>
    <row r="1164" spans="1:2" x14ac:dyDescent="0.25">
      <c r="A1164" s="105" t="s">
        <v>1373</v>
      </c>
      <c r="B1164" s="4">
        <v>7000000</v>
      </c>
    </row>
    <row r="1165" spans="1:2" x14ac:dyDescent="0.25">
      <c r="A1165" s="106" t="s">
        <v>1368</v>
      </c>
      <c r="B1165" s="4">
        <v>7000000</v>
      </c>
    </row>
    <row r="1166" spans="1:2" x14ac:dyDescent="0.25">
      <c r="A1166" s="105" t="s">
        <v>1376</v>
      </c>
      <c r="B1166" s="4">
        <v>5081701.82</v>
      </c>
    </row>
    <row r="1167" spans="1:2" x14ac:dyDescent="0.25">
      <c r="A1167" s="106" t="s">
        <v>1372</v>
      </c>
      <c r="B1167" s="4">
        <v>5081701.82</v>
      </c>
    </row>
    <row r="1168" spans="1:2" x14ac:dyDescent="0.25">
      <c r="A1168" s="10" t="s">
        <v>48</v>
      </c>
      <c r="B1168" s="4">
        <v>2110146</v>
      </c>
    </row>
    <row r="1169" spans="1:2" x14ac:dyDescent="0.25">
      <c r="A1169" s="105" t="s">
        <v>1366</v>
      </c>
      <c r="B1169" s="4">
        <v>600000</v>
      </c>
    </row>
    <row r="1170" spans="1:2" x14ac:dyDescent="0.25">
      <c r="A1170" s="106" t="s">
        <v>1369</v>
      </c>
      <c r="B1170" s="4">
        <v>600000</v>
      </c>
    </row>
    <row r="1171" spans="1:2" x14ac:dyDescent="0.25">
      <c r="A1171" s="105" t="s">
        <v>1373</v>
      </c>
      <c r="B1171" s="4">
        <v>1500000</v>
      </c>
    </row>
    <row r="1172" spans="1:2" x14ac:dyDescent="0.25">
      <c r="A1172" s="106" t="s">
        <v>1368</v>
      </c>
      <c r="B1172" s="4">
        <v>1500000</v>
      </c>
    </row>
    <row r="1173" spans="1:2" x14ac:dyDescent="0.25">
      <c r="A1173" s="105" t="s">
        <v>1376</v>
      </c>
      <c r="B1173" s="4">
        <v>10146</v>
      </c>
    </row>
    <row r="1174" spans="1:2" x14ac:dyDescent="0.25">
      <c r="A1174" s="106" t="s">
        <v>1372</v>
      </c>
      <c r="B1174" s="4">
        <v>10146</v>
      </c>
    </row>
    <row r="1175" spans="1:2" x14ac:dyDescent="0.25">
      <c r="A1175" s="10" t="s">
        <v>64</v>
      </c>
      <c r="B1175" s="4">
        <v>36447718.990000002</v>
      </c>
    </row>
    <row r="1176" spans="1:2" x14ac:dyDescent="0.25">
      <c r="A1176" s="105" t="s">
        <v>1386</v>
      </c>
      <c r="B1176" s="4">
        <v>10000</v>
      </c>
    </row>
    <row r="1177" spans="1:2" x14ac:dyDescent="0.25">
      <c r="A1177" s="106" t="s">
        <v>1369</v>
      </c>
      <c r="B1177" s="4">
        <v>10000</v>
      </c>
    </row>
    <row r="1178" spans="1:2" x14ac:dyDescent="0.25">
      <c r="A1178" s="105" t="s">
        <v>1395</v>
      </c>
      <c r="B1178" s="4">
        <v>19637718.990000002</v>
      </c>
    </row>
    <row r="1179" spans="1:2" x14ac:dyDescent="0.25">
      <c r="A1179" s="106" t="s">
        <v>1367</v>
      </c>
      <c r="B1179" s="4">
        <v>19637718.990000002</v>
      </c>
    </row>
    <row r="1180" spans="1:2" x14ac:dyDescent="0.25">
      <c r="A1180" s="105" t="s">
        <v>1384</v>
      </c>
      <c r="B1180" s="4">
        <v>16800000</v>
      </c>
    </row>
    <row r="1181" spans="1:2" x14ac:dyDescent="0.25">
      <c r="A1181" s="106" t="s">
        <v>1385</v>
      </c>
      <c r="B1181" s="4">
        <v>16800000</v>
      </c>
    </row>
    <row r="1182" spans="1:2" x14ac:dyDescent="0.25">
      <c r="A1182" s="10" t="s">
        <v>203</v>
      </c>
      <c r="B1182" s="4">
        <v>775000</v>
      </c>
    </row>
    <row r="1183" spans="1:2" x14ac:dyDescent="0.25">
      <c r="A1183" s="105" t="s">
        <v>1395</v>
      </c>
      <c r="B1183" s="4">
        <v>500000</v>
      </c>
    </row>
    <row r="1184" spans="1:2" x14ac:dyDescent="0.25">
      <c r="A1184" s="106" t="s">
        <v>1367</v>
      </c>
      <c r="B1184" s="4">
        <v>500000</v>
      </c>
    </row>
    <row r="1185" spans="1:2" x14ac:dyDescent="0.25">
      <c r="A1185" s="105" t="s">
        <v>1384</v>
      </c>
      <c r="B1185" s="4">
        <v>275000</v>
      </c>
    </row>
    <row r="1186" spans="1:2" x14ac:dyDescent="0.25">
      <c r="A1186" s="106" t="s">
        <v>1385</v>
      </c>
      <c r="B1186" s="4">
        <v>275000</v>
      </c>
    </row>
    <row r="1187" spans="1:2" x14ac:dyDescent="0.25">
      <c r="A1187" s="10" t="s">
        <v>204</v>
      </c>
      <c r="B1187" s="4">
        <v>15947800</v>
      </c>
    </row>
    <row r="1188" spans="1:2" x14ac:dyDescent="0.25">
      <c r="A1188" s="105" t="s">
        <v>1384</v>
      </c>
      <c r="B1188" s="4">
        <v>15947800</v>
      </c>
    </row>
    <row r="1189" spans="1:2" x14ac:dyDescent="0.25">
      <c r="A1189" s="106" t="s">
        <v>1385</v>
      </c>
      <c r="B1189" s="4">
        <v>15947800</v>
      </c>
    </row>
    <row r="1190" spans="1:2" x14ac:dyDescent="0.25">
      <c r="A1190" s="10" t="s">
        <v>62</v>
      </c>
      <c r="B1190" s="4">
        <v>207038596</v>
      </c>
    </row>
    <row r="1191" spans="1:2" x14ac:dyDescent="0.25">
      <c r="A1191" s="105" t="s">
        <v>1373</v>
      </c>
      <c r="B1191" s="4">
        <v>4344516</v>
      </c>
    </row>
    <row r="1192" spans="1:2" x14ac:dyDescent="0.25">
      <c r="A1192" s="106" t="s">
        <v>1368</v>
      </c>
      <c r="B1192" s="4">
        <v>4344516</v>
      </c>
    </row>
    <row r="1193" spans="1:2" x14ac:dyDescent="0.25">
      <c r="A1193" s="105" t="s">
        <v>1386</v>
      </c>
      <c r="B1193" s="4">
        <v>70000</v>
      </c>
    </row>
    <row r="1194" spans="1:2" x14ac:dyDescent="0.25">
      <c r="A1194" s="106" t="s">
        <v>1369</v>
      </c>
      <c r="B1194" s="4">
        <v>70000</v>
      </c>
    </row>
    <row r="1195" spans="1:2" x14ac:dyDescent="0.25">
      <c r="A1195" s="105" t="s">
        <v>1387</v>
      </c>
      <c r="B1195" s="4">
        <v>7324080</v>
      </c>
    </row>
    <row r="1196" spans="1:2" x14ac:dyDescent="0.25">
      <c r="A1196" s="106" t="s">
        <v>1369</v>
      </c>
      <c r="B1196" s="4">
        <v>7324080</v>
      </c>
    </row>
    <row r="1197" spans="1:2" x14ac:dyDescent="0.25">
      <c r="A1197" s="105" t="s">
        <v>1388</v>
      </c>
      <c r="B1197" s="4">
        <v>100000</v>
      </c>
    </row>
    <row r="1198" spans="1:2" x14ac:dyDescent="0.25">
      <c r="A1198" s="106" t="s">
        <v>1369</v>
      </c>
      <c r="B1198" s="4">
        <v>100000</v>
      </c>
    </row>
    <row r="1199" spans="1:2" x14ac:dyDescent="0.25">
      <c r="A1199" s="105" t="s">
        <v>1395</v>
      </c>
      <c r="B1199" s="4">
        <v>192200000</v>
      </c>
    </row>
    <row r="1200" spans="1:2" x14ac:dyDescent="0.25">
      <c r="A1200" s="106" t="s">
        <v>1367</v>
      </c>
      <c r="B1200" s="4">
        <v>192200000</v>
      </c>
    </row>
    <row r="1201" spans="1:2" x14ac:dyDescent="0.25">
      <c r="A1201" s="105" t="s">
        <v>1389</v>
      </c>
      <c r="B1201" s="4">
        <v>3000000</v>
      </c>
    </row>
    <row r="1202" spans="1:2" x14ac:dyDescent="0.25">
      <c r="A1202" s="106" t="s">
        <v>1390</v>
      </c>
      <c r="B1202" s="4">
        <v>3000000</v>
      </c>
    </row>
    <row r="1203" spans="1:2" x14ac:dyDescent="0.25">
      <c r="A1203" s="105" t="s">
        <v>1384</v>
      </c>
      <c r="B1203" s="4">
        <v>0</v>
      </c>
    </row>
    <row r="1204" spans="1:2" x14ac:dyDescent="0.25">
      <c r="A1204" s="106" t="s">
        <v>1385</v>
      </c>
      <c r="B1204" s="4">
        <v>0</v>
      </c>
    </row>
    <row r="1205" spans="1:2" x14ac:dyDescent="0.25">
      <c r="A1205" s="10" t="s">
        <v>220</v>
      </c>
      <c r="B1205" s="4">
        <v>10200000</v>
      </c>
    </row>
    <row r="1206" spans="1:2" x14ac:dyDescent="0.25">
      <c r="A1206" s="105" t="s">
        <v>1388</v>
      </c>
      <c r="B1206" s="4">
        <v>10200000</v>
      </c>
    </row>
    <row r="1207" spans="1:2" x14ac:dyDescent="0.25">
      <c r="A1207" s="106" t="s">
        <v>1369</v>
      </c>
      <c r="B1207" s="4">
        <v>10200000</v>
      </c>
    </row>
    <row r="1208" spans="1:2" x14ac:dyDescent="0.25">
      <c r="A1208" s="10" t="s">
        <v>110</v>
      </c>
      <c r="B1208" s="4">
        <v>3327400</v>
      </c>
    </row>
    <row r="1209" spans="1:2" x14ac:dyDescent="0.25">
      <c r="A1209" s="105" t="s">
        <v>1373</v>
      </c>
      <c r="B1209" s="4">
        <v>265000</v>
      </c>
    </row>
    <row r="1210" spans="1:2" x14ac:dyDescent="0.25">
      <c r="A1210" s="106" t="s">
        <v>1368</v>
      </c>
      <c r="B1210" s="4">
        <v>265000</v>
      </c>
    </row>
    <row r="1211" spans="1:2" x14ac:dyDescent="0.25">
      <c r="A1211" s="105" t="s">
        <v>1384</v>
      </c>
      <c r="B1211" s="4">
        <v>3062400</v>
      </c>
    </row>
    <row r="1212" spans="1:2" x14ac:dyDescent="0.25">
      <c r="A1212" s="106" t="s">
        <v>1385</v>
      </c>
      <c r="B1212" s="4">
        <v>3062400</v>
      </c>
    </row>
    <row r="1213" spans="1:2" x14ac:dyDescent="0.25">
      <c r="A1213" s="10" t="s">
        <v>206</v>
      </c>
      <c r="B1213" s="4">
        <v>66792400</v>
      </c>
    </row>
    <row r="1214" spans="1:2" x14ac:dyDescent="0.25">
      <c r="A1214" s="105" t="s">
        <v>1363</v>
      </c>
      <c r="B1214" s="4">
        <v>30000</v>
      </c>
    </row>
    <row r="1215" spans="1:2" x14ac:dyDescent="0.25">
      <c r="A1215" s="106" t="s">
        <v>1368</v>
      </c>
      <c r="B1215" s="4">
        <v>30000</v>
      </c>
    </row>
    <row r="1216" spans="1:2" x14ac:dyDescent="0.25">
      <c r="A1216" s="105" t="s">
        <v>1395</v>
      </c>
      <c r="B1216" s="4">
        <v>65570000</v>
      </c>
    </row>
    <row r="1217" spans="1:2" x14ac:dyDescent="0.25">
      <c r="A1217" s="106" t="s">
        <v>1367</v>
      </c>
      <c r="B1217" s="4">
        <v>65570000</v>
      </c>
    </row>
    <row r="1218" spans="1:2" x14ac:dyDescent="0.25">
      <c r="A1218" s="105" t="s">
        <v>1384</v>
      </c>
      <c r="B1218" s="4">
        <v>1192400</v>
      </c>
    </row>
    <row r="1219" spans="1:2" x14ac:dyDescent="0.25">
      <c r="A1219" s="106" t="s">
        <v>1385</v>
      </c>
      <c r="B1219" s="4">
        <v>1192400</v>
      </c>
    </row>
    <row r="1220" spans="1:2" x14ac:dyDescent="0.25">
      <c r="A1220" s="10" t="s">
        <v>126</v>
      </c>
      <c r="B1220" s="4">
        <v>28300783</v>
      </c>
    </row>
    <row r="1221" spans="1:2" x14ac:dyDescent="0.25">
      <c r="A1221" s="105" t="s">
        <v>1376</v>
      </c>
      <c r="B1221" s="4">
        <v>28300783</v>
      </c>
    </row>
    <row r="1222" spans="1:2" x14ac:dyDescent="0.25">
      <c r="A1222" s="106" t="s">
        <v>1372</v>
      </c>
      <c r="B1222" s="4">
        <v>28300783</v>
      </c>
    </row>
    <row r="1223" spans="1:2" x14ac:dyDescent="0.25">
      <c r="A1223" s="10" t="s">
        <v>15</v>
      </c>
      <c r="B1223" s="4">
        <v>4393500</v>
      </c>
    </row>
    <row r="1224" spans="1:2" x14ac:dyDescent="0.25">
      <c r="A1224" s="105" t="s">
        <v>1363</v>
      </c>
      <c r="B1224" s="4">
        <v>15000</v>
      </c>
    </row>
    <row r="1225" spans="1:2" x14ac:dyDescent="0.25">
      <c r="A1225" s="106" t="s">
        <v>1368</v>
      </c>
      <c r="B1225" s="4">
        <v>15000</v>
      </c>
    </row>
    <row r="1226" spans="1:2" x14ac:dyDescent="0.25">
      <c r="A1226" s="105" t="s">
        <v>1373</v>
      </c>
      <c r="B1226" s="4">
        <v>250000</v>
      </c>
    </row>
    <row r="1227" spans="1:2" x14ac:dyDescent="0.25">
      <c r="A1227" s="106" t="s">
        <v>1368</v>
      </c>
      <c r="B1227" s="4">
        <v>250000</v>
      </c>
    </row>
    <row r="1228" spans="1:2" x14ac:dyDescent="0.25">
      <c r="A1228" s="105" t="s">
        <v>1365</v>
      </c>
      <c r="B1228" s="4">
        <v>3000000</v>
      </c>
    </row>
    <row r="1229" spans="1:2" x14ac:dyDescent="0.25">
      <c r="A1229" s="106" t="s">
        <v>1369</v>
      </c>
      <c r="B1229" s="4">
        <v>3000000</v>
      </c>
    </row>
    <row r="1230" spans="1:2" x14ac:dyDescent="0.25">
      <c r="A1230" s="105" t="s">
        <v>1379</v>
      </c>
      <c r="B1230" s="4">
        <v>663500</v>
      </c>
    </row>
    <row r="1231" spans="1:2" x14ac:dyDescent="0.25">
      <c r="A1231" s="106" t="s">
        <v>1369</v>
      </c>
      <c r="B1231" s="4">
        <v>663500</v>
      </c>
    </row>
    <row r="1232" spans="1:2" x14ac:dyDescent="0.25">
      <c r="A1232" s="105" t="s">
        <v>1381</v>
      </c>
      <c r="B1232" s="4">
        <v>200000</v>
      </c>
    </row>
    <row r="1233" spans="1:2" x14ac:dyDescent="0.25">
      <c r="A1233" s="106" t="s">
        <v>1369</v>
      </c>
      <c r="B1233" s="4">
        <v>200000</v>
      </c>
    </row>
    <row r="1234" spans="1:2" x14ac:dyDescent="0.25">
      <c r="A1234" s="105" t="s">
        <v>1387</v>
      </c>
      <c r="B1234" s="4">
        <v>200000</v>
      </c>
    </row>
    <row r="1235" spans="1:2" x14ac:dyDescent="0.25">
      <c r="A1235" s="106" t="s">
        <v>1369</v>
      </c>
      <c r="B1235" s="4">
        <v>200000</v>
      </c>
    </row>
    <row r="1236" spans="1:2" x14ac:dyDescent="0.25">
      <c r="A1236" s="105" t="s">
        <v>1389</v>
      </c>
      <c r="B1236" s="4">
        <v>50000</v>
      </c>
    </row>
    <row r="1237" spans="1:2" x14ac:dyDescent="0.25">
      <c r="A1237" s="106" t="s">
        <v>1390</v>
      </c>
      <c r="B1237" s="4">
        <v>50000</v>
      </c>
    </row>
    <row r="1238" spans="1:2" x14ac:dyDescent="0.25">
      <c r="A1238" s="105" t="s">
        <v>1384</v>
      </c>
      <c r="B1238" s="4">
        <v>15000</v>
      </c>
    </row>
    <row r="1239" spans="1:2" x14ac:dyDescent="0.25">
      <c r="A1239" s="106" t="s">
        <v>1385</v>
      </c>
      <c r="B1239" s="4">
        <v>15000</v>
      </c>
    </row>
    <row r="1240" spans="1:2" x14ac:dyDescent="0.25">
      <c r="A1240" s="10" t="s">
        <v>16</v>
      </c>
      <c r="B1240" s="4">
        <v>345200</v>
      </c>
    </row>
    <row r="1241" spans="1:2" x14ac:dyDescent="0.25">
      <c r="A1241" s="105" t="s">
        <v>1366</v>
      </c>
      <c r="B1241" s="4">
        <v>40000</v>
      </c>
    </row>
    <row r="1242" spans="1:2" x14ac:dyDescent="0.25">
      <c r="A1242" s="106" t="s">
        <v>1369</v>
      </c>
      <c r="B1242" s="4">
        <v>40000</v>
      </c>
    </row>
    <row r="1243" spans="1:2" x14ac:dyDescent="0.25">
      <c r="A1243" s="105" t="s">
        <v>1363</v>
      </c>
      <c r="B1243" s="4">
        <v>25200</v>
      </c>
    </row>
    <row r="1244" spans="1:2" x14ac:dyDescent="0.25">
      <c r="A1244" s="106" t="s">
        <v>1368</v>
      </c>
      <c r="B1244" s="4">
        <v>25200</v>
      </c>
    </row>
    <row r="1245" spans="1:2" x14ac:dyDescent="0.25">
      <c r="A1245" s="105" t="s">
        <v>1373</v>
      </c>
      <c r="B1245" s="4">
        <v>50000</v>
      </c>
    </row>
    <row r="1246" spans="1:2" x14ac:dyDescent="0.25">
      <c r="A1246" s="106" t="s">
        <v>1368</v>
      </c>
      <c r="B1246" s="4">
        <v>50000</v>
      </c>
    </row>
    <row r="1247" spans="1:2" x14ac:dyDescent="0.25">
      <c r="A1247" s="105" t="s">
        <v>1365</v>
      </c>
      <c r="B1247" s="4">
        <v>230000</v>
      </c>
    </row>
    <row r="1248" spans="1:2" x14ac:dyDescent="0.25">
      <c r="A1248" s="106" t="s">
        <v>1369</v>
      </c>
      <c r="B1248" s="4">
        <v>230000</v>
      </c>
    </row>
    <row r="1249" spans="1:2" x14ac:dyDescent="0.25">
      <c r="A1249" s="10" t="s">
        <v>73</v>
      </c>
      <c r="B1249" s="4">
        <v>13462621.560000001</v>
      </c>
    </row>
    <row r="1250" spans="1:2" x14ac:dyDescent="0.25">
      <c r="A1250" s="105" t="s">
        <v>1363</v>
      </c>
      <c r="B1250" s="4">
        <v>588996</v>
      </c>
    </row>
    <row r="1251" spans="1:2" x14ac:dyDescent="0.25">
      <c r="A1251" s="106" t="s">
        <v>1368</v>
      </c>
      <c r="B1251" s="4">
        <v>588996</v>
      </c>
    </row>
    <row r="1252" spans="1:2" x14ac:dyDescent="0.25">
      <c r="A1252" s="105" t="s">
        <v>1373</v>
      </c>
      <c r="B1252" s="4">
        <v>4484632.5600000005</v>
      </c>
    </row>
    <row r="1253" spans="1:2" x14ac:dyDescent="0.25">
      <c r="A1253" s="106" t="s">
        <v>1368</v>
      </c>
      <c r="B1253" s="4">
        <v>4484632.5600000005</v>
      </c>
    </row>
    <row r="1254" spans="1:2" x14ac:dyDescent="0.25">
      <c r="A1254" s="105" t="s">
        <v>1365</v>
      </c>
      <c r="B1254" s="4">
        <v>6037000</v>
      </c>
    </row>
    <row r="1255" spans="1:2" x14ac:dyDescent="0.25">
      <c r="A1255" s="106" t="s">
        <v>1369</v>
      </c>
      <c r="B1255" s="4">
        <v>6037000</v>
      </c>
    </row>
    <row r="1256" spans="1:2" x14ac:dyDescent="0.25">
      <c r="A1256" s="105" t="s">
        <v>1383</v>
      </c>
      <c r="B1256" s="4">
        <v>150000</v>
      </c>
    </row>
    <row r="1257" spans="1:2" x14ac:dyDescent="0.25">
      <c r="A1257" s="106" t="s">
        <v>1378</v>
      </c>
      <c r="B1257" s="4">
        <v>150000</v>
      </c>
    </row>
    <row r="1258" spans="1:2" x14ac:dyDescent="0.25">
      <c r="A1258" s="105" t="s">
        <v>1386</v>
      </c>
      <c r="B1258" s="4">
        <v>300000</v>
      </c>
    </row>
    <row r="1259" spans="1:2" x14ac:dyDescent="0.25">
      <c r="A1259" s="106" t="s">
        <v>1369</v>
      </c>
      <c r="B1259" s="4">
        <v>300000</v>
      </c>
    </row>
    <row r="1260" spans="1:2" x14ac:dyDescent="0.25">
      <c r="A1260" s="105" t="s">
        <v>1379</v>
      </c>
      <c r="B1260" s="4">
        <v>1300000</v>
      </c>
    </row>
    <row r="1261" spans="1:2" x14ac:dyDescent="0.25">
      <c r="A1261" s="106" t="s">
        <v>1369</v>
      </c>
      <c r="B1261" s="4">
        <v>1300000</v>
      </c>
    </row>
    <row r="1262" spans="1:2" x14ac:dyDescent="0.25">
      <c r="A1262" s="105" t="s">
        <v>1382</v>
      </c>
      <c r="B1262" s="4">
        <v>121993</v>
      </c>
    </row>
    <row r="1263" spans="1:2" x14ac:dyDescent="0.25">
      <c r="A1263" s="106" t="s">
        <v>1369</v>
      </c>
      <c r="B1263" s="4">
        <v>121993</v>
      </c>
    </row>
    <row r="1264" spans="1:2" x14ac:dyDescent="0.25">
      <c r="A1264" s="105" t="s">
        <v>1389</v>
      </c>
      <c r="B1264" s="4">
        <v>330000</v>
      </c>
    </row>
    <row r="1265" spans="1:2" x14ac:dyDescent="0.25">
      <c r="A1265" s="106" t="s">
        <v>1390</v>
      </c>
      <c r="B1265" s="4">
        <v>330000</v>
      </c>
    </row>
    <row r="1266" spans="1:2" x14ac:dyDescent="0.25">
      <c r="A1266" s="105" t="s">
        <v>1384</v>
      </c>
      <c r="B1266" s="4">
        <v>150000</v>
      </c>
    </row>
    <row r="1267" spans="1:2" x14ac:dyDescent="0.25">
      <c r="A1267" s="106" t="s">
        <v>1385</v>
      </c>
      <c r="B1267" s="4">
        <v>150000</v>
      </c>
    </row>
    <row r="1268" spans="1:2" x14ac:dyDescent="0.25">
      <c r="A1268" s="10" t="s">
        <v>17</v>
      </c>
      <c r="B1268" s="4">
        <v>3727746.4</v>
      </c>
    </row>
    <row r="1269" spans="1:2" x14ac:dyDescent="0.25">
      <c r="A1269" s="105" t="s">
        <v>1366</v>
      </c>
      <c r="B1269" s="4">
        <v>100000</v>
      </c>
    </row>
    <row r="1270" spans="1:2" x14ac:dyDescent="0.25">
      <c r="A1270" s="106" t="s">
        <v>1369</v>
      </c>
      <c r="B1270" s="4">
        <v>100000</v>
      </c>
    </row>
    <row r="1271" spans="1:2" x14ac:dyDescent="0.25">
      <c r="A1271" s="105" t="s">
        <v>1363</v>
      </c>
      <c r="B1271" s="4">
        <v>40000</v>
      </c>
    </row>
    <row r="1272" spans="1:2" x14ac:dyDescent="0.25">
      <c r="A1272" s="106" t="s">
        <v>1368</v>
      </c>
      <c r="B1272" s="4">
        <v>40000</v>
      </c>
    </row>
    <row r="1273" spans="1:2" x14ac:dyDescent="0.25">
      <c r="A1273" s="105" t="s">
        <v>1373</v>
      </c>
      <c r="B1273" s="4">
        <v>280000</v>
      </c>
    </row>
    <row r="1274" spans="1:2" x14ac:dyDescent="0.25">
      <c r="A1274" s="106" t="s">
        <v>1368</v>
      </c>
      <c r="B1274" s="4">
        <v>280000</v>
      </c>
    </row>
    <row r="1275" spans="1:2" x14ac:dyDescent="0.25">
      <c r="A1275" s="105" t="s">
        <v>1376</v>
      </c>
      <c r="B1275" s="4">
        <v>5846.4</v>
      </c>
    </row>
    <row r="1276" spans="1:2" x14ac:dyDescent="0.25">
      <c r="A1276" s="106" t="s">
        <v>1372</v>
      </c>
      <c r="B1276" s="4">
        <v>5846.4</v>
      </c>
    </row>
    <row r="1277" spans="1:2" x14ac:dyDescent="0.25">
      <c r="A1277" s="105" t="s">
        <v>1365</v>
      </c>
      <c r="B1277" s="4">
        <v>322000</v>
      </c>
    </row>
    <row r="1278" spans="1:2" x14ac:dyDescent="0.25">
      <c r="A1278" s="106" t="s">
        <v>1369</v>
      </c>
      <c r="B1278" s="4">
        <v>322000</v>
      </c>
    </row>
    <row r="1279" spans="1:2" x14ac:dyDescent="0.25">
      <c r="A1279" s="105" t="s">
        <v>1383</v>
      </c>
      <c r="B1279" s="4">
        <v>80000</v>
      </c>
    </row>
    <row r="1280" spans="1:2" x14ac:dyDescent="0.25">
      <c r="A1280" s="106" t="s">
        <v>1378</v>
      </c>
      <c r="B1280" s="4">
        <v>80000</v>
      </c>
    </row>
    <row r="1281" spans="1:2" x14ac:dyDescent="0.25">
      <c r="A1281" s="105" t="s">
        <v>1386</v>
      </c>
      <c r="B1281" s="4">
        <v>300000</v>
      </c>
    </row>
    <row r="1282" spans="1:2" x14ac:dyDescent="0.25">
      <c r="A1282" s="106" t="s">
        <v>1369</v>
      </c>
      <c r="B1282" s="4">
        <v>300000</v>
      </c>
    </row>
    <row r="1283" spans="1:2" x14ac:dyDescent="0.25">
      <c r="A1283" s="105" t="s">
        <v>1380</v>
      </c>
      <c r="B1283" s="4">
        <v>381900</v>
      </c>
    </row>
    <row r="1284" spans="1:2" x14ac:dyDescent="0.25">
      <c r="A1284" s="106" t="s">
        <v>1369</v>
      </c>
      <c r="B1284" s="4">
        <v>381900</v>
      </c>
    </row>
    <row r="1285" spans="1:2" x14ac:dyDescent="0.25">
      <c r="A1285" s="105" t="s">
        <v>1379</v>
      </c>
      <c r="B1285" s="4">
        <v>548000</v>
      </c>
    </row>
    <row r="1286" spans="1:2" x14ac:dyDescent="0.25">
      <c r="A1286" s="106" t="s">
        <v>1369</v>
      </c>
      <c r="B1286" s="4">
        <v>548000</v>
      </c>
    </row>
    <row r="1287" spans="1:2" x14ac:dyDescent="0.25">
      <c r="A1287" s="105" t="s">
        <v>1387</v>
      </c>
      <c r="B1287" s="4">
        <v>80000</v>
      </c>
    </row>
    <row r="1288" spans="1:2" x14ac:dyDescent="0.25">
      <c r="A1288" s="106" t="s">
        <v>1369</v>
      </c>
      <c r="B1288" s="4">
        <v>80000</v>
      </c>
    </row>
    <row r="1289" spans="1:2" x14ac:dyDescent="0.25">
      <c r="A1289" s="105" t="s">
        <v>1389</v>
      </c>
      <c r="B1289" s="4">
        <v>1590000</v>
      </c>
    </row>
    <row r="1290" spans="1:2" x14ac:dyDescent="0.25">
      <c r="A1290" s="106" t="s">
        <v>1390</v>
      </c>
      <c r="B1290" s="4">
        <v>1590000</v>
      </c>
    </row>
    <row r="1291" spans="1:2" x14ac:dyDescent="0.25">
      <c r="A1291" s="10" t="s">
        <v>80</v>
      </c>
      <c r="B1291" s="4">
        <v>428510</v>
      </c>
    </row>
    <row r="1292" spans="1:2" x14ac:dyDescent="0.25">
      <c r="A1292" s="105" t="s">
        <v>1373</v>
      </c>
      <c r="B1292" s="4">
        <v>50000</v>
      </c>
    </row>
    <row r="1293" spans="1:2" x14ac:dyDescent="0.25">
      <c r="A1293" s="106" t="s">
        <v>1368</v>
      </c>
      <c r="B1293" s="4">
        <v>50000</v>
      </c>
    </row>
    <row r="1294" spans="1:2" x14ac:dyDescent="0.25">
      <c r="A1294" s="105" t="s">
        <v>1379</v>
      </c>
      <c r="B1294" s="4">
        <v>43000</v>
      </c>
    </row>
    <row r="1295" spans="1:2" x14ac:dyDescent="0.25">
      <c r="A1295" s="106" t="s">
        <v>1369</v>
      </c>
      <c r="B1295" s="4">
        <v>43000</v>
      </c>
    </row>
    <row r="1296" spans="1:2" x14ac:dyDescent="0.25">
      <c r="A1296" s="105" t="s">
        <v>1381</v>
      </c>
      <c r="B1296" s="4">
        <v>20000</v>
      </c>
    </row>
    <row r="1297" spans="1:2" x14ac:dyDescent="0.25">
      <c r="A1297" s="106" t="s">
        <v>1369</v>
      </c>
      <c r="B1297" s="4">
        <v>20000</v>
      </c>
    </row>
    <row r="1298" spans="1:2" x14ac:dyDescent="0.25">
      <c r="A1298" s="105" t="s">
        <v>1387</v>
      </c>
      <c r="B1298" s="4">
        <v>28000</v>
      </c>
    </row>
    <row r="1299" spans="1:2" x14ac:dyDescent="0.25">
      <c r="A1299" s="106" t="s">
        <v>1369</v>
      </c>
      <c r="B1299" s="4">
        <v>28000</v>
      </c>
    </row>
    <row r="1300" spans="1:2" x14ac:dyDescent="0.25">
      <c r="A1300" s="105" t="s">
        <v>1395</v>
      </c>
      <c r="B1300" s="4">
        <v>15000</v>
      </c>
    </row>
    <row r="1301" spans="1:2" x14ac:dyDescent="0.25">
      <c r="A1301" s="106" t="s">
        <v>1367</v>
      </c>
      <c r="B1301" s="4">
        <v>15000</v>
      </c>
    </row>
    <row r="1302" spans="1:2" x14ac:dyDescent="0.25">
      <c r="A1302" s="105" t="s">
        <v>1389</v>
      </c>
      <c r="B1302" s="4">
        <v>242510</v>
      </c>
    </row>
    <row r="1303" spans="1:2" x14ac:dyDescent="0.25">
      <c r="A1303" s="106" t="s">
        <v>1390</v>
      </c>
      <c r="B1303" s="4">
        <v>242510</v>
      </c>
    </row>
    <row r="1304" spans="1:2" x14ac:dyDescent="0.25">
      <c r="A1304" s="105" t="s">
        <v>1384</v>
      </c>
      <c r="B1304" s="4">
        <v>30000</v>
      </c>
    </row>
    <row r="1305" spans="1:2" x14ac:dyDescent="0.25">
      <c r="A1305" s="106" t="s">
        <v>1385</v>
      </c>
      <c r="B1305" s="4">
        <v>30000</v>
      </c>
    </row>
    <row r="1306" spans="1:2" x14ac:dyDescent="0.25">
      <c r="A1306" s="10" t="s">
        <v>207</v>
      </c>
      <c r="B1306" s="4">
        <v>2500000</v>
      </c>
    </row>
    <row r="1307" spans="1:2" x14ac:dyDescent="0.25">
      <c r="A1307" s="105" t="s">
        <v>1395</v>
      </c>
      <c r="B1307" s="4">
        <v>2500000</v>
      </c>
    </row>
    <row r="1308" spans="1:2" x14ac:dyDescent="0.25">
      <c r="A1308" s="106" t="s">
        <v>1367</v>
      </c>
      <c r="B1308" s="4">
        <v>2500000</v>
      </c>
    </row>
    <row r="1309" spans="1:2" x14ac:dyDescent="0.25">
      <c r="A1309" s="10" t="s">
        <v>106</v>
      </c>
      <c r="B1309" s="4">
        <v>5794175</v>
      </c>
    </row>
    <row r="1310" spans="1:2" x14ac:dyDescent="0.25">
      <c r="A1310" s="105" t="s">
        <v>1363</v>
      </c>
      <c r="B1310" s="4">
        <v>100000</v>
      </c>
    </row>
    <row r="1311" spans="1:2" x14ac:dyDescent="0.25">
      <c r="A1311" s="106" t="s">
        <v>1368</v>
      </c>
      <c r="B1311" s="4">
        <v>100000</v>
      </c>
    </row>
    <row r="1312" spans="1:2" x14ac:dyDescent="0.25">
      <c r="A1312" s="105" t="s">
        <v>1373</v>
      </c>
      <c r="B1312" s="4">
        <v>5100000</v>
      </c>
    </row>
    <row r="1313" spans="1:2" x14ac:dyDescent="0.25">
      <c r="A1313" s="106" t="s">
        <v>1368</v>
      </c>
      <c r="B1313" s="4">
        <v>5100000</v>
      </c>
    </row>
    <row r="1314" spans="1:2" x14ac:dyDescent="0.25">
      <c r="A1314" s="105" t="s">
        <v>1365</v>
      </c>
      <c r="B1314" s="4">
        <v>73000</v>
      </c>
    </row>
    <row r="1315" spans="1:2" x14ac:dyDescent="0.25">
      <c r="A1315" s="106" t="s">
        <v>1369</v>
      </c>
      <c r="B1315" s="4">
        <v>73000</v>
      </c>
    </row>
    <row r="1316" spans="1:2" x14ac:dyDescent="0.25">
      <c r="A1316" s="105" t="s">
        <v>1379</v>
      </c>
      <c r="B1316" s="4">
        <v>177880</v>
      </c>
    </row>
    <row r="1317" spans="1:2" x14ac:dyDescent="0.25">
      <c r="A1317" s="106" t="s">
        <v>1369</v>
      </c>
      <c r="B1317" s="4">
        <v>177880</v>
      </c>
    </row>
    <row r="1318" spans="1:2" x14ac:dyDescent="0.25">
      <c r="A1318" s="105" t="s">
        <v>1381</v>
      </c>
      <c r="B1318" s="4">
        <v>25000</v>
      </c>
    </row>
    <row r="1319" spans="1:2" x14ac:dyDescent="0.25">
      <c r="A1319" s="106" t="s">
        <v>1369</v>
      </c>
      <c r="B1319" s="4">
        <v>25000</v>
      </c>
    </row>
    <row r="1320" spans="1:2" x14ac:dyDescent="0.25">
      <c r="A1320" s="105" t="s">
        <v>1387</v>
      </c>
      <c r="B1320" s="4">
        <v>138295</v>
      </c>
    </row>
    <row r="1321" spans="1:2" x14ac:dyDescent="0.25">
      <c r="A1321" s="106" t="s">
        <v>1369</v>
      </c>
      <c r="B1321" s="4">
        <v>138295</v>
      </c>
    </row>
    <row r="1322" spans="1:2" x14ac:dyDescent="0.25">
      <c r="A1322" s="105" t="s">
        <v>1389</v>
      </c>
      <c r="B1322" s="4">
        <v>150000</v>
      </c>
    </row>
    <row r="1323" spans="1:2" x14ac:dyDescent="0.25">
      <c r="A1323" s="106" t="s">
        <v>1390</v>
      </c>
      <c r="B1323" s="4">
        <v>150000</v>
      </c>
    </row>
    <row r="1324" spans="1:2" x14ac:dyDescent="0.25">
      <c r="A1324" s="105" t="s">
        <v>1384</v>
      </c>
      <c r="B1324" s="4">
        <v>30000</v>
      </c>
    </row>
    <row r="1325" spans="1:2" x14ac:dyDescent="0.25">
      <c r="A1325" s="106" t="s">
        <v>1385</v>
      </c>
      <c r="B1325" s="4">
        <v>30000</v>
      </c>
    </row>
    <row r="1326" spans="1:2" x14ac:dyDescent="0.25">
      <c r="A1326" s="10" t="s">
        <v>63</v>
      </c>
      <c r="B1326" s="4">
        <v>1956020</v>
      </c>
    </row>
    <row r="1327" spans="1:2" x14ac:dyDescent="0.25">
      <c r="A1327" s="105" t="s">
        <v>1365</v>
      </c>
      <c r="B1327" s="4">
        <v>69000</v>
      </c>
    </row>
    <row r="1328" spans="1:2" x14ac:dyDescent="0.25">
      <c r="A1328" s="106" t="s">
        <v>1369</v>
      </c>
      <c r="B1328" s="4">
        <v>69000</v>
      </c>
    </row>
    <row r="1329" spans="1:2" x14ac:dyDescent="0.25">
      <c r="A1329" s="105" t="s">
        <v>1386</v>
      </c>
      <c r="B1329" s="4">
        <v>10000</v>
      </c>
    </row>
    <row r="1330" spans="1:2" x14ac:dyDescent="0.25">
      <c r="A1330" s="106" t="s">
        <v>1369</v>
      </c>
      <c r="B1330" s="4">
        <v>10000</v>
      </c>
    </row>
    <row r="1331" spans="1:2" x14ac:dyDescent="0.25">
      <c r="A1331" s="105" t="s">
        <v>1379</v>
      </c>
      <c r="B1331" s="4">
        <v>9250</v>
      </c>
    </row>
    <row r="1332" spans="1:2" x14ac:dyDescent="0.25">
      <c r="A1332" s="106" t="s">
        <v>1369</v>
      </c>
      <c r="B1332" s="4">
        <v>9250</v>
      </c>
    </row>
    <row r="1333" spans="1:2" x14ac:dyDescent="0.25">
      <c r="A1333" s="105" t="s">
        <v>1387</v>
      </c>
      <c r="B1333" s="4">
        <v>1166700</v>
      </c>
    </row>
    <row r="1334" spans="1:2" x14ac:dyDescent="0.25">
      <c r="A1334" s="106" t="s">
        <v>1369</v>
      </c>
      <c r="B1334" s="4">
        <v>1166700</v>
      </c>
    </row>
    <row r="1335" spans="1:2" x14ac:dyDescent="0.25">
      <c r="A1335" s="105" t="s">
        <v>1389</v>
      </c>
      <c r="B1335" s="4">
        <v>701070</v>
      </c>
    </row>
    <row r="1336" spans="1:2" x14ac:dyDescent="0.25">
      <c r="A1336" s="106" t="s">
        <v>1390</v>
      </c>
      <c r="B1336" s="4">
        <v>701070</v>
      </c>
    </row>
    <row r="1337" spans="1:2" x14ac:dyDescent="0.25">
      <c r="A1337" s="10" t="s">
        <v>18</v>
      </c>
      <c r="B1337" s="4">
        <v>2178000</v>
      </c>
    </row>
    <row r="1338" spans="1:2" x14ac:dyDescent="0.25">
      <c r="A1338" s="105" t="s">
        <v>1366</v>
      </c>
      <c r="B1338" s="4">
        <v>5000</v>
      </c>
    </row>
    <row r="1339" spans="1:2" x14ac:dyDescent="0.25">
      <c r="A1339" s="106" t="s">
        <v>1369</v>
      </c>
      <c r="B1339" s="4">
        <v>5000</v>
      </c>
    </row>
    <row r="1340" spans="1:2" x14ac:dyDescent="0.25">
      <c r="A1340" s="105" t="s">
        <v>1365</v>
      </c>
      <c r="B1340" s="4">
        <v>358000</v>
      </c>
    </row>
    <row r="1341" spans="1:2" x14ac:dyDescent="0.25">
      <c r="A1341" s="106" t="s">
        <v>1369</v>
      </c>
      <c r="B1341" s="4">
        <v>358000</v>
      </c>
    </row>
    <row r="1342" spans="1:2" x14ac:dyDescent="0.25">
      <c r="A1342" s="105" t="s">
        <v>1386</v>
      </c>
      <c r="B1342" s="4">
        <v>1500000</v>
      </c>
    </row>
    <row r="1343" spans="1:2" x14ac:dyDescent="0.25">
      <c r="A1343" s="106" t="s">
        <v>1369</v>
      </c>
      <c r="B1343" s="4">
        <v>1500000</v>
      </c>
    </row>
    <row r="1344" spans="1:2" x14ac:dyDescent="0.25">
      <c r="A1344" s="105" t="s">
        <v>1379</v>
      </c>
      <c r="B1344" s="4">
        <v>15000</v>
      </c>
    </row>
    <row r="1345" spans="1:2" x14ac:dyDescent="0.25">
      <c r="A1345" s="106" t="s">
        <v>1369</v>
      </c>
      <c r="B1345" s="4">
        <v>15000</v>
      </c>
    </row>
    <row r="1346" spans="1:2" x14ac:dyDescent="0.25">
      <c r="A1346" s="105" t="s">
        <v>1389</v>
      </c>
      <c r="B1346" s="4">
        <v>300000</v>
      </c>
    </row>
    <row r="1347" spans="1:2" x14ac:dyDescent="0.25">
      <c r="A1347" s="106" t="s">
        <v>1390</v>
      </c>
      <c r="B1347" s="4">
        <v>300000</v>
      </c>
    </row>
    <row r="1348" spans="1:2" x14ac:dyDescent="0.25">
      <c r="A1348" s="10" t="s">
        <v>19</v>
      </c>
      <c r="B1348" s="4">
        <v>201000</v>
      </c>
    </row>
    <row r="1349" spans="1:2" x14ac:dyDescent="0.25">
      <c r="A1349" s="105" t="s">
        <v>1366</v>
      </c>
      <c r="B1349" s="4">
        <v>1000</v>
      </c>
    </row>
    <row r="1350" spans="1:2" x14ac:dyDescent="0.25">
      <c r="A1350" s="106" t="s">
        <v>1369</v>
      </c>
      <c r="B1350" s="4">
        <v>1000</v>
      </c>
    </row>
    <row r="1351" spans="1:2" x14ac:dyDescent="0.25">
      <c r="A1351" s="105" t="s">
        <v>1386</v>
      </c>
      <c r="B1351" s="4">
        <v>200000</v>
      </c>
    </row>
    <row r="1352" spans="1:2" x14ac:dyDescent="0.25">
      <c r="A1352" s="106" t="s">
        <v>1369</v>
      </c>
      <c r="B1352" s="4">
        <v>200000</v>
      </c>
    </row>
    <row r="1353" spans="1:2" x14ac:dyDescent="0.25">
      <c r="A1353" s="10" t="s">
        <v>160</v>
      </c>
      <c r="B1353" s="4">
        <v>9600000</v>
      </c>
    </row>
    <row r="1354" spans="1:2" x14ac:dyDescent="0.25">
      <c r="A1354" s="105" t="s">
        <v>1380</v>
      </c>
      <c r="B1354" s="4">
        <v>9600000</v>
      </c>
    </row>
    <row r="1355" spans="1:2" x14ac:dyDescent="0.25">
      <c r="A1355" s="106" t="s">
        <v>1369</v>
      </c>
      <c r="B1355" s="4">
        <v>9600000</v>
      </c>
    </row>
    <row r="1356" spans="1:2" x14ac:dyDescent="0.25">
      <c r="A1356" s="10" t="s">
        <v>161</v>
      </c>
      <c r="B1356" s="4">
        <v>1036000</v>
      </c>
    </row>
    <row r="1357" spans="1:2" x14ac:dyDescent="0.25">
      <c r="A1357" s="105" t="s">
        <v>1379</v>
      </c>
      <c r="B1357" s="4">
        <v>500000</v>
      </c>
    </row>
    <row r="1358" spans="1:2" x14ac:dyDescent="0.25">
      <c r="A1358" s="106" t="s">
        <v>1369</v>
      </c>
      <c r="B1358" s="4">
        <v>500000</v>
      </c>
    </row>
    <row r="1359" spans="1:2" x14ac:dyDescent="0.25">
      <c r="A1359" s="105" t="s">
        <v>1389</v>
      </c>
      <c r="B1359" s="4">
        <v>536000</v>
      </c>
    </row>
    <row r="1360" spans="1:2" x14ac:dyDescent="0.25">
      <c r="A1360" s="106" t="s">
        <v>1390</v>
      </c>
      <c r="B1360" s="4">
        <v>536000</v>
      </c>
    </row>
    <row r="1361" spans="1:2" x14ac:dyDescent="0.25">
      <c r="A1361" s="10" t="s">
        <v>189</v>
      </c>
      <c r="B1361" s="4">
        <v>76000</v>
      </c>
    </row>
    <row r="1362" spans="1:2" x14ac:dyDescent="0.25">
      <c r="A1362" s="105" t="s">
        <v>1380</v>
      </c>
      <c r="B1362" s="4">
        <v>76000</v>
      </c>
    </row>
    <row r="1363" spans="1:2" x14ac:dyDescent="0.25">
      <c r="A1363" s="106" t="s">
        <v>1369</v>
      </c>
      <c r="B1363" s="4">
        <v>76000</v>
      </c>
    </row>
    <row r="1364" spans="1:2" x14ac:dyDescent="0.25">
      <c r="A1364" s="10" t="s">
        <v>162</v>
      </c>
      <c r="B1364" s="4">
        <v>737000</v>
      </c>
    </row>
    <row r="1365" spans="1:2" x14ac:dyDescent="0.25">
      <c r="A1365" s="105" t="s">
        <v>1365</v>
      </c>
      <c r="B1365" s="4">
        <v>72000</v>
      </c>
    </row>
    <row r="1366" spans="1:2" x14ac:dyDescent="0.25">
      <c r="A1366" s="106" t="s">
        <v>1369</v>
      </c>
      <c r="B1366" s="4">
        <v>72000</v>
      </c>
    </row>
    <row r="1367" spans="1:2" x14ac:dyDescent="0.25">
      <c r="A1367" s="105" t="s">
        <v>1389</v>
      </c>
      <c r="B1367" s="4">
        <v>665000</v>
      </c>
    </row>
    <row r="1368" spans="1:2" x14ac:dyDescent="0.25">
      <c r="A1368" s="106" t="s">
        <v>1390</v>
      </c>
      <c r="B1368" s="4">
        <v>665000</v>
      </c>
    </row>
    <row r="1369" spans="1:2" x14ac:dyDescent="0.25">
      <c r="A1369" s="10" t="s">
        <v>49</v>
      </c>
      <c r="B1369" s="4">
        <v>9388000</v>
      </c>
    </row>
    <row r="1370" spans="1:2" x14ac:dyDescent="0.25">
      <c r="A1370" s="105" t="s">
        <v>1366</v>
      </c>
      <c r="B1370" s="4">
        <v>8000</v>
      </c>
    </row>
    <row r="1371" spans="1:2" x14ac:dyDescent="0.25">
      <c r="A1371" s="106" t="s">
        <v>1369</v>
      </c>
      <c r="B1371" s="4">
        <v>8000</v>
      </c>
    </row>
    <row r="1372" spans="1:2" x14ac:dyDescent="0.25">
      <c r="A1372" s="105" t="s">
        <v>1365</v>
      </c>
      <c r="B1372" s="4">
        <v>9380000</v>
      </c>
    </row>
    <row r="1373" spans="1:2" x14ac:dyDescent="0.25">
      <c r="A1373" s="106" t="s">
        <v>1369</v>
      </c>
      <c r="B1373" s="4">
        <v>9380000</v>
      </c>
    </row>
    <row r="1374" spans="1:2" x14ac:dyDescent="0.25">
      <c r="A1374" s="10" t="s">
        <v>163</v>
      </c>
      <c r="B1374" s="4">
        <v>174452</v>
      </c>
    </row>
    <row r="1375" spans="1:2" x14ac:dyDescent="0.25">
      <c r="A1375" s="105" t="s">
        <v>1365</v>
      </c>
      <c r="B1375" s="4">
        <v>35600</v>
      </c>
    </row>
    <row r="1376" spans="1:2" x14ac:dyDescent="0.25">
      <c r="A1376" s="106" t="s">
        <v>1369</v>
      </c>
      <c r="B1376" s="4">
        <v>35600</v>
      </c>
    </row>
    <row r="1377" spans="1:2" x14ac:dyDescent="0.25">
      <c r="A1377" s="105" t="s">
        <v>1380</v>
      </c>
      <c r="B1377" s="4">
        <v>138852</v>
      </c>
    </row>
    <row r="1378" spans="1:2" x14ac:dyDescent="0.25">
      <c r="A1378" s="106" t="s">
        <v>1369</v>
      </c>
      <c r="B1378" s="4">
        <v>138852</v>
      </c>
    </row>
    <row r="1379" spans="1:2" x14ac:dyDescent="0.25">
      <c r="A1379" s="10" t="s">
        <v>102</v>
      </c>
      <c r="B1379" s="4">
        <v>7928720</v>
      </c>
    </row>
    <row r="1380" spans="1:2" x14ac:dyDescent="0.25">
      <c r="A1380" s="105" t="s">
        <v>1373</v>
      </c>
      <c r="B1380" s="4">
        <v>100000</v>
      </c>
    </row>
    <row r="1381" spans="1:2" x14ac:dyDescent="0.25">
      <c r="A1381" s="106" t="s">
        <v>1368</v>
      </c>
      <c r="B1381" s="4">
        <v>100000</v>
      </c>
    </row>
    <row r="1382" spans="1:2" x14ac:dyDescent="0.25">
      <c r="A1382" s="105" t="s">
        <v>1365</v>
      </c>
      <c r="B1382" s="4">
        <v>28600</v>
      </c>
    </row>
    <row r="1383" spans="1:2" x14ac:dyDescent="0.25">
      <c r="A1383" s="106" t="s">
        <v>1369</v>
      </c>
      <c r="B1383" s="4">
        <v>28600</v>
      </c>
    </row>
    <row r="1384" spans="1:2" x14ac:dyDescent="0.25">
      <c r="A1384" s="105" t="s">
        <v>1380</v>
      </c>
      <c r="B1384" s="4">
        <v>1509120</v>
      </c>
    </row>
    <row r="1385" spans="1:2" x14ac:dyDescent="0.25">
      <c r="A1385" s="106" t="s">
        <v>1369</v>
      </c>
      <c r="B1385" s="4">
        <v>1509120</v>
      </c>
    </row>
    <row r="1386" spans="1:2" x14ac:dyDescent="0.25">
      <c r="A1386" s="105" t="s">
        <v>1379</v>
      </c>
      <c r="B1386" s="4">
        <v>6291000</v>
      </c>
    </row>
    <row r="1387" spans="1:2" x14ac:dyDescent="0.25">
      <c r="A1387" s="106" t="s">
        <v>1369</v>
      </c>
      <c r="B1387" s="4">
        <v>6291000</v>
      </c>
    </row>
    <row r="1388" spans="1:2" x14ac:dyDescent="0.25">
      <c r="A1388" s="10" t="s">
        <v>164</v>
      </c>
      <c r="B1388" s="4">
        <v>10044000</v>
      </c>
    </row>
    <row r="1389" spans="1:2" x14ac:dyDescent="0.25">
      <c r="A1389" s="105" t="s">
        <v>1365</v>
      </c>
      <c r="B1389" s="4">
        <v>44000</v>
      </c>
    </row>
    <row r="1390" spans="1:2" x14ac:dyDescent="0.25">
      <c r="A1390" s="106" t="s">
        <v>1369</v>
      </c>
      <c r="B1390" s="4">
        <v>44000</v>
      </c>
    </row>
    <row r="1391" spans="1:2" x14ac:dyDescent="0.25">
      <c r="A1391" s="105" t="s">
        <v>1379</v>
      </c>
      <c r="B1391" s="4">
        <v>10000000</v>
      </c>
    </row>
    <row r="1392" spans="1:2" x14ac:dyDescent="0.25">
      <c r="A1392" s="106" t="s">
        <v>1369</v>
      </c>
      <c r="B1392" s="4">
        <v>10000000</v>
      </c>
    </row>
    <row r="1393" spans="1:2" x14ac:dyDescent="0.25">
      <c r="A1393" s="10" t="s">
        <v>103</v>
      </c>
      <c r="B1393" s="4">
        <v>512000</v>
      </c>
    </row>
    <row r="1394" spans="1:2" x14ac:dyDescent="0.25">
      <c r="A1394" s="105" t="s">
        <v>1373</v>
      </c>
      <c r="B1394" s="4">
        <v>500000</v>
      </c>
    </row>
    <row r="1395" spans="1:2" x14ac:dyDescent="0.25">
      <c r="A1395" s="106" t="s">
        <v>1368</v>
      </c>
      <c r="B1395" s="4">
        <v>500000</v>
      </c>
    </row>
    <row r="1396" spans="1:2" x14ac:dyDescent="0.25">
      <c r="A1396" s="105" t="s">
        <v>1365</v>
      </c>
      <c r="B1396" s="4">
        <v>12000</v>
      </c>
    </row>
    <row r="1397" spans="1:2" x14ac:dyDescent="0.25">
      <c r="A1397" s="106" t="s">
        <v>1369</v>
      </c>
      <c r="B1397" s="4">
        <v>12000</v>
      </c>
    </row>
    <row r="1398" spans="1:2" x14ac:dyDescent="0.25">
      <c r="A1398" s="10" t="s">
        <v>82</v>
      </c>
      <c r="B1398" s="4">
        <v>5164704.3499999996</v>
      </c>
    </row>
    <row r="1399" spans="1:2" x14ac:dyDescent="0.25">
      <c r="A1399" s="105" t="s">
        <v>1373</v>
      </c>
      <c r="B1399" s="4">
        <v>4877704.3499999996</v>
      </c>
    </row>
    <row r="1400" spans="1:2" x14ac:dyDescent="0.25">
      <c r="A1400" s="106" t="s">
        <v>1368</v>
      </c>
      <c r="B1400" s="4">
        <v>4877704.3499999996</v>
      </c>
    </row>
    <row r="1401" spans="1:2" x14ac:dyDescent="0.25">
      <c r="A1401" s="105" t="s">
        <v>1379</v>
      </c>
      <c r="B1401" s="4">
        <v>287000</v>
      </c>
    </row>
    <row r="1402" spans="1:2" x14ac:dyDescent="0.25">
      <c r="A1402" s="106" t="s">
        <v>1369</v>
      </c>
      <c r="B1402" s="4">
        <v>287000</v>
      </c>
    </row>
    <row r="1403" spans="1:2" x14ac:dyDescent="0.25">
      <c r="A1403" s="10" t="s">
        <v>91</v>
      </c>
      <c r="B1403" s="4">
        <v>8379800</v>
      </c>
    </row>
    <row r="1404" spans="1:2" x14ac:dyDescent="0.25">
      <c r="A1404" s="105" t="s">
        <v>1383</v>
      </c>
      <c r="B1404" s="4">
        <v>80000</v>
      </c>
    </row>
    <row r="1405" spans="1:2" x14ac:dyDescent="0.25">
      <c r="A1405" s="106" t="s">
        <v>1378</v>
      </c>
      <c r="B1405" s="4">
        <v>80000</v>
      </c>
    </row>
    <row r="1406" spans="1:2" x14ac:dyDescent="0.25">
      <c r="A1406" s="105" t="s">
        <v>1379</v>
      </c>
      <c r="B1406" s="4">
        <v>8184800</v>
      </c>
    </row>
    <row r="1407" spans="1:2" x14ac:dyDescent="0.25">
      <c r="A1407" s="106" t="s">
        <v>1369</v>
      </c>
      <c r="B1407" s="4">
        <v>8184800</v>
      </c>
    </row>
    <row r="1408" spans="1:2" x14ac:dyDescent="0.25">
      <c r="A1408" s="105" t="s">
        <v>1381</v>
      </c>
      <c r="B1408" s="4">
        <v>100000</v>
      </c>
    </row>
    <row r="1409" spans="1:2" x14ac:dyDescent="0.25">
      <c r="A1409" s="106" t="s">
        <v>1369</v>
      </c>
      <c r="B1409" s="4">
        <v>100000</v>
      </c>
    </row>
    <row r="1410" spans="1:2" x14ac:dyDescent="0.25">
      <c r="A1410" s="105" t="s">
        <v>1389</v>
      </c>
      <c r="B1410" s="4">
        <v>15000</v>
      </c>
    </row>
    <row r="1411" spans="1:2" x14ac:dyDescent="0.25">
      <c r="A1411" s="106" t="s">
        <v>1390</v>
      </c>
      <c r="B1411" s="4">
        <v>15000</v>
      </c>
    </row>
    <row r="1412" spans="1:2" x14ac:dyDescent="0.25">
      <c r="A1412" s="10" t="s">
        <v>50</v>
      </c>
      <c r="B1412" s="4">
        <v>11762899</v>
      </c>
    </row>
    <row r="1413" spans="1:2" x14ac:dyDescent="0.25">
      <c r="A1413" s="105" t="s">
        <v>1366</v>
      </c>
      <c r="B1413" s="4">
        <v>5000</v>
      </c>
    </row>
    <row r="1414" spans="1:2" x14ac:dyDescent="0.25">
      <c r="A1414" s="106" t="s">
        <v>1369</v>
      </c>
      <c r="B1414" s="4">
        <v>5000</v>
      </c>
    </row>
    <row r="1415" spans="1:2" x14ac:dyDescent="0.25">
      <c r="A1415" s="105" t="s">
        <v>1373</v>
      </c>
      <c r="B1415" s="4">
        <v>2170000</v>
      </c>
    </row>
    <row r="1416" spans="1:2" x14ac:dyDescent="0.25">
      <c r="A1416" s="106" t="s">
        <v>1368</v>
      </c>
      <c r="B1416" s="4">
        <v>2170000</v>
      </c>
    </row>
    <row r="1417" spans="1:2" x14ac:dyDescent="0.25">
      <c r="A1417" s="105" t="s">
        <v>1365</v>
      </c>
      <c r="B1417" s="4">
        <v>33000</v>
      </c>
    </row>
    <row r="1418" spans="1:2" x14ac:dyDescent="0.25">
      <c r="A1418" s="106" t="s">
        <v>1369</v>
      </c>
      <c r="B1418" s="4">
        <v>33000</v>
      </c>
    </row>
    <row r="1419" spans="1:2" x14ac:dyDescent="0.25">
      <c r="A1419" s="105" t="s">
        <v>1383</v>
      </c>
      <c r="B1419" s="4">
        <v>45000</v>
      </c>
    </row>
    <row r="1420" spans="1:2" x14ac:dyDescent="0.25">
      <c r="A1420" s="106" t="s">
        <v>1378</v>
      </c>
      <c r="B1420" s="4">
        <v>45000</v>
      </c>
    </row>
    <row r="1421" spans="1:2" x14ac:dyDescent="0.25">
      <c r="A1421" s="105" t="s">
        <v>1386</v>
      </c>
      <c r="B1421" s="4">
        <v>35000</v>
      </c>
    </row>
    <row r="1422" spans="1:2" x14ac:dyDescent="0.25">
      <c r="A1422" s="106" t="s">
        <v>1369</v>
      </c>
      <c r="B1422" s="4">
        <v>35000</v>
      </c>
    </row>
    <row r="1423" spans="1:2" x14ac:dyDescent="0.25">
      <c r="A1423" s="105" t="s">
        <v>1380</v>
      </c>
      <c r="B1423" s="4">
        <v>48427.1</v>
      </c>
    </row>
    <row r="1424" spans="1:2" x14ac:dyDescent="0.25">
      <c r="A1424" s="106" t="s">
        <v>1369</v>
      </c>
      <c r="B1424" s="4">
        <v>48427.1</v>
      </c>
    </row>
    <row r="1425" spans="1:2" x14ac:dyDescent="0.25">
      <c r="A1425" s="105" t="s">
        <v>1379</v>
      </c>
      <c r="B1425" s="4">
        <v>9075000</v>
      </c>
    </row>
    <row r="1426" spans="1:2" x14ac:dyDescent="0.25">
      <c r="A1426" s="106" t="s">
        <v>1369</v>
      </c>
      <c r="B1426" s="4">
        <v>9075000</v>
      </c>
    </row>
    <row r="1427" spans="1:2" x14ac:dyDescent="0.25">
      <c r="A1427" s="105" t="s">
        <v>1381</v>
      </c>
      <c r="B1427" s="4">
        <v>100000</v>
      </c>
    </row>
    <row r="1428" spans="1:2" x14ac:dyDescent="0.25">
      <c r="A1428" s="106" t="s">
        <v>1369</v>
      </c>
      <c r="B1428" s="4">
        <v>100000</v>
      </c>
    </row>
    <row r="1429" spans="1:2" x14ac:dyDescent="0.25">
      <c r="A1429" s="105" t="s">
        <v>1389</v>
      </c>
      <c r="B1429" s="4">
        <v>251471.9</v>
      </c>
    </row>
    <row r="1430" spans="1:2" x14ac:dyDescent="0.25">
      <c r="A1430" s="106" t="s">
        <v>1390</v>
      </c>
      <c r="B1430" s="4">
        <v>251471.9</v>
      </c>
    </row>
    <row r="1431" spans="1:2" x14ac:dyDescent="0.25">
      <c r="A1431" s="10" t="s">
        <v>78</v>
      </c>
      <c r="B1431" s="4">
        <v>2120000</v>
      </c>
    </row>
    <row r="1432" spans="1:2" x14ac:dyDescent="0.25">
      <c r="A1432" s="105" t="s">
        <v>1386</v>
      </c>
      <c r="B1432" s="4">
        <v>210000</v>
      </c>
    </row>
    <row r="1433" spans="1:2" x14ac:dyDescent="0.25">
      <c r="A1433" s="106" t="s">
        <v>1369</v>
      </c>
      <c r="B1433" s="4">
        <v>210000</v>
      </c>
    </row>
    <row r="1434" spans="1:2" x14ac:dyDescent="0.25">
      <c r="A1434" s="105" t="s">
        <v>1379</v>
      </c>
      <c r="B1434" s="4">
        <v>1750000</v>
      </c>
    </row>
    <row r="1435" spans="1:2" x14ac:dyDescent="0.25">
      <c r="A1435" s="106" t="s">
        <v>1369</v>
      </c>
      <c r="B1435" s="4">
        <v>1750000</v>
      </c>
    </row>
    <row r="1436" spans="1:2" x14ac:dyDescent="0.25">
      <c r="A1436" s="105" t="s">
        <v>1384</v>
      </c>
      <c r="B1436" s="4">
        <v>160000</v>
      </c>
    </row>
    <row r="1437" spans="1:2" x14ac:dyDescent="0.25">
      <c r="A1437" s="106" t="s">
        <v>1385</v>
      </c>
      <c r="B1437" s="4">
        <v>160000</v>
      </c>
    </row>
    <row r="1438" spans="1:2" x14ac:dyDescent="0.25">
      <c r="A1438" s="10" t="s">
        <v>166</v>
      </c>
      <c r="B1438" s="4">
        <v>675000</v>
      </c>
    </row>
    <row r="1439" spans="1:2" x14ac:dyDescent="0.25">
      <c r="A1439" s="105" t="s">
        <v>1365</v>
      </c>
      <c r="B1439" s="4">
        <v>675000</v>
      </c>
    </row>
    <row r="1440" spans="1:2" x14ac:dyDescent="0.25">
      <c r="A1440" s="106" t="s">
        <v>1369</v>
      </c>
      <c r="B1440" s="4">
        <v>675000</v>
      </c>
    </row>
    <row r="1441" spans="1:2" x14ac:dyDescent="0.25">
      <c r="A1441" s="10" t="s">
        <v>40</v>
      </c>
      <c r="B1441" s="4">
        <v>5000</v>
      </c>
    </row>
    <row r="1442" spans="1:2" x14ac:dyDescent="0.25">
      <c r="A1442" s="105" t="s">
        <v>1373</v>
      </c>
      <c r="B1442" s="4">
        <v>5000</v>
      </c>
    </row>
    <row r="1443" spans="1:2" x14ac:dyDescent="0.25">
      <c r="A1443" s="106" t="s">
        <v>1368</v>
      </c>
      <c r="B1443" s="4">
        <v>5000</v>
      </c>
    </row>
    <row r="1444" spans="1:2" x14ac:dyDescent="0.25">
      <c r="A1444" s="10" t="s">
        <v>1185</v>
      </c>
      <c r="B1444" s="4">
        <v>5000000</v>
      </c>
    </row>
    <row r="1445" spans="1:2" x14ac:dyDescent="0.25">
      <c r="A1445" s="105" t="s">
        <v>1373</v>
      </c>
      <c r="B1445" s="4">
        <v>5000000</v>
      </c>
    </row>
    <row r="1446" spans="1:2" x14ac:dyDescent="0.25">
      <c r="A1446" s="106" t="s">
        <v>1368</v>
      </c>
      <c r="B1446" s="4">
        <v>5000000</v>
      </c>
    </row>
    <row r="1447" spans="1:2" x14ac:dyDescent="0.25">
      <c r="A1447" s="10" t="s">
        <v>108</v>
      </c>
      <c r="B1447" s="4">
        <v>2500000</v>
      </c>
    </row>
    <row r="1448" spans="1:2" x14ac:dyDescent="0.25">
      <c r="A1448" s="105" t="s">
        <v>1373</v>
      </c>
      <c r="B1448" s="4">
        <v>2500000</v>
      </c>
    </row>
    <row r="1449" spans="1:2" x14ac:dyDescent="0.25">
      <c r="A1449" s="106" t="s">
        <v>1368</v>
      </c>
      <c r="B1449" s="4">
        <v>2500000</v>
      </c>
    </row>
    <row r="1450" spans="1:2" x14ac:dyDescent="0.25">
      <c r="A1450" s="10" t="s">
        <v>84</v>
      </c>
      <c r="B1450" s="4">
        <v>28787400</v>
      </c>
    </row>
    <row r="1451" spans="1:2" x14ac:dyDescent="0.25">
      <c r="A1451" s="105" t="s">
        <v>1373</v>
      </c>
      <c r="B1451" s="4">
        <v>28575000</v>
      </c>
    </row>
    <row r="1452" spans="1:2" x14ac:dyDescent="0.25">
      <c r="A1452" s="106" t="s">
        <v>1368</v>
      </c>
      <c r="B1452" s="4">
        <v>28575000</v>
      </c>
    </row>
    <row r="1453" spans="1:2" x14ac:dyDescent="0.25">
      <c r="A1453" s="105" t="s">
        <v>1387</v>
      </c>
      <c r="B1453" s="4">
        <v>30000</v>
      </c>
    </row>
    <row r="1454" spans="1:2" x14ac:dyDescent="0.25">
      <c r="A1454" s="106" t="s">
        <v>1369</v>
      </c>
      <c r="B1454" s="4">
        <v>30000</v>
      </c>
    </row>
    <row r="1455" spans="1:2" x14ac:dyDescent="0.25">
      <c r="A1455" s="105" t="s">
        <v>1389</v>
      </c>
      <c r="B1455" s="4">
        <v>182400</v>
      </c>
    </row>
    <row r="1456" spans="1:2" x14ac:dyDescent="0.25">
      <c r="A1456" s="106" t="s">
        <v>1390</v>
      </c>
      <c r="B1456" s="4">
        <v>182400</v>
      </c>
    </row>
    <row r="1457" spans="1:2" x14ac:dyDescent="0.25">
      <c r="A1457" s="10" t="s">
        <v>86</v>
      </c>
      <c r="B1457" s="4">
        <v>9578700</v>
      </c>
    </row>
    <row r="1458" spans="1:2" x14ac:dyDescent="0.25">
      <c r="A1458" s="105" t="s">
        <v>1373</v>
      </c>
      <c r="B1458" s="4">
        <v>8333600</v>
      </c>
    </row>
    <row r="1459" spans="1:2" x14ac:dyDescent="0.25">
      <c r="A1459" s="106" t="s">
        <v>1368</v>
      </c>
      <c r="B1459" s="4">
        <v>8333600</v>
      </c>
    </row>
    <row r="1460" spans="1:2" x14ac:dyDescent="0.25">
      <c r="A1460" s="105" t="s">
        <v>1383</v>
      </c>
      <c r="B1460" s="4">
        <v>400000</v>
      </c>
    </row>
    <row r="1461" spans="1:2" x14ac:dyDescent="0.25">
      <c r="A1461" s="106" t="s">
        <v>1378</v>
      </c>
      <c r="B1461" s="4">
        <v>400000</v>
      </c>
    </row>
    <row r="1462" spans="1:2" x14ac:dyDescent="0.25">
      <c r="A1462" s="105" t="s">
        <v>1379</v>
      </c>
      <c r="B1462" s="4">
        <v>305100</v>
      </c>
    </row>
    <row r="1463" spans="1:2" x14ac:dyDescent="0.25">
      <c r="A1463" s="106" t="s">
        <v>1369</v>
      </c>
      <c r="B1463" s="4">
        <v>305100</v>
      </c>
    </row>
    <row r="1464" spans="1:2" x14ac:dyDescent="0.25">
      <c r="A1464" s="105" t="s">
        <v>1387</v>
      </c>
      <c r="B1464" s="4">
        <v>540000</v>
      </c>
    </row>
    <row r="1465" spans="1:2" x14ac:dyDescent="0.25">
      <c r="A1465" s="106" t="s">
        <v>1369</v>
      </c>
      <c r="B1465" s="4">
        <v>540000</v>
      </c>
    </row>
    <row r="1466" spans="1:2" x14ac:dyDescent="0.25">
      <c r="A1466" s="10" t="s">
        <v>138</v>
      </c>
      <c r="B1466" s="4">
        <v>657008.52834038867</v>
      </c>
    </row>
    <row r="1467" spans="1:2" x14ac:dyDescent="0.25">
      <c r="A1467" s="105" t="s">
        <v>1379</v>
      </c>
      <c r="B1467" s="4">
        <v>657008.52834038867</v>
      </c>
    </row>
    <row r="1468" spans="1:2" x14ac:dyDescent="0.25">
      <c r="A1468" s="106" t="s">
        <v>1369</v>
      </c>
      <c r="B1468" s="4">
        <v>657008.52834038867</v>
      </c>
    </row>
    <row r="1469" spans="1:2" x14ac:dyDescent="0.25">
      <c r="A1469" s="10" t="s">
        <v>139</v>
      </c>
      <c r="B1469" s="4">
        <v>146082881.71373492</v>
      </c>
    </row>
    <row r="1470" spans="1:2" x14ac:dyDescent="0.25">
      <c r="A1470" s="105" t="s">
        <v>1379</v>
      </c>
      <c r="B1470" s="4">
        <v>146082881.71373492</v>
      </c>
    </row>
    <row r="1471" spans="1:2" x14ac:dyDescent="0.25">
      <c r="A1471" s="106" t="s">
        <v>1369</v>
      </c>
      <c r="B1471" s="4">
        <v>146082881.71373492</v>
      </c>
    </row>
    <row r="1472" spans="1:2" x14ac:dyDescent="0.25">
      <c r="A1472" s="10" t="s">
        <v>140</v>
      </c>
      <c r="B1472" s="4">
        <v>31981162.290052444</v>
      </c>
    </row>
    <row r="1473" spans="1:2" x14ac:dyDescent="0.25">
      <c r="A1473" s="105" t="s">
        <v>1379</v>
      </c>
      <c r="B1473" s="4">
        <v>31981162.290052444</v>
      </c>
    </row>
    <row r="1474" spans="1:2" x14ac:dyDescent="0.25">
      <c r="A1474" s="106" t="s">
        <v>1369</v>
      </c>
      <c r="B1474" s="4">
        <v>31981162.290052444</v>
      </c>
    </row>
    <row r="1475" spans="1:2" x14ac:dyDescent="0.25">
      <c r="A1475" s="10" t="s">
        <v>141</v>
      </c>
      <c r="B1475" s="4">
        <v>298336979.70026803</v>
      </c>
    </row>
    <row r="1476" spans="1:2" x14ac:dyDescent="0.25">
      <c r="A1476" s="105" t="s">
        <v>1379</v>
      </c>
      <c r="B1476" s="4">
        <v>298336979.70026803</v>
      </c>
    </row>
    <row r="1477" spans="1:2" x14ac:dyDescent="0.25">
      <c r="A1477" s="106" t="s">
        <v>1369</v>
      </c>
      <c r="B1477" s="4">
        <v>298336979.70026803</v>
      </c>
    </row>
    <row r="1478" spans="1:2" x14ac:dyDescent="0.25">
      <c r="A1478" s="10" t="s">
        <v>142</v>
      </c>
      <c r="B1478" s="4">
        <v>134058.85923667508</v>
      </c>
    </row>
    <row r="1479" spans="1:2" x14ac:dyDescent="0.25">
      <c r="A1479" s="105" t="s">
        <v>1379</v>
      </c>
      <c r="B1479" s="4">
        <v>134058.85923667508</v>
      </c>
    </row>
    <row r="1480" spans="1:2" x14ac:dyDescent="0.25">
      <c r="A1480" s="106" t="s">
        <v>1369</v>
      </c>
      <c r="B1480" s="4">
        <v>134058.85923667508</v>
      </c>
    </row>
    <row r="1481" spans="1:2" x14ac:dyDescent="0.25">
      <c r="A1481" s="10" t="s">
        <v>143</v>
      </c>
      <c r="B1481" s="4">
        <v>205423214.66384238</v>
      </c>
    </row>
    <row r="1482" spans="1:2" x14ac:dyDescent="0.25">
      <c r="A1482" s="105" t="s">
        <v>1379</v>
      </c>
      <c r="B1482" s="4">
        <v>205423214.66384238</v>
      </c>
    </row>
    <row r="1483" spans="1:2" x14ac:dyDescent="0.25">
      <c r="A1483" s="106" t="s">
        <v>1369</v>
      </c>
      <c r="B1483" s="4">
        <v>205423214.66384238</v>
      </c>
    </row>
    <row r="1484" spans="1:2" x14ac:dyDescent="0.25">
      <c r="A1484" s="10" t="s">
        <v>1201</v>
      </c>
      <c r="B1484" s="4">
        <v>1000000</v>
      </c>
    </row>
    <row r="1485" spans="1:2" x14ac:dyDescent="0.25">
      <c r="A1485" s="105" t="s">
        <v>1374</v>
      </c>
      <c r="B1485" s="4">
        <v>1000000</v>
      </c>
    </row>
    <row r="1486" spans="1:2" x14ac:dyDescent="0.25">
      <c r="A1486" s="106" t="s">
        <v>1375</v>
      </c>
      <c r="B1486" s="4">
        <v>1000000</v>
      </c>
    </row>
    <row r="1487" spans="1:2" x14ac:dyDescent="0.25">
      <c r="A1487" s="10" t="s">
        <v>127</v>
      </c>
      <c r="B1487" s="4">
        <v>41396469.219999999</v>
      </c>
    </row>
    <row r="1488" spans="1:2" x14ac:dyDescent="0.25">
      <c r="A1488" s="105" t="s">
        <v>1396</v>
      </c>
      <c r="B1488" s="4">
        <v>41396469.219999999</v>
      </c>
    </row>
    <row r="1489" spans="1:2" x14ac:dyDescent="0.25">
      <c r="A1489" s="106" t="s">
        <v>1397</v>
      </c>
      <c r="B1489" s="4">
        <v>41396469.219999999</v>
      </c>
    </row>
    <row r="1490" spans="1:2" x14ac:dyDescent="0.25">
      <c r="A1490" s="10" t="s">
        <v>128</v>
      </c>
      <c r="B1490" s="4">
        <v>72698141.579999998</v>
      </c>
    </row>
    <row r="1491" spans="1:2" x14ac:dyDescent="0.25">
      <c r="A1491" s="105" t="s">
        <v>1396</v>
      </c>
      <c r="B1491" s="4">
        <v>72698141.579999998</v>
      </c>
    </row>
    <row r="1492" spans="1:2" x14ac:dyDescent="0.25">
      <c r="A1492" s="106" t="s">
        <v>1397</v>
      </c>
      <c r="B1492" s="4">
        <v>72698141.579999998</v>
      </c>
    </row>
    <row r="1493" spans="1:2" x14ac:dyDescent="0.25">
      <c r="A1493" s="10" t="s">
        <v>129</v>
      </c>
      <c r="B1493" s="4">
        <v>1548486.4</v>
      </c>
    </row>
    <row r="1494" spans="1:2" x14ac:dyDescent="0.25">
      <c r="A1494" s="105" t="s">
        <v>1396</v>
      </c>
      <c r="B1494" s="4">
        <v>1548486.4</v>
      </c>
    </row>
    <row r="1495" spans="1:2" x14ac:dyDescent="0.25">
      <c r="A1495" s="106" t="s">
        <v>1397</v>
      </c>
      <c r="B1495" s="4">
        <v>1548486.4</v>
      </c>
    </row>
    <row r="1496" spans="1:2" x14ac:dyDescent="0.25">
      <c r="A1496" s="10" t="s">
        <v>33</v>
      </c>
      <c r="B1496" s="4">
        <v>6334310673.4666672</v>
      </c>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G12"/>
  <sheetViews>
    <sheetView workbookViewId="0"/>
  </sheetViews>
  <sheetFormatPr baseColWidth="10" defaultColWidth="11.42578125" defaultRowHeight="15" x14ac:dyDescent="0.25"/>
  <cols>
    <col min="1" max="1" width="1.28515625" style="45" customWidth="1"/>
    <col min="2" max="2" width="28.7109375" style="45" bestFit="1" customWidth="1"/>
    <col min="3" max="4" width="16.85546875" style="45" bestFit="1" customWidth="1"/>
    <col min="5" max="5" width="14.140625" style="45" bestFit="1" customWidth="1"/>
    <col min="6" max="7" width="30.7109375" style="45" customWidth="1"/>
    <col min="8" max="16384" width="11.42578125" style="45"/>
  </cols>
  <sheetData>
    <row r="1" spans="2:7" ht="3.75" customHeight="1" thickBot="1" x14ac:dyDescent="0.3"/>
    <row r="2" spans="2:7" ht="21.75" thickBot="1" x14ac:dyDescent="0.3">
      <c r="B2" s="342" t="s">
        <v>1311</v>
      </c>
      <c r="C2" s="343"/>
      <c r="D2" s="343"/>
      <c r="E2" s="343"/>
      <c r="F2" s="344"/>
      <c r="G2" s="348" t="s">
        <v>1322</v>
      </c>
    </row>
    <row r="3" spans="2:7" x14ac:dyDescent="0.25">
      <c r="B3" s="7"/>
      <c r="C3" s="70">
        <v>2018</v>
      </c>
      <c r="D3" s="72" t="s">
        <v>1310</v>
      </c>
      <c r="E3" s="71">
        <v>2019</v>
      </c>
      <c r="F3" s="71" t="s">
        <v>1312</v>
      </c>
      <c r="G3" s="349"/>
    </row>
    <row r="4" spans="2:7" ht="45" x14ac:dyDescent="0.25">
      <c r="B4" s="73" t="s">
        <v>1308</v>
      </c>
      <c r="C4" s="74">
        <v>2180880401.2399998</v>
      </c>
      <c r="D4" s="75">
        <f>+E4-C4</f>
        <v>97504875</v>
      </c>
      <c r="E4" s="76">
        <v>2278385276.2399998</v>
      </c>
      <c r="F4" s="77" t="s">
        <v>1313</v>
      </c>
      <c r="G4" s="349"/>
    </row>
    <row r="5" spans="2:7" ht="45" x14ac:dyDescent="0.25">
      <c r="B5" s="73" t="s">
        <v>1309</v>
      </c>
      <c r="C5" s="74">
        <v>1069282098.76</v>
      </c>
      <c r="D5" s="75">
        <f>+E5-C5</f>
        <v>85163677.200000048</v>
      </c>
      <c r="E5" s="76">
        <v>1154445775.96</v>
      </c>
      <c r="F5" s="77" t="s">
        <v>1314</v>
      </c>
      <c r="G5" s="349"/>
    </row>
    <row r="6" spans="2:7" ht="15.75" thickBot="1" x14ac:dyDescent="0.3">
      <c r="B6" s="78" t="s">
        <v>1213</v>
      </c>
      <c r="C6" s="79">
        <f>+SUM(C4:C5)</f>
        <v>3250162500</v>
      </c>
      <c r="D6" s="79">
        <f>+SUM(D4:D5)</f>
        <v>182668552.20000005</v>
      </c>
      <c r="E6" s="80">
        <f>+SUM(E4:E5)</f>
        <v>3432831052.1999998</v>
      </c>
      <c r="F6" s="80"/>
      <c r="G6" s="350"/>
    </row>
    <row r="7" spans="2:7" ht="19.5" thickBot="1" x14ac:dyDescent="0.35">
      <c r="G7" s="98"/>
    </row>
    <row r="8" spans="2:7" ht="21.75" thickBot="1" x14ac:dyDescent="0.3">
      <c r="B8" s="342" t="s">
        <v>1311</v>
      </c>
      <c r="C8" s="343"/>
      <c r="D8" s="343"/>
      <c r="E8" s="343"/>
      <c r="F8" s="344"/>
      <c r="G8" s="348" t="s">
        <v>1321</v>
      </c>
    </row>
    <row r="9" spans="2:7" x14ac:dyDescent="0.25">
      <c r="B9" s="7"/>
      <c r="C9" s="70">
        <v>2018</v>
      </c>
      <c r="D9" s="72" t="s">
        <v>1310</v>
      </c>
      <c r="E9" s="71">
        <v>2019</v>
      </c>
      <c r="F9" s="71" t="s">
        <v>1312</v>
      </c>
      <c r="G9" s="349"/>
    </row>
    <row r="10" spans="2:7" ht="45" x14ac:dyDescent="0.25">
      <c r="B10" s="73" t="s">
        <v>1308</v>
      </c>
      <c r="C10" s="74">
        <v>2180880401.2399998</v>
      </c>
      <c r="D10" s="97">
        <f>+C10*0.03</f>
        <v>65426412.037199989</v>
      </c>
      <c r="E10" s="76">
        <f>+C10+D10</f>
        <v>2246306813.2771997</v>
      </c>
      <c r="F10" s="77" t="s">
        <v>1313</v>
      </c>
      <c r="G10" s="349"/>
    </row>
    <row r="11" spans="2:7" ht="45" x14ac:dyDescent="0.25">
      <c r="B11" s="73" t="s">
        <v>1309</v>
      </c>
      <c r="C11" s="74">
        <v>1069282098.76</v>
      </c>
      <c r="D11" s="75">
        <v>85163677.200000048</v>
      </c>
      <c r="E11" s="76">
        <f>+C11+D11</f>
        <v>1154445775.96</v>
      </c>
      <c r="F11" s="77" t="s">
        <v>1314</v>
      </c>
      <c r="G11" s="349"/>
    </row>
    <row r="12" spans="2:7" ht="15.75" thickBot="1" x14ac:dyDescent="0.3">
      <c r="B12" s="78" t="s">
        <v>1213</v>
      </c>
      <c r="C12" s="79">
        <f>+SUM(C10:C11)</f>
        <v>3250162500</v>
      </c>
      <c r="D12" s="79">
        <f>+SUM(D10:D11)</f>
        <v>150590089.23720002</v>
      </c>
      <c r="E12" s="80">
        <f>+SUM(E10:E11)</f>
        <v>3400752589.2371998</v>
      </c>
      <c r="F12" s="80"/>
      <c r="G12" s="350"/>
    </row>
  </sheetData>
  <mergeCells count="4">
    <mergeCell ref="B2:F2"/>
    <mergeCell ref="B8:F8"/>
    <mergeCell ref="G2:G6"/>
    <mergeCell ref="G8:G12"/>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1"/>
  <sheetViews>
    <sheetView tabSelected="1" zoomScale="71" zoomScaleNormal="71" workbookViewId="0">
      <selection activeCell="I11" sqref="I11"/>
    </sheetView>
  </sheetViews>
  <sheetFormatPr baseColWidth="10" defaultRowHeight="15" x14ac:dyDescent="0.25"/>
  <cols>
    <col min="1" max="1" width="1.7109375" style="107" customWidth="1"/>
    <col min="2" max="2" width="61.42578125" bestFit="1" customWidth="1"/>
    <col min="3" max="3" width="21.42578125" bestFit="1" customWidth="1"/>
  </cols>
  <sheetData>
    <row r="1" spans="2:3" ht="6" customHeight="1" thickBot="1" x14ac:dyDescent="0.3"/>
    <row r="2" spans="2:3" s="107" customFormat="1" ht="20.25" x14ac:dyDescent="0.25">
      <c r="B2" s="351" t="s">
        <v>1824</v>
      </c>
      <c r="C2" s="352"/>
    </row>
    <row r="3" spans="2:3" s="107" customFormat="1" ht="20.25" x14ac:dyDescent="0.25">
      <c r="B3" s="353" t="s">
        <v>1825</v>
      </c>
      <c r="C3" s="354"/>
    </row>
    <row r="4" spans="2:3" s="107" customFormat="1" ht="21" thickBot="1" x14ac:dyDescent="0.3">
      <c r="B4" s="353" t="s">
        <v>2153</v>
      </c>
      <c r="C4" s="354"/>
    </row>
    <row r="5" spans="2:3" s="107" customFormat="1" ht="21" customHeight="1" thickBot="1" x14ac:dyDescent="0.3">
      <c r="B5" s="355" t="s">
        <v>2155</v>
      </c>
      <c r="C5" s="356"/>
    </row>
    <row r="6" spans="2:3" ht="21" thickBot="1" x14ac:dyDescent="0.3">
      <c r="B6" s="123" t="s">
        <v>2156</v>
      </c>
      <c r="C6" s="122" t="s">
        <v>1827</v>
      </c>
    </row>
    <row r="7" spans="2:3" ht="18" x14ac:dyDescent="0.25">
      <c r="B7" s="108" t="s">
        <v>1443</v>
      </c>
      <c r="C7" s="109">
        <v>429937666.66666669</v>
      </c>
    </row>
    <row r="8" spans="2:3" ht="18" x14ac:dyDescent="0.25">
      <c r="B8" s="110" t="s">
        <v>1444</v>
      </c>
      <c r="C8" s="109">
        <v>295693643</v>
      </c>
    </row>
    <row r="9" spans="2:3" ht="18" x14ac:dyDescent="0.25">
      <c r="B9" s="110" t="s">
        <v>1445</v>
      </c>
      <c r="C9" s="109">
        <v>119066666.666667</v>
      </c>
    </row>
    <row r="10" spans="2:3" ht="18.75" thickBot="1" x14ac:dyDescent="0.3">
      <c r="B10" s="111" t="s">
        <v>1446</v>
      </c>
      <c r="C10" s="109">
        <v>7000000</v>
      </c>
    </row>
    <row r="11" spans="2:3" ht="18.75" thickBot="1" x14ac:dyDescent="0.3">
      <c r="B11" s="135" t="s">
        <v>1213</v>
      </c>
      <c r="C11" s="136">
        <f>SUM(C7:C10)</f>
        <v>851697976.33333373</v>
      </c>
    </row>
  </sheetData>
  <mergeCells count="4">
    <mergeCell ref="B2:C2"/>
    <mergeCell ref="B3:C3"/>
    <mergeCell ref="B4:C4"/>
    <mergeCell ref="B5:C5"/>
  </mergeCells>
  <pageMargins left="0.7" right="0.7" top="0.75" bottom="0.75" header="0.3" footer="0.3"/>
  <pageSetup orientation="portrait" verticalDpi="0" r:id="rId1"/>
  <ignoredErrors>
    <ignoredError sqref="C11"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C19"/>
  <sheetViews>
    <sheetView zoomScale="89" workbookViewId="0">
      <selection activeCell="C16" sqref="C16"/>
    </sheetView>
  </sheetViews>
  <sheetFormatPr baseColWidth="10" defaultRowHeight="15" x14ac:dyDescent="0.25"/>
  <cols>
    <col min="1" max="1" width="3.42578125" customWidth="1"/>
    <col min="2" max="2" width="83.140625" bestFit="1" customWidth="1"/>
    <col min="3" max="3" width="22.28515625" bestFit="1" customWidth="1"/>
  </cols>
  <sheetData>
    <row r="1" spans="2:3" s="107" customFormat="1" ht="15.75" thickBot="1" x14ac:dyDescent="0.3"/>
    <row r="2" spans="2:3" ht="20.25" x14ac:dyDescent="0.25">
      <c r="B2" s="351" t="s">
        <v>1824</v>
      </c>
      <c r="C2" s="352"/>
    </row>
    <row r="3" spans="2:3" ht="20.25" x14ac:dyDescent="0.25">
      <c r="B3" s="353" t="s">
        <v>1825</v>
      </c>
      <c r="C3" s="354"/>
    </row>
    <row r="4" spans="2:3" ht="21" thickBot="1" x14ac:dyDescent="0.3">
      <c r="B4" s="353" t="s">
        <v>2153</v>
      </c>
      <c r="C4" s="354"/>
    </row>
    <row r="5" spans="2:3" s="107" customFormat="1" ht="21" thickBot="1" x14ac:dyDescent="0.3">
      <c r="B5" s="357" t="s">
        <v>2172</v>
      </c>
      <c r="C5" s="358"/>
    </row>
    <row r="6" spans="2:3" ht="18.75" thickBot="1" x14ac:dyDescent="0.3">
      <c r="B6" s="230" t="s">
        <v>2173</v>
      </c>
      <c r="C6" s="231" t="s">
        <v>1827</v>
      </c>
    </row>
    <row r="7" spans="2:3" ht="18.75" thickBot="1" x14ac:dyDescent="0.3">
      <c r="B7" s="240" t="s">
        <v>2175</v>
      </c>
      <c r="C7" s="241">
        <f>+SUM(C8:C14)</f>
        <v>6221650387</v>
      </c>
    </row>
    <row r="8" spans="2:3" s="107" customFormat="1" ht="18" x14ac:dyDescent="0.25">
      <c r="B8" s="238" t="s">
        <v>2193</v>
      </c>
      <c r="C8" s="239">
        <v>3213001574</v>
      </c>
    </row>
    <row r="9" spans="2:3" ht="18" x14ac:dyDescent="0.25">
      <c r="B9" s="238" t="s">
        <v>2164</v>
      </c>
      <c r="C9" s="239">
        <v>0</v>
      </c>
    </row>
    <row r="10" spans="2:3" ht="18" x14ac:dyDescent="0.25">
      <c r="B10" s="233" t="s">
        <v>2165</v>
      </c>
      <c r="C10" s="232">
        <v>0</v>
      </c>
    </row>
    <row r="11" spans="2:3" ht="18" x14ac:dyDescent="0.25">
      <c r="B11" s="233" t="s">
        <v>2166</v>
      </c>
      <c r="C11" s="232">
        <v>0</v>
      </c>
    </row>
    <row r="12" spans="2:3" ht="18" x14ac:dyDescent="0.25">
      <c r="B12" s="233" t="s">
        <v>2167</v>
      </c>
      <c r="C12" s="232">
        <v>2465525258</v>
      </c>
    </row>
    <row r="13" spans="2:3" ht="18" x14ac:dyDescent="0.25">
      <c r="B13" s="233" t="s">
        <v>2168</v>
      </c>
      <c r="C13" s="232">
        <v>543123555</v>
      </c>
    </row>
    <row r="14" spans="2:3" ht="18.75" thickBot="1" x14ac:dyDescent="0.3">
      <c r="B14" s="234" t="s">
        <v>2176</v>
      </c>
      <c r="C14" s="235">
        <v>0</v>
      </c>
    </row>
    <row r="15" spans="2:3" ht="18.75" thickBot="1" x14ac:dyDescent="0.3">
      <c r="B15" s="240" t="s">
        <v>2174</v>
      </c>
      <c r="C15" s="241">
        <f>+SUM(C16:C18)</f>
        <v>964358263</v>
      </c>
    </row>
    <row r="16" spans="2:3" ht="18" x14ac:dyDescent="0.25">
      <c r="B16" s="238" t="s">
        <v>2169</v>
      </c>
      <c r="C16" s="239">
        <v>964358263</v>
      </c>
    </row>
    <row r="17" spans="2:3" ht="18" x14ac:dyDescent="0.25">
      <c r="B17" s="233" t="s">
        <v>2170</v>
      </c>
      <c r="C17" s="232">
        <v>0</v>
      </c>
    </row>
    <row r="18" spans="2:3" ht="18.75" thickBot="1" x14ac:dyDescent="0.3">
      <c r="B18" s="234" t="s">
        <v>2171</v>
      </c>
      <c r="C18" s="235">
        <v>0</v>
      </c>
    </row>
    <row r="19" spans="2:3" ht="18.75" thickBot="1" x14ac:dyDescent="0.3">
      <c r="B19" s="236" t="s">
        <v>2177</v>
      </c>
      <c r="C19" s="237">
        <f>+C15+C7</f>
        <v>7186008650</v>
      </c>
    </row>
  </sheetData>
  <mergeCells count="4">
    <mergeCell ref="B3:C3"/>
    <mergeCell ref="B4:C4"/>
    <mergeCell ref="B5:C5"/>
    <mergeCell ref="B2:C2"/>
  </mergeCells>
  <pageMargins left="0.7" right="0.7" top="0.75" bottom="0.75" header="0.3" footer="0.3"/>
  <ignoredErrors>
    <ignoredError sqref="C15" formulaRange="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F30"/>
  <sheetViews>
    <sheetView zoomScaleNormal="100" workbookViewId="0">
      <pane ySplit="6" topLeftCell="A27" activePane="bottomLeft" state="frozen"/>
      <selection activeCell="C16" sqref="C16"/>
      <selection pane="bottomLeft" activeCell="C16" sqref="C16"/>
    </sheetView>
  </sheetViews>
  <sheetFormatPr baseColWidth="10" defaultColWidth="11.42578125" defaultRowHeight="11.25" x14ac:dyDescent="0.2"/>
  <cols>
    <col min="1" max="1" width="0.7109375" style="244" customWidth="1"/>
    <col min="2" max="2" width="80.7109375" style="244" bestFit="1" customWidth="1"/>
    <col min="3" max="6" width="20.7109375" style="244" bestFit="1" customWidth="1"/>
    <col min="7" max="16384" width="11.42578125" style="244"/>
  </cols>
  <sheetData>
    <row r="1" spans="2:6" ht="2.25" customHeight="1" thickBot="1" x14ac:dyDescent="0.25">
      <c r="C1" s="245"/>
      <c r="D1" s="245"/>
      <c r="E1" s="245"/>
      <c r="F1" s="245"/>
    </row>
    <row r="2" spans="2:6" ht="20.25" customHeight="1" x14ac:dyDescent="0.2">
      <c r="B2" s="351" t="s">
        <v>1824</v>
      </c>
      <c r="C2" s="361"/>
      <c r="D2" s="361"/>
      <c r="E2" s="361"/>
      <c r="F2" s="352"/>
    </row>
    <row r="3" spans="2:6" ht="20.25" x14ac:dyDescent="0.2">
      <c r="B3" s="353" t="s">
        <v>1825</v>
      </c>
      <c r="C3" s="360"/>
      <c r="D3" s="360"/>
      <c r="E3" s="360"/>
      <c r="F3" s="354"/>
    </row>
    <row r="4" spans="2:6" ht="20.25" customHeight="1" thickBot="1" x14ac:dyDescent="0.25">
      <c r="B4" s="362" t="s">
        <v>2153</v>
      </c>
      <c r="C4" s="363"/>
      <c r="D4" s="363"/>
      <c r="E4" s="363"/>
      <c r="F4" s="364"/>
    </row>
    <row r="5" spans="2:6" ht="20.25" customHeight="1" thickBot="1" x14ac:dyDescent="0.25">
      <c r="B5" s="355" t="s">
        <v>2192</v>
      </c>
      <c r="C5" s="359"/>
      <c r="D5" s="359"/>
      <c r="E5" s="359"/>
      <c r="F5" s="356"/>
    </row>
    <row r="6" spans="2:6" ht="30" customHeight="1" thickBot="1" x14ac:dyDescent="0.25">
      <c r="B6" s="248" t="s">
        <v>2179</v>
      </c>
      <c r="C6" s="249">
        <v>2019</v>
      </c>
      <c r="D6" s="249">
        <v>2020</v>
      </c>
      <c r="E6" s="249">
        <v>2021</v>
      </c>
      <c r="F6" s="249">
        <v>2022</v>
      </c>
    </row>
    <row r="7" spans="2:6" ht="18.75" thickBot="1" x14ac:dyDescent="0.25">
      <c r="B7" s="250" t="s">
        <v>2180</v>
      </c>
      <c r="C7" s="257">
        <f>+SUM(C8:C16)</f>
        <v>6221650387</v>
      </c>
      <c r="D7" s="257">
        <f>+SUM(D8:D16)</f>
        <v>6462592334.7319088</v>
      </c>
      <c r="E7" s="257">
        <f>+SUM(E8:E16)</f>
        <v>6699153058.8474894</v>
      </c>
      <c r="F7" s="257">
        <f>+SUM(F8:F16)</f>
        <v>6944419110.4198723</v>
      </c>
    </row>
    <row r="8" spans="2:6" ht="18" x14ac:dyDescent="0.2">
      <c r="B8" s="251" t="s">
        <v>2181</v>
      </c>
      <c r="C8" s="258">
        <v>3432831052</v>
      </c>
      <c r="D8" s="258">
        <v>3535815983.5599999</v>
      </c>
      <c r="E8" s="258">
        <v>3641890463.0668001</v>
      </c>
      <c r="F8" s="258">
        <v>3751147176.9588041</v>
      </c>
    </row>
    <row r="9" spans="2:6" ht="18" x14ac:dyDescent="0.2">
      <c r="B9" s="252" t="s">
        <v>2182</v>
      </c>
      <c r="C9" s="259">
        <v>515251413</v>
      </c>
      <c r="D9" s="259">
        <v>540739814.7131356</v>
      </c>
      <c r="E9" s="259">
        <v>564847945.7304281</v>
      </c>
      <c r="F9" s="259">
        <v>589976501.94111884</v>
      </c>
    </row>
    <row r="10" spans="2:6" ht="18" x14ac:dyDescent="0.2">
      <c r="B10" s="252" t="s">
        <v>2183</v>
      </c>
      <c r="C10" s="259">
        <v>834532976</v>
      </c>
      <c r="D10" s="259">
        <v>875815563.87549698</v>
      </c>
      <c r="E10" s="259">
        <v>914862580.17869914</v>
      </c>
      <c r="F10" s="259">
        <v>955562340.07841837</v>
      </c>
    </row>
    <row r="11" spans="2:6" ht="18" x14ac:dyDescent="0.2">
      <c r="B11" s="252" t="s">
        <v>2184</v>
      </c>
      <c r="C11" s="259">
        <v>1213527674</v>
      </c>
      <c r="D11" s="259">
        <v>1273558331.0045621</v>
      </c>
      <c r="E11" s="259">
        <v>1330338154.2515528</v>
      </c>
      <c r="F11" s="259">
        <v>1389521297.8586481</v>
      </c>
    </row>
    <row r="12" spans="2:6" ht="18" x14ac:dyDescent="0.2">
      <c r="B12" s="252" t="s">
        <v>2185</v>
      </c>
      <c r="C12" s="259">
        <v>134076448</v>
      </c>
      <c r="D12" s="259">
        <v>140708927.36962828</v>
      </c>
      <c r="E12" s="259">
        <v>146982238.79229331</v>
      </c>
      <c r="F12" s="259">
        <v>153521080.75389263</v>
      </c>
    </row>
    <row r="13" spans="2:6" ht="18" x14ac:dyDescent="0.2">
      <c r="B13" s="252" t="s">
        <v>2186</v>
      </c>
      <c r="C13" s="259">
        <v>90430824</v>
      </c>
      <c r="D13" s="259">
        <v>94904246.316188499</v>
      </c>
      <c r="E13" s="259">
        <v>99135419.871444151</v>
      </c>
      <c r="F13" s="259">
        <v>103545686.36801186</v>
      </c>
    </row>
    <row r="14" spans="2:6" ht="18" x14ac:dyDescent="0.2">
      <c r="B14" s="252" t="s">
        <v>2187</v>
      </c>
      <c r="C14" s="259">
        <v>1000000</v>
      </c>
      <c r="D14" s="259">
        <v>1049467.8928966578</v>
      </c>
      <c r="E14" s="259">
        <v>1096256.9562723895</v>
      </c>
      <c r="F14" s="259">
        <v>1145026.4609776407</v>
      </c>
    </row>
    <row r="15" spans="2:6" ht="18" x14ac:dyDescent="0.2">
      <c r="B15" s="252" t="s">
        <v>2188</v>
      </c>
      <c r="C15" s="259">
        <v>0</v>
      </c>
      <c r="D15" s="259">
        <v>0</v>
      </c>
      <c r="E15" s="259">
        <v>0</v>
      </c>
      <c r="F15" s="259">
        <v>0</v>
      </c>
    </row>
    <row r="16" spans="2:6" ht="18.75" thickBot="1" x14ac:dyDescent="0.25">
      <c r="B16" s="253" t="s">
        <v>2189</v>
      </c>
      <c r="C16" s="260">
        <v>0</v>
      </c>
      <c r="D16" s="260">
        <v>0</v>
      </c>
      <c r="E16" s="260">
        <v>0</v>
      </c>
      <c r="F16" s="260">
        <v>0</v>
      </c>
    </row>
    <row r="17" spans="2:6" ht="18.75" thickBot="1" x14ac:dyDescent="0.25">
      <c r="B17" s="254"/>
      <c r="C17" s="261"/>
      <c r="D17" s="261"/>
      <c r="E17" s="261"/>
      <c r="F17" s="262"/>
    </row>
    <row r="18" spans="2:6" ht="18.75" thickBot="1" x14ac:dyDescent="0.25">
      <c r="B18" s="250" t="s">
        <v>2190</v>
      </c>
      <c r="C18" s="257">
        <f>+SUM(C19:C27)</f>
        <v>964358263</v>
      </c>
      <c r="D18" s="257">
        <f>+SUM(D19:D27)</f>
        <v>1012063034.268091</v>
      </c>
      <c r="E18" s="257">
        <f>+SUM(E19:E27)</f>
        <v>1057184454.1525089</v>
      </c>
      <c r="F18" s="257">
        <f>+SUM(F19:F27)</f>
        <v>1104215728.9974351</v>
      </c>
    </row>
    <row r="19" spans="2:6" ht="18" x14ac:dyDescent="0.2">
      <c r="B19" s="255" t="s">
        <v>2181</v>
      </c>
      <c r="C19" s="263">
        <v>0</v>
      </c>
      <c r="D19" s="263">
        <v>0</v>
      </c>
      <c r="E19" s="263">
        <v>0</v>
      </c>
      <c r="F19" s="263">
        <v>0</v>
      </c>
    </row>
    <row r="20" spans="2:6" ht="18" x14ac:dyDescent="0.2">
      <c r="B20" s="252" t="s">
        <v>2182</v>
      </c>
      <c r="C20" s="259">
        <v>0</v>
      </c>
      <c r="D20" s="259">
        <v>0</v>
      </c>
      <c r="E20" s="259">
        <v>0</v>
      </c>
      <c r="F20" s="259">
        <v>0</v>
      </c>
    </row>
    <row r="21" spans="2:6" ht="18" x14ac:dyDescent="0.2">
      <c r="B21" s="252" t="s">
        <v>2183</v>
      </c>
      <c r="C21" s="259">
        <v>247150684</v>
      </c>
      <c r="D21" s="259">
        <v>259376707.56544772</v>
      </c>
      <c r="E21" s="259">
        <v>270940656.58247924</v>
      </c>
      <c r="F21" s="259">
        <v>282994073.02872318</v>
      </c>
    </row>
    <row r="22" spans="2:6" ht="18" x14ac:dyDescent="0.2">
      <c r="B22" s="252" t="s">
        <v>2184</v>
      </c>
      <c r="C22" s="259">
        <v>0</v>
      </c>
      <c r="D22" s="259">
        <v>0</v>
      </c>
      <c r="E22" s="259">
        <v>0</v>
      </c>
      <c r="F22" s="259">
        <v>0</v>
      </c>
    </row>
    <row r="23" spans="2:6" ht="18" x14ac:dyDescent="0.2">
      <c r="B23" s="252" t="s">
        <v>2185</v>
      </c>
      <c r="C23" s="259">
        <v>9380000</v>
      </c>
      <c r="D23" s="259">
        <v>9844008.8353706487</v>
      </c>
      <c r="E23" s="259">
        <v>10282890.249835014</v>
      </c>
      <c r="F23" s="259">
        <v>10740348.203970268</v>
      </c>
    </row>
    <row r="24" spans="2:6" ht="18" x14ac:dyDescent="0.2">
      <c r="B24" s="252" t="s">
        <v>2186</v>
      </c>
      <c r="C24" s="259">
        <v>592184482</v>
      </c>
      <c r="D24" s="259">
        <v>621478600.53063881</v>
      </c>
      <c r="E24" s="259">
        <v>649186357.7890619</v>
      </c>
      <c r="F24" s="259">
        <v>678066901.67033756</v>
      </c>
    </row>
    <row r="25" spans="2:6" ht="18" x14ac:dyDescent="0.2">
      <c r="B25" s="252" t="s">
        <v>2187</v>
      </c>
      <c r="C25" s="259">
        <v>0</v>
      </c>
      <c r="D25" s="259">
        <v>0</v>
      </c>
      <c r="E25" s="259">
        <v>0</v>
      </c>
      <c r="F25" s="259">
        <v>0</v>
      </c>
    </row>
    <row r="26" spans="2:6" ht="18" x14ac:dyDescent="0.2">
      <c r="B26" s="252" t="s">
        <v>2188</v>
      </c>
      <c r="C26" s="259">
        <v>0</v>
      </c>
      <c r="D26" s="259">
        <v>0</v>
      </c>
      <c r="E26" s="259">
        <v>0</v>
      </c>
      <c r="F26" s="259">
        <v>0</v>
      </c>
    </row>
    <row r="27" spans="2:6" ht="18.75" thickBot="1" x14ac:dyDescent="0.25">
      <c r="B27" s="253" t="s">
        <v>2189</v>
      </c>
      <c r="C27" s="260">
        <v>115643097</v>
      </c>
      <c r="D27" s="260">
        <v>121363717.3366338</v>
      </c>
      <c r="E27" s="260">
        <v>126774549.53113271</v>
      </c>
      <c r="F27" s="260">
        <v>132414406.09440401</v>
      </c>
    </row>
    <row r="28" spans="2:6" ht="18.75" thickBot="1" x14ac:dyDescent="0.25">
      <c r="B28" s="254"/>
      <c r="C28" s="261"/>
      <c r="D28" s="261"/>
      <c r="E28" s="261"/>
      <c r="F28" s="262"/>
    </row>
    <row r="29" spans="2:6" ht="18.75" thickBot="1" x14ac:dyDescent="0.25">
      <c r="B29" s="256" t="s">
        <v>2191</v>
      </c>
      <c r="C29" s="264">
        <f>+C7+C18</f>
        <v>7186008650</v>
      </c>
      <c r="D29" s="257">
        <f>+D7+D18</f>
        <v>7474655369</v>
      </c>
      <c r="E29" s="257">
        <f>+E7+E18</f>
        <v>7756337512.9999981</v>
      </c>
      <c r="F29" s="257">
        <v>8048634839.4173059</v>
      </c>
    </row>
    <row r="30" spans="2:6" hidden="1" x14ac:dyDescent="0.2">
      <c r="B30" s="245" t="s">
        <v>2178</v>
      </c>
      <c r="C30" s="246"/>
      <c r="D30" s="247">
        <v>7474655368.999999</v>
      </c>
      <c r="E30" s="247">
        <v>7756337513</v>
      </c>
      <c r="F30" s="247">
        <v>8048634839.4173059</v>
      </c>
    </row>
  </sheetData>
  <mergeCells count="4">
    <mergeCell ref="B5:F5"/>
    <mergeCell ref="B3:F3"/>
    <mergeCell ref="B2:F2"/>
    <mergeCell ref="B4:F4"/>
  </mergeCells>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F30"/>
  <sheetViews>
    <sheetView zoomScale="65" zoomScaleNormal="65" workbookViewId="0">
      <selection activeCell="I17" sqref="I17"/>
    </sheetView>
  </sheetViews>
  <sheetFormatPr baseColWidth="10" defaultColWidth="11.42578125" defaultRowHeight="15" x14ac:dyDescent="0.25"/>
  <cols>
    <col min="1" max="1" width="57" style="107" customWidth="1"/>
    <col min="2" max="2" width="20.85546875" style="107" customWidth="1"/>
    <col min="3" max="3" width="19.85546875" style="107" customWidth="1"/>
    <col min="4" max="4" width="17.7109375" style="107" customWidth="1"/>
    <col min="5" max="5" width="6.7109375" style="107" bestFit="1" customWidth="1"/>
    <col min="6" max="6" width="16.140625" style="107" bestFit="1" customWidth="1"/>
    <col min="7" max="16384" width="11.42578125" style="107"/>
  </cols>
  <sheetData>
    <row r="3" spans="1:6" x14ac:dyDescent="0.25">
      <c r="A3" s="2" t="s">
        <v>32</v>
      </c>
      <c r="B3" s="107" t="s">
        <v>1193</v>
      </c>
      <c r="C3" s="107" t="s">
        <v>1194</v>
      </c>
      <c r="D3" s="107" t="s">
        <v>1195</v>
      </c>
    </row>
    <row r="4" spans="1:6" x14ac:dyDescent="0.25">
      <c r="A4" s="10" t="s">
        <v>1377</v>
      </c>
      <c r="B4" s="4">
        <v>332000</v>
      </c>
      <c r="C4" s="4">
        <v>332000</v>
      </c>
      <c r="D4" s="4">
        <v>302000</v>
      </c>
      <c r="E4" s="107" t="str">
        <f>CONCATENATE(+MID(A4,1,1),".",MID(A4,2,1),".",MID(A4,3,1))</f>
        <v>1.1.2</v>
      </c>
      <c r="F4" s="4">
        <f>+C4</f>
        <v>332000</v>
      </c>
    </row>
    <row r="5" spans="1:6" x14ac:dyDescent="0.25">
      <c r="A5" s="10" t="s">
        <v>1366</v>
      </c>
      <c r="B5" s="4">
        <v>10327500</v>
      </c>
      <c r="C5" s="4">
        <v>9327500</v>
      </c>
      <c r="D5" s="4">
        <v>8832500</v>
      </c>
      <c r="E5" s="107" t="str">
        <f t="shared" ref="E5:E28" si="0">CONCATENATE(+MID(A5,1,1),".",MID(A5,2,1),".",MID(A5,3,1))</f>
        <v>1.2.2</v>
      </c>
      <c r="F5" s="4">
        <f t="shared" ref="F5:F26" si="1">+C5</f>
        <v>9327500</v>
      </c>
    </row>
    <row r="6" spans="1:6" x14ac:dyDescent="0.25">
      <c r="A6" s="10" t="s">
        <v>1362</v>
      </c>
      <c r="B6" s="4">
        <v>500000</v>
      </c>
      <c r="C6" s="4">
        <v>480000</v>
      </c>
      <c r="D6" s="4">
        <v>207600</v>
      </c>
      <c r="E6" s="107" t="str">
        <f t="shared" si="0"/>
        <v>1.3.1</v>
      </c>
      <c r="F6" s="4">
        <f t="shared" si="1"/>
        <v>480000</v>
      </c>
    </row>
    <row r="7" spans="1:6" x14ac:dyDescent="0.25">
      <c r="A7" s="10" t="s">
        <v>1363</v>
      </c>
      <c r="B7" s="4">
        <v>91902025.030000001</v>
      </c>
      <c r="C7" s="4">
        <v>79012025.030000001</v>
      </c>
      <c r="D7" s="4">
        <v>49282729.029999994</v>
      </c>
      <c r="E7" s="107" t="str">
        <f t="shared" si="0"/>
        <v>1.3.2</v>
      </c>
      <c r="F7" s="4">
        <f t="shared" si="1"/>
        <v>79012025.030000001</v>
      </c>
    </row>
    <row r="8" spans="1:6" x14ac:dyDescent="0.25">
      <c r="A8" s="10" t="s">
        <v>1373</v>
      </c>
      <c r="B8" s="4">
        <v>4345393724.3799992</v>
      </c>
      <c r="C8" s="4">
        <v>4121493047.279758</v>
      </c>
      <c r="D8" s="4">
        <v>3984886156.8517585</v>
      </c>
      <c r="E8" s="107" t="str">
        <f t="shared" si="0"/>
        <v>1.3.4</v>
      </c>
      <c r="F8" s="4">
        <f t="shared" si="1"/>
        <v>4121493047.279758</v>
      </c>
    </row>
    <row r="9" spans="1:6" x14ac:dyDescent="0.25">
      <c r="A9" s="10" t="s">
        <v>1376</v>
      </c>
      <c r="B9" s="4">
        <v>111170297.54000002</v>
      </c>
      <c r="C9" s="4">
        <v>111170297.54000002</v>
      </c>
      <c r="D9" s="4">
        <v>111102568.34000003</v>
      </c>
      <c r="E9" s="107" t="str">
        <f t="shared" si="0"/>
        <v>1.5.2</v>
      </c>
      <c r="F9" s="4">
        <f t="shared" si="1"/>
        <v>111170297.54000002</v>
      </c>
    </row>
    <row r="10" spans="1:6" x14ac:dyDescent="0.25">
      <c r="A10" s="10" t="s">
        <v>1365</v>
      </c>
      <c r="B10" s="4">
        <v>58077200</v>
      </c>
      <c r="C10" s="4">
        <v>62291884.339758292</v>
      </c>
      <c r="D10" s="4">
        <v>34722984.339758292</v>
      </c>
      <c r="E10" s="107" t="str">
        <f t="shared" si="0"/>
        <v>1.7.1</v>
      </c>
      <c r="F10" s="4">
        <f t="shared" si="1"/>
        <v>62291884.339758292</v>
      </c>
    </row>
    <row r="11" spans="1:6" x14ac:dyDescent="0.25">
      <c r="A11" s="10" t="s">
        <v>1374</v>
      </c>
      <c r="B11" s="4">
        <v>10021605.772</v>
      </c>
      <c r="C11" s="4">
        <v>11021605.772</v>
      </c>
      <c r="D11" s="4">
        <v>5241555.0158000002</v>
      </c>
      <c r="E11" s="107" t="str">
        <f t="shared" si="0"/>
        <v>1.7.2</v>
      </c>
      <c r="F11" s="4">
        <f t="shared" si="1"/>
        <v>11021605.772</v>
      </c>
    </row>
    <row r="12" spans="1:6" x14ac:dyDescent="0.25">
      <c r="A12" s="10" t="s">
        <v>1370</v>
      </c>
      <c r="B12" s="4">
        <v>4879788.97</v>
      </c>
      <c r="C12" s="4">
        <v>4176376.9699999997</v>
      </c>
      <c r="D12" s="4">
        <v>3782736.9699999997</v>
      </c>
      <c r="E12" s="107" t="str">
        <f t="shared" si="0"/>
        <v>1.8.1</v>
      </c>
      <c r="F12" s="4">
        <f t="shared" si="1"/>
        <v>4176376.9699999997</v>
      </c>
    </row>
    <row r="13" spans="1:6" x14ac:dyDescent="0.25">
      <c r="A13" s="10" t="s">
        <v>1364</v>
      </c>
      <c r="B13" s="4">
        <v>50000</v>
      </c>
      <c r="C13" s="4">
        <v>50000</v>
      </c>
      <c r="D13" s="4">
        <v>20000</v>
      </c>
      <c r="E13" s="107" t="str">
        <f t="shared" si="0"/>
        <v>1.8.4</v>
      </c>
      <c r="F13" s="4">
        <f t="shared" si="1"/>
        <v>50000</v>
      </c>
    </row>
    <row r="14" spans="1:6" x14ac:dyDescent="0.25">
      <c r="A14" s="10" t="s">
        <v>1383</v>
      </c>
      <c r="B14" s="4">
        <v>8148000</v>
      </c>
      <c r="C14" s="4">
        <v>8148000</v>
      </c>
      <c r="D14" s="4">
        <v>2500500</v>
      </c>
      <c r="E14" s="107" t="str">
        <f t="shared" si="0"/>
        <v>1.8.5</v>
      </c>
      <c r="F14" s="4">
        <f t="shared" si="1"/>
        <v>8148000</v>
      </c>
    </row>
    <row r="15" spans="1:6" x14ac:dyDescent="0.25">
      <c r="A15" s="10" t="s">
        <v>1386</v>
      </c>
      <c r="B15" s="4">
        <v>20334000</v>
      </c>
      <c r="C15" s="4">
        <v>20334000</v>
      </c>
      <c r="D15" s="4">
        <v>14302500</v>
      </c>
      <c r="E15" s="107" t="str">
        <f t="shared" si="0"/>
        <v>2.1.2</v>
      </c>
      <c r="F15" s="4">
        <f t="shared" si="1"/>
        <v>20334000</v>
      </c>
    </row>
    <row r="16" spans="1:6" x14ac:dyDescent="0.25">
      <c r="A16" s="10" t="s">
        <v>1380</v>
      </c>
      <c r="B16" s="4">
        <v>83709732.770000011</v>
      </c>
      <c r="C16" s="4">
        <v>83709732.770000011</v>
      </c>
      <c r="D16" s="4">
        <v>19154523.748</v>
      </c>
      <c r="E16" s="107" t="str">
        <f t="shared" si="0"/>
        <v>2.1.4</v>
      </c>
      <c r="F16" s="4">
        <f t="shared" si="1"/>
        <v>83709732.770000011</v>
      </c>
    </row>
    <row r="17" spans="1:6" x14ac:dyDescent="0.25">
      <c r="A17" s="10" t="s">
        <v>1379</v>
      </c>
      <c r="B17" s="4">
        <v>1455034200.4200001</v>
      </c>
      <c r="C17" s="4">
        <v>1272164166.8951526</v>
      </c>
      <c r="D17" s="4">
        <v>698472432.33835673</v>
      </c>
      <c r="E17" s="107" t="str">
        <f t="shared" si="0"/>
        <v>2.2.1</v>
      </c>
      <c r="F17" s="4">
        <f t="shared" si="1"/>
        <v>1272164166.8951526</v>
      </c>
    </row>
    <row r="18" spans="1:6" x14ac:dyDescent="0.25">
      <c r="A18" s="10" t="s">
        <v>1381</v>
      </c>
      <c r="B18" s="4">
        <v>445000</v>
      </c>
      <c r="C18" s="4">
        <v>445000</v>
      </c>
      <c r="D18" s="4">
        <v>20000</v>
      </c>
      <c r="E18" s="107" t="str">
        <f t="shared" si="0"/>
        <v>2.2.2</v>
      </c>
      <c r="F18" s="4">
        <f t="shared" si="1"/>
        <v>445000</v>
      </c>
    </row>
    <row r="19" spans="1:6" x14ac:dyDescent="0.25">
      <c r="A19" s="10" t="s">
        <v>1382</v>
      </c>
      <c r="B19" s="4">
        <v>9923393</v>
      </c>
      <c r="C19" s="4">
        <v>8203393</v>
      </c>
      <c r="D19" s="4">
        <v>199880</v>
      </c>
      <c r="E19" s="107" t="str">
        <f t="shared" si="0"/>
        <v>2.2.6</v>
      </c>
      <c r="F19" s="4">
        <f t="shared" si="1"/>
        <v>8203393</v>
      </c>
    </row>
    <row r="20" spans="1:6" x14ac:dyDescent="0.25">
      <c r="A20" s="10" t="s">
        <v>1387</v>
      </c>
      <c r="B20" s="4">
        <v>35107844</v>
      </c>
      <c r="C20" s="4">
        <v>35107844</v>
      </c>
      <c r="D20" s="4">
        <v>20490353.600000001</v>
      </c>
      <c r="E20" s="107" t="str">
        <f t="shared" si="0"/>
        <v>2.4.2</v>
      </c>
      <c r="F20" s="4">
        <f t="shared" si="1"/>
        <v>35107844</v>
      </c>
    </row>
    <row r="21" spans="1:6" x14ac:dyDescent="0.25">
      <c r="A21" s="10" t="s">
        <v>1388</v>
      </c>
      <c r="B21" s="4">
        <v>12701869</v>
      </c>
      <c r="C21" s="4">
        <v>14701869</v>
      </c>
      <c r="D21" s="4">
        <v>7344869</v>
      </c>
      <c r="E21" s="107" t="str">
        <f t="shared" si="0"/>
        <v>2.5.1</v>
      </c>
      <c r="F21" s="4">
        <f t="shared" si="1"/>
        <v>14701869</v>
      </c>
    </row>
    <row r="22" spans="1:6" x14ac:dyDescent="0.25">
      <c r="A22" s="10" t="s">
        <v>1395</v>
      </c>
      <c r="B22" s="4">
        <v>392218609.75</v>
      </c>
      <c r="C22" s="4">
        <v>304818609.75</v>
      </c>
      <c r="D22" s="4">
        <v>244445888.09900001</v>
      </c>
      <c r="E22" s="107" t="str">
        <f t="shared" si="0"/>
        <v>2.6.8</v>
      </c>
      <c r="F22" s="4">
        <f t="shared" si="1"/>
        <v>304818609.75</v>
      </c>
    </row>
    <row r="23" spans="1:6" x14ac:dyDescent="0.25">
      <c r="A23" s="10" t="s">
        <v>1389</v>
      </c>
      <c r="B23" s="4">
        <v>20616114.810000002</v>
      </c>
      <c r="C23" s="4">
        <v>23616114.810000002</v>
      </c>
      <c r="D23" s="4">
        <v>8890304.9739999995</v>
      </c>
      <c r="E23" s="107" t="str">
        <f t="shared" si="0"/>
        <v>2.7.1</v>
      </c>
      <c r="F23" s="4">
        <f t="shared" si="1"/>
        <v>23616114.810000002</v>
      </c>
    </row>
    <row r="24" spans="1:6" x14ac:dyDescent="0.25">
      <c r="A24" s="10" t="s">
        <v>1384</v>
      </c>
      <c r="B24" s="4">
        <v>48789109.109999999</v>
      </c>
      <c r="C24" s="4">
        <v>48064109.109999999</v>
      </c>
      <c r="D24" s="4">
        <v>35465493.960000001</v>
      </c>
      <c r="E24" s="107" t="str">
        <f t="shared" si="0"/>
        <v>3.1.1</v>
      </c>
      <c r="F24" s="4">
        <f t="shared" si="1"/>
        <v>48064109.109999999</v>
      </c>
    </row>
    <row r="25" spans="1:6" x14ac:dyDescent="0.25">
      <c r="A25" s="10" t="s">
        <v>1396</v>
      </c>
      <c r="B25" s="4">
        <v>115643097.2</v>
      </c>
      <c r="C25" s="4">
        <v>115643097.2</v>
      </c>
      <c r="D25" s="4">
        <v>115643097.2</v>
      </c>
      <c r="E25" s="107" t="str">
        <f t="shared" si="0"/>
        <v>4.1.1</v>
      </c>
      <c r="F25" s="4">
        <f t="shared" si="1"/>
        <v>115643097.2</v>
      </c>
    </row>
    <row r="26" spans="1:6" x14ac:dyDescent="0.25">
      <c r="A26" s="10" t="s">
        <v>33</v>
      </c>
      <c r="B26" s="4">
        <v>6835325111.7519999</v>
      </c>
      <c r="C26" s="4">
        <v>6334310673.46667</v>
      </c>
      <c r="D26" s="4">
        <v>5365310673.4666739</v>
      </c>
      <c r="E26" s="107" t="str">
        <f t="shared" si="0"/>
        <v>T.o.t</v>
      </c>
      <c r="F26" s="4">
        <f t="shared" si="1"/>
        <v>6334310673.46667</v>
      </c>
    </row>
    <row r="27" spans="1:6" x14ac:dyDescent="0.25">
      <c r="A27"/>
      <c r="B27"/>
      <c r="C27"/>
      <c r="D27"/>
      <c r="E27" s="107" t="str">
        <f t="shared" si="0"/>
        <v>..</v>
      </c>
      <c r="F27" s="4"/>
    </row>
    <row r="28" spans="1:6" x14ac:dyDescent="0.25">
      <c r="A28"/>
      <c r="B28"/>
      <c r="C28"/>
      <c r="D28"/>
      <c r="E28" s="107" t="str">
        <f t="shared" si="0"/>
        <v>..</v>
      </c>
      <c r="F28" s="4"/>
    </row>
    <row r="29" spans="1:6" x14ac:dyDescent="0.25">
      <c r="A29"/>
      <c r="B29"/>
      <c r="C29"/>
      <c r="D29"/>
      <c r="F29" s="4"/>
    </row>
    <row r="30" spans="1:6" x14ac:dyDescent="0.25">
      <c r="A30"/>
      <c r="B30"/>
      <c r="C30"/>
      <c r="D30"/>
    </row>
  </sheetData>
  <pageMargins left="0.7" right="0.7" top="0.75" bottom="0.75" header="0.3" footer="0.3"/>
  <pageSetup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45</vt:i4>
      </vt:variant>
    </vt:vector>
  </HeadingPairs>
  <TitlesOfParts>
    <vt:vector size="45" baseType="lpstr">
      <vt:lpstr>COMPARATIVO UR</vt:lpstr>
      <vt:lpstr>CAPÍTULO 1000</vt:lpstr>
      <vt:lpstr>CAPÍTULO 6000</vt:lpstr>
      <vt:lpstr>PORTADA SIN MOVER NOMINA</vt:lpstr>
      <vt:lpstr>3%</vt:lpstr>
      <vt:lpstr>OPD'S</vt:lpstr>
      <vt:lpstr>CLAS FUENTE FINANCIAMIENTO</vt:lpstr>
      <vt:lpstr>Proyecciones</vt:lpstr>
      <vt:lpstr>DIN FINALIDAD</vt:lpstr>
      <vt:lpstr>Hoja14</vt:lpstr>
      <vt:lpstr>Hoja15</vt:lpstr>
      <vt:lpstr>FINALIDAD</vt:lpstr>
      <vt:lpstr>CONAC PROGRAMATICO</vt:lpstr>
      <vt:lpstr>CLAS OBJETO DEL GASTO</vt:lpstr>
      <vt:lpstr>DIN PARTIDAS</vt:lpstr>
      <vt:lpstr>COMPARATIVO</vt:lpstr>
      <vt:lpstr>COMPARATIVO2 UR</vt:lpstr>
      <vt:lpstr>COMPLETO 1 PARTIDA</vt:lpstr>
      <vt:lpstr>CALCULO 6000</vt:lpstr>
      <vt:lpstr>OBRA PUBLICA REC MUNICIPAL</vt:lpstr>
      <vt:lpstr>COMPARATIVO ARRENDAMIENTOS</vt:lpstr>
      <vt:lpstr>SEGURIDAD PÚBLICA CAPÍTULO 1000</vt:lpstr>
      <vt:lpstr>PRORRATEO CAP 1000</vt:lpstr>
      <vt:lpstr>Hoja6</vt:lpstr>
      <vt:lpstr>CLAS TIP GAST</vt:lpstr>
      <vt:lpstr>Hoja3</vt:lpstr>
      <vt:lpstr>DIN UR</vt:lpstr>
      <vt:lpstr>CLAS ADMINISTRATIVO</vt:lpstr>
      <vt:lpstr>DIN FUNCIONAL</vt:lpstr>
      <vt:lpstr>DIN CLAS ADMIN</vt:lpstr>
      <vt:lpstr>Hoja4</vt:lpstr>
      <vt:lpstr>CAPITULOS</vt:lpstr>
      <vt:lpstr>CLAS OBJETO GASTO</vt:lpstr>
      <vt:lpstr>COMPARATIVO COG</vt:lpstr>
      <vt:lpstr>CLAS TIPO GASTO</vt:lpstr>
      <vt:lpstr>CLAS ADMIN</vt:lpstr>
      <vt:lpstr>ADMINISTRATIVO</vt:lpstr>
      <vt:lpstr>POR DEPENDENCIA POR PARTIDA</vt:lpstr>
      <vt:lpstr>CLAS FUNCIONAL</vt:lpstr>
      <vt:lpstr>FINALIDAD 2</vt:lpstr>
      <vt:lpstr>CLAS PROGRAMATICA</vt:lpstr>
      <vt:lpstr>Hoja1</vt:lpstr>
      <vt:lpstr>COM UR</vt:lpstr>
      <vt:lpstr>VINCULACIÓN CATALOGO DEPENDE.</vt:lpstr>
      <vt:lpstr>PP,FIN,PROG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SAENZ</dc:creator>
  <cp:lastModifiedBy>Rocio Aceves</cp:lastModifiedBy>
  <cp:lastPrinted>2019-01-21T22:28:04Z</cp:lastPrinted>
  <dcterms:created xsi:type="dcterms:W3CDTF">2018-10-31T20:02:12Z</dcterms:created>
  <dcterms:modified xsi:type="dcterms:W3CDTF">2019-09-06T16:33:49Z</dcterms:modified>
</cp:coreProperties>
</file>